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1.xml" ContentType="application/vnd.openxmlformats-officedocument.drawing+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slicers/slicer1.xml" ContentType="application/vnd.ms-excel.slicer+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charts/chart12.xml" ContentType="application/vnd.openxmlformats-officedocument.drawingml.chart+xml"/>
  <Override PartName="/xl/pivotTables/pivotTable7.xml" ContentType="application/vnd.openxmlformats-officedocument.spreadsheetml.pivotTable+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5.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ustomProperty1.bin" ContentType="application/vnd.openxmlformats-officedocument.spreadsheetml.customProperty"/>
  <Override PartName="/xl/comments2.xml" ContentType="application/vnd.openxmlformats-officedocument.spreadsheetml.comments+xml"/>
  <Override PartName="/xl/customProperty2.bin" ContentType="application/vnd.openxmlformats-officedocument.spreadsheetml.customProperty"/>
  <Override PartName="/xl/customProperty3.bin" ContentType="application/vnd.openxmlformats-officedocument.spreadsheetml.customProperty"/>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codeName="{8C4F1C90-05EB-6A55-5F09-09C24B55AC0B}"/>
  <workbookPr codeName="ThisWorkbook" defaultThemeVersion="124226"/>
  <bookViews>
    <workbookView xWindow="390" yWindow="570" windowWidth="8580" windowHeight="2370" tabRatio="768" firstSheet="2" activeTab="2"/>
  </bookViews>
  <sheets>
    <sheet name="US Dash 06-Jul" sheetId="28" state="hidden" r:id="rId1"/>
    <sheet name="EMEA Dash 06-Jul" sheetId="27" state="hidden" r:id="rId2"/>
    <sheet name="PS Dash 1" sheetId="20" r:id="rId3"/>
    <sheet name="TT Dash 1" sheetId="12" r:id="rId4"/>
    <sheet name="TT Dash 2" sheetId="14" r:id="rId5"/>
    <sheet name="Package Type" sheetId="15" r:id="rId6"/>
    <sheet name="Users Total Time" sheetId="13" r:id="rId7"/>
    <sheet name="Committed" sheetId="19" r:id="rId8"/>
    <sheet name="Delivered" sheetId="1" r:id="rId9"/>
    <sheet name="CLZ Pr" sheetId="17" r:id="rId10"/>
    <sheet name="CLZ TT" sheetId="4" r:id="rId11"/>
    <sheet name="CLZ WI" sheetId="9" r:id="rId12"/>
  </sheets>
  <definedNames>
    <definedName name="_xlnm._FilterDatabase" localSheetId="9" hidden="1">'CLZ Pr'!$A$1:$Y$95</definedName>
    <definedName name="_xlnm._FilterDatabase" localSheetId="10" hidden="1">'CLZ TT'!$A$1:$I$1</definedName>
    <definedName name="_xlnm._FilterDatabase" localSheetId="8" hidden="1">Delivered!$A$1:$O$2000</definedName>
    <definedName name="CSProjects">OFFSET(Committed!$A$1,0,0, COUNTIF(Committed!$A:$A,"&gt; 1000")+1, COUNTA(Committed!$1:$1))</definedName>
    <definedName name="Entries" comment="=OFFSET('Users + Projects'!$A$1,0,0, COUNTA('Users + Projects'!$A:$A), COUNTA('Users + Projects'!$1:$1))">OFFSET(Delivered!$A$1,0,0, COUNTIF(Delivered!$A:$A,"???*"), COUNTA(Delivered!$1:$1))</definedName>
    <definedName name="Slicer_Created_On">#N/A</definedName>
    <definedName name="Slicer_Reported_Date">#N/A</definedName>
    <definedName name="Slicer_Reported_Date1">#N/A</definedName>
  </definedNames>
  <calcPr calcId="145621" concurrentCalc="0"/>
  <pivotCaches>
    <pivotCache cacheId="256" r:id="rId13"/>
    <pivotCache cacheId="301" r:id="rId14"/>
  </pivotCaches>
  <webPublishObjects count="1">
    <webPublishObject id="23748" divId="Clarizen_CS_PS_Dash_v1.8_23748" destinationFile="C:\Users\rami.cohen\Desktop\Page.mht" autoRepublish="1"/>
  </webPublishObjects>
  <extLst>
    <ext xmlns:x14="http://schemas.microsoft.com/office/spreadsheetml/2009/9/main" uri="{BBE1A952-AA13-448e-AADC-164F8A28A991}">
      <x14:slicerCaches>
        <x14:slicerCache r:id="rId15"/>
        <x14:slicerCache r:id="rId16"/>
        <x14:slicerCache r:id="rId17"/>
      </x14:slicerCaches>
    </ext>
    <ext xmlns:x14="http://schemas.microsoft.com/office/spreadsheetml/2009/9/main" uri="{79F54976-1DA5-4618-B147-4CDE4B953A38}">
      <x14:workbookPr/>
    </ext>
  </extLst>
</workbook>
</file>

<file path=xl/calcChain.xml><?xml version="1.0" encoding="utf-8"?>
<calcChain xmlns="http://schemas.openxmlformats.org/spreadsheetml/2006/main">
  <c r="N56" i="20" l="1"/>
  <c r="H48" i="20"/>
  <c r="H49" i="20"/>
  <c r="H50" i="20"/>
  <c r="H51" i="20"/>
  <c r="H52" i="20"/>
  <c r="H53" i="20"/>
  <c r="H54" i="20"/>
  <c r="H55" i="20"/>
  <c r="H56" i="20"/>
  <c r="H57" i="20"/>
  <c r="H58" i="20"/>
  <c r="H59" i="20"/>
  <c r="H60" i="20"/>
  <c r="H47" i="20"/>
  <c r="J19" i="20"/>
  <c r="C15" i="20"/>
  <c r="B15" i="20"/>
  <c r="D15" i="20"/>
  <c r="C16" i="20"/>
  <c r="B16" i="20"/>
  <c r="D16" i="20"/>
  <c r="C17" i="20"/>
  <c r="B17" i="20"/>
  <c r="D17" i="20"/>
  <c r="C18" i="20"/>
  <c r="B18" i="20"/>
  <c r="D18" i="20"/>
  <c r="C19" i="20"/>
  <c r="B19" i="20"/>
  <c r="D19" i="20"/>
  <c r="E19" i="20"/>
  <c r="J9" i="20"/>
  <c r="K9" i="20"/>
  <c r="L9" i="20"/>
  <c r="I9" i="20"/>
  <c r="B20" i="20"/>
  <c r="C20" i="20"/>
  <c r="D20" i="20"/>
  <c r="E20" i="20"/>
  <c r="F20" i="20"/>
  <c r="I3" i="19"/>
  <c r="I4" i="19"/>
  <c r="I5" i="19"/>
  <c r="I6" i="19"/>
  <c r="I7" i="19"/>
  <c r="I8" i="19"/>
  <c r="I9" i="19"/>
  <c r="I10" i="19"/>
  <c r="I11" i="19"/>
  <c r="I12" i="19"/>
  <c r="I13" i="19"/>
  <c r="I14" i="19"/>
  <c r="I15" i="19"/>
  <c r="I16" i="19"/>
  <c r="I17" i="19"/>
  <c r="I18" i="19"/>
  <c r="I19" i="19"/>
  <c r="I20" i="19"/>
  <c r="I21" i="19"/>
  <c r="I22" i="19"/>
  <c r="I23" i="19"/>
  <c r="I24" i="19"/>
  <c r="I25" i="19"/>
  <c r="I26" i="19"/>
  <c r="I27" i="19"/>
  <c r="I28" i="19"/>
  <c r="I29" i="19"/>
  <c r="I30" i="19"/>
  <c r="I31" i="19"/>
  <c r="I32" i="19"/>
  <c r="I33" i="19"/>
  <c r="I34" i="19"/>
  <c r="I35" i="19"/>
  <c r="I36" i="19"/>
  <c r="I37" i="19"/>
  <c r="I38" i="19"/>
  <c r="I39" i="19"/>
  <c r="I40" i="19"/>
  <c r="I41" i="19"/>
  <c r="I42" i="19"/>
  <c r="I43" i="19"/>
  <c r="I44" i="19"/>
  <c r="I45" i="19"/>
  <c r="I46" i="19"/>
  <c r="I47" i="19"/>
  <c r="I48" i="19"/>
  <c r="I49" i="19"/>
  <c r="I50" i="19"/>
  <c r="I51" i="19"/>
  <c r="I52" i="19"/>
  <c r="I53" i="19"/>
  <c r="I54" i="19"/>
  <c r="I55" i="19"/>
  <c r="I56" i="19"/>
  <c r="I57" i="19"/>
  <c r="I58" i="19"/>
  <c r="I59" i="19"/>
  <c r="I60" i="19"/>
  <c r="I61" i="19"/>
  <c r="I62" i="19"/>
  <c r="I63" i="19"/>
  <c r="I64" i="19"/>
  <c r="I65" i="19"/>
  <c r="I66" i="19"/>
  <c r="I67" i="19"/>
  <c r="I68" i="19"/>
  <c r="I69" i="19"/>
  <c r="I70" i="19"/>
  <c r="I71" i="19"/>
  <c r="I72" i="19"/>
  <c r="I73" i="19"/>
  <c r="I74" i="19"/>
  <c r="I75" i="19"/>
  <c r="I76" i="19"/>
  <c r="I77" i="19"/>
  <c r="I78" i="19"/>
  <c r="I79" i="19"/>
  <c r="I80" i="19"/>
  <c r="I81" i="19"/>
  <c r="I82" i="19"/>
  <c r="I83" i="19"/>
  <c r="I84" i="19"/>
  <c r="I85" i="19"/>
  <c r="I86" i="19"/>
  <c r="I87" i="19"/>
  <c r="I88" i="19"/>
  <c r="I89" i="19"/>
  <c r="I90" i="19"/>
  <c r="I91" i="19"/>
  <c r="I92" i="19"/>
  <c r="I93" i="19"/>
  <c r="I94" i="19"/>
  <c r="I95" i="19"/>
  <c r="I96" i="19"/>
  <c r="I97" i="19"/>
  <c r="I98" i="19"/>
  <c r="I99" i="19"/>
  <c r="I100" i="19"/>
  <c r="I101" i="19"/>
  <c r="I102" i="19"/>
  <c r="I103" i="19"/>
  <c r="I104" i="19"/>
  <c r="I105" i="19"/>
  <c r="I106" i="19"/>
  <c r="I107" i="19"/>
  <c r="I108" i="19"/>
  <c r="I109" i="19"/>
  <c r="I110" i="19"/>
  <c r="I111" i="19"/>
  <c r="I112" i="19"/>
  <c r="I113" i="19"/>
  <c r="I114" i="19"/>
  <c r="I115" i="19"/>
  <c r="I116" i="19"/>
  <c r="I117" i="19"/>
  <c r="I118" i="19"/>
  <c r="I119" i="19"/>
  <c r="I120" i="19"/>
  <c r="I121" i="19"/>
  <c r="I122" i="19"/>
  <c r="I123" i="19"/>
  <c r="I124" i="19"/>
  <c r="I125" i="19"/>
  <c r="I126" i="19"/>
  <c r="I127" i="19"/>
  <c r="I128" i="19"/>
  <c r="I129" i="19"/>
  <c r="I130" i="19"/>
  <c r="I131" i="19"/>
  <c r="I132" i="19"/>
  <c r="I133" i="19"/>
  <c r="I134" i="19"/>
  <c r="I135" i="19"/>
  <c r="I136" i="19"/>
  <c r="I137" i="19"/>
  <c r="I138" i="19"/>
  <c r="I139" i="19"/>
  <c r="I140" i="19"/>
  <c r="I141" i="19"/>
  <c r="I142" i="19"/>
  <c r="I143" i="19"/>
  <c r="I144" i="19"/>
  <c r="I145" i="19"/>
  <c r="I146" i="19"/>
  <c r="I147" i="19"/>
  <c r="I148" i="19"/>
  <c r="I149" i="19"/>
  <c r="I150" i="19"/>
  <c r="I151" i="19"/>
  <c r="I152" i="19"/>
  <c r="I153" i="19"/>
  <c r="I154" i="19"/>
  <c r="I155" i="19"/>
  <c r="I156" i="19"/>
  <c r="I157" i="19"/>
  <c r="I158" i="19"/>
  <c r="I159" i="19"/>
  <c r="I160" i="19"/>
  <c r="I161" i="19"/>
  <c r="I162" i="19"/>
  <c r="I163" i="19"/>
  <c r="I164" i="19"/>
  <c r="I165" i="19"/>
  <c r="I166" i="19"/>
  <c r="I167" i="19"/>
  <c r="I168" i="19"/>
  <c r="I169" i="19"/>
  <c r="I170" i="19"/>
  <c r="I171" i="19"/>
  <c r="I172" i="19"/>
  <c r="I173" i="19"/>
  <c r="I174" i="19"/>
  <c r="I175" i="19"/>
  <c r="I176" i="19"/>
  <c r="I177" i="19"/>
  <c r="I178" i="19"/>
  <c r="I179" i="19"/>
  <c r="I180" i="19"/>
  <c r="I181" i="19"/>
  <c r="I182" i="19"/>
  <c r="I183" i="19"/>
  <c r="I184" i="19"/>
  <c r="I185" i="19"/>
  <c r="I186" i="19"/>
  <c r="I187" i="19"/>
  <c r="I188" i="19"/>
  <c r="I189" i="19"/>
  <c r="I190" i="19"/>
  <c r="I191" i="19"/>
  <c r="I192" i="19"/>
  <c r="I193" i="19"/>
  <c r="I194" i="19"/>
  <c r="I195" i="19"/>
  <c r="I196" i="19"/>
  <c r="I197" i="19"/>
  <c r="I198" i="19"/>
  <c r="I199" i="19"/>
  <c r="I200" i="19"/>
  <c r="I201" i="19"/>
  <c r="I202" i="19"/>
  <c r="I203" i="19"/>
  <c r="I204" i="19"/>
  <c r="I205" i="19"/>
  <c r="I206" i="19"/>
  <c r="I207" i="19"/>
  <c r="I208" i="19"/>
  <c r="I209" i="19"/>
  <c r="I210" i="19"/>
  <c r="I211" i="19"/>
  <c r="I212" i="19"/>
  <c r="I213" i="19"/>
  <c r="I214" i="19"/>
  <c r="I215" i="19"/>
  <c r="I216" i="19"/>
  <c r="I217" i="19"/>
  <c r="I218" i="19"/>
  <c r="I219" i="19"/>
  <c r="I220" i="19"/>
  <c r="I221" i="19"/>
  <c r="I222" i="19"/>
  <c r="I223" i="19"/>
  <c r="I224" i="19"/>
  <c r="I225" i="19"/>
  <c r="I226" i="19"/>
  <c r="I227" i="19"/>
  <c r="I228" i="19"/>
  <c r="I229" i="19"/>
  <c r="I230" i="19"/>
  <c r="I231" i="19"/>
  <c r="I232" i="19"/>
  <c r="I233" i="19"/>
  <c r="I234" i="19"/>
  <c r="I235" i="19"/>
  <c r="I236" i="19"/>
  <c r="I237" i="19"/>
  <c r="I238" i="19"/>
  <c r="I239" i="19"/>
  <c r="I240" i="19"/>
  <c r="I241" i="19"/>
  <c r="I242" i="19"/>
  <c r="I243" i="19"/>
  <c r="I244" i="19"/>
  <c r="I245" i="19"/>
  <c r="I246" i="19"/>
  <c r="I247" i="19"/>
  <c r="I248" i="19"/>
  <c r="I249" i="19"/>
  <c r="I250" i="19"/>
  <c r="I251" i="19"/>
  <c r="I252" i="19"/>
  <c r="I253" i="19"/>
  <c r="I254" i="19"/>
  <c r="I255" i="19"/>
  <c r="I256" i="19"/>
  <c r="I257" i="19"/>
  <c r="I258" i="19"/>
  <c r="I259" i="19"/>
  <c r="I260" i="19"/>
  <c r="I261" i="19"/>
  <c r="I262" i="19"/>
  <c r="I263" i="19"/>
  <c r="I264" i="19"/>
  <c r="I265" i="19"/>
  <c r="I266" i="19"/>
  <c r="I267" i="19"/>
  <c r="I268" i="19"/>
  <c r="I269" i="19"/>
  <c r="I270" i="19"/>
  <c r="I271" i="19"/>
  <c r="I272" i="19"/>
  <c r="I273" i="19"/>
  <c r="I274" i="19"/>
  <c r="I275" i="19"/>
  <c r="I276" i="19"/>
  <c r="I277" i="19"/>
  <c r="I278" i="19"/>
  <c r="I279" i="19"/>
  <c r="I280" i="19"/>
  <c r="I281" i="19"/>
  <c r="I282" i="19"/>
  <c r="I283" i="19"/>
  <c r="I284" i="19"/>
  <c r="I285" i="19"/>
  <c r="I286" i="19"/>
  <c r="I287" i="19"/>
  <c r="I288" i="19"/>
  <c r="I289" i="19"/>
  <c r="I290" i="19"/>
  <c r="I291" i="19"/>
  <c r="I292" i="19"/>
  <c r="I293" i="19"/>
  <c r="I294" i="19"/>
  <c r="I295" i="19"/>
  <c r="I296" i="19"/>
  <c r="I297" i="19"/>
  <c r="I298" i="19"/>
  <c r="I299" i="19"/>
  <c r="I300" i="19"/>
  <c r="I301" i="19"/>
  <c r="I302" i="19"/>
  <c r="I303" i="19"/>
  <c r="I304" i="19"/>
  <c r="I305" i="19"/>
  <c r="I306" i="19"/>
  <c r="I307" i="19"/>
  <c r="I308" i="19"/>
  <c r="I309" i="19"/>
  <c r="I310" i="19"/>
  <c r="I311" i="19"/>
  <c r="I312" i="19"/>
  <c r="I313" i="19"/>
  <c r="I314" i="19"/>
  <c r="I315" i="19"/>
  <c r="I316" i="19"/>
  <c r="I317" i="19"/>
  <c r="I318" i="19"/>
  <c r="I319" i="19"/>
  <c r="I320" i="19"/>
  <c r="I321" i="19"/>
  <c r="I322" i="19"/>
  <c r="I323" i="19"/>
  <c r="I324" i="19"/>
  <c r="I325" i="19"/>
  <c r="I326" i="19"/>
  <c r="I327" i="19"/>
  <c r="I328" i="19"/>
  <c r="I329" i="19"/>
  <c r="I330" i="19"/>
  <c r="I331" i="19"/>
  <c r="I332" i="19"/>
  <c r="I333" i="19"/>
  <c r="I334" i="19"/>
  <c r="I335" i="19"/>
  <c r="I336" i="19"/>
  <c r="I337" i="19"/>
  <c r="I338" i="19"/>
  <c r="I339" i="19"/>
  <c r="I340" i="19"/>
  <c r="I341" i="19"/>
  <c r="I342" i="19"/>
  <c r="I343" i="19"/>
  <c r="I344" i="19"/>
  <c r="I345" i="19"/>
  <c r="I346" i="19"/>
  <c r="I347" i="19"/>
  <c r="I348" i="19"/>
  <c r="I349" i="19"/>
  <c r="I350" i="19"/>
  <c r="I351" i="19"/>
  <c r="I352" i="19"/>
  <c r="I353" i="19"/>
  <c r="I354" i="19"/>
  <c r="I355" i="19"/>
  <c r="I356" i="19"/>
  <c r="I357" i="19"/>
  <c r="I358" i="19"/>
  <c r="I359" i="19"/>
  <c r="I360" i="19"/>
  <c r="I361" i="19"/>
  <c r="I362" i="19"/>
  <c r="I363" i="19"/>
  <c r="I364" i="19"/>
  <c r="I365" i="19"/>
  <c r="I366" i="19"/>
  <c r="I367" i="19"/>
  <c r="I368" i="19"/>
  <c r="I369" i="19"/>
  <c r="I370" i="19"/>
  <c r="I371" i="19"/>
  <c r="I372" i="19"/>
  <c r="I373" i="19"/>
  <c r="I374" i="19"/>
  <c r="I375" i="19"/>
  <c r="I376" i="19"/>
  <c r="I377" i="19"/>
  <c r="I378" i="19"/>
  <c r="I379" i="19"/>
  <c r="I380" i="19"/>
  <c r="I381" i="19"/>
  <c r="I382" i="19"/>
  <c r="I383" i="19"/>
  <c r="I384" i="19"/>
  <c r="I385" i="19"/>
  <c r="I386" i="19"/>
  <c r="I387" i="19"/>
  <c r="I388" i="19"/>
  <c r="I389" i="19"/>
  <c r="I390" i="19"/>
  <c r="I391" i="19"/>
  <c r="I392" i="19"/>
  <c r="I393" i="19"/>
  <c r="I394" i="19"/>
  <c r="I395" i="19"/>
  <c r="I396" i="19"/>
  <c r="I397" i="19"/>
  <c r="I398" i="19"/>
  <c r="I399" i="19"/>
  <c r="I400" i="19"/>
  <c r="I401" i="19"/>
  <c r="I402" i="19"/>
  <c r="I403" i="19"/>
  <c r="I404" i="19"/>
  <c r="I405" i="19"/>
  <c r="I406" i="19"/>
  <c r="I407" i="19"/>
  <c r="I408" i="19"/>
  <c r="I409" i="19"/>
  <c r="I410" i="19"/>
  <c r="I411" i="19"/>
  <c r="I412" i="19"/>
  <c r="I413" i="19"/>
  <c r="I414" i="19"/>
  <c r="I415" i="19"/>
  <c r="I416" i="19"/>
  <c r="I417" i="19"/>
  <c r="I418" i="19"/>
  <c r="I419" i="19"/>
  <c r="I420" i="19"/>
  <c r="I421" i="19"/>
  <c r="I422" i="19"/>
  <c r="I423" i="19"/>
  <c r="I424" i="19"/>
  <c r="I425" i="19"/>
  <c r="I426" i="19"/>
  <c r="I427" i="19"/>
  <c r="I428" i="19"/>
  <c r="I429" i="19"/>
  <c r="I430" i="19"/>
  <c r="I431" i="19"/>
  <c r="I432" i="19"/>
  <c r="I433" i="19"/>
  <c r="I434" i="19"/>
  <c r="I435" i="19"/>
  <c r="I436" i="19"/>
  <c r="I437" i="19"/>
  <c r="I438" i="19"/>
  <c r="I439" i="19"/>
  <c r="I440" i="19"/>
  <c r="I441" i="19"/>
  <c r="I442" i="19"/>
  <c r="I443" i="19"/>
  <c r="I444" i="19"/>
  <c r="I445" i="19"/>
  <c r="I446" i="19"/>
  <c r="I447" i="19"/>
  <c r="I448" i="19"/>
  <c r="I449" i="19"/>
  <c r="I450" i="19"/>
  <c r="I451" i="19"/>
  <c r="I452" i="19"/>
  <c r="I453" i="19"/>
  <c r="I454" i="19"/>
  <c r="I455" i="19"/>
  <c r="I456" i="19"/>
  <c r="I457" i="19"/>
  <c r="I458" i="19"/>
  <c r="I459" i="19"/>
  <c r="I460" i="19"/>
  <c r="I461" i="19"/>
  <c r="I462" i="19"/>
  <c r="I463" i="19"/>
  <c r="I464" i="19"/>
  <c r="I465" i="19"/>
  <c r="I466" i="19"/>
  <c r="I467" i="19"/>
  <c r="I468" i="19"/>
  <c r="I469" i="19"/>
  <c r="I470" i="19"/>
  <c r="I471" i="19"/>
  <c r="I472" i="19"/>
  <c r="I473" i="19"/>
  <c r="I474" i="19"/>
  <c r="I475" i="19"/>
  <c r="I476" i="19"/>
  <c r="I477" i="19"/>
  <c r="I478" i="19"/>
  <c r="I479" i="19"/>
  <c r="I480" i="19"/>
  <c r="I481" i="19"/>
  <c r="I482" i="19"/>
  <c r="I483" i="19"/>
  <c r="I484" i="19"/>
  <c r="I485" i="19"/>
  <c r="I486" i="19"/>
  <c r="I487" i="19"/>
  <c r="I488" i="19"/>
  <c r="I489" i="19"/>
  <c r="I490" i="19"/>
  <c r="I491" i="19"/>
  <c r="I492" i="19"/>
  <c r="I493" i="19"/>
  <c r="I494" i="19"/>
  <c r="I495" i="19"/>
  <c r="I496" i="19"/>
  <c r="I497" i="19"/>
  <c r="I498" i="19"/>
  <c r="I499" i="19"/>
  <c r="I500" i="19"/>
  <c r="I501" i="19"/>
  <c r="I502" i="19"/>
  <c r="I503" i="19"/>
  <c r="I504" i="19"/>
  <c r="I505" i="19"/>
  <c r="I506" i="19"/>
  <c r="I507" i="19"/>
  <c r="I508" i="19"/>
  <c r="I509" i="19"/>
  <c r="I510" i="19"/>
  <c r="I511" i="19"/>
  <c r="I512" i="19"/>
  <c r="I513" i="19"/>
  <c r="I514" i="19"/>
  <c r="I515" i="19"/>
  <c r="I516" i="19"/>
  <c r="I517" i="19"/>
  <c r="I518" i="19"/>
  <c r="I519" i="19"/>
  <c r="I520" i="19"/>
  <c r="I521" i="19"/>
  <c r="I522" i="19"/>
  <c r="I523" i="19"/>
  <c r="I524" i="19"/>
  <c r="I525" i="19"/>
  <c r="I526" i="19"/>
  <c r="I527" i="19"/>
  <c r="I528" i="19"/>
  <c r="I529" i="19"/>
  <c r="I530" i="19"/>
  <c r="I531" i="19"/>
  <c r="I532" i="19"/>
  <c r="I533" i="19"/>
  <c r="I534" i="19"/>
  <c r="I535" i="19"/>
  <c r="I536" i="19"/>
  <c r="I537" i="19"/>
  <c r="I538" i="19"/>
  <c r="I539" i="19"/>
  <c r="I540" i="19"/>
  <c r="I541" i="19"/>
  <c r="I542" i="19"/>
  <c r="I543" i="19"/>
  <c r="I544" i="19"/>
  <c r="I545" i="19"/>
  <c r="I546" i="19"/>
  <c r="I547" i="19"/>
  <c r="I548" i="19"/>
  <c r="I549" i="19"/>
  <c r="I550" i="19"/>
  <c r="I551" i="19"/>
  <c r="I552" i="19"/>
  <c r="I553" i="19"/>
  <c r="I554" i="19"/>
  <c r="I555" i="19"/>
  <c r="I556" i="19"/>
  <c r="I557" i="19"/>
  <c r="I558" i="19"/>
  <c r="I559" i="19"/>
  <c r="I560" i="19"/>
  <c r="I561" i="19"/>
  <c r="I562" i="19"/>
  <c r="I563" i="19"/>
  <c r="I564" i="19"/>
  <c r="I565" i="19"/>
  <c r="I566" i="19"/>
  <c r="I567" i="19"/>
  <c r="I568" i="19"/>
  <c r="I569" i="19"/>
  <c r="I570" i="19"/>
  <c r="I571" i="19"/>
  <c r="I572" i="19"/>
  <c r="I573" i="19"/>
  <c r="I574" i="19"/>
  <c r="I575" i="19"/>
  <c r="I576" i="19"/>
  <c r="I577" i="19"/>
  <c r="I578" i="19"/>
  <c r="I579" i="19"/>
  <c r="I580" i="19"/>
  <c r="I581" i="19"/>
  <c r="I582" i="19"/>
  <c r="I583" i="19"/>
  <c r="I584" i="19"/>
  <c r="I585" i="19"/>
  <c r="I586" i="19"/>
  <c r="I587" i="19"/>
  <c r="I588" i="19"/>
  <c r="I589" i="19"/>
  <c r="I590" i="19"/>
  <c r="I591" i="19"/>
  <c r="I592" i="19"/>
  <c r="I593" i="19"/>
  <c r="I594" i="19"/>
  <c r="I595" i="19"/>
  <c r="I596" i="19"/>
  <c r="I597" i="19"/>
  <c r="I598" i="19"/>
  <c r="I599" i="19"/>
  <c r="I600" i="19"/>
  <c r="I601" i="19"/>
  <c r="I602" i="19"/>
  <c r="I603" i="19"/>
  <c r="I604" i="19"/>
  <c r="I605" i="19"/>
  <c r="I606" i="19"/>
  <c r="I607" i="19"/>
  <c r="I608" i="19"/>
  <c r="I609" i="19"/>
  <c r="I610" i="19"/>
  <c r="I611" i="19"/>
  <c r="I612" i="19"/>
  <c r="I613" i="19"/>
  <c r="I614" i="19"/>
  <c r="I615" i="19"/>
  <c r="I616" i="19"/>
  <c r="I617" i="19"/>
  <c r="I618" i="19"/>
  <c r="I619" i="19"/>
  <c r="I620" i="19"/>
  <c r="I621" i="19"/>
  <c r="I622" i="19"/>
  <c r="I623" i="19"/>
  <c r="I624" i="19"/>
  <c r="I625" i="19"/>
  <c r="I626" i="19"/>
  <c r="I627" i="19"/>
  <c r="I628" i="19"/>
  <c r="I629" i="19"/>
  <c r="I630" i="19"/>
  <c r="I631" i="19"/>
  <c r="I632" i="19"/>
  <c r="I633" i="19"/>
  <c r="I634" i="19"/>
  <c r="I635" i="19"/>
  <c r="I636" i="19"/>
  <c r="I637" i="19"/>
  <c r="I638" i="19"/>
  <c r="I639" i="19"/>
  <c r="I640" i="19"/>
  <c r="I641" i="19"/>
  <c r="I642" i="19"/>
  <c r="I643" i="19"/>
  <c r="I644" i="19"/>
  <c r="I645" i="19"/>
  <c r="I646" i="19"/>
  <c r="I647" i="19"/>
  <c r="I648" i="19"/>
  <c r="I649" i="19"/>
  <c r="I650" i="19"/>
  <c r="I651" i="19"/>
  <c r="I652" i="19"/>
  <c r="I653" i="19"/>
  <c r="I654" i="19"/>
  <c r="I655" i="19"/>
  <c r="I656" i="19"/>
  <c r="I657" i="19"/>
  <c r="I658" i="19"/>
  <c r="I659" i="19"/>
  <c r="I660" i="19"/>
  <c r="I661" i="19"/>
  <c r="I662" i="19"/>
  <c r="I663" i="19"/>
  <c r="I664" i="19"/>
  <c r="I665" i="19"/>
  <c r="I666" i="19"/>
  <c r="I667" i="19"/>
  <c r="I668" i="19"/>
  <c r="I669" i="19"/>
  <c r="I670" i="19"/>
  <c r="I671" i="19"/>
  <c r="I672" i="19"/>
  <c r="I673" i="19"/>
  <c r="I674" i="19"/>
  <c r="I675" i="19"/>
  <c r="I676" i="19"/>
  <c r="I677" i="19"/>
  <c r="I678" i="19"/>
  <c r="I679" i="19"/>
  <c r="I680" i="19"/>
  <c r="I681" i="19"/>
  <c r="I682" i="19"/>
  <c r="I683" i="19"/>
  <c r="I684" i="19"/>
  <c r="I685" i="19"/>
  <c r="I686" i="19"/>
  <c r="I687" i="19"/>
  <c r="I688" i="19"/>
  <c r="I689" i="19"/>
  <c r="I690" i="19"/>
  <c r="I691" i="19"/>
  <c r="I692" i="19"/>
  <c r="I693" i="19"/>
  <c r="I694" i="19"/>
  <c r="I695" i="19"/>
  <c r="I696" i="19"/>
  <c r="I697" i="19"/>
  <c r="I698" i="19"/>
  <c r="I699" i="19"/>
  <c r="I700" i="19"/>
  <c r="I701" i="19"/>
  <c r="I702" i="19"/>
  <c r="I703" i="19"/>
  <c r="I704" i="19"/>
  <c r="I705" i="19"/>
  <c r="I706" i="19"/>
  <c r="I707" i="19"/>
  <c r="I708" i="19"/>
  <c r="I709" i="19"/>
  <c r="I710" i="19"/>
  <c r="I711" i="19"/>
  <c r="I712" i="19"/>
  <c r="I713" i="19"/>
  <c r="I714" i="19"/>
  <c r="I715" i="19"/>
  <c r="I716" i="19"/>
  <c r="I717" i="19"/>
  <c r="I718" i="19"/>
  <c r="I719" i="19"/>
  <c r="I720" i="19"/>
  <c r="I721" i="19"/>
  <c r="I722" i="19"/>
  <c r="I723" i="19"/>
  <c r="I724" i="19"/>
  <c r="I725" i="19"/>
  <c r="I726" i="19"/>
  <c r="I727" i="19"/>
  <c r="I728" i="19"/>
  <c r="I729" i="19"/>
  <c r="I730" i="19"/>
  <c r="I731" i="19"/>
  <c r="I732" i="19"/>
  <c r="I733" i="19"/>
  <c r="I734" i="19"/>
  <c r="I735" i="19"/>
  <c r="I736" i="19"/>
  <c r="I737" i="19"/>
  <c r="I738" i="19"/>
  <c r="I739" i="19"/>
  <c r="I740" i="19"/>
  <c r="I741" i="19"/>
  <c r="I742" i="19"/>
  <c r="I743" i="19"/>
  <c r="I744" i="19"/>
  <c r="I745" i="19"/>
  <c r="I746" i="19"/>
  <c r="I747" i="19"/>
  <c r="I748" i="19"/>
  <c r="I749" i="19"/>
  <c r="I750" i="19"/>
  <c r="I751" i="19"/>
  <c r="I752" i="19"/>
  <c r="I753" i="19"/>
  <c r="I754" i="19"/>
  <c r="I755" i="19"/>
  <c r="I756" i="19"/>
  <c r="I757" i="19"/>
  <c r="I758" i="19"/>
  <c r="I759" i="19"/>
  <c r="I760" i="19"/>
  <c r="I761" i="19"/>
  <c r="I762" i="19"/>
  <c r="I763" i="19"/>
  <c r="I764" i="19"/>
  <c r="I765" i="19"/>
  <c r="I766" i="19"/>
  <c r="I767" i="19"/>
  <c r="I768" i="19"/>
  <c r="I769" i="19"/>
  <c r="I770" i="19"/>
  <c r="I771" i="19"/>
  <c r="I772" i="19"/>
  <c r="I773" i="19"/>
  <c r="I774" i="19"/>
  <c r="I775" i="19"/>
  <c r="I776" i="19"/>
  <c r="I777" i="19"/>
  <c r="I778" i="19"/>
  <c r="I779" i="19"/>
  <c r="I780" i="19"/>
  <c r="I781" i="19"/>
  <c r="I782" i="19"/>
  <c r="I783" i="19"/>
  <c r="I784" i="19"/>
  <c r="I785" i="19"/>
  <c r="I786" i="19"/>
  <c r="I787" i="19"/>
  <c r="I788" i="19"/>
  <c r="I789" i="19"/>
  <c r="I790" i="19"/>
  <c r="I791" i="19"/>
  <c r="I792" i="19"/>
  <c r="I793" i="19"/>
  <c r="I794" i="19"/>
  <c r="I795" i="19"/>
  <c r="I796" i="19"/>
  <c r="I797" i="19"/>
  <c r="I798" i="19"/>
  <c r="I799" i="19"/>
  <c r="I800" i="19"/>
  <c r="I801" i="19"/>
  <c r="I802" i="19"/>
  <c r="I803" i="19"/>
  <c r="I804" i="19"/>
  <c r="I805" i="19"/>
  <c r="I806" i="19"/>
  <c r="I807" i="19"/>
  <c r="I808" i="19"/>
  <c r="I809" i="19"/>
  <c r="I810" i="19"/>
  <c r="I811" i="19"/>
  <c r="I812" i="19"/>
  <c r="I813" i="19"/>
  <c r="I814" i="19"/>
  <c r="I815" i="19"/>
  <c r="I816" i="19"/>
  <c r="I817" i="19"/>
  <c r="I818" i="19"/>
  <c r="I819" i="19"/>
  <c r="I820" i="19"/>
  <c r="I821" i="19"/>
  <c r="I822" i="19"/>
  <c r="I823" i="19"/>
  <c r="I824" i="19"/>
  <c r="I825" i="19"/>
  <c r="I826" i="19"/>
  <c r="I827" i="19"/>
  <c r="I828" i="19"/>
  <c r="I829" i="19"/>
  <c r="I830" i="19"/>
  <c r="I831" i="19"/>
  <c r="I832" i="19"/>
  <c r="I833" i="19"/>
  <c r="I834" i="19"/>
  <c r="I835" i="19"/>
  <c r="I836" i="19"/>
  <c r="I837" i="19"/>
  <c r="I838" i="19"/>
  <c r="I839" i="19"/>
  <c r="I840" i="19"/>
  <c r="I841" i="19"/>
  <c r="I842" i="19"/>
  <c r="I843" i="19"/>
  <c r="I844" i="19"/>
  <c r="I845" i="19"/>
  <c r="I846" i="19"/>
  <c r="I847" i="19"/>
  <c r="I848" i="19"/>
  <c r="I849" i="19"/>
  <c r="I850" i="19"/>
  <c r="I851" i="19"/>
  <c r="I852" i="19"/>
  <c r="I853" i="19"/>
  <c r="I854" i="19"/>
  <c r="I855" i="19"/>
  <c r="I856" i="19"/>
  <c r="I857" i="19"/>
  <c r="I858" i="19"/>
  <c r="I859" i="19"/>
  <c r="I860" i="19"/>
  <c r="I861" i="19"/>
  <c r="I862" i="19"/>
  <c r="I863" i="19"/>
  <c r="I864" i="19"/>
  <c r="I865" i="19"/>
  <c r="I866" i="19"/>
  <c r="I867" i="19"/>
  <c r="I868" i="19"/>
  <c r="I869" i="19"/>
  <c r="I870" i="19"/>
  <c r="I871" i="19"/>
  <c r="I872" i="19"/>
  <c r="I873" i="19"/>
  <c r="I874" i="19"/>
  <c r="I875" i="19"/>
  <c r="I876" i="19"/>
  <c r="I877" i="19"/>
  <c r="I878" i="19"/>
  <c r="I879" i="19"/>
  <c r="I880" i="19"/>
  <c r="I881" i="19"/>
  <c r="I882" i="19"/>
  <c r="I883" i="19"/>
  <c r="I884" i="19"/>
  <c r="I885" i="19"/>
  <c r="I886" i="19"/>
  <c r="I887" i="19"/>
  <c r="I888" i="19"/>
  <c r="I889" i="19"/>
  <c r="I890" i="19"/>
  <c r="I891" i="19"/>
  <c r="I892" i="19"/>
  <c r="I893" i="19"/>
  <c r="I894" i="19"/>
  <c r="I895" i="19"/>
  <c r="I896" i="19"/>
  <c r="I897" i="19"/>
  <c r="I898" i="19"/>
  <c r="I899" i="19"/>
  <c r="I900" i="19"/>
  <c r="I901" i="19"/>
  <c r="I902" i="19"/>
  <c r="I903" i="19"/>
  <c r="I904" i="19"/>
  <c r="I905" i="19"/>
  <c r="I906" i="19"/>
  <c r="I907" i="19"/>
  <c r="I908" i="19"/>
  <c r="I909" i="19"/>
  <c r="I910" i="19"/>
  <c r="I911" i="19"/>
  <c r="I912" i="19"/>
  <c r="I913" i="19"/>
  <c r="I914" i="19"/>
  <c r="I915" i="19"/>
  <c r="I916" i="19"/>
  <c r="I917" i="19"/>
  <c r="I918" i="19"/>
  <c r="I919" i="19"/>
  <c r="I920" i="19"/>
  <c r="I921" i="19"/>
  <c r="I922" i="19"/>
  <c r="I923" i="19"/>
  <c r="I924" i="19"/>
  <c r="I925" i="19"/>
  <c r="I926" i="19"/>
  <c r="I927" i="19"/>
  <c r="I928" i="19"/>
  <c r="I929" i="19"/>
  <c r="I930" i="19"/>
  <c r="I931" i="19"/>
  <c r="I932" i="19"/>
  <c r="I933" i="19"/>
  <c r="I934" i="19"/>
  <c r="I935" i="19"/>
  <c r="I936" i="19"/>
  <c r="I937" i="19"/>
  <c r="I938" i="19"/>
  <c r="I939" i="19"/>
  <c r="I940" i="19"/>
  <c r="I941" i="19"/>
  <c r="I942" i="19"/>
  <c r="I943" i="19"/>
  <c r="I944" i="19"/>
  <c r="I945" i="19"/>
  <c r="I946" i="19"/>
  <c r="I947" i="19"/>
  <c r="I948" i="19"/>
  <c r="I949" i="19"/>
  <c r="I950" i="19"/>
  <c r="I951" i="19"/>
  <c r="I952" i="19"/>
  <c r="I953" i="19"/>
  <c r="I954" i="19"/>
  <c r="I955" i="19"/>
  <c r="I956" i="19"/>
  <c r="I957" i="19"/>
  <c r="I958" i="19"/>
  <c r="I959" i="19"/>
  <c r="I960" i="19"/>
  <c r="I961" i="19"/>
  <c r="I962" i="19"/>
  <c r="I963" i="19"/>
  <c r="I964" i="19"/>
  <c r="I965" i="19"/>
  <c r="I966" i="19"/>
  <c r="I967" i="19"/>
  <c r="I968" i="19"/>
  <c r="I969" i="19"/>
  <c r="I970" i="19"/>
  <c r="I971" i="19"/>
  <c r="I972" i="19"/>
  <c r="I973" i="19"/>
  <c r="I974" i="19"/>
  <c r="I975" i="19"/>
  <c r="I976" i="19"/>
  <c r="I977" i="19"/>
  <c r="I978" i="19"/>
  <c r="I979" i="19"/>
  <c r="I980" i="19"/>
  <c r="I981" i="19"/>
  <c r="I982" i="19"/>
  <c r="I983" i="19"/>
  <c r="I984" i="19"/>
  <c r="I985" i="19"/>
  <c r="I986" i="19"/>
  <c r="I987" i="19"/>
  <c r="I988" i="19"/>
  <c r="I989" i="19"/>
  <c r="I990" i="19"/>
  <c r="I991" i="19"/>
  <c r="I992" i="19"/>
  <c r="I993" i="19"/>
  <c r="I994" i="19"/>
  <c r="I995" i="19"/>
  <c r="I996" i="19"/>
  <c r="I997" i="19"/>
  <c r="I998" i="19"/>
  <c r="I999" i="19"/>
  <c r="I1000" i="19"/>
  <c r="I1001" i="19"/>
  <c r="I1002" i="19"/>
  <c r="I1003" i="19"/>
  <c r="I1004" i="19"/>
  <c r="I1005" i="19"/>
  <c r="I1006" i="19"/>
  <c r="I1007" i="19"/>
  <c r="I1008" i="19"/>
  <c r="I1009" i="19"/>
  <c r="I1010" i="19"/>
  <c r="I1011" i="19"/>
  <c r="I1012" i="19"/>
  <c r="I1013" i="19"/>
  <c r="I1014" i="19"/>
  <c r="I1015" i="19"/>
  <c r="I1016" i="19"/>
  <c r="I1017" i="19"/>
  <c r="I1018" i="19"/>
  <c r="I1019" i="19"/>
  <c r="I1020" i="19"/>
  <c r="I1021" i="19"/>
  <c r="I1022" i="19"/>
  <c r="I1023" i="19"/>
  <c r="I1024" i="19"/>
  <c r="I1025" i="19"/>
  <c r="I1026" i="19"/>
  <c r="I1027" i="19"/>
  <c r="I1028" i="19"/>
  <c r="I1029" i="19"/>
  <c r="I1030" i="19"/>
  <c r="I1031" i="19"/>
  <c r="I1032" i="19"/>
  <c r="I1033" i="19"/>
  <c r="I1034" i="19"/>
  <c r="I1035" i="19"/>
  <c r="I1036" i="19"/>
  <c r="I1037" i="19"/>
  <c r="I1038" i="19"/>
  <c r="I1039" i="19"/>
  <c r="I1040" i="19"/>
  <c r="I1041" i="19"/>
  <c r="I1042" i="19"/>
  <c r="I1043" i="19"/>
  <c r="I1044" i="19"/>
  <c r="I1045" i="19"/>
  <c r="I1046" i="19"/>
  <c r="I1047" i="19"/>
  <c r="I1048" i="19"/>
  <c r="I1049" i="19"/>
  <c r="I1050" i="19"/>
  <c r="I1051" i="19"/>
  <c r="I1052" i="19"/>
  <c r="I1053" i="19"/>
  <c r="I1054" i="19"/>
  <c r="I1055" i="19"/>
  <c r="I1056" i="19"/>
  <c r="I1057" i="19"/>
  <c r="I1058" i="19"/>
  <c r="I1059" i="19"/>
  <c r="I1060" i="19"/>
  <c r="I1061" i="19"/>
  <c r="I1062" i="19"/>
  <c r="I1063" i="19"/>
  <c r="I1064" i="19"/>
  <c r="I1065" i="19"/>
  <c r="I1066" i="19"/>
  <c r="I1067" i="19"/>
  <c r="I1068" i="19"/>
  <c r="I1069" i="19"/>
  <c r="I1070" i="19"/>
  <c r="I1071" i="19"/>
  <c r="I1072" i="19"/>
  <c r="I1073" i="19"/>
  <c r="I1074" i="19"/>
  <c r="I1075" i="19"/>
  <c r="I1076" i="19"/>
  <c r="I1077" i="19"/>
  <c r="I1078" i="19"/>
  <c r="I1079" i="19"/>
  <c r="I1080" i="19"/>
  <c r="I1081" i="19"/>
  <c r="I1082" i="19"/>
  <c r="I1083" i="19"/>
  <c r="I1084" i="19"/>
  <c r="I1085" i="19"/>
  <c r="I1086" i="19"/>
  <c r="I1087" i="19"/>
  <c r="I1088" i="19"/>
  <c r="I1089" i="19"/>
  <c r="I1090" i="19"/>
  <c r="I1091" i="19"/>
  <c r="I1092" i="19"/>
  <c r="I1093" i="19"/>
  <c r="I1094" i="19"/>
  <c r="I1095" i="19"/>
  <c r="I1096" i="19"/>
  <c r="I1097" i="19"/>
  <c r="I1098" i="19"/>
  <c r="I1099" i="19"/>
  <c r="I1100" i="19"/>
  <c r="I1101" i="19"/>
  <c r="I1102" i="19"/>
  <c r="I1103" i="19"/>
  <c r="I1104" i="19"/>
  <c r="I1105" i="19"/>
  <c r="I1106" i="19"/>
  <c r="I1107" i="19"/>
  <c r="I1108" i="19"/>
  <c r="I1109" i="19"/>
  <c r="I1110" i="19"/>
  <c r="I1111" i="19"/>
  <c r="I1112" i="19"/>
  <c r="I1113" i="19"/>
  <c r="I1114" i="19"/>
  <c r="I1115" i="19"/>
  <c r="I1116" i="19"/>
  <c r="I1117" i="19"/>
  <c r="I1118" i="19"/>
  <c r="I1119" i="19"/>
  <c r="I1120" i="19"/>
  <c r="I1121" i="19"/>
  <c r="I1122" i="19"/>
  <c r="I1123" i="19"/>
  <c r="I1124" i="19"/>
  <c r="I1125" i="19"/>
  <c r="I1126" i="19"/>
  <c r="I1127" i="19"/>
  <c r="I1128" i="19"/>
  <c r="I1129" i="19"/>
  <c r="I1130" i="19"/>
  <c r="I1131" i="19"/>
  <c r="I1132" i="19"/>
  <c r="I1133" i="19"/>
  <c r="I1134" i="19"/>
  <c r="I1135" i="19"/>
  <c r="I1136" i="19"/>
  <c r="I1137" i="19"/>
  <c r="I1138" i="19"/>
  <c r="I1139" i="19"/>
  <c r="I1140" i="19"/>
  <c r="I1141" i="19"/>
  <c r="I1142" i="19"/>
  <c r="I1143" i="19"/>
  <c r="I1144" i="19"/>
  <c r="I1145" i="19"/>
  <c r="I1146" i="19"/>
  <c r="I1147" i="19"/>
  <c r="I1148" i="19"/>
  <c r="I1149" i="19"/>
  <c r="I1150" i="19"/>
  <c r="I1151" i="19"/>
  <c r="I1152" i="19"/>
  <c r="I1153" i="19"/>
  <c r="I1154" i="19"/>
  <c r="I1155" i="19"/>
  <c r="I1156" i="19"/>
  <c r="I1157" i="19"/>
  <c r="I1158" i="19"/>
  <c r="I1159" i="19"/>
  <c r="I1160" i="19"/>
  <c r="I1161" i="19"/>
  <c r="I1162" i="19"/>
  <c r="I1163" i="19"/>
  <c r="I1164" i="19"/>
  <c r="I1165" i="19"/>
  <c r="I1166" i="19"/>
  <c r="I1167" i="19"/>
  <c r="I1168" i="19"/>
  <c r="I1169" i="19"/>
  <c r="I1170" i="19"/>
  <c r="I1171" i="19"/>
  <c r="I1172" i="19"/>
  <c r="I1173" i="19"/>
  <c r="I1174" i="19"/>
  <c r="I1175" i="19"/>
  <c r="I1176" i="19"/>
  <c r="I1177" i="19"/>
  <c r="I1178" i="19"/>
  <c r="I1179" i="19"/>
  <c r="I1180" i="19"/>
  <c r="I1181" i="19"/>
  <c r="I1182" i="19"/>
  <c r="I1183" i="19"/>
  <c r="I1184" i="19"/>
  <c r="I1185" i="19"/>
  <c r="I1186" i="19"/>
  <c r="I1187" i="19"/>
  <c r="I1188" i="19"/>
  <c r="I1189" i="19"/>
  <c r="I1190" i="19"/>
  <c r="I1191" i="19"/>
  <c r="I1192" i="19"/>
  <c r="I1193" i="19"/>
  <c r="I1194" i="19"/>
  <c r="I1195" i="19"/>
  <c r="I1196" i="19"/>
  <c r="I1197" i="19"/>
  <c r="I1198" i="19"/>
  <c r="I1199" i="19"/>
  <c r="I1200" i="19"/>
  <c r="I1201" i="19"/>
  <c r="I1202" i="19"/>
  <c r="I1203" i="19"/>
  <c r="I1204" i="19"/>
  <c r="I1205" i="19"/>
  <c r="I1206" i="19"/>
  <c r="I1207" i="19"/>
  <c r="I1208" i="19"/>
  <c r="I1209" i="19"/>
  <c r="I1210" i="19"/>
  <c r="I1211" i="19"/>
  <c r="I1212" i="19"/>
  <c r="I1213" i="19"/>
  <c r="I1214" i="19"/>
  <c r="I1215" i="19"/>
  <c r="I1216" i="19"/>
  <c r="I1217" i="19"/>
  <c r="I1218" i="19"/>
  <c r="I1219" i="19"/>
  <c r="I1220" i="19"/>
  <c r="I1221" i="19"/>
  <c r="I1222" i="19"/>
  <c r="I1223" i="19"/>
  <c r="I1224" i="19"/>
  <c r="I1225" i="19"/>
  <c r="I1226" i="19"/>
  <c r="I1227" i="19"/>
  <c r="I1228" i="19"/>
  <c r="I1229" i="19"/>
  <c r="I1230" i="19"/>
  <c r="I1231" i="19"/>
  <c r="I1232" i="19"/>
  <c r="I1233" i="19"/>
  <c r="I1234" i="19"/>
  <c r="I1235" i="19"/>
  <c r="I1236" i="19"/>
  <c r="I1237" i="19"/>
  <c r="I1238" i="19"/>
  <c r="I1239" i="19"/>
  <c r="I1240" i="19"/>
  <c r="I1241" i="19"/>
  <c r="I1242" i="19"/>
  <c r="I1243" i="19"/>
  <c r="I1244" i="19"/>
  <c r="I1245" i="19"/>
  <c r="I1246" i="19"/>
  <c r="I1247" i="19"/>
  <c r="I1248" i="19"/>
  <c r="I1249" i="19"/>
  <c r="I1250" i="19"/>
  <c r="I1251" i="19"/>
  <c r="I1252" i="19"/>
  <c r="I1253" i="19"/>
  <c r="I1254" i="19"/>
  <c r="I1255" i="19"/>
  <c r="I1256" i="19"/>
  <c r="I1257" i="19"/>
  <c r="I1258" i="19"/>
  <c r="I1259" i="19"/>
  <c r="I1260" i="19"/>
  <c r="I1261" i="19"/>
  <c r="I1262" i="19"/>
  <c r="I1263" i="19"/>
  <c r="I1264" i="19"/>
  <c r="I1265" i="19"/>
  <c r="I1266" i="19"/>
  <c r="I1267" i="19"/>
  <c r="I1268" i="19"/>
  <c r="I1269" i="19"/>
  <c r="I1270" i="19"/>
  <c r="I1271" i="19"/>
  <c r="I1272" i="19"/>
  <c r="I1273" i="19"/>
  <c r="I1274" i="19"/>
  <c r="I1275" i="19"/>
  <c r="I1276" i="19"/>
  <c r="I1277" i="19"/>
  <c r="I1278" i="19"/>
  <c r="I1279" i="19"/>
  <c r="I1280" i="19"/>
  <c r="I1281" i="19"/>
  <c r="I1282" i="19"/>
  <c r="I1283" i="19"/>
  <c r="I1284" i="19"/>
  <c r="I1285" i="19"/>
  <c r="I1286" i="19"/>
  <c r="I1287" i="19"/>
  <c r="I1288" i="19"/>
  <c r="I1289" i="19"/>
  <c r="I1290" i="19"/>
  <c r="I1291" i="19"/>
  <c r="I1292" i="19"/>
  <c r="I1293" i="19"/>
  <c r="I1294" i="19"/>
  <c r="I1295" i="19"/>
  <c r="I1296" i="19"/>
  <c r="I1297" i="19"/>
  <c r="I1298" i="19"/>
  <c r="I1299" i="19"/>
  <c r="I1300" i="19"/>
  <c r="I1301" i="19"/>
  <c r="I1302" i="19"/>
  <c r="I1303" i="19"/>
  <c r="I1304" i="19"/>
  <c r="I1305" i="19"/>
  <c r="I1306" i="19"/>
  <c r="I1307" i="19"/>
  <c r="I1308" i="19"/>
  <c r="I1309" i="19"/>
  <c r="I1310" i="19"/>
  <c r="I1311" i="19"/>
  <c r="I1312" i="19"/>
  <c r="I1313" i="19"/>
  <c r="I1314" i="19"/>
  <c r="I1315" i="19"/>
  <c r="I1316" i="19"/>
  <c r="I1317" i="19"/>
  <c r="I1318" i="19"/>
  <c r="I1319" i="19"/>
  <c r="I1320" i="19"/>
  <c r="I1321" i="19"/>
  <c r="I1322" i="19"/>
  <c r="I1323" i="19"/>
  <c r="I1324" i="19"/>
  <c r="I1325" i="19"/>
  <c r="I1326" i="19"/>
  <c r="I1327" i="19"/>
  <c r="I1328" i="19"/>
  <c r="I1329" i="19"/>
  <c r="I1330" i="19"/>
  <c r="I1331" i="19"/>
  <c r="I1332" i="19"/>
  <c r="I1333" i="19"/>
  <c r="I1334" i="19"/>
  <c r="I1335" i="19"/>
  <c r="I1336" i="19"/>
  <c r="I1337" i="19"/>
  <c r="I1338" i="19"/>
  <c r="I1339" i="19"/>
  <c r="I1340" i="19"/>
  <c r="I1341" i="19"/>
  <c r="I1342" i="19"/>
  <c r="I1343" i="19"/>
  <c r="I1344" i="19"/>
  <c r="I1345" i="19"/>
  <c r="I1346" i="19"/>
  <c r="I1347" i="19"/>
  <c r="I1348" i="19"/>
  <c r="I1349" i="19"/>
  <c r="I1350" i="19"/>
  <c r="I1351" i="19"/>
  <c r="I1352" i="19"/>
  <c r="I1353" i="19"/>
  <c r="I1354" i="19"/>
  <c r="I1355" i="19"/>
  <c r="I1356" i="19"/>
  <c r="I1357" i="19"/>
  <c r="I1358" i="19"/>
  <c r="I1359" i="19"/>
  <c r="I1360" i="19"/>
  <c r="I1361" i="19"/>
  <c r="I1362" i="19"/>
  <c r="I1363" i="19"/>
  <c r="I1364" i="19"/>
  <c r="I1365" i="19"/>
  <c r="I1366" i="19"/>
  <c r="I1367" i="19"/>
  <c r="I1368" i="19"/>
  <c r="I1369" i="19"/>
  <c r="I1370" i="19"/>
  <c r="I1371" i="19"/>
  <c r="I1372" i="19"/>
  <c r="I1373" i="19"/>
  <c r="I1374" i="19"/>
  <c r="I1375" i="19"/>
  <c r="I1376" i="19"/>
  <c r="I1377" i="19"/>
  <c r="I1378" i="19"/>
  <c r="I1379" i="19"/>
  <c r="I1380" i="19"/>
  <c r="I1381" i="19"/>
  <c r="I1382" i="19"/>
  <c r="I1383" i="19"/>
  <c r="I1384" i="19"/>
  <c r="I1385" i="19"/>
  <c r="I1386" i="19"/>
  <c r="I1387" i="19"/>
  <c r="I1388" i="19"/>
  <c r="I1389" i="19"/>
  <c r="I1390" i="19"/>
  <c r="I1391" i="19"/>
  <c r="I1392" i="19"/>
  <c r="I1393" i="19"/>
  <c r="I1394" i="19"/>
  <c r="I1395" i="19"/>
  <c r="I1396" i="19"/>
  <c r="I1397" i="19"/>
  <c r="I1398" i="19"/>
  <c r="I1399" i="19"/>
  <c r="I1400" i="19"/>
  <c r="I1401" i="19"/>
  <c r="I1402" i="19"/>
  <c r="I1403" i="19"/>
  <c r="I1404" i="19"/>
  <c r="I1405" i="19"/>
  <c r="I1406" i="19"/>
  <c r="I1407" i="19"/>
  <c r="I1408" i="19"/>
  <c r="I1409" i="19"/>
  <c r="I1410" i="19"/>
  <c r="I1411" i="19"/>
  <c r="I1412" i="19"/>
  <c r="I1413" i="19"/>
  <c r="I1414" i="19"/>
  <c r="I1415" i="19"/>
  <c r="I1416" i="19"/>
  <c r="I1417" i="19"/>
  <c r="I1418" i="19"/>
  <c r="I1419" i="19"/>
  <c r="I1420" i="19"/>
  <c r="I1421" i="19"/>
  <c r="I1422" i="19"/>
  <c r="I1423" i="19"/>
  <c r="I1424" i="19"/>
  <c r="I1425" i="19"/>
  <c r="I1426" i="19"/>
  <c r="I1427" i="19"/>
  <c r="I1428" i="19"/>
  <c r="I1429" i="19"/>
  <c r="I1430" i="19"/>
  <c r="I1431" i="19"/>
  <c r="I1432" i="19"/>
  <c r="I1433" i="19"/>
  <c r="I1434" i="19"/>
  <c r="I1435" i="19"/>
  <c r="I1436" i="19"/>
  <c r="I1437" i="19"/>
  <c r="I1438" i="19"/>
  <c r="I1439" i="19"/>
  <c r="I1440" i="19"/>
  <c r="I1441" i="19"/>
  <c r="I1442" i="19"/>
  <c r="I1443" i="19"/>
  <c r="I1444" i="19"/>
  <c r="I1445" i="19"/>
  <c r="I1446" i="19"/>
  <c r="I1447" i="19"/>
  <c r="I1448" i="19"/>
  <c r="I1449" i="19"/>
  <c r="I1450" i="19"/>
  <c r="I1451" i="19"/>
  <c r="I1452" i="19"/>
  <c r="I1453" i="19"/>
  <c r="I1454" i="19"/>
  <c r="I1455" i="19"/>
  <c r="I1456" i="19"/>
  <c r="I1457" i="19"/>
  <c r="I1458" i="19"/>
  <c r="I1459" i="19"/>
  <c r="I1460" i="19"/>
  <c r="I1461" i="19"/>
  <c r="I1462" i="19"/>
  <c r="I1463" i="19"/>
  <c r="I1464" i="19"/>
  <c r="I1465" i="19"/>
  <c r="I1466" i="19"/>
  <c r="I1467" i="19"/>
  <c r="I1468" i="19"/>
  <c r="I1469" i="19"/>
  <c r="I1470" i="19"/>
  <c r="I1471" i="19"/>
  <c r="I1472" i="19"/>
  <c r="I1473" i="19"/>
  <c r="I1474" i="19"/>
  <c r="I1475" i="19"/>
  <c r="I1476" i="19"/>
  <c r="I1477" i="19"/>
  <c r="I1478" i="19"/>
  <c r="I1479" i="19"/>
  <c r="I1480" i="19"/>
  <c r="I1481" i="19"/>
  <c r="I1482" i="19"/>
  <c r="I1483" i="19"/>
  <c r="I1484" i="19"/>
  <c r="I1485" i="19"/>
  <c r="I1486" i="19"/>
  <c r="I1487" i="19"/>
  <c r="I1488" i="19"/>
  <c r="I1489" i="19"/>
  <c r="I1490" i="19"/>
  <c r="I1491" i="19"/>
  <c r="I1492" i="19"/>
  <c r="I1493" i="19"/>
  <c r="I1494" i="19"/>
  <c r="I1495" i="19"/>
  <c r="I1496" i="19"/>
  <c r="I1497" i="19"/>
  <c r="I1498" i="19"/>
  <c r="I1499" i="19"/>
  <c r="I1500" i="19"/>
  <c r="I1501" i="19"/>
  <c r="I1502" i="19"/>
  <c r="I1503" i="19"/>
  <c r="I1504" i="19"/>
  <c r="I1505" i="19"/>
  <c r="I1506" i="19"/>
  <c r="I1507" i="19"/>
  <c r="I1508" i="19"/>
  <c r="I1509" i="19"/>
  <c r="I1510" i="19"/>
  <c r="I1511" i="19"/>
  <c r="I1512" i="19"/>
  <c r="I1513" i="19"/>
  <c r="I1514" i="19"/>
  <c r="I1515" i="19"/>
  <c r="I1516" i="19"/>
  <c r="I1517" i="19"/>
  <c r="I1518" i="19"/>
  <c r="I1519" i="19"/>
  <c r="I1520" i="19"/>
  <c r="I1521" i="19"/>
  <c r="I1522" i="19"/>
  <c r="I1523" i="19"/>
  <c r="I1524" i="19"/>
  <c r="I1525" i="19"/>
  <c r="I1526" i="19"/>
  <c r="I1527" i="19"/>
  <c r="I1528" i="19"/>
  <c r="I1529" i="19"/>
  <c r="I1530" i="19"/>
  <c r="I1531" i="19"/>
  <c r="I1532" i="19"/>
  <c r="I1533" i="19"/>
  <c r="I1534" i="19"/>
  <c r="I1535" i="19"/>
  <c r="I1536" i="19"/>
  <c r="I1537" i="19"/>
  <c r="I1538" i="19"/>
  <c r="I1539" i="19"/>
  <c r="I1540" i="19"/>
  <c r="I1541" i="19"/>
  <c r="I1542" i="19"/>
  <c r="I1543" i="19"/>
  <c r="I1544" i="19"/>
  <c r="I1545" i="19"/>
  <c r="I1546" i="19"/>
  <c r="I1547" i="19"/>
  <c r="I1548" i="19"/>
  <c r="I1549" i="19"/>
  <c r="I1550" i="19"/>
  <c r="I1551" i="19"/>
  <c r="I1552" i="19"/>
  <c r="I1553" i="19"/>
  <c r="I1554" i="19"/>
  <c r="I1555" i="19"/>
  <c r="I1556" i="19"/>
  <c r="I1557" i="19"/>
  <c r="I1558" i="19"/>
  <c r="I1559" i="19"/>
  <c r="I1560" i="19"/>
  <c r="I1561" i="19"/>
  <c r="I1562" i="19"/>
  <c r="I1563" i="19"/>
  <c r="I1564" i="19"/>
  <c r="I1565" i="19"/>
  <c r="I1566" i="19"/>
  <c r="I1567" i="19"/>
  <c r="I1568" i="19"/>
  <c r="I1569" i="19"/>
  <c r="I1570" i="19"/>
  <c r="I1571" i="19"/>
  <c r="I1572" i="19"/>
  <c r="I1573" i="19"/>
  <c r="I1574" i="19"/>
  <c r="I1575" i="19"/>
  <c r="I1576" i="19"/>
  <c r="I1577" i="19"/>
  <c r="I1578" i="19"/>
  <c r="I1579" i="19"/>
  <c r="I1580" i="19"/>
  <c r="I1581" i="19"/>
  <c r="I1582" i="19"/>
  <c r="I1583" i="19"/>
  <c r="I1584" i="19"/>
  <c r="I1585" i="19"/>
  <c r="I1586" i="19"/>
  <c r="I1587" i="19"/>
  <c r="I1588" i="19"/>
  <c r="I1589" i="19"/>
  <c r="I1590" i="19"/>
  <c r="I1591" i="19"/>
  <c r="I1592" i="19"/>
  <c r="I1593" i="19"/>
  <c r="I1594" i="19"/>
  <c r="I1595" i="19"/>
  <c r="I1596" i="19"/>
  <c r="I1597" i="19"/>
  <c r="I1598" i="19"/>
  <c r="I1599" i="19"/>
  <c r="I1600" i="19"/>
  <c r="I1601" i="19"/>
  <c r="I1602" i="19"/>
  <c r="I1603" i="19"/>
  <c r="I1604" i="19"/>
  <c r="I1605" i="19"/>
  <c r="I1606" i="19"/>
  <c r="I1607" i="19"/>
  <c r="I1608" i="19"/>
  <c r="I1609" i="19"/>
  <c r="I1610" i="19"/>
  <c r="I1611" i="19"/>
  <c r="I1612" i="19"/>
  <c r="I1613" i="19"/>
  <c r="I1614" i="19"/>
  <c r="I1615" i="19"/>
  <c r="I1616" i="19"/>
  <c r="I1617" i="19"/>
  <c r="I1618" i="19"/>
  <c r="I1619" i="19"/>
  <c r="I1620" i="19"/>
  <c r="I1621" i="19"/>
  <c r="I1622" i="19"/>
  <c r="I1623" i="19"/>
  <c r="I1624" i="19"/>
  <c r="I1625" i="19"/>
  <c r="I1626" i="19"/>
  <c r="I1627" i="19"/>
  <c r="I1628" i="19"/>
  <c r="I1629" i="19"/>
  <c r="I1630" i="19"/>
  <c r="I1631" i="19"/>
  <c r="I1632" i="19"/>
  <c r="I1633" i="19"/>
  <c r="I1634" i="19"/>
  <c r="I1635" i="19"/>
  <c r="I1636" i="19"/>
  <c r="I1637" i="19"/>
  <c r="I1638" i="19"/>
  <c r="I1639" i="19"/>
  <c r="I1640" i="19"/>
  <c r="I1641" i="19"/>
  <c r="I1642" i="19"/>
  <c r="I1643" i="19"/>
  <c r="I1644" i="19"/>
  <c r="I1645" i="19"/>
  <c r="I1646" i="19"/>
  <c r="I1647" i="19"/>
  <c r="I1648" i="19"/>
  <c r="I1649" i="19"/>
  <c r="I1650" i="19"/>
  <c r="I1651" i="19"/>
  <c r="I1652" i="19"/>
  <c r="I1653" i="19"/>
  <c r="I1654" i="19"/>
  <c r="I1655" i="19"/>
  <c r="I1656" i="19"/>
  <c r="I1657" i="19"/>
  <c r="I1658" i="19"/>
  <c r="I1659" i="19"/>
  <c r="I1660" i="19"/>
  <c r="I1661" i="19"/>
  <c r="I1662" i="19"/>
  <c r="I1663" i="19"/>
  <c r="I1664" i="19"/>
  <c r="I1665" i="19"/>
  <c r="I1666" i="19"/>
  <c r="I1667" i="19"/>
  <c r="I1668" i="19"/>
  <c r="I1669" i="19"/>
  <c r="I1670" i="19"/>
  <c r="I1671" i="19"/>
  <c r="I1672" i="19"/>
  <c r="I1673" i="19"/>
  <c r="I1674" i="19"/>
  <c r="I1675" i="19"/>
  <c r="I1676" i="19"/>
  <c r="I1677" i="19"/>
  <c r="I1678" i="19"/>
  <c r="I1679" i="19"/>
  <c r="I1680" i="19"/>
  <c r="I1681" i="19"/>
  <c r="I1682" i="19"/>
  <c r="I1683" i="19"/>
  <c r="I1684" i="19"/>
  <c r="I1685" i="19"/>
  <c r="I1686" i="19"/>
  <c r="I1687" i="19"/>
  <c r="I1688" i="19"/>
  <c r="I1689" i="19"/>
  <c r="I1690" i="19"/>
  <c r="I1691" i="19"/>
  <c r="I1692" i="19"/>
  <c r="I1693" i="19"/>
  <c r="I1694" i="19"/>
  <c r="I1695" i="19"/>
  <c r="I1696" i="19"/>
  <c r="I1697" i="19"/>
  <c r="I1698" i="19"/>
  <c r="I1699" i="19"/>
  <c r="I1700" i="19"/>
  <c r="I1701" i="19"/>
  <c r="I1702" i="19"/>
  <c r="I1703" i="19"/>
  <c r="I1704" i="19"/>
  <c r="I1705" i="19"/>
  <c r="I1706" i="19"/>
  <c r="I1707" i="19"/>
  <c r="I1708" i="19"/>
  <c r="I1709" i="19"/>
  <c r="I1710" i="19"/>
  <c r="I1711" i="19"/>
  <c r="I1712" i="19"/>
  <c r="I1713" i="19"/>
  <c r="I1714" i="19"/>
  <c r="I1715" i="19"/>
  <c r="I1716" i="19"/>
  <c r="I1717" i="19"/>
  <c r="I1718" i="19"/>
  <c r="I1719" i="19"/>
  <c r="I1720" i="19"/>
  <c r="I1721" i="19"/>
  <c r="I1722" i="19"/>
  <c r="I1723" i="19"/>
  <c r="I1724" i="19"/>
  <c r="I1725" i="19"/>
  <c r="I1726" i="19"/>
  <c r="I1727" i="19"/>
  <c r="I1728" i="19"/>
  <c r="I1729" i="19"/>
  <c r="I1730" i="19"/>
  <c r="I1731" i="19"/>
  <c r="I1732" i="19"/>
  <c r="I1733" i="19"/>
  <c r="I1734" i="19"/>
  <c r="I1735" i="19"/>
  <c r="I1736" i="19"/>
  <c r="I1737" i="19"/>
  <c r="I1738" i="19"/>
  <c r="I1739" i="19"/>
  <c r="I1740" i="19"/>
  <c r="I1741" i="19"/>
  <c r="I1742" i="19"/>
  <c r="I1743" i="19"/>
  <c r="I1744" i="19"/>
  <c r="I1745" i="19"/>
  <c r="I1746" i="19"/>
  <c r="I1747" i="19"/>
  <c r="I1748" i="19"/>
  <c r="I1749" i="19"/>
  <c r="I1750" i="19"/>
  <c r="I1751" i="19"/>
  <c r="I1752" i="19"/>
  <c r="I1753" i="19"/>
  <c r="I1754" i="19"/>
  <c r="I1755" i="19"/>
  <c r="I1756" i="19"/>
  <c r="I1757" i="19"/>
  <c r="I1758" i="19"/>
  <c r="I1759" i="19"/>
  <c r="I1760" i="19"/>
  <c r="I1761" i="19"/>
  <c r="I1762" i="19"/>
  <c r="I1763" i="19"/>
  <c r="I1764" i="19"/>
  <c r="I1765" i="19"/>
  <c r="I1766" i="19"/>
  <c r="I1767" i="19"/>
  <c r="I1768" i="19"/>
  <c r="I1769" i="19"/>
  <c r="I1770" i="19"/>
  <c r="I1771" i="19"/>
  <c r="I1772" i="19"/>
  <c r="I1773" i="19"/>
  <c r="I1774" i="19"/>
  <c r="I1775" i="19"/>
  <c r="I1776" i="19"/>
  <c r="I1777" i="19"/>
  <c r="I1778" i="19"/>
  <c r="I1779" i="19"/>
  <c r="I1780" i="19"/>
  <c r="I1781" i="19"/>
  <c r="I1782" i="19"/>
  <c r="I1783" i="19"/>
  <c r="I1784" i="19"/>
  <c r="I1785" i="19"/>
  <c r="I1786" i="19"/>
  <c r="I1787" i="19"/>
  <c r="I1788" i="19"/>
  <c r="I1789" i="19"/>
  <c r="I1790" i="19"/>
  <c r="I1791" i="19"/>
  <c r="I1792" i="19"/>
  <c r="I1793" i="19"/>
  <c r="I1794" i="19"/>
  <c r="I1795" i="19"/>
  <c r="I1796" i="19"/>
  <c r="I1797" i="19"/>
  <c r="I1798" i="19"/>
  <c r="I1799" i="19"/>
  <c r="I1800" i="19"/>
  <c r="I1801" i="19"/>
  <c r="I1802" i="19"/>
  <c r="I1803" i="19"/>
  <c r="I1804" i="19"/>
  <c r="I1805" i="19"/>
  <c r="I1806" i="19"/>
  <c r="I1807" i="19"/>
  <c r="I1808" i="19"/>
  <c r="I1809" i="19"/>
  <c r="I1810" i="19"/>
  <c r="I1811" i="19"/>
  <c r="I1812" i="19"/>
  <c r="I1813" i="19"/>
  <c r="I1814" i="19"/>
  <c r="I1815" i="19"/>
  <c r="I1816" i="19"/>
  <c r="I1817" i="19"/>
  <c r="I1818" i="19"/>
  <c r="I1819" i="19"/>
  <c r="I1820" i="19"/>
  <c r="I1821" i="19"/>
  <c r="I1822" i="19"/>
  <c r="I1823" i="19"/>
  <c r="I1824" i="19"/>
  <c r="I1825" i="19"/>
  <c r="I1826" i="19"/>
  <c r="I1827" i="19"/>
  <c r="I1828" i="19"/>
  <c r="I1829" i="19"/>
  <c r="I1830" i="19"/>
  <c r="I1831" i="19"/>
  <c r="I1832" i="19"/>
  <c r="I1833" i="19"/>
  <c r="I1834" i="19"/>
  <c r="I1835" i="19"/>
  <c r="I1836" i="19"/>
  <c r="I1837" i="19"/>
  <c r="I1838" i="19"/>
  <c r="I1839" i="19"/>
  <c r="I1840" i="19"/>
  <c r="I1841" i="19"/>
  <c r="I1842" i="19"/>
  <c r="I1843" i="19"/>
  <c r="I1844" i="19"/>
  <c r="I1845" i="19"/>
  <c r="I1846" i="19"/>
  <c r="I1847" i="19"/>
  <c r="I1848" i="19"/>
  <c r="I1849" i="19"/>
  <c r="I1850" i="19"/>
  <c r="I1851" i="19"/>
  <c r="I1852" i="19"/>
  <c r="I1853" i="19"/>
  <c r="I1854" i="19"/>
  <c r="I1855" i="19"/>
  <c r="I1856" i="19"/>
  <c r="I1857" i="19"/>
  <c r="I1858" i="19"/>
  <c r="I1859" i="19"/>
  <c r="I1860" i="19"/>
  <c r="I1861" i="19"/>
  <c r="I1862" i="19"/>
  <c r="I1863" i="19"/>
  <c r="I1864" i="19"/>
  <c r="I1865" i="19"/>
  <c r="I1866" i="19"/>
  <c r="I1867" i="19"/>
  <c r="I1868" i="19"/>
  <c r="I1869" i="19"/>
  <c r="I1870" i="19"/>
  <c r="I1871" i="19"/>
  <c r="I1872" i="19"/>
  <c r="I1873" i="19"/>
  <c r="I1874" i="19"/>
  <c r="I1875" i="19"/>
  <c r="I1876" i="19"/>
  <c r="I1877" i="19"/>
  <c r="I1878" i="19"/>
  <c r="I1879" i="19"/>
  <c r="I1880" i="19"/>
  <c r="I1881" i="19"/>
  <c r="I1882" i="19"/>
  <c r="I1883" i="19"/>
  <c r="I1884" i="19"/>
  <c r="I1885" i="19"/>
  <c r="I1886" i="19"/>
  <c r="I1887" i="19"/>
  <c r="I1888" i="19"/>
  <c r="I1889" i="19"/>
  <c r="I1890" i="19"/>
  <c r="I1891" i="19"/>
  <c r="I1892" i="19"/>
  <c r="I1893" i="19"/>
  <c r="I1894" i="19"/>
  <c r="I1895" i="19"/>
  <c r="I1896" i="19"/>
  <c r="I1897" i="19"/>
  <c r="I1898" i="19"/>
  <c r="I1899" i="19"/>
  <c r="I1900" i="19"/>
  <c r="I1901" i="19"/>
  <c r="I1902" i="19"/>
  <c r="I1903" i="19"/>
  <c r="I1904" i="19"/>
  <c r="I1905" i="19"/>
  <c r="I1906" i="19"/>
  <c r="I1907" i="19"/>
  <c r="I1908" i="19"/>
  <c r="I1909" i="19"/>
  <c r="I1910" i="19"/>
  <c r="I1911" i="19"/>
  <c r="I1912" i="19"/>
  <c r="I1913" i="19"/>
  <c r="I1914" i="19"/>
  <c r="I1915" i="19"/>
  <c r="I1916" i="19"/>
  <c r="I1917" i="19"/>
  <c r="I1918" i="19"/>
  <c r="I1919" i="19"/>
  <c r="I1920" i="19"/>
  <c r="I1921" i="19"/>
  <c r="I1922" i="19"/>
  <c r="I1923" i="19"/>
  <c r="I1924" i="19"/>
  <c r="I1925" i="19"/>
  <c r="I1926" i="19"/>
  <c r="I1927" i="19"/>
  <c r="I1928" i="19"/>
  <c r="I1929" i="19"/>
  <c r="I1930" i="19"/>
  <c r="I1931" i="19"/>
  <c r="I1932" i="19"/>
  <c r="I1933" i="19"/>
  <c r="I1934" i="19"/>
  <c r="I1935" i="19"/>
  <c r="I1936" i="19"/>
  <c r="I1937" i="19"/>
  <c r="I1938" i="19"/>
  <c r="I1939" i="19"/>
  <c r="I1940" i="19"/>
  <c r="I1941" i="19"/>
  <c r="I1942" i="19"/>
  <c r="I1943" i="19"/>
  <c r="I1944" i="19"/>
  <c r="I1945" i="19"/>
  <c r="I1946" i="19"/>
  <c r="I1947" i="19"/>
  <c r="I1948" i="19"/>
  <c r="I1949" i="19"/>
  <c r="I1950" i="19"/>
  <c r="I1951" i="19"/>
  <c r="I1952" i="19"/>
  <c r="I1953" i="19"/>
  <c r="I1954" i="19"/>
  <c r="I1955" i="19"/>
  <c r="I1956" i="19"/>
  <c r="I1957" i="19"/>
  <c r="I1958" i="19"/>
  <c r="I1959" i="19"/>
  <c r="I1960" i="19"/>
  <c r="I1961" i="19"/>
  <c r="I1962" i="19"/>
  <c r="I1963" i="19"/>
  <c r="I1964" i="19"/>
  <c r="I1965" i="19"/>
  <c r="I1966" i="19"/>
  <c r="I1967" i="19"/>
  <c r="I1968" i="19"/>
  <c r="I1969" i="19"/>
  <c r="I1970" i="19"/>
  <c r="I1971" i="19"/>
  <c r="I1972" i="19"/>
  <c r="I1973" i="19"/>
  <c r="I1974" i="19"/>
  <c r="I1975" i="19"/>
  <c r="I1976" i="19"/>
  <c r="I1977" i="19"/>
  <c r="I1978" i="19"/>
  <c r="I1979" i="19"/>
  <c r="I1980" i="19"/>
  <c r="I1981" i="19"/>
  <c r="I1982" i="19"/>
  <c r="I1983" i="19"/>
  <c r="I1984" i="19"/>
  <c r="I1985" i="19"/>
  <c r="I1986" i="19"/>
  <c r="I1987" i="19"/>
  <c r="I1988" i="19"/>
  <c r="I1989" i="19"/>
  <c r="I1990" i="19"/>
  <c r="I1991" i="19"/>
  <c r="I1992" i="19"/>
  <c r="I1993" i="19"/>
  <c r="I1994" i="19"/>
  <c r="I1995" i="19"/>
  <c r="I1996" i="19"/>
  <c r="I1997" i="19"/>
  <c r="I1998" i="19"/>
  <c r="I1999" i="19"/>
  <c r="I2000" i="19"/>
  <c r="I2001" i="19"/>
  <c r="I2002" i="19"/>
  <c r="I2003" i="19"/>
  <c r="I2004" i="19"/>
  <c r="I2005" i="19"/>
  <c r="I2006" i="19"/>
  <c r="I2007" i="19"/>
  <c r="I2008" i="19"/>
  <c r="I2009" i="19"/>
  <c r="I2010" i="19"/>
  <c r="I2011" i="19"/>
  <c r="I2012" i="19"/>
  <c r="I2013" i="19"/>
  <c r="I2014" i="19"/>
  <c r="I2015" i="19"/>
  <c r="I2016" i="19"/>
  <c r="I2017" i="19"/>
  <c r="I2018" i="19"/>
  <c r="I2019" i="19"/>
  <c r="I2020" i="19"/>
  <c r="I2021" i="19"/>
  <c r="I2022" i="19"/>
  <c r="I2023" i="19"/>
  <c r="I2024" i="19"/>
  <c r="I2025" i="19"/>
  <c r="I2026" i="19"/>
  <c r="I2027" i="19"/>
  <c r="I2028" i="19"/>
  <c r="I2029" i="19"/>
  <c r="I2030" i="19"/>
  <c r="I2031" i="19"/>
  <c r="I2032" i="19"/>
  <c r="I2033" i="19"/>
  <c r="I2034" i="19"/>
  <c r="I2035" i="19"/>
  <c r="I2036" i="19"/>
  <c r="I2037" i="19"/>
  <c r="I2038" i="19"/>
  <c r="I2039" i="19"/>
  <c r="I2040" i="19"/>
  <c r="I2041" i="19"/>
  <c r="I2042" i="19"/>
  <c r="I2043" i="19"/>
  <c r="I2044" i="19"/>
  <c r="I2045" i="19"/>
  <c r="I2046" i="19"/>
  <c r="I2047" i="19"/>
  <c r="I2048" i="19"/>
  <c r="I2049" i="19"/>
  <c r="I2050" i="19"/>
  <c r="I2051" i="19"/>
  <c r="I2052" i="19"/>
  <c r="I2053" i="19"/>
  <c r="I2054" i="19"/>
  <c r="I2055" i="19"/>
  <c r="I2056" i="19"/>
  <c r="I2057" i="19"/>
  <c r="I2058" i="19"/>
  <c r="I2059" i="19"/>
  <c r="I2060" i="19"/>
  <c r="I2061" i="19"/>
  <c r="I2062" i="19"/>
  <c r="I2063" i="19"/>
  <c r="I2064" i="19"/>
  <c r="I2065" i="19"/>
  <c r="I2066" i="19"/>
  <c r="I2067" i="19"/>
  <c r="I2068" i="19"/>
  <c r="I2069" i="19"/>
  <c r="I2070" i="19"/>
  <c r="I2071" i="19"/>
  <c r="I2072" i="19"/>
  <c r="I2073" i="19"/>
  <c r="I2074" i="19"/>
  <c r="I2075" i="19"/>
  <c r="I2076" i="19"/>
  <c r="I2077" i="19"/>
  <c r="I2078" i="19"/>
  <c r="I2079" i="19"/>
  <c r="I2080" i="19"/>
  <c r="I2081" i="19"/>
  <c r="I2082" i="19"/>
  <c r="I2083" i="19"/>
  <c r="I2084" i="19"/>
  <c r="I2085" i="19"/>
  <c r="I2086" i="19"/>
  <c r="I2087" i="19"/>
  <c r="I2088" i="19"/>
  <c r="I2089" i="19"/>
  <c r="I2090" i="19"/>
  <c r="I2091" i="19"/>
  <c r="I2092" i="19"/>
  <c r="I2093" i="19"/>
  <c r="I2094" i="19"/>
  <c r="I2095" i="19"/>
  <c r="I2096" i="19"/>
  <c r="I2097" i="19"/>
  <c r="I2098" i="19"/>
  <c r="I2099" i="19"/>
  <c r="I2100" i="19"/>
  <c r="I2101" i="19"/>
  <c r="I2102" i="19"/>
  <c r="I2103" i="19"/>
  <c r="I2104" i="19"/>
  <c r="I2105" i="19"/>
  <c r="I2106" i="19"/>
  <c r="I2107" i="19"/>
  <c r="I2108" i="19"/>
  <c r="I2109" i="19"/>
  <c r="I2110" i="19"/>
  <c r="I2111" i="19"/>
  <c r="I2112" i="19"/>
  <c r="I2113" i="19"/>
  <c r="I2114" i="19"/>
  <c r="I2115" i="19"/>
  <c r="I2116" i="19"/>
  <c r="I2117" i="19"/>
  <c r="I2118" i="19"/>
  <c r="I2119" i="19"/>
  <c r="I2120" i="19"/>
  <c r="I2121" i="19"/>
  <c r="I2122" i="19"/>
  <c r="I2123" i="19"/>
  <c r="I2124" i="19"/>
  <c r="I2125" i="19"/>
  <c r="I2126" i="19"/>
  <c r="I2127" i="19"/>
  <c r="I2128" i="19"/>
  <c r="I2129" i="19"/>
  <c r="I2130" i="19"/>
  <c r="I2131" i="19"/>
  <c r="I2132" i="19"/>
  <c r="I2133" i="19"/>
  <c r="I2134" i="19"/>
  <c r="I2135" i="19"/>
  <c r="I2136" i="19"/>
  <c r="I2137" i="19"/>
  <c r="I2138" i="19"/>
  <c r="I2139" i="19"/>
  <c r="I2140" i="19"/>
  <c r="I2141" i="19"/>
  <c r="I2142" i="19"/>
  <c r="I2143" i="19"/>
  <c r="I2144" i="19"/>
  <c r="I2145" i="19"/>
  <c r="I2146" i="19"/>
  <c r="I2147" i="19"/>
  <c r="I2148" i="19"/>
  <c r="I2149" i="19"/>
  <c r="I2150" i="19"/>
  <c r="I2151" i="19"/>
  <c r="I2152" i="19"/>
  <c r="I2153" i="19"/>
  <c r="I2154" i="19"/>
  <c r="I2155" i="19"/>
  <c r="I2156" i="19"/>
  <c r="I2157" i="19"/>
  <c r="I2158" i="19"/>
  <c r="I2159" i="19"/>
  <c r="I2160" i="19"/>
  <c r="I2161" i="19"/>
  <c r="I2162" i="19"/>
  <c r="I2163" i="19"/>
  <c r="I2164" i="19"/>
  <c r="I2165" i="19"/>
  <c r="I2166" i="19"/>
  <c r="I2167" i="19"/>
  <c r="I2168" i="19"/>
  <c r="I2169" i="19"/>
  <c r="I2170" i="19"/>
  <c r="I2171" i="19"/>
  <c r="I2172" i="19"/>
  <c r="I2173" i="19"/>
  <c r="I2174" i="19"/>
  <c r="I2175" i="19"/>
  <c r="I2176" i="19"/>
  <c r="I2177" i="19"/>
  <c r="I2178" i="19"/>
  <c r="I2179" i="19"/>
  <c r="I2180" i="19"/>
  <c r="I2181" i="19"/>
  <c r="I2182" i="19"/>
  <c r="I2183" i="19"/>
  <c r="I2184" i="19"/>
  <c r="I2185" i="19"/>
  <c r="I2186" i="19"/>
  <c r="I2187" i="19"/>
  <c r="I2188" i="19"/>
  <c r="I2189" i="19"/>
  <c r="I2190" i="19"/>
  <c r="I2191" i="19"/>
  <c r="I2192" i="19"/>
  <c r="I2193" i="19"/>
  <c r="I2194" i="19"/>
  <c r="I2195" i="19"/>
  <c r="I2196" i="19"/>
  <c r="I2197" i="19"/>
  <c r="I2198" i="19"/>
  <c r="I2199" i="19"/>
  <c r="I2200" i="19"/>
  <c r="I2201" i="19"/>
  <c r="I2202" i="19"/>
  <c r="I2203" i="19"/>
  <c r="I2204" i="19"/>
  <c r="I2205" i="19"/>
  <c r="I2206" i="19"/>
  <c r="I2207" i="19"/>
  <c r="I2208" i="19"/>
  <c r="I2209" i="19"/>
  <c r="I2210" i="19"/>
  <c r="I2211" i="19"/>
  <c r="I2212" i="19"/>
  <c r="I2213" i="19"/>
  <c r="I2214" i="19"/>
  <c r="I2215" i="19"/>
  <c r="I2216" i="19"/>
  <c r="I2217" i="19"/>
  <c r="I2218" i="19"/>
  <c r="I2219" i="19"/>
  <c r="I2220" i="19"/>
  <c r="I2221" i="19"/>
  <c r="I2222" i="19"/>
  <c r="I2223" i="19"/>
  <c r="I2224" i="19"/>
  <c r="I2225" i="19"/>
  <c r="I2226" i="19"/>
  <c r="I2227" i="19"/>
  <c r="I2228" i="19"/>
  <c r="I2229" i="19"/>
  <c r="I2230" i="19"/>
  <c r="I2231" i="19"/>
  <c r="I2232" i="19"/>
  <c r="I2233" i="19"/>
  <c r="I2234" i="19"/>
  <c r="I2235" i="19"/>
  <c r="I2236" i="19"/>
  <c r="I2237" i="19"/>
  <c r="I2238" i="19"/>
  <c r="I2239" i="19"/>
  <c r="I2240" i="19"/>
  <c r="I2241" i="19"/>
  <c r="I2242" i="19"/>
  <c r="I2243" i="19"/>
  <c r="I2244" i="19"/>
  <c r="I2245" i="19"/>
  <c r="I2246" i="19"/>
  <c r="I2247" i="19"/>
  <c r="I2248" i="19"/>
  <c r="I2249" i="19"/>
  <c r="I2250" i="19"/>
  <c r="I2251" i="19"/>
  <c r="I2252" i="19"/>
  <c r="I2253" i="19"/>
  <c r="I2254" i="19"/>
  <c r="I2255" i="19"/>
  <c r="I2256" i="19"/>
  <c r="I2257" i="19"/>
  <c r="I2258" i="19"/>
  <c r="I2259" i="19"/>
  <c r="I2260" i="19"/>
  <c r="I2261" i="19"/>
  <c r="I2262" i="19"/>
  <c r="I2263" i="19"/>
  <c r="I2264" i="19"/>
  <c r="I2265" i="19"/>
  <c r="I2266" i="19"/>
  <c r="I2267" i="19"/>
  <c r="I2268" i="19"/>
  <c r="I2269" i="19"/>
  <c r="I2270" i="19"/>
  <c r="I2271" i="19"/>
  <c r="I2272" i="19"/>
  <c r="I2273" i="19"/>
  <c r="I2274" i="19"/>
  <c r="I2275" i="19"/>
  <c r="I2276" i="19"/>
  <c r="I2277" i="19"/>
  <c r="I2278" i="19"/>
  <c r="I2279" i="19"/>
  <c r="I2280" i="19"/>
  <c r="I2281" i="19"/>
  <c r="I2282" i="19"/>
  <c r="I2283" i="19"/>
  <c r="I2284" i="19"/>
  <c r="I2285" i="19"/>
  <c r="I2286" i="19"/>
  <c r="I2287" i="19"/>
  <c r="I2288" i="19"/>
  <c r="I2289" i="19"/>
  <c r="I2290" i="19"/>
  <c r="I2291" i="19"/>
  <c r="I2292" i="19"/>
  <c r="I2293" i="19"/>
  <c r="I2294" i="19"/>
  <c r="I2295" i="19"/>
  <c r="I2296" i="19"/>
  <c r="I2297" i="19"/>
  <c r="I2298" i="19"/>
  <c r="I2299" i="19"/>
  <c r="I2300" i="19"/>
  <c r="I2301" i="19"/>
  <c r="I2302" i="19"/>
  <c r="I2303" i="19"/>
  <c r="I2304" i="19"/>
  <c r="I2305" i="19"/>
  <c r="I2306" i="19"/>
  <c r="I2307" i="19"/>
  <c r="I2308" i="19"/>
  <c r="I2309" i="19"/>
  <c r="I2310" i="19"/>
  <c r="I2311" i="19"/>
  <c r="I2312" i="19"/>
  <c r="I2313" i="19"/>
  <c r="I2314" i="19"/>
  <c r="I2315" i="19"/>
  <c r="I2316" i="19"/>
  <c r="I2317" i="19"/>
  <c r="I2318" i="19"/>
  <c r="I2319" i="19"/>
  <c r="I2320" i="19"/>
  <c r="I2321" i="19"/>
  <c r="I2322" i="19"/>
  <c r="I2323" i="19"/>
  <c r="I2324" i="19"/>
  <c r="I2325" i="19"/>
  <c r="I2326" i="19"/>
  <c r="I2327" i="19"/>
  <c r="I2328" i="19"/>
  <c r="I2329" i="19"/>
  <c r="I2330" i="19"/>
  <c r="I2331" i="19"/>
  <c r="I2332" i="19"/>
  <c r="I2333" i="19"/>
  <c r="I2334" i="19"/>
  <c r="I2335" i="19"/>
  <c r="I2336" i="19"/>
  <c r="I2337" i="19"/>
  <c r="I2338" i="19"/>
  <c r="I2339" i="19"/>
  <c r="I2340" i="19"/>
  <c r="I2341" i="19"/>
  <c r="I2342" i="19"/>
  <c r="I2343" i="19"/>
  <c r="I2344" i="19"/>
  <c r="I2345" i="19"/>
  <c r="I2346" i="19"/>
  <c r="I2347" i="19"/>
  <c r="I2348" i="19"/>
  <c r="I2349" i="19"/>
  <c r="I2350" i="19"/>
  <c r="I2351" i="19"/>
  <c r="I2352" i="19"/>
  <c r="I2353" i="19"/>
  <c r="I2354" i="19"/>
  <c r="I2355" i="19"/>
  <c r="I2356" i="19"/>
  <c r="I2357" i="19"/>
  <c r="I2358" i="19"/>
  <c r="I2359" i="19"/>
  <c r="I2360" i="19"/>
  <c r="I2361" i="19"/>
  <c r="I2362" i="19"/>
  <c r="I2363" i="19"/>
  <c r="I2364" i="19"/>
  <c r="I2365" i="19"/>
  <c r="I2366" i="19"/>
  <c r="I2367" i="19"/>
  <c r="I2368" i="19"/>
  <c r="I2369" i="19"/>
  <c r="I2370" i="19"/>
  <c r="I2371" i="19"/>
  <c r="I2372" i="19"/>
  <c r="I2373" i="19"/>
  <c r="I2374" i="19"/>
  <c r="I2375" i="19"/>
  <c r="I2376" i="19"/>
  <c r="I2377" i="19"/>
  <c r="I2378" i="19"/>
  <c r="I2379" i="19"/>
  <c r="I2380" i="19"/>
  <c r="I2381" i="19"/>
  <c r="I2382" i="19"/>
  <c r="I2383" i="19"/>
  <c r="I2384" i="19"/>
  <c r="I2385" i="19"/>
  <c r="I2386" i="19"/>
  <c r="I2387" i="19"/>
  <c r="I2388" i="19"/>
  <c r="I2389" i="19"/>
  <c r="I2390" i="19"/>
  <c r="I2391" i="19"/>
  <c r="I2392" i="19"/>
  <c r="I2393" i="19"/>
  <c r="I2394" i="19"/>
  <c r="I2395" i="19"/>
  <c r="I2396" i="19"/>
  <c r="I2397" i="19"/>
  <c r="I2398" i="19"/>
  <c r="I2399" i="19"/>
  <c r="I2400" i="19"/>
  <c r="I2401" i="19"/>
  <c r="I2402" i="19"/>
  <c r="I2403" i="19"/>
  <c r="I2404" i="19"/>
  <c r="I2405" i="19"/>
  <c r="I2406" i="19"/>
  <c r="I2407" i="19"/>
  <c r="I2408" i="19"/>
  <c r="I2409" i="19"/>
  <c r="I2410" i="19"/>
  <c r="I2411" i="19"/>
  <c r="I2412" i="19"/>
  <c r="I2413" i="19"/>
  <c r="I2414" i="19"/>
  <c r="I2415" i="19"/>
  <c r="I2416" i="19"/>
  <c r="I2417" i="19"/>
  <c r="I2418" i="19"/>
  <c r="I2419" i="19"/>
  <c r="I2420" i="19"/>
  <c r="I2421" i="19"/>
  <c r="I2422" i="19"/>
  <c r="I2423" i="19"/>
  <c r="I2424" i="19"/>
  <c r="I2425" i="19"/>
  <c r="I2426" i="19"/>
  <c r="I2427" i="19"/>
  <c r="I2428" i="19"/>
  <c r="I2429" i="19"/>
  <c r="I2430" i="19"/>
  <c r="I2431" i="19"/>
  <c r="I2432" i="19"/>
  <c r="I2433" i="19"/>
  <c r="I2434" i="19"/>
  <c r="I2435" i="19"/>
  <c r="I2436" i="19"/>
  <c r="I2437" i="19"/>
  <c r="I2438" i="19"/>
  <c r="I2439" i="19"/>
  <c r="I2440" i="19"/>
  <c r="I2441" i="19"/>
  <c r="I2442" i="19"/>
  <c r="I2443" i="19"/>
  <c r="I2444" i="19"/>
  <c r="I2445" i="19"/>
  <c r="I2446" i="19"/>
  <c r="I2447" i="19"/>
  <c r="I2448" i="19"/>
  <c r="I2449" i="19"/>
  <c r="I2450" i="19"/>
  <c r="I2451" i="19"/>
  <c r="I2452" i="19"/>
  <c r="I2453" i="19"/>
  <c r="I2454" i="19"/>
  <c r="I2455" i="19"/>
  <c r="I2456" i="19"/>
  <c r="I2457" i="19"/>
  <c r="I2458" i="19"/>
  <c r="I2459" i="19"/>
  <c r="I2460" i="19"/>
  <c r="I2461" i="19"/>
  <c r="I2462" i="19"/>
  <c r="I2463" i="19"/>
  <c r="I2464" i="19"/>
  <c r="I2465" i="19"/>
  <c r="I2466" i="19"/>
  <c r="I2467" i="19"/>
  <c r="I2468" i="19"/>
  <c r="I2469" i="19"/>
  <c r="I2470" i="19"/>
  <c r="I2471" i="19"/>
  <c r="I2472" i="19"/>
  <c r="I2473" i="19"/>
  <c r="I2474" i="19"/>
  <c r="I2475" i="19"/>
  <c r="I2476" i="19"/>
  <c r="I2477" i="19"/>
  <c r="I2478" i="19"/>
  <c r="I2479" i="19"/>
  <c r="I2480" i="19"/>
  <c r="I2481" i="19"/>
  <c r="I2482" i="19"/>
  <c r="I2483" i="19"/>
  <c r="I2484" i="19"/>
  <c r="I2485" i="19"/>
  <c r="I2486" i="19"/>
  <c r="I2487" i="19"/>
  <c r="I2488" i="19"/>
  <c r="I2489" i="19"/>
  <c r="I2490" i="19"/>
  <c r="I2491" i="19"/>
  <c r="I2492" i="19"/>
  <c r="I2493" i="19"/>
  <c r="I2494" i="19"/>
  <c r="I2495" i="19"/>
  <c r="I2496" i="19"/>
  <c r="I2497" i="19"/>
  <c r="I2498" i="19"/>
  <c r="I2499" i="19"/>
  <c r="I2500" i="19"/>
  <c r="I2501" i="19"/>
  <c r="I2502" i="19"/>
  <c r="I2503" i="19"/>
  <c r="I2504" i="19"/>
  <c r="I2505" i="19"/>
  <c r="I2506" i="19"/>
  <c r="I2507" i="19"/>
  <c r="I2508" i="19"/>
  <c r="I2509" i="19"/>
  <c r="I2510" i="19"/>
  <c r="I2511" i="19"/>
  <c r="I2512" i="19"/>
  <c r="I2513" i="19"/>
  <c r="I2514" i="19"/>
  <c r="I2515" i="19"/>
  <c r="I2516" i="19"/>
  <c r="I2517" i="19"/>
  <c r="I2518" i="19"/>
  <c r="I2519" i="19"/>
  <c r="I2520" i="19"/>
  <c r="I2521" i="19"/>
  <c r="I2522" i="19"/>
  <c r="I2523" i="19"/>
  <c r="I2524" i="19"/>
  <c r="I2525" i="19"/>
  <c r="I2526" i="19"/>
  <c r="I2527" i="19"/>
  <c r="I2528" i="19"/>
  <c r="I2529" i="19"/>
  <c r="I2530" i="19"/>
  <c r="I2531" i="19"/>
  <c r="I2532" i="19"/>
  <c r="I2533" i="19"/>
  <c r="I2534" i="19"/>
  <c r="I2535" i="19"/>
  <c r="I2536" i="19"/>
  <c r="I2537" i="19"/>
  <c r="I2538" i="19"/>
  <c r="I2539" i="19"/>
  <c r="I2540" i="19"/>
  <c r="I2541" i="19"/>
  <c r="I2542" i="19"/>
  <c r="I2543" i="19"/>
  <c r="I2544" i="19"/>
  <c r="I2545" i="19"/>
  <c r="I2546" i="19"/>
  <c r="I2547" i="19"/>
  <c r="I2548" i="19"/>
  <c r="I2549" i="19"/>
  <c r="I2550" i="19"/>
  <c r="I2551" i="19"/>
  <c r="I2552" i="19"/>
  <c r="I2553" i="19"/>
  <c r="I2554" i="19"/>
  <c r="I2555" i="19"/>
  <c r="I2556" i="19"/>
  <c r="I2557" i="19"/>
  <c r="I2558" i="19"/>
  <c r="I2559" i="19"/>
  <c r="I2560" i="19"/>
  <c r="I2561" i="19"/>
  <c r="I2562" i="19"/>
  <c r="I2563" i="19"/>
  <c r="I2564" i="19"/>
  <c r="I2565" i="19"/>
  <c r="I2566" i="19"/>
  <c r="I2567" i="19"/>
  <c r="I2568" i="19"/>
  <c r="I2569" i="19"/>
  <c r="I2570" i="19"/>
  <c r="I2571" i="19"/>
  <c r="I2572" i="19"/>
  <c r="I2573" i="19"/>
  <c r="I2574" i="19"/>
  <c r="I2575" i="19"/>
  <c r="I2576" i="19"/>
  <c r="I2577" i="19"/>
  <c r="I2578" i="19"/>
  <c r="I2579" i="19"/>
  <c r="I2580" i="19"/>
  <c r="I2581" i="19"/>
  <c r="I2582" i="19"/>
  <c r="I2583" i="19"/>
  <c r="I2584" i="19"/>
  <c r="I2585" i="19"/>
  <c r="I2586" i="19"/>
  <c r="I2587" i="19"/>
  <c r="I2588" i="19"/>
  <c r="I2589" i="19"/>
  <c r="I2590" i="19"/>
  <c r="I2591" i="19"/>
  <c r="I2592" i="19"/>
  <c r="I2593" i="19"/>
  <c r="I2594" i="19"/>
  <c r="I2595" i="19"/>
  <c r="I2596" i="19"/>
  <c r="I2597" i="19"/>
  <c r="I2598" i="19"/>
  <c r="I2599" i="19"/>
  <c r="I2600" i="19"/>
  <c r="I2601" i="19"/>
  <c r="I2602" i="19"/>
  <c r="I2603" i="19"/>
  <c r="I2604" i="19"/>
  <c r="I2605" i="19"/>
  <c r="I2606" i="19"/>
  <c r="I2607" i="19"/>
  <c r="I2608" i="19"/>
  <c r="I2609" i="19"/>
  <c r="I2610" i="19"/>
  <c r="I2611" i="19"/>
  <c r="I2612" i="19"/>
  <c r="I2613" i="19"/>
  <c r="I2614" i="19"/>
  <c r="I2615" i="19"/>
  <c r="I2616" i="19"/>
  <c r="I2617" i="19"/>
  <c r="I2618" i="19"/>
  <c r="I2619" i="19"/>
  <c r="I2620" i="19"/>
  <c r="I2621" i="19"/>
  <c r="I2622" i="19"/>
  <c r="I2623" i="19"/>
  <c r="I2624" i="19"/>
  <c r="I2625" i="19"/>
  <c r="I2626" i="19"/>
  <c r="I2627" i="19"/>
  <c r="I2628" i="19"/>
  <c r="I2629" i="19"/>
  <c r="I2630" i="19"/>
  <c r="I2631" i="19"/>
  <c r="I2632" i="19"/>
  <c r="I2633" i="19"/>
  <c r="I2634" i="19"/>
  <c r="I2635" i="19"/>
  <c r="I2636" i="19"/>
  <c r="I2637" i="19"/>
  <c r="I2638" i="19"/>
  <c r="I2639" i="19"/>
  <c r="I2640" i="19"/>
  <c r="I2641" i="19"/>
  <c r="I2642" i="19"/>
  <c r="I2643" i="19"/>
  <c r="I2644" i="19"/>
  <c r="I2645" i="19"/>
  <c r="I2646" i="19"/>
  <c r="I2647" i="19"/>
  <c r="I2648" i="19"/>
  <c r="I2649" i="19"/>
  <c r="I2650" i="19"/>
  <c r="I2651" i="19"/>
  <c r="I2652" i="19"/>
  <c r="I2653" i="19"/>
  <c r="I2654" i="19"/>
  <c r="I2655" i="19"/>
  <c r="I2656" i="19"/>
  <c r="I2657" i="19"/>
  <c r="I2658" i="19"/>
  <c r="I2659" i="19"/>
  <c r="I2660" i="19"/>
  <c r="I2661" i="19"/>
  <c r="I2662" i="19"/>
  <c r="I2663" i="19"/>
  <c r="I2664" i="19"/>
  <c r="I2665" i="19"/>
  <c r="I2666" i="19"/>
  <c r="I2667" i="19"/>
  <c r="I2668" i="19"/>
  <c r="I2669" i="19"/>
  <c r="I2670" i="19"/>
  <c r="I2671" i="19"/>
  <c r="I2672" i="19"/>
  <c r="I2673" i="19"/>
  <c r="I2674" i="19"/>
  <c r="I2675" i="19"/>
  <c r="I2676" i="19"/>
  <c r="I2677" i="19"/>
  <c r="I2678" i="19"/>
  <c r="I2679" i="19"/>
  <c r="I2680" i="19"/>
  <c r="I2681" i="19"/>
  <c r="I2682" i="19"/>
  <c r="I2683" i="19"/>
  <c r="I2684" i="19"/>
  <c r="I2685" i="19"/>
  <c r="I2686" i="19"/>
  <c r="I2687" i="19"/>
  <c r="I2688" i="19"/>
  <c r="I2689" i="19"/>
  <c r="I2690" i="19"/>
  <c r="I2691" i="19"/>
  <c r="I2692" i="19"/>
  <c r="I2693" i="19"/>
  <c r="I2694" i="19"/>
  <c r="I2695" i="19"/>
  <c r="I2696" i="19"/>
  <c r="I2697" i="19"/>
  <c r="I2698" i="19"/>
  <c r="I2699" i="19"/>
  <c r="I2700" i="19"/>
  <c r="I2701" i="19"/>
  <c r="I2702" i="19"/>
  <c r="I2703" i="19"/>
  <c r="I2704" i="19"/>
  <c r="I2705" i="19"/>
  <c r="I2706" i="19"/>
  <c r="I2707" i="19"/>
  <c r="I2708" i="19"/>
  <c r="I2709" i="19"/>
  <c r="I2710" i="19"/>
  <c r="I2711" i="19"/>
  <c r="I2712" i="19"/>
  <c r="I2713" i="19"/>
  <c r="I2714" i="19"/>
  <c r="I2715" i="19"/>
  <c r="I2716" i="19"/>
  <c r="I2717" i="19"/>
  <c r="I2718" i="19"/>
  <c r="I2719" i="19"/>
  <c r="I2720" i="19"/>
  <c r="I2721" i="19"/>
  <c r="I2722" i="19"/>
  <c r="I2723" i="19"/>
  <c r="I2724" i="19"/>
  <c r="I2725" i="19"/>
  <c r="I2726" i="19"/>
  <c r="I2727" i="19"/>
  <c r="I2728" i="19"/>
  <c r="I2729" i="19"/>
  <c r="I2730" i="19"/>
  <c r="I2731" i="19"/>
  <c r="I2732" i="19"/>
  <c r="I2733" i="19"/>
  <c r="I2734" i="19"/>
  <c r="I2735" i="19"/>
  <c r="I2736" i="19"/>
  <c r="I2737" i="19"/>
  <c r="I2738" i="19"/>
  <c r="I2739" i="19"/>
  <c r="I2740" i="19"/>
  <c r="I2741" i="19"/>
  <c r="I2742" i="19"/>
  <c r="I2743" i="19"/>
  <c r="I2744" i="19"/>
  <c r="I2745" i="19"/>
  <c r="I2746" i="19"/>
  <c r="I2747" i="19"/>
  <c r="I2748" i="19"/>
  <c r="I2749" i="19"/>
  <c r="I2750" i="19"/>
  <c r="I2751" i="19"/>
  <c r="I2752" i="19"/>
  <c r="I2753" i="19"/>
  <c r="I2754" i="19"/>
  <c r="I2755" i="19"/>
  <c r="I2756" i="19"/>
  <c r="I2757" i="19"/>
  <c r="I2758" i="19"/>
  <c r="I2759" i="19"/>
  <c r="I2760" i="19"/>
  <c r="I2761" i="19"/>
  <c r="I2762" i="19"/>
  <c r="I2763" i="19"/>
  <c r="I2764" i="19"/>
  <c r="I2765" i="19"/>
  <c r="I2766" i="19"/>
  <c r="I2767" i="19"/>
  <c r="I2768" i="19"/>
  <c r="I2769" i="19"/>
  <c r="I2770" i="19"/>
  <c r="I2771" i="19"/>
  <c r="I2772" i="19"/>
  <c r="I2773" i="19"/>
  <c r="I2774" i="19"/>
  <c r="I2775" i="19"/>
  <c r="I2776" i="19"/>
  <c r="I2777" i="19"/>
  <c r="I2778" i="19"/>
  <c r="I2779" i="19"/>
  <c r="I2780" i="19"/>
  <c r="I2781" i="19"/>
  <c r="I2782" i="19"/>
  <c r="I2783" i="19"/>
  <c r="I2784" i="19"/>
  <c r="I2785" i="19"/>
  <c r="I2786" i="19"/>
  <c r="I2787" i="19"/>
  <c r="I2788" i="19"/>
  <c r="I2789" i="19"/>
  <c r="I2790" i="19"/>
  <c r="I2791" i="19"/>
  <c r="I2792" i="19"/>
  <c r="I2793" i="19"/>
  <c r="I2794" i="19"/>
  <c r="I2795" i="19"/>
  <c r="I2796" i="19"/>
  <c r="I2797" i="19"/>
  <c r="I2798" i="19"/>
  <c r="I2799" i="19"/>
  <c r="I2800" i="19"/>
  <c r="I2801" i="19"/>
  <c r="I2802" i="19"/>
  <c r="I2803" i="19"/>
  <c r="I2804" i="19"/>
  <c r="I2805" i="19"/>
  <c r="I2806" i="19"/>
  <c r="I2807" i="19"/>
  <c r="I2808" i="19"/>
  <c r="I2809" i="19"/>
  <c r="I2810" i="19"/>
  <c r="I2811" i="19"/>
  <c r="I2812" i="19"/>
  <c r="I2813" i="19"/>
  <c r="I2814" i="19"/>
  <c r="I2815" i="19"/>
  <c r="I2816" i="19"/>
  <c r="I2817" i="19"/>
  <c r="I2818" i="19"/>
  <c r="I2819" i="19"/>
  <c r="I2820" i="19"/>
  <c r="I2821" i="19"/>
  <c r="I2822" i="19"/>
  <c r="I2823" i="19"/>
  <c r="I2824" i="19"/>
  <c r="I2825" i="19"/>
  <c r="I2826" i="19"/>
  <c r="I2827" i="19"/>
  <c r="I2828" i="19"/>
  <c r="I2829" i="19"/>
  <c r="I2830" i="19"/>
  <c r="I2831" i="19"/>
  <c r="I2832" i="19"/>
  <c r="I2833" i="19"/>
  <c r="I2834" i="19"/>
  <c r="I2835" i="19"/>
  <c r="I2836" i="19"/>
  <c r="I2837" i="19"/>
  <c r="I2838" i="19"/>
  <c r="I2839" i="19"/>
  <c r="I2840" i="19"/>
  <c r="I2841" i="19"/>
  <c r="I2842" i="19"/>
  <c r="I2843" i="19"/>
  <c r="I2844" i="19"/>
  <c r="I2845" i="19"/>
  <c r="I2846" i="19"/>
  <c r="I2847" i="19"/>
  <c r="I2848" i="19"/>
  <c r="I2849" i="19"/>
  <c r="I2850" i="19"/>
  <c r="I2851" i="19"/>
  <c r="I2852" i="19"/>
  <c r="I2853" i="19"/>
  <c r="I2854" i="19"/>
  <c r="I2855" i="19"/>
  <c r="I2856" i="19"/>
  <c r="I2857" i="19"/>
  <c r="I2858" i="19"/>
  <c r="I2859" i="19"/>
  <c r="I2860" i="19"/>
  <c r="I2861" i="19"/>
  <c r="I2862" i="19"/>
  <c r="I2863" i="19"/>
  <c r="I2864" i="19"/>
  <c r="I2865" i="19"/>
  <c r="I2866" i="19"/>
  <c r="I2867" i="19"/>
  <c r="I2868" i="19"/>
  <c r="I2869" i="19"/>
  <c r="I2870" i="19"/>
  <c r="I2871" i="19"/>
  <c r="I2872" i="19"/>
  <c r="I2873" i="19"/>
  <c r="I2874" i="19"/>
  <c r="I2875" i="19"/>
  <c r="I2876" i="19"/>
  <c r="I2877" i="19"/>
  <c r="I2878" i="19"/>
  <c r="I2879" i="19"/>
  <c r="I2880" i="19"/>
  <c r="I2881" i="19"/>
  <c r="I2882" i="19"/>
  <c r="I2883" i="19"/>
  <c r="I2884" i="19"/>
  <c r="I2885" i="19"/>
  <c r="I2886" i="19"/>
  <c r="I2887" i="19"/>
  <c r="I2888" i="19"/>
  <c r="I2889" i="19"/>
  <c r="I2890" i="19"/>
  <c r="I2891" i="19"/>
  <c r="I2892" i="19"/>
  <c r="I2893" i="19"/>
  <c r="I2894" i="19"/>
  <c r="I2895" i="19"/>
  <c r="I2896" i="19"/>
  <c r="I2897" i="19"/>
  <c r="I2898" i="19"/>
  <c r="I2899" i="19"/>
  <c r="I2900" i="19"/>
  <c r="I2901" i="19"/>
  <c r="I2902" i="19"/>
  <c r="I2903" i="19"/>
  <c r="I2904" i="19"/>
  <c r="I2905" i="19"/>
  <c r="I2906" i="19"/>
  <c r="I2907" i="19"/>
  <c r="I2908" i="19"/>
  <c r="I2909" i="19"/>
  <c r="I2910" i="19"/>
  <c r="I2911" i="19"/>
  <c r="I2912" i="19"/>
  <c r="I2913" i="19"/>
  <c r="I2914" i="19"/>
  <c r="I2915" i="19"/>
  <c r="I2916" i="19"/>
  <c r="I2917" i="19"/>
  <c r="I2918" i="19"/>
  <c r="I2919" i="19"/>
  <c r="I2920" i="19"/>
  <c r="I2921" i="19"/>
  <c r="I2922" i="19"/>
  <c r="I2923" i="19"/>
  <c r="I2924" i="19"/>
  <c r="I2925" i="19"/>
  <c r="I2926" i="19"/>
  <c r="I2927" i="19"/>
  <c r="I2928" i="19"/>
  <c r="I2929" i="19"/>
  <c r="I2930" i="19"/>
  <c r="I2931" i="19"/>
  <c r="I2932" i="19"/>
  <c r="I2933" i="19"/>
  <c r="I2934" i="19"/>
  <c r="I2935" i="19"/>
  <c r="I2936" i="19"/>
  <c r="I2937" i="19"/>
  <c r="I2938" i="19"/>
  <c r="I2939" i="19"/>
  <c r="I2940" i="19"/>
  <c r="I2941" i="19"/>
  <c r="I2942" i="19"/>
  <c r="I2943" i="19"/>
  <c r="I2944" i="19"/>
  <c r="I2945" i="19"/>
  <c r="I2946" i="19"/>
  <c r="I2947" i="19"/>
  <c r="I2948" i="19"/>
  <c r="I2949" i="19"/>
  <c r="I2950" i="19"/>
  <c r="I2951" i="19"/>
  <c r="I2952" i="19"/>
  <c r="I2953" i="19"/>
  <c r="I2954" i="19"/>
  <c r="I2955" i="19"/>
  <c r="I2956" i="19"/>
  <c r="I2957" i="19"/>
  <c r="I2958" i="19"/>
  <c r="I2959" i="19"/>
  <c r="I2960" i="19"/>
  <c r="I2961" i="19"/>
  <c r="I2962" i="19"/>
  <c r="I2963" i="19"/>
  <c r="I2964" i="19"/>
  <c r="I2965" i="19"/>
  <c r="I2966" i="19"/>
  <c r="I2967" i="19"/>
  <c r="I2968" i="19"/>
  <c r="I2969" i="19"/>
  <c r="I2970" i="19"/>
  <c r="I2971" i="19"/>
  <c r="I2972" i="19"/>
  <c r="I2973" i="19"/>
  <c r="I2974" i="19"/>
  <c r="I2975" i="19"/>
  <c r="I2976" i="19"/>
  <c r="I2977" i="19"/>
  <c r="I2978" i="19"/>
  <c r="I2979" i="19"/>
  <c r="I2980" i="19"/>
  <c r="I2981" i="19"/>
  <c r="I2982" i="19"/>
  <c r="I2983" i="19"/>
  <c r="I2984" i="19"/>
  <c r="I2985" i="19"/>
  <c r="I2986" i="19"/>
  <c r="I2987" i="19"/>
  <c r="I2988" i="19"/>
  <c r="I2989" i="19"/>
  <c r="I2990" i="19"/>
  <c r="I2991" i="19"/>
  <c r="I2992" i="19"/>
  <c r="I2993" i="19"/>
  <c r="I2994" i="19"/>
  <c r="I2995" i="19"/>
  <c r="I2996" i="19"/>
  <c r="I2997" i="19"/>
  <c r="I2998" i="19"/>
  <c r="I2999" i="19"/>
  <c r="I3000" i="19"/>
  <c r="I3001" i="19"/>
  <c r="I3002" i="19"/>
  <c r="I3003" i="19"/>
  <c r="I3004" i="19"/>
  <c r="I3005" i="19"/>
  <c r="I3006" i="19"/>
  <c r="I3007" i="19"/>
  <c r="I3008" i="19"/>
  <c r="I3009" i="19"/>
  <c r="I3010" i="19"/>
  <c r="I3011" i="19"/>
  <c r="I3012" i="19"/>
  <c r="I3013" i="19"/>
  <c r="I3014" i="19"/>
  <c r="I3015" i="19"/>
  <c r="I3016" i="19"/>
  <c r="I3017" i="19"/>
  <c r="I3018" i="19"/>
  <c r="I3019" i="19"/>
  <c r="I3020" i="19"/>
  <c r="I3021" i="19"/>
  <c r="I3022" i="19"/>
  <c r="I3023" i="19"/>
  <c r="I3024" i="19"/>
  <c r="I3025" i="19"/>
  <c r="I3026" i="19"/>
  <c r="I3027" i="19"/>
  <c r="I3028" i="19"/>
  <c r="I3029" i="19"/>
  <c r="I3030" i="19"/>
  <c r="I3031" i="19"/>
  <c r="I3032" i="19"/>
  <c r="I3033" i="19"/>
  <c r="I3034" i="19"/>
  <c r="I3035" i="19"/>
  <c r="I3036" i="19"/>
  <c r="I3037" i="19"/>
  <c r="I3038" i="19"/>
  <c r="I3039" i="19"/>
  <c r="I3040" i="19"/>
  <c r="I3041" i="19"/>
  <c r="I3042" i="19"/>
  <c r="I3043" i="19"/>
  <c r="I3044" i="19"/>
  <c r="I3045" i="19"/>
  <c r="I3046" i="19"/>
  <c r="I3047" i="19"/>
  <c r="I3048" i="19"/>
  <c r="I3049" i="19"/>
  <c r="I3050" i="19"/>
  <c r="I3051" i="19"/>
  <c r="I3052" i="19"/>
  <c r="I3053" i="19"/>
  <c r="I3054" i="19"/>
  <c r="I3055" i="19"/>
  <c r="I3056" i="19"/>
  <c r="I3057" i="19"/>
  <c r="I3058" i="19"/>
  <c r="I3059" i="19"/>
  <c r="I3060" i="19"/>
  <c r="I3061" i="19"/>
  <c r="I3062" i="19"/>
  <c r="I3063" i="19"/>
  <c r="I3064" i="19"/>
  <c r="I3065" i="19"/>
  <c r="I3066" i="19"/>
  <c r="I3067" i="19"/>
  <c r="I3068" i="19"/>
  <c r="I3069" i="19"/>
  <c r="I3070" i="19"/>
  <c r="I3071" i="19"/>
  <c r="I3072" i="19"/>
  <c r="I3073" i="19"/>
  <c r="I3074" i="19"/>
  <c r="I3075" i="19"/>
  <c r="I3076" i="19"/>
  <c r="I3077" i="19"/>
  <c r="I3078" i="19"/>
  <c r="I3079" i="19"/>
  <c r="I3080" i="19"/>
  <c r="I3081" i="19"/>
  <c r="I3082" i="19"/>
  <c r="I3083" i="19"/>
  <c r="I3084" i="19"/>
  <c r="I3085" i="19"/>
  <c r="I3086" i="19"/>
  <c r="I3087" i="19"/>
  <c r="I3088" i="19"/>
  <c r="I3089" i="19"/>
  <c r="I3090" i="19"/>
  <c r="I3091" i="19"/>
  <c r="I3092" i="19"/>
  <c r="I3093" i="19"/>
  <c r="I3094" i="19"/>
  <c r="I3095" i="19"/>
  <c r="I3096" i="19"/>
  <c r="I3097" i="19"/>
  <c r="I3098" i="19"/>
  <c r="I3099" i="19"/>
  <c r="I3100" i="19"/>
  <c r="I3101" i="19"/>
  <c r="I3102" i="19"/>
  <c r="I3103" i="19"/>
  <c r="I3104" i="19"/>
  <c r="I3105" i="19"/>
  <c r="I3106" i="19"/>
  <c r="I3107" i="19"/>
  <c r="I3108" i="19"/>
  <c r="I3109" i="19"/>
  <c r="I3110" i="19"/>
  <c r="I3111" i="19"/>
  <c r="I3112" i="19"/>
  <c r="I3113" i="19"/>
  <c r="I3114" i="19"/>
  <c r="I3115" i="19"/>
  <c r="I3116" i="19"/>
  <c r="I3117" i="19"/>
  <c r="I3118" i="19"/>
  <c r="I3119" i="19"/>
  <c r="I3120" i="19"/>
  <c r="I3121" i="19"/>
  <c r="I3122" i="19"/>
  <c r="I3123" i="19"/>
  <c r="I3124" i="19"/>
  <c r="I3125" i="19"/>
  <c r="I3126" i="19"/>
  <c r="I3127" i="19"/>
  <c r="I3128" i="19"/>
  <c r="I3129" i="19"/>
  <c r="I3130" i="19"/>
  <c r="I3131" i="19"/>
  <c r="I3132" i="19"/>
  <c r="I3133" i="19"/>
  <c r="I3134" i="19"/>
  <c r="I3135" i="19"/>
  <c r="I3136" i="19"/>
  <c r="I3137" i="19"/>
  <c r="I3138" i="19"/>
  <c r="I3139" i="19"/>
  <c r="I3140" i="19"/>
  <c r="I3141" i="19"/>
  <c r="I3142" i="19"/>
  <c r="I3143" i="19"/>
  <c r="I3144" i="19"/>
  <c r="I3145" i="19"/>
  <c r="I3146" i="19"/>
  <c r="I3147" i="19"/>
  <c r="I3148" i="19"/>
  <c r="I3149" i="19"/>
  <c r="I3150" i="19"/>
  <c r="I3151" i="19"/>
  <c r="I3152" i="19"/>
  <c r="I3153" i="19"/>
  <c r="I3154" i="19"/>
  <c r="I3155" i="19"/>
  <c r="I3156" i="19"/>
  <c r="I3157" i="19"/>
  <c r="I3158" i="19"/>
  <c r="I3159" i="19"/>
  <c r="I3160" i="19"/>
  <c r="I3161" i="19"/>
  <c r="I3162" i="19"/>
  <c r="I3163" i="19"/>
  <c r="I3164" i="19"/>
  <c r="I3165" i="19"/>
  <c r="I3166" i="19"/>
  <c r="I3167" i="19"/>
  <c r="I3168" i="19"/>
  <c r="I3169" i="19"/>
  <c r="I3170" i="19"/>
  <c r="I3171" i="19"/>
  <c r="I3172" i="19"/>
  <c r="I3173" i="19"/>
  <c r="I3174" i="19"/>
  <c r="I3175" i="19"/>
  <c r="I3176" i="19"/>
  <c r="I3177" i="19"/>
  <c r="I3178" i="19"/>
  <c r="I3179" i="19"/>
  <c r="I3180" i="19"/>
  <c r="I3181" i="19"/>
  <c r="I3182" i="19"/>
  <c r="I3183" i="19"/>
  <c r="I3184" i="19"/>
  <c r="I3185" i="19"/>
  <c r="I3186" i="19"/>
  <c r="I3187" i="19"/>
  <c r="I3188" i="19"/>
  <c r="I3189" i="19"/>
  <c r="I3190" i="19"/>
  <c r="I3191" i="19"/>
  <c r="I3192" i="19"/>
  <c r="I3193" i="19"/>
  <c r="I3194" i="19"/>
  <c r="I3195" i="19"/>
  <c r="I3196" i="19"/>
  <c r="I3197" i="19"/>
  <c r="I3198" i="19"/>
  <c r="I3199" i="19"/>
  <c r="I3200" i="19"/>
  <c r="I3201" i="19"/>
  <c r="I3202" i="19"/>
  <c r="I3203" i="19"/>
  <c r="I3204" i="19"/>
  <c r="I3205" i="19"/>
  <c r="I3206" i="19"/>
  <c r="I3207" i="19"/>
  <c r="I3208" i="19"/>
  <c r="I3209" i="19"/>
  <c r="I3210" i="19"/>
  <c r="I3211" i="19"/>
  <c r="I3212" i="19"/>
  <c r="I3213" i="19"/>
  <c r="I3214" i="19"/>
  <c r="I3215" i="19"/>
  <c r="I3216" i="19"/>
  <c r="I3217" i="19"/>
  <c r="I3218" i="19"/>
  <c r="I3219" i="19"/>
  <c r="I3220" i="19"/>
  <c r="I3221" i="19"/>
  <c r="I3222" i="19"/>
  <c r="I3223" i="19"/>
  <c r="I3224" i="19"/>
  <c r="I3225" i="19"/>
  <c r="I3226" i="19"/>
  <c r="I3227" i="19"/>
  <c r="I3228" i="19"/>
  <c r="I3229" i="19"/>
  <c r="I3230" i="19"/>
  <c r="I3231" i="19"/>
  <c r="I3232" i="19"/>
  <c r="I3233" i="19"/>
  <c r="I3234" i="19"/>
  <c r="I3235" i="19"/>
  <c r="I3236" i="19"/>
  <c r="I3237" i="19"/>
  <c r="I3238" i="19"/>
  <c r="I3239" i="19"/>
  <c r="I3240" i="19"/>
  <c r="I3241" i="19"/>
  <c r="I3242" i="19"/>
  <c r="I3243" i="19"/>
  <c r="I3244" i="19"/>
  <c r="I3245" i="19"/>
  <c r="I3246" i="19"/>
  <c r="I3247" i="19"/>
  <c r="I3248" i="19"/>
  <c r="I3249" i="19"/>
  <c r="I3250" i="19"/>
  <c r="I3251" i="19"/>
  <c r="I3252" i="19"/>
  <c r="I3253" i="19"/>
  <c r="I3254" i="19"/>
  <c r="I3255" i="19"/>
  <c r="I3256" i="19"/>
  <c r="I3257" i="19"/>
  <c r="I3258" i="19"/>
  <c r="I3259" i="19"/>
  <c r="I3260" i="19"/>
  <c r="I3261" i="19"/>
  <c r="I3262" i="19"/>
  <c r="I3263" i="19"/>
  <c r="I3264" i="19"/>
  <c r="I3265" i="19"/>
  <c r="I3266" i="19"/>
  <c r="I3267" i="19"/>
  <c r="I3268" i="19"/>
  <c r="I3269" i="19"/>
  <c r="I3270" i="19"/>
  <c r="I3271" i="19"/>
  <c r="I3272" i="19"/>
  <c r="I3273" i="19"/>
  <c r="I3274" i="19"/>
  <c r="I3275" i="19"/>
  <c r="I3276" i="19"/>
  <c r="I3277" i="19"/>
  <c r="I3278" i="19"/>
  <c r="I3279" i="19"/>
  <c r="I3280" i="19"/>
  <c r="I3281" i="19"/>
  <c r="I3282" i="19"/>
  <c r="I3283" i="19"/>
  <c r="I3284" i="19"/>
  <c r="I3285" i="19"/>
  <c r="I3286" i="19"/>
  <c r="I3287" i="19"/>
  <c r="I3288" i="19"/>
  <c r="I3289" i="19"/>
  <c r="I3290" i="19"/>
  <c r="I3291" i="19"/>
  <c r="I3292" i="19"/>
  <c r="I3293" i="19"/>
  <c r="I3294" i="19"/>
  <c r="I3295" i="19"/>
  <c r="I3296" i="19"/>
  <c r="I3297" i="19"/>
  <c r="I3298" i="19"/>
  <c r="I3299" i="19"/>
  <c r="I3300" i="19"/>
  <c r="I3301" i="19"/>
  <c r="I3302" i="19"/>
  <c r="I3303" i="19"/>
  <c r="I3304" i="19"/>
  <c r="I3305" i="19"/>
  <c r="I3306" i="19"/>
  <c r="I3307" i="19"/>
  <c r="I3308" i="19"/>
  <c r="I3309" i="19"/>
  <c r="I3310" i="19"/>
  <c r="I3311" i="19"/>
  <c r="I3312" i="19"/>
  <c r="I3313" i="19"/>
  <c r="I3314" i="19"/>
  <c r="I3315" i="19"/>
  <c r="I3316" i="19"/>
  <c r="I3317" i="19"/>
  <c r="I3318" i="19"/>
  <c r="I3319" i="19"/>
  <c r="I3320" i="19"/>
  <c r="I3321" i="19"/>
  <c r="I3322" i="19"/>
  <c r="I3323" i="19"/>
  <c r="I3324" i="19"/>
  <c r="I3325" i="19"/>
  <c r="I3326" i="19"/>
  <c r="I3327" i="19"/>
  <c r="I3328" i="19"/>
  <c r="I3329" i="19"/>
  <c r="I3330" i="19"/>
  <c r="I3331" i="19"/>
  <c r="I3332" i="19"/>
  <c r="I3333" i="19"/>
  <c r="I3334" i="19"/>
  <c r="I3335" i="19"/>
  <c r="I3336" i="19"/>
  <c r="I3337" i="19"/>
  <c r="I3338" i="19"/>
  <c r="I3339" i="19"/>
  <c r="I3340" i="19"/>
  <c r="I3341" i="19"/>
  <c r="I3342" i="19"/>
  <c r="I3343" i="19"/>
  <c r="I3344" i="19"/>
  <c r="I3345" i="19"/>
  <c r="I3346" i="19"/>
  <c r="I3347" i="19"/>
  <c r="I3348" i="19"/>
  <c r="I3349" i="19"/>
  <c r="I3350" i="19"/>
  <c r="I3351" i="19"/>
  <c r="I3352" i="19"/>
  <c r="I3353" i="19"/>
  <c r="I3354" i="19"/>
  <c r="I3355" i="19"/>
  <c r="I3356" i="19"/>
  <c r="I3357" i="19"/>
  <c r="I3358" i="19"/>
  <c r="I3359" i="19"/>
  <c r="I3360" i="19"/>
  <c r="I3361" i="19"/>
  <c r="I3362" i="19"/>
  <c r="I3363" i="19"/>
  <c r="I3364" i="19"/>
  <c r="I3365" i="19"/>
  <c r="I3366" i="19"/>
  <c r="I3367" i="19"/>
  <c r="I3368" i="19"/>
  <c r="I3369" i="19"/>
  <c r="I3370" i="19"/>
  <c r="I3371" i="19"/>
  <c r="I3372" i="19"/>
  <c r="I3373" i="19"/>
  <c r="I3374" i="19"/>
  <c r="I3375" i="19"/>
  <c r="I3376" i="19"/>
  <c r="I3377" i="19"/>
  <c r="I3378" i="19"/>
  <c r="I3379" i="19"/>
  <c r="I3380" i="19"/>
  <c r="I3381" i="19"/>
  <c r="I3382" i="19"/>
  <c r="I3383" i="19"/>
  <c r="I3384" i="19"/>
  <c r="I3385" i="19"/>
  <c r="I3386" i="19"/>
  <c r="I3387" i="19"/>
  <c r="I3388" i="19"/>
  <c r="I3389" i="19"/>
  <c r="I3390" i="19"/>
  <c r="I3391" i="19"/>
  <c r="I3392" i="19"/>
  <c r="I3393" i="19"/>
  <c r="I3394" i="19"/>
  <c r="I3395" i="19"/>
  <c r="I3396" i="19"/>
  <c r="I3397" i="19"/>
  <c r="I3398" i="19"/>
  <c r="I3399" i="19"/>
  <c r="I3400" i="19"/>
  <c r="I3401" i="19"/>
  <c r="I3402" i="19"/>
  <c r="I3403" i="19"/>
  <c r="I3404" i="19"/>
  <c r="I3405" i="19"/>
  <c r="I3406" i="19"/>
  <c r="I3407" i="19"/>
  <c r="I3408" i="19"/>
  <c r="I3409" i="19"/>
  <c r="I3410" i="19"/>
  <c r="I3411" i="19"/>
  <c r="I3412" i="19"/>
  <c r="I3413" i="19"/>
  <c r="I3414" i="19"/>
  <c r="I3415" i="19"/>
  <c r="I3416" i="19"/>
  <c r="I3417" i="19"/>
  <c r="I3418" i="19"/>
  <c r="I3419" i="19"/>
  <c r="I3420" i="19"/>
  <c r="I3421" i="19"/>
  <c r="I3422" i="19"/>
  <c r="I3423" i="19"/>
  <c r="I3424" i="19"/>
  <c r="I3425" i="19"/>
  <c r="I3426" i="19"/>
  <c r="I3427" i="19"/>
  <c r="I3428" i="19"/>
  <c r="I3429" i="19"/>
  <c r="I3430" i="19"/>
  <c r="I3431" i="19"/>
  <c r="I3432" i="19"/>
  <c r="I3433" i="19"/>
  <c r="I3434" i="19"/>
  <c r="I3435" i="19"/>
  <c r="I3436" i="19"/>
  <c r="I3437" i="19"/>
  <c r="I3438" i="19"/>
  <c r="I3439" i="19"/>
  <c r="I3440" i="19"/>
  <c r="I3441" i="19"/>
  <c r="I3442" i="19"/>
  <c r="I3443" i="19"/>
  <c r="I3444" i="19"/>
  <c r="I3445" i="19"/>
  <c r="I3446" i="19"/>
  <c r="I3447" i="19"/>
  <c r="I3448" i="19"/>
  <c r="I3449" i="19"/>
  <c r="I3450" i="19"/>
  <c r="I3451" i="19"/>
  <c r="I3452" i="19"/>
  <c r="I3453" i="19"/>
  <c r="I3454" i="19"/>
  <c r="I3455" i="19"/>
  <c r="I3456" i="19"/>
  <c r="I3457" i="19"/>
  <c r="I3458" i="19"/>
  <c r="I3459" i="19"/>
  <c r="I3460" i="19"/>
  <c r="I3461" i="19"/>
  <c r="I3462" i="19"/>
  <c r="I3463" i="19"/>
  <c r="I3464" i="19"/>
  <c r="I3465" i="19"/>
  <c r="I3466" i="19"/>
  <c r="I3467" i="19"/>
  <c r="I3468" i="19"/>
  <c r="I3469" i="19"/>
  <c r="I3470" i="19"/>
  <c r="I3471" i="19"/>
  <c r="I3472" i="19"/>
  <c r="I3473" i="19"/>
  <c r="I3474" i="19"/>
  <c r="I3475" i="19"/>
  <c r="I3476" i="19"/>
  <c r="I3477" i="19"/>
  <c r="I3478" i="19"/>
  <c r="I3479" i="19"/>
  <c r="I3480" i="19"/>
  <c r="I3481" i="19"/>
  <c r="I3482" i="19"/>
  <c r="I3483" i="19"/>
  <c r="I3484" i="19"/>
  <c r="I3485" i="19"/>
  <c r="I3486" i="19"/>
  <c r="I3487" i="19"/>
  <c r="I3488" i="19"/>
  <c r="I3489" i="19"/>
  <c r="I3490" i="19"/>
  <c r="I3491" i="19"/>
  <c r="I3492" i="19"/>
  <c r="I3493" i="19"/>
  <c r="I3494" i="19"/>
  <c r="I3495" i="19"/>
  <c r="I3496" i="19"/>
  <c r="I3497" i="19"/>
  <c r="I3498" i="19"/>
  <c r="I3499" i="19"/>
  <c r="I3500" i="19"/>
  <c r="I3501" i="19"/>
  <c r="I3502" i="19"/>
  <c r="I3503" i="19"/>
  <c r="I3504" i="19"/>
  <c r="I3505" i="19"/>
  <c r="I3506" i="19"/>
  <c r="I3507" i="19"/>
  <c r="I3508" i="19"/>
  <c r="I3509" i="19"/>
  <c r="I3510" i="19"/>
  <c r="I3511" i="19"/>
  <c r="I3512" i="19"/>
  <c r="I3513" i="19"/>
  <c r="I3514" i="19"/>
  <c r="I3515" i="19"/>
  <c r="I3516" i="19"/>
  <c r="I3517" i="19"/>
  <c r="I3518" i="19"/>
  <c r="I3519" i="19"/>
  <c r="I3520" i="19"/>
  <c r="I3521" i="19"/>
  <c r="I3522" i="19"/>
  <c r="I3523" i="19"/>
  <c r="I3524" i="19"/>
  <c r="I3525" i="19"/>
  <c r="I3526" i="19"/>
  <c r="I3527" i="19"/>
  <c r="I3528" i="19"/>
  <c r="I3529" i="19"/>
  <c r="I3530" i="19"/>
  <c r="I3531" i="19"/>
  <c r="I3532" i="19"/>
  <c r="I3533" i="19"/>
  <c r="I3534" i="19"/>
  <c r="I3535" i="19"/>
  <c r="I3536" i="19"/>
  <c r="I3537" i="19"/>
  <c r="I3538" i="19"/>
  <c r="I3539" i="19"/>
  <c r="I3540" i="19"/>
  <c r="I3541" i="19"/>
  <c r="I3542" i="19"/>
  <c r="I3543" i="19"/>
  <c r="I3544" i="19"/>
  <c r="I3545" i="19"/>
  <c r="I3546" i="19"/>
  <c r="I3547" i="19"/>
  <c r="I3548" i="19"/>
  <c r="I3549" i="19"/>
  <c r="I3550" i="19"/>
  <c r="I3551" i="19"/>
  <c r="I3552" i="19"/>
  <c r="I3553" i="19"/>
  <c r="I3554" i="19"/>
  <c r="I3555" i="19"/>
  <c r="I3556" i="19"/>
  <c r="I3557" i="19"/>
  <c r="I3558" i="19"/>
  <c r="I3559" i="19"/>
  <c r="I3560" i="19"/>
  <c r="I3561" i="19"/>
  <c r="I3562" i="19"/>
  <c r="I3563" i="19"/>
  <c r="I3564" i="19"/>
  <c r="I3565" i="19"/>
  <c r="I3566" i="19"/>
  <c r="I3567" i="19"/>
  <c r="I3568" i="19"/>
  <c r="I3569" i="19"/>
  <c r="I3570" i="19"/>
  <c r="I3571" i="19"/>
  <c r="I3572" i="19"/>
  <c r="I3573" i="19"/>
  <c r="I3574" i="19"/>
  <c r="I3575" i="19"/>
  <c r="I3576" i="19"/>
  <c r="I3577" i="19"/>
  <c r="I3578" i="19"/>
  <c r="I3579" i="19"/>
  <c r="I3580" i="19"/>
  <c r="I3581" i="19"/>
  <c r="I3582" i="19"/>
  <c r="I3583" i="19"/>
  <c r="I3584" i="19"/>
  <c r="I3585" i="19"/>
  <c r="I3586" i="19"/>
  <c r="I3587" i="19"/>
  <c r="I3588" i="19"/>
  <c r="I3589" i="19"/>
  <c r="I3590" i="19"/>
  <c r="I3591" i="19"/>
  <c r="I3592" i="19"/>
  <c r="I3593" i="19"/>
  <c r="I3594" i="19"/>
  <c r="I3595" i="19"/>
  <c r="I3596" i="19"/>
  <c r="I3597" i="19"/>
  <c r="I3598" i="19"/>
  <c r="I3599" i="19"/>
  <c r="I3600" i="19"/>
  <c r="I3601" i="19"/>
  <c r="I3602" i="19"/>
  <c r="I3603" i="19"/>
  <c r="I3604" i="19"/>
  <c r="I3605" i="19"/>
  <c r="I3606" i="19"/>
  <c r="I3607" i="19"/>
  <c r="I3608" i="19"/>
  <c r="I3609" i="19"/>
  <c r="I3610" i="19"/>
  <c r="I3611" i="19"/>
  <c r="I3612" i="19"/>
  <c r="I3613" i="19"/>
  <c r="I3614" i="19"/>
  <c r="I3615" i="19"/>
  <c r="I3616" i="19"/>
  <c r="I3617" i="19"/>
  <c r="I3618" i="19"/>
  <c r="I3619" i="19"/>
  <c r="I3620" i="19"/>
  <c r="I3621" i="19"/>
  <c r="I3622" i="19"/>
  <c r="I3623" i="19"/>
  <c r="I3624" i="19"/>
  <c r="I3625" i="19"/>
  <c r="I3626" i="19"/>
  <c r="I3627" i="19"/>
  <c r="I3628" i="19"/>
  <c r="I3629" i="19"/>
  <c r="I3630" i="19"/>
  <c r="I3631" i="19"/>
  <c r="I3632" i="19"/>
  <c r="I3633" i="19"/>
  <c r="I3634" i="19"/>
  <c r="I3635" i="19"/>
  <c r="I3636" i="19"/>
  <c r="I3637" i="19"/>
  <c r="I3638" i="19"/>
  <c r="I3639" i="19"/>
  <c r="I3640" i="19"/>
  <c r="I3641" i="19"/>
  <c r="I3642" i="19"/>
  <c r="I3643" i="19"/>
  <c r="I3644" i="19"/>
  <c r="I3645" i="19"/>
  <c r="I3646" i="19"/>
  <c r="I3647" i="19"/>
  <c r="I3648" i="19"/>
  <c r="I3649" i="19"/>
  <c r="I3650" i="19"/>
  <c r="I3651" i="19"/>
  <c r="I3652" i="19"/>
  <c r="I3653" i="19"/>
  <c r="I3654" i="19"/>
  <c r="I3655" i="19"/>
  <c r="I3656" i="19"/>
  <c r="I3657" i="19"/>
  <c r="I3658" i="19"/>
  <c r="I3659" i="19"/>
  <c r="I3660" i="19"/>
  <c r="I3661" i="19"/>
  <c r="I3662" i="19"/>
  <c r="I3663" i="19"/>
  <c r="I3664" i="19"/>
  <c r="I3665" i="19"/>
  <c r="I3666" i="19"/>
  <c r="I3667" i="19"/>
  <c r="I3668" i="19"/>
  <c r="I3669" i="19"/>
  <c r="I3670" i="19"/>
  <c r="I3671" i="19"/>
  <c r="I3672" i="19"/>
  <c r="I3673" i="19"/>
  <c r="I3674" i="19"/>
  <c r="I3675" i="19"/>
  <c r="I3676" i="19"/>
  <c r="I3677" i="19"/>
  <c r="I3678" i="19"/>
  <c r="I3679" i="19"/>
  <c r="I3680" i="19"/>
  <c r="I3681" i="19"/>
  <c r="I3682" i="19"/>
  <c r="I3683" i="19"/>
  <c r="I3684" i="19"/>
  <c r="I3685" i="19"/>
  <c r="I3686" i="19"/>
  <c r="I3687" i="19"/>
  <c r="I3688" i="19"/>
  <c r="I3689" i="19"/>
  <c r="I3690" i="19"/>
  <c r="I3691" i="19"/>
  <c r="I3692" i="19"/>
  <c r="I3693" i="19"/>
  <c r="I3694" i="19"/>
  <c r="I3695" i="19"/>
  <c r="I3696" i="19"/>
  <c r="I3697" i="19"/>
  <c r="I3698" i="19"/>
  <c r="I3699" i="19"/>
  <c r="I3700" i="19"/>
  <c r="I3701" i="19"/>
  <c r="I3702" i="19"/>
  <c r="I3703" i="19"/>
  <c r="I3704" i="19"/>
  <c r="I3705" i="19"/>
  <c r="I3706" i="19"/>
  <c r="I3707" i="19"/>
  <c r="I3708" i="19"/>
  <c r="I3709" i="19"/>
  <c r="I3710" i="19"/>
  <c r="I3711" i="19"/>
  <c r="I3712" i="19"/>
  <c r="I3713" i="19"/>
  <c r="I3714" i="19"/>
  <c r="I3715" i="19"/>
  <c r="I3716" i="19"/>
  <c r="I3717" i="19"/>
  <c r="I3718" i="19"/>
  <c r="I3719" i="19"/>
  <c r="I3720" i="19"/>
  <c r="I3721" i="19"/>
  <c r="I3722" i="19"/>
  <c r="I3723" i="19"/>
  <c r="I3724" i="19"/>
  <c r="I3725" i="19"/>
  <c r="I3726" i="19"/>
  <c r="I3727" i="19"/>
  <c r="I3728" i="19"/>
  <c r="I3729" i="19"/>
  <c r="I3730" i="19"/>
  <c r="I3731" i="19"/>
  <c r="I3732" i="19"/>
  <c r="I3733" i="19"/>
  <c r="I3734" i="19"/>
  <c r="I3735" i="19"/>
  <c r="I3736" i="19"/>
  <c r="I3737" i="19"/>
  <c r="I3738" i="19"/>
  <c r="I3739" i="19"/>
  <c r="I3740" i="19"/>
  <c r="I3741" i="19"/>
  <c r="I3742" i="19"/>
  <c r="I3743" i="19"/>
  <c r="I3744" i="19"/>
  <c r="I3745" i="19"/>
  <c r="I3746" i="19"/>
  <c r="I3747" i="19"/>
  <c r="I3748" i="19"/>
  <c r="I3749" i="19"/>
  <c r="I3750" i="19"/>
  <c r="I3751" i="19"/>
  <c r="I3752" i="19"/>
  <c r="I3753" i="19"/>
  <c r="I3754" i="19"/>
  <c r="I3755" i="19"/>
  <c r="I3756" i="19"/>
  <c r="I3757" i="19"/>
  <c r="I3758" i="19"/>
  <c r="I3759" i="19"/>
  <c r="I3760" i="19"/>
  <c r="I3761" i="19"/>
  <c r="I3762" i="19"/>
  <c r="I3763" i="19"/>
  <c r="I3764" i="19"/>
  <c r="I3765" i="19"/>
  <c r="I3766" i="19"/>
  <c r="I3767" i="19"/>
  <c r="I3768" i="19"/>
  <c r="I3769" i="19"/>
  <c r="I3770" i="19"/>
  <c r="I3771" i="19"/>
  <c r="I3772" i="19"/>
  <c r="I3773" i="19"/>
  <c r="I3774" i="19"/>
  <c r="I3775" i="19"/>
  <c r="I3776" i="19"/>
  <c r="I3777" i="19"/>
  <c r="I3778" i="19"/>
  <c r="I3779" i="19"/>
  <c r="I3780" i="19"/>
  <c r="I3781" i="19"/>
  <c r="I3782" i="19"/>
  <c r="I3783" i="19"/>
  <c r="I3784" i="19"/>
  <c r="I3785" i="19"/>
  <c r="I3786" i="19"/>
  <c r="I3787" i="19"/>
  <c r="I3788" i="19"/>
  <c r="I3789" i="19"/>
  <c r="I3790" i="19"/>
  <c r="I3791" i="19"/>
  <c r="I3792" i="19"/>
  <c r="I3793" i="19"/>
  <c r="I3794" i="19"/>
  <c r="I3795" i="19"/>
  <c r="I3796" i="19"/>
  <c r="I3797" i="19"/>
  <c r="I3798" i="19"/>
  <c r="I3799" i="19"/>
  <c r="I3800" i="19"/>
  <c r="I3801" i="19"/>
  <c r="I3802" i="19"/>
  <c r="I3803" i="19"/>
  <c r="I3804" i="19"/>
  <c r="I3805" i="19"/>
  <c r="I3806" i="19"/>
  <c r="I3807" i="19"/>
  <c r="I3808" i="19"/>
  <c r="I3809" i="19"/>
  <c r="I3810" i="19"/>
  <c r="I3811" i="19"/>
  <c r="I3812" i="19"/>
  <c r="I3813" i="19"/>
  <c r="I3814" i="19"/>
  <c r="I3815" i="19"/>
  <c r="I3816" i="19"/>
  <c r="I3817" i="19"/>
  <c r="I3818" i="19"/>
  <c r="I3819" i="19"/>
  <c r="I3820" i="19"/>
  <c r="I3821" i="19"/>
  <c r="I3822" i="19"/>
  <c r="I3823" i="19"/>
  <c r="I3824" i="19"/>
  <c r="I3825" i="19"/>
  <c r="I3826" i="19"/>
  <c r="I3827" i="19"/>
  <c r="I3828" i="19"/>
  <c r="I3829" i="19"/>
  <c r="I3830" i="19"/>
  <c r="I3831" i="19"/>
  <c r="I3832" i="19"/>
  <c r="I3833" i="19"/>
  <c r="I3834" i="19"/>
  <c r="I3835" i="19"/>
  <c r="I3836" i="19"/>
  <c r="I3837" i="19"/>
  <c r="I3838" i="19"/>
  <c r="I3839" i="19"/>
  <c r="I3840" i="19"/>
  <c r="I3841" i="19"/>
  <c r="I3842" i="19"/>
  <c r="I3843" i="19"/>
  <c r="I3844" i="19"/>
  <c r="I3845" i="19"/>
  <c r="I3846" i="19"/>
  <c r="I3847" i="19"/>
  <c r="I3848" i="19"/>
  <c r="I3849" i="19"/>
  <c r="I3850" i="19"/>
  <c r="I3851" i="19"/>
  <c r="I3852" i="19"/>
  <c r="I3853" i="19"/>
  <c r="I3854" i="19"/>
  <c r="I3855" i="19"/>
  <c r="I3856" i="19"/>
  <c r="I3857" i="19"/>
  <c r="I3858" i="19"/>
  <c r="I3859" i="19"/>
  <c r="I3860" i="19"/>
  <c r="I3861" i="19"/>
  <c r="I3862" i="19"/>
  <c r="I3863" i="19"/>
  <c r="I3864" i="19"/>
  <c r="I3865" i="19"/>
  <c r="I3866" i="19"/>
  <c r="I3867" i="19"/>
  <c r="I3868" i="19"/>
  <c r="I3869" i="19"/>
  <c r="I3870" i="19"/>
  <c r="I3871" i="19"/>
  <c r="I3872" i="19"/>
  <c r="I3873" i="19"/>
  <c r="I3874" i="19"/>
  <c r="I3875" i="19"/>
  <c r="I3876" i="19"/>
  <c r="I3877" i="19"/>
  <c r="I3878" i="19"/>
  <c r="I3879" i="19"/>
  <c r="I3880" i="19"/>
  <c r="I3881" i="19"/>
  <c r="I3882" i="19"/>
  <c r="I3883" i="19"/>
  <c r="I3884" i="19"/>
  <c r="I3885" i="19"/>
  <c r="I3886" i="19"/>
  <c r="I3887" i="19"/>
  <c r="I3888" i="19"/>
  <c r="I3889" i="19"/>
  <c r="I3890" i="19"/>
  <c r="I3891" i="19"/>
  <c r="I3892" i="19"/>
  <c r="I3893" i="19"/>
  <c r="I3894" i="19"/>
  <c r="I3895" i="19"/>
  <c r="I3896" i="19"/>
  <c r="I3897" i="19"/>
  <c r="I3898" i="19"/>
  <c r="I3899" i="19"/>
  <c r="I3900" i="19"/>
  <c r="I3901" i="19"/>
  <c r="I3902" i="19"/>
  <c r="I3903" i="19"/>
  <c r="I3904" i="19"/>
  <c r="I3905" i="19"/>
  <c r="I3906" i="19"/>
  <c r="I3907" i="19"/>
  <c r="I3908" i="19"/>
  <c r="I3909" i="19"/>
  <c r="I3910" i="19"/>
  <c r="I3911" i="19"/>
  <c r="I3912" i="19"/>
  <c r="I3913" i="19"/>
  <c r="I3914" i="19"/>
  <c r="I3915" i="19"/>
  <c r="I3916" i="19"/>
  <c r="I3917" i="19"/>
  <c r="I3918" i="19"/>
  <c r="I3919" i="19"/>
  <c r="I3920" i="19"/>
  <c r="I3921" i="19"/>
  <c r="I3922" i="19"/>
  <c r="I3923" i="19"/>
  <c r="I3924" i="19"/>
  <c r="I3925" i="19"/>
  <c r="I3926" i="19"/>
  <c r="I3927" i="19"/>
  <c r="I3928" i="19"/>
  <c r="I3929" i="19"/>
  <c r="I3930" i="19"/>
  <c r="I3931" i="19"/>
  <c r="I3932" i="19"/>
  <c r="I3933" i="19"/>
  <c r="I3934" i="19"/>
  <c r="I3935" i="19"/>
  <c r="I3936" i="19"/>
  <c r="I3937" i="19"/>
  <c r="I3938" i="19"/>
  <c r="I3939" i="19"/>
  <c r="I3940" i="19"/>
  <c r="I3941" i="19"/>
  <c r="I3942" i="19"/>
  <c r="I3943" i="19"/>
  <c r="I3944" i="19"/>
  <c r="I3945" i="19"/>
  <c r="I3946" i="19"/>
  <c r="I3947" i="19"/>
  <c r="I3948" i="19"/>
  <c r="I3949" i="19"/>
  <c r="I3950" i="19"/>
  <c r="I3951" i="19"/>
  <c r="I3952" i="19"/>
  <c r="I3953" i="19"/>
  <c r="I3954" i="19"/>
  <c r="I3955" i="19"/>
  <c r="I3956" i="19"/>
  <c r="I3957" i="19"/>
  <c r="I3958" i="19"/>
  <c r="I3959" i="19"/>
  <c r="I3960" i="19"/>
  <c r="I3961" i="19"/>
  <c r="I3962" i="19"/>
  <c r="I3963" i="19"/>
  <c r="I3964" i="19"/>
  <c r="I3965" i="19"/>
  <c r="I3966" i="19"/>
  <c r="I3967" i="19"/>
  <c r="I3968" i="19"/>
  <c r="I3969" i="19"/>
  <c r="I3970" i="19"/>
  <c r="I3971" i="19"/>
  <c r="I3972" i="19"/>
  <c r="I3973" i="19"/>
  <c r="I3974" i="19"/>
  <c r="I3975" i="19"/>
  <c r="I3976" i="19"/>
  <c r="I3977" i="19"/>
  <c r="I3978" i="19"/>
  <c r="I3979" i="19"/>
  <c r="I3980" i="19"/>
  <c r="I3981" i="19"/>
  <c r="I3982" i="19"/>
  <c r="I3983" i="19"/>
  <c r="I3984" i="19"/>
  <c r="I3985" i="19"/>
  <c r="I3986" i="19"/>
  <c r="I3987" i="19"/>
  <c r="I3988" i="19"/>
  <c r="I3989" i="19"/>
  <c r="I3990" i="19"/>
  <c r="I3991" i="19"/>
  <c r="I3992" i="19"/>
  <c r="I3993" i="19"/>
  <c r="I3994" i="19"/>
  <c r="I3995" i="19"/>
  <c r="I3996" i="19"/>
  <c r="I3997" i="19"/>
  <c r="I3998" i="19"/>
  <c r="I3999" i="19"/>
  <c r="I4000" i="19"/>
  <c r="I4001" i="19"/>
  <c r="I4002" i="19"/>
  <c r="I4003" i="19"/>
  <c r="I4004" i="19"/>
  <c r="I4005" i="19"/>
  <c r="I4006" i="19"/>
  <c r="I4007" i="19"/>
  <c r="I4008" i="19"/>
  <c r="I4009" i="19"/>
  <c r="I4010" i="19"/>
  <c r="I4011" i="19"/>
  <c r="I4012" i="19"/>
  <c r="I4013" i="19"/>
  <c r="I4014" i="19"/>
  <c r="I4015" i="19"/>
  <c r="I4016" i="19"/>
  <c r="I4017" i="19"/>
  <c r="I4018" i="19"/>
  <c r="I4019" i="19"/>
  <c r="I4020" i="19"/>
  <c r="I4021" i="19"/>
  <c r="I4022" i="19"/>
  <c r="I4023" i="19"/>
  <c r="I4024" i="19"/>
  <c r="I4025" i="19"/>
  <c r="I4026" i="19"/>
  <c r="I4027" i="19"/>
  <c r="I4028" i="19"/>
  <c r="I4029" i="19"/>
  <c r="I4030" i="19"/>
  <c r="I4031" i="19"/>
  <c r="I4032" i="19"/>
  <c r="I4033" i="19"/>
  <c r="I4034" i="19"/>
  <c r="I4035" i="19"/>
  <c r="I4036" i="19"/>
  <c r="I4037" i="19"/>
  <c r="I4038" i="19"/>
  <c r="I4039" i="19"/>
  <c r="I4040" i="19"/>
  <c r="I4041" i="19"/>
  <c r="I4042" i="19"/>
  <c r="I4043" i="19"/>
  <c r="I4044" i="19"/>
  <c r="I4045" i="19"/>
  <c r="I4046" i="19"/>
  <c r="I4047" i="19"/>
  <c r="I4048" i="19"/>
  <c r="I4049" i="19"/>
  <c r="I4050" i="19"/>
  <c r="I4051" i="19"/>
  <c r="I4052" i="19"/>
  <c r="I4053" i="19"/>
  <c r="I4054" i="19"/>
  <c r="I4055" i="19"/>
  <c r="I4056" i="19"/>
  <c r="I4057" i="19"/>
  <c r="I4058" i="19"/>
  <c r="I4059" i="19"/>
  <c r="I4060" i="19"/>
  <c r="I4061" i="19"/>
  <c r="I4062" i="19"/>
  <c r="I4063" i="19"/>
  <c r="I4064" i="19"/>
  <c r="I4065" i="19"/>
  <c r="I4066" i="19"/>
  <c r="I4067" i="19"/>
  <c r="I4068" i="19"/>
  <c r="I4069" i="19"/>
  <c r="I4070" i="19"/>
  <c r="I4071" i="19"/>
  <c r="I4072" i="19"/>
  <c r="I4073" i="19"/>
  <c r="I4074" i="19"/>
  <c r="I4075" i="19"/>
  <c r="I4076" i="19"/>
  <c r="I4077" i="19"/>
  <c r="I4078" i="19"/>
  <c r="I4079" i="19"/>
  <c r="I4080" i="19"/>
  <c r="I4081" i="19"/>
  <c r="I4082" i="19"/>
  <c r="I4083" i="19"/>
  <c r="I4084" i="19"/>
  <c r="I4085" i="19"/>
  <c r="I4086" i="19"/>
  <c r="I4087" i="19"/>
  <c r="I4088" i="19"/>
  <c r="I4089" i="19"/>
  <c r="I4090" i="19"/>
  <c r="I4091" i="19"/>
  <c r="I4092" i="19"/>
  <c r="I4093" i="19"/>
  <c r="I4094" i="19"/>
  <c r="I4095" i="19"/>
  <c r="I4096" i="19"/>
  <c r="I4097" i="19"/>
  <c r="I4098" i="19"/>
  <c r="I4099" i="19"/>
  <c r="I4100" i="19"/>
  <c r="I4101" i="19"/>
  <c r="I4102" i="19"/>
  <c r="I4103" i="19"/>
  <c r="I4104" i="19"/>
  <c r="I4105" i="19"/>
  <c r="I4106" i="19"/>
  <c r="I4107" i="19"/>
  <c r="I4108" i="19"/>
  <c r="I4109" i="19"/>
  <c r="I4110" i="19"/>
  <c r="I4111" i="19"/>
  <c r="I4112" i="19"/>
  <c r="I4113" i="19"/>
  <c r="I4114" i="19"/>
  <c r="I4115" i="19"/>
  <c r="I4116" i="19"/>
  <c r="I4117" i="19"/>
  <c r="I4118" i="19"/>
  <c r="I4119" i="19"/>
  <c r="I4120" i="19"/>
  <c r="I4121" i="19"/>
  <c r="I4122" i="19"/>
  <c r="I4123" i="19"/>
  <c r="I4124" i="19"/>
  <c r="I4125" i="19"/>
  <c r="I4126" i="19"/>
  <c r="I4127" i="19"/>
  <c r="I4128" i="19"/>
  <c r="I4129" i="19"/>
  <c r="I4130" i="19"/>
  <c r="I4131" i="19"/>
  <c r="I4132" i="19"/>
  <c r="I4133" i="19"/>
  <c r="I4134" i="19"/>
  <c r="I4135" i="19"/>
  <c r="I4136" i="19"/>
  <c r="I4137" i="19"/>
  <c r="I4138" i="19"/>
  <c r="I4139" i="19"/>
  <c r="I4140" i="19"/>
  <c r="I4141" i="19"/>
  <c r="I4142" i="19"/>
  <c r="I4143" i="19"/>
  <c r="I4144" i="19"/>
  <c r="I4145" i="19"/>
  <c r="I4146" i="19"/>
  <c r="I4147" i="19"/>
  <c r="I4148" i="19"/>
  <c r="I4149" i="19"/>
  <c r="I4150" i="19"/>
  <c r="I4151" i="19"/>
  <c r="I4152" i="19"/>
  <c r="I4153" i="19"/>
  <c r="I4154" i="19"/>
  <c r="I4155" i="19"/>
  <c r="I4156" i="19"/>
  <c r="I4157" i="19"/>
  <c r="I4158" i="19"/>
  <c r="I4159" i="19"/>
  <c r="I4160" i="19"/>
  <c r="I4161" i="19"/>
  <c r="I4162" i="19"/>
  <c r="I4163" i="19"/>
  <c r="I4164" i="19"/>
  <c r="I4165" i="19"/>
  <c r="I4166" i="19"/>
  <c r="I4167" i="19"/>
  <c r="I4168" i="19"/>
  <c r="I4169" i="19"/>
  <c r="I4170" i="19"/>
  <c r="I4171" i="19"/>
  <c r="I4172" i="19"/>
  <c r="I4173" i="19"/>
  <c r="I4174" i="19"/>
  <c r="I4175" i="19"/>
  <c r="I4176" i="19"/>
  <c r="I4177" i="19"/>
  <c r="I4178" i="19"/>
  <c r="I4179" i="19"/>
  <c r="I4180" i="19"/>
  <c r="I4181" i="19"/>
  <c r="I4182" i="19"/>
  <c r="I4183" i="19"/>
  <c r="I4184" i="19"/>
  <c r="I4185" i="19"/>
  <c r="I4186" i="19"/>
  <c r="I4187" i="19"/>
  <c r="I4188" i="19"/>
  <c r="I4189" i="19"/>
  <c r="I4190" i="19"/>
  <c r="I4191" i="19"/>
  <c r="I4192" i="19"/>
  <c r="I4193" i="19"/>
  <c r="I4194" i="19"/>
  <c r="I4195" i="19"/>
  <c r="I4196" i="19"/>
  <c r="I4197" i="19"/>
  <c r="I4198" i="19"/>
  <c r="I4199" i="19"/>
  <c r="I4200" i="19"/>
  <c r="I4201" i="19"/>
  <c r="I4202" i="19"/>
  <c r="I4203" i="19"/>
  <c r="I4204" i="19"/>
  <c r="I4205" i="19"/>
  <c r="I4206" i="19"/>
  <c r="I4207" i="19"/>
  <c r="I4208" i="19"/>
  <c r="I4209" i="19"/>
  <c r="I4210" i="19"/>
  <c r="I4211" i="19"/>
  <c r="I4212" i="19"/>
  <c r="I4213" i="19"/>
  <c r="I4214" i="19"/>
  <c r="I4215" i="19"/>
  <c r="I4216" i="19"/>
  <c r="I4217" i="19"/>
  <c r="I4218" i="19"/>
  <c r="I4219" i="19"/>
  <c r="I4220" i="19"/>
  <c r="I4221" i="19"/>
  <c r="I4222" i="19"/>
  <c r="I4223" i="19"/>
  <c r="I4224" i="19"/>
  <c r="I4225" i="19"/>
  <c r="I4226" i="19"/>
  <c r="I4227" i="19"/>
  <c r="I4228" i="19"/>
  <c r="I4229" i="19"/>
  <c r="I4230" i="19"/>
  <c r="I4231" i="19"/>
  <c r="I4232" i="19"/>
  <c r="I4233" i="19"/>
  <c r="I4234" i="19"/>
  <c r="I4235" i="19"/>
  <c r="I4236" i="19"/>
  <c r="I4237" i="19"/>
  <c r="I4238" i="19"/>
  <c r="I4239" i="19"/>
  <c r="I4240" i="19"/>
  <c r="I4241" i="19"/>
  <c r="I4242" i="19"/>
  <c r="I4243" i="19"/>
  <c r="I4244" i="19"/>
  <c r="I4245" i="19"/>
  <c r="I4246" i="19"/>
  <c r="I4247" i="19"/>
  <c r="I4248" i="19"/>
  <c r="I4249" i="19"/>
  <c r="I4250" i="19"/>
  <c r="I4251" i="19"/>
  <c r="I4252" i="19"/>
  <c r="I4253" i="19"/>
  <c r="I4254" i="19"/>
  <c r="I4255" i="19"/>
  <c r="I4256" i="19"/>
  <c r="I4257" i="19"/>
  <c r="I4258" i="19"/>
  <c r="I4259" i="19"/>
  <c r="I4260" i="19"/>
  <c r="I4261" i="19"/>
  <c r="I4262" i="19"/>
  <c r="I4263" i="19"/>
  <c r="I4264" i="19"/>
  <c r="I4265" i="19"/>
  <c r="I4266" i="19"/>
  <c r="I4267" i="19"/>
  <c r="I4268" i="19"/>
  <c r="I4269" i="19"/>
  <c r="I4270" i="19"/>
  <c r="I4271" i="19"/>
  <c r="I4272" i="19"/>
  <c r="I4273" i="19"/>
  <c r="I4274" i="19"/>
  <c r="I4275" i="19"/>
  <c r="I4276" i="19"/>
  <c r="I4277" i="19"/>
  <c r="I4278" i="19"/>
  <c r="I4279" i="19"/>
  <c r="I4280" i="19"/>
  <c r="I4281" i="19"/>
  <c r="I4282" i="19"/>
  <c r="I4283" i="19"/>
  <c r="I4284" i="19"/>
  <c r="I4285" i="19"/>
  <c r="I4286" i="19"/>
  <c r="I4287" i="19"/>
  <c r="I4288" i="19"/>
  <c r="I4289" i="19"/>
  <c r="I4290" i="19"/>
  <c r="I4291" i="19"/>
  <c r="I4292" i="19"/>
  <c r="I4293" i="19"/>
  <c r="I4294" i="19"/>
  <c r="I4295" i="19"/>
  <c r="I4296" i="19"/>
  <c r="I4297" i="19"/>
  <c r="I4298" i="19"/>
  <c r="I4299" i="19"/>
  <c r="I4300" i="19"/>
  <c r="I4301" i="19"/>
  <c r="I4302" i="19"/>
  <c r="I4303" i="19"/>
  <c r="I4304" i="19"/>
  <c r="I4305" i="19"/>
  <c r="I4306" i="19"/>
  <c r="I4307" i="19"/>
  <c r="I4308" i="19"/>
  <c r="I4309" i="19"/>
  <c r="I4310" i="19"/>
  <c r="I4311" i="19"/>
  <c r="I4312" i="19"/>
  <c r="I4313" i="19"/>
  <c r="I4314" i="19"/>
  <c r="I4315" i="19"/>
  <c r="I4316" i="19"/>
  <c r="I4317" i="19"/>
  <c r="I4318" i="19"/>
  <c r="I4319" i="19"/>
  <c r="I4320" i="19"/>
  <c r="I4321" i="19"/>
  <c r="I4322" i="19"/>
  <c r="I4323" i="19"/>
  <c r="I4324" i="19"/>
  <c r="I4325" i="19"/>
  <c r="I4326" i="19"/>
  <c r="I4327" i="19"/>
  <c r="I4328" i="19"/>
  <c r="I4329" i="19"/>
  <c r="I4330" i="19"/>
  <c r="I4331" i="19"/>
  <c r="I4332" i="19"/>
  <c r="I4333" i="19"/>
  <c r="I4334" i="19"/>
  <c r="I4335" i="19"/>
  <c r="I4336" i="19"/>
  <c r="I4337" i="19"/>
  <c r="I4338" i="19"/>
  <c r="I4339" i="19"/>
  <c r="I4340" i="19"/>
  <c r="I4341" i="19"/>
  <c r="I4342" i="19"/>
  <c r="I4343" i="19"/>
  <c r="I4344" i="19"/>
  <c r="I4345" i="19"/>
  <c r="I4346" i="19"/>
  <c r="I4347" i="19"/>
  <c r="I4348" i="19"/>
  <c r="I4349" i="19"/>
  <c r="I4350" i="19"/>
  <c r="I4351" i="19"/>
  <c r="I4352" i="19"/>
  <c r="I4353" i="19"/>
  <c r="I4354" i="19"/>
  <c r="I4355" i="19"/>
  <c r="I4356" i="19"/>
  <c r="I4357" i="19"/>
  <c r="I4358" i="19"/>
  <c r="I4359" i="19"/>
  <c r="I4360" i="19"/>
  <c r="I4361" i="19"/>
  <c r="I4362" i="19"/>
  <c r="I4363" i="19"/>
  <c r="I4364" i="19"/>
  <c r="I4365" i="19"/>
  <c r="I4366" i="19"/>
  <c r="I4367" i="19"/>
  <c r="I4368" i="19"/>
  <c r="I4369" i="19"/>
  <c r="I4370" i="19"/>
  <c r="I4371" i="19"/>
  <c r="I4372" i="19"/>
  <c r="I4373" i="19"/>
  <c r="I4374" i="19"/>
  <c r="I4375" i="19"/>
  <c r="I4376" i="19"/>
  <c r="I4377" i="19"/>
  <c r="I4378" i="19"/>
  <c r="I4379" i="19"/>
  <c r="I4380" i="19"/>
  <c r="I4381" i="19"/>
  <c r="I4382" i="19"/>
  <c r="I4383" i="19"/>
  <c r="I4384" i="19"/>
  <c r="I4385" i="19"/>
  <c r="I4386" i="19"/>
  <c r="I4387" i="19"/>
  <c r="I4388" i="19"/>
  <c r="I4389" i="19"/>
  <c r="I4390" i="19"/>
  <c r="I4391" i="19"/>
  <c r="I4392" i="19"/>
  <c r="I4393" i="19"/>
  <c r="I4394" i="19"/>
  <c r="I4395" i="19"/>
  <c r="I4396" i="19"/>
  <c r="I4397" i="19"/>
  <c r="I4398" i="19"/>
  <c r="I4399" i="19"/>
  <c r="I4400" i="19"/>
  <c r="I4401" i="19"/>
  <c r="I4402" i="19"/>
  <c r="I4403" i="19"/>
  <c r="I4404" i="19"/>
  <c r="I4405" i="19"/>
  <c r="I4406" i="19"/>
  <c r="I4407" i="19"/>
  <c r="I4408" i="19"/>
  <c r="I4409" i="19"/>
  <c r="I4410" i="19"/>
  <c r="I4411" i="19"/>
  <c r="I4412" i="19"/>
  <c r="I4413" i="19"/>
  <c r="I4414" i="19"/>
  <c r="I4415" i="19"/>
  <c r="I4416" i="19"/>
  <c r="I4417" i="19"/>
  <c r="I4418" i="19"/>
  <c r="I4419" i="19"/>
  <c r="I4420" i="19"/>
  <c r="I4421" i="19"/>
  <c r="I4422" i="19"/>
  <c r="I4423" i="19"/>
  <c r="I4424" i="19"/>
  <c r="I4425" i="19"/>
  <c r="I4426" i="19"/>
  <c r="I4427" i="19"/>
  <c r="I4428" i="19"/>
  <c r="I4429" i="19"/>
  <c r="I4430" i="19"/>
  <c r="I4431" i="19"/>
  <c r="I4432" i="19"/>
  <c r="I4433" i="19"/>
  <c r="I4434" i="19"/>
  <c r="I4435" i="19"/>
  <c r="I4436" i="19"/>
  <c r="I4437" i="19"/>
  <c r="I4438" i="19"/>
  <c r="I4439" i="19"/>
  <c r="I4440" i="19"/>
  <c r="I4441" i="19"/>
  <c r="I4442" i="19"/>
  <c r="I4443" i="19"/>
  <c r="I4444" i="19"/>
  <c r="I4445" i="19"/>
  <c r="I4446" i="19"/>
  <c r="I4447" i="19"/>
  <c r="I4448" i="19"/>
  <c r="I4449" i="19"/>
  <c r="I4450" i="19"/>
  <c r="I4451" i="19"/>
  <c r="I4452" i="19"/>
  <c r="I4453" i="19"/>
  <c r="I4454" i="19"/>
  <c r="I4455" i="19"/>
  <c r="I4456" i="19"/>
  <c r="I4457" i="19"/>
  <c r="I4458" i="19"/>
  <c r="I4459" i="19"/>
  <c r="I4460" i="19"/>
  <c r="I4461" i="19"/>
  <c r="I4462" i="19"/>
  <c r="I4463" i="19"/>
  <c r="I4464" i="19"/>
  <c r="I4465" i="19"/>
  <c r="I4466" i="19"/>
  <c r="I4467" i="19"/>
  <c r="I4468" i="19"/>
  <c r="I4469" i="19"/>
  <c r="I4470" i="19"/>
  <c r="I4471" i="19"/>
  <c r="I4472" i="19"/>
  <c r="I4473" i="19"/>
  <c r="I4474" i="19"/>
  <c r="I4475" i="19"/>
  <c r="I4476" i="19"/>
  <c r="I4477" i="19"/>
  <c r="I4478" i="19"/>
  <c r="I4479" i="19"/>
  <c r="I4480" i="19"/>
  <c r="I4481" i="19"/>
  <c r="I4482" i="19"/>
  <c r="I4483" i="19"/>
  <c r="I4484" i="19"/>
  <c r="I4485" i="19"/>
  <c r="I4486" i="19"/>
  <c r="I4487" i="19"/>
  <c r="I4488" i="19"/>
  <c r="I4489" i="19"/>
  <c r="I4490" i="19"/>
  <c r="I4491" i="19"/>
  <c r="I4492" i="19"/>
  <c r="I4493" i="19"/>
  <c r="I4494" i="19"/>
  <c r="I4495" i="19"/>
  <c r="I4496" i="19"/>
  <c r="I4497" i="19"/>
  <c r="I4498" i="19"/>
  <c r="I4499" i="19"/>
  <c r="I4500" i="19"/>
  <c r="I4501" i="19"/>
  <c r="I4502" i="19"/>
  <c r="I4503" i="19"/>
  <c r="I4504" i="19"/>
  <c r="I4505" i="19"/>
  <c r="I4506" i="19"/>
  <c r="I4507" i="19"/>
  <c r="I4508" i="19"/>
  <c r="I4509" i="19"/>
  <c r="I4510" i="19"/>
  <c r="I4511" i="19"/>
  <c r="I4512" i="19"/>
  <c r="I4513" i="19"/>
  <c r="I4514" i="19"/>
  <c r="I4515" i="19"/>
  <c r="I4516" i="19"/>
  <c r="I4517" i="19"/>
  <c r="I4518" i="19"/>
  <c r="I4519" i="19"/>
  <c r="I4520" i="19"/>
  <c r="I4521" i="19"/>
  <c r="I4522" i="19"/>
  <c r="I4523" i="19"/>
  <c r="I4524" i="19"/>
  <c r="I4525" i="19"/>
  <c r="I4526" i="19"/>
  <c r="I4527" i="19"/>
  <c r="I4528" i="19"/>
  <c r="I4529" i="19"/>
  <c r="I4530" i="19"/>
  <c r="I4531" i="19"/>
  <c r="I4532" i="19"/>
  <c r="I4533" i="19"/>
  <c r="I4534" i="19"/>
  <c r="I4535" i="19"/>
  <c r="I4536" i="19"/>
  <c r="I4537" i="19"/>
  <c r="I4538" i="19"/>
  <c r="I4539" i="19"/>
  <c r="I4540" i="19"/>
  <c r="I4541" i="19"/>
  <c r="I4542" i="19"/>
  <c r="I4543" i="19"/>
  <c r="I4544" i="19"/>
  <c r="I4545" i="19"/>
  <c r="I4546" i="19"/>
  <c r="I4547" i="19"/>
  <c r="I4548" i="19"/>
  <c r="I4549" i="19"/>
  <c r="I4550" i="19"/>
  <c r="I4551" i="19"/>
  <c r="I4552" i="19"/>
  <c r="I4553" i="19"/>
  <c r="I4554" i="19"/>
  <c r="I4555" i="19"/>
  <c r="I4556" i="19"/>
  <c r="I4557" i="19"/>
  <c r="I4558" i="19"/>
  <c r="I4559" i="19"/>
  <c r="I4560" i="19"/>
  <c r="I4561" i="19"/>
  <c r="I4562" i="19"/>
  <c r="I4563" i="19"/>
  <c r="I4564" i="19"/>
  <c r="I4565" i="19"/>
  <c r="I4566" i="19"/>
  <c r="I4567" i="19"/>
  <c r="I4568" i="19"/>
  <c r="I4569" i="19"/>
  <c r="I4570" i="19"/>
  <c r="I4571" i="19"/>
  <c r="I4572" i="19"/>
  <c r="I4573" i="19"/>
  <c r="I4574" i="19"/>
  <c r="I4575" i="19"/>
  <c r="I4576" i="19"/>
  <c r="I4577" i="19"/>
  <c r="I4578" i="19"/>
  <c r="I4579" i="19"/>
  <c r="I4580" i="19"/>
  <c r="I4581" i="19"/>
  <c r="I4582" i="19"/>
  <c r="I4583" i="19"/>
  <c r="I4584" i="19"/>
  <c r="I4585" i="19"/>
  <c r="I4586" i="19"/>
  <c r="I4587" i="19"/>
  <c r="I4588" i="19"/>
  <c r="I4589" i="19"/>
  <c r="I4590" i="19"/>
  <c r="I4591" i="19"/>
  <c r="I4592" i="19"/>
  <c r="I4593" i="19"/>
  <c r="I4594" i="19"/>
  <c r="I4595" i="19"/>
  <c r="I4596" i="19"/>
  <c r="I4597" i="19"/>
  <c r="I4598" i="19"/>
  <c r="I4599" i="19"/>
  <c r="I4600" i="19"/>
  <c r="I4601" i="19"/>
  <c r="I4602" i="19"/>
  <c r="I4603" i="19"/>
  <c r="I4604" i="19"/>
  <c r="I4605" i="19"/>
  <c r="I4606" i="19"/>
  <c r="I4607" i="19"/>
  <c r="I4608" i="19"/>
  <c r="I4609" i="19"/>
  <c r="I4610" i="19"/>
  <c r="I4611" i="19"/>
  <c r="I4612" i="19"/>
  <c r="I4613" i="19"/>
  <c r="I4614" i="19"/>
  <c r="I4615" i="19"/>
  <c r="I4616" i="19"/>
  <c r="I4617" i="19"/>
  <c r="I4618" i="19"/>
  <c r="I4619" i="19"/>
  <c r="I4620" i="19"/>
  <c r="I4621" i="19"/>
  <c r="I4622" i="19"/>
  <c r="I4623" i="19"/>
  <c r="I4624" i="19"/>
  <c r="I4625" i="19"/>
  <c r="I4626" i="19"/>
  <c r="I4627" i="19"/>
  <c r="I4628" i="19"/>
  <c r="I4629" i="19"/>
  <c r="I4630" i="19"/>
  <c r="I4631" i="19"/>
  <c r="I4632" i="19"/>
  <c r="I4633" i="19"/>
  <c r="I4634" i="19"/>
  <c r="I4635" i="19"/>
  <c r="I4636" i="19"/>
  <c r="I4637" i="19"/>
  <c r="I4638" i="19"/>
  <c r="I4639" i="19"/>
  <c r="I4640" i="19"/>
  <c r="I4641" i="19"/>
  <c r="I4642" i="19"/>
  <c r="I4643" i="19"/>
  <c r="I4644" i="19"/>
  <c r="I4645" i="19"/>
  <c r="I4646" i="19"/>
  <c r="I4647" i="19"/>
  <c r="I4648" i="19"/>
  <c r="I4649" i="19"/>
  <c r="I4650" i="19"/>
  <c r="I4651" i="19"/>
  <c r="I4652" i="19"/>
  <c r="I4653" i="19"/>
  <c r="I4654" i="19"/>
  <c r="I4655" i="19"/>
  <c r="I4656" i="19"/>
  <c r="I4657" i="19"/>
  <c r="I4658" i="19"/>
  <c r="I4659" i="19"/>
  <c r="I4660" i="19"/>
  <c r="I4661" i="19"/>
  <c r="I4662" i="19"/>
  <c r="I4663" i="19"/>
  <c r="I4664" i="19"/>
  <c r="I4665" i="19"/>
  <c r="I4666" i="19"/>
  <c r="I4667" i="19"/>
  <c r="I4668" i="19"/>
  <c r="I4669" i="19"/>
  <c r="I4670" i="19"/>
  <c r="I4671" i="19"/>
  <c r="I4672" i="19"/>
  <c r="I4673" i="19"/>
  <c r="I4674" i="19"/>
  <c r="I4675" i="19"/>
  <c r="I4676" i="19"/>
  <c r="I4677" i="19"/>
  <c r="I4678" i="19"/>
  <c r="I4679" i="19"/>
  <c r="I4680" i="19"/>
  <c r="I4681" i="19"/>
  <c r="I4682" i="19"/>
  <c r="I4683" i="19"/>
  <c r="I4684" i="19"/>
  <c r="I4685" i="19"/>
  <c r="I4686" i="19"/>
  <c r="I4687" i="19"/>
  <c r="I4688" i="19"/>
  <c r="I4689" i="19"/>
  <c r="I4690" i="19"/>
  <c r="I4691" i="19"/>
  <c r="I4692" i="19"/>
  <c r="I4693" i="19"/>
  <c r="I4694" i="19"/>
  <c r="I4695" i="19"/>
  <c r="I4696" i="19"/>
  <c r="I4697" i="19"/>
  <c r="I4698" i="19"/>
  <c r="I4699" i="19"/>
  <c r="I4700" i="19"/>
  <c r="I4701" i="19"/>
  <c r="I4702" i="19"/>
  <c r="I4703" i="19"/>
  <c r="I4704" i="19"/>
  <c r="I4705" i="19"/>
  <c r="I4706" i="19"/>
  <c r="I4707" i="19"/>
  <c r="I4708" i="19"/>
  <c r="I4709" i="19"/>
  <c r="I4710" i="19"/>
  <c r="I4711" i="19"/>
  <c r="I4712" i="19"/>
  <c r="I4713" i="19"/>
  <c r="I4714" i="19"/>
  <c r="I4715" i="19"/>
  <c r="I4716" i="19"/>
  <c r="I4717" i="19"/>
  <c r="I4718" i="19"/>
  <c r="I4719" i="19"/>
  <c r="I4720" i="19"/>
  <c r="I4721" i="19"/>
  <c r="I4722" i="19"/>
  <c r="I4723" i="19"/>
  <c r="I4724" i="19"/>
  <c r="I4725" i="19"/>
  <c r="I4726" i="19"/>
  <c r="I4727" i="19"/>
  <c r="I4728" i="19"/>
  <c r="I4729" i="19"/>
  <c r="I4730" i="19"/>
  <c r="I4731" i="19"/>
  <c r="I4732" i="19"/>
  <c r="I4733" i="19"/>
  <c r="I4734" i="19"/>
  <c r="I4735" i="19"/>
  <c r="I4736" i="19"/>
  <c r="I4737" i="19"/>
  <c r="I4738" i="19"/>
  <c r="I4739" i="19"/>
  <c r="I4740" i="19"/>
  <c r="I4741" i="19"/>
  <c r="I4742" i="19"/>
  <c r="I4743" i="19"/>
  <c r="I4744" i="19"/>
  <c r="I4745" i="19"/>
  <c r="I4746" i="19"/>
  <c r="I4747" i="19"/>
  <c r="I4748" i="19"/>
  <c r="I4749" i="19"/>
  <c r="I4750" i="19"/>
  <c r="I4751" i="19"/>
  <c r="I4752" i="19"/>
  <c r="I4753" i="19"/>
  <c r="I4754" i="19"/>
  <c r="I4755" i="19"/>
  <c r="I4756" i="19"/>
  <c r="I4757" i="19"/>
  <c r="I4758" i="19"/>
  <c r="I4759" i="19"/>
  <c r="I4760" i="19"/>
  <c r="I4761" i="19"/>
  <c r="I4762" i="19"/>
  <c r="I4763" i="19"/>
  <c r="I4764" i="19"/>
  <c r="I4765" i="19"/>
  <c r="I4766" i="19"/>
  <c r="I4767" i="19"/>
  <c r="I4768" i="19"/>
  <c r="I4769" i="19"/>
  <c r="I4770" i="19"/>
  <c r="I4771" i="19"/>
  <c r="I4772" i="19"/>
  <c r="I4773" i="19"/>
  <c r="I4774" i="19"/>
  <c r="I4775" i="19"/>
  <c r="I4776" i="19"/>
  <c r="I4777" i="19"/>
  <c r="I4778" i="19"/>
  <c r="I4779" i="19"/>
  <c r="I4780" i="19"/>
  <c r="I4781" i="19"/>
  <c r="I4782" i="19"/>
  <c r="I4783" i="19"/>
  <c r="I4784" i="19"/>
  <c r="I4785" i="19"/>
  <c r="I4786" i="19"/>
  <c r="I4787" i="19"/>
  <c r="I4788" i="19"/>
  <c r="I4789" i="19"/>
  <c r="I4790" i="19"/>
  <c r="I4791" i="19"/>
  <c r="I4792" i="19"/>
  <c r="I4793" i="19"/>
  <c r="I4794" i="19"/>
  <c r="I4795" i="19"/>
  <c r="I4796" i="19"/>
  <c r="I4797" i="19"/>
  <c r="I4798" i="19"/>
  <c r="I4799" i="19"/>
  <c r="I4800" i="19"/>
  <c r="I4801" i="19"/>
  <c r="I4802" i="19"/>
  <c r="I4803" i="19"/>
  <c r="I4804" i="19"/>
  <c r="I4805" i="19"/>
  <c r="I4806" i="19"/>
  <c r="I4807" i="19"/>
  <c r="I4808" i="19"/>
  <c r="I4809" i="19"/>
  <c r="I4810" i="19"/>
  <c r="I4811" i="19"/>
  <c r="I4812" i="19"/>
  <c r="I4813" i="19"/>
  <c r="I4814" i="19"/>
  <c r="I4815" i="19"/>
  <c r="I4816" i="19"/>
  <c r="I4817" i="19"/>
  <c r="I4818" i="19"/>
  <c r="I4819" i="19"/>
  <c r="I4820" i="19"/>
  <c r="I4821" i="19"/>
  <c r="I4822" i="19"/>
  <c r="I4823" i="19"/>
  <c r="I4824" i="19"/>
  <c r="I4825" i="19"/>
  <c r="I4826" i="19"/>
  <c r="I4827" i="19"/>
  <c r="I4828" i="19"/>
  <c r="I4829" i="19"/>
  <c r="I4830" i="19"/>
  <c r="I4831" i="19"/>
  <c r="I4832" i="19"/>
  <c r="I4833" i="19"/>
  <c r="I4834" i="19"/>
  <c r="I4835" i="19"/>
  <c r="I4836" i="19"/>
  <c r="I4837" i="19"/>
  <c r="I4838" i="19"/>
  <c r="I4839" i="19"/>
  <c r="I4840" i="19"/>
  <c r="I4841" i="19"/>
  <c r="I4842" i="19"/>
  <c r="I4843" i="19"/>
  <c r="I4844" i="19"/>
  <c r="I4845" i="19"/>
  <c r="I4846" i="19"/>
  <c r="I4847" i="19"/>
  <c r="I4848" i="19"/>
  <c r="I4849" i="19"/>
  <c r="I4850" i="19"/>
  <c r="I4851" i="19"/>
  <c r="I4852" i="19"/>
  <c r="I4853" i="19"/>
  <c r="I4854" i="19"/>
  <c r="I4855" i="19"/>
  <c r="I4856" i="19"/>
  <c r="I4857" i="19"/>
  <c r="I4858" i="19"/>
  <c r="I4859" i="19"/>
  <c r="I4860" i="19"/>
  <c r="I4861" i="19"/>
  <c r="I4862" i="19"/>
  <c r="I4863" i="19"/>
  <c r="I4864" i="19"/>
  <c r="I4865" i="19"/>
  <c r="I4866" i="19"/>
  <c r="I4867" i="19"/>
  <c r="I4868" i="19"/>
  <c r="I4869" i="19"/>
  <c r="I4870" i="19"/>
  <c r="I4871" i="19"/>
  <c r="I4872" i="19"/>
  <c r="I4873" i="19"/>
  <c r="I4874" i="19"/>
  <c r="I4875" i="19"/>
  <c r="I4876" i="19"/>
  <c r="I4877" i="19"/>
  <c r="I4878" i="19"/>
  <c r="I4879" i="19"/>
  <c r="I4880" i="19"/>
  <c r="I4881" i="19"/>
  <c r="I4882" i="19"/>
  <c r="I4883" i="19"/>
  <c r="I4884" i="19"/>
  <c r="I4885" i="19"/>
  <c r="I4886" i="19"/>
  <c r="I4887" i="19"/>
  <c r="I4888" i="19"/>
  <c r="I4889" i="19"/>
  <c r="I4890" i="19"/>
  <c r="I4891" i="19"/>
  <c r="I4892" i="19"/>
  <c r="I4893" i="19"/>
  <c r="I4894" i="19"/>
  <c r="I4895" i="19"/>
  <c r="I4896" i="19"/>
  <c r="I4897" i="19"/>
  <c r="I4898" i="19"/>
  <c r="I4899" i="19"/>
  <c r="I4900" i="19"/>
  <c r="I4901" i="19"/>
  <c r="I4902" i="19"/>
  <c r="I4903" i="19"/>
  <c r="I4904" i="19"/>
  <c r="I4905" i="19"/>
  <c r="I4906" i="19"/>
  <c r="I4907" i="19"/>
  <c r="I4908" i="19"/>
  <c r="I4909" i="19"/>
  <c r="I4910" i="19"/>
  <c r="I4911" i="19"/>
  <c r="I4912" i="19"/>
  <c r="I4913" i="19"/>
  <c r="I4914" i="19"/>
  <c r="I4915" i="19"/>
  <c r="I4916" i="19"/>
  <c r="I4917" i="19"/>
  <c r="I4918" i="19"/>
  <c r="I4919" i="19"/>
  <c r="I4920" i="19"/>
  <c r="I4921" i="19"/>
  <c r="I4922" i="19"/>
  <c r="I4923" i="19"/>
  <c r="I4924" i="19"/>
  <c r="I4925" i="19"/>
  <c r="I4926" i="19"/>
  <c r="I4927" i="19"/>
  <c r="I4928" i="19"/>
  <c r="I4929" i="19"/>
  <c r="I4930" i="19"/>
  <c r="I4931" i="19"/>
  <c r="I4932" i="19"/>
  <c r="I4933" i="19"/>
  <c r="I4934" i="19"/>
  <c r="I4935" i="19"/>
  <c r="I4936" i="19"/>
  <c r="I4937" i="19"/>
  <c r="I4938" i="19"/>
  <c r="I4939" i="19"/>
  <c r="I4940" i="19"/>
  <c r="I4941" i="19"/>
  <c r="I4942" i="19"/>
  <c r="I4943" i="19"/>
  <c r="I4944" i="19"/>
  <c r="I4945" i="19"/>
  <c r="I4946" i="19"/>
  <c r="I4947" i="19"/>
  <c r="I4948" i="19"/>
  <c r="I4949" i="19"/>
  <c r="I4950" i="19"/>
  <c r="I4951" i="19"/>
  <c r="I4952" i="19"/>
  <c r="I4953" i="19"/>
  <c r="I4954" i="19"/>
  <c r="I4955" i="19"/>
  <c r="I4956" i="19"/>
  <c r="I4957" i="19"/>
  <c r="I4958" i="19"/>
  <c r="I4959" i="19"/>
  <c r="I4960" i="19"/>
  <c r="I4961" i="19"/>
  <c r="I4962" i="19"/>
  <c r="I4963" i="19"/>
  <c r="I4964" i="19"/>
  <c r="I4965" i="19"/>
  <c r="I4966" i="19"/>
  <c r="I4967" i="19"/>
  <c r="I4968" i="19"/>
  <c r="I4969" i="19"/>
  <c r="I4970" i="19"/>
  <c r="I4971" i="19"/>
  <c r="I4972" i="19"/>
  <c r="I4973" i="19"/>
  <c r="I4974" i="19"/>
  <c r="I4975" i="19"/>
  <c r="I4976" i="19"/>
  <c r="I4977" i="19"/>
  <c r="I4978" i="19"/>
  <c r="I4979" i="19"/>
  <c r="I4980" i="19"/>
  <c r="I4981" i="19"/>
  <c r="I4982" i="19"/>
  <c r="I4983" i="19"/>
  <c r="I4984" i="19"/>
  <c r="I4985" i="19"/>
  <c r="I4986" i="19"/>
  <c r="I4987" i="19"/>
  <c r="I4988" i="19"/>
  <c r="I4989" i="19"/>
  <c r="I4990" i="19"/>
  <c r="I4991" i="19"/>
  <c r="I4992" i="19"/>
  <c r="I4993" i="19"/>
  <c r="I4994" i="19"/>
  <c r="I4995" i="19"/>
  <c r="I4996" i="19"/>
  <c r="I4997" i="19"/>
  <c r="I4998" i="19"/>
  <c r="I4999" i="19"/>
  <c r="I5000" i="19"/>
  <c r="I5001" i="19"/>
  <c r="I5002" i="19"/>
  <c r="I5003" i="19"/>
  <c r="I5004" i="19"/>
  <c r="I5005" i="19"/>
  <c r="I5006" i="19"/>
  <c r="I5007" i="19"/>
  <c r="I5008" i="19"/>
  <c r="I5009" i="19"/>
  <c r="I5010" i="19"/>
  <c r="I5011" i="19"/>
  <c r="I5012" i="19"/>
  <c r="I5013" i="19"/>
  <c r="I5014" i="19"/>
  <c r="I5015" i="19"/>
  <c r="I5016" i="19"/>
  <c r="I5017" i="19"/>
  <c r="I5018" i="19"/>
  <c r="I5019" i="19"/>
  <c r="I5020" i="19"/>
  <c r="I5021" i="19"/>
  <c r="I5022" i="19"/>
  <c r="I5023" i="19"/>
  <c r="I5024" i="19"/>
  <c r="I5025" i="19"/>
  <c r="I5026" i="19"/>
  <c r="I5027" i="19"/>
  <c r="I5028" i="19"/>
  <c r="I5029" i="19"/>
  <c r="I5030" i="19"/>
  <c r="I5031" i="19"/>
  <c r="I5032" i="19"/>
  <c r="I5033" i="19"/>
  <c r="I5034" i="19"/>
  <c r="I5035" i="19"/>
  <c r="I5036" i="19"/>
  <c r="I5037" i="19"/>
  <c r="I5038" i="19"/>
  <c r="I5039" i="19"/>
  <c r="I5040" i="19"/>
  <c r="I5041" i="19"/>
  <c r="I5042" i="19"/>
  <c r="I5043" i="19"/>
  <c r="I5044" i="19"/>
  <c r="I5045" i="19"/>
  <c r="I5046" i="19"/>
  <c r="I5047" i="19"/>
  <c r="I5048" i="19"/>
  <c r="I5049" i="19"/>
  <c r="I5050" i="19"/>
  <c r="I5051" i="19"/>
  <c r="I5052" i="19"/>
  <c r="I5053" i="19"/>
  <c r="I5054" i="19"/>
  <c r="I5055" i="19"/>
  <c r="I5056" i="19"/>
  <c r="I5057" i="19"/>
  <c r="I5058" i="19"/>
  <c r="I5059" i="19"/>
  <c r="I5060" i="19"/>
  <c r="I5061" i="19"/>
  <c r="I5062" i="19"/>
  <c r="I5063" i="19"/>
  <c r="I5064" i="19"/>
  <c r="I5065" i="19"/>
  <c r="I5066" i="19"/>
  <c r="I5067" i="19"/>
  <c r="I5068" i="19"/>
  <c r="I5069" i="19"/>
  <c r="I5070" i="19"/>
  <c r="I5071" i="19"/>
  <c r="I5072" i="19"/>
  <c r="I5073" i="19"/>
  <c r="I5074" i="19"/>
  <c r="I5075" i="19"/>
  <c r="I5076" i="19"/>
  <c r="I5077" i="19"/>
  <c r="I5078" i="19"/>
  <c r="I5079" i="19"/>
  <c r="I5080" i="19"/>
  <c r="I5081" i="19"/>
  <c r="I5082" i="19"/>
  <c r="I5083" i="19"/>
  <c r="I5084" i="19"/>
  <c r="I5085" i="19"/>
  <c r="I5086" i="19"/>
  <c r="I5087" i="19"/>
  <c r="I5088" i="19"/>
  <c r="I5089" i="19"/>
  <c r="I5090" i="19"/>
  <c r="I5091" i="19"/>
  <c r="I5092" i="19"/>
  <c r="I5093" i="19"/>
  <c r="I5094" i="19"/>
  <c r="I5095" i="19"/>
  <c r="I5096" i="19"/>
  <c r="I5097" i="19"/>
  <c r="I5098" i="19"/>
  <c r="I5099" i="19"/>
  <c r="I5100" i="19"/>
  <c r="I5101" i="19"/>
  <c r="I5102" i="19"/>
  <c r="I5103" i="19"/>
  <c r="I5104" i="19"/>
  <c r="I5105" i="19"/>
  <c r="I5106" i="19"/>
  <c r="I5107" i="19"/>
  <c r="I5108" i="19"/>
  <c r="I5109" i="19"/>
  <c r="I5110" i="19"/>
  <c r="I5111" i="19"/>
  <c r="I5112" i="19"/>
  <c r="I5113" i="19"/>
  <c r="I5114" i="19"/>
  <c r="I5115" i="19"/>
  <c r="I5116" i="19"/>
  <c r="I5117" i="19"/>
  <c r="I5118" i="19"/>
  <c r="I5119" i="19"/>
  <c r="I5120" i="19"/>
  <c r="I5121" i="19"/>
  <c r="I5122" i="19"/>
  <c r="I5123" i="19"/>
  <c r="I5124" i="19"/>
  <c r="I5125" i="19"/>
  <c r="I5126" i="19"/>
  <c r="I5127" i="19"/>
  <c r="I5128" i="19"/>
  <c r="I5129" i="19"/>
  <c r="I5130" i="19"/>
  <c r="I5131" i="19"/>
  <c r="I5132" i="19"/>
  <c r="I5133" i="19"/>
  <c r="I5134" i="19"/>
  <c r="I5135" i="19"/>
  <c r="I5136" i="19"/>
  <c r="I5137" i="19"/>
  <c r="I5138" i="19"/>
  <c r="I5139" i="19"/>
  <c r="I5140" i="19"/>
  <c r="I5141" i="19"/>
  <c r="I5142" i="19"/>
  <c r="I5143" i="19"/>
  <c r="I5144" i="19"/>
  <c r="I5145" i="19"/>
  <c r="I5146" i="19"/>
  <c r="I5147" i="19"/>
  <c r="I5148" i="19"/>
  <c r="I5149" i="19"/>
  <c r="I5150" i="19"/>
  <c r="I5151" i="19"/>
  <c r="I5152" i="19"/>
  <c r="I5153" i="19"/>
  <c r="I5154" i="19"/>
  <c r="I5155" i="19"/>
  <c r="I5156" i="19"/>
  <c r="I5157" i="19"/>
  <c r="I5158" i="19"/>
  <c r="I5159" i="19"/>
  <c r="I5160" i="19"/>
  <c r="I5161" i="19"/>
  <c r="I5162" i="19"/>
  <c r="I5163" i="19"/>
  <c r="I5164" i="19"/>
  <c r="I5165" i="19"/>
  <c r="I5166" i="19"/>
  <c r="I5167" i="19"/>
  <c r="I5168" i="19"/>
  <c r="I5169" i="19"/>
  <c r="I5170" i="19"/>
  <c r="I5171" i="19"/>
  <c r="I5172" i="19"/>
  <c r="I5173" i="19"/>
  <c r="I5174" i="19"/>
  <c r="I5175" i="19"/>
  <c r="I5176" i="19"/>
  <c r="I5177" i="19"/>
  <c r="I5178" i="19"/>
  <c r="I5179" i="19"/>
  <c r="I5180" i="19"/>
  <c r="I5181" i="19"/>
  <c r="I5182" i="19"/>
  <c r="I5183" i="19"/>
  <c r="I5184" i="19"/>
  <c r="I5185" i="19"/>
  <c r="I5186" i="19"/>
  <c r="I5187" i="19"/>
  <c r="I5188" i="19"/>
  <c r="I5189" i="19"/>
  <c r="I5190" i="19"/>
  <c r="I5191" i="19"/>
  <c r="I5192" i="19"/>
  <c r="I5193" i="19"/>
  <c r="I5194" i="19"/>
  <c r="I5195" i="19"/>
  <c r="I5196" i="19"/>
  <c r="I5197" i="19"/>
  <c r="I5198" i="19"/>
  <c r="I5199" i="19"/>
  <c r="I5200" i="19"/>
  <c r="I5201" i="19"/>
  <c r="I5202" i="19"/>
  <c r="I5203" i="19"/>
  <c r="I5204" i="19"/>
  <c r="I5205" i="19"/>
  <c r="I5206" i="19"/>
  <c r="I5207" i="19"/>
  <c r="I5208" i="19"/>
  <c r="I5209" i="19"/>
  <c r="I5210" i="19"/>
  <c r="I5211" i="19"/>
  <c r="I5212" i="19"/>
  <c r="I5213" i="19"/>
  <c r="I5214" i="19"/>
  <c r="I5215" i="19"/>
  <c r="I5216" i="19"/>
  <c r="I5217" i="19"/>
  <c r="I5218" i="19"/>
  <c r="I5219" i="19"/>
  <c r="I5220" i="19"/>
  <c r="I5221" i="19"/>
  <c r="I5222" i="19"/>
  <c r="I5223" i="19"/>
  <c r="I5224" i="19"/>
  <c r="I5225" i="19"/>
  <c r="I5226" i="19"/>
  <c r="I5227" i="19"/>
  <c r="I5228" i="19"/>
  <c r="I5229" i="19"/>
  <c r="I5230" i="19"/>
  <c r="I5231" i="19"/>
  <c r="I5232" i="19"/>
  <c r="I5233" i="19"/>
  <c r="I5234" i="19"/>
  <c r="I5235" i="19"/>
  <c r="I5236" i="19"/>
  <c r="I5237" i="19"/>
  <c r="I5238" i="19"/>
  <c r="I5239" i="19"/>
  <c r="I5240" i="19"/>
  <c r="I5241" i="19"/>
  <c r="I5242" i="19"/>
  <c r="I5243" i="19"/>
  <c r="I5244" i="19"/>
  <c r="I5245" i="19"/>
  <c r="I5246" i="19"/>
  <c r="I5247" i="19"/>
  <c r="I5248" i="19"/>
  <c r="I5249" i="19"/>
  <c r="I5250" i="19"/>
  <c r="I5251" i="19"/>
  <c r="I5252" i="19"/>
  <c r="I5253" i="19"/>
  <c r="I5254" i="19"/>
  <c r="I5255" i="19"/>
  <c r="I5256" i="19"/>
  <c r="I5257" i="19"/>
  <c r="I5258" i="19"/>
  <c r="I5259" i="19"/>
  <c r="I5260" i="19"/>
  <c r="I5261" i="19"/>
  <c r="I5262" i="19"/>
  <c r="I5263" i="19"/>
  <c r="I5264" i="19"/>
  <c r="I5265" i="19"/>
  <c r="I5266" i="19"/>
  <c r="I5267" i="19"/>
  <c r="I5268" i="19"/>
  <c r="I5269" i="19"/>
  <c r="I5270" i="19"/>
  <c r="I5271" i="19"/>
  <c r="I5272" i="19"/>
  <c r="I5273" i="19"/>
  <c r="I5274" i="19"/>
  <c r="I5275" i="19"/>
  <c r="I5276" i="19"/>
  <c r="I5277" i="19"/>
  <c r="I5278" i="19"/>
  <c r="I5279" i="19"/>
  <c r="I5280" i="19"/>
  <c r="I5281" i="19"/>
  <c r="I5282" i="19"/>
  <c r="I5283" i="19"/>
  <c r="I5284" i="19"/>
  <c r="I5285" i="19"/>
  <c r="I5286" i="19"/>
  <c r="I5287" i="19"/>
  <c r="I5288" i="19"/>
  <c r="I5289" i="19"/>
  <c r="I5290" i="19"/>
  <c r="I5291" i="19"/>
  <c r="I5292" i="19"/>
  <c r="I5293" i="19"/>
  <c r="I5294" i="19"/>
  <c r="I5295" i="19"/>
  <c r="I5296" i="19"/>
  <c r="I5297" i="19"/>
  <c r="I5298" i="19"/>
  <c r="I5299" i="19"/>
  <c r="I5300" i="19"/>
  <c r="I5301" i="19"/>
  <c r="I5302" i="19"/>
  <c r="I5303" i="19"/>
  <c r="I5304" i="19"/>
  <c r="I5305" i="19"/>
  <c r="I5306" i="19"/>
  <c r="I5307" i="19"/>
  <c r="I5308" i="19"/>
  <c r="I5309" i="19"/>
  <c r="I5310" i="19"/>
  <c r="I5311" i="19"/>
  <c r="I5312" i="19"/>
  <c r="I5313" i="19"/>
  <c r="I5314" i="19"/>
  <c r="I5315" i="19"/>
  <c r="I5316" i="19"/>
  <c r="I5317" i="19"/>
  <c r="I5318" i="19"/>
  <c r="I5319" i="19"/>
  <c r="I5320" i="19"/>
  <c r="I5321" i="19"/>
  <c r="I5322" i="19"/>
  <c r="I5323" i="19"/>
  <c r="I5324" i="19"/>
  <c r="I5325" i="19"/>
  <c r="I5326" i="19"/>
  <c r="I5327" i="19"/>
  <c r="I5328" i="19"/>
  <c r="I5329" i="19"/>
  <c r="I5330" i="19"/>
  <c r="I5331" i="19"/>
  <c r="I5332" i="19"/>
  <c r="I5333" i="19"/>
  <c r="I5334" i="19"/>
  <c r="I5335" i="19"/>
  <c r="I5336" i="19"/>
  <c r="I5337" i="19"/>
  <c r="I5338" i="19"/>
  <c r="I5339" i="19"/>
  <c r="I5340" i="19"/>
  <c r="I5341" i="19"/>
  <c r="I5342" i="19"/>
  <c r="I5343" i="19"/>
  <c r="I5344" i="19"/>
  <c r="I5345" i="19"/>
  <c r="I5346" i="19"/>
  <c r="I5347" i="19"/>
  <c r="I5348" i="19"/>
  <c r="I5349" i="19"/>
  <c r="I5350" i="19"/>
  <c r="I5351" i="19"/>
  <c r="I5352" i="19"/>
  <c r="I5353" i="19"/>
  <c r="I5354" i="19"/>
  <c r="I5355" i="19"/>
  <c r="I5356" i="19"/>
  <c r="I5357" i="19"/>
  <c r="I5358" i="19"/>
  <c r="I5359" i="19"/>
  <c r="I5360" i="19"/>
  <c r="I5361" i="19"/>
  <c r="I5362" i="19"/>
  <c r="I5363" i="19"/>
  <c r="I5364" i="19"/>
  <c r="I5365" i="19"/>
  <c r="I5366" i="19"/>
  <c r="I5367" i="19"/>
  <c r="I5368" i="19"/>
  <c r="I5369" i="19"/>
  <c r="I5370" i="19"/>
  <c r="I5371" i="19"/>
  <c r="I5372" i="19"/>
  <c r="I5373" i="19"/>
  <c r="I5374" i="19"/>
  <c r="I5375" i="19"/>
  <c r="I5376" i="19"/>
  <c r="I5377" i="19"/>
  <c r="I5378" i="19"/>
  <c r="I5379" i="19"/>
  <c r="I5380" i="19"/>
  <c r="I5381" i="19"/>
  <c r="I5382" i="19"/>
  <c r="I5383" i="19"/>
  <c r="I5384" i="19"/>
  <c r="I5385" i="19"/>
  <c r="I5386" i="19"/>
  <c r="I5387" i="19"/>
  <c r="I5388" i="19"/>
  <c r="I5389" i="19"/>
  <c r="I5390" i="19"/>
  <c r="I5391" i="19"/>
  <c r="I5392" i="19"/>
  <c r="I5393" i="19"/>
  <c r="I5394" i="19"/>
  <c r="I5395" i="19"/>
  <c r="I5396" i="19"/>
  <c r="I5397" i="19"/>
  <c r="I5398" i="19"/>
  <c r="I5399" i="19"/>
  <c r="I5400" i="19"/>
  <c r="I5401" i="19"/>
  <c r="I5402" i="19"/>
  <c r="I5403" i="19"/>
  <c r="I5404" i="19"/>
  <c r="I5405" i="19"/>
  <c r="I5406" i="19"/>
  <c r="I5407" i="19"/>
  <c r="I5408" i="19"/>
  <c r="I5409" i="19"/>
  <c r="I5410" i="19"/>
  <c r="I5411" i="19"/>
  <c r="I5412" i="19"/>
  <c r="I5413" i="19"/>
  <c r="I5414" i="19"/>
  <c r="I5415" i="19"/>
  <c r="I5416" i="19"/>
  <c r="I5417" i="19"/>
  <c r="I5418" i="19"/>
  <c r="I5419" i="19"/>
  <c r="I5420" i="19"/>
  <c r="I5421" i="19"/>
  <c r="I5422" i="19"/>
  <c r="I5423" i="19"/>
  <c r="I5424" i="19"/>
  <c r="I5425" i="19"/>
  <c r="I5426" i="19"/>
  <c r="I5427" i="19"/>
  <c r="I5428" i="19"/>
  <c r="I5429" i="19"/>
  <c r="I5430" i="19"/>
  <c r="I5431" i="19"/>
  <c r="I5432" i="19"/>
  <c r="I5433" i="19"/>
  <c r="I5434" i="19"/>
  <c r="I5435" i="19"/>
  <c r="I5436" i="19"/>
  <c r="I5437" i="19"/>
  <c r="I5438" i="19"/>
  <c r="I5439" i="19"/>
  <c r="I5440" i="19"/>
  <c r="I5441" i="19"/>
  <c r="I5442" i="19"/>
  <c r="I5443" i="19"/>
  <c r="I5444" i="19"/>
  <c r="I5445" i="19"/>
  <c r="I5446" i="19"/>
  <c r="I5447" i="19"/>
  <c r="I5448" i="19"/>
  <c r="I5449" i="19"/>
  <c r="I5450" i="19"/>
  <c r="I5451" i="19"/>
  <c r="I5452" i="19"/>
  <c r="I5453" i="19"/>
  <c r="I5454" i="19"/>
  <c r="I5455" i="19"/>
  <c r="I5456" i="19"/>
  <c r="I5457" i="19"/>
  <c r="I5458" i="19"/>
  <c r="I5459" i="19"/>
  <c r="I5460" i="19"/>
  <c r="I5461" i="19"/>
  <c r="I5462" i="19"/>
  <c r="I5463" i="19"/>
  <c r="I5464" i="19"/>
  <c r="I5465" i="19"/>
  <c r="I5466" i="19"/>
  <c r="I5467" i="19"/>
  <c r="I5468" i="19"/>
  <c r="I5469" i="19"/>
  <c r="I5470" i="19"/>
  <c r="I5471" i="19"/>
  <c r="I5472" i="19"/>
  <c r="I5473" i="19"/>
  <c r="I5474" i="19"/>
  <c r="I5475" i="19"/>
  <c r="I5476" i="19"/>
  <c r="I5477" i="19"/>
  <c r="I5478" i="19"/>
  <c r="I5479" i="19"/>
  <c r="I5480" i="19"/>
  <c r="I5481" i="19"/>
  <c r="I5482" i="19"/>
  <c r="I5483" i="19"/>
  <c r="I5484" i="19"/>
  <c r="I5485" i="19"/>
  <c r="I5486" i="19"/>
  <c r="I5487" i="19"/>
  <c r="I5488" i="19"/>
  <c r="I5489" i="19"/>
  <c r="I5490" i="19"/>
  <c r="I5491" i="19"/>
  <c r="I5492" i="19"/>
  <c r="I5493" i="19"/>
  <c r="I5494" i="19"/>
  <c r="I5495" i="19"/>
  <c r="I5496" i="19"/>
  <c r="I5497" i="19"/>
  <c r="I5498" i="19"/>
  <c r="I5499" i="19"/>
  <c r="I5500" i="19"/>
  <c r="I5501" i="19"/>
  <c r="I5502" i="19"/>
  <c r="I5503" i="19"/>
  <c r="I5504" i="19"/>
  <c r="I5505" i="19"/>
  <c r="I5506" i="19"/>
  <c r="I5507" i="19"/>
  <c r="I5508" i="19"/>
  <c r="I5509" i="19"/>
  <c r="I5510" i="19"/>
  <c r="I5511" i="19"/>
  <c r="I5512" i="19"/>
  <c r="I5513" i="19"/>
  <c r="I5514" i="19"/>
  <c r="I5515" i="19"/>
  <c r="I5516" i="19"/>
  <c r="I5517" i="19"/>
  <c r="I5518" i="19"/>
  <c r="I5519" i="19"/>
  <c r="I5520" i="19"/>
  <c r="I5521" i="19"/>
  <c r="I5522" i="19"/>
  <c r="I5523" i="19"/>
  <c r="I5524" i="19"/>
  <c r="I5525" i="19"/>
  <c r="I5526" i="19"/>
  <c r="I5527" i="19"/>
  <c r="I5528" i="19"/>
  <c r="I5529" i="19"/>
  <c r="I5530" i="19"/>
  <c r="I5531" i="19"/>
  <c r="I5532" i="19"/>
  <c r="I5533" i="19"/>
  <c r="I5534" i="19"/>
  <c r="I5535" i="19"/>
  <c r="I5536" i="19"/>
  <c r="I5537" i="19"/>
  <c r="I5538" i="19"/>
  <c r="I5539" i="19"/>
  <c r="I5540" i="19"/>
  <c r="I5541" i="19"/>
  <c r="I5542" i="19"/>
  <c r="I5543" i="19"/>
  <c r="I5544" i="19"/>
  <c r="I5545" i="19"/>
  <c r="I5546" i="19"/>
  <c r="I5547" i="19"/>
  <c r="I5548" i="19"/>
  <c r="I5549" i="19"/>
  <c r="I5550" i="19"/>
  <c r="I5551" i="19"/>
  <c r="I5552" i="19"/>
  <c r="I5553" i="19"/>
  <c r="I5554" i="19"/>
  <c r="I5555" i="19"/>
  <c r="I5556" i="19"/>
  <c r="I5557" i="19"/>
  <c r="I5558" i="19"/>
  <c r="I5559" i="19"/>
  <c r="I5560" i="19"/>
  <c r="I5561" i="19"/>
  <c r="I5562" i="19"/>
  <c r="I5563" i="19"/>
  <c r="I5564" i="19"/>
  <c r="I5565" i="19"/>
  <c r="I5566" i="19"/>
  <c r="I5567" i="19"/>
  <c r="I5568" i="19"/>
  <c r="I5569" i="19"/>
  <c r="I5570" i="19"/>
  <c r="I5571" i="19"/>
  <c r="I5572" i="19"/>
  <c r="I5573" i="19"/>
  <c r="I5574" i="19"/>
  <c r="I5575" i="19"/>
  <c r="I5576" i="19"/>
  <c r="I5577" i="19"/>
  <c r="I5578" i="19"/>
  <c r="I5579" i="19"/>
  <c r="I5580" i="19"/>
  <c r="I5581" i="19"/>
  <c r="I5582" i="19"/>
  <c r="I5583" i="19"/>
  <c r="I5584" i="19"/>
  <c r="I5585" i="19"/>
  <c r="I5586" i="19"/>
  <c r="I5587" i="19"/>
  <c r="I5588" i="19"/>
  <c r="I5589" i="19"/>
  <c r="I5590" i="19"/>
  <c r="I5591" i="19"/>
  <c r="I5592" i="19"/>
  <c r="I5593" i="19"/>
  <c r="I5594" i="19"/>
  <c r="I5595" i="19"/>
  <c r="I5596" i="19"/>
  <c r="I5597" i="19"/>
  <c r="I5598" i="19"/>
  <c r="I5599" i="19"/>
  <c r="I5600" i="19"/>
  <c r="I5601" i="19"/>
  <c r="I5602" i="19"/>
  <c r="I5603" i="19"/>
  <c r="I2" i="19"/>
  <c r="N47" i="20"/>
  <c r="N48" i="20"/>
  <c r="N49" i="20"/>
  <c r="N50" i="20"/>
  <c r="N51" i="20"/>
  <c r="N52" i="20"/>
  <c r="N53" i="20"/>
  <c r="N54" i="20"/>
  <c r="N55" i="20"/>
  <c r="N57" i="20"/>
  <c r="N58" i="20"/>
  <c r="N59" i="20"/>
  <c r="N60" i="20"/>
  <c r="G3" i="1"/>
  <c r="O3" i="1"/>
  <c r="G4" i="1"/>
  <c r="O4" i="1"/>
  <c r="G5" i="1"/>
  <c r="O5" i="1"/>
  <c r="G6" i="1"/>
  <c r="O6" i="1"/>
  <c r="G7" i="1"/>
  <c r="O7" i="1"/>
  <c r="G8" i="1"/>
  <c r="O8" i="1"/>
  <c r="G9" i="1"/>
  <c r="O9" i="1"/>
  <c r="G10" i="1"/>
  <c r="O10" i="1"/>
  <c r="G11" i="1"/>
  <c r="O11" i="1"/>
  <c r="G12" i="1"/>
  <c r="O12" i="1"/>
  <c r="G13" i="1"/>
  <c r="O13" i="1"/>
  <c r="G14" i="1"/>
  <c r="O14" i="1"/>
  <c r="G15" i="1"/>
  <c r="O15" i="1"/>
  <c r="G16" i="1"/>
  <c r="O16" i="1"/>
  <c r="G17" i="1"/>
  <c r="O17" i="1"/>
  <c r="G18" i="1"/>
  <c r="O18" i="1"/>
  <c r="G19" i="1"/>
  <c r="O19" i="1"/>
  <c r="G20" i="1"/>
  <c r="O20" i="1"/>
  <c r="G21" i="1"/>
  <c r="O21" i="1"/>
  <c r="G22" i="1"/>
  <c r="O22" i="1"/>
  <c r="G23" i="1"/>
  <c r="O23" i="1"/>
  <c r="G24" i="1"/>
  <c r="O24" i="1"/>
  <c r="G25" i="1"/>
  <c r="O25" i="1"/>
  <c r="G26" i="1"/>
  <c r="O26" i="1"/>
  <c r="G27" i="1"/>
  <c r="O27" i="1"/>
  <c r="G28" i="1"/>
  <c r="O28" i="1"/>
  <c r="G29" i="1"/>
  <c r="O29" i="1"/>
  <c r="G30" i="1"/>
  <c r="O30" i="1"/>
  <c r="G31" i="1"/>
  <c r="O31" i="1"/>
  <c r="G32" i="1"/>
  <c r="O32" i="1"/>
  <c r="G33" i="1"/>
  <c r="O33" i="1"/>
  <c r="G34" i="1"/>
  <c r="O34" i="1"/>
  <c r="G35" i="1"/>
  <c r="O35" i="1"/>
  <c r="G36" i="1"/>
  <c r="O36" i="1"/>
  <c r="G37" i="1"/>
  <c r="O37" i="1"/>
  <c r="G38" i="1"/>
  <c r="O38" i="1"/>
  <c r="G39" i="1"/>
  <c r="O39" i="1"/>
  <c r="G40" i="1"/>
  <c r="O40" i="1"/>
  <c r="G41" i="1"/>
  <c r="O41" i="1"/>
  <c r="G42" i="1"/>
  <c r="O42" i="1"/>
  <c r="G43" i="1"/>
  <c r="O43" i="1"/>
  <c r="G44" i="1"/>
  <c r="O44" i="1"/>
  <c r="G45" i="1"/>
  <c r="O45" i="1"/>
  <c r="G46" i="1"/>
  <c r="O46" i="1"/>
  <c r="G47" i="1"/>
  <c r="O47" i="1"/>
  <c r="G48" i="1"/>
  <c r="O48" i="1"/>
  <c r="G49" i="1"/>
  <c r="O49" i="1"/>
  <c r="G50" i="1"/>
  <c r="O50" i="1"/>
  <c r="G51" i="1"/>
  <c r="O51" i="1"/>
  <c r="G52" i="1"/>
  <c r="O52" i="1"/>
  <c r="G53" i="1"/>
  <c r="O53" i="1"/>
  <c r="G54" i="1"/>
  <c r="O54" i="1"/>
  <c r="G55" i="1"/>
  <c r="O55" i="1"/>
  <c r="G56" i="1"/>
  <c r="O56" i="1"/>
  <c r="G57" i="1"/>
  <c r="O57" i="1"/>
  <c r="G58" i="1"/>
  <c r="O58" i="1"/>
  <c r="G59" i="1"/>
  <c r="O59" i="1"/>
  <c r="G60" i="1"/>
  <c r="O60" i="1"/>
  <c r="G61" i="1"/>
  <c r="O61" i="1"/>
  <c r="G62" i="1"/>
  <c r="O62" i="1"/>
  <c r="G63" i="1"/>
  <c r="O63" i="1"/>
  <c r="G64" i="1"/>
  <c r="O64" i="1"/>
  <c r="G65" i="1"/>
  <c r="O65" i="1"/>
  <c r="G66" i="1"/>
  <c r="O66" i="1"/>
  <c r="G67" i="1"/>
  <c r="O67" i="1"/>
  <c r="G68" i="1"/>
  <c r="O68" i="1"/>
  <c r="G69" i="1"/>
  <c r="O69" i="1"/>
  <c r="G70" i="1"/>
  <c r="O70" i="1"/>
  <c r="G71" i="1"/>
  <c r="O71" i="1"/>
  <c r="G72" i="1"/>
  <c r="O72" i="1"/>
  <c r="G73" i="1"/>
  <c r="O73" i="1"/>
  <c r="G74" i="1"/>
  <c r="O74" i="1"/>
  <c r="G75" i="1"/>
  <c r="O75" i="1"/>
  <c r="G76" i="1"/>
  <c r="O76" i="1"/>
  <c r="G77" i="1"/>
  <c r="O77" i="1"/>
  <c r="G78" i="1"/>
  <c r="O78" i="1"/>
  <c r="G79" i="1"/>
  <c r="O79" i="1"/>
  <c r="G80" i="1"/>
  <c r="O80" i="1"/>
  <c r="G81" i="1"/>
  <c r="O81" i="1"/>
  <c r="G82" i="1"/>
  <c r="O82" i="1"/>
  <c r="G83" i="1"/>
  <c r="O83" i="1"/>
  <c r="G84" i="1"/>
  <c r="O84" i="1"/>
  <c r="G85" i="1"/>
  <c r="O85" i="1"/>
  <c r="G86" i="1"/>
  <c r="O86" i="1"/>
  <c r="G87" i="1"/>
  <c r="O87" i="1"/>
  <c r="G88" i="1"/>
  <c r="O88" i="1"/>
  <c r="G89" i="1"/>
  <c r="O89" i="1"/>
  <c r="G90" i="1"/>
  <c r="O90" i="1"/>
  <c r="G91" i="1"/>
  <c r="O91" i="1"/>
  <c r="G92" i="1"/>
  <c r="O92" i="1"/>
  <c r="G93" i="1"/>
  <c r="O93" i="1"/>
  <c r="G94" i="1"/>
  <c r="O94" i="1"/>
  <c r="G95" i="1"/>
  <c r="O95" i="1"/>
  <c r="G96" i="1"/>
  <c r="O96" i="1"/>
  <c r="G97" i="1"/>
  <c r="O97" i="1"/>
  <c r="G98" i="1"/>
  <c r="O98" i="1"/>
  <c r="G99" i="1"/>
  <c r="O99" i="1"/>
  <c r="G100" i="1"/>
  <c r="O100" i="1"/>
  <c r="G101" i="1"/>
  <c r="O101" i="1"/>
  <c r="G102" i="1"/>
  <c r="O102" i="1"/>
  <c r="G103" i="1"/>
  <c r="O103" i="1"/>
  <c r="G104" i="1"/>
  <c r="O104" i="1"/>
  <c r="G105" i="1"/>
  <c r="O105" i="1"/>
  <c r="G106" i="1"/>
  <c r="O106" i="1"/>
  <c r="G107" i="1"/>
  <c r="O107" i="1"/>
  <c r="G108" i="1"/>
  <c r="O108" i="1"/>
  <c r="G109" i="1"/>
  <c r="O109" i="1"/>
  <c r="G110" i="1"/>
  <c r="O110" i="1"/>
  <c r="G111" i="1"/>
  <c r="O111" i="1"/>
  <c r="G112" i="1"/>
  <c r="O112" i="1"/>
  <c r="G113" i="1"/>
  <c r="O113" i="1"/>
  <c r="G114" i="1"/>
  <c r="O114" i="1"/>
  <c r="G115" i="1"/>
  <c r="O115" i="1"/>
  <c r="G116" i="1"/>
  <c r="O116" i="1"/>
  <c r="G117" i="1"/>
  <c r="O117" i="1"/>
  <c r="G118" i="1"/>
  <c r="O118" i="1"/>
  <c r="G119" i="1"/>
  <c r="O119" i="1"/>
  <c r="G120" i="1"/>
  <c r="O120" i="1"/>
  <c r="G121" i="1"/>
  <c r="O121" i="1"/>
  <c r="G122" i="1"/>
  <c r="O122" i="1"/>
  <c r="G123" i="1"/>
  <c r="O123" i="1"/>
  <c r="G124" i="1"/>
  <c r="O124" i="1"/>
  <c r="G125" i="1"/>
  <c r="O125" i="1"/>
  <c r="G126" i="1"/>
  <c r="O126" i="1"/>
  <c r="G127" i="1"/>
  <c r="O127" i="1"/>
  <c r="G128" i="1"/>
  <c r="O128" i="1"/>
  <c r="G129" i="1"/>
  <c r="O129" i="1"/>
  <c r="G130" i="1"/>
  <c r="O130" i="1"/>
  <c r="G131" i="1"/>
  <c r="O131" i="1"/>
  <c r="G132" i="1"/>
  <c r="O132" i="1"/>
  <c r="G133" i="1"/>
  <c r="O133" i="1"/>
  <c r="G134" i="1"/>
  <c r="O134" i="1"/>
  <c r="G135" i="1"/>
  <c r="O135" i="1"/>
  <c r="G136" i="1"/>
  <c r="O136" i="1"/>
  <c r="G137" i="1"/>
  <c r="O137" i="1"/>
  <c r="G138" i="1"/>
  <c r="O138" i="1"/>
  <c r="G139" i="1"/>
  <c r="O139" i="1"/>
  <c r="G140" i="1"/>
  <c r="O140" i="1"/>
  <c r="G141" i="1"/>
  <c r="O141" i="1"/>
  <c r="G142" i="1"/>
  <c r="O142" i="1"/>
  <c r="G143" i="1"/>
  <c r="O143" i="1"/>
  <c r="G144" i="1"/>
  <c r="O144" i="1"/>
  <c r="G145" i="1"/>
  <c r="O145" i="1"/>
  <c r="G146" i="1"/>
  <c r="O146" i="1"/>
  <c r="G147" i="1"/>
  <c r="O147" i="1"/>
  <c r="G148" i="1"/>
  <c r="O148" i="1"/>
  <c r="G149" i="1"/>
  <c r="O149" i="1"/>
  <c r="G150" i="1"/>
  <c r="O150" i="1"/>
  <c r="G151" i="1"/>
  <c r="O151" i="1"/>
  <c r="G152" i="1"/>
  <c r="O152" i="1"/>
  <c r="G153" i="1"/>
  <c r="O153" i="1"/>
  <c r="G154" i="1"/>
  <c r="O154" i="1"/>
  <c r="G155" i="1"/>
  <c r="O155" i="1"/>
  <c r="G156" i="1"/>
  <c r="O156" i="1"/>
  <c r="G157" i="1"/>
  <c r="O157" i="1"/>
  <c r="G158" i="1"/>
  <c r="O158" i="1"/>
  <c r="G159" i="1"/>
  <c r="O159" i="1"/>
  <c r="G160" i="1"/>
  <c r="O160" i="1"/>
  <c r="G161" i="1"/>
  <c r="O161" i="1"/>
  <c r="G162" i="1"/>
  <c r="O162" i="1"/>
  <c r="G163" i="1"/>
  <c r="O163" i="1"/>
  <c r="G164" i="1"/>
  <c r="O164" i="1"/>
  <c r="G165" i="1"/>
  <c r="O165" i="1"/>
  <c r="G166" i="1"/>
  <c r="O166" i="1"/>
  <c r="G167" i="1"/>
  <c r="O167" i="1"/>
  <c r="G168" i="1"/>
  <c r="O168" i="1"/>
  <c r="G169" i="1"/>
  <c r="O169" i="1"/>
  <c r="G170" i="1"/>
  <c r="O170" i="1"/>
  <c r="G171" i="1"/>
  <c r="O171" i="1"/>
  <c r="G172" i="1"/>
  <c r="O172" i="1"/>
  <c r="G173" i="1"/>
  <c r="O173" i="1"/>
  <c r="G174" i="1"/>
  <c r="O174" i="1"/>
  <c r="G175" i="1"/>
  <c r="O175" i="1"/>
  <c r="G176" i="1"/>
  <c r="O176" i="1"/>
  <c r="G177" i="1"/>
  <c r="O177" i="1"/>
  <c r="G178" i="1"/>
  <c r="O178" i="1"/>
  <c r="G179" i="1"/>
  <c r="O179" i="1"/>
  <c r="G180" i="1"/>
  <c r="O180" i="1"/>
  <c r="G181" i="1"/>
  <c r="O181" i="1"/>
  <c r="G182" i="1"/>
  <c r="O182" i="1"/>
  <c r="G183" i="1"/>
  <c r="O183" i="1"/>
  <c r="G184" i="1"/>
  <c r="O184" i="1"/>
  <c r="G185" i="1"/>
  <c r="O185" i="1"/>
  <c r="G186" i="1"/>
  <c r="O186" i="1"/>
  <c r="G187" i="1"/>
  <c r="O187" i="1"/>
  <c r="G188" i="1"/>
  <c r="O188" i="1"/>
  <c r="G189" i="1"/>
  <c r="O189" i="1"/>
  <c r="G190" i="1"/>
  <c r="O190" i="1"/>
  <c r="G191" i="1"/>
  <c r="O191" i="1"/>
  <c r="G192" i="1"/>
  <c r="O192" i="1"/>
  <c r="G193" i="1"/>
  <c r="O193" i="1"/>
  <c r="G194" i="1"/>
  <c r="O194" i="1"/>
  <c r="G195" i="1"/>
  <c r="O195" i="1"/>
  <c r="G196" i="1"/>
  <c r="O196" i="1"/>
  <c r="G197" i="1"/>
  <c r="O197" i="1"/>
  <c r="G198" i="1"/>
  <c r="O198" i="1"/>
  <c r="G199" i="1"/>
  <c r="O199" i="1"/>
  <c r="G200" i="1"/>
  <c r="O200" i="1"/>
  <c r="G201" i="1"/>
  <c r="O201" i="1"/>
  <c r="G202" i="1"/>
  <c r="O202" i="1"/>
  <c r="G203" i="1"/>
  <c r="O203" i="1"/>
  <c r="G204" i="1"/>
  <c r="O204" i="1"/>
  <c r="G205" i="1"/>
  <c r="O205" i="1"/>
  <c r="G206" i="1"/>
  <c r="O206" i="1"/>
  <c r="G207" i="1"/>
  <c r="O207" i="1"/>
  <c r="G208" i="1"/>
  <c r="O208" i="1"/>
  <c r="G209" i="1"/>
  <c r="O209" i="1"/>
  <c r="G210" i="1"/>
  <c r="O210" i="1"/>
  <c r="G211" i="1"/>
  <c r="O211" i="1"/>
  <c r="G212" i="1"/>
  <c r="O212" i="1"/>
  <c r="G213" i="1"/>
  <c r="O213" i="1"/>
  <c r="G214" i="1"/>
  <c r="O214" i="1"/>
  <c r="G215" i="1"/>
  <c r="O215" i="1"/>
  <c r="G216" i="1"/>
  <c r="O216" i="1"/>
  <c r="G217" i="1"/>
  <c r="O217" i="1"/>
  <c r="G218" i="1"/>
  <c r="O218" i="1"/>
  <c r="G219" i="1"/>
  <c r="O219" i="1"/>
  <c r="G220" i="1"/>
  <c r="O220" i="1"/>
  <c r="G221" i="1"/>
  <c r="O221" i="1"/>
  <c r="G222" i="1"/>
  <c r="O222" i="1"/>
  <c r="G223" i="1"/>
  <c r="O223" i="1"/>
  <c r="G224" i="1"/>
  <c r="O224" i="1"/>
  <c r="G225" i="1"/>
  <c r="O225" i="1"/>
  <c r="G226" i="1"/>
  <c r="O226" i="1"/>
  <c r="G227" i="1"/>
  <c r="O227" i="1"/>
  <c r="G228" i="1"/>
  <c r="O228" i="1"/>
  <c r="G229" i="1"/>
  <c r="O229" i="1"/>
  <c r="G230" i="1"/>
  <c r="O230" i="1"/>
  <c r="G231" i="1"/>
  <c r="O231" i="1"/>
  <c r="G232" i="1"/>
  <c r="O232" i="1"/>
  <c r="G233" i="1"/>
  <c r="O233" i="1"/>
  <c r="G234" i="1"/>
  <c r="O234" i="1"/>
  <c r="G235" i="1"/>
  <c r="O235" i="1"/>
  <c r="G236" i="1"/>
  <c r="O236" i="1"/>
  <c r="G237" i="1"/>
  <c r="O237" i="1"/>
  <c r="G238" i="1"/>
  <c r="O238" i="1"/>
  <c r="G239" i="1"/>
  <c r="O239" i="1"/>
  <c r="G240" i="1"/>
  <c r="O240" i="1"/>
  <c r="G241" i="1"/>
  <c r="O241" i="1"/>
  <c r="G242" i="1"/>
  <c r="O242" i="1"/>
  <c r="G243" i="1"/>
  <c r="O243" i="1"/>
  <c r="G244" i="1"/>
  <c r="O244" i="1"/>
  <c r="G245" i="1"/>
  <c r="O245" i="1"/>
  <c r="G246" i="1"/>
  <c r="O246" i="1"/>
  <c r="G247" i="1"/>
  <c r="O247" i="1"/>
  <c r="G248" i="1"/>
  <c r="O248" i="1"/>
  <c r="G249" i="1"/>
  <c r="O249" i="1"/>
  <c r="G250" i="1"/>
  <c r="O250" i="1"/>
  <c r="G251" i="1"/>
  <c r="O251" i="1"/>
  <c r="G252" i="1"/>
  <c r="O252" i="1"/>
  <c r="G253" i="1"/>
  <c r="O253" i="1"/>
  <c r="G254" i="1"/>
  <c r="O254" i="1"/>
  <c r="G255" i="1"/>
  <c r="O255" i="1"/>
  <c r="G256" i="1"/>
  <c r="O256" i="1"/>
  <c r="G257" i="1"/>
  <c r="O257" i="1"/>
  <c r="G258" i="1"/>
  <c r="O258" i="1"/>
  <c r="G259" i="1"/>
  <c r="O259" i="1"/>
  <c r="G260" i="1"/>
  <c r="O260" i="1"/>
  <c r="G261" i="1"/>
  <c r="O261" i="1"/>
  <c r="G262" i="1"/>
  <c r="O262" i="1"/>
  <c r="G263" i="1"/>
  <c r="O263" i="1"/>
  <c r="G264" i="1"/>
  <c r="O264" i="1"/>
  <c r="G265" i="1"/>
  <c r="O265" i="1"/>
  <c r="G266" i="1"/>
  <c r="O266" i="1"/>
  <c r="G267" i="1"/>
  <c r="O267" i="1"/>
  <c r="G268" i="1"/>
  <c r="O268" i="1"/>
  <c r="G269" i="1"/>
  <c r="O269" i="1"/>
  <c r="G270" i="1"/>
  <c r="O270" i="1"/>
  <c r="G271" i="1"/>
  <c r="O271" i="1"/>
  <c r="G272" i="1"/>
  <c r="O272" i="1"/>
  <c r="G273" i="1"/>
  <c r="O273" i="1"/>
  <c r="G274" i="1"/>
  <c r="O274" i="1"/>
  <c r="G275" i="1"/>
  <c r="O275" i="1"/>
  <c r="G276" i="1"/>
  <c r="O276" i="1"/>
  <c r="G277" i="1"/>
  <c r="O277" i="1"/>
  <c r="G278" i="1"/>
  <c r="O278" i="1"/>
  <c r="G279" i="1"/>
  <c r="O279" i="1"/>
  <c r="G280" i="1"/>
  <c r="O280" i="1"/>
  <c r="G281" i="1"/>
  <c r="O281" i="1"/>
  <c r="G282" i="1"/>
  <c r="O282" i="1"/>
  <c r="G283" i="1"/>
  <c r="O283" i="1"/>
  <c r="G284" i="1"/>
  <c r="O284" i="1"/>
  <c r="G285" i="1"/>
  <c r="O285" i="1"/>
  <c r="G286" i="1"/>
  <c r="O286" i="1"/>
  <c r="G287" i="1"/>
  <c r="O287" i="1"/>
  <c r="G288" i="1"/>
  <c r="O288" i="1"/>
  <c r="G289" i="1"/>
  <c r="O289" i="1"/>
  <c r="G290" i="1"/>
  <c r="O290" i="1"/>
  <c r="G291" i="1"/>
  <c r="O291" i="1"/>
  <c r="G292" i="1"/>
  <c r="O292" i="1"/>
  <c r="G293" i="1"/>
  <c r="O293" i="1"/>
  <c r="G294" i="1"/>
  <c r="O294" i="1"/>
  <c r="G295" i="1"/>
  <c r="O295" i="1"/>
  <c r="G296" i="1"/>
  <c r="O296" i="1"/>
  <c r="G297" i="1"/>
  <c r="O297" i="1"/>
  <c r="G298" i="1"/>
  <c r="O298" i="1"/>
  <c r="G299" i="1"/>
  <c r="O299" i="1"/>
  <c r="G300" i="1"/>
  <c r="O300" i="1"/>
  <c r="G301" i="1"/>
  <c r="O301" i="1"/>
  <c r="G302" i="1"/>
  <c r="O302" i="1"/>
  <c r="G303" i="1"/>
  <c r="O303" i="1"/>
  <c r="G304" i="1"/>
  <c r="O304" i="1"/>
  <c r="G305" i="1"/>
  <c r="O305" i="1"/>
  <c r="G306" i="1"/>
  <c r="O306" i="1"/>
  <c r="G307" i="1"/>
  <c r="O307" i="1"/>
  <c r="G308" i="1"/>
  <c r="O308" i="1"/>
  <c r="G309" i="1"/>
  <c r="O309" i="1"/>
  <c r="G310" i="1"/>
  <c r="O310" i="1"/>
  <c r="G311" i="1"/>
  <c r="O311" i="1"/>
  <c r="G312" i="1"/>
  <c r="O312" i="1"/>
  <c r="G313" i="1"/>
  <c r="O313" i="1"/>
  <c r="G314" i="1"/>
  <c r="O314" i="1"/>
  <c r="G315" i="1"/>
  <c r="O315" i="1"/>
  <c r="G316" i="1"/>
  <c r="O316" i="1"/>
  <c r="G317" i="1"/>
  <c r="O317" i="1"/>
  <c r="G318" i="1"/>
  <c r="O318" i="1"/>
  <c r="G319" i="1"/>
  <c r="O319" i="1"/>
  <c r="G320" i="1"/>
  <c r="O320" i="1"/>
  <c r="G321" i="1"/>
  <c r="O321" i="1"/>
  <c r="G322" i="1"/>
  <c r="O322" i="1"/>
  <c r="G323" i="1"/>
  <c r="O323" i="1"/>
  <c r="G324" i="1"/>
  <c r="O324" i="1"/>
  <c r="G325" i="1"/>
  <c r="O325" i="1"/>
  <c r="G326" i="1"/>
  <c r="O326" i="1"/>
  <c r="G327" i="1"/>
  <c r="O327" i="1"/>
  <c r="G328" i="1"/>
  <c r="O328" i="1"/>
  <c r="G329" i="1"/>
  <c r="O329" i="1"/>
  <c r="G330" i="1"/>
  <c r="O330" i="1"/>
  <c r="G331" i="1"/>
  <c r="O331" i="1"/>
  <c r="G332" i="1"/>
  <c r="O332" i="1"/>
  <c r="G333" i="1"/>
  <c r="O333" i="1"/>
  <c r="G334" i="1"/>
  <c r="O334" i="1"/>
  <c r="G335" i="1"/>
  <c r="O335" i="1"/>
  <c r="G336" i="1"/>
  <c r="O336" i="1"/>
  <c r="G337" i="1"/>
  <c r="O337" i="1"/>
  <c r="G338" i="1"/>
  <c r="O338" i="1"/>
  <c r="G339" i="1"/>
  <c r="O339" i="1"/>
  <c r="G340" i="1"/>
  <c r="O340" i="1"/>
  <c r="G341" i="1"/>
  <c r="O341" i="1"/>
  <c r="G342" i="1"/>
  <c r="O342" i="1"/>
  <c r="G343" i="1"/>
  <c r="O343" i="1"/>
  <c r="G344" i="1"/>
  <c r="O344" i="1"/>
  <c r="G345" i="1"/>
  <c r="O345" i="1"/>
  <c r="G346" i="1"/>
  <c r="O346" i="1"/>
  <c r="G347" i="1"/>
  <c r="O347" i="1"/>
  <c r="G348" i="1"/>
  <c r="O348" i="1"/>
  <c r="G349" i="1"/>
  <c r="O349" i="1"/>
  <c r="G350" i="1"/>
  <c r="O350" i="1"/>
  <c r="G351" i="1"/>
  <c r="O351" i="1"/>
  <c r="G352" i="1"/>
  <c r="O352" i="1"/>
  <c r="G353" i="1"/>
  <c r="O353" i="1"/>
  <c r="G354" i="1"/>
  <c r="O354" i="1"/>
  <c r="G355" i="1"/>
  <c r="O355" i="1"/>
  <c r="G356" i="1"/>
  <c r="O356" i="1"/>
  <c r="G357" i="1"/>
  <c r="O357" i="1"/>
  <c r="G358" i="1"/>
  <c r="O358" i="1"/>
  <c r="G359" i="1"/>
  <c r="O359" i="1"/>
  <c r="G360" i="1"/>
  <c r="O360" i="1"/>
  <c r="G361" i="1"/>
  <c r="O361" i="1"/>
  <c r="G362" i="1"/>
  <c r="O362" i="1"/>
  <c r="G363" i="1"/>
  <c r="O363" i="1"/>
  <c r="G364" i="1"/>
  <c r="O364" i="1"/>
  <c r="G365" i="1"/>
  <c r="O365" i="1"/>
  <c r="G366" i="1"/>
  <c r="O366" i="1"/>
  <c r="G367" i="1"/>
  <c r="O367" i="1"/>
  <c r="G368" i="1"/>
  <c r="O368" i="1"/>
  <c r="G369" i="1"/>
  <c r="O369" i="1"/>
  <c r="G370" i="1"/>
  <c r="O370" i="1"/>
  <c r="G371" i="1"/>
  <c r="O371" i="1"/>
  <c r="G372" i="1"/>
  <c r="O372" i="1"/>
  <c r="G373" i="1"/>
  <c r="O373" i="1"/>
  <c r="G374" i="1"/>
  <c r="O374" i="1"/>
  <c r="G375" i="1"/>
  <c r="O375" i="1"/>
  <c r="G376" i="1"/>
  <c r="O376" i="1"/>
  <c r="G377" i="1"/>
  <c r="O377" i="1"/>
  <c r="G378" i="1"/>
  <c r="O378" i="1"/>
  <c r="G379" i="1"/>
  <c r="O379" i="1"/>
  <c r="G380" i="1"/>
  <c r="O380" i="1"/>
  <c r="G381" i="1"/>
  <c r="O381" i="1"/>
  <c r="G382" i="1"/>
  <c r="O382" i="1"/>
  <c r="G383" i="1"/>
  <c r="O383" i="1"/>
  <c r="G384" i="1"/>
  <c r="O384" i="1"/>
  <c r="G385" i="1"/>
  <c r="O385" i="1"/>
  <c r="G386" i="1"/>
  <c r="O386" i="1"/>
  <c r="G387" i="1"/>
  <c r="O387" i="1"/>
  <c r="G388" i="1"/>
  <c r="O388" i="1"/>
  <c r="G389" i="1"/>
  <c r="O389" i="1"/>
  <c r="G390" i="1"/>
  <c r="O390" i="1"/>
  <c r="G391" i="1"/>
  <c r="O391" i="1"/>
  <c r="G392" i="1"/>
  <c r="O392" i="1"/>
  <c r="G393" i="1"/>
  <c r="O393" i="1"/>
  <c r="G394" i="1"/>
  <c r="O394" i="1"/>
  <c r="G395" i="1"/>
  <c r="O395" i="1"/>
  <c r="G396" i="1"/>
  <c r="O396" i="1"/>
  <c r="G397" i="1"/>
  <c r="O397" i="1"/>
  <c r="G398" i="1"/>
  <c r="O398" i="1"/>
  <c r="G399" i="1"/>
  <c r="O399" i="1"/>
  <c r="G400" i="1"/>
  <c r="O400" i="1"/>
  <c r="G401" i="1"/>
  <c r="O401" i="1"/>
  <c r="G402" i="1"/>
  <c r="O402" i="1"/>
  <c r="G403" i="1"/>
  <c r="O403" i="1"/>
  <c r="G404" i="1"/>
  <c r="O404" i="1"/>
  <c r="G405" i="1"/>
  <c r="O405" i="1"/>
  <c r="G406" i="1"/>
  <c r="O406" i="1"/>
  <c r="G407" i="1"/>
  <c r="O407" i="1"/>
  <c r="G408" i="1"/>
  <c r="O408" i="1"/>
  <c r="G409" i="1"/>
  <c r="O409" i="1"/>
  <c r="G410" i="1"/>
  <c r="O410" i="1"/>
  <c r="G411" i="1"/>
  <c r="O411" i="1"/>
  <c r="G412" i="1"/>
  <c r="O412" i="1"/>
  <c r="G413" i="1"/>
  <c r="O413" i="1"/>
  <c r="G414" i="1"/>
  <c r="O414" i="1"/>
  <c r="G415" i="1"/>
  <c r="O415" i="1"/>
  <c r="G416" i="1"/>
  <c r="O416" i="1"/>
  <c r="G417" i="1"/>
  <c r="O417" i="1"/>
  <c r="G418" i="1"/>
  <c r="O418" i="1"/>
  <c r="G419" i="1"/>
  <c r="O419" i="1"/>
  <c r="G420" i="1"/>
  <c r="O420" i="1"/>
  <c r="G421" i="1"/>
  <c r="O421" i="1"/>
  <c r="G422" i="1"/>
  <c r="O422" i="1"/>
  <c r="G423" i="1"/>
  <c r="O423" i="1"/>
  <c r="G424" i="1"/>
  <c r="O424" i="1"/>
  <c r="G425" i="1"/>
  <c r="O425" i="1"/>
  <c r="G426" i="1"/>
  <c r="O426" i="1"/>
  <c r="G427" i="1"/>
  <c r="O427" i="1"/>
  <c r="G428" i="1"/>
  <c r="O428" i="1"/>
  <c r="G429" i="1"/>
  <c r="O429" i="1"/>
  <c r="G430" i="1"/>
  <c r="O430" i="1"/>
  <c r="G431" i="1"/>
  <c r="O431" i="1"/>
  <c r="G432" i="1"/>
  <c r="O432" i="1"/>
  <c r="G433" i="1"/>
  <c r="O433" i="1"/>
  <c r="G434" i="1"/>
  <c r="O434" i="1"/>
  <c r="G435" i="1"/>
  <c r="O435" i="1"/>
  <c r="G436" i="1"/>
  <c r="O436" i="1"/>
  <c r="G437" i="1"/>
  <c r="O437" i="1"/>
  <c r="G438" i="1"/>
  <c r="O438" i="1"/>
  <c r="G439" i="1"/>
  <c r="O439" i="1"/>
  <c r="G440" i="1"/>
  <c r="O440" i="1"/>
  <c r="G441" i="1"/>
  <c r="O441" i="1"/>
  <c r="G442" i="1"/>
  <c r="O442" i="1"/>
  <c r="G443" i="1"/>
  <c r="O443" i="1"/>
  <c r="G444" i="1"/>
  <c r="O444" i="1"/>
  <c r="G445" i="1"/>
  <c r="O445" i="1"/>
  <c r="G446" i="1"/>
  <c r="O446" i="1"/>
  <c r="G447" i="1"/>
  <c r="O447" i="1"/>
  <c r="G448" i="1"/>
  <c r="O448" i="1"/>
  <c r="G449" i="1"/>
  <c r="O449" i="1"/>
  <c r="G450" i="1"/>
  <c r="O450" i="1"/>
  <c r="G451" i="1"/>
  <c r="O451" i="1"/>
  <c r="G452" i="1"/>
  <c r="O452" i="1"/>
  <c r="G453" i="1"/>
  <c r="O453" i="1"/>
  <c r="G454" i="1"/>
  <c r="O454" i="1"/>
  <c r="G455" i="1"/>
  <c r="O455" i="1"/>
  <c r="G456" i="1"/>
  <c r="O456" i="1"/>
  <c r="G457" i="1"/>
  <c r="O457" i="1"/>
  <c r="G458" i="1"/>
  <c r="O458" i="1"/>
  <c r="G459" i="1"/>
  <c r="O459" i="1"/>
  <c r="G460" i="1"/>
  <c r="O460" i="1"/>
  <c r="G461" i="1"/>
  <c r="O461" i="1"/>
  <c r="G462" i="1"/>
  <c r="O462" i="1"/>
  <c r="G463" i="1"/>
  <c r="O463" i="1"/>
  <c r="G464" i="1"/>
  <c r="O464" i="1"/>
  <c r="G465" i="1"/>
  <c r="O465" i="1"/>
  <c r="G466" i="1"/>
  <c r="O466" i="1"/>
  <c r="G467" i="1"/>
  <c r="O467" i="1"/>
  <c r="G468" i="1"/>
  <c r="O468" i="1"/>
  <c r="G469" i="1"/>
  <c r="O469" i="1"/>
  <c r="G470" i="1"/>
  <c r="O470" i="1"/>
  <c r="G471" i="1"/>
  <c r="O471" i="1"/>
  <c r="G472" i="1"/>
  <c r="O472" i="1"/>
  <c r="G473" i="1"/>
  <c r="O473" i="1"/>
  <c r="G474" i="1"/>
  <c r="O474" i="1"/>
  <c r="G475" i="1"/>
  <c r="O475" i="1"/>
  <c r="G476" i="1"/>
  <c r="O476" i="1"/>
  <c r="G477" i="1"/>
  <c r="O477" i="1"/>
  <c r="G478" i="1"/>
  <c r="O478" i="1"/>
  <c r="G479" i="1"/>
  <c r="O479" i="1"/>
  <c r="G480" i="1"/>
  <c r="O480" i="1"/>
  <c r="G481" i="1"/>
  <c r="O481" i="1"/>
  <c r="G482" i="1"/>
  <c r="O482" i="1"/>
  <c r="G483" i="1"/>
  <c r="O483" i="1"/>
  <c r="G484" i="1"/>
  <c r="O484" i="1"/>
  <c r="G485" i="1"/>
  <c r="O485" i="1"/>
  <c r="G486" i="1"/>
  <c r="O486" i="1"/>
  <c r="G487" i="1"/>
  <c r="O487" i="1"/>
  <c r="G488" i="1"/>
  <c r="O488" i="1"/>
  <c r="G489" i="1"/>
  <c r="O489" i="1"/>
  <c r="G490" i="1"/>
  <c r="O490" i="1"/>
  <c r="G491" i="1"/>
  <c r="O491" i="1"/>
  <c r="G492" i="1"/>
  <c r="O492" i="1"/>
  <c r="G493" i="1"/>
  <c r="O493" i="1"/>
  <c r="G494" i="1"/>
  <c r="O494" i="1"/>
  <c r="G495" i="1"/>
  <c r="O495" i="1"/>
  <c r="G496" i="1"/>
  <c r="O496" i="1"/>
  <c r="G497" i="1"/>
  <c r="O497" i="1"/>
  <c r="G498" i="1"/>
  <c r="O498" i="1"/>
  <c r="G499" i="1"/>
  <c r="O499" i="1"/>
  <c r="G500" i="1"/>
  <c r="O500" i="1"/>
  <c r="G501" i="1"/>
  <c r="O501" i="1"/>
  <c r="G502" i="1"/>
  <c r="O502" i="1"/>
  <c r="G503" i="1"/>
  <c r="O503" i="1"/>
  <c r="G504" i="1"/>
  <c r="O504" i="1"/>
  <c r="G505" i="1"/>
  <c r="O505" i="1"/>
  <c r="G506" i="1"/>
  <c r="O506" i="1"/>
  <c r="G507" i="1"/>
  <c r="O507" i="1"/>
  <c r="G508" i="1"/>
  <c r="O508" i="1"/>
  <c r="G509" i="1"/>
  <c r="O509" i="1"/>
  <c r="G510" i="1"/>
  <c r="O510" i="1"/>
  <c r="G511" i="1"/>
  <c r="O511" i="1"/>
  <c r="G512" i="1"/>
  <c r="O512" i="1"/>
  <c r="G513" i="1"/>
  <c r="O513" i="1"/>
  <c r="G514" i="1"/>
  <c r="O514" i="1"/>
  <c r="G515" i="1"/>
  <c r="O515" i="1"/>
  <c r="G516" i="1"/>
  <c r="O516" i="1"/>
  <c r="G517" i="1"/>
  <c r="O517" i="1"/>
  <c r="G518" i="1"/>
  <c r="O518" i="1"/>
  <c r="G519" i="1"/>
  <c r="O519" i="1"/>
  <c r="G520" i="1"/>
  <c r="O520" i="1"/>
  <c r="G521" i="1"/>
  <c r="O521" i="1"/>
  <c r="G522" i="1"/>
  <c r="O522" i="1"/>
  <c r="G523" i="1"/>
  <c r="O523" i="1"/>
  <c r="G524" i="1"/>
  <c r="O524" i="1"/>
  <c r="G525" i="1"/>
  <c r="O525" i="1"/>
  <c r="G526" i="1"/>
  <c r="O526" i="1"/>
  <c r="G527" i="1"/>
  <c r="O527" i="1"/>
  <c r="G528" i="1"/>
  <c r="O528" i="1"/>
  <c r="G529" i="1"/>
  <c r="O529" i="1"/>
  <c r="G530" i="1"/>
  <c r="O530" i="1"/>
  <c r="G531" i="1"/>
  <c r="O531" i="1"/>
  <c r="G532" i="1"/>
  <c r="O532" i="1"/>
  <c r="G533" i="1"/>
  <c r="O533" i="1"/>
  <c r="G534" i="1"/>
  <c r="O534" i="1"/>
  <c r="G535" i="1"/>
  <c r="O535" i="1"/>
  <c r="G536" i="1"/>
  <c r="O536" i="1"/>
  <c r="G537" i="1"/>
  <c r="O537" i="1"/>
  <c r="G538" i="1"/>
  <c r="O538" i="1"/>
  <c r="G539" i="1"/>
  <c r="O539" i="1"/>
  <c r="G540" i="1"/>
  <c r="O540" i="1"/>
  <c r="G541" i="1"/>
  <c r="O541" i="1"/>
  <c r="G542" i="1"/>
  <c r="O542" i="1"/>
  <c r="G543" i="1"/>
  <c r="O543" i="1"/>
  <c r="G544" i="1"/>
  <c r="O544" i="1"/>
  <c r="G545" i="1"/>
  <c r="O545" i="1"/>
  <c r="G546" i="1"/>
  <c r="O546" i="1"/>
  <c r="G547" i="1"/>
  <c r="O547" i="1"/>
  <c r="G548" i="1"/>
  <c r="O548" i="1"/>
  <c r="G549" i="1"/>
  <c r="O549" i="1"/>
  <c r="G550" i="1"/>
  <c r="O550" i="1"/>
  <c r="G551" i="1"/>
  <c r="O551" i="1"/>
  <c r="G552" i="1"/>
  <c r="O552" i="1"/>
  <c r="G553" i="1"/>
  <c r="O553" i="1"/>
  <c r="G554" i="1"/>
  <c r="O554" i="1"/>
  <c r="G555" i="1"/>
  <c r="O555" i="1"/>
  <c r="G556" i="1"/>
  <c r="O556" i="1"/>
  <c r="G557" i="1"/>
  <c r="O557" i="1"/>
  <c r="G558" i="1"/>
  <c r="O558" i="1"/>
  <c r="G559" i="1"/>
  <c r="O559" i="1"/>
  <c r="G560" i="1"/>
  <c r="O560" i="1"/>
  <c r="G561" i="1"/>
  <c r="O561" i="1"/>
  <c r="G562" i="1"/>
  <c r="O562" i="1"/>
  <c r="G563" i="1"/>
  <c r="O563" i="1"/>
  <c r="G564" i="1"/>
  <c r="O564" i="1"/>
  <c r="G565" i="1"/>
  <c r="O565" i="1"/>
  <c r="G566" i="1"/>
  <c r="O566" i="1"/>
  <c r="G567" i="1"/>
  <c r="O567" i="1"/>
  <c r="G568" i="1"/>
  <c r="O568" i="1"/>
  <c r="G569" i="1"/>
  <c r="O569" i="1"/>
  <c r="G570" i="1"/>
  <c r="O570" i="1"/>
  <c r="G571" i="1"/>
  <c r="O571" i="1"/>
  <c r="G572" i="1"/>
  <c r="O572" i="1"/>
  <c r="G573" i="1"/>
  <c r="O573" i="1"/>
  <c r="G574" i="1"/>
  <c r="O574" i="1"/>
  <c r="G575" i="1"/>
  <c r="O575" i="1"/>
  <c r="G576" i="1"/>
  <c r="O576" i="1"/>
  <c r="G577" i="1"/>
  <c r="O577" i="1"/>
  <c r="G578" i="1"/>
  <c r="O578" i="1"/>
  <c r="G579" i="1"/>
  <c r="O579" i="1"/>
  <c r="G580" i="1"/>
  <c r="O580" i="1"/>
  <c r="G581" i="1"/>
  <c r="O581" i="1"/>
  <c r="G582" i="1"/>
  <c r="O582" i="1"/>
  <c r="G583" i="1"/>
  <c r="O583" i="1"/>
  <c r="G584" i="1"/>
  <c r="O584" i="1"/>
  <c r="G585" i="1"/>
  <c r="O585" i="1"/>
  <c r="G586" i="1"/>
  <c r="O586" i="1"/>
  <c r="G587" i="1"/>
  <c r="O587" i="1"/>
  <c r="G588" i="1"/>
  <c r="O588" i="1"/>
  <c r="G589" i="1"/>
  <c r="O589" i="1"/>
  <c r="G590" i="1"/>
  <c r="O590" i="1"/>
  <c r="G591" i="1"/>
  <c r="O591" i="1"/>
  <c r="G592" i="1"/>
  <c r="O592" i="1"/>
  <c r="G593" i="1"/>
  <c r="O593" i="1"/>
  <c r="G594" i="1"/>
  <c r="O594" i="1"/>
  <c r="G595" i="1"/>
  <c r="O595" i="1"/>
  <c r="G596" i="1"/>
  <c r="O596" i="1"/>
  <c r="G597" i="1"/>
  <c r="O597" i="1"/>
  <c r="G598" i="1"/>
  <c r="O598" i="1"/>
  <c r="G599" i="1"/>
  <c r="O599" i="1"/>
  <c r="G600" i="1"/>
  <c r="O600" i="1"/>
  <c r="G601" i="1"/>
  <c r="O601" i="1"/>
  <c r="G602" i="1"/>
  <c r="O602" i="1"/>
  <c r="G603" i="1"/>
  <c r="O603" i="1"/>
  <c r="G604" i="1"/>
  <c r="O604" i="1"/>
  <c r="G605" i="1"/>
  <c r="O605" i="1"/>
  <c r="G606" i="1"/>
  <c r="O606" i="1"/>
  <c r="G607" i="1"/>
  <c r="O607" i="1"/>
  <c r="G608" i="1"/>
  <c r="O608" i="1"/>
  <c r="G609" i="1"/>
  <c r="O609" i="1"/>
  <c r="G610" i="1"/>
  <c r="O610" i="1"/>
  <c r="G611" i="1"/>
  <c r="O611" i="1"/>
  <c r="G612" i="1"/>
  <c r="O612" i="1"/>
  <c r="G613" i="1"/>
  <c r="O613" i="1"/>
  <c r="G614" i="1"/>
  <c r="O614" i="1"/>
  <c r="G615" i="1"/>
  <c r="O615" i="1"/>
  <c r="G616" i="1"/>
  <c r="O616" i="1"/>
  <c r="G617" i="1"/>
  <c r="O617" i="1"/>
  <c r="G618" i="1"/>
  <c r="O618" i="1"/>
  <c r="G619" i="1"/>
  <c r="O619" i="1"/>
  <c r="G620" i="1"/>
  <c r="O620" i="1"/>
  <c r="G621" i="1"/>
  <c r="O621" i="1"/>
  <c r="G622" i="1"/>
  <c r="O622" i="1"/>
  <c r="G623" i="1"/>
  <c r="O623" i="1"/>
  <c r="G624" i="1"/>
  <c r="O624" i="1"/>
  <c r="G625" i="1"/>
  <c r="O625" i="1"/>
  <c r="G626" i="1"/>
  <c r="O626" i="1"/>
  <c r="G627" i="1"/>
  <c r="O627" i="1"/>
  <c r="G628" i="1"/>
  <c r="O628" i="1"/>
  <c r="G629" i="1"/>
  <c r="O629" i="1"/>
  <c r="G630" i="1"/>
  <c r="O630" i="1"/>
  <c r="G631" i="1"/>
  <c r="O631" i="1"/>
  <c r="G632" i="1"/>
  <c r="O632" i="1"/>
  <c r="G633" i="1"/>
  <c r="O633" i="1"/>
  <c r="G634" i="1"/>
  <c r="O634" i="1"/>
  <c r="G635" i="1"/>
  <c r="O635" i="1"/>
  <c r="G636" i="1"/>
  <c r="O636" i="1"/>
  <c r="G637" i="1"/>
  <c r="O637" i="1"/>
  <c r="G638" i="1"/>
  <c r="O638" i="1"/>
  <c r="G639" i="1"/>
  <c r="O639" i="1"/>
  <c r="G640" i="1"/>
  <c r="O640" i="1"/>
  <c r="G641" i="1"/>
  <c r="O641" i="1"/>
  <c r="G642" i="1"/>
  <c r="O642" i="1"/>
  <c r="G643" i="1"/>
  <c r="O643" i="1"/>
  <c r="G644" i="1"/>
  <c r="O644" i="1"/>
  <c r="G645" i="1"/>
  <c r="O645" i="1"/>
  <c r="G646" i="1"/>
  <c r="O646" i="1"/>
  <c r="G647" i="1"/>
  <c r="O647" i="1"/>
  <c r="G648" i="1"/>
  <c r="O648" i="1"/>
  <c r="G649" i="1"/>
  <c r="O649" i="1"/>
  <c r="G650" i="1"/>
  <c r="O650" i="1"/>
  <c r="G651" i="1"/>
  <c r="O651" i="1"/>
  <c r="G652" i="1"/>
  <c r="O652" i="1"/>
  <c r="G653" i="1"/>
  <c r="O653" i="1"/>
  <c r="G654" i="1"/>
  <c r="O654" i="1"/>
  <c r="G655" i="1"/>
  <c r="O655" i="1"/>
  <c r="G656" i="1"/>
  <c r="O656" i="1"/>
  <c r="G657" i="1"/>
  <c r="O657" i="1"/>
  <c r="G658" i="1"/>
  <c r="O658" i="1"/>
  <c r="G659" i="1"/>
  <c r="O659" i="1"/>
  <c r="G660" i="1"/>
  <c r="O660" i="1"/>
  <c r="G661" i="1"/>
  <c r="O661" i="1"/>
  <c r="G662" i="1"/>
  <c r="O662" i="1"/>
  <c r="G663" i="1"/>
  <c r="O663" i="1"/>
  <c r="G664" i="1"/>
  <c r="O664" i="1"/>
  <c r="G665" i="1"/>
  <c r="O665" i="1"/>
  <c r="G666" i="1"/>
  <c r="O666" i="1"/>
  <c r="G667" i="1"/>
  <c r="O667" i="1"/>
  <c r="G668" i="1"/>
  <c r="O668" i="1"/>
  <c r="G669" i="1"/>
  <c r="O669" i="1"/>
  <c r="G670" i="1"/>
  <c r="O670" i="1"/>
  <c r="G671" i="1"/>
  <c r="O671" i="1"/>
  <c r="G672" i="1"/>
  <c r="O672" i="1"/>
  <c r="G673" i="1"/>
  <c r="O673" i="1"/>
  <c r="G674" i="1"/>
  <c r="O674" i="1"/>
  <c r="G675" i="1"/>
  <c r="O675" i="1"/>
  <c r="G676" i="1"/>
  <c r="O676" i="1"/>
  <c r="G677" i="1"/>
  <c r="O677" i="1"/>
  <c r="G678" i="1"/>
  <c r="O678" i="1"/>
  <c r="G679" i="1"/>
  <c r="O679" i="1"/>
  <c r="G680" i="1"/>
  <c r="O680" i="1"/>
  <c r="G681" i="1"/>
  <c r="O681" i="1"/>
  <c r="G682" i="1"/>
  <c r="O682" i="1"/>
  <c r="G683" i="1"/>
  <c r="O683" i="1"/>
  <c r="G684" i="1"/>
  <c r="O684" i="1"/>
  <c r="G685" i="1"/>
  <c r="O685" i="1"/>
  <c r="G686" i="1"/>
  <c r="O686" i="1"/>
  <c r="G687" i="1"/>
  <c r="O687" i="1"/>
  <c r="G688" i="1"/>
  <c r="O688" i="1"/>
  <c r="G689" i="1"/>
  <c r="O689" i="1"/>
  <c r="G690" i="1"/>
  <c r="O690" i="1"/>
  <c r="G691" i="1"/>
  <c r="O691" i="1"/>
  <c r="G692" i="1"/>
  <c r="O692" i="1"/>
  <c r="G693" i="1"/>
  <c r="O693" i="1"/>
  <c r="G694" i="1"/>
  <c r="O694" i="1"/>
  <c r="G695" i="1"/>
  <c r="O695" i="1"/>
  <c r="G696" i="1"/>
  <c r="O696" i="1"/>
  <c r="G697" i="1"/>
  <c r="O697" i="1"/>
  <c r="G698" i="1"/>
  <c r="O698" i="1"/>
  <c r="G699" i="1"/>
  <c r="O699" i="1"/>
  <c r="G700" i="1"/>
  <c r="O700" i="1"/>
  <c r="G701" i="1"/>
  <c r="O701" i="1"/>
  <c r="G702" i="1"/>
  <c r="O702" i="1"/>
  <c r="G703" i="1"/>
  <c r="O703" i="1"/>
  <c r="G704" i="1"/>
  <c r="O704" i="1"/>
  <c r="G705" i="1"/>
  <c r="O705" i="1"/>
  <c r="G706" i="1"/>
  <c r="O706" i="1"/>
  <c r="G707" i="1"/>
  <c r="O707" i="1"/>
  <c r="G708" i="1"/>
  <c r="O708" i="1"/>
  <c r="G709" i="1"/>
  <c r="O709" i="1"/>
  <c r="G710" i="1"/>
  <c r="O710" i="1"/>
  <c r="G711" i="1"/>
  <c r="O711" i="1"/>
  <c r="G712" i="1"/>
  <c r="O712" i="1"/>
  <c r="G713" i="1"/>
  <c r="O713" i="1"/>
  <c r="G714" i="1"/>
  <c r="O714" i="1"/>
  <c r="G715" i="1"/>
  <c r="O715" i="1"/>
  <c r="G716" i="1"/>
  <c r="O716" i="1"/>
  <c r="G717" i="1"/>
  <c r="O717" i="1"/>
  <c r="G718" i="1"/>
  <c r="O718" i="1"/>
  <c r="G719" i="1"/>
  <c r="O719" i="1"/>
  <c r="G720" i="1"/>
  <c r="O720" i="1"/>
  <c r="G721" i="1"/>
  <c r="O721" i="1"/>
  <c r="G722" i="1"/>
  <c r="O722" i="1"/>
  <c r="G723" i="1"/>
  <c r="O723" i="1"/>
  <c r="G724" i="1"/>
  <c r="O724" i="1"/>
  <c r="G725" i="1"/>
  <c r="O725" i="1"/>
  <c r="G726" i="1"/>
  <c r="O726" i="1"/>
  <c r="G727" i="1"/>
  <c r="O727" i="1"/>
  <c r="G728" i="1"/>
  <c r="O728" i="1"/>
  <c r="G729" i="1"/>
  <c r="O729" i="1"/>
  <c r="G730" i="1"/>
  <c r="O730" i="1"/>
  <c r="G731" i="1"/>
  <c r="O731" i="1"/>
  <c r="G732" i="1"/>
  <c r="O732" i="1"/>
  <c r="G733" i="1"/>
  <c r="O733" i="1"/>
  <c r="G734" i="1"/>
  <c r="O734" i="1"/>
  <c r="G735" i="1"/>
  <c r="O735" i="1"/>
  <c r="G736" i="1"/>
  <c r="O736" i="1"/>
  <c r="G737" i="1"/>
  <c r="O737" i="1"/>
  <c r="G738" i="1"/>
  <c r="O738" i="1"/>
  <c r="G739" i="1"/>
  <c r="O739" i="1"/>
  <c r="G740" i="1"/>
  <c r="O740" i="1"/>
  <c r="G741" i="1"/>
  <c r="O741" i="1"/>
  <c r="G742" i="1"/>
  <c r="O742" i="1"/>
  <c r="G743" i="1"/>
  <c r="O743" i="1"/>
  <c r="G744" i="1"/>
  <c r="O744" i="1"/>
  <c r="G745" i="1"/>
  <c r="O745" i="1"/>
  <c r="G746" i="1"/>
  <c r="O746" i="1"/>
  <c r="G747" i="1"/>
  <c r="O747" i="1"/>
  <c r="G748" i="1"/>
  <c r="O748" i="1"/>
  <c r="G749" i="1"/>
  <c r="O749" i="1"/>
  <c r="G750" i="1"/>
  <c r="O750" i="1"/>
  <c r="G751" i="1"/>
  <c r="O751" i="1"/>
  <c r="G752" i="1"/>
  <c r="O752" i="1"/>
  <c r="G753" i="1"/>
  <c r="O753" i="1"/>
  <c r="G754" i="1"/>
  <c r="O754" i="1"/>
  <c r="G755" i="1"/>
  <c r="O755" i="1"/>
  <c r="G756" i="1"/>
  <c r="O756" i="1"/>
  <c r="G757" i="1"/>
  <c r="O757" i="1"/>
  <c r="G758" i="1"/>
  <c r="O758" i="1"/>
  <c r="G759" i="1"/>
  <c r="O759" i="1"/>
  <c r="G760" i="1"/>
  <c r="O760" i="1"/>
  <c r="G761" i="1"/>
  <c r="O761" i="1"/>
  <c r="G762" i="1"/>
  <c r="O762" i="1"/>
  <c r="G763" i="1"/>
  <c r="O763" i="1"/>
  <c r="G764" i="1"/>
  <c r="O764" i="1"/>
  <c r="G765" i="1"/>
  <c r="O765" i="1"/>
  <c r="G766" i="1"/>
  <c r="O766" i="1"/>
  <c r="G767" i="1"/>
  <c r="O767" i="1"/>
  <c r="G768" i="1"/>
  <c r="O768" i="1"/>
  <c r="G769" i="1"/>
  <c r="O769" i="1"/>
  <c r="G770" i="1"/>
  <c r="O770" i="1"/>
  <c r="G771" i="1"/>
  <c r="O771" i="1"/>
  <c r="G772" i="1"/>
  <c r="O772" i="1"/>
  <c r="G773" i="1"/>
  <c r="O773" i="1"/>
  <c r="G774" i="1"/>
  <c r="O774" i="1"/>
  <c r="G775" i="1"/>
  <c r="O775" i="1"/>
  <c r="G776" i="1"/>
  <c r="O776" i="1"/>
  <c r="G777" i="1"/>
  <c r="O777" i="1"/>
  <c r="G778" i="1"/>
  <c r="O778" i="1"/>
  <c r="G779" i="1"/>
  <c r="O779" i="1"/>
  <c r="G780" i="1"/>
  <c r="O780" i="1"/>
  <c r="G781" i="1"/>
  <c r="O781" i="1"/>
  <c r="G782" i="1"/>
  <c r="O782" i="1"/>
  <c r="G783" i="1"/>
  <c r="O783" i="1"/>
  <c r="G784" i="1"/>
  <c r="O784" i="1"/>
  <c r="G785" i="1"/>
  <c r="O785" i="1"/>
  <c r="G786" i="1"/>
  <c r="O786" i="1"/>
  <c r="G787" i="1"/>
  <c r="O787" i="1"/>
  <c r="G788" i="1"/>
  <c r="O788" i="1"/>
  <c r="G789" i="1"/>
  <c r="O789" i="1"/>
  <c r="G790" i="1"/>
  <c r="O790" i="1"/>
  <c r="G791" i="1"/>
  <c r="O791" i="1"/>
  <c r="G792" i="1"/>
  <c r="O792" i="1"/>
  <c r="G793" i="1"/>
  <c r="O793" i="1"/>
  <c r="G794" i="1"/>
  <c r="O794" i="1"/>
  <c r="G795" i="1"/>
  <c r="O795" i="1"/>
  <c r="G796" i="1"/>
  <c r="O796" i="1"/>
  <c r="G797" i="1"/>
  <c r="O797" i="1"/>
  <c r="G798" i="1"/>
  <c r="O798" i="1"/>
  <c r="G799" i="1"/>
  <c r="O799" i="1"/>
  <c r="G800" i="1"/>
  <c r="O800" i="1"/>
  <c r="G801" i="1"/>
  <c r="O801" i="1"/>
  <c r="G802" i="1"/>
  <c r="O802" i="1"/>
  <c r="G803" i="1"/>
  <c r="O803" i="1"/>
  <c r="G804" i="1"/>
  <c r="O804" i="1"/>
  <c r="G805" i="1"/>
  <c r="O805" i="1"/>
  <c r="G806" i="1"/>
  <c r="O806" i="1"/>
  <c r="G807" i="1"/>
  <c r="O807" i="1"/>
  <c r="G808" i="1"/>
  <c r="O808" i="1"/>
  <c r="G809" i="1"/>
  <c r="O809" i="1"/>
  <c r="G810" i="1"/>
  <c r="O810" i="1"/>
  <c r="G811" i="1"/>
  <c r="O811" i="1"/>
  <c r="G812" i="1"/>
  <c r="O812" i="1"/>
  <c r="G813" i="1"/>
  <c r="O813" i="1"/>
  <c r="G814" i="1"/>
  <c r="O814" i="1"/>
  <c r="G815" i="1"/>
  <c r="O815" i="1"/>
  <c r="G816" i="1"/>
  <c r="O816" i="1"/>
  <c r="G817" i="1"/>
  <c r="O817" i="1"/>
  <c r="G818" i="1"/>
  <c r="O818" i="1"/>
  <c r="G819" i="1"/>
  <c r="O819" i="1"/>
  <c r="G820" i="1"/>
  <c r="O820" i="1"/>
  <c r="G821" i="1"/>
  <c r="O821" i="1"/>
  <c r="G822" i="1"/>
  <c r="O822" i="1"/>
  <c r="G823" i="1"/>
  <c r="O823" i="1"/>
  <c r="G824" i="1"/>
  <c r="O824" i="1"/>
  <c r="G825" i="1"/>
  <c r="O825" i="1"/>
  <c r="G826" i="1"/>
  <c r="O826" i="1"/>
  <c r="G827" i="1"/>
  <c r="O827" i="1"/>
  <c r="G828" i="1"/>
  <c r="O828" i="1"/>
  <c r="G829" i="1"/>
  <c r="O829" i="1"/>
  <c r="G830" i="1"/>
  <c r="O830" i="1"/>
  <c r="G831" i="1"/>
  <c r="O831" i="1"/>
  <c r="G832" i="1"/>
  <c r="O832" i="1"/>
  <c r="G833" i="1"/>
  <c r="O833" i="1"/>
  <c r="G834" i="1"/>
  <c r="O834" i="1"/>
  <c r="G835" i="1"/>
  <c r="O835" i="1"/>
  <c r="G836" i="1"/>
  <c r="O836" i="1"/>
  <c r="G837" i="1"/>
  <c r="O837" i="1"/>
  <c r="G838" i="1"/>
  <c r="O838" i="1"/>
  <c r="G839" i="1"/>
  <c r="O839" i="1"/>
  <c r="G840" i="1"/>
  <c r="O840" i="1"/>
  <c r="G841" i="1"/>
  <c r="O841" i="1"/>
  <c r="G842" i="1"/>
  <c r="O842" i="1"/>
  <c r="G843" i="1"/>
  <c r="O843" i="1"/>
  <c r="G844" i="1"/>
  <c r="O844" i="1"/>
  <c r="G845" i="1"/>
  <c r="O845" i="1"/>
  <c r="G846" i="1"/>
  <c r="O846" i="1"/>
  <c r="G847" i="1"/>
  <c r="O847" i="1"/>
  <c r="G848" i="1"/>
  <c r="O848" i="1"/>
  <c r="G849" i="1"/>
  <c r="O849" i="1"/>
  <c r="G850" i="1"/>
  <c r="O850" i="1"/>
  <c r="G851" i="1"/>
  <c r="O851" i="1"/>
  <c r="G852" i="1"/>
  <c r="O852" i="1"/>
  <c r="G853" i="1"/>
  <c r="O853" i="1"/>
  <c r="G854" i="1"/>
  <c r="O854" i="1"/>
  <c r="G855" i="1"/>
  <c r="O855" i="1"/>
  <c r="G856" i="1"/>
  <c r="O856" i="1"/>
  <c r="G857" i="1"/>
  <c r="O857" i="1"/>
  <c r="G858" i="1"/>
  <c r="O858" i="1"/>
  <c r="G859" i="1"/>
  <c r="O859" i="1"/>
  <c r="G860" i="1"/>
  <c r="O860" i="1"/>
  <c r="G861" i="1"/>
  <c r="O861" i="1"/>
  <c r="G862" i="1"/>
  <c r="O862" i="1"/>
  <c r="G863" i="1"/>
  <c r="O863" i="1"/>
  <c r="G864" i="1"/>
  <c r="O864" i="1"/>
  <c r="G865" i="1"/>
  <c r="O865" i="1"/>
  <c r="G866" i="1"/>
  <c r="O866" i="1"/>
  <c r="G867" i="1"/>
  <c r="O867" i="1"/>
  <c r="G868" i="1"/>
  <c r="O868" i="1"/>
  <c r="G869" i="1"/>
  <c r="O869" i="1"/>
  <c r="G870" i="1"/>
  <c r="O870" i="1"/>
  <c r="G871" i="1"/>
  <c r="O871" i="1"/>
  <c r="G872" i="1"/>
  <c r="O872" i="1"/>
  <c r="G873" i="1"/>
  <c r="O873" i="1"/>
  <c r="G874" i="1"/>
  <c r="O874" i="1"/>
  <c r="G875" i="1"/>
  <c r="O875" i="1"/>
  <c r="G876" i="1"/>
  <c r="O876" i="1"/>
  <c r="G877" i="1"/>
  <c r="O877" i="1"/>
  <c r="G878" i="1"/>
  <c r="O878" i="1"/>
  <c r="G879" i="1"/>
  <c r="O879" i="1"/>
  <c r="G880" i="1"/>
  <c r="O880" i="1"/>
  <c r="G881" i="1"/>
  <c r="O881" i="1"/>
  <c r="G882" i="1"/>
  <c r="O882" i="1"/>
  <c r="G883" i="1"/>
  <c r="O883" i="1"/>
  <c r="G884" i="1"/>
  <c r="O884" i="1"/>
  <c r="G885" i="1"/>
  <c r="O885" i="1"/>
  <c r="G886" i="1"/>
  <c r="O886" i="1"/>
  <c r="G887" i="1"/>
  <c r="O887" i="1"/>
  <c r="G888" i="1"/>
  <c r="O888" i="1"/>
  <c r="G889" i="1"/>
  <c r="O889" i="1"/>
  <c r="G890" i="1"/>
  <c r="O890" i="1"/>
  <c r="G891" i="1"/>
  <c r="O891" i="1"/>
  <c r="G892" i="1"/>
  <c r="O892" i="1"/>
  <c r="G893" i="1"/>
  <c r="O893" i="1"/>
  <c r="G894" i="1"/>
  <c r="O894" i="1"/>
  <c r="G895" i="1"/>
  <c r="O895" i="1"/>
  <c r="G896" i="1"/>
  <c r="O896" i="1"/>
  <c r="G897" i="1"/>
  <c r="O897" i="1"/>
  <c r="G898" i="1"/>
  <c r="O898" i="1"/>
  <c r="G899" i="1"/>
  <c r="O899" i="1"/>
  <c r="G900" i="1"/>
  <c r="O900" i="1"/>
  <c r="G901" i="1"/>
  <c r="O901" i="1"/>
  <c r="G902" i="1"/>
  <c r="O902" i="1"/>
  <c r="G903" i="1"/>
  <c r="O903" i="1"/>
  <c r="G904" i="1"/>
  <c r="O904" i="1"/>
  <c r="G905" i="1"/>
  <c r="O905" i="1"/>
  <c r="G906" i="1"/>
  <c r="O906" i="1"/>
  <c r="G907" i="1"/>
  <c r="O907" i="1"/>
  <c r="G908" i="1"/>
  <c r="O908" i="1"/>
  <c r="G909" i="1"/>
  <c r="O909" i="1"/>
  <c r="G910" i="1"/>
  <c r="O910" i="1"/>
  <c r="G911" i="1"/>
  <c r="O911" i="1"/>
  <c r="G912" i="1"/>
  <c r="O912" i="1"/>
  <c r="G913" i="1"/>
  <c r="O913" i="1"/>
  <c r="G914" i="1"/>
  <c r="O914" i="1"/>
  <c r="G915" i="1"/>
  <c r="O915" i="1"/>
  <c r="G916" i="1"/>
  <c r="O916" i="1"/>
  <c r="G917" i="1"/>
  <c r="O917" i="1"/>
  <c r="G918" i="1"/>
  <c r="O918" i="1"/>
  <c r="G919" i="1"/>
  <c r="O919" i="1"/>
  <c r="G920" i="1"/>
  <c r="O920" i="1"/>
  <c r="G921" i="1"/>
  <c r="O921" i="1"/>
  <c r="G922" i="1"/>
  <c r="O922" i="1"/>
  <c r="G923" i="1"/>
  <c r="O923" i="1"/>
  <c r="G924" i="1"/>
  <c r="O924" i="1"/>
  <c r="G925" i="1"/>
  <c r="O925" i="1"/>
  <c r="G926" i="1"/>
  <c r="O926" i="1"/>
  <c r="G927" i="1"/>
  <c r="O927" i="1"/>
  <c r="G928" i="1"/>
  <c r="O928" i="1"/>
  <c r="G929" i="1"/>
  <c r="O929" i="1"/>
  <c r="G930" i="1"/>
  <c r="O930" i="1"/>
  <c r="G931" i="1"/>
  <c r="O931" i="1"/>
  <c r="G932" i="1"/>
  <c r="O932" i="1"/>
  <c r="G933" i="1"/>
  <c r="O933" i="1"/>
  <c r="G934" i="1"/>
  <c r="O934" i="1"/>
  <c r="G935" i="1"/>
  <c r="O935" i="1"/>
  <c r="G936" i="1"/>
  <c r="O936" i="1"/>
  <c r="G937" i="1"/>
  <c r="O937" i="1"/>
  <c r="G938" i="1"/>
  <c r="O938" i="1"/>
  <c r="G939" i="1"/>
  <c r="O939" i="1"/>
  <c r="G940" i="1"/>
  <c r="O940" i="1"/>
  <c r="G941" i="1"/>
  <c r="O941" i="1"/>
  <c r="G942" i="1"/>
  <c r="O942" i="1"/>
  <c r="G943" i="1"/>
  <c r="O943" i="1"/>
  <c r="G944" i="1"/>
  <c r="O944" i="1"/>
  <c r="G945" i="1"/>
  <c r="O945" i="1"/>
  <c r="G946" i="1"/>
  <c r="O946" i="1"/>
  <c r="G947" i="1"/>
  <c r="O947" i="1"/>
  <c r="G948" i="1"/>
  <c r="O948" i="1"/>
  <c r="G949" i="1"/>
  <c r="O949" i="1"/>
  <c r="G950" i="1"/>
  <c r="O950" i="1"/>
  <c r="G951" i="1"/>
  <c r="O951" i="1"/>
  <c r="G952" i="1"/>
  <c r="O952" i="1"/>
  <c r="G953" i="1"/>
  <c r="O953" i="1"/>
  <c r="G954" i="1"/>
  <c r="O954" i="1"/>
  <c r="G955" i="1"/>
  <c r="O955" i="1"/>
  <c r="G956" i="1"/>
  <c r="O956" i="1"/>
  <c r="G957" i="1"/>
  <c r="O957" i="1"/>
  <c r="G958" i="1"/>
  <c r="O958" i="1"/>
  <c r="G959" i="1"/>
  <c r="O959" i="1"/>
  <c r="G960" i="1"/>
  <c r="O960" i="1"/>
  <c r="G961" i="1"/>
  <c r="O961" i="1"/>
  <c r="G962" i="1"/>
  <c r="O962" i="1"/>
  <c r="G963" i="1"/>
  <c r="O963" i="1"/>
  <c r="G964" i="1"/>
  <c r="O964" i="1"/>
  <c r="G965" i="1"/>
  <c r="O965" i="1"/>
  <c r="G966" i="1"/>
  <c r="O966" i="1"/>
  <c r="G967" i="1"/>
  <c r="O967" i="1"/>
  <c r="G968" i="1"/>
  <c r="O968" i="1"/>
  <c r="G969" i="1"/>
  <c r="O969" i="1"/>
  <c r="G970" i="1"/>
  <c r="O970" i="1"/>
  <c r="G971" i="1"/>
  <c r="O971" i="1"/>
  <c r="G972" i="1"/>
  <c r="O972" i="1"/>
  <c r="G973" i="1"/>
  <c r="O973" i="1"/>
  <c r="G974" i="1"/>
  <c r="O974" i="1"/>
  <c r="G975" i="1"/>
  <c r="O975" i="1"/>
  <c r="G976" i="1"/>
  <c r="O976" i="1"/>
  <c r="G977" i="1"/>
  <c r="O977" i="1"/>
  <c r="G978" i="1"/>
  <c r="O978" i="1"/>
  <c r="G979" i="1"/>
  <c r="O979" i="1"/>
  <c r="G980" i="1"/>
  <c r="O980" i="1"/>
  <c r="G981" i="1"/>
  <c r="O981" i="1"/>
  <c r="G982" i="1"/>
  <c r="O982" i="1"/>
  <c r="G983" i="1"/>
  <c r="O983" i="1"/>
  <c r="G984" i="1"/>
  <c r="O984" i="1"/>
  <c r="G985" i="1"/>
  <c r="O985" i="1"/>
  <c r="G986" i="1"/>
  <c r="O986" i="1"/>
  <c r="G987" i="1"/>
  <c r="O987" i="1"/>
  <c r="G988" i="1"/>
  <c r="O988" i="1"/>
  <c r="G989" i="1"/>
  <c r="O989" i="1"/>
  <c r="G990" i="1"/>
  <c r="O990" i="1"/>
  <c r="G991" i="1"/>
  <c r="O991" i="1"/>
  <c r="G992" i="1"/>
  <c r="O992" i="1"/>
  <c r="G993" i="1"/>
  <c r="O993" i="1"/>
  <c r="G994" i="1"/>
  <c r="O994" i="1"/>
  <c r="G995" i="1"/>
  <c r="O995" i="1"/>
  <c r="G996" i="1"/>
  <c r="O996" i="1"/>
  <c r="G997" i="1"/>
  <c r="O997" i="1"/>
  <c r="G998" i="1"/>
  <c r="O998" i="1"/>
  <c r="G999" i="1"/>
  <c r="O999" i="1"/>
  <c r="G1000" i="1"/>
  <c r="O1000" i="1"/>
  <c r="G1001" i="1"/>
  <c r="O1001" i="1"/>
  <c r="G1002" i="1"/>
  <c r="O1002" i="1"/>
  <c r="G1003" i="1"/>
  <c r="O1003" i="1"/>
  <c r="G1004" i="1"/>
  <c r="O1004" i="1"/>
  <c r="G1005" i="1"/>
  <c r="O1005" i="1"/>
  <c r="G1006" i="1"/>
  <c r="O1006" i="1"/>
  <c r="G1007" i="1"/>
  <c r="O1007" i="1"/>
  <c r="G1008" i="1"/>
  <c r="O1008" i="1"/>
  <c r="G1009" i="1"/>
  <c r="O1009" i="1"/>
  <c r="G1010" i="1"/>
  <c r="O1010" i="1"/>
  <c r="G1011" i="1"/>
  <c r="O1011" i="1"/>
  <c r="G1012" i="1"/>
  <c r="O1012" i="1"/>
  <c r="G1013" i="1"/>
  <c r="O1013" i="1"/>
  <c r="G1014" i="1"/>
  <c r="O1014" i="1"/>
  <c r="G1015" i="1"/>
  <c r="O1015" i="1"/>
  <c r="G1016" i="1"/>
  <c r="O1016" i="1"/>
  <c r="G1017" i="1"/>
  <c r="O1017" i="1"/>
  <c r="G1018" i="1"/>
  <c r="O1018" i="1"/>
  <c r="G1019" i="1"/>
  <c r="O1019" i="1"/>
  <c r="G1020" i="1"/>
  <c r="O1020" i="1"/>
  <c r="G1021" i="1"/>
  <c r="O1021" i="1"/>
  <c r="G1022" i="1"/>
  <c r="O1022" i="1"/>
  <c r="G1023" i="1"/>
  <c r="O1023" i="1"/>
  <c r="G1024" i="1"/>
  <c r="O1024" i="1"/>
  <c r="G1025" i="1"/>
  <c r="O1025" i="1"/>
  <c r="G1026" i="1"/>
  <c r="O1026" i="1"/>
  <c r="G1027" i="1"/>
  <c r="O1027" i="1"/>
  <c r="G1028" i="1"/>
  <c r="O1028" i="1"/>
  <c r="G1029" i="1"/>
  <c r="O1029" i="1"/>
  <c r="G1030" i="1"/>
  <c r="O1030" i="1"/>
  <c r="G1031" i="1"/>
  <c r="O1031" i="1"/>
  <c r="G1032" i="1"/>
  <c r="O1032" i="1"/>
  <c r="G1033" i="1"/>
  <c r="O1033" i="1"/>
  <c r="G1034" i="1"/>
  <c r="O1034" i="1"/>
  <c r="G1035" i="1"/>
  <c r="O1035" i="1"/>
  <c r="G1036" i="1"/>
  <c r="O1036" i="1"/>
  <c r="G1037" i="1"/>
  <c r="O1037" i="1"/>
  <c r="G1038" i="1"/>
  <c r="O1038" i="1"/>
  <c r="G1039" i="1"/>
  <c r="O1039" i="1"/>
  <c r="G1040" i="1"/>
  <c r="O1040" i="1"/>
  <c r="G1041" i="1"/>
  <c r="O1041" i="1"/>
  <c r="G1042" i="1"/>
  <c r="O1042" i="1"/>
  <c r="G1043" i="1"/>
  <c r="O1043" i="1"/>
  <c r="G1044" i="1"/>
  <c r="O1044" i="1"/>
  <c r="G1045" i="1"/>
  <c r="O1045" i="1"/>
  <c r="G1046" i="1"/>
  <c r="O1046" i="1"/>
  <c r="G1047" i="1"/>
  <c r="O1047" i="1"/>
  <c r="G1048" i="1"/>
  <c r="O1048" i="1"/>
  <c r="G1049" i="1"/>
  <c r="O1049" i="1"/>
  <c r="G1050" i="1"/>
  <c r="O1050" i="1"/>
  <c r="G1051" i="1"/>
  <c r="O1051" i="1"/>
  <c r="G1052" i="1"/>
  <c r="O1052" i="1"/>
  <c r="G1053" i="1"/>
  <c r="O1053" i="1"/>
  <c r="G1054" i="1"/>
  <c r="O1054" i="1"/>
  <c r="G1055" i="1"/>
  <c r="O1055" i="1"/>
  <c r="G1056" i="1"/>
  <c r="O1056" i="1"/>
  <c r="G1057" i="1"/>
  <c r="O1057" i="1"/>
  <c r="G1058" i="1"/>
  <c r="O1058" i="1"/>
  <c r="G1059" i="1"/>
  <c r="O1059" i="1"/>
  <c r="G1060" i="1"/>
  <c r="O1060" i="1"/>
  <c r="G1061" i="1"/>
  <c r="O1061" i="1"/>
  <c r="G1062" i="1"/>
  <c r="O1062" i="1"/>
  <c r="G1063" i="1"/>
  <c r="O1063" i="1"/>
  <c r="G1064" i="1"/>
  <c r="O1064" i="1"/>
  <c r="G1065" i="1"/>
  <c r="O1065" i="1"/>
  <c r="G1066" i="1"/>
  <c r="O1066" i="1"/>
  <c r="G1067" i="1"/>
  <c r="O1067" i="1"/>
  <c r="G1068" i="1"/>
  <c r="O1068" i="1"/>
  <c r="G1069" i="1"/>
  <c r="O1069" i="1"/>
  <c r="G1070" i="1"/>
  <c r="O1070" i="1"/>
  <c r="G1071" i="1"/>
  <c r="O1071" i="1"/>
  <c r="G1072" i="1"/>
  <c r="O1072" i="1"/>
  <c r="G1073" i="1"/>
  <c r="O1073" i="1"/>
  <c r="G1074" i="1"/>
  <c r="O1074" i="1"/>
  <c r="G1075" i="1"/>
  <c r="O1075" i="1"/>
  <c r="G1076" i="1"/>
  <c r="O1076" i="1"/>
  <c r="G1077" i="1"/>
  <c r="O1077" i="1"/>
  <c r="G1078" i="1"/>
  <c r="O1078" i="1"/>
  <c r="G1079" i="1"/>
  <c r="O1079" i="1"/>
  <c r="G1080" i="1"/>
  <c r="O1080" i="1"/>
  <c r="G1081" i="1"/>
  <c r="O1081" i="1"/>
  <c r="G1082" i="1"/>
  <c r="O1082" i="1"/>
  <c r="G1083" i="1"/>
  <c r="O1083" i="1"/>
  <c r="G1084" i="1"/>
  <c r="O1084" i="1"/>
  <c r="G1085" i="1"/>
  <c r="O1085" i="1"/>
  <c r="G1086" i="1"/>
  <c r="O1086" i="1"/>
  <c r="G1087" i="1"/>
  <c r="O1087" i="1"/>
  <c r="G1088" i="1"/>
  <c r="O1088" i="1"/>
  <c r="G1089" i="1"/>
  <c r="O1089" i="1"/>
  <c r="G1090" i="1"/>
  <c r="O1090" i="1"/>
  <c r="G1091" i="1"/>
  <c r="O1091" i="1"/>
  <c r="G1092" i="1"/>
  <c r="O1092" i="1"/>
  <c r="G1093" i="1"/>
  <c r="O1093" i="1"/>
  <c r="G1094" i="1"/>
  <c r="O1094" i="1"/>
  <c r="G1095" i="1"/>
  <c r="O1095" i="1"/>
  <c r="G1096" i="1"/>
  <c r="O1096" i="1"/>
  <c r="G1097" i="1"/>
  <c r="O1097" i="1"/>
  <c r="G1098" i="1"/>
  <c r="O1098" i="1"/>
  <c r="G1099" i="1"/>
  <c r="O1099" i="1"/>
  <c r="G1100" i="1"/>
  <c r="O1100" i="1"/>
  <c r="G1101" i="1"/>
  <c r="O1101" i="1"/>
  <c r="G1102" i="1"/>
  <c r="O1102" i="1"/>
  <c r="G1103" i="1"/>
  <c r="O1103" i="1"/>
  <c r="G1104" i="1"/>
  <c r="O1104" i="1"/>
  <c r="G1105" i="1"/>
  <c r="O1105" i="1"/>
  <c r="G1106" i="1"/>
  <c r="O1106" i="1"/>
  <c r="G1107" i="1"/>
  <c r="O1107" i="1"/>
  <c r="G1108" i="1"/>
  <c r="O1108" i="1"/>
  <c r="G1109" i="1"/>
  <c r="O1109" i="1"/>
  <c r="G1110" i="1"/>
  <c r="O1110" i="1"/>
  <c r="G1111" i="1"/>
  <c r="O1111" i="1"/>
  <c r="G1112" i="1"/>
  <c r="O1112" i="1"/>
  <c r="G1113" i="1"/>
  <c r="O1113" i="1"/>
  <c r="G1114" i="1"/>
  <c r="O1114" i="1"/>
  <c r="G1115" i="1"/>
  <c r="O1115" i="1"/>
  <c r="G1116" i="1"/>
  <c r="O1116" i="1"/>
  <c r="G1117" i="1"/>
  <c r="O1117" i="1"/>
  <c r="G1118" i="1"/>
  <c r="O1118" i="1"/>
  <c r="G1119" i="1"/>
  <c r="O1119" i="1"/>
  <c r="G1120" i="1"/>
  <c r="O1120" i="1"/>
  <c r="G1121" i="1"/>
  <c r="O1121" i="1"/>
  <c r="G1122" i="1"/>
  <c r="O1122" i="1"/>
  <c r="G1123" i="1"/>
  <c r="O1123" i="1"/>
  <c r="G1124" i="1"/>
  <c r="O1124" i="1"/>
  <c r="G1125" i="1"/>
  <c r="O1125" i="1"/>
  <c r="G1126" i="1"/>
  <c r="O1126" i="1"/>
  <c r="G1127" i="1"/>
  <c r="O1127" i="1"/>
  <c r="G1128" i="1"/>
  <c r="O1128" i="1"/>
  <c r="G1129" i="1"/>
  <c r="O1129" i="1"/>
  <c r="G1130" i="1"/>
  <c r="O1130" i="1"/>
  <c r="G1131" i="1"/>
  <c r="O1131" i="1"/>
  <c r="G1132" i="1"/>
  <c r="O1132" i="1"/>
  <c r="G1133" i="1"/>
  <c r="O1133" i="1"/>
  <c r="G1134" i="1"/>
  <c r="O1134" i="1"/>
  <c r="G1135" i="1"/>
  <c r="O1135" i="1"/>
  <c r="G1136" i="1"/>
  <c r="O1136" i="1"/>
  <c r="G1137" i="1"/>
  <c r="O1137" i="1"/>
  <c r="G1138" i="1"/>
  <c r="O1138" i="1"/>
  <c r="G1139" i="1"/>
  <c r="O1139" i="1"/>
  <c r="G1140" i="1"/>
  <c r="O1140" i="1"/>
  <c r="G1141" i="1"/>
  <c r="O1141" i="1"/>
  <c r="G1142" i="1"/>
  <c r="O1142" i="1"/>
  <c r="G1143" i="1"/>
  <c r="O1143" i="1"/>
  <c r="G1144" i="1"/>
  <c r="O1144" i="1"/>
  <c r="G1145" i="1"/>
  <c r="O1145" i="1"/>
  <c r="G1146" i="1"/>
  <c r="O1146" i="1"/>
  <c r="G1147" i="1"/>
  <c r="O1147" i="1"/>
  <c r="G1148" i="1"/>
  <c r="O1148" i="1"/>
  <c r="G1149" i="1"/>
  <c r="O1149" i="1"/>
  <c r="G1150" i="1"/>
  <c r="O1150" i="1"/>
  <c r="G1151" i="1"/>
  <c r="O1151" i="1"/>
  <c r="G1152" i="1"/>
  <c r="O1152" i="1"/>
  <c r="G1153" i="1"/>
  <c r="O1153" i="1"/>
  <c r="G1154" i="1"/>
  <c r="O1154" i="1"/>
  <c r="G1155" i="1"/>
  <c r="O1155" i="1"/>
  <c r="G1156" i="1"/>
  <c r="O1156" i="1"/>
  <c r="G1157" i="1"/>
  <c r="O1157" i="1"/>
  <c r="G1158" i="1"/>
  <c r="O1158" i="1"/>
  <c r="G1159" i="1"/>
  <c r="O1159" i="1"/>
  <c r="G1160" i="1"/>
  <c r="O1160" i="1"/>
  <c r="G1161" i="1"/>
  <c r="O1161" i="1"/>
  <c r="G1162" i="1"/>
  <c r="O1162" i="1"/>
  <c r="G1163" i="1"/>
  <c r="O1163" i="1"/>
  <c r="G1164" i="1"/>
  <c r="O1164" i="1"/>
  <c r="G1165" i="1"/>
  <c r="O1165" i="1"/>
  <c r="G1166" i="1"/>
  <c r="O1166" i="1"/>
  <c r="G1167" i="1"/>
  <c r="O1167" i="1"/>
  <c r="G1168" i="1"/>
  <c r="O1168" i="1"/>
  <c r="G1169" i="1"/>
  <c r="O1169" i="1"/>
  <c r="G1170" i="1"/>
  <c r="O1170" i="1"/>
  <c r="G1171" i="1"/>
  <c r="O1171" i="1"/>
  <c r="G1172" i="1"/>
  <c r="O1172" i="1"/>
  <c r="G1173" i="1"/>
  <c r="O1173" i="1"/>
  <c r="G1174" i="1"/>
  <c r="O1174" i="1"/>
  <c r="G1175" i="1"/>
  <c r="O1175" i="1"/>
  <c r="G1176" i="1"/>
  <c r="O1176" i="1"/>
  <c r="G1177" i="1"/>
  <c r="O1177" i="1"/>
  <c r="G1178" i="1"/>
  <c r="O1178" i="1"/>
  <c r="G1179" i="1"/>
  <c r="O1179" i="1"/>
  <c r="G1180" i="1"/>
  <c r="O1180" i="1"/>
  <c r="G1181" i="1"/>
  <c r="O1181" i="1"/>
  <c r="G1182" i="1"/>
  <c r="O1182" i="1"/>
  <c r="G1183" i="1"/>
  <c r="O1183" i="1"/>
  <c r="G1184" i="1"/>
  <c r="O1184" i="1"/>
  <c r="G1185" i="1"/>
  <c r="O1185" i="1"/>
  <c r="G1186" i="1"/>
  <c r="O1186" i="1"/>
  <c r="G1187" i="1"/>
  <c r="O1187" i="1"/>
  <c r="G1188" i="1"/>
  <c r="O1188" i="1"/>
  <c r="G1189" i="1"/>
  <c r="O1189" i="1"/>
  <c r="G1190" i="1"/>
  <c r="O1190" i="1"/>
  <c r="G1191" i="1"/>
  <c r="O1191" i="1"/>
  <c r="G1192" i="1"/>
  <c r="O1192" i="1"/>
  <c r="G1193" i="1"/>
  <c r="O1193" i="1"/>
  <c r="G1194" i="1"/>
  <c r="O1194" i="1"/>
  <c r="G1195" i="1"/>
  <c r="O1195" i="1"/>
  <c r="G1196" i="1"/>
  <c r="O1196" i="1"/>
  <c r="G1197" i="1"/>
  <c r="O1197" i="1"/>
  <c r="G1198" i="1"/>
  <c r="O1198" i="1"/>
  <c r="G1199" i="1"/>
  <c r="O1199" i="1"/>
  <c r="G1200" i="1"/>
  <c r="O1200" i="1"/>
  <c r="G1201" i="1"/>
  <c r="O1201" i="1"/>
  <c r="G1202" i="1"/>
  <c r="O1202" i="1"/>
  <c r="G1203" i="1"/>
  <c r="O1203" i="1"/>
  <c r="G1204" i="1"/>
  <c r="O1204" i="1"/>
  <c r="G1205" i="1"/>
  <c r="O1205" i="1"/>
  <c r="G1206" i="1"/>
  <c r="O1206" i="1"/>
  <c r="G1207" i="1"/>
  <c r="O1207" i="1"/>
  <c r="G1208" i="1"/>
  <c r="O1208" i="1"/>
  <c r="G1209" i="1"/>
  <c r="O1209" i="1"/>
  <c r="G1210" i="1"/>
  <c r="O1210" i="1"/>
  <c r="G1211" i="1"/>
  <c r="O1211" i="1"/>
  <c r="G1212" i="1"/>
  <c r="O1212" i="1"/>
  <c r="G1213" i="1"/>
  <c r="O1213" i="1"/>
  <c r="G1214" i="1"/>
  <c r="O1214" i="1"/>
  <c r="G1215" i="1"/>
  <c r="O1215" i="1"/>
  <c r="G1216" i="1"/>
  <c r="O1216" i="1"/>
  <c r="G1217" i="1"/>
  <c r="O1217" i="1"/>
  <c r="G1218" i="1"/>
  <c r="O1218" i="1"/>
  <c r="G1219" i="1"/>
  <c r="O1219" i="1"/>
  <c r="G1220" i="1"/>
  <c r="O1220" i="1"/>
  <c r="G1221" i="1"/>
  <c r="O1221" i="1"/>
  <c r="G1222" i="1"/>
  <c r="O1222" i="1"/>
  <c r="G1223" i="1"/>
  <c r="O1223" i="1"/>
  <c r="G1224" i="1"/>
  <c r="O1224" i="1"/>
  <c r="G1225" i="1"/>
  <c r="O1225" i="1"/>
  <c r="G1226" i="1"/>
  <c r="O1226" i="1"/>
  <c r="G1227" i="1"/>
  <c r="O1227" i="1"/>
  <c r="G1228" i="1"/>
  <c r="O1228" i="1"/>
  <c r="G1229" i="1"/>
  <c r="O1229" i="1"/>
  <c r="G1230" i="1"/>
  <c r="O1230" i="1"/>
  <c r="G1231" i="1"/>
  <c r="O1231" i="1"/>
  <c r="G1232" i="1"/>
  <c r="O1232" i="1"/>
  <c r="G1233" i="1"/>
  <c r="O1233" i="1"/>
  <c r="G1234" i="1"/>
  <c r="O1234" i="1"/>
  <c r="G1235" i="1"/>
  <c r="O1235" i="1"/>
  <c r="G1236" i="1"/>
  <c r="O1236" i="1"/>
  <c r="G1237" i="1"/>
  <c r="O1237" i="1"/>
  <c r="G1238" i="1"/>
  <c r="O1238" i="1"/>
  <c r="G1239" i="1"/>
  <c r="O1239" i="1"/>
  <c r="G1240" i="1"/>
  <c r="O1240" i="1"/>
  <c r="G1241" i="1"/>
  <c r="O1241" i="1"/>
  <c r="G1242" i="1"/>
  <c r="O1242" i="1"/>
  <c r="G1243" i="1"/>
  <c r="O1243" i="1"/>
  <c r="G1244" i="1"/>
  <c r="O1244" i="1"/>
  <c r="G1245" i="1"/>
  <c r="O1245" i="1"/>
  <c r="G1246" i="1"/>
  <c r="O1246" i="1"/>
  <c r="G1247" i="1"/>
  <c r="O1247" i="1"/>
  <c r="G1248" i="1"/>
  <c r="O1248" i="1"/>
  <c r="G1249" i="1"/>
  <c r="O1249" i="1"/>
  <c r="G1250" i="1"/>
  <c r="O1250" i="1"/>
  <c r="G1251" i="1"/>
  <c r="O1251" i="1"/>
  <c r="G1252" i="1"/>
  <c r="O1252" i="1"/>
  <c r="G1253" i="1"/>
  <c r="O1253" i="1"/>
  <c r="G1254" i="1"/>
  <c r="O1254" i="1"/>
  <c r="G1255" i="1"/>
  <c r="O1255" i="1"/>
  <c r="G1256" i="1"/>
  <c r="O1256" i="1"/>
  <c r="G1257" i="1"/>
  <c r="O1257" i="1"/>
  <c r="G1258" i="1"/>
  <c r="O1258" i="1"/>
  <c r="G1259" i="1"/>
  <c r="O1259" i="1"/>
  <c r="G1260" i="1"/>
  <c r="O1260" i="1"/>
  <c r="G1261" i="1"/>
  <c r="O1261" i="1"/>
  <c r="G1262" i="1"/>
  <c r="O1262" i="1"/>
  <c r="G1263" i="1"/>
  <c r="O1263" i="1"/>
  <c r="G1264" i="1"/>
  <c r="O1264" i="1"/>
  <c r="G1265" i="1"/>
  <c r="O1265" i="1"/>
  <c r="G1266" i="1"/>
  <c r="O1266" i="1"/>
  <c r="G1267" i="1"/>
  <c r="O1267" i="1"/>
  <c r="G1268" i="1"/>
  <c r="O1268" i="1"/>
  <c r="G1269" i="1"/>
  <c r="O1269" i="1"/>
  <c r="G1270" i="1"/>
  <c r="O1270" i="1"/>
  <c r="G1271" i="1"/>
  <c r="O1271" i="1"/>
  <c r="G1272" i="1"/>
  <c r="O1272" i="1"/>
  <c r="G1273" i="1"/>
  <c r="O1273" i="1"/>
  <c r="G1274" i="1"/>
  <c r="O1274" i="1"/>
  <c r="G1275" i="1"/>
  <c r="O1275" i="1"/>
  <c r="G1276" i="1"/>
  <c r="O1276" i="1"/>
  <c r="G1277" i="1"/>
  <c r="O1277" i="1"/>
  <c r="G1278" i="1"/>
  <c r="O1278" i="1"/>
  <c r="G1279" i="1"/>
  <c r="O1279" i="1"/>
  <c r="G1280" i="1"/>
  <c r="O1280" i="1"/>
  <c r="G1281" i="1"/>
  <c r="O1281" i="1"/>
  <c r="G1282" i="1"/>
  <c r="O1282" i="1"/>
  <c r="G1283" i="1"/>
  <c r="O1283" i="1"/>
  <c r="G1284" i="1"/>
  <c r="O1284" i="1"/>
  <c r="G1285" i="1"/>
  <c r="O1285" i="1"/>
  <c r="G1286" i="1"/>
  <c r="O1286" i="1"/>
  <c r="G1287" i="1"/>
  <c r="O1287" i="1"/>
  <c r="G1288" i="1"/>
  <c r="O1288" i="1"/>
  <c r="G1289" i="1"/>
  <c r="O1289" i="1"/>
  <c r="G1290" i="1"/>
  <c r="O1290" i="1"/>
  <c r="G1291" i="1"/>
  <c r="O1291" i="1"/>
  <c r="G1292" i="1"/>
  <c r="O1292" i="1"/>
  <c r="G1293" i="1"/>
  <c r="O1293" i="1"/>
  <c r="G1294" i="1"/>
  <c r="O1294" i="1"/>
  <c r="G1295" i="1"/>
  <c r="O1295" i="1"/>
  <c r="G1296" i="1"/>
  <c r="O1296" i="1"/>
  <c r="G1297" i="1"/>
  <c r="O1297" i="1"/>
  <c r="G1298" i="1"/>
  <c r="O1298" i="1"/>
  <c r="G1299" i="1"/>
  <c r="O1299" i="1"/>
  <c r="G1300" i="1"/>
  <c r="O1300" i="1"/>
  <c r="G1301" i="1"/>
  <c r="O1301" i="1"/>
  <c r="G1302" i="1"/>
  <c r="O1302" i="1"/>
  <c r="G1303" i="1"/>
  <c r="O1303" i="1"/>
  <c r="G1304" i="1"/>
  <c r="O1304" i="1"/>
  <c r="G1305" i="1"/>
  <c r="O1305" i="1"/>
  <c r="G1306" i="1"/>
  <c r="O1306" i="1"/>
  <c r="G1307" i="1"/>
  <c r="O1307" i="1"/>
  <c r="G1308" i="1"/>
  <c r="O1308" i="1"/>
  <c r="G1309" i="1"/>
  <c r="O1309" i="1"/>
  <c r="G1310" i="1"/>
  <c r="O1310" i="1"/>
  <c r="G1311" i="1"/>
  <c r="O1311" i="1"/>
  <c r="G1312" i="1"/>
  <c r="O1312" i="1"/>
  <c r="G1313" i="1"/>
  <c r="O1313" i="1"/>
  <c r="G1314" i="1"/>
  <c r="O1314" i="1"/>
  <c r="G1315" i="1"/>
  <c r="O1315" i="1"/>
  <c r="G1316" i="1"/>
  <c r="O1316" i="1"/>
  <c r="G1317" i="1"/>
  <c r="O1317" i="1"/>
  <c r="G1318" i="1"/>
  <c r="O1318" i="1"/>
  <c r="G1319" i="1"/>
  <c r="O1319" i="1"/>
  <c r="G1320" i="1"/>
  <c r="O1320" i="1"/>
  <c r="G1321" i="1"/>
  <c r="O1321" i="1"/>
  <c r="G1322" i="1"/>
  <c r="O1322" i="1"/>
  <c r="G1323" i="1"/>
  <c r="O1323" i="1"/>
  <c r="G1324" i="1"/>
  <c r="O1324" i="1"/>
  <c r="G1325" i="1"/>
  <c r="O1325" i="1"/>
  <c r="G1326" i="1"/>
  <c r="O1326" i="1"/>
  <c r="G1327" i="1"/>
  <c r="O1327" i="1"/>
  <c r="G1328" i="1"/>
  <c r="O1328" i="1"/>
  <c r="G1329" i="1"/>
  <c r="O1329" i="1"/>
  <c r="G1330" i="1"/>
  <c r="O1330" i="1"/>
  <c r="G1331" i="1"/>
  <c r="O1331" i="1"/>
  <c r="G1332" i="1"/>
  <c r="O1332" i="1"/>
  <c r="G1333" i="1"/>
  <c r="O1333" i="1"/>
  <c r="G1334" i="1"/>
  <c r="O1334" i="1"/>
  <c r="G1335" i="1"/>
  <c r="O1335" i="1"/>
  <c r="G1336" i="1"/>
  <c r="O1336" i="1"/>
  <c r="G1337" i="1"/>
  <c r="O1337" i="1"/>
  <c r="G1338" i="1"/>
  <c r="O1338" i="1"/>
  <c r="G1339" i="1"/>
  <c r="O1339" i="1"/>
  <c r="G1340" i="1"/>
  <c r="O1340" i="1"/>
  <c r="G1341" i="1"/>
  <c r="O1341" i="1"/>
  <c r="G1342" i="1"/>
  <c r="O1342" i="1"/>
  <c r="G1343" i="1"/>
  <c r="O1343" i="1"/>
  <c r="G1344" i="1"/>
  <c r="O1344" i="1"/>
  <c r="G1345" i="1"/>
  <c r="O1345" i="1"/>
  <c r="G1346" i="1"/>
  <c r="O1346" i="1"/>
  <c r="G1347" i="1"/>
  <c r="O1347" i="1"/>
  <c r="G1348" i="1"/>
  <c r="O1348" i="1"/>
  <c r="G1349" i="1"/>
  <c r="O1349" i="1"/>
  <c r="G1350" i="1"/>
  <c r="O1350" i="1"/>
  <c r="G1351" i="1"/>
  <c r="O1351" i="1"/>
  <c r="G1352" i="1"/>
  <c r="O1352" i="1"/>
  <c r="G1353" i="1"/>
  <c r="O1353" i="1"/>
  <c r="G1354" i="1"/>
  <c r="O1354" i="1"/>
  <c r="G1355" i="1"/>
  <c r="O1355" i="1"/>
  <c r="G1356" i="1"/>
  <c r="O1356" i="1"/>
  <c r="G1357" i="1"/>
  <c r="O1357" i="1"/>
  <c r="G1358" i="1"/>
  <c r="O1358" i="1"/>
  <c r="G1359" i="1"/>
  <c r="O1359" i="1"/>
  <c r="G1360" i="1"/>
  <c r="O1360" i="1"/>
  <c r="G1361" i="1"/>
  <c r="O1361" i="1"/>
  <c r="G1362" i="1"/>
  <c r="O1362" i="1"/>
  <c r="G1363" i="1"/>
  <c r="O1363" i="1"/>
  <c r="G1364" i="1"/>
  <c r="O1364" i="1"/>
  <c r="G1365" i="1"/>
  <c r="O1365" i="1"/>
  <c r="G1366" i="1"/>
  <c r="O1366" i="1"/>
  <c r="G1367" i="1"/>
  <c r="O1367" i="1"/>
  <c r="G1368" i="1"/>
  <c r="O1368" i="1"/>
  <c r="G1369" i="1"/>
  <c r="O1369" i="1"/>
  <c r="G1370" i="1"/>
  <c r="O1370" i="1"/>
  <c r="G1371" i="1"/>
  <c r="O1371" i="1"/>
  <c r="G1372" i="1"/>
  <c r="O1372" i="1"/>
  <c r="G1373" i="1"/>
  <c r="O1373" i="1"/>
  <c r="G1374" i="1"/>
  <c r="O1374" i="1"/>
  <c r="G1375" i="1"/>
  <c r="O1375" i="1"/>
  <c r="G1376" i="1"/>
  <c r="O1376" i="1"/>
  <c r="G1377" i="1"/>
  <c r="O1377" i="1"/>
  <c r="G1378" i="1"/>
  <c r="O1378" i="1"/>
  <c r="G1379" i="1"/>
  <c r="O1379" i="1"/>
  <c r="G1380" i="1"/>
  <c r="O1380" i="1"/>
  <c r="G1381" i="1"/>
  <c r="O1381" i="1"/>
  <c r="G1382" i="1"/>
  <c r="O1382" i="1"/>
  <c r="G1383" i="1"/>
  <c r="O1383" i="1"/>
  <c r="G1384" i="1"/>
  <c r="O1384" i="1"/>
  <c r="G1385" i="1"/>
  <c r="O1385" i="1"/>
  <c r="G1386" i="1"/>
  <c r="O1386" i="1"/>
  <c r="G1387" i="1"/>
  <c r="O1387" i="1"/>
  <c r="G1388" i="1"/>
  <c r="O1388" i="1"/>
  <c r="G1389" i="1"/>
  <c r="O1389" i="1"/>
  <c r="G1390" i="1"/>
  <c r="O1390" i="1"/>
  <c r="G1391" i="1"/>
  <c r="O1391" i="1"/>
  <c r="G1392" i="1"/>
  <c r="O1392" i="1"/>
  <c r="G1393" i="1"/>
  <c r="O1393" i="1"/>
  <c r="G1394" i="1"/>
  <c r="O1394" i="1"/>
  <c r="G1395" i="1"/>
  <c r="O1395" i="1"/>
  <c r="G1396" i="1"/>
  <c r="O1396" i="1"/>
  <c r="G1397" i="1"/>
  <c r="O1397" i="1"/>
  <c r="G1398" i="1"/>
  <c r="O1398" i="1"/>
  <c r="G1399" i="1"/>
  <c r="O1399" i="1"/>
  <c r="G1400" i="1"/>
  <c r="O1400" i="1"/>
  <c r="G1401" i="1"/>
  <c r="O1401" i="1"/>
  <c r="G1402" i="1"/>
  <c r="O1402" i="1"/>
  <c r="G1403" i="1"/>
  <c r="O1403" i="1"/>
  <c r="G1404" i="1"/>
  <c r="O1404" i="1"/>
  <c r="G1405" i="1"/>
  <c r="O1405" i="1"/>
  <c r="G1406" i="1"/>
  <c r="O1406" i="1"/>
  <c r="G1407" i="1"/>
  <c r="O1407" i="1"/>
  <c r="G1408" i="1"/>
  <c r="O1408" i="1"/>
  <c r="G1409" i="1"/>
  <c r="O1409" i="1"/>
  <c r="G1410" i="1"/>
  <c r="O1410" i="1"/>
  <c r="G1411" i="1"/>
  <c r="O1411" i="1"/>
  <c r="G1412" i="1"/>
  <c r="O1412" i="1"/>
  <c r="G1413" i="1"/>
  <c r="O1413" i="1"/>
  <c r="G1414" i="1"/>
  <c r="O1414" i="1"/>
  <c r="G1415" i="1"/>
  <c r="O1415" i="1"/>
  <c r="G1416" i="1"/>
  <c r="O1416" i="1"/>
  <c r="G1417" i="1"/>
  <c r="O1417" i="1"/>
  <c r="G1418" i="1"/>
  <c r="O1418" i="1"/>
  <c r="G1419" i="1"/>
  <c r="O1419" i="1"/>
  <c r="G1420" i="1"/>
  <c r="O1420" i="1"/>
  <c r="G1421" i="1"/>
  <c r="O1421" i="1"/>
  <c r="G1422" i="1"/>
  <c r="O1422" i="1"/>
  <c r="G1423" i="1"/>
  <c r="O1423" i="1"/>
  <c r="G1424" i="1"/>
  <c r="O1424" i="1"/>
  <c r="G1425" i="1"/>
  <c r="O1425" i="1"/>
  <c r="G1426" i="1"/>
  <c r="O1426" i="1"/>
  <c r="G1427" i="1"/>
  <c r="O1427" i="1"/>
  <c r="G1428" i="1"/>
  <c r="O1428" i="1"/>
  <c r="G1429" i="1"/>
  <c r="O1429" i="1"/>
  <c r="G1430" i="1"/>
  <c r="O1430" i="1"/>
  <c r="G1431" i="1"/>
  <c r="O1431" i="1"/>
  <c r="G1432" i="1"/>
  <c r="O1432" i="1"/>
  <c r="G1433" i="1"/>
  <c r="O1433" i="1"/>
  <c r="G1434" i="1"/>
  <c r="O1434" i="1"/>
  <c r="G1435" i="1"/>
  <c r="O1435" i="1"/>
  <c r="G1436" i="1"/>
  <c r="O1436" i="1"/>
  <c r="G1437" i="1"/>
  <c r="O1437" i="1"/>
  <c r="G1438" i="1"/>
  <c r="O1438" i="1"/>
  <c r="G1439" i="1"/>
  <c r="O1439" i="1"/>
  <c r="G1440" i="1"/>
  <c r="O1440" i="1"/>
  <c r="G1441" i="1"/>
  <c r="O1441" i="1"/>
  <c r="G1442" i="1"/>
  <c r="O1442" i="1"/>
  <c r="G1443" i="1"/>
  <c r="O1443" i="1"/>
  <c r="G1444" i="1"/>
  <c r="O1444" i="1"/>
  <c r="G1445" i="1"/>
  <c r="O1445" i="1"/>
  <c r="G1446" i="1"/>
  <c r="O1446" i="1"/>
  <c r="G1447" i="1"/>
  <c r="O1447" i="1"/>
  <c r="G1448" i="1"/>
  <c r="O1448" i="1"/>
  <c r="G1449" i="1"/>
  <c r="O1449" i="1"/>
  <c r="G1450" i="1"/>
  <c r="O1450" i="1"/>
  <c r="G1451" i="1"/>
  <c r="O1451" i="1"/>
  <c r="G1452" i="1"/>
  <c r="O1452" i="1"/>
  <c r="G1453" i="1"/>
  <c r="O1453" i="1"/>
  <c r="G1454" i="1"/>
  <c r="O1454" i="1"/>
  <c r="G1455" i="1"/>
  <c r="O1455" i="1"/>
  <c r="G1456" i="1"/>
  <c r="O1456" i="1"/>
  <c r="G1457" i="1"/>
  <c r="O1457" i="1"/>
  <c r="G1458" i="1"/>
  <c r="O1458" i="1"/>
  <c r="G1459" i="1"/>
  <c r="O1459" i="1"/>
  <c r="G1460" i="1"/>
  <c r="O1460" i="1"/>
  <c r="G1461" i="1"/>
  <c r="O1461" i="1"/>
  <c r="G1462" i="1"/>
  <c r="O1462" i="1"/>
  <c r="G1463" i="1"/>
  <c r="O1463" i="1"/>
  <c r="G1464" i="1"/>
  <c r="O1464" i="1"/>
  <c r="G1465" i="1"/>
  <c r="O1465" i="1"/>
  <c r="G1466" i="1"/>
  <c r="O1466" i="1"/>
  <c r="G1467" i="1"/>
  <c r="O1467" i="1"/>
  <c r="G1468" i="1"/>
  <c r="O1468" i="1"/>
  <c r="G1469" i="1"/>
  <c r="O1469" i="1"/>
  <c r="G1470" i="1"/>
  <c r="O1470" i="1"/>
  <c r="G1471" i="1"/>
  <c r="O1471" i="1"/>
  <c r="G1472" i="1"/>
  <c r="O1472" i="1"/>
  <c r="G1473" i="1"/>
  <c r="O1473" i="1"/>
  <c r="G1474" i="1"/>
  <c r="O1474" i="1"/>
  <c r="G1475" i="1"/>
  <c r="O1475" i="1"/>
  <c r="G1476" i="1"/>
  <c r="O1476" i="1"/>
  <c r="G1477" i="1"/>
  <c r="O1477" i="1"/>
  <c r="G1478" i="1"/>
  <c r="O1478" i="1"/>
  <c r="G1479" i="1"/>
  <c r="O1479" i="1"/>
  <c r="G1480" i="1"/>
  <c r="O1480" i="1"/>
  <c r="G1481" i="1"/>
  <c r="O1481" i="1"/>
  <c r="G1482" i="1"/>
  <c r="O1482" i="1"/>
  <c r="G1483" i="1"/>
  <c r="O1483" i="1"/>
  <c r="G1484" i="1"/>
  <c r="O1484" i="1"/>
  <c r="G1485" i="1"/>
  <c r="O1485" i="1"/>
  <c r="G1486" i="1"/>
  <c r="O1486" i="1"/>
  <c r="G1487" i="1"/>
  <c r="O1487" i="1"/>
  <c r="G1488" i="1"/>
  <c r="O1488" i="1"/>
  <c r="G1489" i="1"/>
  <c r="O1489" i="1"/>
  <c r="G1490" i="1"/>
  <c r="O1490" i="1"/>
  <c r="G1491" i="1"/>
  <c r="O1491" i="1"/>
  <c r="G1492" i="1"/>
  <c r="O1492" i="1"/>
  <c r="G1493" i="1"/>
  <c r="O1493" i="1"/>
  <c r="G1494" i="1"/>
  <c r="O1494" i="1"/>
  <c r="G1495" i="1"/>
  <c r="O1495" i="1"/>
  <c r="G1496" i="1"/>
  <c r="O1496" i="1"/>
  <c r="G1497" i="1"/>
  <c r="O1497" i="1"/>
  <c r="G1498" i="1"/>
  <c r="O1498" i="1"/>
  <c r="G1499" i="1"/>
  <c r="O1499" i="1"/>
  <c r="G1500" i="1"/>
  <c r="O1500" i="1"/>
  <c r="G1501" i="1"/>
  <c r="O1501" i="1"/>
  <c r="G1502" i="1"/>
  <c r="O1502" i="1"/>
  <c r="G1503" i="1"/>
  <c r="O1503" i="1"/>
  <c r="G1504" i="1"/>
  <c r="O1504" i="1"/>
  <c r="G1505" i="1"/>
  <c r="O1505" i="1"/>
  <c r="G1506" i="1"/>
  <c r="O1506" i="1"/>
  <c r="G1507" i="1"/>
  <c r="O1507" i="1"/>
  <c r="G1508" i="1"/>
  <c r="O1508" i="1"/>
  <c r="G1509" i="1"/>
  <c r="O1509" i="1"/>
  <c r="G1510" i="1"/>
  <c r="O1510" i="1"/>
  <c r="G1511" i="1"/>
  <c r="O1511" i="1"/>
  <c r="G1512" i="1"/>
  <c r="O1512" i="1"/>
  <c r="G1513" i="1"/>
  <c r="O1513" i="1"/>
  <c r="G1514" i="1"/>
  <c r="O1514" i="1"/>
  <c r="G1515" i="1"/>
  <c r="O1515" i="1"/>
  <c r="G1516" i="1"/>
  <c r="O1516" i="1"/>
  <c r="G1517" i="1"/>
  <c r="O1517" i="1"/>
  <c r="G1518" i="1"/>
  <c r="O1518" i="1"/>
  <c r="G1519" i="1"/>
  <c r="O1519" i="1"/>
  <c r="G1520" i="1"/>
  <c r="O1520" i="1"/>
  <c r="G1521" i="1"/>
  <c r="O1521" i="1"/>
  <c r="G1522" i="1"/>
  <c r="O1522" i="1"/>
  <c r="G1523" i="1"/>
  <c r="O1523" i="1"/>
  <c r="G1524" i="1"/>
  <c r="O1524" i="1"/>
  <c r="G1525" i="1"/>
  <c r="O1525" i="1"/>
  <c r="G1526" i="1"/>
  <c r="O1526" i="1"/>
  <c r="G1527" i="1"/>
  <c r="O1527" i="1"/>
  <c r="G1528" i="1"/>
  <c r="O1528" i="1"/>
  <c r="G1529" i="1"/>
  <c r="O1529" i="1"/>
  <c r="G1530" i="1"/>
  <c r="O1530" i="1"/>
  <c r="G1531" i="1"/>
  <c r="O1531" i="1"/>
  <c r="G1532" i="1"/>
  <c r="O1532" i="1"/>
  <c r="G1533" i="1"/>
  <c r="O1533" i="1"/>
  <c r="G1534" i="1"/>
  <c r="O1534" i="1"/>
  <c r="G1535" i="1"/>
  <c r="O1535" i="1"/>
  <c r="G1536" i="1"/>
  <c r="O1536" i="1"/>
  <c r="G1537" i="1"/>
  <c r="O1537" i="1"/>
  <c r="G1538" i="1"/>
  <c r="O1538" i="1"/>
  <c r="G1539" i="1"/>
  <c r="O1539" i="1"/>
  <c r="G1540" i="1"/>
  <c r="O1540" i="1"/>
  <c r="G1541" i="1"/>
  <c r="O1541" i="1"/>
  <c r="G1542" i="1"/>
  <c r="O1542" i="1"/>
  <c r="G1543" i="1"/>
  <c r="O1543" i="1"/>
  <c r="G1544" i="1"/>
  <c r="O1544" i="1"/>
  <c r="G1545" i="1"/>
  <c r="O1545" i="1"/>
  <c r="G1546" i="1"/>
  <c r="O1546" i="1"/>
  <c r="G1547" i="1"/>
  <c r="O1547" i="1"/>
  <c r="G1548" i="1"/>
  <c r="O1548" i="1"/>
  <c r="G1549" i="1"/>
  <c r="O1549" i="1"/>
  <c r="G1550" i="1"/>
  <c r="O1550" i="1"/>
  <c r="G1551" i="1"/>
  <c r="O1551" i="1"/>
  <c r="G1552" i="1"/>
  <c r="O1552" i="1"/>
  <c r="G1553" i="1"/>
  <c r="O1553" i="1"/>
  <c r="G1554" i="1"/>
  <c r="O1554" i="1"/>
  <c r="G1555" i="1"/>
  <c r="O1555" i="1"/>
  <c r="G1556" i="1"/>
  <c r="O1556" i="1"/>
  <c r="G1557" i="1"/>
  <c r="O1557" i="1"/>
  <c r="G1558" i="1"/>
  <c r="O1558" i="1"/>
  <c r="G1559" i="1"/>
  <c r="O1559" i="1"/>
  <c r="G1560" i="1"/>
  <c r="O1560" i="1"/>
  <c r="G1561" i="1"/>
  <c r="O1561" i="1"/>
  <c r="G1562" i="1"/>
  <c r="O1562" i="1"/>
  <c r="G1563" i="1"/>
  <c r="O1563" i="1"/>
  <c r="G1564" i="1"/>
  <c r="O1564" i="1"/>
  <c r="G1565" i="1"/>
  <c r="O1565" i="1"/>
  <c r="G1566" i="1"/>
  <c r="O1566" i="1"/>
  <c r="G1567" i="1"/>
  <c r="O1567" i="1"/>
  <c r="G1568" i="1"/>
  <c r="O1568" i="1"/>
  <c r="G1569" i="1"/>
  <c r="O1569" i="1"/>
  <c r="G1570" i="1"/>
  <c r="O1570" i="1"/>
  <c r="G1571" i="1"/>
  <c r="O1571" i="1"/>
  <c r="G1572" i="1"/>
  <c r="O1572" i="1"/>
  <c r="G1573" i="1"/>
  <c r="O1573" i="1"/>
  <c r="G1574" i="1"/>
  <c r="O1574" i="1"/>
  <c r="G1575" i="1"/>
  <c r="O1575" i="1"/>
  <c r="G1576" i="1"/>
  <c r="O1576" i="1"/>
  <c r="G1577" i="1"/>
  <c r="O1577" i="1"/>
  <c r="G1578" i="1"/>
  <c r="O1578" i="1"/>
  <c r="G1579" i="1"/>
  <c r="O1579" i="1"/>
  <c r="G1580" i="1"/>
  <c r="O1580" i="1"/>
  <c r="G1581" i="1"/>
  <c r="O1581" i="1"/>
  <c r="G1582" i="1"/>
  <c r="O1582" i="1"/>
  <c r="G1583" i="1"/>
  <c r="O1583" i="1"/>
  <c r="G1584" i="1"/>
  <c r="O1584" i="1"/>
  <c r="G1585" i="1"/>
  <c r="O1585" i="1"/>
  <c r="G1586" i="1"/>
  <c r="O1586" i="1"/>
  <c r="G1587" i="1"/>
  <c r="O1587" i="1"/>
  <c r="G1588" i="1"/>
  <c r="O1588" i="1"/>
  <c r="G1589" i="1"/>
  <c r="O1589" i="1"/>
  <c r="G1590" i="1"/>
  <c r="O1590" i="1"/>
  <c r="G1591" i="1"/>
  <c r="O1591" i="1"/>
  <c r="G1592" i="1"/>
  <c r="O1592" i="1"/>
  <c r="G1593" i="1"/>
  <c r="O1593" i="1"/>
  <c r="G1594" i="1"/>
  <c r="O1594" i="1"/>
  <c r="G1595" i="1"/>
  <c r="O1595" i="1"/>
  <c r="G1596" i="1"/>
  <c r="O1596" i="1"/>
  <c r="G1597" i="1"/>
  <c r="O1597" i="1"/>
  <c r="G1598" i="1"/>
  <c r="O1598" i="1"/>
  <c r="G1599" i="1"/>
  <c r="O1599" i="1"/>
  <c r="G1600" i="1"/>
  <c r="O1600" i="1"/>
  <c r="G1601" i="1"/>
  <c r="O1601" i="1"/>
  <c r="G1602" i="1"/>
  <c r="O1602" i="1"/>
  <c r="G1603" i="1"/>
  <c r="O1603" i="1"/>
  <c r="G1604" i="1"/>
  <c r="O1604" i="1"/>
  <c r="G1605" i="1"/>
  <c r="O1605" i="1"/>
  <c r="G1606" i="1"/>
  <c r="O1606" i="1"/>
  <c r="G1607" i="1"/>
  <c r="O1607" i="1"/>
  <c r="G1608" i="1"/>
  <c r="O1608" i="1"/>
  <c r="G1609" i="1"/>
  <c r="O1609" i="1"/>
  <c r="G1610" i="1"/>
  <c r="O1610" i="1"/>
  <c r="G1611" i="1"/>
  <c r="O1611" i="1"/>
  <c r="G1612" i="1"/>
  <c r="O1612" i="1"/>
  <c r="G1613" i="1"/>
  <c r="O1613" i="1"/>
  <c r="G1614" i="1"/>
  <c r="O1614" i="1"/>
  <c r="G1615" i="1"/>
  <c r="O1615" i="1"/>
  <c r="G1616" i="1"/>
  <c r="O1616" i="1"/>
  <c r="G1617" i="1"/>
  <c r="O1617" i="1"/>
  <c r="G1618" i="1"/>
  <c r="O1618" i="1"/>
  <c r="G1619" i="1"/>
  <c r="O1619" i="1"/>
  <c r="G1620" i="1"/>
  <c r="O1620" i="1"/>
  <c r="G1621" i="1"/>
  <c r="O1621" i="1"/>
  <c r="G1622" i="1"/>
  <c r="O1622" i="1"/>
  <c r="G1623" i="1"/>
  <c r="O1623" i="1"/>
  <c r="G1624" i="1"/>
  <c r="O1624" i="1"/>
  <c r="G1625" i="1"/>
  <c r="O1625" i="1"/>
  <c r="G1626" i="1"/>
  <c r="O1626" i="1"/>
  <c r="G1627" i="1"/>
  <c r="O1627" i="1"/>
  <c r="G1628" i="1"/>
  <c r="O1628" i="1"/>
  <c r="G1629" i="1"/>
  <c r="O1629" i="1"/>
  <c r="G1630" i="1"/>
  <c r="O1630" i="1"/>
  <c r="G1631" i="1"/>
  <c r="O1631" i="1"/>
  <c r="G1632" i="1"/>
  <c r="O1632" i="1"/>
  <c r="G1633" i="1"/>
  <c r="O1633" i="1"/>
  <c r="G1634" i="1"/>
  <c r="O1634" i="1"/>
  <c r="G1635" i="1"/>
  <c r="O1635" i="1"/>
  <c r="G1636" i="1"/>
  <c r="O1636" i="1"/>
  <c r="G1637" i="1"/>
  <c r="O1637" i="1"/>
  <c r="G1638" i="1"/>
  <c r="O1638" i="1"/>
  <c r="G1639" i="1"/>
  <c r="O1639" i="1"/>
  <c r="G1640" i="1"/>
  <c r="O1640" i="1"/>
  <c r="G1641" i="1"/>
  <c r="O1641" i="1"/>
  <c r="G1642" i="1"/>
  <c r="O1642" i="1"/>
  <c r="G1643" i="1"/>
  <c r="O1643" i="1"/>
  <c r="G1644" i="1"/>
  <c r="O1644" i="1"/>
  <c r="G1645" i="1"/>
  <c r="O1645" i="1"/>
  <c r="G1646" i="1"/>
  <c r="O1646" i="1"/>
  <c r="G1647" i="1"/>
  <c r="O1647" i="1"/>
  <c r="G1648" i="1"/>
  <c r="O1648" i="1"/>
  <c r="G1649" i="1"/>
  <c r="O1649" i="1"/>
  <c r="G1650" i="1"/>
  <c r="O1650" i="1"/>
  <c r="G1651" i="1"/>
  <c r="O1651" i="1"/>
  <c r="G1652" i="1"/>
  <c r="O1652" i="1"/>
  <c r="G1653" i="1"/>
  <c r="O1653" i="1"/>
  <c r="G1654" i="1"/>
  <c r="O1654" i="1"/>
  <c r="G1655" i="1"/>
  <c r="O1655" i="1"/>
  <c r="G1656" i="1"/>
  <c r="O1656" i="1"/>
  <c r="G1657" i="1"/>
  <c r="O1657" i="1"/>
  <c r="G1658" i="1"/>
  <c r="O1658" i="1"/>
  <c r="G1659" i="1"/>
  <c r="O1659" i="1"/>
  <c r="G1660" i="1"/>
  <c r="O1660" i="1"/>
  <c r="G1661" i="1"/>
  <c r="O1661" i="1"/>
  <c r="G1662" i="1"/>
  <c r="O1662" i="1"/>
  <c r="G1663" i="1"/>
  <c r="O1663" i="1"/>
  <c r="G1664" i="1"/>
  <c r="O1664" i="1"/>
  <c r="G1665" i="1"/>
  <c r="O1665" i="1"/>
  <c r="G1666" i="1"/>
  <c r="O1666" i="1"/>
  <c r="G1667" i="1"/>
  <c r="O1667" i="1"/>
  <c r="G1668" i="1"/>
  <c r="O1668" i="1"/>
  <c r="G1669" i="1"/>
  <c r="O1669" i="1"/>
  <c r="G1670" i="1"/>
  <c r="O1670" i="1"/>
  <c r="G1671" i="1"/>
  <c r="O1671" i="1"/>
  <c r="G1672" i="1"/>
  <c r="O1672" i="1"/>
  <c r="G1673" i="1"/>
  <c r="O1673" i="1"/>
  <c r="G1674" i="1"/>
  <c r="O1674" i="1"/>
  <c r="G1675" i="1"/>
  <c r="O1675" i="1"/>
  <c r="G1676" i="1"/>
  <c r="O1676" i="1"/>
  <c r="G1677" i="1"/>
  <c r="O1677" i="1"/>
  <c r="G1678" i="1"/>
  <c r="O1678" i="1"/>
  <c r="G1679" i="1"/>
  <c r="O1679" i="1"/>
  <c r="G1680" i="1"/>
  <c r="O1680" i="1"/>
  <c r="G1681" i="1"/>
  <c r="O1681" i="1"/>
  <c r="G1682" i="1"/>
  <c r="O1682" i="1"/>
  <c r="G1683" i="1"/>
  <c r="O1683" i="1"/>
  <c r="G1684" i="1"/>
  <c r="O1684" i="1"/>
  <c r="G1685" i="1"/>
  <c r="O1685" i="1"/>
  <c r="G1686" i="1"/>
  <c r="O1686" i="1"/>
  <c r="G1687" i="1"/>
  <c r="O1687" i="1"/>
  <c r="G1688" i="1"/>
  <c r="O1688" i="1"/>
  <c r="G1689" i="1"/>
  <c r="O1689" i="1"/>
  <c r="G1690" i="1"/>
  <c r="O1690" i="1"/>
  <c r="G1691" i="1"/>
  <c r="O1691" i="1"/>
  <c r="G1692" i="1"/>
  <c r="O1692" i="1"/>
  <c r="G1693" i="1"/>
  <c r="O1693" i="1"/>
  <c r="G1694" i="1"/>
  <c r="O1694" i="1"/>
  <c r="G1695" i="1"/>
  <c r="O1695" i="1"/>
  <c r="G1696" i="1"/>
  <c r="O1696" i="1"/>
  <c r="G1697" i="1"/>
  <c r="O1697" i="1"/>
  <c r="G1698" i="1"/>
  <c r="O1698" i="1"/>
  <c r="G1699" i="1"/>
  <c r="O1699" i="1"/>
  <c r="G1700" i="1"/>
  <c r="O1700" i="1"/>
  <c r="G1701" i="1"/>
  <c r="O1701" i="1"/>
  <c r="G1702" i="1"/>
  <c r="O1702" i="1"/>
  <c r="G1703" i="1"/>
  <c r="O1703" i="1"/>
  <c r="G1704" i="1"/>
  <c r="O1704" i="1"/>
  <c r="G1705" i="1"/>
  <c r="O1705" i="1"/>
  <c r="G1706" i="1"/>
  <c r="O1706" i="1"/>
  <c r="G1707" i="1"/>
  <c r="O1707" i="1"/>
  <c r="G1708" i="1"/>
  <c r="O1708" i="1"/>
  <c r="G1709" i="1"/>
  <c r="O1709" i="1"/>
  <c r="G1710" i="1"/>
  <c r="O1710" i="1"/>
  <c r="G1711" i="1"/>
  <c r="O1711" i="1"/>
  <c r="G1712" i="1"/>
  <c r="O1712" i="1"/>
  <c r="G1713" i="1"/>
  <c r="O1713" i="1"/>
  <c r="G1714" i="1"/>
  <c r="O1714" i="1"/>
  <c r="G1715" i="1"/>
  <c r="O1715" i="1"/>
  <c r="G1716" i="1"/>
  <c r="O1716" i="1"/>
  <c r="G1717" i="1"/>
  <c r="O1717" i="1"/>
  <c r="G1718" i="1"/>
  <c r="O1718" i="1"/>
  <c r="G1719" i="1"/>
  <c r="O1719" i="1"/>
  <c r="G1720" i="1"/>
  <c r="O1720" i="1"/>
  <c r="G1721" i="1"/>
  <c r="O1721" i="1"/>
  <c r="G1722" i="1"/>
  <c r="O1722" i="1"/>
  <c r="G1723" i="1"/>
  <c r="O1723" i="1"/>
  <c r="G1724" i="1"/>
  <c r="O1724" i="1"/>
  <c r="G1725" i="1"/>
  <c r="O1725" i="1"/>
  <c r="G1726" i="1"/>
  <c r="O1726" i="1"/>
  <c r="G1727" i="1"/>
  <c r="O1727" i="1"/>
  <c r="G1728" i="1"/>
  <c r="O1728" i="1"/>
  <c r="G1729" i="1"/>
  <c r="O1729" i="1"/>
  <c r="G1730" i="1"/>
  <c r="O1730" i="1"/>
  <c r="G1731" i="1"/>
  <c r="O1731" i="1"/>
  <c r="G1732" i="1"/>
  <c r="O1732" i="1"/>
  <c r="G1733" i="1"/>
  <c r="O1733" i="1"/>
  <c r="G1734" i="1"/>
  <c r="O1734" i="1"/>
  <c r="G1735" i="1"/>
  <c r="O1735" i="1"/>
  <c r="G1736" i="1"/>
  <c r="O1736" i="1"/>
  <c r="G1737" i="1"/>
  <c r="O1737" i="1"/>
  <c r="G1738" i="1"/>
  <c r="O1738" i="1"/>
  <c r="G1739" i="1"/>
  <c r="O1739" i="1"/>
  <c r="G1740" i="1"/>
  <c r="O1740" i="1"/>
  <c r="G1741" i="1"/>
  <c r="O1741" i="1"/>
  <c r="G1742" i="1"/>
  <c r="O1742" i="1"/>
  <c r="G1743" i="1"/>
  <c r="O1743" i="1"/>
  <c r="G1744" i="1"/>
  <c r="O1744" i="1"/>
  <c r="G1745" i="1"/>
  <c r="O1745" i="1"/>
  <c r="G1746" i="1"/>
  <c r="O1746" i="1"/>
  <c r="G1747" i="1"/>
  <c r="O1747" i="1"/>
  <c r="G1748" i="1"/>
  <c r="O1748" i="1"/>
  <c r="G1749" i="1"/>
  <c r="O1749" i="1"/>
  <c r="G1750" i="1"/>
  <c r="O1750" i="1"/>
  <c r="G1751" i="1"/>
  <c r="O1751" i="1"/>
  <c r="G1752" i="1"/>
  <c r="O1752" i="1"/>
  <c r="G1753" i="1"/>
  <c r="O1753" i="1"/>
  <c r="G1754" i="1"/>
  <c r="O1754" i="1"/>
  <c r="G1755" i="1"/>
  <c r="O1755" i="1"/>
  <c r="G1756" i="1"/>
  <c r="O1756" i="1"/>
  <c r="G1757" i="1"/>
  <c r="O1757" i="1"/>
  <c r="G1758" i="1"/>
  <c r="O1758" i="1"/>
  <c r="G1759" i="1"/>
  <c r="O1759" i="1"/>
  <c r="G1760" i="1"/>
  <c r="O1760" i="1"/>
  <c r="G1761" i="1"/>
  <c r="O1761" i="1"/>
  <c r="G1762" i="1"/>
  <c r="O1762" i="1"/>
  <c r="G1763" i="1"/>
  <c r="O1763" i="1"/>
  <c r="G1764" i="1"/>
  <c r="O1764" i="1"/>
  <c r="G1765" i="1"/>
  <c r="O1765" i="1"/>
  <c r="G1766" i="1"/>
  <c r="O1766" i="1"/>
  <c r="G1767" i="1"/>
  <c r="O1767" i="1"/>
  <c r="G1768" i="1"/>
  <c r="O1768" i="1"/>
  <c r="G1769" i="1"/>
  <c r="O1769" i="1"/>
  <c r="G1770" i="1"/>
  <c r="O1770" i="1"/>
  <c r="G1771" i="1"/>
  <c r="O1771" i="1"/>
  <c r="G1772" i="1"/>
  <c r="O1772" i="1"/>
  <c r="G1773" i="1"/>
  <c r="O1773" i="1"/>
  <c r="G1774" i="1"/>
  <c r="O1774" i="1"/>
  <c r="G1775" i="1"/>
  <c r="O1775" i="1"/>
  <c r="G1776" i="1"/>
  <c r="O1776" i="1"/>
  <c r="G1777" i="1"/>
  <c r="O1777" i="1"/>
  <c r="G1778" i="1"/>
  <c r="O1778" i="1"/>
  <c r="G1779" i="1"/>
  <c r="O1779" i="1"/>
  <c r="G1780" i="1"/>
  <c r="O1780" i="1"/>
  <c r="G1781" i="1"/>
  <c r="O1781" i="1"/>
  <c r="G1782" i="1"/>
  <c r="O1782" i="1"/>
  <c r="G1783" i="1"/>
  <c r="O1783" i="1"/>
  <c r="G1784" i="1"/>
  <c r="O1784" i="1"/>
  <c r="G1785" i="1"/>
  <c r="O1785" i="1"/>
  <c r="G1786" i="1"/>
  <c r="O1786" i="1"/>
  <c r="G1787" i="1"/>
  <c r="O1787" i="1"/>
  <c r="G1788" i="1"/>
  <c r="O1788" i="1"/>
  <c r="G1789" i="1"/>
  <c r="O1789" i="1"/>
  <c r="G1790" i="1"/>
  <c r="O1790" i="1"/>
  <c r="G1791" i="1"/>
  <c r="O1791" i="1"/>
  <c r="G1792" i="1"/>
  <c r="O1792" i="1"/>
  <c r="G1793" i="1"/>
  <c r="O1793" i="1"/>
  <c r="G1794" i="1"/>
  <c r="O1794" i="1"/>
  <c r="G1795" i="1"/>
  <c r="O1795" i="1"/>
  <c r="G1796" i="1"/>
  <c r="O1796" i="1"/>
  <c r="G1797" i="1"/>
  <c r="O1797" i="1"/>
  <c r="G1798" i="1"/>
  <c r="O1798" i="1"/>
  <c r="G1799" i="1"/>
  <c r="O1799" i="1"/>
  <c r="G1800" i="1"/>
  <c r="O1800" i="1"/>
  <c r="G1801" i="1"/>
  <c r="O1801" i="1"/>
  <c r="G1802" i="1"/>
  <c r="O1802" i="1"/>
  <c r="G1803" i="1"/>
  <c r="O1803" i="1"/>
  <c r="G1804" i="1"/>
  <c r="O1804" i="1"/>
  <c r="G1805" i="1"/>
  <c r="O1805" i="1"/>
  <c r="G1806" i="1"/>
  <c r="O1806" i="1"/>
  <c r="G1807" i="1"/>
  <c r="O1807" i="1"/>
  <c r="G1808" i="1"/>
  <c r="O1808" i="1"/>
  <c r="G1809" i="1"/>
  <c r="O1809" i="1"/>
  <c r="G1810" i="1"/>
  <c r="O1810" i="1"/>
  <c r="G1811" i="1"/>
  <c r="O1811" i="1"/>
  <c r="G1812" i="1"/>
  <c r="O1812" i="1"/>
  <c r="G1813" i="1"/>
  <c r="O1813" i="1"/>
  <c r="G1814" i="1"/>
  <c r="O1814" i="1"/>
  <c r="G1815" i="1"/>
  <c r="O1815" i="1"/>
  <c r="G1816" i="1"/>
  <c r="O1816" i="1"/>
  <c r="G1817" i="1"/>
  <c r="O1817" i="1"/>
  <c r="G1818" i="1"/>
  <c r="O1818" i="1"/>
  <c r="G1819" i="1"/>
  <c r="O1819" i="1"/>
  <c r="G1820" i="1"/>
  <c r="O1820" i="1"/>
  <c r="G1821" i="1"/>
  <c r="O1821" i="1"/>
  <c r="G1822" i="1"/>
  <c r="O1822" i="1"/>
  <c r="G1823" i="1"/>
  <c r="O1823" i="1"/>
  <c r="G1824" i="1"/>
  <c r="O1824" i="1"/>
  <c r="G1825" i="1"/>
  <c r="O1825" i="1"/>
  <c r="G1826" i="1"/>
  <c r="O1826" i="1"/>
  <c r="G1827" i="1"/>
  <c r="O1827" i="1"/>
  <c r="G1828" i="1"/>
  <c r="O1828" i="1"/>
  <c r="G1829" i="1"/>
  <c r="O1829" i="1"/>
  <c r="G1830" i="1"/>
  <c r="O1830" i="1"/>
  <c r="G1831" i="1"/>
  <c r="O1831" i="1"/>
  <c r="G1832" i="1"/>
  <c r="O1832" i="1"/>
  <c r="G1833" i="1"/>
  <c r="O1833" i="1"/>
  <c r="G1834" i="1"/>
  <c r="O1834" i="1"/>
  <c r="G1835" i="1"/>
  <c r="O1835" i="1"/>
  <c r="G1836" i="1"/>
  <c r="O1836" i="1"/>
  <c r="G1837" i="1"/>
  <c r="O1837" i="1"/>
  <c r="G1838" i="1"/>
  <c r="O1838" i="1"/>
  <c r="G1839" i="1"/>
  <c r="O1839" i="1"/>
  <c r="G1840" i="1"/>
  <c r="O1840" i="1"/>
  <c r="G1841" i="1"/>
  <c r="O1841" i="1"/>
  <c r="G1842" i="1"/>
  <c r="O1842" i="1"/>
  <c r="G1843" i="1"/>
  <c r="O1843" i="1"/>
  <c r="G1844" i="1"/>
  <c r="O1844" i="1"/>
  <c r="G1845" i="1"/>
  <c r="O1845" i="1"/>
  <c r="G1846" i="1"/>
  <c r="O1846" i="1"/>
  <c r="G1847" i="1"/>
  <c r="O1847" i="1"/>
  <c r="G1848" i="1"/>
  <c r="O1848" i="1"/>
  <c r="G1849" i="1"/>
  <c r="O1849" i="1"/>
  <c r="G1850" i="1"/>
  <c r="O1850" i="1"/>
  <c r="G1851" i="1"/>
  <c r="O1851" i="1"/>
  <c r="G1852" i="1"/>
  <c r="O1852" i="1"/>
  <c r="G1853" i="1"/>
  <c r="O1853" i="1"/>
  <c r="G1854" i="1"/>
  <c r="O1854" i="1"/>
  <c r="G1855" i="1"/>
  <c r="O1855" i="1"/>
  <c r="G1856" i="1"/>
  <c r="O1856" i="1"/>
  <c r="G1857" i="1"/>
  <c r="O1857" i="1"/>
  <c r="G1858" i="1"/>
  <c r="O1858" i="1"/>
  <c r="G1859" i="1"/>
  <c r="O1859" i="1"/>
  <c r="G1860" i="1"/>
  <c r="O1860" i="1"/>
  <c r="G1861" i="1"/>
  <c r="O1861" i="1"/>
  <c r="G1862" i="1"/>
  <c r="O1862" i="1"/>
  <c r="G1863" i="1"/>
  <c r="O1863" i="1"/>
  <c r="G1864" i="1"/>
  <c r="O1864" i="1"/>
  <c r="G1865" i="1"/>
  <c r="O1865" i="1"/>
  <c r="G1866" i="1"/>
  <c r="O1866" i="1"/>
  <c r="G1867" i="1"/>
  <c r="O1867" i="1"/>
  <c r="G1868" i="1"/>
  <c r="O1868" i="1"/>
  <c r="G1869" i="1"/>
  <c r="O1869" i="1"/>
  <c r="G1870" i="1"/>
  <c r="O1870" i="1"/>
  <c r="G1871" i="1"/>
  <c r="O1871" i="1"/>
  <c r="G1872" i="1"/>
  <c r="O1872" i="1"/>
  <c r="G1873" i="1"/>
  <c r="O1873" i="1"/>
  <c r="G1874" i="1"/>
  <c r="O1874" i="1"/>
  <c r="G1875" i="1"/>
  <c r="O1875" i="1"/>
  <c r="G1876" i="1"/>
  <c r="O1876" i="1"/>
  <c r="G1877" i="1"/>
  <c r="O1877" i="1"/>
  <c r="G1878" i="1"/>
  <c r="O1878" i="1"/>
  <c r="G1879" i="1"/>
  <c r="O1879" i="1"/>
  <c r="G1880" i="1"/>
  <c r="O1880" i="1"/>
  <c r="G1881" i="1"/>
  <c r="O1881" i="1"/>
  <c r="G1882" i="1"/>
  <c r="O1882" i="1"/>
  <c r="G1883" i="1"/>
  <c r="O1883" i="1"/>
  <c r="G1884" i="1"/>
  <c r="O1884" i="1"/>
  <c r="G1885" i="1"/>
  <c r="O1885" i="1"/>
  <c r="G1886" i="1"/>
  <c r="O1886" i="1"/>
  <c r="G1887" i="1"/>
  <c r="O1887" i="1"/>
  <c r="G1888" i="1"/>
  <c r="O1888" i="1"/>
  <c r="G1889" i="1"/>
  <c r="O1889" i="1"/>
  <c r="G1890" i="1"/>
  <c r="O1890" i="1"/>
  <c r="G1891" i="1"/>
  <c r="O1891" i="1"/>
  <c r="G1892" i="1"/>
  <c r="O1892" i="1"/>
  <c r="G1893" i="1"/>
  <c r="O1893" i="1"/>
  <c r="G1894" i="1"/>
  <c r="O1894" i="1"/>
  <c r="G1895" i="1"/>
  <c r="O1895" i="1"/>
  <c r="G1896" i="1"/>
  <c r="O1896" i="1"/>
  <c r="G1897" i="1"/>
  <c r="O1897" i="1"/>
  <c r="G1898" i="1"/>
  <c r="O1898" i="1"/>
  <c r="G1899" i="1"/>
  <c r="O1899" i="1"/>
  <c r="G1900" i="1"/>
  <c r="O1900" i="1"/>
  <c r="G1901" i="1"/>
  <c r="O1901" i="1"/>
  <c r="G1902" i="1"/>
  <c r="O1902" i="1"/>
  <c r="G1903" i="1"/>
  <c r="O1903" i="1"/>
  <c r="G1904" i="1"/>
  <c r="O1904" i="1"/>
  <c r="G1905" i="1"/>
  <c r="O1905" i="1"/>
  <c r="G1906" i="1"/>
  <c r="O1906" i="1"/>
  <c r="G1907" i="1"/>
  <c r="O1907" i="1"/>
  <c r="G1908" i="1"/>
  <c r="O1908" i="1"/>
  <c r="G1909" i="1"/>
  <c r="O1909" i="1"/>
  <c r="G1910" i="1"/>
  <c r="O1910" i="1"/>
  <c r="G1911" i="1"/>
  <c r="O1911" i="1"/>
  <c r="G1912" i="1"/>
  <c r="O1912" i="1"/>
  <c r="G1913" i="1"/>
  <c r="O1913" i="1"/>
  <c r="G1914" i="1"/>
  <c r="O1914" i="1"/>
  <c r="G1915" i="1"/>
  <c r="O1915" i="1"/>
  <c r="G1916" i="1"/>
  <c r="O1916" i="1"/>
  <c r="G1917" i="1"/>
  <c r="O1917" i="1"/>
  <c r="G1918" i="1"/>
  <c r="O1918" i="1"/>
  <c r="G1919" i="1"/>
  <c r="O1919" i="1"/>
  <c r="G1920" i="1"/>
  <c r="O1920" i="1"/>
  <c r="G1921" i="1"/>
  <c r="O1921" i="1"/>
  <c r="G1922" i="1"/>
  <c r="O1922" i="1"/>
  <c r="G1923" i="1"/>
  <c r="O1923" i="1"/>
  <c r="G1924" i="1"/>
  <c r="O1924" i="1"/>
  <c r="G1925" i="1"/>
  <c r="O1925" i="1"/>
  <c r="G1926" i="1"/>
  <c r="O1926" i="1"/>
  <c r="G1927" i="1"/>
  <c r="O1927" i="1"/>
  <c r="G1928" i="1"/>
  <c r="O1928" i="1"/>
  <c r="G1929" i="1"/>
  <c r="O1929" i="1"/>
  <c r="G1930" i="1"/>
  <c r="O1930" i="1"/>
  <c r="G1931" i="1"/>
  <c r="O1931" i="1"/>
  <c r="G1932" i="1"/>
  <c r="O1932" i="1"/>
  <c r="G1933" i="1"/>
  <c r="O1933" i="1"/>
  <c r="G1934" i="1"/>
  <c r="O1934" i="1"/>
  <c r="G1935" i="1"/>
  <c r="O1935" i="1"/>
  <c r="G1936" i="1"/>
  <c r="O1936" i="1"/>
  <c r="G1937" i="1"/>
  <c r="O1937" i="1"/>
  <c r="G1938" i="1"/>
  <c r="O1938" i="1"/>
  <c r="G1939" i="1"/>
  <c r="O1939" i="1"/>
  <c r="G1940" i="1"/>
  <c r="O1940" i="1"/>
  <c r="G1941" i="1"/>
  <c r="O1941" i="1"/>
  <c r="G1942" i="1"/>
  <c r="O1942" i="1"/>
  <c r="G1943" i="1"/>
  <c r="O1943" i="1"/>
  <c r="G1944" i="1"/>
  <c r="O1944" i="1"/>
  <c r="G1945" i="1"/>
  <c r="O1945" i="1"/>
  <c r="G1946" i="1"/>
  <c r="O1946" i="1"/>
  <c r="G1947" i="1"/>
  <c r="O1947" i="1"/>
  <c r="G1948" i="1"/>
  <c r="O1948" i="1"/>
  <c r="G1949" i="1"/>
  <c r="O1949" i="1"/>
  <c r="G1950" i="1"/>
  <c r="O1950" i="1"/>
  <c r="G1951" i="1"/>
  <c r="O1951" i="1"/>
  <c r="G1952" i="1"/>
  <c r="O1952" i="1"/>
  <c r="G1953" i="1"/>
  <c r="O1953" i="1"/>
  <c r="G1954" i="1"/>
  <c r="O1954" i="1"/>
  <c r="G1955" i="1"/>
  <c r="O1955" i="1"/>
  <c r="G1956" i="1"/>
  <c r="O1956" i="1"/>
  <c r="G1957" i="1"/>
  <c r="O1957" i="1"/>
  <c r="G1958" i="1"/>
  <c r="O1958" i="1"/>
  <c r="G1959" i="1"/>
  <c r="O1959" i="1"/>
  <c r="G1960" i="1"/>
  <c r="O1960" i="1"/>
  <c r="G1961" i="1"/>
  <c r="O1961" i="1"/>
  <c r="G1962" i="1"/>
  <c r="O1962" i="1"/>
  <c r="G1963" i="1"/>
  <c r="O1963" i="1"/>
  <c r="G1964" i="1"/>
  <c r="O1964" i="1"/>
  <c r="G1965" i="1"/>
  <c r="O1965" i="1"/>
  <c r="G1966" i="1"/>
  <c r="O1966" i="1"/>
  <c r="G1967" i="1"/>
  <c r="O1967" i="1"/>
  <c r="G1968" i="1"/>
  <c r="O1968" i="1"/>
  <c r="G1969" i="1"/>
  <c r="O1969" i="1"/>
  <c r="G1970" i="1"/>
  <c r="O1970" i="1"/>
  <c r="G1971" i="1"/>
  <c r="O1971" i="1"/>
  <c r="G1972" i="1"/>
  <c r="O1972" i="1"/>
  <c r="G1973" i="1"/>
  <c r="O1973" i="1"/>
  <c r="G1974" i="1"/>
  <c r="O1974" i="1"/>
  <c r="G1975" i="1"/>
  <c r="O1975" i="1"/>
  <c r="G1976" i="1"/>
  <c r="O1976" i="1"/>
  <c r="G1977" i="1"/>
  <c r="O1977" i="1"/>
  <c r="G1978" i="1"/>
  <c r="O1978" i="1"/>
  <c r="G1979" i="1"/>
  <c r="O1979" i="1"/>
  <c r="G1980" i="1"/>
  <c r="O1980" i="1"/>
  <c r="G1981" i="1"/>
  <c r="O1981" i="1"/>
  <c r="G1982" i="1"/>
  <c r="O1982" i="1"/>
  <c r="G1983" i="1"/>
  <c r="O1983" i="1"/>
  <c r="G1984" i="1"/>
  <c r="O1984" i="1"/>
  <c r="G1985" i="1"/>
  <c r="O1985" i="1"/>
  <c r="G1986" i="1"/>
  <c r="O1986" i="1"/>
  <c r="G1987" i="1"/>
  <c r="O1987" i="1"/>
  <c r="G1988" i="1"/>
  <c r="O1988" i="1"/>
  <c r="G1989" i="1"/>
  <c r="O1989" i="1"/>
  <c r="G1990" i="1"/>
  <c r="O1990" i="1"/>
  <c r="G1991" i="1"/>
  <c r="O1991" i="1"/>
  <c r="G1992" i="1"/>
  <c r="O1992" i="1"/>
  <c r="G1993" i="1"/>
  <c r="O1993" i="1"/>
  <c r="G1994" i="1"/>
  <c r="O1994" i="1"/>
  <c r="G1995" i="1"/>
  <c r="O1995" i="1"/>
  <c r="G1996" i="1"/>
  <c r="O1996" i="1"/>
  <c r="G1997" i="1"/>
  <c r="O1997" i="1"/>
  <c r="G1998" i="1"/>
  <c r="O1998" i="1"/>
  <c r="G1999" i="1"/>
  <c r="O1999" i="1"/>
  <c r="G2000" i="1"/>
  <c r="O2000" i="1"/>
  <c r="G2" i="1"/>
  <c r="O2" i="1"/>
  <c r="K59" i="20"/>
  <c r="L59" i="20"/>
  <c r="M59" i="20"/>
  <c r="J59" i="20"/>
  <c r="K52" i="20"/>
  <c r="L52" i="20"/>
  <c r="K53" i="20"/>
  <c r="L53" i="20"/>
  <c r="K54" i="20"/>
  <c r="L54" i="20"/>
  <c r="K55" i="20"/>
  <c r="L55" i="20"/>
  <c r="K56" i="20"/>
  <c r="L56" i="20"/>
  <c r="K57" i="20"/>
  <c r="L57" i="20"/>
  <c r="K58" i="20"/>
  <c r="L58" i="20"/>
  <c r="M52" i="20"/>
  <c r="M53" i="20"/>
  <c r="M54" i="20"/>
  <c r="M55" i="20"/>
  <c r="M56" i="20"/>
  <c r="M57" i="20"/>
  <c r="M58" i="20"/>
  <c r="J52" i="20"/>
  <c r="J53" i="20"/>
  <c r="J54" i="20"/>
  <c r="J55" i="20"/>
  <c r="J56" i="20"/>
  <c r="J57" i="20"/>
  <c r="J58" i="20"/>
  <c r="M51" i="20"/>
  <c r="K51" i="20"/>
  <c r="L51" i="20"/>
  <c r="J51" i="20"/>
  <c r="M50" i="20"/>
  <c r="K50" i="20"/>
  <c r="L50" i="20"/>
  <c r="J50" i="20"/>
  <c r="M49" i="20"/>
  <c r="K49" i="20"/>
  <c r="L49" i="20"/>
  <c r="J49" i="20"/>
  <c r="M48" i="20"/>
  <c r="K48" i="20"/>
  <c r="L48" i="20"/>
  <c r="J48" i="20"/>
  <c r="M47" i="20"/>
  <c r="K47" i="20"/>
  <c r="L47" i="20"/>
  <c r="J47" i="20"/>
  <c r="M60" i="20"/>
  <c r="K60" i="20"/>
  <c r="L60" i="20"/>
  <c r="I33" i="28"/>
  <c r="H33" i="28"/>
  <c r="G33" i="28"/>
  <c r="F33" i="28"/>
  <c r="E33" i="28"/>
  <c r="D33" i="28"/>
  <c r="C33" i="28"/>
  <c r="B33" i="28"/>
  <c r="K32" i="28"/>
  <c r="J32" i="28"/>
  <c r="K31" i="28"/>
  <c r="J31" i="28"/>
  <c r="K30" i="28"/>
  <c r="J30" i="28"/>
  <c r="K29" i="28"/>
  <c r="J29" i="28"/>
  <c r="K28" i="28"/>
  <c r="J28" i="28"/>
  <c r="K27" i="28"/>
  <c r="J27" i="28"/>
  <c r="I22" i="28"/>
  <c r="H22" i="28"/>
  <c r="G22" i="28"/>
  <c r="F22" i="28"/>
  <c r="E22" i="28"/>
  <c r="D22" i="28"/>
  <c r="C22" i="28"/>
  <c r="B22" i="28"/>
  <c r="K21" i="28"/>
  <c r="J21" i="28"/>
  <c r="K20" i="28"/>
  <c r="J20" i="28"/>
  <c r="K19" i="28"/>
  <c r="J19" i="28"/>
  <c r="K18" i="28"/>
  <c r="J18" i="28"/>
  <c r="K17" i="28"/>
  <c r="J17" i="28"/>
  <c r="K16" i="28"/>
  <c r="J16" i="28"/>
  <c r="I11" i="28"/>
  <c r="H11" i="28"/>
  <c r="G11" i="28"/>
  <c r="F11" i="28"/>
  <c r="E11" i="28"/>
  <c r="D11" i="28"/>
  <c r="C11" i="28"/>
  <c r="B11" i="28"/>
  <c r="K10" i="28"/>
  <c r="J10" i="28"/>
  <c r="K9" i="28"/>
  <c r="J9" i="28"/>
  <c r="K8" i="28"/>
  <c r="J8" i="28"/>
  <c r="K7" i="28"/>
  <c r="J7" i="28"/>
  <c r="K6" i="28"/>
  <c r="J6" i="28"/>
  <c r="K5" i="28"/>
  <c r="J5" i="28"/>
  <c r="H3" i="19"/>
  <c r="H4" i="19"/>
  <c r="H5" i="19"/>
  <c r="H6" i="19"/>
  <c r="H7" i="19"/>
  <c r="H8"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H34" i="19"/>
  <c r="H35" i="19"/>
  <c r="H36" i="19"/>
  <c r="H37" i="19"/>
  <c r="H38" i="19"/>
  <c r="H39" i="19"/>
  <c r="H40" i="19"/>
  <c r="H41" i="19"/>
  <c r="H42" i="19"/>
  <c r="H43" i="19"/>
  <c r="H44" i="19"/>
  <c r="H45" i="19"/>
  <c r="H46" i="19"/>
  <c r="H47" i="19"/>
  <c r="H48" i="19"/>
  <c r="H49" i="19"/>
  <c r="H50" i="19"/>
  <c r="H51" i="19"/>
  <c r="H52" i="19"/>
  <c r="H53" i="19"/>
  <c r="H54" i="19"/>
  <c r="H55" i="19"/>
  <c r="H56" i="19"/>
  <c r="H57" i="19"/>
  <c r="H58" i="19"/>
  <c r="H59" i="19"/>
  <c r="H60" i="19"/>
  <c r="H61" i="19"/>
  <c r="H62" i="19"/>
  <c r="H63" i="19"/>
  <c r="H64" i="19"/>
  <c r="H65" i="19"/>
  <c r="H66" i="19"/>
  <c r="H67" i="19"/>
  <c r="H68" i="19"/>
  <c r="H69" i="19"/>
  <c r="H70" i="19"/>
  <c r="H71" i="19"/>
  <c r="H72" i="19"/>
  <c r="H73" i="19"/>
  <c r="H74" i="19"/>
  <c r="H75" i="19"/>
  <c r="H76" i="19"/>
  <c r="H77" i="19"/>
  <c r="H78" i="19"/>
  <c r="H79" i="19"/>
  <c r="H80" i="19"/>
  <c r="H81" i="19"/>
  <c r="H82" i="19"/>
  <c r="H83" i="19"/>
  <c r="H84" i="19"/>
  <c r="H85" i="19"/>
  <c r="H86" i="19"/>
  <c r="H87" i="19"/>
  <c r="H88" i="19"/>
  <c r="H89" i="19"/>
  <c r="H90" i="19"/>
  <c r="H91" i="19"/>
  <c r="H92" i="19"/>
  <c r="H93" i="19"/>
  <c r="H94" i="19"/>
  <c r="H95" i="19"/>
  <c r="H96" i="19"/>
  <c r="H97" i="19"/>
  <c r="H98" i="19"/>
  <c r="H99" i="19"/>
  <c r="H100" i="19"/>
  <c r="H101" i="19"/>
  <c r="H102" i="19"/>
  <c r="H103" i="19"/>
  <c r="H104" i="19"/>
  <c r="H105" i="19"/>
  <c r="H106" i="19"/>
  <c r="H107" i="19"/>
  <c r="H108" i="19"/>
  <c r="H109" i="19"/>
  <c r="H110" i="19"/>
  <c r="H111" i="19"/>
  <c r="H112" i="19"/>
  <c r="H113" i="19"/>
  <c r="H114" i="19"/>
  <c r="H115" i="19"/>
  <c r="H116" i="19"/>
  <c r="H117" i="19"/>
  <c r="H118" i="19"/>
  <c r="H119" i="19"/>
  <c r="H120" i="19"/>
  <c r="H121" i="19"/>
  <c r="H122" i="19"/>
  <c r="H123" i="19"/>
  <c r="H124" i="19"/>
  <c r="H125" i="19"/>
  <c r="H126" i="19"/>
  <c r="H127" i="19"/>
  <c r="H128" i="19"/>
  <c r="H129" i="19"/>
  <c r="H130" i="19"/>
  <c r="H131" i="19"/>
  <c r="H132" i="19"/>
  <c r="H133" i="19"/>
  <c r="H134" i="19"/>
  <c r="H135" i="19"/>
  <c r="H136" i="19"/>
  <c r="H137" i="19"/>
  <c r="H138" i="19"/>
  <c r="H139" i="19"/>
  <c r="H140" i="19"/>
  <c r="H141" i="19"/>
  <c r="H142" i="19"/>
  <c r="H143" i="19"/>
  <c r="H144" i="19"/>
  <c r="H145" i="19"/>
  <c r="H146" i="19"/>
  <c r="H147" i="19"/>
  <c r="H148" i="19"/>
  <c r="H149" i="19"/>
  <c r="H150" i="19"/>
  <c r="H151" i="19"/>
  <c r="H152" i="19"/>
  <c r="H153" i="19"/>
  <c r="H154" i="19"/>
  <c r="H155" i="19"/>
  <c r="H156" i="19"/>
  <c r="H157" i="19"/>
  <c r="H158" i="19"/>
  <c r="H159" i="19"/>
  <c r="H160" i="19"/>
  <c r="H161" i="19"/>
  <c r="H162" i="19"/>
  <c r="H163" i="19"/>
  <c r="H164" i="19"/>
  <c r="H165" i="19"/>
  <c r="H166" i="19"/>
  <c r="H167" i="19"/>
  <c r="H168" i="19"/>
  <c r="H169" i="19"/>
  <c r="H170" i="19"/>
  <c r="H171" i="19"/>
  <c r="H172" i="19"/>
  <c r="H173" i="19"/>
  <c r="H174" i="19"/>
  <c r="H175" i="19"/>
  <c r="H176" i="19"/>
  <c r="H177" i="19"/>
  <c r="H178" i="19"/>
  <c r="H179" i="19"/>
  <c r="H180" i="19"/>
  <c r="H181" i="19"/>
  <c r="H182" i="19"/>
  <c r="H183" i="19"/>
  <c r="H184" i="19"/>
  <c r="H185" i="19"/>
  <c r="H186" i="19"/>
  <c r="H187" i="19"/>
  <c r="H188" i="19"/>
  <c r="H189" i="19"/>
  <c r="H190" i="19"/>
  <c r="H191" i="19"/>
  <c r="H192" i="19"/>
  <c r="H193" i="19"/>
  <c r="H194" i="19"/>
  <c r="H195" i="19"/>
  <c r="H196" i="19"/>
  <c r="H197" i="19"/>
  <c r="H198" i="19"/>
  <c r="H199" i="19"/>
  <c r="H200" i="19"/>
  <c r="H201" i="19"/>
  <c r="H202" i="19"/>
  <c r="H203" i="19"/>
  <c r="H204" i="19"/>
  <c r="H205" i="19"/>
  <c r="H206" i="19"/>
  <c r="H207" i="19"/>
  <c r="H208" i="19"/>
  <c r="H209" i="19"/>
  <c r="H210" i="19"/>
  <c r="H211" i="19"/>
  <c r="H212" i="19"/>
  <c r="H213" i="19"/>
  <c r="H214" i="19"/>
  <c r="H215" i="19"/>
  <c r="H216" i="19"/>
  <c r="H217" i="19"/>
  <c r="H218" i="19"/>
  <c r="H219" i="19"/>
  <c r="H220" i="19"/>
  <c r="H221" i="19"/>
  <c r="H222" i="19"/>
  <c r="H223" i="19"/>
  <c r="H224" i="19"/>
  <c r="H225" i="19"/>
  <c r="H226" i="19"/>
  <c r="H227" i="19"/>
  <c r="H228" i="19"/>
  <c r="H229" i="19"/>
  <c r="H230" i="19"/>
  <c r="H231" i="19"/>
  <c r="H232" i="19"/>
  <c r="H233" i="19"/>
  <c r="H234" i="19"/>
  <c r="H235" i="19"/>
  <c r="H236" i="19"/>
  <c r="H237" i="19"/>
  <c r="H238" i="19"/>
  <c r="H239" i="19"/>
  <c r="H240" i="19"/>
  <c r="H241" i="19"/>
  <c r="H242" i="19"/>
  <c r="H243" i="19"/>
  <c r="H244" i="19"/>
  <c r="H245" i="19"/>
  <c r="H246" i="19"/>
  <c r="H247" i="19"/>
  <c r="H248" i="19"/>
  <c r="H249" i="19"/>
  <c r="H250" i="19"/>
  <c r="H251" i="19"/>
  <c r="H252" i="19"/>
  <c r="H253" i="19"/>
  <c r="H254" i="19"/>
  <c r="H255" i="19"/>
  <c r="H256" i="19"/>
  <c r="H257" i="19"/>
  <c r="H258" i="19"/>
  <c r="H259" i="19"/>
  <c r="H260" i="19"/>
  <c r="H261" i="19"/>
  <c r="H262" i="19"/>
  <c r="H263" i="19"/>
  <c r="H264" i="19"/>
  <c r="H265" i="19"/>
  <c r="H266" i="19"/>
  <c r="H267" i="19"/>
  <c r="H268" i="19"/>
  <c r="H269" i="19"/>
  <c r="H270" i="19"/>
  <c r="H271" i="19"/>
  <c r="H272" i="19"/>
  <c r="H273" i="19"/>
  <c r="H274" i="19"/>
  <c r="H275" i="19"/>
  <c r="H276" i="19"/>
  <c r="H277" i="19"/>
  <c r="H278" i="19"/>
  <c r="H279" i="19"/>
  <c r="H280" i="19"/>
  <c r="H281" i="19"/>
  <c r="H282" i="19"/>
  <c r="H283" i="19"/>
  <c r="H284" i="19"/>
  <c r="H285" i="19"/>
  <c r="H286" i="19"/>
  <c r="H287" i="19"/>
  <c r="H288" i="19"/>
  <c r="H289" i="19"/>
  <c r="H290" i="19"/>
  <c r="H291" i="19"/>
  <c r="H292" i="19"/>
  <c r="H293" i="19"/>
  <c r="H294" i="19"/>
  <c r="H295" i="19"/>
  <c r="H296" i="19"/>
  <c r="H297" i="19"/>
  <c r="H298" i="19"/>
  <c r="H299" i="19"/>
  <c r="H300" i="19"/>
  <c r="H301" i="19"/>
  <c r="H302" i="19"/>
  <c r="H303" i="19"/>
  <c r="H304" i="19"/>
  <c r="H305" i="19"/>
  <c r="H306" i="19"/>
  <c r="H307" i="19"/>
  <c r="H308" i="19"/>
  <c r="H309" i="19"/>
  <c r="H310" i="19"/>
  <c r="H311" i="19"/>
  <c r="H312" i="19"/>
  <c r="H313" i="19"/>
  <c r="H314" i="19"/>
  <c r="H315" i="19"/>
  <c r="H316" i="19"/>
  <c r="H317" i="19"/>
  <c r="H318" i="19"/>
  <c r="H319" i="19"/>
  <c r="H320" i="19"/>
  <c r="H321" i="19"/>
  <c r="H322" i="19"/>
  <c r="H323" i="19"/>
  <c r="H324" i="19"/>
  <c r="H325" i="19"/>
  <c r="H326" i="19"/>
  <c r="H327" i="19"/>
  <c r="H328" i="19"/>
  <c r="H329" i="19"/>
  <c r="H330" i="19"/>
  <c r="H331" i="19"/>
  <c r="H332" i="19"/>
  <c r="H333" i="19"/>
  <c r="H334" i="19"/>
  <c r="H335" i="19"/>
  <c r="H336" i="19"/>
  <c r="H337" i="19"/>
  <c r="H338" i="19"/>
  <c r="H339" i="19"/>
  <c r="H340" i="19"/>
  <c r="H341" i="19"/>
  <c r="H342" i="19"/>
  <c r="H343" i="19"/>
  <c r="H344" i="19"/>
  <c r="H345" i="19"/>
  <c r="H346" i="19"/>
  <c r="H347" i="19"/>
  <c r="H348" i="19"/>
  <c r="H349" i="19"/>
  <c r="H350" i="19"/>
  <c r="H351" i="19"/>
  <c r="H352" i="19"/>
  <c r="H353" i="19"/>
  <c r="H354" i="19"/>
  <c r="H355" i="19"/>
  <c r="H356" i="19"/>
  <c r="H357" i="19"/>
  <c r="H358" i="19"/>
  <c r="H359" i="19"/>
  <c r="H360" i="19"/>
  <c r="H361" i="19"/>
  <c r="H362" i="19"/>
  <c r="H363" i="19"/>
  <c r="H364" i="19"/>
  <c r="H365" i="19"/>
  <c r="H366" i="19"/>
  <c r="H367" i="19"/>
  <c r="H368" i="19"/>
  <c r="H369" i="19"/>
  <c r="H370" i="19"/>
  <c r="H371" i="19"/>
  <c r="H372" i="19"/>
  <c r="H373" i="19"/>
  <c r="H374" i="19"/>
  <c r="H375" i="19"/>
  <c r="H376" i="19"/>
  <c r="H377" i="19"/>
  <c r="H378" i="19"/>
  <c r="H379" i="19"/>
  <c r="H380" i="19"/>
  <c r="H381" i="19"/>
  <c r="H382" i="19"/>
  <c r="H383" i="19"/>
  <c r="H384" i="19"/>
  <c r="H385" i="19"/>
  <c r="H386" i="19"/>
  <c r="H387" i="19"/>
  <c r="H388" i="19"/>
  <c r="H389" i="19"/>
  <c r="H390" i="19"/>
  <c r="H391" i="19"/>
  <c r="H392" i="19"/>
  <c r="H393" i="19"/>
  <c r="H394" i="19"/>
  <c r="H395" i="19"/>
  <c r="H396" i="19"/>
  <c r="H397" i="19"/>
  <c r="H398" i="19"/>
  <c r="H399" i="19"/>
  <c r="H400" i="19"/>
  <c r="H401" i="19"/>
  <c r="H402" i="19"/>
  <c r="H403" i="19"/>
  <c r="H404" i="19"/>
  <c r="H405" i="19"/>
  <c r="H406" i="19"/>
  <c r="H407" i="19"/>
  <c r="H408" i="19"/>
  <c r="H409" i="19"/>
  <c r="H410" i="19"/>
  <c r="H411" i="19"/>
  <c r="H412" i="19"/>
  <c r="H413" i="19"/>
  <c r="H414" i="19"/>
  <c r="H415" i="19"/>
  <c r="H416" i="19"/>
  <c r="H417" i="19"/>
  <c r="H418" i="19"/>
  <c r="H419" i="19"/>
  <c r="H420" i="19"/>
  <c r="H421" i="19"/>
  <c r="H422" i="19"/>
  <c r="H423" i="19"/>
  <c r="H424" i="19"/>
  <c r="H425" i="19"/>
  <c r="H426" i="19"/>
  <c r="H427" i="19"/>
  <c r="H428" i="19"/>
  <c r="H429" i="19"/>
  <c r="H430" i="19"/>
  <c r="H431" i="19"/>
  <c r="H432" i="19"/>
  <c r="H433" i="19"/>
  <c r="H434" i="19"/>
  <c r="H435" i="19"/>
  <c r="H436" i="19"/>
  <c r="H437" i="19"/>
  <c r="H438" i="19"/>
  <c r="H439" i="19"/>
  <c r="H440" i="19"/>
  <c r="H441" i="19"/>
  <c r="H442" i="19"/>
  <c r="H443" i="19"/>
  <c r="H444" i="19"/>
  <c r="H445" i="19"/>
  <c r="H446" i="19"/>
  <c r="H447" i="19"/>
  <c r="H448" i="19"/>
  <c r="H449" i="19"/>
  <c r="H450" i="19"/>
  <c r="H451" i="19"/>
  <c r="H452" i="19"/>
  <c r="H453" i="19"/>
  <c r="H454" i="19"/>
  <c r="H455" i="19"/>
  <c r="H456" i="19"/>
  <c r="H457" i="19"/>
  <c r="H458" i="19"/>
  <c r="H459" i="19"/>
  <c r="H460" i="19"/>
  <c r="H461" i="19"/>
  <c r="H462" i="19"/>
  <c r="H463" i="19"/>
  <c r="H464" i="19"/>
  <c r="H465" i="19"/>
  <c r="H466" i="19"/>
  <c r="H467" i="19"/>
  <c r="H468" i="19"/>
  <c r="H469" i="19"/>
  <c r="H470" i="19"/>
  <c r="H471" i="19"/>
  <c r="H472" i="19"/>
  <c r="H473" i="19"/>
  <c r="H474" i="19"/>
  <c r="H475" i="19"/>
  <c r="H476" i="19"/>
  <c r="H477" i="19"/>
  <c r="H478" i="19"/>
  <c r="H479" i="19"/>
  <c r="H480" i="19"/>
  <c r="H481" i="19"/>
  <c r="H482" i="19"/>
  <c r="H483" i="19"/>
  <c r="H484" i="19"/>
  <c r="H485" i="19"/>
  <c r="H486" i="19"/>
  <c r="H487" i="19"/>
  <c r="H488" i="19"/>
  <c r="H489" i="19"/>
  <c r="H490" i="19"/>
  <c r="H491" i="19"/>
  <c r="H492" i="19"/>
  <c r="H493" i="19"/>
  <c r="H494" i="19"/>
  <c r="H495" i="19"/>
  <c r="H496" i="19"/>
  <c r="H497" i="19"/>
  <c r="H498" i="19"/>
  <c r="H499" i="19"/>
  <c r="H500" i="19"/>
  <c r="H501" i="19"/>
  <c r="H502" i="19"/>
  <c r="H503" i="19"/>
  <c r="H504" i="19"/>
  <c r="H505" i="19"/>
  <c r="H506" i="19"/>
  <c r="H507" i="19"/>
  <c r="H508" i="19"/>
  <c r="H509" i="19"/>
  <c r="H510" i="19"/>
  <c r="H511" i="19"/>
  <c r="H512" i="19"/>
  <c r="H513" i="19"/>
  <c r="H514" i="19"/>
  <c r="H515" i="19"/>
  <c r="H516" i="19"/>
  <c r="H517" i="19"/>
  <c r="H518" i="19"/>
  <c r="H519" i="19"/>
  <c r="H520" i="19"/>
  <c r="H521" i="19"/>
  <c r="H522" i="19"/>
  <c r="H523" i="19"/>
  <c r="H524" i="19"/>
  <c r="H525" i="19"/>
  <c r="H526" i="19"/>
  <c r="H527" i="19"/>
  <c r="H528" i="19"/>
  <c r="H529" i="19"/>
  <c r="H530" i="19"/>
  <c r="H531" i="19"/>
  <c r="H532" i="19"/>
  <c r="H533" i="19"/>
  <c r="H534" i="19"/>
  <c r="H535" i="19"/>
  <c r="H536" i="19"/>
  <c r="H537" i="19"/>
  <c r="H538" i="19"/>
  <c r="H539" i="19"/>
  <c r="H540" i="19"/>
  <c r="H541" i="19"/>
  <c r="H542" i="19"/>
  <c r="H543" i="19"/>
  <c r="H544" i="19"/>
  <c r="H545" i="19"/>
  <c r="H546" i="19"/>
  <c r="H547" i="19"/>
  <c r="H548" i="19"/>
  <c r="H549" i="19"/>
  <c r="H550" i="19"/>
  <c r="H551" i="19"/>
  <c r="H552" i="19"/>
  <c r="H553" i="19"/>
  <c r="H554" i="19"/>
  <c r="H555" i="19"/>
  <c r="H556" i="19"/>
  <c r="H557" i="19"/>
  <c r="H558" i="19"/>
  <c r="H559" i="19"/>
  <c r="H560" i="19"/>
  <c r="H561" i="19"/>
  <c r="H562" i="19"/>
  <c r="H563" i="19"/>
  <c r="H564" i="19"/>
  <c r="H565" i="19"/>
  <c r="H566" i="19"/>
  <c r="H567" i="19"/>
  <c r="H568" i="19"/>
  <c r="H569" i="19"/>
  <c r="H570" i="19"/>
  <c r="H571" i="19"/>
  <c r="H572" i="19"/>
  <c r="H573" i="19"/>
  <c r="H574" i="19"/>
  <c r="H575" i="19"/>
  <c r="H576" i="19"/>
  <c r="H577" i="19"/>
  <c r="H578" i="19"/>
  <c r="H579" i="19"/>
  <c r="H580" i="19"/>
  <c r="H581" i="19"/>
  <c r="H582" i="19"/>
  <c r="H583" i="19"/>
  <c r="H584" i="19"/>
  <c r="H585" i="19"/>
  <c r="H586" i="19"/>
  <c r="H587" i="19"/>
  <c r="H588" i="19"/>
  <c r="H589" i="19"/>
  <c r="H590" i="19"/>
  <c r="H591" i="19"/>
  <c r="H592" i="19"/>
  <c r="H593" i="19"/>
  <c r="H594" i="19"/>
  <c r="H595" i="19"/>
  <c r="H596" i="19"/>
  <c r="H597" i="19"/>
  <c r="H598" i="19"/>
  <c r="H599" i="19"/>
  <c r="H600" i="19"/>
  <c r="H601" i="19"/>
  <c r="H602" i="19"/>
  <c r="H603" i="19"/>
  <c r="H604" i="19"/>
  <c r="H605" i="19"/>
  <c r="H606" i="19"/>
  <c r="H607" i="19"/>
  <c r="H608" i="19"/>
  <c r="H609" i="19"/>
  <c r="H610" i="19"/>
  <c r="H611" i="19"/>
  <c r="H612" i="19"/>
  <c r="H613" i="19"/>
  <c r="H614" i="19"/>
  <c r="H615" i="19"/>
  <c r="H616" i="19"/>
  <c r="H617" i="19"/>
  <c r="H618" i="19"/>
  <c r="H619" i="19"/>
  <c r="H620" i="19"/>
  <c r="H621" i="19"/>
  <c r="H622" i="19"/>
  <c r="H623" i="19"/>
  <c r="H624" i="19"/>
  <c r="H625" i="19"/>
  <c r="H626" i="19"/>
  <c r="H627" i="19"/>
  <c r="H628" i="19"/>
  <c r="H629" i="19"/>
  <c r="H630" i="19"/>
  <c r="H631" i="19"/>
  <c r="H632" i="19"/>
  <c r="H633" i="19"/>
  <c r="H634" i="19"/>
  <c r="H635" i="19"/>
  <c r="H636" i="19"/>
  <c r="H637" i="19"/>
  <c r="H638" i="19"/>
  <c r="H639" i="19"/>
  <c r="H640" i="19"/>
  <c r="H641" i="19"/>
  <c r="H642" i="19"/>
  <c r="H643" i="19"/>
  <c r="H644" i="19"/>
  <c r="H645" i="19"/>
  <c r="H646" i="19"/>
  <c r="H647" i="19"/>
  <c r="H648" i="19"/>
  <c r="H649" i="19"/>
  <c r="H650" i="19"/>
  <c r="H651" i="19"/>
  <c r="H652" i="19"/>
  <c r="H653" i="19"/>
  <c r="H654" i="19"/>
  <c r="H655" i="19"/>
  <c r="H656" i="19"/>
  <c r="H657" i="19"/>
  <c r="H658" i="19"/>
  <c r="H659" i="19"/>
  <c r="H660" i="19"/>
  <c r="H661" i="19"/>
  <c r="H662" i="19"/>
  <c r="H663" i="19"/>
  <c r="H664" i="19"/>
  <c r="H665" i="19"/>
  <c r="H666" i="19"/>
  <c r="H667" i="19"/>
  <c r="H668" i="19"/>
  <c r="H669" i="19"/>
  <c r="H670" i="19"/>
  <c r="H671" i="19"/>
  <c r="H672" i="19"/>
  <c r="H673" i="19"/>
  <c r="H674" i="19"/>
  <c r="H675" i="19"/>
  <c r="H676" i="19"/>
  <c r="H677" i="19"/>
  <c r="H678" i="19"/>
  <c r="H679" i="19"/>
  <c r="H680" i="19"/>
  <c r="H681" i="19"/>
  <c r="H682" i="19"/>
  <c r="H683" i="19"/>
  <c r="H684" i="19"/>
  <c r="H685" i="19"/>
  <c r="H686" i="19"/>
  <c r="H687" i="19"/>
  <c r="H688" i="19"/>
  <c r="H689" i="19"/>
  <c r="H690" i="19"/>
  <c r="H691" i="19"/>
  <c r="H692" i="19"/>
  <c r="H693" i="19"/>
  <c r="H694" i="19"/>
  <c r="H695" i="19"/>
  <c r="H696" i="19"/>
  <c r="H697" i="19"/>
  <c r="H698" i="19"/>
  <c r="H699" i="19"/>
  <c r="H700" i="19"/>
  <c r="H701" i="19"/>
  <c r="H702" i="19"/>
  <c r="H703" i="19"/>
  <c r="H704" i="19"/>
  <c r="H705" i="19"/>
  <c r="H706" i="19"/>
  <c r="H707" i="19"/>
  <c r="H708" i="19"/>
  <c r="H709" i="19"/>
  <c r="H710" i="19"/>
  <c r="H711" i="19"/>
  <c r="H712" i="19"/>
  <c r="H713" i="19"/>
  <c r="H714" i="19"/>
  <c r="H715" i="19"/>
  <c r="H716" i="19"/>
  <c r="H717" i="19"/>
  <c r="H718" i="19"/>
  <c r="H719" i="19"/>
  <c r="H720" i="19"/>
  <c r="H721" i="19"/>
  <c r="H722" i="19"/>
  <c r="H723" i="19"/>
  <c r="H724" i="19"/>
  <c r="H725" i="19"/>
  <c r="H726" i="19"/>
  <c r="H727" i="19"/>
  <c r="H728" i="19"/>
  <c r="H729" i="19"/>
  <c r="H730" i="19"/>
  <c r="H731" i="19"/>
  <c r="H732" i="19"/>
  <c r="H733" i="19"/>
  <c r="H734" i="19"/>
  <c r="H735" i="19"/>
  <c r="H736" i="19"/>
  <c r="H737" i="19"/>
  <c r="H738" i="19"/>
  <c r="H739" i="19"/>
  <c r="H740" i="19"/>
  <c r="H741" i="19"/>
  <c r="H742" i="19"/>
  <c r="H743" i="19"/>
  <c r="H744" i="19"/>
  <c r="H745" i="19"/>
  <c r="H746" i="19"/>
  <c r="H747" i="19"/>
  <c r="H748" i="19"/>
  <c r="H749" i="19"/>
  <c r="H750" i="19"/>
  <c r="H751" i="19"/>
  <c r="H752" i="19"/>
  <c r="H753" i="19"/>
  <c r="H754" i="19"/>
  <c r="H755" i="19"/>
  <c r="H756" i="19"/>
  <c r="H757" i="19"/>
  <c r="H758" i="19"/>
  <c r="H759" i="19"/>
  <c r="H760" i="19"/>
  <c r="H761" i="19"/>
  <c r="H762" i="19"/>
  <c r="H763" i="19"/>
  <c r="H764" i="19"/>
  <c r="H765" i="19"/>
  <c r="H766" i="19"/>
  <c r="H767" i="19"/>
  <c r="H768" i="19"/>
  <c r="H769" i="19"/>
  <c r="H770" i="19"/>
  <c r="H771" i="19"/>
  <c r="H772" i="19"/>
  <c r="H773" i="19"/>
  <c r="H774" i="19"/>
  <c r="H775" i="19"/>
  <c r="H776" i="19"/>
  <c r="H777" i="19"/>
  <c r="H778" i="19"/>
  <c r="H779" i="19"/>
  <c r="H780" i="19"/>
  <c r="H781" i="19"/>
  <c r="H782" i="19"/>
  <c r="H783" i="19"/>
  <c r="H784" i="19"/>
  <c r="H785" i="19"/>
  <c r="H786" i="19"/>
  <c r="H787" i="19"/>
  <c r="H788" i="19"/>
  <c r="H789" i="19"/>
  <c r="H790" i="19"/>
  <c r="H791" i="19"/>
  <c r="H792" i="19"/>
  <c r="H793" i="19"/>
  <c r="H794" i="19"/>
  <c r="H795" i="19"/>
  <c r="H796" i="19"/>
  <c r="H797" i="19"/>
  <c r="H798" i="19"/>
  <c r="H799" i="19"/>
  <c r="H800" i="19"/>
  <c r="H801" i="19"/>
  <c r="H802" i="19"/>
  <c r="H803" i="19"/>
  <c r="H804" i="19"/>
  <c r="H805" i="19"/>
  <c r="H806" i="19"/>
  <c r="H807" i="19"/>
  <c r="H808" i="19"/>
  <c r="H809" i="19"/>
  <c r="H810" i="19"/>
  <c r="H811" i="19"/>
  <c r="H812" i="19"/>
  <c r="H813" i="19"/>
  <c r="H814" i="19"/>
  <c r="H815" i="19"/>
  <c r="H816" i="19"/>
  <c r="H817" i="19"/>
  <c r="H818" i="19"/>
  <c r="H819" i="19"/>
  <c r="H820" i="19"/>
  <c r="H821" i="19"/>
  <c r="H822" i="19"/>
  <c r="H823" i="19"/>
  <c r="H824" i="19"/>
  <c r="H825" i="19"/>
  <c r="H826" i="19"/>
  <c r="H827" i="19"/>
  <c r="H828" i="19"/>
  <c r="H829" i="19"/>
  <c r="H830" i="19"/>
  <c r="H831" i="19"/>
  <c r="H832" i="19"/>
  <c r="H833" i="19"/>
  <c r="H834" i="19"/>
  <c r="H835" i="19"/>
  <c r="H836" i="19"/>
  <c r="H837" i="19"/>
  <c r="H838" i="19"/>
  <c r="H839" i="19"/>
  <c r="H840" i="19"/>
  <c r="H841" i="19"/>
  <c r="H842" i="19"/>
  <c r="H843" i="19"/>
  <c r="H844" i="19"/>
  <c r="H845" i="19"/>
  <c r="H846" i="19"/>
  <c r="H847" i="19"/>
  <c r="H848" i="19"/>
  <c r="H849" i="19"/>
  <c r="H850" i="19"/>
  <c r="H851" i="19"/>
  <c r="H852" i="19"/>
  <c r="H853" i="19"/>
  <c r="H854" i="19"/>
  <c r="H855" i="19"/>
  <c r="H856" i="19"/>
  <c r="H857" i="19"/>
  <c r="H858" i="19"/>
  <c r="H859" i="19"/>
  <c r="H860" i="19"/>
  <c r="H861" i="19"/>
  <c r="H862" i="19"/>
  <c r="H863" i="19"/>
  <c r="H864" i="19"/>
  <c r="H865" i="19"/>
  <c r="H866" i="19"/>
  <c r="H867" i="19"/>
  <c r="H868" i="19"/>
  <c r="H869" i="19"/>
  <c r="H870" i="19"/>
  <c r="H871" i="19"/>
  <c r="H872" i="19"/>
  <c r="H873" i="19"/>
  <c r="H874" i="19"/>
  <c r="H875" i="19"/>
  <c r="H876" i="19"/>
  <c r="H877" i="19"/>
  <c r="H878" i="19"/>
  <c r="H879" i="19"/>
  <c r="H880" i="19"/>
  <c r="H881" i="19"/>
  <c r="H882" i="19"/>
  <c r="H883" i="19"/>
  <c r="H884" i="19"/>
  <c r="H885" i="19"/>
  <c r="H886" i="19"/>
  <c r="H887" i="19"/>
  <c r="H888" i="19"/>
  <c r="H889" i="19"/>
  <c r="H890" i="19"/>
  <c r="H891" i="19"/>
  <c r="H892" i="19"/>
  <c r="H893" i="19"/>
  <c r="H894" i="19"/>
  <c r="H895" i="19"/>
  <c r="H896" i="19"/>
  <c r="H897" i="19"/>
  <c r="H898" i="19"/>
  <c r="H899" i="19"/>
  <c r="H900" i="19"/>
  <c r="H901" i="19"/>
  <c r="H902" i="19"/>
  <c r="H903" i="19"/>
  <c r="H904" i="19"/>
  <c r="H905" i="19"/>
  <c r="H906" i="19"/>
  <c r="H907" i="19"/>
  <c r="H908" i="19"/>
  <c r="H909" i="19"/>
  <c r="H910" i="19"/>
  <c r="H911" i="19"/>
  <c r="H912" i="19"/>
  <c r="H913" i="19"/>
  <c r="H914" i="19"/>
  <c r="H915" i="19"/>
  <c r="H916" i="19"/>
  <c r="H917" i="19"/>
  <c r="H918" i="19"/>
  <c r="H919" i="19"/>
  <c r="H920" i="19"/>
  <c r="H921" i="19"/>
  <c r="H922" i="19"/>
  <c r="H923" i="19"/>
  <c r="H924" i="19"/>
  <c r="H925" i="19"/>
  <c r="H926" i="19"/>
  <c r="H927" i="19"/>
  <c r="H928" i="19"/>
  <c r="H929" i="19"/>
  <c r="H930" i="19"/>
  <c r="H931" i="19"/>
  <c r="H932" i="19"/>
  <c r="H933" i="19"/>
  <c r="H934" i="19"/>
  <c r="H935" i="19"/>
  <c r="H936" i="19"/>
  <c r="H937" i="19"/>
  <c r="H938" i="19"/>
  <c r="H939" i="19"/>
  <c r="H940" i="19"/>
  <c r="H941" i="19"/>
  <c r="H942" i="19"/>
  <c r="H943" i="19"/>
  <c r="H944" i="19"/>
  <c r="H945" i="19"/>
  <c r="H946" i="19"/>
  <c r="H947" i="19"/>
  <c r="H948" i="19"/>
  <c r="H949" i="19"/>
  <c r="H950" i="19"/>
  <c r="H951" i="19"/>
  <c r="H952" i="19"/>
  <c r="H953" i="19"/>
  <c r="H954" i="19"/>
  <c r="H955" i="19"/>
  <c r="H956" i="19"/>
  <c r="H957" i="19"/>
  <c r="H958" i="19"/>
  <c r="H959" i="19"/>
  <c r="H960" i="19"/>
  <c r="H961" i="19"/>
  <c r="H962" i="19"/>
  <c r="H963" i="19"/>
  <c r="H964" i="19"/>
  <c r="H965" i="19"/>
  <c r="H966" i="19"/>
  <c r="H967" i="19"/>
  <c r="H968" i="19"/>
  <c r="H969" i="19"/>
  <c r="H970" i="19"/>
  <c r="H971" i="19"/>
  <c r="H972" i="19"/>
  <c r="H973" i="19"/>
  <c r="H974" i="19"/>
  <c r="H975" i="19"/>
  <c r="H976" i="19"/>
  <c r="H977" i="19"/>
  <c r="H978" i="19"/>
  <c r="H979" i="19"/>
  <c r="H980" i="19"/>
  <c r="H981" i="19"/>
  <c r="H982" i="19"/>
  <c r="H983" i="19"/>
  <c r="H984" i="19"/>
  <c r="H985" i="19"/>
  <c r="H986" i="19"/>
  <c r="H987" i="19"/>
  <c r="H988" i="19"/>
  <c r="H989" i="19"/>
  <c r="H990" i="19"/>
  <c r="H991" i="19"/>
  <c r="H992" i="19"/>
  <c r="H993" i="19"/>
  <c r="H994" i="19"/>
  <c r="H995" i="19"/>
  <c r="H996" i="19"/>
  <c r="H997" i="19"/>
  <c r="H998" i="19"/>
  <c r="H999" i="19"/>
  <c r="H1000" i="19"/>
  <c r="H1001" i="19"/>
  <c r="H1002" i="19"/>
  <c r="H1003" i="19"/>
  <c r="H1004" i="19"/>
  <c r="H1005" i="19"/>
  <c r="H1006" i="19"/>
  <c r="H1007" i="19"/>
  <c r="H1008" i="19"/>
  <c r="H1009" i="19"/>
  <c r="H1010" i="19"/>
  <c r="H1011" i="19"/>
  <c r="H1012" i="19"/>
  <c r="H1013" i="19"/>
  <c r="H1014" i="19"/>
  <c r="H1015" i="19"/>
  <c r="H1016" i="19"/>
  <c r="H1017" i="19"/>
  <c r="H1018" i="19"/>
  <c r="H1019" i="19"/>
  <c r="H1020" i="19"/>
  <c r="H1021" i="19"/>
  <c r="H1022" i="19"/>
  <c r="H1023" i="19"/>
  <c r="H1024" i="19"/>
  <c r="H1025" i="19"/>
  <c r="H1026" i="19"/>
  <c r="H1027" i="19"/>
  <c r="H1028" i="19"/>
  <c r="H1029" i="19"/>
  <c r="H1030" i="19"/>
  <c r="H1031" i="19"/>
  <c r="H1032" i="19"/>
  <c r="H1033" i="19"/>
  <c r="H1034" i="19"/>
  <c r="H1035" i="19"/>
  <c r="H1036" i="19"/>
  <c r="H1037" i="19"/>
  <c r="H1038" i="19"/>
  <c r="H1039" i="19"/>
  <c r="H1040" i="19"/>
  <c r="H1041" i="19"/>
  <c r="H1042" i="19"/>
  <c r="H1043" i="19"/>
  <c r="H1044" i="19"/>
  <c r="H1045" i="19"/>
  <c r="H1046" i="19"/>
  <c r="H1047" i="19"/>
  <c r="H1048" i="19"/>
  <c r="H1049" i="19"/>
  <c r="H1050" i="19"/>
  <c r="H1051" i="19"/>
  <c r="H1052" i="19"/>
  <c r="H1053" i="19"/>
  <c r="H1054" i="19"/>
  <c r="H1055" i="19"/>
  <c r="H1056" i="19"/>
  <c r="H1057" i="19"/>
  <c r="H1058" i="19"/>
  <c r="H1059" i="19"/>
  <c r="H1060" i="19"/>
  <c r="H1061" i="19"/>
  <c r="H1062" i="19"/>
  <c r="H1063" i="19"/>
  <c r="H1064" i="19"/>
  <c r="H1065" i="19"/>
  <c r="H1066" i="19"/>
  <c r="H1067" i="19"/>
  <c r="H1068" i="19"/>
  <c r="H1069" i="19"/>
  <c r="H1070" i="19"/>
  <c r="H1071" i="19"/>
  <c r="H1072" i="19"/>
  <c r="H1073" i="19"/>
  <c r="H1074" i="19"/>
  <c r="H1075" i="19"/>
  <c r="H1076" i="19"/>
  <c r="H1077" i="19"/>
  <c r="H1078" i="19"/>
  <c r="H1079" i="19"/>
  <c r="H1080" i="19"/>
  <c r="H1081" i="19"/>
  <c r="H1082" i="19"/>
  <c r="H1083" i="19"/>
  <c r="H1084" i="19"/>
  <c r="H1085" i="19"/>
  <c r="H1086" i="19"/>
  <c r="H1087" i="19"/>
  <c r="H1088" i="19"/>
  <c r="H1089" i="19"/>
  <c r="H1090" i="19"/>
  <c r="H1091" i="19"/>
  <c r="H1092" i="19"/>
  <c r="H1093" i="19"/>
  <c r="H1094" i="19"/>
  <c r="H1095" i="19"/>
  <c r="H1096" i="19"/>
  <c r="H1097" i="19"/>
  <c r="H1098" i="19"/>
  <c r="H1099" i="19"/>
  <c r="H1100" i="19"/>
  <c r="H1101" i="19"/>
  <c r="H1102" i="19"/>
  <c r="H1103" i="19"/>
  <c r="H1104" i="19"/>
  <c r="H1105" i="19"/>
  <c r="H1106" i="19"/>
  <c r="H1107" i="19"/>
  <c r="H1108" i="19"/>
  <c r="H1109" i="19"/>
  <c r="H1110" i="19"/>
  <c r="H1111" i="19"/>
  <c r="H1112" i="19"/>
  <c r="H1113" i="19"/>
  <c r="H1114" i="19"/>
  <c r="H1115" i="19"/>
  <c r="H1116" i="19"/>
  <c r="H1117" i="19"/>
  <c r="H1118" i="19"/>
  <c r="H1119" i="19"/>
  <c r="H1120" i="19"/>
  <c r="H1121" i="19"/>
  <c r="H1122" i="19"/>
  <c r="H1123" i="19"/>
  <c r="H1124" i="19"/>
  <c r="H1125" i="19"/>
  <c r="H1126" i="19"/>
  <c r="H1127" i="19"/>
  <c r="H1128" i="19"/>
  <c r="H1129" i="19"/>
  <c r="H1130" i="19"/>
  <c r="H1131" i="19"/>
  <c r="H1132" i="19"/>
  <c r="H1133" i="19"/>
  <c r="H1134" i="19"/>
  <c r="H1135" i="19"/>
  <c r="H1136" i="19"/>
  <c r="H1137" i="19"/>
  <c r="H1138" i="19"/>
  <c r="H1139" i="19"/>
  <c r="H1140" i="19"/>
  <c r="H1141" i="19"/>
  <c r="H1142" i="19"/>
  <c r="H1143" i="19"/>
  <c r="H1144" i="19"/>
  <c r="H1145" i="19"/>
  <c r="H1146" i="19"/>
  <c r="H1147" i="19"/>
  <c r="H1148" i="19"/>
  <c r="H1149" i="19"/>
  <c r="H1150" i="19"/>
  <c r="H1151" i="19"/>
  <c r="H1152" i="19"/>
  <c r="H1153" i="19"/>
  <c r="H1154" i="19"/>
  <c r="H1155" i="19"/>
  <c r="H1156" i="19"/>
  <c r="H1157" i="19"/>
  <c r="H1158" i="19"/>
  <c r="H1159" i="19"/>
  <c r="H1160" i="19"/>
  <c r="H1161" i="19"/>
  <c r="H1162" i="19"/>
  <c r="H1163" i="19"/>
  <c r="H1164" i="19"/>
  <c r="H1165" i="19"/>
  <c r="H1166" i="19"/>
  <c r="H1167" i="19"/>
  <c r="H1168" i="19"/>
  <c r="H1169" i="19"/>
  <c r="H1170" i="19"/>
  <c r="H1171" i="19"/>
  <c r="H1172" i="19"/>
  <c r="H1173" i="19"/>
  <c r="H1174" i="19"/>
  <c r="H1175" i="19"/>
  <c r="H1176" i="19"/>
  <c r="H1177" i="19"/>
  <c r="H1178" i="19"/>
  <c r="H1179" i="19"/>
  <c r="H1180" i="19"/>
  <c r="H1181" i="19"/>
  <c r="H1182" i="19"/>
  <c r="H1183" i="19"/>
  <c r="H1184" i="19"/>
  <c r="H1185" i="19"/>
  <c r="H1186" i="19"/>
  <c r="H1187" i="19"/>
  <c r="H1188" i="19"/>
  <c r="H1189" i="19"/>
  <c r="H1190" i="19"/>
  <c r="H1191" i="19"/>
  <c r="H1192" i="19"/>
  <c r="H1193" i="19"/>
  <c r="H1194" i="19"/>
  <c r="H1195" i="19"/>
  <c r="H1196" i="19"/>
  <c r="H1197" i="19"/>
  <c r="H1198" i="19"/>
  <c r="H1199" i="19"/>
  <c r="H1200" i="19"/>
  <c r="H1201" i="19"/>
  <c r="H1202" i="19"/>
  <c r="H1203" i="19"/>
  <c r="H1204" i="19"/>
  <c r="H1205" i="19"/>
  <c r="H1206" i="19"/>
  <c r="H1207" i="19"/>
  <c r="H1208" i="19"/>
  <c r="H1209" i="19"/>
  <c r="H1210" i="19"/>
  <c r="H1211" i="19"/>
  <c r="H1212" i="19"/>
  <c r="H1213" i="19"/>
  <c r="H1214" i="19"/>
  <c r="H1215" i="19"/>
  <c r="H1216" i="19"/>
  <c r="H1217" i="19"/>
  <c r="H1218" i="19"/>
  <c r="H1219" i="19"/>
  <c r="H1220" i="19"/>
  <c r="H1221" i="19"/>
  <c r="H1222" i="19"/>
  <c r="H1223" i="19"/>
  <c r="H1224" i="19"/>
  <c r="H1225" i="19"/>
  <c r="H1226" i="19"/>
  <c r="H1227" i="19"/>
  <c r="H1228" i="19"/>
  <c r="H1229" i="19"/>
  <c r="H1230" i="19"/>
  <c r="H1231" i="19"/>
  <c r="H1232" i="19"/>
  <c r="H1233" i="19"/>
  <c r="H1234" i="19"/>
  <c r="H1235" i="19"/>
  <c r="H1236" i="19"/>
  <c r="H1237" i="19"/>
  <c r="H1238" i="19"/>
  <c r="H1239" i="19"/>
  <c r="H1240" i="19"/>
  <c r="H1241" i="19"/>
  <c r="H1242" i="19"/>
  <c r="H1243" i="19"/>
  <c r="H1244" i="19"/>
  <c r="H1245" i="19"/>
  <c r="H1246" i="19"/>
  <c r="H1247" i="19"/>
  <c r="H1248" i="19"/>
  <c r="H1249" i="19"/>
  <c r="H1250" i="19"/>
  <c r="H1251" i="19"/>
  <c r="H1252" i="19"/>
  <c r="H1253" i="19"/>
  <c r="H1254" i="19"/>
  <c r="H1255" i="19"/>
  <c r="H1256" i="19"/>
  <c r="H1257" i="19"/>
  <c r="H1258" i="19"/>
  <c r="H1259" i="19"/>
  <c r="H1260" i="19"/>
  <c r="H1261" i="19"/>
  <c r="H1262" i="19"/>
  <c r="H1263" i="19"/>
  <c r="H1264" i="19"/>
  <c r="H1265" i="19"/>
  <c r="H1266" i="19"/>
  <c r="H1267" i="19"/>
  <c r="H1268" i="19"/>
  <c r="H1269" i="19"/>
  <c r="H1270" i="19"/>
  <c r="H1271" i="19"/>
  <c r="H1272" i="19"/>
  <c r="H1273" i="19"/>
  <c r="H1274" i="19"/>
  <c r="H1275" i="19"/>
  <c r="H1276" i="19"/>
  <c r="H1277" i="19"/>
  <c r="H1278" i="19"/>
  <c r="H1279" i="19"/>
  <c r="H1280" i="19"/>
  <c r="H1281" i="19"/>
  <c r="H1282" i="19"/>
  <c r="H1283" i="19"/>
  <c r="H1284" i="19"/>
  <c r="H1285" i="19"/>
  <c r="H1286" i="19"/>
  <c r="H1287" i="19"/>
  <c r="H1288" i="19"/>
  <c r="H1289" i="19"/>
  <c r="H1290" i="19"/>
  <c r="H1291" i="19"/>
  <c r="H1292" i="19"/>
  <c r="H1293" i="19"/>
  <c r="H1294" i="19"/>
  <c r="H1295" i="19"/>
  <c r="H1296" i="19"/>
  <c r="H1297" i="19"/>
  <c r="H1298" i="19"/>
  <c r="H1299" i="19"/>
  <c r="H1300" i="19"/>
  <c r="H1301" i="19"/>
  <c r="H1302" i="19"/>
  <c r="H1303" i="19"/>
  <c r="H1304" i="19"/>
  <c r="H1305" i="19"/>
  <c r="H1306" i="19"/>
  <c r="H1307" i="19"/>
  <c r="H1308" i="19"/>
  <c r="H1309" i="19"/>
  <c r="H1310" i="19"/>
  <c r="H1311" i="19"/>
  <c r="H1312" i="19"/>
  <c r="H1313" i="19"/>
  <c r="H1314" i="19"/>
  <c r="H1315" i="19"/>
  <c r="H1316" i="19"/>
  <c r="H1317" i="19"/>
  <c r="H1318" i="19"/>
  <c r="H1319" i="19"/>
  <c r="H1320" i="19"/>
  <c r="H1321" i="19"/>
  <c r="H1322" i="19"/>
  <c r="H1323" i="19"/>
  <c r="H1324" i="19"/>
  <c r="H1325" i="19"/>
  <c r="H1326" i="19"/>
  <c r="H1327" i="19"/>
  <c r="H1328" i="19"/>
  <c r="H1329" i="19"/>
  <c r="H1330" i="19"/>
  <c r="H1331" i="19"/>
  <c r="H1332" i="19"/>
  <c r="H1333" i="19"/>
  <c r="H1334" i="19"/>
  <c r="H1335" i="19"/>
  <c r="H1336" i="19"/>
  <c r="H1337" i="19"/>
  <c r="H1338" i="19"/>
  <c r="H1339" i="19"/>
  <c r="H1340" i="19"/>
  <c r="H1341" i="19"/>
  <c r="H1342" i="19"/>
  <c r="H1343" i="19"/>
  <c r="H1344" i="19"/>
  <c r="H1345" i="19"/>
  <c r="H1346" i="19"/>
  <c r="H1347" i="19"/>
  <c r="H1348" i="19"/>
  <c r="H1349" i="19"/>
  <c r="H1350" i="19"/>
  <c r="H1351" i="19"/>
  <c r="H1352" i="19"/>
  <c r="H1353" i="19"/>
  <c r="H1354" i="19"/>
  <c r="H1355" i="19"/>
  <c r="H1356" i="19"/>
  <c r="H1357" i="19"/>
  <c r="H1358" i="19"/>
  <c r="H1359" i="19"/>
  <c r="H1360" i="19"/>
  <c r="H1361" i="19"/>
  <c r="H1362" i="19"/>
  <c r="H1363" i="19"/>
  <c r="H1364" i="19"/>
  <c r="H1365" i="19"/>
  <c r="H1366" i="19"/>
  <c r="H1367" i="19"/>
  <c r="H1368" i="19"/>
  <c r="H1369" i="19"/>
  <c r="H1370" i="19"/>
  <c r="H1371" i="19"/>
  <c r="H1372" i="19"/>
  <c r="H1373" i="19"/>
  <c r="H1374" i="19"/>
  <c r="H1375" i="19"/>
  <c r="H1376" i="19"/>
  <c r="H1377" i="19"/>
  <c r="H1378" i="19"/>
  <c r="H1379" i="19"/>
  <c r="H1380" i="19"/>
  <c r="H1381" i="19"/>
  <c r="H1382" i="19"/>
  <c r="H1383" i="19"/>
  <c r="H1384" i="19"/>
  <c r="H1385" i="19"/>
  <c r="H1386" i="19"/>
  <c r="H1387" i="19"/>
  <c r="H1388" i="19"/>
  <c r="H1389" i="19"/>
  <c r="H1390" i="19"/>
  <c r="H1391" i="19"/>
  <c r="H1392" i="19"/>
  <c r="H1393" i="19"/>
  <c r="H1394" i="19"/>
  <c r="H1395" i="19"/>
  <c r="H1396" i="19"/>
  <c r="H1397" i="19"/>
  <c r="H1398" i="19"/>
  <c r="H1399" i="19"/>
  <c r="H1400" i="19"/>
  <c r="H1401" i="19"/>
  <c r="H1402" i="19"/>
  <c r="H1403" i="19"/>
  <c r="H1404" i="19"/>
  <c r="H1405" i="19"/>
  <c r="H1406" i="19"/>
  <c r="H1407" i="19"/>
  <c r="H1408" i="19"/>
  <c r="H1409" i="19"/>
  <c r="H1410" i="19"/>
  <c r="H1411" i="19"/>
  <c r="H1412" i="19"/>
  <c r="H1413" i="19"/>
  <c r="H1414" i="19"/>
  <c r="H1415" i="19"/>
  <c r="H1416" i="19"/>
  <c r="H1417" i="19"/>
  <c r="H1418" i="19"/>
  <c r="H1419" i="19"/>
  <c r="H1420" i="19"/>
  <c r="H1421" i="19"/>
  <c r="H1422" i="19"/>
  <c r="H1423" i="19"/>
  <c r="H1424" i="19"/>
  <c r="H1425" i="19"/>
  <c r="H1426" i="19"/>
  <c r="H1427" i="19"/>
  <c r="H1428" i="19"/>
  <c r="H1429" i="19"/>
  <c r="H1430" i="19"/>
  <c r="H1431" i="19"/>
  <c r="H1432" i="19"/>
  <c r="H1433" i="19"/>
  <c r="H1434" i="19"/>
  <c r="H1435" i="19"/>
  <c r="H1436" i="19"/>
  <c r="H1437" i="19"/>
  <c r="H1438" i="19"/>
  <c r="H1439" i="19"/>
  <c r="H1440" i="19"/>
  <c r="H1441" i="19"/>
  <c r="H1442" i="19"/>
  <c r="H1443" i="19"/>
  <c r="H1444" i="19"/>
  <c r="H1445" i="19"/>
  <c r="H1446" i="19"/>
  <c r="H1447" i="19"/>
  <c r="H1448" i="19"/>
  <c r="H1449" i="19"/>
  <c r="H1450" i="19"/>
  <c r="H1451" i="19"/>
  <c r="H1452" i="19"/>
  <c r="H1453" i="19"/>
  <c r="H1454" i="19"/>
  <c r="H1455" i="19"/>
  <c r="H1456" i="19"/>
  <c r="H1457" i="19"/>
  <c r="H1458" i="19"/>
  <c r="H1459" i="19"/>
  <c r="H1460" i="19"/>
  <c r="H1461" i="19"/>
  <c r="H1462" i="19"/>
  <c r="H1463" i="19"/>
  <c r="H1464" i="19"/>
  <c r="H1465" i="19"/>
  <c r="H1466" i="19"/>
  <c r="H1467" i="19"/>
  <c r="H1468" i="19"/>
  <c r="H1469" i="19"/>
  <c r="H1470" i="19"/>
  <c r="H1471" i="19"/>
  <c r="H1472" i="19"/>
  <c r="H1473" i="19"/>
  <c r="H1474" i="19"/>
  <c r="H1475" i="19"/>
  <c r="H1476" i="19"/>
  <c r="H1477" i="19"/>
  <c r="H1478" i="19"/>
  <c r="H1479" i="19"/>
  <c r="H1480" i="19"/>
  <c r="H1481" i="19"/>
  <c r="H1482" i="19"/>
  <c r="H1483" i="19"/>
  <c r="H1484" i="19"/>
  <c r="H1485" i="19"/>
  <c r="H1486" i="19"/>
  <c r="H1487" i="19"/>
  <c r="H1488" i="19"/>
  <c r="H1489" i="19"/>
  <c r="H1490" i="19"/>
  <c r="H1491" i="19"/>
  <c r="H1492" i="19"/>
  <c r="H1493" i="19"/>
  <c r="H1494" i="19"/>
  <c r="H1495" i="19"/>
  <c r="H1496" i="19"/>
  <c r="H1497" i="19"/>
  <c r="H1498" i="19"/>
  <c r="H1499" i="19"/>
  <c r="H1500" i="19"/>
  <c r="H1501" i="19"/>
  <c r="H1502" i="19"/>
  <c r="H1503" i="19"/>
  <c r="H1504" i="19"/>
  <c r="H1505" i="19"/>
  <c r="H1506" i="19"/>
  <c r="H1507" i="19"/>
  <c r="H1508" i="19"/>
  <c r="H1509" i="19"/>
  <c r="H1510" i="19"/>
  <c r="H1511" i="19"/>
  <c r="H1512" i="19"/>
  <c r="H1513" i="19"/>
  <c r="H1514" i="19"/>
  <c r="H1515" i="19"/>
  <c r="H1516" i="19"/>
  <c r="H1517" i="19"/>
  <c r="H1518" i="19"/>
  <c r="H1519" i="19"/>
  <c r="H1520" i="19"/>
  <c r="H1521" i="19"/>
  <c r="H1522" i="19"/>
  <c r="H1523" i="19"/>
  <c r="H1524" i="19"/>
  <c r="H1525" i="19"/>
  <c r="H1526" i="19"/>
  <c r="H1527" i="19"/>
  <c r="H1528" i="19"/>
  <c r="H1529" i="19"/>
  <c r="H1530" i="19"/>
  <c r="H1531" i="19"/>
  <c r="H1532" i="19"/>
  <c r="H1533" i="19"/>
  <c r="H1534" i="19"/>
  <c r="H1535" i="19"/>
  <c r="H1536" i="19"/>
  <c r="H1537" i="19"/>
  <c r="H1538" i="19"/>
  <c r="H1539" i="19"/>
  <c r="H1540" i="19"/>
  <c r="H1541" i="19"/>
  <c r="H1542" i="19"/>
  <c r="H1543" i="19"/>
  <c r="H1544" i="19"/>
  <c r="H1545" i="19"/>
  <c r="H1546" i="19"/>
  <c r="H1547" i="19"/>
  <c r="H1548" i="19"/>
  <c r="H1549" i="19"/>
  <c r="H1550" i="19"/>
  <c r="H1551" i="19"/>
  <c r="H1552" i="19"/>
  <c r="H1553" i="19"/>
  <c r="H1554" i="19"/>
  <c r="H1555" i="19"/>
  <c r="H1556" i="19"/>
  <c r="H1557" i="19"/>
  <c r="H1558" i="19"/>
  <c r="H1559" i="19"/>
  <c r="H1560" i="19"/>
  <c r="H1561" i="19"/>
  <c r="H1562" i="19"/>
  <c r="H1563" i="19"/>
  <c r="H1564" i="19"/>
  <c r="H1565" i="19"/>
  <c r="H1566" i="19"/>
  <c r="H1567" i="19"/>
  <c r="H1568" i="19"/>
  <c r="H1569" i="19"/>
  <c r="H1570" i="19"/>
  <c r="H1571" i="19"/>
  <c r="H1572" i="19"/>
  <c r="H1573" i="19"/>
  <c r="H1574" i="19"/>
  <c r="H1575" i="19"/>
  <c r="H1576" i="19"/>
  <c r="H1577" i="19"/>
  <c r="H1578" i="19"/>
  <c r="H1579" i="19"/>
  <c r="H1580" i="19"/>
  <c r="H1581" i="19"/>
  <c r="H1582" i="19"/>
  <c r="H1583" i="19"/>
  <c r="H1584" i="19"/>
  <c r="H1585" i="19"/>
  <c r="H1586" i="19"/>
  <c r="H1587" i="19"/>
  <c r="H1588" i="19"/>
  <c r="H1589" i="19"/>
  <c r="H1590" i="19"/>
  <c r="H1591" i="19"/>
  <c r="H1592" i="19"/>
  <c r="H1593" i="19"/>
  <c r="H1594" i="19"/>
  <c r="H1595" i="19"/>
  <c r="H1596" i="19"/>
  <c r="H1597" i="19"/>
  <c r="H1598" i="19"/>
  <c r="H1599" i="19"/>
  <c r="H1600" i="19"/>
  <c r="H1601" i="19"/>
  <c r="H1602" i="19"/>
  <c r="H1603" i="19"/>
  <c r="H1604" i="19"/>
  <c r="H1605" i="19"/>
  <c r="H1606" i="19"/>
  <c r="H1607" i="19"/>
  <c r="H1608" i="19"/>
  <c r="H1609" i="19"/>
  <c r="H1610" i="19"/>
  <c r="H1611" i="19"/>
  <c r="H1612" i="19"/>
  <c r="H1613" i="19"/>
  <c r="H1614" i="19"/>
  <c r="H1615" i="19"/>
  <c r="H1616" i="19"/>
  <c r="H1617" i="19"/>
  <c r="H1618" i="19"/>
  <c r="H1619" i="19"/>
  <c r="H1620" i="19"/>
  <c r="H1621" i="19"/>
  <c r="H1622" i="19"/>
  <c r="H1623" i="19"/>
  <c r="H1624" i="19"/>
  <c r="H1625" i="19"/>
  <c r="H1626" i="19"/>
  <c r="H1627" i="19"/>
  <c r="H1628" i="19"/>
  <c r="H1629" i="19"/>
  <c r="H1630" i="19"/>
  <c r="H1631" i="19"/>
  <c r="H1632" i="19"/>
  <c r="H1633" i="19"/>
  <c r="H1634" i="19"/>
  <c r="H1635" i="19"/>
  <c r="H1636" i="19"/>
  <c r="H1637" i="19"/>
  <c r="H1638" i="19"/>
  <c r="H1639" i="19"/>
  <c r="H1640" i="19"/>
  <c r="H1641" i="19"/>
  <c r="H1642" i="19"/>
  <c r="H1643" i="19"/>
  <c r="H1644" i="19"/>
  <c r="H1645" i="19"/>
  <c r="H1646" i="19"/>
  <c r="H1647" i="19"/>
  <c r="H1648" i="19"/>
  <c r="H1649" i="19"/>
  <c r="H1650" i="19"/>
  <c r="H1651" i="19"/>
  <c r="H1652" i="19"/>
  <c r="H1653" i="19"/>
  <c r="H1654" i="19"/>
  <c r="H1655" i="19"/>
  <c r="H1656" i="19"/>
  <c r="H1657" i="19"/>
  <c r="H1658" i="19"/>
  <c r="H1659" i="19"/>
  <c r="H1660" i="19"/>
  <c r="H1661" i="19"/>
  <c r="H1662" i="19"/>
  <c r="H1663" i="19"/>
  <c r="H1664" i="19"/>
  <c r="H1665" i="19"/>
  <c r="H1666" i="19"/>
  <c r="H1667" i="19"/>
  <c r="H1668" i="19"/>
  <c r="H1669" i="19"/>
  <c r="H1670" i="19"/>
  <c r="H1671" i="19"/>
  <c r="H1672" i="19"/>
  <c r="H1673" i="19"/>
  <c r="H1674" i="19"/>
  <c r="H1675" i="19"/>
  <c r="H1676" i="19"/>
  <c r="H1677" i="19"/>
  <c r="H1678" i="19"/>
  <c r="H1679" i="19"/>
  <c r="H1680" i="19"/>
  <c r="H1681" i="19"/>
  <c r="H1682" i="19"/>
  <c r="H1683" i="19"/>
  <c r="H1684" i="19"/>
  <c r="H1685" i="19"/>
  <c r="H1686" i="19"/>
  <c r="H1687" i="19"/>
  <c r="H1688" i="19"/>
  <c r="H1689" i="19"/>
  <c r="H1690" i="19"/>
  <c r="H1691" i="19"/>
  <c r="H1692" i="19"/>
  <c r="H1693" i="19"/>
  <c r="H1694" i="19"/>
  <c r="H1695" i="19"/>
  <c r="H1696" i="19"/>
  <c r="H1697" i="19"/>
  <c r="H1698" i="19"/>
  <c r="H1699" i="19"/>
  <c r="H1700" i="19"/>
  <c r="H1701" i="19"/>
  <c r="H1702" i="19"/>
  <c r="H1703" i="19"/>
  <c r="H1704" i="19"/>
  <c r="H1705" i="19"/>
  <c r="H1706" i="19"/>
  <c r="H1707" i="19"/>
  <c r="H1708" i="19"/>
  <c r="H1709" i="19"/>
  <c r="H1710" i="19"/>
  <c r="H1711" i="19"/>
  <c r="H1712" i="19"/>
  <c r="H1713" i="19"/>
  <c r="H1714" i="19"/>
  <c r="H1715" i="19"/>
  <c r="H1716" i="19"/>
  <c r="H1717" i="19"/>
  <c r="H1718" i="19"/>
  <c r="H1719" i="19"/>
  <c r="H1720" i="19"/>
  <c r="H1721" i="19"/>
  <c r="H1722" i="19"/>
  <c r="H1723" i="19"/>
  <c r="H1724" i="19"/>
  <c r="H1725" i="19"/>
  <c r="H1726" i="19"/>
  <c r="H1727" i="19"/>
  <c r="H1728" i="19"/>
  <c r="H1729" i="19"/>
  <c r="H1730" i="19"/>
  <c r="H1731" i="19"/>
  <c r="H1732" i="19"/>
  <c r="H1733" i="19"/>
  <c r="H1734" i="19"/>
  <c r="H1735" i="19"/>
  <c r="H1736" i="19"/>
  <c r="H1737" i="19"/>
  <c r="H1738" i="19"/>
  <c r="H1739" i="19"/>
  <c r="H1740" i="19"/>
  <c r="H1741" i="19"/>
  <c r="H1742" i="19"/>
  <c r="H1743" i="19"/>
  <c r="H1744" i="19"/>
  <c r="H1745" i="19"/>
  <c r="H1746" i="19"/>
  <c r="H1747" i="19"/>
  <c r="H1748" i="19"/>
  <c r="H1749" i="19"/>
  <c r="H1750" i="19"/>
  <c r="H1751" i="19"/>
  <c r="H1752" i="19"/>
  <c r="H1753" i="19"/>
  <c r="H1754" i="19"/>
  <c r="H1755" i="19"/>
  <c r="H1756" i="19"/>
  <c r="H1757" i="19"/>
  <c r="H1758" i="19"/>
  <c r="H1759" i="19"/>
  <c r="H1760" i="19"/>
  <c r="H1761" i="19"/>
  <c r="H1762" i="19"/>
  <c r="H1763" i="19"/>
  <c r="H1764" i="19"/>
  <c r="H1765" i="19"/>
  <c r="H1766" i="19"/>
  <c r="H1767" i="19"/>
  <c r="H1768" i="19"/>
  <c r="H1769" i="19"/>
  <c r="H1770" i="19"/>
  <c r="H1771" i="19"/>
  <c r="H1772" i="19"/>
  <c r="H1773" i="19"/>
  <c r="H1774" i="19"/>
  <c r="H1775" i="19"/>
  <c r="H1776" i="19"/>
  <c r="H1777" i="19"/>
  <c r="H1778" i="19"/>
  <c r="H1779" i="19"/>
  <c r="H1780" i="19"/>
  <c r="H1781" i="19"/>
  <c r="H1782" i="19"/>
  <c r="H1783" i="19"/>
  <c r="H1784" i="19"/>
  <c r="H1785" i="19"/>
  <c r="H1786" i="19"/>
  <c r="H1787" i="19"/>
  <c r="H1788" i="19"/>
  <c r="H1789" i="19"/>
  <c r="H1790" i="19"/>
  <c r="H1791" i="19"/>
  <c r="H1792" i="19"/>
  <c r="H1793" i="19"/>
  <c r="H1794" i="19"/>
  <c r="H1795" i="19"/>
  <c r="H1796" i="19"/>
  <c r="H1797" i="19"/>
  <c r="H1798" i="19"/>
  <c r="H1799" i="19"/>
  <c r="H1800" i="19"/>
  <c r="H1801" i="19"/>
  <c r="H1802" i="19"/>
  <c r="H1803" i="19"/>
  <c r="H1804" i="19"/>
  <c r="H1805" i="19"/>
  <c r="H1806" i="19"/>
  <c r="H1807" i="19"/>
  <c r="H1808" i="19"/>
  <c r="H1809" i="19"/>
  <c r="H1810" i="19"/>
  <c r="H1811" i="19"/>
  <c r="H1812" i="19"/>
  <c r="H1813" i="19"/>
  <c r="H1814" i="19"/>
  <c r="H1815" i="19"/>
  <c r="H1816" i="19"/>
  <c r="H1817" i="19"/>
  <c r="H1818" i="19"/>
  <c r="H1819" i="19"/>
  <c r="H1820" i="19"/>
  <c r="H1821" i="19"/>
  <c r="H1822" i="19"/>
  <c r="H1823" i="19"/>
  <c r="H1824" i="19"/>
  <c r="H1825" i="19"/>
  <c r="H1826" i="19"/>
  <c r="H1827" i="19"/>
  <c r="H1828" i="19"/>
  <c r="H1829" i="19"/>
  <c r="H1830" i="19"/>
  <c r="H1831" i="19"/>
  <c r="H1832" i="19"/>
  <c r="H1833" i="19"/>
  <c r="H1834" i="19"/>
  <c r="H1835" i="19"/>
  <c r="H1836" i="19"/>
  <c r="H1837" i="19"/>
  <c r="H1838" i="19"/>
  <c r="H1839" i="19"/>
  <c r="H1840" i="19"/>
  <c r="H1841" i="19"/>
  <c r="H1842" i="19"/>
  <c r="H1843" i="19"/>
  <c r="H1844" i="19"/>
  <c r="H1845" i="19"/>
  <c r="H1846" i="19"/>
  <c r="H1847" i="19"/>
  <c r="H1848" i="19"/>
  <c r="H1849" i="19"/>
  <c r="H1850" i="19"/>
  <c r="H1851" i="19"/>
  <c r="H1852" i="19"/>
  <c r="H1853" i="19"/>
  <c r="H1854" i="19"/>
  <c r="H1855" i="19"/>
  <c r="H1856" i="19"/>
  <c r="H1857" i="19"/>
  <c r="H1858" i="19"/>
  <c r="H1859" i="19"/>
  <c r="H1860" i="19"/>
  <c r="H1861" i="19"/>
  <c r="H1862" i="19"/>
  <c r="H1863" i="19"/>
  <c r="H1864" i="19"/>
  <c r="H1865" i="19"/>
  <c r="H1866" i="19"/>
  <c r="H1867" i="19"/>
  <c r="H1868" i="19"/>
  <c r="H1869" i="19"/>
  <c r="H1870" i="19"/>
  <c r="H1871" i="19"/>
  <c r="H1872" i="19"/>
  <c r="H1873" i="19"/>
  <c r="H1874" i="19"/>
  <c r="H1875" i="19"/>
  <c r="H1876" i="19"/>
  <c r="H1877" i="19"/>
  <c r="H1878" i="19"/>
  <c r="H1879" i="19"/>
  <c r="H1880" i="19"/>
  <c r="H1881" i="19"/>
  <c r="H1882" i="19"/>
  <c r="H1883" i="19"/>
  <c r="H1884" i="19"/>
  <c r="H1885" i="19"/>
  <c r="H1886" i="19"/>
  <c r="H1887" i="19"/>
  <c r="H1888" i="19"/>
  <c r="H1889" i="19"/>
  <c r="H1890" i="19"/>
  <c r="H1891" i="19"/>
  <c r="H1892" i="19"/>
  <c r="H1893" i="19"/>
  <c r="H1894" i="19"/>
  <c r="H1895" i="19"/>
  <c r="H1896" i="19"/>
  <c r="H1897" i="19"/>
  <c r="H1898" i="19"/>
  <c r="H1899" i="19"/>
  <c r="H1900" i="19"/>
  <c r="H1901" i="19"/>
  <c r="H1902" i="19"/>
  <c r="H1903" i="19"/>
  <c r="H1904" i="19"/>
  <c r="H1905" i="19"/>
  <c r="H1906" i="19"/>
  <c r="H1907" i="19"/>
  <c r="H1908" i="19"/>
  <c r="H1909" i="19"/>
  <c r="H1910" i="19"/>
  <c r="H1911" i="19"/>
  <c r="H1912" i="19"/>
  <c r="H1913" i="19"/>
  <c r="H1914" i="19"/>
  <c r="H1915" i="19"/>
  <c r="H1916" i="19"/>
  <c r="H1917" i="19"/>
  <c r="H1918" i="19"/>
  <c r="H1919" i="19"/>
  <c r="H1920" i="19"/>
  <c r="H1921" i="19"/>
  <c r="H1922" i="19"/>
  <c r="H1923" i="19"/>
  <c r="H1924" i="19"/>
  <c r="H1925" i="19"/>
  <c r="H1926" i="19"/>
  <c r="H1927" i="19"/>
  <c r="H1928" i="19"/>
  <c r="H1929" i="19"/>
  <c r="H1930" i="19"/>
  <c r="H1931" i="19"/>
  <c r="H1932" i="19"/>
  <c r="H1933" i="19"/>
  <c r="H1934" i="19"/>
  <c r="H1935" i="19"/>
  <c r="H1936" i="19"/>
  <c r="H1937" i="19"/>
  <c r="H1938" i="19"/>
  <c r="H1939" i="19"/>
  <c r="H1940" i="19"/>
  <c r="H1941" i="19"/>
  <c r="H1942" i="19"/>
  <c r="H1943" i="19"/>
  <c r="H1944" i="19"/>
  <c r="H1945" i="19"/>
  <c r="H1946" i="19"/>
  <c r="H1947" i="19"/>
  <c r="H1948" i="19"/>
  <c r="H1949" i="19"/>
  <c r="H1950" i="19"/>
  <c r="H1951" i="19"/>
  <c r="H1952" i="19"/>
  <c r="H1953" i="19"/>
  <c r="H1954" i="19"/>
  <c r="H1955" i="19"/>
  <c r="H1956" i="19"/>
  <c r="H1957" i="19"/>
  <c r="H1958" i="19"/>
  <c r="H1959" i="19"/>
  <c r="H1960" i="19"/>
  <c r="H1961" i="19"/>
  <c r="H1962" i="19"/>
  <c r="H1963" i="19"/>
  <c r="H1964" i="19"/>
  <c r="H1965" i="19"/>
  <c r="H1966" i="19"/>
  <c r="H1967" i="19"/>
  <c r="H1968" i="19"/>
  <c r="H1969" i="19"/>
  <c r="H1970" i="19"/>
  <c r="H1971" i="19"/>
  <c r="H1972" i="19"/>
  <c r="H1973" i="19"/>
  <c r="H1974" i="19"/>
  <c r="H1975" i="19"/>
  <c r="H1976" i="19"/>
  <c r="H1977" i="19"/>
  <c r="H1978" i="19"/>
  <c r="H1979" i="19"/>
  <c r="H1980" i="19"/>
  <c r="H1981" i="19"/>
  <c r="H1982" i="19"/>
  <c r="H1983" i="19"/>
  <c r="H1984" i="19"/>
  <c r="H1985" i="19"/>
  <c r="H1986" i="19"/>
  <c r="H1987" i="19"/>
  <c r="H1988" i="19"/>
  <c r="H1989" i="19"/>
  <c r="H1990" i="19"/>
  <c r="H1991" i="19"/>
  <c r="H1992" i="19"/>
  <c r="H1993" i="19"/>
  <c r="H1994" i="19"/>
  <c r="H1995" i="19"/>
  <c r="H1996" i="19"/>
  <c r="H1997" i="19"/>
  <c r="H1998" i="19"/>
  <c r="H1999" i="19"/>
  <c r="H2000" i="19"/>
  <c r="H2001" i="19"/>
  <c r="H2002" i="19"/>
  <c r="H2003" i="19"/>
  <c r="H2004" i="19"/>
  <c r="H2005" i="19"/>
  <c r="H2006" i="19"/>
  <c r="H2007" i="19"/>
  <c r="H2008" i="19"/>
  <c r="H2009" i="19"/>
  <c r="H2010" i="19"/>
  <c r="H2011" i="19"/>
  <c r="H2012" i="19"/>
  <c r="H2013" i="19"/>
  <c r="H2014" i="19"/>
  <c r="H2015" i="19"/>
  <c r="H2016" i="19"/>
  <c r="H2017" i="19"/>
  <c r="H2018" i="19"/>
  <c r="H2019" i="19"/>
  <c r="H2020" i="19"/>
  <c r="H2021" i="19"/>
  <c r="H2022" i="19"/>
  <c r="H2023" i="19"/>
  <c r="H2024" i="19"/>
  <c r="H2025" i="19"/>
  <c r="H2026" i="19"/>
  <c r="H2027" i="19"/>
  <c r="H2028" i="19"/>
  <c r="H2029" i="19"/>
  <c r="H2030" i="19"/>
  <c r="H2031" i="19"/>
  <c r="H2032" i="19"/>
  <c r="H2033" i="19"/>
  <c r="H2034" i="19"/>
  <c r="H2035" i="19"/>
  <c r="H2036" i="19"/>
  <c r="H2037" i="19"/>
  <c r="H2038" i="19"/>
  <c r="H2039" i="19"/>
  <c r="H2040" i="19"/>
  <c r="H2041" i="19"/>
  <c r="H2042" i="19"/>
  <c r="H2043" i="19"/>
  <c r="H2044" i="19"/>
  <c r="H2045" i="19"/>
  <c r="H2046" i="19"/>
  <c r="H2047" i="19"/>
  <c r="H2048" i="19"/>
  <c r="H2049" i="19"/>
  <c r="H2050" i="19"/>
  <c r="H2051" i="19"/>
  <c r="H2052" i="19"/>
  <c r="H2053" i="19"/>
  <c r="H2054" i="19"/>
  <c r="H2055" i="19"/>
  <c r="H2056" i="19"/>
  <c r="H2057" i="19"/>
  <c r="H2058" i="19"/>
  <c r="H2059" i="19"/>
  <c r="H2060" i="19"/>
  <c r="H2061" i="19"/>
  <c r="H2062" i="19"/>
  <c r="H2063" i="19"/>
  <c r="H2064" i="19"/>
  <c r="H2065" i="19"/>
  <c r="H2066" i="19"/>
  <c r="H2067" i="19"/>
  <c r="H2068" i="19"/>
  <c r="H2069" i="19"/>
  <c r="H2070" i="19"/>
  <c r="H2071" i="19"/>
  <c r="H2072" i="19"/>
  <c r="H2073" i="19"/>
  <c r="H2074" i="19"/>
  <c r="H2075" i="19"/>
  <c r="H2076" i="19"/>
  <c r="H2077" i="19"/>
  <c r="H2078" i="19"/>
  <c r="H2079" i="19"/>
  <c r="H2080" i="19"/>
  <c r="H2081" i="19"/>
  <c r="H2082" i="19"/>
  <c r="H2083" i="19"/>
  <c r="H2084" i="19"/>
  <c r="H2085" i="19"/>
  <c r="H2086" i="19"/>
  <c r="H2087" i="19"/>
  <c r="H2088" i="19"/>
  <c r="H2089" i="19"/>
  <c r="H2090" i="19"/>
  <c r="H2091" i="19"/>
  <c r="H2092" i="19"/>
  <c r="H2093" i="19"/>
  <c r="H2094" i="19"/>
  <c r="H2095" i="19"/>
  <c r="H2096" i="19"/>
  <c r="H2097" i="19"/>
  <c r="H2098" i="19"/>
  <c r="H2099" i="19"/>
  <c r="H2100" i="19"/>
  <c r="H2101" i="19"/>
  <c r="H2102" i="19"/>
  <c r="H2103" i="19"/>
  <c r="H2104" i="19"/>
  <c r="H2105" i="19"/>
  <c r="H2106" i="19"/>
  <c r="H2107" i="19"/>
  <c r="H2108" i="19"/>
  <c r="H2109" i="19"/>
  <c r="H2110" i="19"/>
  <c r="H2111" i="19"/>
  <c r="H2112" i="19"/>
  <c r="H2113" i="19"/>
  <c r="H2114" i="19"/>
  <c r="H2115" i="19"/>
  <c r="H2116" i="19"/>
  <c r="H2117" i="19"/>
  <c r="H2118" i="19"/>
  <c r="H2119" i="19"/>
  <c r="H2120" i="19"/>
  <c r="H2121" i="19"/>
  <c r="H2122" i="19"/>
  <c r="H2123" i="19"/>
  <c r="H2124" i="19"/>
  <c r="H2125" i="19"/>
  <c r="H2126" i="19"/>
  <c r="H2127" i="19"/>
  <c r="H2128" i="19"/>
  <c r="H2129" i="19"/>
  <c r="H2130" i="19"/>
  <c r="H2131" i="19"/>
  <c r="H2132" i="19"/>
  <c r="H2133" i="19"/>
  <c r="H2134" i="19"/>
  <c r="H2135" i="19"/>
  <c r="H2136" i="19"/>
  <c r="H2137" i="19"/>
  <c r="H2138" i="19"/>
  <c r="H2139" i="19"/>
  <c r="H2140" i="19"/>
  <c r="H2141" i="19"/>
  <c r="H2142" i="19"/>
  <c r="H2143" i="19"/>
  <c r="H2144" i="19"/>
  <c r="H2145" i="19"/>
  <c r="H2146" i="19"/>
  <c r="H2147" i="19"/>
  <c r="H2148" i="19"/>
  <c r="H2149" i="19"/>
  <c r="H2150" i="19"/>
  <c r="H2151" i="19"/>
  <c r="H2152" i="19"/>
  <c r="H2153" i="19"/>
  <c r="H2154" i="19"/>
  <c r="H2155" i="19"/>
  <c r="H2156" i="19"/>
  <c r="H2157" i="19"/>
  <c r="H2158" i="19"/>
  <c r="H2159" i="19"/>
  <c r="H2160" i="19"/>
  <c r="H2161" i="19"/>
  <c r="H2162" i="19"/>
  <c r="H2163" i="19"/>
  <c r="H2164" i="19"/>
  <c r="H2165" i="19"/>
  <c r="H2166" i="19"/>
  <c r="H2167" i="19"/>
  <c r="H2168" i="19"/>
  <c r="H2169" i="19"/>
  <c r="H2170" i="19"/>
  <c r="H2171" i="19"/>
  <c r="H2172" i="19"/>
  <c r="H2173" i="19"/>
  <c r="H2174" i="19"/>
  <c r="H2175" i="19"/>
  <c r="H2176" i="19"/>
  <c r="H2177" i="19"/>
  <c r="H2178" i="19"/>
  <c r="H2179" i="19"/>
  <c r="H2180" i="19"/>
  <c r="H2181" i="19"/>
  <c r="H2182" i="19"/>
  <c r="H2183" i="19"/>
  <c r="H2184" i="19"/>
  <c r="H2185" i="19"/>
  <c r="H2186" i="19"/>
  <c r="H2187" i="19"/>
  <c r="H2188" i="19"/>
  <c r="H2189" i="19"/>
  <c r="H2190" i="19"/>
  <c r="H2191" i="19"/>
  <c r="H2192" i="19"/>
  <c r="H2193" i="19"/>
  <c r="H2194" i="19"/>
  <c r="H2195" i="19"/>
  <c r="H2196" i="19"/>
  <c r="H2197" i="19"/>
  <c r="H2198" i="19"/>
  <c r="H2199" i="19"/>
  <c r="H2200" i="19"/>
  <c r="H2201" i="19"/>
  <c r="H2202" i="19"/>
  <c r="H2203" i="19"/>
  <c r="H2204" i="19"/>
  <c r="H2205" i="19"/>
  <c r="H2206" i="19"/>
  <c r="H2207" i="19"/>
  <c r="H2208" i="19"/>
  <c r="H2209" i="19"/>
  <c r="H2210" i="19"/>
  <c r="H2211" i="19"/>
  <c r="H2212" i="19"/>
  <c r="H2213" i="19"/>
  <c r="H2214" i="19"/>
  <c r="H2215" i="19"/>
  <c r="H2216" i="19"/>
  <c r="H2217" i="19"/>
  <c r="H2218" i="19"/>
  <c r="H2219" i="19"/>
  <c r="H2220" i="19"/>
  <c r="H2221" i="19"/>
  <c r="H2222" i="19"/>
  <c r="H2223" i="19"/>
  <c r="H2224" i="19"/>
  <c r="H2225" i="19"/>
  <c r="H2226" i="19"/>
  <c r="H2227" i="19"/>
  <c r="H2228" i="19"/>
  <c r="H2229" i="19"/>
  <c r="H2230" i="19"/>
  <c r="H2231" i="19"/>
  <c r="H2232" i="19"/>
  <c r="H2233" i="19"/>
  <c r="H2234" i="19"/>
  <c r="H2235" i="19"/>
  <c r="H2236" i="19"/>
  <c r="H2237" i="19"/>
  <c r="H2238" i="19"/>
  <c r="H2239" i="19"/>
  <c r="H2240" i="19"/>
  <c r="H2241" i="19"/>
  <c r="H2242" i="19"/>
  <c r="H2243" i="19"/>
  <c r="H2244" i="19"/>
  <c r="H2245" i="19"/>
  <c r="H2246" i="19"/>
  <c r="H2247" i="19"/>
  <c r="H2248" i="19"/>
  <c r="H2249" i="19"/>
  <c r="H2250" i="19"/>
  <c r="H2251" i="19"/>
  <c r="H2252" i="19"/>
  <c r="H2253" i="19"/>
  <c r="H2254" i="19"/>
  <c r="H2255" i="19"/>
  <c r="H2256" i="19"/>
  <c r="H2257" i="19"/>
  <c r="H2258" i="19"/>
  <c r="H2259" i="19"/>
  <c r="H2260" i="19"/>
  <c r="H2261" i="19"/>
  <c r="H2262" i="19"/>
  <c r="H2263" i="19"/>
  <c r="H2264" i="19"/>
  <c r="H2265" i="19"/>
  <c r="H2266" i="19"/>
  <c r="H2267" i="19"/>
  <c r="H2268" i="19"/>
  <c r="H2269" i="19"/>
  <c r="H2270" i="19"/>
  <c r="H2271" i="19"/>
  <c r="H2272" i="19"/>
  <c r="H2273" i="19"/>
  <c r="H2274" i="19"/>
  <c r="H2275" i="19"/>
  <c r="H2276" i="19"/>
  <c r="H2277" i="19"/>
  <c r="H2278" i="19"/>
  <c r="H2279" i="19"/>
  <c r="H2280" i="19"/>
  <c r="H2281" i="19"/>
  <c r="H2282" i="19"/>
  <c r="H2283" i="19"/>
  <c r="H2284" i="19"/>
  <c r="H2285" i="19"/>
  <c r="H2286" i="19"/>
  <c r="H2287" i="19"/>
  <c r="H2288" i="19"/>
  <c r="H2289" i="19"/>
  <c r="H2290" i="19"/>
  <c r="H2291" i="19"/>
  <c r="H2292" i="19"/>
  <c r="H2293" i="19"/>
  <c r="H2294" i="19"/>
  <c r="H2295" i="19"/>
  <c r="H2296" i="19"/>
  <c r="H2297" i="19"/>
  <c r="H2298" i="19"/>
  <c r="H2299" i="19"/>
  <c r="H2300" i="19"/>
  <c r="H2301" i="19"/>
  <c r="H2302" i="19"/>
  <c r="H2303" i="19"/>
  <c r="H2304" i="19"/>
  <c r="H2305" i="19"/>
  <c r="H2306" i="19"/>
  <c r="H2307" i="19"/>
  <c r="H2308" i="19"/>
  <c r="H2309" i="19"/>
  <c r="H2310" i="19"/>
  <c r="H2311" i="19"/>
  <c r="H2312" i="19"/>
  <c r="H2313" i="19"/>
  <c r="H2314" i="19"/>
  <c r="H2315" i="19"/>
  <c r="H2316" i="19"/>
  <c r="H2317" i="19"/>
  <c r="H2318" i="19"/>
  <c r="H2319" i="19"/>
  <c r="H2320" i="19"/>
  <c r="H2321" i="19"/>
  <c r="H2322" i="19"/>
  <c r="H2323" i="19"/>
  <c r="H2324" i="19"/>
  <c r="H2325" i="19"/>
  <c r="H2326" i="19"/>
  <c r="H2327" i="19"/>
  <c r="H2328" i="19"/>
  <c r="H2329" i="19"/>
  <c r="H2330" i="19"/>
  <c r="H2331" i="19"/>
  <c r="H2332" i="19"/>
  <c r="H2333" i="19"/>
  <c r="H2334" i="19"/>
  <c r="H2335" i="19"/>
  <c r="H2336" i="19"/>
  <c r="H2337" i="19"/>
  <c r="H2338" i="19"/>
  <c r="H2339" i="19"/>
  <c r="H2340" i="19"/>
  <c r="H2341" i="19"/>
  <c r="H2342" i="19"/>
  <c r="H2343" i="19"/>
  <c r="H2344" i="19"/>
  <c r="H2345" i="19"/>
  <c r="H2346" i="19"/>
  <c r="H2347" i="19"/>
  <c r="H2348" i="19"/>
  <c r="H2349" i="19"/>
  <c r="H2350" i="19"/>
  <c r="H2351" i="19"/>
  <c r="H2352" i="19"/>
  <c r="H2353" i="19"/>
  <c r="H2354" i="19"/>
  <c r="H2355" i="19"/>
  <c r="H2356" i="19"/>
  <c r="H2357" i="19"/>
  <c r="H2358" i="19"/>
  <c r="H2359" i="19"/>
  <c r="H2360" i="19"/>
  <c r="H2361" i="19"/>
  <c r="H2362" i="19"/>
  <c r="H2363" i="19"/>
  <c r="H2364" i="19"/>
  <c r="H2365" i="19"/>
  <c r="H2366" i="19"/>
  <c r="H2367" i="19"/>
  <c r="H2368" i="19"/>
  <c r="H2369" i="19"/>
  <c r="H2370" i="19"/>
  <c r="H2371" i="19"/>
  <c r="H2372" i="19"/>
  <c r="H2373" i="19"/>
  <c r="H2374" i="19"/>
  <c r="H2375" i="19"/>
  <c r="H2376" i="19"/>
  <c r="H2377" i="19"/>
  <c r="H2378" i="19"/>
  <c r="H2379" i="19"/>
  <c r="H2380" i="19"/>
  <c r="H2381" i="19"/>
  <c r="H2382" i="19"/>
  <c r="H2383" i="19"/>
  <c r="H2384" i="19"/>
  <c r="H2385" i="19"/>
  <c r="H2386" i="19"/>
  <c r="H2387" i="19"/>
  <c r="H2388" i="19"/>
  <c r="H2389" i="19"/>
  <c r="H2390" i="19"/>
  <c r="H2391" i="19"/>
  <c r="H2392" i="19"/>
  <c r="H2393" i="19"/>
  <c r="H2394" i="19"/>
  <c r="H2395" i="19"/>
  <c r="H2396" i="19"/>
  <c r="H2397" i="19"/>
  <c r="H2398" i="19"/>
  <c r="H2399" i="19"/>
  <c r="H2400" i="19"/>
  <c r="H2401" i="19"/>
  <c r="H2402" i="19"/>
  <c r="H2403" i="19"/>
  <c r="H2404" i="19"/>
  <c r="H2405" i="19"/>
  <c r="H2406" i="19"/>
  <c r="H2407" i="19"/>
  <c r="H2408" i="19"/>
  <c r="H2409" i="19"/>
  <c r="H2410" i="19"/>
  <c r="H2411" i="19"/>
  <c r="H2412" i="19"/>
  <c r="H2413" i="19"/>
  <c r="H2414" i="19"/>
  <c r="H2415" i="19"/>
  <c r="H2416" i="19"/>
  <c r="H2417" i="19"/>
  <c r="H2418" i="19"/>
  <c r="H2419" i="19"/>
  <c r="H2420" i="19"/>
  <c r="H2421" i="19"/>
  <c r="H2422" i="19"/>
  <c r="H2423" i="19"/>
  <c r="H2424" i="19"/>
  <c r="H2425" i="19"/>
  <c r="H2426" i="19"/>
  <c r="H2427" i="19"/>
  <c r="H2428" i="19"/>
  <c r="H2429" i="19"/>
  <c r="H2430" i="19"/>
  <c r="H2431" i="19"/>
  <c r="H2432" i="19"/>
  <c r="H2433" i="19"/>
  <c r="H2434" i="19"/>
  <c r="H2435" i="19"/>
  <c r="H2436" i="19"/>
  <c r="H2437" i="19"/>
  <c r="H2438" i="19"/>
  <c r="H2439" i="19"/>
  <c r="H2440" i="19"/>
  <c r="H2441" i="19"/>
  <c r="H2442" i="19"/>
  <c r="H2443" i="19"/>
  <c r="H2444" i="19"/>
  <c r="H2445" i="19"/>
  <c r="H2446" i="19"/>
  <c r="H2447" i="19"/>
  <c r="H2448" i="19"/>
  <c r="H2449" i="19"/>
  <c r="H2450" i="19"/>
  <c r="H2451" i="19"/>
  <c r="H2452" i="19"/>
  <c r="H2453" i="19"/>
  <c r="H2454" i="19"/>
  <c r="H2455" i="19"/>
  <c r="H2456" i="19"/>
  <c r="H2457" i="19"/>
  <c r="H2458" i="19"/>
  <c r="H2459" i="19"/>
  <c r="H2460" i="19"/>
  <c r="H2461" i="19"/>
  <c r="H2462" i="19"/>
  <c r="H2463" i="19"/>
  <c r="H2464" i="19"/>
  <c r="H2465" i="19"/>
  <c r="H2466" i="19"/>
  <c r="H2467" i="19"/>
  <c r="H2468" i="19"/>
  <c r="H2469" i="19"/>
  <c r="H2470" i="19"/>
  <c r="H2471" i="19"/>
  <c r="H2472" i="19"/>
  <c r="H2473" i="19"/>
  <c r="H2474" i="19"/>
  <c r="H2475" i="19"/>
  <c r="H2476" i="19"/>
  <c r="H2477" i="19"/>
  <c r="H2478" i="19"/>
  <c r="H2479" i="19"/>
  <c r="H2480" i="19"/>
  <c r="H2481" i="19"/>
  <c r="H2482" i="19"/>
  <c r="H2483" i="19"/>
  <c r="H2484" i="19"/>
  <c r="H2485" i="19"/>
  <c r="H2486" i="19"/>
  <c r="H2487" i="19"/>
  <c r="H2488" i="19"/>
  <c r="H2489" i="19"/>
  <c r="H2490" i="19"/>
  <c r="H2491" i="19"/>
  <c r="H2492" i="19"/>
  <c r="H2493" i="19"/>
  <c r="H2494" i="19"/>
  <c r="H2495" i="19"/>
  <c r="H2496" i="19"/>
  <c r="H2497" i="19"/>
  <c r="H2498" i="19"/>
  <c r="H2499" i="19"/>
  <c r="H2500" i="19"/>
  <c r="H2501" i="19"/>
  <c r="H2502" i="19"/>
  <c r="H2503" i="19"/>
  <c r="H2504" i="19"/>
  <c r="H2505" i="19"/>
  <c r="H2506" i="19"/>
  <c r="H2507" i="19"/>
  <c r="H2508" i="19"/>
  <c r="H2509" i="19"/>
  <c r="H2510" i="19"/>
  <c r="H2511" i="19"/>
  <c r="H2512" i="19"/>
  <c r="H2513" i="19"/>
  <c r="H2514" i="19"/>
  <c r="H2515" i="19"/>
  <c r="H2516" i="19"/>
  <c r="H2517" i="19"/>
  <c r="H2518" i="19"/>
  <c r="H2519" i="19"/>
  <c r="H2520" i="19"/>
  <c r="H2521" i="19"/>
  <c r="H2522" i="19"/>
  <c r="H2523" i="19"/>
  <c r="H2524" i="19"/>
  <c r="H2525" i="19"/>
  <c r="H2526" i="19"/>
  <c r="H2527" i="19"/>
  <c r="H2528" i="19"/>
  <c r="H2529" i="19"/>
  <c r="H2530" i="19"/>
  <c r="H2531" i="19"/>
  <c r="H2532" i="19"/>
  <c r="H2533" i="19"/>
  <c r="H2534" i="19"/>
  <c r="H2535" i="19"/>
  <c r="H2536" i="19"/>
  <c r="H2537" i="19"/>
  <c r="H2538" i="19"/>
  <c r="H2539" i="19"/>
  <c r="H2540" i="19"/>
  <c r="H2541" i="19"/>
  <c r="H2542" i="19"/>
  <c r="H2543" i="19"/>
  <c r="H2544" i="19"/>
  <c r="H2545" i="19"/>
  <c r="H2546" i="19"/>
  <c r="H2547" i="19"/>
  <c r="H2548" i="19"/>
  <c r="H2549" i="19"/>
  <c r="H2550" i="19"/>
  <c r="H2551" i="19"/>
  <c r="H2552" i="19"/>
  <c r="H2553" i="19"/>
  <c r="H2554" i="19"/>
  <c r="H2555" i="19"/>
  <c r="H2556" i="19"/>
  <c r="H2557" i="19"/>
  <c r="H2558" i="19"/>
  <c r="H2559" i="19"/>
  <c r="H2560" i="19"/>
  <c r="H2561" i="19"/>
  <c r="H2562" i="19"/>
  <c r="H2563" i="19"/>
  <c r="H2564" i="19"/>
  <c r="H2565" i="19"/>
  <c r="H2566" i="19"/>
  <c r="H2567" i="19"/>
  <c r="H2568" i="19"/>
  <c r="H2569" i="19"/>
  <c r="H2570" i="19"/>
  <c r="H2571" i="19"/>
  <c r="H2572" i="19"/>
  <c r="H2573" i="19"/>
  <c r="H2574" i="19"/>
  <c r="H2575" i="19"/>
  <c r="H2576" i="19"/>
  <c r="H2577" i="19"/>
  <c r="H2578" i="19"/>
  <c r="H2579" i="19"/>
  <c r="H2580" i="19"/>
  <c r="H2581" i="19"/>
  <c r="H2582" i="19"/>
  <c r="H2583" i="19"/>
  <c r="H2584" i="19"/>
  <c r="H2585" i="19"/>
  <c r="H2586" i="19"/>
  <c r="H2587" i="19"/>
  <c r="H2588" i="19"/>
  <c r="H2589" i="19"/>
  <c r="H2590" i="19"/>
  <c r="H2591" i="19"/>
  <c r="H2592" i="19"/>
  <c r="H2593" i="19"/>
  <c r="H2594" i="19"/>
  <c r="H2595" i="19"/>
  <c r="H2596" i="19"/>
  <c r="H2597" i="19"/>
  <c r="H2598" i="19"/>
  <c r="H2599" i="19"/>
  <c r="H2600" i="19"/>
  <c r="H2601" i="19"/>
  <c r="H2602" i="19"/>
  <c r="H2603" i="19"/>
  <c r="H2604" i="19"/>
  <c r="H2605" i="19"/>
  <c r="H2606" i="19"/>
  <c r="H2607" i="19"/>
  <c r="H2608" i="19"/>
  <c r="H2609" i="19"/>
  <c r="H2610" i="19"/>
  <c r="H2611" i="19"/>
  <c r="H2612" i="19"/>
  <c r="H2613" i="19"/>
  <c r="H2614" i="19"/>
  <c r="H2615" i="19"/>
  <c r="H2616" i="19"/>
  <c r="H2617" i="19"/>
  <c r="H2618" i="19"/>
  <c r="H2619" i="19"/>
  <c r="H2620" i="19"/>
  <c r="H2621" i="19"/>
  <c r="H2622" i="19"/>
  <c r="H2623" i="19"/>
  <c r="H2624" i="19"/>
  <c r="H2625" i="19"/>
  <c r="H2626" i="19"/>
  <c r="H2627" i="19"/>
  <c r="H2628" i="19"/>
  <c r="H2629" i="19"/>
  <c r="H2630" i="19"/>
  <c r="H2631" i="19"/>
  <c r="H2632" i="19"/>
  <c r="H2633" i="19"/>
  <c r="H2634" i="19"/>
  <c r="H2635" i="19"/>
  <c r="H2636" i="19"/>
  <c r="H2637" i="19"/>
  <c r="H2638" i="19"/>
  <c r="H2639" i="19"/>
  <c r="H2640" i="19"/>
  <c r="H2641" i="19"/>
  <c r="H2642" i="19"/>
  <c r="H2643" i="19"/>
  <c r="H2644" i="19"/>
  <c r="H2645" i="19"/>
  <c r="H2646" i="19"/>
  <c r="H2647" i="19"/>
  <c r="H2648" i="19"/>
  <c r="H2649" i="19"/>
  <c r="H2650" i="19"/>
  <c r="H2651" i="19"/>
  <c r="H2652" i="19"/>
  <c r="H2653" i="19"/>
  <c r="H2654" i="19"/>
  <c r="H2655" i="19"/>
  <c r="H2656" i="19"/>
  <c r="H2657" i="19"/>
  <c r="H2658" i="19"/>
  <c r="H2659" i="19"/>
  <c r="H2660" i="19"/>
  <c r="H2661" i="19"/>
  <c r="H2662" i="19"/>
  <c r="H2663" i="19"/>
  <c r="H2664" i="19"/>
  <c r="H2665" i="19"/>
  <c r="H2666" i="19"/>
  <c r="H2667" i="19"/>
  <c r="H2668" i="19"/>
  <c r="H2669" i="19"/>
  <c r="H2670" i="19"/>
  <c r="H2671" i="19"/>
  <c r="H2672" i="19"/>
  <c r="H2673" i="19"/>
  <c r="H2674" i="19"/>
  <c r="H2675" i="19"/>
  <c r="H2676" i="19"/>
  <c r="H2677" i="19"/>
  <c r="H2678" i="19"/>
  <c r="H2679" i="19"/>
  <c r="H2680" i="19"/>
  <c r="H2681" i="19"/>
  <c r="H2682" i="19"/>
  <c r="H2683" i="19"/>
  <c r="H2684" i="19"/>
  <c r="H2685" i="19"/>
  <c r="H2686" i="19"/>
  <c r="H2687" i="19"/>
  <c r="H2688" i="19"/>
  <c r="H2689" i="19"/>
  <c r="H2690" i="19"/>
  <c r="H2691" i="19"/>
  <c r="H2692" i="19"/>
  <c r="H2693" i="19"/>
  <c r="H2694" i="19"/>
  <c r="H2695" i="19"/>
  <c r="H2696" i="19"/>
  <c r="H2697" i="19"/>
  <c r="H2698" i="19"/>
  <c r="H2699" i="19"/>
  <c r="H2700" i="19"/>
  <c r="H2701" i="19"/>
  <c r="H2702" i="19"/>
  <c r="H2703" i="19"/>
  <c r="H2704" i="19"/>
  <c r="H2705" i="19"/>
  <c r="H2706" i="19"/>
  <c r="H2707" i="19"/>
  <c r="H2708" i="19"/>
  <c r="H2709" i="19"/>
  <c r="H2710" i="19"/>
  <c r="H2711" i="19"/>
  <c r="H2712" i="19"/>
  <c r="H2713" i="19"/>
  <c r="H2714" i="19"/>
  <c r="H2715" i="19"/>
  <c r="H2716" i="19"/>
  <c r="H2717" i="19"/>
  <c r="H2718" i="19"/>
  <c r="H2719" i="19"/>
  <c r="H2720" i="19"/>
  <c r="H2721" i="19"/>
  <c r="H2722" i="19"/>
  <c r="H2723" i="19"/>
  <c r="H2724" i="19"/>
  <c r="H2725" i="19"/>
  <c r="H2726" i="19"/>
  <c r="H2727" i="19"/>
  <c r="H2728" i="19"/>
  <c r="H2729" i="19"/>
  <c r="H2730" i="19"/>
  <c r="H2731" i="19"/>
  <c r="H2732" i="19"/>
  <c r="H2733" i="19"/>
  <c r="H2734" i="19"/>
  <c r="H2735" i="19"/>
  <c r="H2736" i="19"/>
  <c r="H2737" i="19"/>
  <c r="H2738" i="19"/>
  <c r="H2739" i="19"/>
  <c r="H2740" i="19"/>
  <c r="H2741" i="19"/>
  <c r="H2742" i="19"/>
  <c r="H2743" i="19"/>
  <c r="H2744" i="19"/>
  <c r="H2745" i="19"/>
  <c r="H2746" i="19"/>
  <c r="H2747" i="19"/>
  <c r="H2748" i="19"/>
  <c r="H2749" i="19"/>
  <c r="H2750" i="19"/>
  <c r="H2751" i="19"/>
  <c r="H2752" i="19"/>
  <c r="H2753" i="19"/>
  <c r="H2754" i="19"/>
  <c r="H2755" i="19"/>
  <c r="H2756" i="19"/>
  <c r="H2757" i="19"/>
  <c r="H2758" i="19"/>
  <c r="H2759" i="19"/>
  <c r="H2760" i="19"/>
  <c r="H2761" i="19"/>
  <c r="H2762" i="19"/>
  <c r="H2763" i="19"/>
  <c r="H2764" i="19"/>
  <c r="H2765" i="19"/>
  <c r="H2766" i="19"/>
  <c r="H2767" i="19"/>
  <c r="H2768" i="19"/>
  <c r="H2769" i="19"/>
  <c r="H2770" i="19"/>
  <c r="H2771" i="19"/>
  <c r="H2772" i="19"/>
  <c r="H2773" i="19"/>
  <c r="H2774" i="19"/>
  <c r="H2775" i="19"/>
  <c r="H2776" i="19"/>
  <c r="H2777" i="19"/>
  <c r="H2778" i="19"/>
  <c r="H2779" i="19"/>
  <c r="H2780" i="19"/>
  <c r="H2781" i="19"/>
  <c r="H2782" i="19"/>
  <c r="H2783" i="19"/>
  <c r="H2784" i="19"/>
  <c r="H2785" i="19"/>
  <c r="H2786" i="19"/>
  <c r="H2787" i="19"/>
  <c r="H2788" i="19"/>
  <c r="H2789" i="19"/>
  <c r="H2790" i="19"/>
  <c r="H2791" i="19"/>
  <c r="H2792" i="19"/>
  <c r="H2793" i="19"/>
  <c r="H2794" i="19"/>
  <c r="H2795" i="19"/>
  <c r="H2796" i="19"/>
  <c r="H2797" i="19"/>
  <c r="H2798" i="19"/>
  <c r="H2799" i="19"/>
  <c r="H2800" i="19"/>
  <c r="H2801" i="19"/>
  <c r="H2802" i="19"/>
  <c r="H2803" i="19"/>
  <c r="H2804" i="19"/>
  <c r="H2805" i="19"/>
  <c r="H2806" i="19"/>
  <c r="H2807" i="19"/>
  <c r="H2808" i="19"/>
  <c r="H2809" i="19"/>
  <c r="H2810" i="19"/>
  <c r="H2811" i="19"/>
  <c r="H2812" i="19"/>
  <c r="H2813" i="19"/>
  <c r="H2814" i="19"/>
  <c r="H2815" i="19"/>
  <c r="H2816" i="19"/>
  <c r="H2817" i="19"/>
  <c r="H2818" i="19"/>
  <c r="H2819" i="19"/>
  <c r="H2820" i="19"/>
  <c r="H2821" i="19"/>
  <c r="H2822" i="19"/>
  <c r="H2823" i="19"/>
  <c r="H2824" i="19"/>
  <c r="H2825" i="19"/>
  <c r="H2826" i="19"/>
  <c r="H2827" i="19"/>
  <c r="H2828" i="19"/>
  <c r="H2829" i="19"/>
  <c r="H2830" i="19"/>
  <c r="H2831" i="19"/>
  <c r="H2832" i="19"/>
  <c r="H2833" i="19"/>
  <c r="H2834" i="19"/>
  <c r="H2835" i="19"/>
  <c r="H2836" i="19"/>
  <c r="H2837" i="19"/>
  <c r="H2838" i="19"/>
  <c r="H2839" i="19"/>
  <c r="H2840" i="19"/>
  <c r="H2841" i="19"/>
  <c r="H2842" i="19"/>
  <c r="H2843" i="19"/>
  <c r="H2844" i="19"/>
  <c r="H2845" i="19"/>
  <c r="H2846" i="19"/>
  <c r="H2847" i="19"/>
  <c r="H2848" i="19"/>
  <c r="H2849" i="19"/>
  <c r="H2850" i="19"/>
  <c r="H2851" i="19"/>
  <c r="H2852" i="19"/>
  <c r="H2853" i="19"/>
  <c r="H2854" i="19"/>
  <c r="H2855" i="19"/>
  <c r="H2856" i="19"/>
  <c r="H2857" i="19"/>
  <c r="H2858" i="19"/>
  <c r="H2859" i="19"/>
  <c r="H2860" i="19"/>
  <c r="H2861" i="19"/>
  <c r="H2862" i="19"/>
  <c r="H2863" i="19"/>
  <c r="H2864" i="19"/>
  <c r="H2865" i="19"/>
  <c r="H2866" i="19"/>
  <c r="H2867" i="19"/>
  <c r="H2868" i="19"/>
  <c r="H2869" i="19"/>
  <c r="H2870" i="19"/>
  <c r="H2871" i="19"/>
  <c r="H2872" i="19"/>
  <c r="H2873" i="19"/>
  <c r="H2874" i="19"/>
  <c r="H2875" i="19"/>
  <c r="H2876" i="19"/>
  <c r="H2877" i="19"/>
  <c r="H2878" i="19"/>
  <c r="H2879" i="19"/>
  <c r="H2880" i="19"/>
  <c r="H2881" i="19"/>
  <c r="H2882" i="19"/>
  <c r="H2883" i="19"/>
  <c r="H2884" i="19"/>
  <c r="H2885" i="19"/>
  <c r="H2886" i="19"/>
  <c r="H2887" i="19"/>
  <c r="H2888" i="19"/>
  <c r="H2889" i="19"/>
  <c r="H2890" i="19"/>
  <c r="H2891" i="19"/>
  <c r="H2892" i="19"/>
  <c r="H2893" i="19"/>
  <c r="H2894" i="19"/>
  <c r="H2895" i="19"/>
  <c r="H2896" i="19"/>
  <c r="H2897" i="19"/>
  <c r="H2898" i="19"/>
  <c r="H2899" i="19"/>
  <c r="H2900" i="19"/>
  <c r="H2901" i="19"/>
  <c r="H2902" i="19"/>
  <c r="H2903" i="19"/>
  <c r="H2904" i="19"/>
  <c r="H2905" i="19"/>
  <c r="H2906" i="19"/>
  <c r="H2907" i="19"/>
  <c r="H2908" i="19"/>
  <c r="H2909" i="19"/>
  <c r="H2910" i="19"/>
  <c r="H2911" i="19"/>
  <c r="H2912" i="19"/>
  <c r="H2913" i="19"/>
  <c r="H2914" i="19"/>
  <c r="H2915" i="19"/>
  <c r="H2916" i="19"/>
  <c r="H2917" i="19"/>
  <c r="H2918" i="19"/>
  <c r="H2919" i="19"/>
  <c r="H2920" i="19"/>
  <c r="H2921" i="19"/>
  <c r="H2922" i="19"/>
  <c r="H2923" i="19"/>
  <c r="H2924" i="19"/>
  <c r="H2925" i="19"/>
  <c r="H2926" i="19"/>
  <c r="H2927" i="19"/>
  <c r="H2928" i="19"/>
  <c r="H2929" i="19"/>
  <c r="H2930" i="19"/>
  <c r="H2931" i="19"/>
  <c r="H2932" i="19"/>
  <c r="H2933" i="19"/>
  <c r="H2934" i="19"/>
  <c r="H2935" i="19"/>
  <c r="H2936" i="19"/>
  <c r="H2937" i="19"/>
  <c r="H2938" i="19"/>
  <c r="H2939" i="19"/>
  <c r="H2940" i="19"/>
  <c r="H2941" i="19"/>
  <c r="H2942" i="19"/>
  <c r="H2943" i="19"/>
  <c r="H2944" i="19"/>
  <c r="H2945" i="19"/>
  <c r="H2946" i="19"/>
  <c r="H2947" i="19"/>
  <c r="H2948" i="19"/>
  <c r="H2949" i="19"/>
  <c r="H2950" i="19"/>
  <c r="H2951" i="19"/>
  <c r="H2952" i="19"/>
  <c r="H2953" i="19"/>
  <c r="H2954" i="19"/>
  <c r="H2955" i="19"/>
  <c r="H2956" i="19"/>
  <c r="H2957" i="19"/>
  <c r="H2958" i="19"/>
  <c r="H2959" i="19"/>
  <c r="H2960" i="19"/>
  <c r="H2961" i="19"/>
  <c r="H2962" i="19"/>
  <c r="H2963" i="19"/>
  <c r="H2964" i="19"/>
  <c r="H2965" i="19"/>
  <c r="H2966" i="19"/>
  <c r="H2967" i="19"/>
  <c r="H2968" i="19"/>
  <c r="H2969" i="19"/>
  <c r="H2970" i="19"/>
  <c r="H2971" i="19"/>
  <c r="H2972" i="19"/>
  <c r="H2973" i="19"/>
  <c r="H2974" i="19"/>
  <c r="H2975" i="19"/>
  <c r="H2976" i="19"/>
  <c r="H2977" i="19"/>
  <c r="H2978" i="19"/>
  <c r="H2979" i="19"/>
  <c r="H2980" i="19"/>
  <c r="H2981" i="19"/>
  <c r="H2982" i="19"/>
  <c r="H2983" i="19"/>
  <c r="H2984" i="19"/>
  <c r="H2985" i="19"/>
  <c r="H2986" i="19"/>
  <c r="H2987" i="19"/>
  <c r="H2988" i="19"/>
  <c r="H2989" i="19"/>
  <c r="H2990" i="19"/>
  <c r="H2991" i="19"/>
  <c r="H2992" i="19"/>
  <c r="H2993" i="19"/>
  <c r="H2994" i="19"/>
  <c r="H2995" i="19"/>
  <c r="H2996" i="19"/>
  <c r="H2997" i="19"/>
  <c r="H2998" i="19"/>
  <c r="H2999" i="19"/>
  <c r="H3000" i="19"/>
  <c r="H3001" i="19"/>
  <c r="H3002" i="19"/>
  <c r="H3003" i="19"/>
  <c r="H3004" i="19"/>
  <c r="H3005" i="19"/>
  <c r="H3006" i="19"/>
  <c r="H3007" i="19"/>
  <c r="H3008" i="19"/>
  <c r="H3009" i="19"/>
  <c r="H3010" i="19"/>
  <c r="H3011" i="19"/>
  <c r="H3012" i="19"/>
  <c r="H3013" i="19"/>
  <c r="H3014" i="19"/>
  <c r="H3015" i="19"/>
  <c r="H3016" i="19"/>
  <c r="H3017" i="19"/>
  <c r="H3018" i="19"/>
  <c r="H3019" i="19"/>
  <c r="H3020" i="19"/>
  <c r="H3021" i="19"/>
  <c r="H3022" i="19"/>
  <c r="H3023" i="19"/>
  <c r="H3024" i="19"/>
  <c r="H3025" i="19"/>
  <c r="H3026" i="19"/>
  <c r="H3027" i="19"/>
  <c r="H3028" i="19"/>
  <c r="H3029" i="19"/>
  <c r="H3030" i="19"/>
  <c r="H3031" i="19"/>
  <c r="H3032" i="19"/>
  <c r="H3033" i="19"/>
  <c r="H3034" i="19"/>
  <c r="H3035" i="19"/>
  <c r="H3036" i="19"/>
  <c r="H3037" i="19"/>
  <c r="H3038" i="19"/>
  <c r="H3039" i="19"/>
  <c r="H3040" i="19"/>
  <c r="H3041" i="19"/>
  <c r="H3042" i="19"/>
  <c r="H3043" i="19"/>
  <c r="H3044" i="19"/>
  <c r="H3045" i="19"/>
  <c r="H3046" i="19"/>
  <c r="H3047" i="19"/>
  <c r="H3048" i="19"/>
  <c r="H3049" i="19"/>
  <c r="H3050" i="19"/>
  <c r="H3051" i="19"/>
  <c r="H3052" i="19"/>
  <c r="H3053" i="19"/>
  <c r="H3054" i="19"/>
  <c r="H3055" i="19"/>
  <c r="H3056" i="19"/>
  <c r="H3057" i="19"/>
  <c r="H3058" i="19"/>
  <c r="H3059" i="19"/>
  <c r="H3060" i="19"/>
  <c r="H3061" i="19"/>
  <c r="H3062" i="19"/>
  <c r="H3063" i="19"/>
  <c r="H3064" i="19"/>
  <c r="H3065" i="19"/>
  <c r="H3066" i="19"/>
  <c r="H3067" i="19"/>
  <c r="H3068" i="19"/>
  <c r="H3069" i="19"/>
  <c r="H3070" i="19"/>
  <c r="H3071" i="19"/>
  <c r="H3072" i="19"/>
  <c r="H3073" i="19"/>
  <c r="H3074" i="19"/>
  <c r="H3075" i="19"/>
  <c r="H3076" i="19"/>
  <c r="H3077" i="19"/>
  <c r="H3078" i="19"/>
  <c r="H3079" i="19"/>
  <c r="H3080" i="19"/>
  <c r="H3081" i="19"/>
  <c r="H3082" i="19"/>
  <c r="H3083" i="19"/>
  <c r="H3084" i="19"/>
  <c r="H3085" i="19"/>
  <c r="H3086" i="19"/>
  <c r="H3087" i="19"/>
  <c r="H3088" i="19"/>
  <c r="H3089" i="19"/>
  <c r="H3090" i="19"/>
  <c r="H3091" i="19"/>
  <c r="H3092" i="19"/>
  <c r="H3093" i="19"/>
  <c r="H3094" i="19"/>
  <c r="H3095" i="19"/>
  <c r="H3096" i="19"/>
  <c r="H3097" i="19"/>
  <c r="H3098" i="19"/>
  <c r="H3099" i="19"/>
  <c r="H3100" i="19"/>
  <c r="H3101" i="19"/>
  <c r="H3102" i="19"/>
  <c r="H3103" i="19"/>
  <c r="H3104" i="19"/>
  <c r="H3105" i="19"/>
  <c r="H3106" i="19"/>
  <c r="H3107" i="19"/>
  <c r="H3108" i="19"/>
  <c r="H3109" i="19"/>
  <c r="H3110" i="19"/>
  <c r="H3111" i="19"/>
  <c r="H3112" i="19"/>
  <c r="H3113" i="19"/>
  <c r="H3114" i="19"/>
  <c r="H3115" i="19"/>
  <c r="H3116" i="19"/>
  <c r="H3117" i="19"/>
  <c r="H3118" i="19"/>
  <c r="H3119" i="19"/>
  <c r="H3120" i="19"/>
  <c r="H3121" i="19"/>
  <c r="H3122" i="19"/>
  <c r="H3123" i="19"/>
  <c r="H3124" i="19"/>
  <c r="H3125" i="19"/>
  <c r="H3126" i="19"/>
  <c r="H3127" i="19"/>
  <c r="H3128" i="19"/>
  <c r="H3129" i="19"/>
  <c r="H3130" i="19"/>
  <c r="H3131" i="19"/>
  <c r="H3132" i="19"/>
  <c r="H3133" i="19"/>
  <c r="H3134" i="19"/>
  <c r="H3135" i="19"/>
  <c r="H3136" i="19"/>
  <c r="H3137" i="19"/>
  <c r="H3138" i="19"/>
  <c r="H3139" i="19"/>
  <c r="H3140" i="19"/>
  <c r="H3141" i="19"/>
  <c r="H3142" i="19"/>
  <c r="H3143" i="19"/>
  <c r="H3144" i="19"/>
  <c r="H3145" i="19"/>
  <c r="H3146" i="19"/>
  <c r="H3147" i="19"/>
  <c r="H3148" i="19"/>
  <c r="H3149" i="19"/>
  <c r="H3150" i="19"/>
  <c r="H3151" i="19"/>
  <c r="H3152" i="19"/>
  <c r="H3153" i="19"/>
  <c r="H3154" i="19"/>
  <c r="H3155" i="19"/>
  <c r="H3156" i="19"/>
  <c r="H3157" i="19"/>
  <c r="H3158" i="19"/>
  <c r="H3159" i="19"/>
  <c r="H3160" i="19"/>
  <c r="H3161" i="19"/>
  <c r="H3162" i="19"/>
  <c r="H3163" i="19"/>
  <c r="H3164" i="19"/>
  <c r="H3165" i="19"/>
  <c r="H3166" i="19"/>
  <c r="H3167" i="19"/>
  <c r="H3168" i="19"/>
  <c r="H3169" i="19"/>
  <c r="H3170" i="19"/>
  <c r="H3171" i="19"/>
  <c r="H3172" i="19"/>
  <c r="H3173" i="19"/>
  <c r="H3174" i="19"/>
  <c r="H3175" i="19"/>
  <c r="H3176" i="19"/>
  <c r="H3177" i="19"/>
  <c r="H3178" i="19"/>
  <c r="H3179" i="19"/>
  <c r="H3180" i="19"/>
  <c r="H3181" i="19"/>
  <c r="H3182" i="19"/>
  <c r="H3183" i="19"/>
  <c r="H3184" i="19"/>
  <c r="H3185" i="19"/>
  <c r="H3186" i="19"/>
  <c r="H3187" i="19"/>
  <c r="H3188" i="19"/>
  <c r="H3189" i="19"/>
  <c r="H3190" i="19"/>
  <c r="H3191" i="19"/>
  <c r="H3192" i="19"/>
  <c r="H3193" i="19"/>
  <c r="H3194" i="19"/>
  <c r="H3195" i="19"/>
  <c r="H3196" i="19"/>
  <c r="H3197" i="19"/>
  <c r="H3198" i="19"/>
  <c r="H3199" i="19"/>
  <c r="H3200" i="19"/>
  <c r="H3201" i="19"/>
  <c r="H3202" i="19"/>
  <c r="H3203" i="19"/>
  <c r="H3204" i="19"/>
  <c r="H3205" i="19"/>
  <c r="H3206" i="19"/>
  <c r="H3207" i="19"/>
  <c r="H3208" i="19"/>
  <c r="H3209" i="19"/>
  <c r="H3210" i="19"/>
  <c r="H3211" i="19"/>
  <c r="H3212" i="19"/>
  <c r="H3213" i="19"/>
  <c r="H3214" i="19"/>
  <c r="H3215" i="19"/>
  <c r="H3216" i="19"/>
  <c r="H3217" i="19"/>
  <c r="H3218" i="19"/>
  <c r="H3219" i="19"/>
  <c r="H3220" i="19"/>
  <c r="H3221" i="19"/>
  <c r="H3222" i="19"/>
  <c r="H3223" i="19"/>
  <c r="H3224" i="19"/>
  <c r="H3225" i="19"/>
  <c r="H3226" i="19"/>
  <c r="H3227" i="19"/>
  <c r="H3228" i="19"/>
  <c r="H3229" i="19"/>
  <c r="H3230" i="19"/>
  <c r="H3231" i="19"/>
  <c r="H3232" i="19"/>
  <c r="H3233" i="19"/>
  <c r="H3234" i="19"/>
  <c r="H3235" i="19"/>
  <c r="H3236" i="19"/>
  <c r="H3237" i="19"/>
  <c r="H3238" i="19"/>
  <c r="H3239" i="19"/>
  <c r="H3240" i="19"/>
  <c r="H3241" i="19"/>
  <c r="H3242" i="19"/>
  <c r="H3243" i="19"/>
  <c r="H3244" i="19"/>
  <c r="H3245" i="19"/>
  <c r="H3246" i="19"/>
  <c r="H3247" i="19"/>
  <c r="H3248" i="19"/>
  <c r="H3249" i="19"/>
  <c r="H3250" i="19"/>
  <c r="H3251" i="19"/>
  <c r="H3252" i="19"/>
  <c r="H3253" i="19"/>
  <c r="H3254" i="19"/>
  <c r="H3255" i="19"/>
  <c r="H3256" i="19"/>
  <c r="H3257" i="19"/>
  <c r="H3258" i="19"/>
  <c r="H3259" i="19"/>
  <c r="H3260" i="19"/>
  <c r="H3261" i="19"/>
  <c r="H3262" i="19"/>
  <c r="H3263" i="19"/>
  <c r="H3264" i="19"/>
  <c r="H3265" i="19"/>
  <c r="H3266" i="19"/>
  <c r="H3267" i="19"/>
  <c r="H3268" i="19"/>
  <c r="H3269" i="19"/>
  <c r="H3270" i="19"/>
  <c r="H3271" i="19"/>
  <c r="H3272" i="19"/>
  <c r="H3273" i="19"/>
  <c r="H3274" i="19"/>
  <c r="H3275" i="19"/>
  <c r="H3276" i="19"/>
  <c r="H3277" i="19"/>
  <c r="H3278" i="19"/>
  <c r="H3279" i="19"/>
  <c r="H3280" i="19"/>
  <c r="H3281" i="19"/>
  <c r="H3282" i="19"/>
  <c r="H3283" i="19"/>
  <c r="H3284" i="19"/>
  <c r="H3285" i="19"/>
  <c r="H3286" i="19"/>
  <c r="H3287" i="19"/>
  <c r="H3288" i="19"/>
  <c r="H3289" i="19"/>
  <c r="H3290" i="19"/>
  <c r="H3291" i="19"/>
  <c r="H3292" i="19"/>
  <c r="H3293" i="19"/>
  <c r="H3294" i="19"/>
  <c r="H3295" i="19"/>
  <c r="H3296" i="19"/>
  <c r="H3297" i="19"/>
  <c r="H3298" i="19"/>
  <c r="H3299" i="19"/>
  <c r="H3300" i="19"/>
  <c r="H3301" i="19"/>
  <c r="H3302" i="19"/>
  <c r="H3303" i="19"/>
  <c r="H3304" i="19"/>
  <c r="H3305" i="19"/>
  <c r="H3306" i="19"/>
  <c r="H3307" i="19"/>
  <c r="H3308" i="19"/>
  <c r="H3309" i="19"/>
  <c r="H3310" i="19"/>
  <c r="H3311" i="19"/>
  <c r="H3312" i="19"/>
  <c r="H3313" i="19"/>
  <c r="H3314" i="19"/>
  <c r="H3315" i="19"/>
  <c r="H3316" i="19"/>
  <c r="H3317" i="19"/>
  <c r="H3318" i="19"/>
  <c r="H3319" i="19"/>
  <c r="H3320" i="19"/>
  <c r="H3321" i="19"/>
  <c r="H3322" i="19"/>
  <c r="H3323" i="19"/>
  <c r="H3324" i="19"/>
  <c r="H3325" i="19"/>
  <c r="H3326" i="19"/>
  <c r="H3327" i="19"/>
  <c r="H3328" i="19"/>
  <c r="H3329" i="19"/>
  <c r="H3330" i="19"/>
  <c r="H3331" i="19"/>
  <c r="H3332" i="19"/>
  <c r="H3333" i="19"/>
  <c r="H3334" i="19"/>
  <c r="H3335" i="19"/>
  <c r="H3336" i="19"/>
  <c r="H3337" i="19"/>
  <c r="H3338" i="19"/>
  <c r="H3339" i="19"/>
  <c r="H3340" i="19"/>
  <c r="H3341" i="19"/>
  <c r="H3342" i="19"/>
  <c r="H3343" i="19"/>
  <c r="H3344" i="19"/>
  <c r="H3345" i="19"/>
  <c r="H3346" i="19"/>
  <c r="H3347" i="19"/>
  <c r="H3348" i="19"/>
  <c r="H3349" i="19"/>
  <c r="H3350" i="19"/>
  <c r="H3351" i="19"/>
  <c r="H3352" i="19"/>
  <c r="H3353" i="19"/>
  <c r="H3354" i="19"/>
  <c r="H3355" i="19"/>
  <c r="H3356" i="19"/>
  <c r="H3357" i="19"/>
  <c r="H3358" i="19"/>
  <c r="H3359" i="19"/>
  <c r="H3360" i="19"/>
  <c r="H3361" i="19"/>
  <c r="H3362" i="19"/>
  <c r="H3363" i="19"/>
  <c r="H3364" i="19"/>
  <c r="H3365" i="19"/>
  <c r="H3366" i="19"/>
  <c r="H3367" i="19"/>
  <c r="H3368" i="19"/>
  <c r="H3369" i="19"/>
  <c r="H3370" i="19"/>
  <c r="H3371" i="19"/>
  <c r="H3372" i="19"/>
  <c r="H3373" i="19"/>
  <c r="H3374" i="19"/>
  <c r="H3375" i="19"/>
  <c r="H3376" i="19"/>
  <c r="H3377" i="19"/>
  <c r="H3378" i="19"/>
  <c r="H3379" i="19"/>
  <c r="H3380" i="19"/>
  <c r="H3381" i="19"/>
  <c r="H3382" i="19"/>
  <c r="H3383" i="19"/>
  <c r="H3384" i="19"/>
  <c r="H3385" i="19"/>
  <c r="H3386" i="19"/>
  <c r="H3387" i="19"/>
  <c r="H3388" i="19"/>
  <c r="H3389" i="19"/>
  <c r="H3390" i="19"/>
  <c r="H3391" i="19"/>
  <c r="H3392" i="19"/>
  <c r="H3393" i="19"/>
  <c r="H3394" i="19"/>
  <c r="H3395" i="19"/>
  <c r="H3396" i="19"/>
  <c r="H3397" i="19"/>
  <c r="H3398" i="19"/>
  <c r="H3399" i="19"/>
  <c r="H3400" i="19"/>
  <c r="H3401" i="19"/>
  <c r="H3402" i="19"/>
  <c r="H3403" i="19"/>
  <c r="H3404" i="19"/>
  <c r="H3405" i="19"/>
  <c r="H3406" i="19"/>
  <c r="H3407" i="19"/>
  <c r="H3408" i="19"/>
  <c r="H3409" i="19"/>
  <c r="H3410" i="19"/>
  <c r="H3411" i="19"/>
  <c r="H3412" i="19"/>
  <c r="H3413" i="19"/>
  <c r="H3414" i="19"/>
  <c r="H3415" i="19"/>
  <c r="H3416" i="19"/>
  <c r="H3417" i="19"/>
  <c r="H3418" i="19"/>
  <c r="H3419" i="19"/>
  <c r="H3420" i="19"/>
  <c r="H3421" i="19"/>
  <c r="H3422" i="19"/>
  <c r="H3423" i="19"/>
  <c r="H3424" i="19"/>
  <c r="H3425" i="19"/>
  <c r="H3426" i="19"/>
  <c r="H3427" i="19"/>
  <c r="H3428" i="19"/>
  <c r="H3429" i="19"/>
  <c r="H3430" i="19"/>
  <c r="H3431" i="19"/>
  <c r="H3432" i="19"/>
  <c r="H3433" i="19"/>
  <c r="H3434" i="19"/>
  <c r="H3435" i="19"/>
  <c r="H3436" i="19"/>
  <c r="H3437" i="19"/>
  <c r="H3438" i="19"/>
  <c r="H3439" i="19"/>
  <c r="H3440" i="19"/>
  <c r="H3441" i="19"/>
  <c r="H3442" i="19"/>
  <c r="H3443" i="19"/>
  <c r="H3444" i="19"/>
  <c r="H3445" i="19"/>
  <c r="H3446" i="19"/>
  <c r="H3447" i="19"/>
  <c r="H3448" i="19"/>
  <c r="H3449" i="19"/>
  <c r="H3450" i="19"/>
  <c r="H3451" i="19"/>
  <c r="H3452" i="19"/>
  <c r="H3453" i="19"/>
  <c r="H3454" i="19"/>
  <c r="H3455" i="19"/>
  <c r="H3456" i="19"/>
  <c r="H3457" i="19"/>
  <c r="H3458" i="19"/>
  <c r="H3459" i="19"/>
  <c r="H3460" i="19"/>
  <c r="H3461" i="19"/>
  <c r="H3462" i="19"/>
  <c r="H3463" i="19"/>
  <c r="H3464" i="19"/>
  <c r="H3465" i="19"/>
  <c r="H3466" i="19"/>
  <c r="H3467" i="19"/>
  <c r="H3468" i="19"/>
  <c r="H3469" i="19"/>
  <c r="H3470" i="19"/>
  <c r="H3471" i="19"/>
  <c r="H3472" i="19"/>
  <c r="H3473" i="19"/>
  <c r="H3474" i="19"/>
  <c r="H3475" i="19"/>
  <c r="H3476" i="19"/>
  <c r="H3477" i="19"/>
  <c r="H3478" i="19"/>
  <c r="H3479" i="19"/>
  <c r="H3480" i="19"/>
  <c r="H3481" i="19"/>
  <c r="H3482" i="19"/>
  <c r="H3483" i="19"/>
  <c r="H3484" i="19"/>
  <c r="H3485" i="19"/>
  <c r="H3486" i="19"/>
  <c r="H3487" i="19"/>
  <c r="H3488" i="19"/>
  <c r="H3489" i="19"/>
  <c r="H3490" i="19"/>
  <c r="H3491" i="19"/>
  <c r="H3492" i="19"/>
  <c r="H3493" i="19"/>
  <c r="H3494" i="19"/>
  <c r="H3495" i="19"/>
  <c r="H3496" i="19"/>
  <c r="H3497" i="19"/>
  <c r="H3498" i="19"/>
  <c r="H3499" i="19"/>
  <c r="H3500" i="19"/>
  <c r="H3501" i="19"/>
  <c r="H3502" i="19"/>
  <c r="H3503" i="19"/>
  <c r="H3504" i="19"/>
  <c r="H3505" i="19"/>
  <c r="H3506" i="19"/>
  <c r="H3507" i="19"/>
  <c r="H3508" i="19"/>
  <c r="H3509" i="19"/>
  <c r="H3510" i="19"/>
  <c r="H3511" i="19"/>
  <c r="H3512" i="19"/>
  <c r="H3513" i="19"/>
  <c r="H3514" i="19"/>
  <c r="H3515" i="19"/>
  <c r="H3516" i="19"/>
  <c r="H3517" i="19"/>
  <c r="H3518" i="19"/>
  <c r="H3519" i="19"/>
  <c r="H3520" i="19"/>
  <c r="H3521" i="19"/>
  <c r="H3522" i="19"/>
  <c r="H3523" i="19"/>
  <c r="H3524" i="19"/>
  <c r="H3525" i="19"/>
  <c r="H3526" i="19"/>
  <c r="H3527" i="19"/>
  <c r="H3528" i="19"/>
  <c r="H3529" i="19"/>
  <c r="H3530" i="19"/>
  <c r="H3531" i="19"/>
  <c r="H3532" i="19"/>
  <c r="H3533" i="19"/>
  <c r="H3534" i="19"/>
  <c r="H3535" i="19"/>
  <c r="H3536" i="19"/>
  <c r="H3537" i="19"/>
  <c r="H3538" i="19"/>
  <c r="H3539" i="19"/>
  <c r="H3540" i="19"/>
  <c r="H3541" i="19"/>
  <c r="H3542" i="19"/>
  <c r="H3543" i="19"/>
  <c r="H3544" i="19"/>
  <c r="H3545" i="19"/>
  <c r="H3546" i="19"/>
  <c r="H3547" i="19"/>
  <c r="H3548" i="19"/>
  <c r="H3549" i="19"/>
  <c r="H3550" i="19"/>
  <c r="H3551" i="19"/>
  <c r="H3552" i="19"/>
  <c r="H3553" i="19"/>
  <c r="H3554" i="19"/>
  <c r="H3555" i="19"/>
  <c r="H3556" i="19"/>
  <c r="H3557" i="19"/>
  <c r="H3558" i="19"/>
  <c r="H3559" i="19"/>
  <c r="H3560" i="19"/>
  <c r="H3561" i="19"/>
  <c r="H3562" i="19"/>
  <c r="H3563" i="19"/>
  <c r="H3564" i="19"/>
  <c r="H3565" i="19"/>
  <c r="H3566" i="19"/>
  <c r="H3567" i="19"/>
  <c r="H3568" i="19"/>
  <c r="H3569" i="19"/>
  <c r="H3570" i="19"/>
  <c r="H3571" i="19"/>
  <c r="H3572" i="19"/>
  <c r="H3573" i="19"/>
  <c r="H3574" i="19"/>
  <c r="H3575" i="19"/>
  <c r="H3576" i="19"/>
  <c r="H3577" i="19"/>
  <c r="H3578" i="19"/>
  <c r="H3579" i="19"/>
  <c r="H3580" i="19"/>
  <c r="H3581" i="19"/>
  <c r="H3582" i="19"/>
  <c r="H3583" i="19"/>
  <c r="H3584" i="19"/>
  <c r="H3585" i="19"/>
  <c r="H3586" i="19"/>
  <c r="H3587" i="19"/>
  <c r="H3588" i="19"/>
  <c r="H3589" i="19"/>
  <c r="H3590" i="19"/>
  <c r="H3591" i="19"/>
  <c r="H3592" i="19"/>
  <c r="H3593" i="19"/>
  <c r="H3594" i="19"/>
  <c r="H3595" i="19"/>
  <c r="H3596" i="19"/>
  <c r="H3597" i="19"/>
  <c r="H3598" i="19"/>
  <c r="H3599" i="19"/>
  <c r="H3600" i="19"/>
  <c r="H3601" i="19"/>
  <c r="H3602" i="19"/>
  <c r="H3603" i="19"/>
  <c r="H3604" i="19"/>
  <c r="H3605" i="19"/>
  <c r="H3606" i="19"/>
  <c r="H3607" i="19"/>
  <c r="H3608" i="19"/>
  <c r="H3609" i="19"/>
  <c r="H3610" i="19"/>
  <c r="H3611" i="19"/>
  <c r="H3612" i="19"/>
  <c r="H3613" i="19"/>
  <c r="H3614" i="19"/>
  <c r="H3615" i="19"/>
  <c r="H3616" i="19"/>
  <c r="H3617" i="19"/>
  <c r="H3618" i="19"/>
  <c r="H3619" i="19"/>
  <c r="H3620" i="19"/>
  <c r="H3621" i="19"/>
  <c r="H3622" i="19"/>
  <c r="H3623" i="19"/>
  <c r="H3624" i="19"/>
  <c r="H3625" i="19"/>
  <c r="H3626" i="19"/>
  <c r="H3627" i="19"/>
  <c r="H3628" i="19"/>
  <c r="H3629" i="19"/>
  <c r="H3630" i="19"/>
  <c r="H3631" i="19"/>
  <c r="H3632" i="19"/>
  <c r="H3633" i="19"/>
  <c r="H3634" i="19"/>
  <c r="H3635" i="19"/>
  <c r="H3636" i="19"/>
  <c r="H3637" i="19"/>
  <c r="H3638" i="19"/>
  <c r="H3639" i="19"/>
  <c r="H3640" i="19"/>
  <c r="H3641" i="19"/>
  <c r="H3642" i="19"/>
  <c r="H3643" i="19"/>
  <c r="H3644" i="19"/>
  <c r="H3645" i="19"/>
  <c r="H3646" i="19"/>
  <c r="H3647" i="19"/>
  <c r="H3648" i="19"/>
  <c r="H3649" i="19"/>
  <c r="H3650" i="19"/>
  <c r="H3651" i="19"/>
  <c r="H3652" i="19"/>
  <c r="H3653" i="19"/>
  <c r="H3654" i="19"/>
  <c r="H3655" i="19"/>
  <c r="H3656" i="19"/>
  <c r="H3657" i="19"/>
  <c r="H3658" i="19"/>
  <c r="H3659" i="19"/>
  <c r="H3660" i="19"/>
  <c r="H3661" i="19"/>
  <c r="H3662" i="19"/>
  <c r="H3663" i="19"/>
  <c r="H3664" i="19"/>
  <c r="H3665" i="19"/>
  <c r="H3666" i="19"/>
  <c r="H3667" i="19"/>
  <c r="H3668" i="19"/>
  <c r="H3669" i="19"/>
  <c r="H3670" i="19"/>
  <c r="H3671" i="19"/>
  <c r="H3672" i="19"/>
  <c r="H3673" i="19"/>
  <c r="H3674" i="19"/>
  <c r="H3675" i="19"/>
  <c r="H3676" i="19"/>
  <c r="H3677" i="19"/>
  <c r="H3678" i="19"/>
  <c r="H3679" i="19"/>
  <c r="H3680" i="19"/>
  <c r="H3681" i="19"/>
  <c r="H3682" i="19"/>
  <c r="H3683" i="19"/>
  <c r="H3684" i="19"/>
  <c r="H3685" i="19"/>
  <c r="H3686" i="19"/>
  <c r="H3687" i="19"/>
  <c r="H3688" i="19"/>
  <c r="H3689" i="19"/>
  <c r="H3690" i="19"/>
  <c r="H3691" i="19"/>
  <c r="H3692" i="19"/>
  <c r="H3693" i="19"/>
  <c r="H3694" i="19"/>
  <c r="H3695" i="19"/>
  <c r="H3696" i="19"/>
  <c r="H3697" i="19"/>
  <c r="H3698" i="19"/>
  <c r="H3699" i="19"/>
  <c r="H3700" i="19"/>
  <c r="H3701" i="19"/>
  <c r="H3702" i="19"/>
  <c r="H3703" i="19"/>
  <c r="H3704" i="19"/>
  <c r="H3705" i="19"/>
  <c r="H3706" i="19"/>
  <c r="H3707" i="19"/>
  <c r="H3708" i="19"/>
  <c r="H3709" i="19"/>
  <c r="H3710" i="19"/>
  <c r="H3711" i="19"/>
  <c r="H3712" i="19"/>
  <c r="H3713" i="19"/>
  <c r="H3714" i="19"/>
  <c r="H3715" i="19"/>
  <c r="H3716" i="19"/>
  <c r="H3717" i="19"/>
  <c r="H3718" i="19"/>
  <c r="H3719" i="19"/>
  <c r="H3720" i="19"/>
  <c r="H3721" i="19"/>
  <c r="H3722" i="19"/>
  <c r="H3723" i="19"/>
  <c r="H3724" i="19"/>
  <c r="H3725" i="19"/>
  <c r="H3726" i="19"/>
  <c r="H3727" i="19"/>
  <c r="H3728" i="19"/>
  <c r="H3729" i="19"/>
  <c r="H3730" i="19"/>
  <c r="H3731" i="19"/>
  <c r="H3732" i="19"/>
  <c r="H3733" i="19"/>
  <c r="H3734" i="19"/>
  <c r="H3735" i="19"/>
  <c r="H3736" i="19"/>
  <c r="H3737" i="19"/>
  <c r="H3738" i="19"/>
  <c r="H3739" i="19"/>
  <c r="H3740" i="19"/>
  <c r="H3741" i="19"/>
  <c r="H3742" i="19"/>
  <c r="H3743" i="19"/>
  <c r="H3744" i="19"/>
  <c r="H3745" i="19"/>
  <c r="H3746" i="19"/>
  <c r="H3747" i="19"/>
  <c r="H3748" i="19"/>
  <c r="H3749" i="19"/>
  <c r="H3750" i="19"/>
  <c r="H3751" i="19"/>
  <c r="H3752" i="19"/>
  <c r="H3753" i="19"/>
  <c r="H3754" i="19"/>
  <c r="H3755" i="19"/>
  <c r="H3756" i="19"/>
  <c r="H3757" i="19"/>
  <c r="H3758" i="19"/>
  <c r="H3759" i="19"/>
  <c r="H3760" i="19"/>
  <c r="H3761" i="19"/>
  <c r="H3762" i="19"/>
  <c r="H3763" i="19"/>
  <c r="H3764" i="19"/>
  <c r="H3765" i="19"/>
  <c r="H3766" i="19"/>
  <c r="H3767" i="19"/>
  <c r="H3768" i="19"/>
  <c r="H3769" i="19"/>
  <c r="H3770" i="19"/>
  <c r="H3771" i="19"/>
  <c r="H3772" i="19"/>
  <c r="H3773" i="19"/>
  <c r="H3774" i="19"/>
  <c r="H3775" i="19"/>
  <c r="H3776" i="19"/>
  <c r="H3777" i="19"/>
  <c r="H3778" i="19"/>
  <c r="H3779" i="19"/>
  <c r="H3780" i="19"/>
  <c r="H3781" i="19"/>
  <c r="H3782" i="19"/>
  <c r="H3783" i="19"/>
  <c r="H3784" i="19"/>
  <c r="H3785" i="19"/>
  <c r="H3786" i="19"/>
  <c r="H3787" i="19"/>
  <c r="H3788" i="19"/>
  <c r="H3789" i="19"/>
  <c r="H3790" i="19"/>
  <c r="H3791" i="19"/>
  <c r="H3792" i="19"/>
  <c r="H3793" i="19"/>
  <c r="H3794" i="19"/>
  <c r="H3795" i="19"/>
  <c r="H3796" i="19"/>
  <c r="H3797" i="19"/>
  <c r="H3798" i="19"/>
  <c r="H3799" i="19"/>
  <c r="H3800" i="19"/>
  <c r="H3801" i="19"/>
  <c r="H3802" i="19"/>
  <c r="H3803" i="19"/>
  <c r="H3804" i="19"/>
  <c r="H3805" i="19"/>
  <c r="H3806" i="19"/>
  <c r="H3807" i="19"/>
  <c r="H3808" i="19"/>
  <c r="H3809" i="19"/>
  <c r="H3810" i="19"/>
  <c r="H3811" i="19"/>
  <c r="H3812" i="19"/>
  <c r="H3813" i="19"/>
  <c r="H3814" i="19"/>
  <c r="H3815" i="19"/>
  <c r="H3816" i="19"/>
  <c r="H3817" i="19"/>
  <c r="H3818" i="19"/>
  <c r="H3819" i="19"/>
  <c r="H3820" i="19"/>
  <c r="H3821" i="19"/>
  <c r="H3822" i="19"/>
  <c r="H3823" i="19"/>
  <c r="H3824" i="19"/>
  <c r="H3825" i="19"/>
  <c r="H3826" i="19"/>
  <c r="H3827" i="19"/>
  <c r="H3828" i="19"/>
  <c r="H3829" i="19"/>
  <c r="H3830" i="19"/>
  <c r="H3831" i="19"/>
  <c r="H3832" i="19"/>
  <c r="H3833" i="19"/>
  <c r="H3834" i="19"/>
  <c r="H3835" i="19"/>
  <c r="H3836" i="19"/>
  <c r="H3837" i="19"/>
  <c r="H3838" i="19"/>
  <c r="H3839" i="19"/>
  <c r="H3840" i="19"/>
  <c r="H3841" i="19"/>
  <c r="H3842" i="19"/>
  <c r="H3843" i="19"/>
  <c r="H3844" i="19"/>
  <c r="H3845" i="19"/>
  <c r="H3846" i="19"/>
  <c r="H3847" i="19"/>
  <c r="H3848" i="19"/>
  <c r="H3849" i="19"/>
  <c r="H3850" i="19"/>
  <c r="H3851" i="19"/>
  <c r="H3852" i="19"/>
  <c r="H3853" i="19"/>
  <c r="H3854" i="19"/>
  <c r="H3855" i="19"/>
  <c r="H3856" i="19"/>
  <c r="H3857" i="19"/>
  <c r="H3858" i="19"/>
  <c r="H3859" i="19"/>
  <c r="H3860" i="19"/>
  <c r="H3861" i="19"/>
  <c r="H3862" i="19"/>
  <c r="H3863" i="19"/>
  <c r="H3864" i="19"/>
  <c r="H3865" i="19"/>
  <c r="H3866" i="19"/>
  <c r="H3867" i="19"/>
  <c r="H3868" i="19"/>
  <c r="H3869" i="19"/>
  <c r="H3870" i="19"/>
  <c r="H3871" i="19"/>
  <c r="H3872" i="19"/>
  <c r="H3873" i="19"/>
  <c r="H3874" i="19"/>
  <c r="H3875" i="19"/>
  <c r="H3876" i="19"/>
  <c r="H3877" i="19"/>
  <c r="H3878" i="19"/>
  <c r="H3879" i="19"/>
  <c r="H3880" i="19"/>
  <c r="H3881" i="19"/>
  <c r="H3882" i="19"/>
  <c r="H3883" i="19"/>
  <c r="H3884" i="19"/>
  <c r="H3885" i="19"/>
  <c r="H3886" i="19"/>
  <c r="H3887" i="19"/>
  <c r="H3888" i="19"/>
  <c r="H3889" i="19"/>
  <c r="H3890" i="19"/>
  <c r="H3891" i="19"/>
  <c r="H3892" i="19"/>
  <c r="H3893" i="19"/>
  <c r="H3894" i="19"/>
  <c r="H3895" i="19"/>
  <c r="H3896" i="19"/>
  <c r="H3897" i="19"/>
  <c r="H3898" i="19"/>
  <c r="H3899" i="19"/>
  <c r="H3900" i="19"/>
  <c r="H3901" i="19"/>
  <c r="H3902" i="19"/>
  <c r="H3903" i="19"/>
  <c r="H3904" i="19"/>
  <c r="H3905" i="19"/>
  <c r="H3906" i="19"/>
  <c r="H3907" i="19"/>
  <c r="H3908" i="19"/>
  <c r="H3909" i="19"/>
  <c r="H3910" i="19"/>
  <c r="H3911" i="19"/>
  <c r="H3912" i="19"/>
  <c r="H3913" i="19"/>
  <c r="H3914" i="19"/>
  <c r="H3915" i="19"/>
  <c r="H3916" i="19"/>
  <c r="H3917" i="19"/>
  <c r="H3918" i="19"/>
  <c r="H3919" i="19"/>
  <c r="H3920" i="19"/>
  <c r="H3921" i="19"/>
  <c r="H3922" i="19"/>
  <c r="H3923" i="19"/>
  <c r="H3924" i="19"/>
  <c r="H3925" i="19"/>
  <c r="H3926" i="19"/>
  <c r="H3927" i="19"/>
  <c r="H3928" i="19"/>
  <c r="H3929" i="19"/>
  <c r="H3930" i="19"/>
  <c r="H3931" i="19"/>
  <c r="H3932" i="19"/>
  <c r="H3933" i="19"/>
  <c r="H3934" i="19"/>
  <c r="H3935" i="19"/>
  <c r="H3936" i="19"/>
  <c r="H3937" i="19"/>
  <c r="H3938" i="19"/>
  <c r="H3939" i="19"/>
  <c r="H3940" i="19"/>
  <c r="H3941" i="19"/>
  <c r="H3942" i="19"/>
  <c r="H3943" i="19"/>
  <c r="H3944" i="19"/>
  <c r="H3945" i="19"/>
  <c r="H3946" i="19"/>
  <c r="H3947" i="19"/>
  <c r="H3948" i="19"/>
  <c r="H3949" i="19"/>
  <c r="H3950" i="19"/>
  <c r="H3951" i="19"/>
  <c r="H3952" i="19"/>
  <c r="H3953" i="19"/>
  <c r="H3954" i="19"/>
  <c r="H3955" i="19"/>
  <c r="H3956" i="19"/>
  <c r="H3957" i="19"/>
  <c r="H3958" i="19"/>
  <c r="H3959" i="19"/>
  <c r="H3960" i="19"/>
  <c r="H3961" i="19"/>
  <c r="H3962" i="19"/>
  <c r="H3963" i="19"/>
  <c r="H3964" i="19"/>
  <c r="H3965" i="19"/>
  <c r="H3966" i="19"/>
  <c r="H3967" i="19"/>
  <c r="H3968" i="19"/>
  <c r="H3969" i="19"/>
  <c r="H3970" i="19"/>
  <c r="H3971" i="19"/>
  <c r="H3972" i="19"/>
  <c r="H3973" i="19"/>
  <c r="H3974" i="19"/>
  <c r="H3975" i="19"/>
  <c r="H3976" i="19"/>
  <c r="H3977" i="19"/>
  <c r="H3978" i="19"/>
  <c r="H3979" i="19"/>
  <c r="H3980" i="19"/>
  <c r="H3981" i="19"/>
  <c r="H3982" i="19"/>
  <c r="H3983" i="19"/>
  <c r="H3984" i="19"/>
  <c r="H3985" i="19"/>
  <c r="H3986" i="19"/>
  <c r="H3987" i="19"/>
  <c r="H3988" i="19"/>
  <c r="H3989" i="19"/>
  <c r="H3990" i="19"/>
  <c r="H3991" i="19"/>
  <c r="H3992" i="19"/>
  <c r="H3993" i="19"/>
  <c r="H3994" i="19"/>
  <c r="H3995" i="19"/>
  <c r="H3996" i="19"/>
  <c r="H3997" i="19"/>
  <c r="H3998" i="19"/>
  <c r="H3999" i="19"/>
  <c r="H4000" i="19"/>
  <c r="H4001" i="19"/>
  <c r="H4002" i="19"/>
  <c r="H4003" i="19"/>
  <c r="H4004" i="19"/>
  <c r="H4005" i="19"/>
  <c r="H4006" i="19"/>
  <c r="H4007" i="19"/>
  <c r="H4008" i="19"/>
  <c r="H4009" i="19"/>
  <c r="H4010" i="19"/>
  <c r="H4011" i="19"/>
  <c r="H4012" i="19"/>
  <c r="H4013" i="19"/>
  <c r="H4014" i="19"/>
  <c r="H4015" i="19"/>
  <c r="H4016" i="19"/>
  <c r="H4017" i="19"/>
  <c r="H4018" i="19"/>
  <c r="H4019" i="19"/>
  <c r="H4020" i="19"/>
  <c r="H4021" i="19"/>
  <c r="H4022" i="19"/>
  <c r="H4023" i="19"/>
  <c r="H4024" i="19"/>
  <c r="H4025" i="19"/>
  <c r="H4026" i="19"/>
  <c r="H4027" i="19"/>
  <c r="H4028" i="19"/>
  <c r="H4029" i="19"/>
  <c r="H4030" i="19"/>
  <c r="H4031" i="19"/>
  <c r="H4032" i="19"/>
  <c r="H4033" i="19"/>
  <c r="H4034" i="19"/>
  <c r="H4035" i="19"/>
  <c r="H4036" i="19"/>
  <c r="H4037" i="19"/>
  <c r="H4038" i="19"/>
  <c r="H4039" i="19"/>
  <c r="H4040" i="19"/>
  <c r="H4041" i="19"/>
  <c r="H4042" i="19"/>
  <c r="H4043" i="19"/>
  <c r="H4044" i="19"/>
  <c r="H4045" i="19"/>
  <c r="H4046" i="19"/>
  <c r="H4047" i="19"/>
  <c r="H4048" i="19"/>
  <c r="H4049" i="19"/>
  <c r="H4050" i="19"/>
  <c r="H4051" i="19"/>
  <c r="H4052" i="19"/>
  <c r="H4053" i="19"/>
  <c r="H4054" i="19"/>
  <c r="H4055" i="19"/>
  <c r="H4056" i="19"/>
  <c r="H4057" i="19"/>
  <c r="H4058" i="19"/>
  <c r="H4059" i="19"/>
  <c r="H4060" i="19"/>
  <c r="H4061" i="19"/>
  <c r="H4062" i="19"/>
  <c r="H4063" i="19"/>
  <c r="H4064" i="19"/>
  <c r="H4065" i="19"/>
  <c r="H4066" i="19"/>
  <c r="H4067" i="19"/>
  <c r="H4068" i="19"/>
  <c r="H4069" i="19"/>
  <c r="H4070" i="19"/>
  <c r="H4071" i="19"/>
  <c r="H4072" i="19"/>
  <c r="H4073" i="19"/>
  <c r="H4074" i="19"/>
  <c r="H4075" i="19"/>
  <c r="H4076" i="19"/>
  <c r="H4077" i="19"/>
  <c r="H4078" i="19"/>
  <c r="H4079" i="19"/>
  <c r="H4080" i="19"/>
  <c r="H4081" i="19"/>
  <c r="H4082" i="19"/>
  <c r="H4083" i="19"/>
  <c r="H4084" i="19"/>
  <c r="H4085" i="19"/>
  <c r="H4086" i="19"/>
  <c r="H4087" i="19"/>
  <c r="H4088" i="19"/>
  <c r="H4089" i="19"/>
  <c r="H4090" i="19"/>
  <c r="H4091" i="19"/>
  <c r="H4092" i="19"/>
  <c r="H4093" i="19"/>
  <c r="H4094" i="19"/>
  <c r="H4095" i="19"/>
  <c r="H4096" i="19"/>
  <c r="H4097" i="19"/>
  <c r="H4098" i="19"/>
  <c r="H4099" i="19"/>
  <c r="H4100" i="19"/>
  <c r="H4101" i="19"/>
  <c r="H4102" i="19"/>
  <c r="H4103" i="19"/>
  <c r="H4104" i="19"/>
  <c r="H4105" i="19"/>
  <c r="H4106" i="19"/>
  <c r="H4107" i="19"/>
  <c r="H4108" i="19"/>
  <c r="H4109" i="19"/>
  <c r="H4110" i="19"/>
  <c r="H4111" i="19"/>
  <c r="H4112" i="19"/>
  <c r="H4113" i="19"/>
  <c r="H4114" i="19"/>
  <c r="H4115" i="19"/>
  <c r="H4116" i="19"/>
  <c r="H4117" i="19"/>
  <c r="H4118" i="19"/>
  <c r="H4119" i="19"/>
  <c r="H4120" i="19"/>
  <c r="H4121" i="19"/>
  <c r="H4122" i="19"/>
  <c r="H4123" i="19"/>
  <c r="H4124" i="19"/>
  <c r="H4125" i="19"/>
  <c r="H4126" i="19"/>
  <c r="H4127" i="19"/>
  <c r="H4128" i="19"/>
  <c r="H4129" i="19"/>
  <c r="H4130" i="19"/>
  <c r="H4131" i="19"/>
  <c r="H4132" i="19"/>
  <c r="H4133" i="19"/>
  <c r="H4134" i="19"/>
  <c r="H4135" i="19"/>
  <c r="H4136" i="19"/>
  <c r="H4137" i="19"/>
  <c r="H4138" i="19"/>
  <c r="H4139" i="19"/>
  <c r="H4140" i="19"/>
  <c r="H4141" i="19"/>
  <c r="H4142" i="19"/>
  <c r="H4143" i="19"/>
  <c r="H4144" i="19"/>
  <c r="H4145" i="19"/>
  <c r="H4146" i="19"/>
  <c r="H4147" i="19"/>
  <c r="H4148" i="19"/>
  <c r="H4149" i="19"/>
  <c r="H4150" i="19"/>
  <c r="H4151" i="19"/>
  <c r="H4152" i="19"/>
  <c r="H4153" i="19"/>
  <c r="H4154" i="19"/>
  <c r="H4155" i="19"/>
  <c r="H4156" i="19"/>
  <c r="H4157" i="19"/>
  <c r="H4158" i="19"/>
  <c r="H4159" i="19"/>
  <c r="H4160" i="19"/>
  <c r="H4161" i="19"/>
  <c r="H4162" i="19"/>
  <c r="H4163" i="19"/>
  <c r="H4164" i="19"/>
  <c r="H4165" i="19"/>
  <c r="H4166" i="19"/>
  <c r="H4167" i="19"/>
  <c r="H4168" i="19"/>
  <c r="H4169" i="19"/>
  <c r="H4170" i="19"/>
  <c r="H4171" i="19"/>
  <c r="H4172" i="19"/>
  <c r="H4173" i="19"/>
  <c r="H4174" i="19"/>
  <c r="H4175" i="19"/>
  <c r="H4176" i="19"/>
  <c r="H4177" i="19"/>
  <c r="H4178" i="19"/>
  <c r="H4179" i="19"/>
  <c r="H4180" i="19"/>
  <c r="H4181" i="19"/>
  <c r="H4182" i="19"/>
  <c r="H4183" i="19"/>
  <c r="H4184" i="19"/>
  <c r="H4185" i="19"/>
  <c r="H4186" i="19"/>
  <c r="H4187" i="19"/>
  <c r="H4188" i="19"/>
  <c r="H4189" i="19"/>
  <c r="H4190" i="19"/>
  <c r="H4191" i="19"/>
  <c r="H4192" i="19"/>
  <c r="H4193" i="19"/>
  <c r="H4194" i="19"/>
  <c r="H4195" i="19"/>
  <c r="H4196" i="19"/>
  <c r="H4197" i="19"/>
  <c r="H4198" i="19"/>
  <c r="H4199" i="19"/>
  <c r="H4200" i="19"/>
  <c r="H4201" i="19"/>
  <c r="H4202" i="19"/>
  <c r="H4203" i="19"/>
  <c r="H4204" i="19"/>
  <c r="H4205" i="19"/>
  <c r="H4206" i="19"/>
  <c r="H4207" i="19"/>
  <c r="H4208" i="19"/>
  <c r="H4209" i="19"/>
  <c r="H4210" i="19"/>
  <c r="H4211" i="19"/>
  <c r="H4212" i="19"/>
  <c r="H4213" i="19"/>
  <c r="H4214" i="19"/>
  <c r="H4215" i="19"/>
  <c r="H4216" i="19"/>
  <c r="H4217" i="19"/>
  <c r="H4218" i="19"/>
  <c r="H4219" i="19"/>
  <c r="H4220" i="19"/>
  <c r="H4221" i="19"/>
  <c r="H4222" i="19"/>
  <c r="H4223" i="19"/>
  <c r="H4224" i="19"/>
  <c r="H4225" i="19"/>
  <c r="H4226" i="19"/>
  <c r="H4227" i="19"/>
  <c r="H4228" i="19"/>
  <c r="H4229" i="19"/>
  <c r="H4230" i="19"/>
  <c r="H4231" i="19"/>
  <c r="H4232" i="19"/>
  <c r="H4233" i="19"/>
  <c r="H4234" i="19"/>
  <c r="H4235" i="19"/>
  <c r="H4236" i="19"/>
  <c r="H4237" i="19"/>
  <c r="H4238" i="19"/>
  <c r="H4239" i="19"/>
  <c r="H4240" i="19"/>
  <c r="H4241" i="19"/>
  <c r="H4242" i="19"/>
  <c r="H4243" i="19"/>
  <c r="H4244" i="19"/>
  <c r="H4245" i="19"/>
  <c r="H4246" i="19"/>
  <c r="H4247" i="19"/>
  <c r="H4248" i="19"/>
  <c r="H4249" i="19"/>
  <c r="H4250" i="19"/>
  <c r="H4251" i="19"/>
  <c r="H4252" i="19"/>
  <c r="H4253" i="19"/>
  <c r="H4254" i="19"/>
  <c r="H4255" i="19"/>
  <c r="H4256" i="19"/>
  <c r="H4257" i="19"/>
  <c r="H4258" i="19"/>
  <c r="H4259" i="19"/>
  <c r="H4260" i="19"/>
  <c r="H4261" i="19"/>
  <c r="H4262" i="19"/>
  <c r="H4263" i="19"/>
  <c r="H4264" i="19"/>
  <c r="H4265" i="19"/>
  <c r="H4266" i="19"/>
  <c r="H4267" i="19"/>
  <c r="H4268" i="19"/>
  <c r="H4269" i="19"/>
  <c r="H4270" i="19"/>
  <c r="H4271" i="19"/>
  <c r="H4272" i="19"/>
  <c r="H4273" i="19"/>
  <c r="H4274" i="19"/>
  <c r="H4275" i="19"/>
  <c r="H4276" i="19"/>
  <c r="H4277" i="19"/>
  <c r="H4278" i="19"/>
  <c r="H4279" i="19"/>
  <c r="H4280" i="19"/>
  <c r="H4281" i="19"/>
  <c r="H4282" i="19"/>
  <c r="H4283" i="19"/>
  <c r="H4284" i="19"/>
  <c r="H4285" i="19"/>
  <c r="H4286" i="19"/>
  <c r="H4287" i="19"/>
  <c r="H4288" i="19"/>
  <c r="H4289" i="19"/>
  <c r="H4290" i="19"/>
  <c r="H4291" i="19"/>
  <c r="H4292" i="19"/>
  <c r="H4293" i="19"/>
  <c r="H4294" i="19"/>
  <c r="H4295" i="19"/>
  <c r="H4296" i="19"/>
  <c r="H4297" i="19"/>
  <c r="H4298" i="19"/>
  <c r="H4299" i="19"/>
  <c r="H4300" i="19"/>
  <c r="H4301" i="19"/>
  <c r="H4302" i="19"/>
  <c r="H4303" i="19"/>
  <c r="H4304" i="19"/>
  <c r="H4305" i="19"/>
  <c r="H4306" i="19"/>
  <c r="H4307" i="19"/>
  <c r="H4308" i="19"/>
  <c r="H4309" i="19"/>
  <c r="H4310" i="19"/>
  <c r="H4311" i="19"/>
  <c r="H4312" i="19"/>
  <c r="H4313" i="19"/>
  <c r="H4314" i="19"/>
  <c r="H4315" i="19"/>
  <c r="H4316" i="19"/>
  <c r="H4317" i="19"/>
  <c r="H4318" i="19"/>
  <c r="H4319" i="19"/>
  <c r="H4320" i="19"/>
  <c r="H4321" i="19"/>
  <c r="H4322" i="19"/>
  <c r="H4323" i="19"/>
  <c r="H4324" i="19"/>
  <c r="H4325" i="19"/>
  <c r="H4326" i="19"/>
  <c r="H4327" i="19"/>
  <c r="H4328" i="19"/>
  <c r="H4329" i="19"/>
  <c r="H4330" i="19"/>
  <c r="H4331" i="19"/>
  <c r="H4332" i="19"/>
  <c r="H4333" i="19"/>
  <c r="H4334" i="19"/>
  <c r="H4335" i="19"/>
  <c r="H4336" i="19"/>
  <c r="H4337" i="19"/>
  <c r="H4338" i="19"/>
  <c r="H4339" i="19"/>
  <c r="H4340" i="19"/>
  <c r="H4341" i="19"/>
  <c r="H4342" i="19"/>
  <c r="H4343" i="19"/>
  <c r="H4344" i="19"/>
  <c r="H4345" i="19"/>
  <c r="H4346" i="19"/>
  <c r="H4347" i="19"/>
  <c r="H4348" i="19"/>
  <c r="H4349" i="19"/>
  <c r="H4350" i="19"/>
  <c r="H4351" i="19"/>
  <c r="H4352" i="19"/>
  <c r="H4353" i="19"/>
  <c r="H4354" i="19"/>
  <c r="H4355" i="19"/>
  <c r="H4356" i="19"/>
  <c r="H4357" i="19"/>
  <c r="H4358" i="19"/>
  <c r="H4359" i="19"/>
  <c r="H4360" i="19"/>
  <c r="H4361" i="19"/>
  <c r="H4362" i="19"/>
  <c r="H4363" i="19"/>
  <c r="H4364" i="19"/>
  <c r="H4365" i="19"/>
  <c r="H4366" i="19"/>
  <c r="H4367" i="19"/>
  <c r="H4368" i="19"/>
  <c r="H4369" i="19"/>
  <c r="H4370" i="19"/>
  <c r="H4371" i="19"/>
  <c r="H4372" i="19"/>
  <c r="H4373" i="19"/>
  <c r="H4374" i="19"/>
  <c r="H4375" i="19"/>
  <c r="H4376" i="19"/>
  <c r="H4377" i="19"/>
  <c r="H4378" i="19"/>
  <c r="H4379" i="19"/>
  <c r="H4380" i="19"/>
  <c r="H4381" i="19"/>
  <c r="H4382" i="19"/>
  <c r="H4383" i="19"/>
  <c r="H4384" i="19"/>
  <c r="H4385" i="19"/>
  <c r="H4386" i="19"/>
  <c r="H4387" i="19"/>
  <c r="H4388" i="19"/>
  <c r="H4389" i="19"/>
  <c r="H4390" i="19"/>
  <c r="H4391" i="19"/>
  <c r="H4392" i="19"/>
  <c r="H4393" i="19"/>
  <c r="H4394" i="19"/>
  <c r="H4395" i="19"/>
  <c r="H4396" i="19"/>
  <c r="H4397" i="19"/>
  <c r="H4398" i="19"/>
  <c r="H4399" i="19"/>
  <c r="H4400" i="19"/>
  <c r="H4401" i="19"/>
  <c r="H4402" i="19"/>
  <c r="H4403" i="19"/>
  <c r="H4404" i="19"/>
  <c r="H4405" i="19"/>
  <c r="H4406" i="19"/>
  <c r="H4407" i="19"/>
  <c r="H4408" i="19"/>
  <c r="H4409" i="19"/>
  <c r="H4410" i="19"/>
  <c r="H4411" i="19"/>
  <c r="H4412" i="19"/>
  <c r="H4413" i="19"/>
  <c r="H4414" i="19"/>
  <c r="H4415" i="19"/>
  <c r="H4416" i="19"/>
  <c r="H4417" i="19"/>
  <c r="H4418" i="19"/>
  <c r="H4419" i="19"/>
  <c r="H4420" i="19"/>
  <c r="H4421" i="19"/>
  <c r="H4422" i="19"/>
  <c r="H4423" i="19"/>
  <c r="H4424" i="19"/>
  <c r="H4425" i="19"/>
  <c r="H4426" i="19"/>
  <c r="H4427" i="19"/>
  <c r="H4428" i="19"/>
  <c r="H4429" i="19"/>
  <c r="H4430" i="19"/>
  <c r="H4431" i="19"/>
  <c r="H4432" i="19"/>
  <c r="H4433" i="19"/>
  <c r="H4434" i="19"/>
  <c r="H4435" i="19"/>
  <c r="H4436" i="19"/>
  <c r="H4437" i="19"/>
  <c r="H4438" i="19"/>
  <c r="H4439" i="19"/>
  <c r="H4440" i="19"/>
  <c r="H4441" i="19"/>
  <c r="H4442" i="19"/>
  <c r="H4443" i="19"/>
  <c r="H4444" i="19"/>
  <c r="H4445" i="19"/>
  <c r="H4446" i="19"/>
  <c r="H4447" i="19"/>
  <c r="H4448" i="19"/>
  <c r="H4449" i="19"/>
  <c r="H4450" i="19"/>
  <c r="H4451" i="19"/>
  <c r="H4452" i="19"/>
  <c r="H4453" i="19"/>
  <c r="H4454" i="19"/>
  <c r="H4455" i="19"/>
  <c r="H4456" i="19"/>
  <c r="H4457" i="19"/>
  <c r="H4458" i="19"/>
  <c r="H4459" i="19"/>
  <c r="H4460" i="19"/>
  <c r="H4461" i="19"/>
  <c r="H4462" i="19"/>
  <c r="H4463" i="19"/>
  <c r="H4464" i="19"/>
  <c r="H4465" i="19"/>
  <c r="H4466" i="19"/>
  <c r="H4467" i="19"/>
  <c r="H4468" i="19"/>
  <c r="H4469" i="19"/>
  <c r="H4470" i="19"/>
  <c r="H4471" i="19"/>
  <c r="H4472" i="19"/>
  <c r="H4473" i="19"/>
  <c r="H4474" i="19"/>
  <c r="H4475" i="19"/>
  <c r="H4476" i="19"/>
  <c r="H4477" i="19"/>
  <c r="H4478" i="19"/>
  <c r="H4479" i="19"/>
  <c r="H4480" i="19"/>
  <c r="H4481" i="19"/>
  <c r="H4482" i="19"/>
  <c r="H4483" i="19"/>
  <c r="H4484" i="19"/>
  <c r="H4485" i="19"/>
  <c r="H4486" i="19"/>
  <c r="H4487" i="19"/>
  <c r="H4488" i="19"/>
  <c r="H4489" i="19"/>
  <c r="H4490" i="19"/>
  <c r="H4491" i="19"/>
  <c r="H4492" i="19"/>
  <c r="H4493" i="19"/>
  <c r="H4494" i="19"/>
  <c r="H4495" i="19"/>
  <c r="H4496" i="19"/>
  <c r="H4497" i="19"/>
  <c r="H4498" i="19"/>
  <c r="H4499" i="19"/>
  <c r="H4500" i="19"/>
  <c r="H4501" i="19"/>
  <c r="H4502" i="19"/>
  <c r="H4503" i="19"/>
  <c r="H4504" i="19"/>
  <c r="H4505" i="19"/>
  <c r="H4506" i="19"/>
  <c r="H4507" i="19"/>
  <c r="H4508" i="19"/>
  <c r="H4509" i="19"/>
  <c r="H4510" i="19"/>
  <c r="H4511" i="19"/>
  <c r="H4512" i="19"/>
  <c r="H4513" i="19"/>
  <c r="H4514" i="19"/>
  <c r="H4515" i="19"/>
  <c r="H4516" i="19"/>
  <c r="H4517" i="19"/>
  <c r="H4518" i="19"/>
  <c r="H4519" i="19"/>
  <c r="H4520" i="19"/>
  <c r="H4521" i="19"/>
  <c r="H4522" i="19"/>
  <c r="H4523" i="19"/>
  <c r="H4524" i="19"/>
  <c r="H4525" i="19"/>
  <c r="H4526" i="19"/>
  <c r="H4527" i="19"/>
  <c r="H4528" i="19"/>
  <c r="H4529" i="19"/>
  <c r="H4530" i="19"/>
  <c r="H4531" i="19"/>
  <c r="H4532" i="19"/>
  <c r="H4533" i="19"/>
  <c r="H4534" i="19"/>
  <c r="H4535" i="19"/>
  <c r="H4536" i="19"/>
  <c r="H4537" i="19"/>
  <c r="H4538" i="19"/>
  <c r="H4539" i="19"/>
  <c r="H4540" i="19"/>
  <c r="H4541" i="19"/>
  <c r="H4542" i="19"/>
  <c r="H4543" i="19"/>
  <c r="H4544" i="19"/>
  <c r="H4545" i="19"/>
  <c r="H4546" i="19"/>
  <c r="H4547" i="19"/>
  <c r="H4548" i="19"/>
  <c r="H4549" i="19"/>
  <c r="H4550" i="19"/>
  <c r="H4551" i="19"/>
  <c r="H4552" i="19"/>
  <c r="H4553" i="19"/>
  <c r="H4554" i="19"/>
  <c r="H4555" i="19"/>
  <c r="H4556" i="19"/>
  <c r="H4557" i="19"/>
  <c r="H4558" i="19"/>
  <c r="H4559" i="19"/>
  <c r="H4560" i="19"/>
  <c r="H4561" i="19"/>
  <c r="H4562" i="19"/>
  <c r="H4563" i="19"/>
  <c r="H4564" i="19"/>
  <c r="H4565" i="19"/>
  <c r="H4566" i="19"/>
  <c r="H4567" i="19"/>
  <c r="H4568" i="19"/>
  <c r="H4569" i="19"/>
  <c r="H4570" i="19"/>
  <c r="H4571" i="19"/>
  <c r="H4572" i="19"/>
  <c r="H4573" i="19"/>
  <c r="H4574" i="19"/>
  <c r="H4575" i="19"/>
  <c r="H4576" i="19"/>
  <c r="H4577" i="19"/>
  <c r="H4578" i="19"/>
  <c r="H4579" i="19"/>
  <c r="H4580" i="19"/>
  <c r="H4581" i="19"/>
  <c r="H4582" i="19"/>
  <c r="H4583" i="19"/>
  <c r="H4584" i="19"/>
  <c r="H4585" i="19"/>
  <c r="H4586" i="19"/>
  <c r="H4587" i="19"/>
  <c r="H4588" i="19"/>
  <c r="H4589" i="19"/>
  <c r="H4590" i="19"/>
  <c r="H4591" i="19"/>
  <c r="H4592" i="19"/>
  <c r="H4593" i="19"/>
  <c r="H4594" i="19"/>
  <c r="H4595" i="19"/>
  <c r="H4596" i="19"/>
  <c r="H4597" i="19"/>
  <c r="H4598" i="19"/>
  <c r="H4599" i="19"/>
  <c r="H4600" i="19"/>
  <c r="H4601" i="19"/>
  <c r="H4602" i="19"/>
  <c r="H4603" i="19"/>
  <c r="H4604" i="19"/>
  <c r="H4605" i="19"/>
  <c r="H4606" i="19"/>
  <c r="H4607" i="19"/>
  <c r="H4608" i="19"/>
  <c r="H4609" i="19"/>
  <c r="H4610" i="19"/>
  <c r="H4611" i="19"/>
  <c r="H4612" i="19"/>
  <c r="H4613" i="19"/>
  <c r="H4614" i="19"/>
  <c r="H4615" i="19"/>
  <c r="H4616" i="19"/>
  <c r="H4617" i="19"/>
  <c r="H4618" i="19"/>
  <c r="H4619" i="19"/>
  <c r="H4620" i="19"/>
  <c r="H4621" i="19"/>
  <c r="H4622" i="19"/>
  <c r="H4623" i="19"/>
  <c r="H4624" i="19"/>
  <c r="H4625" i="19"/>
  <c r="H4626" i="19"/>
  <c r="H4627" i="19"/>
  <c r="H4628" i="19"/>
  <c r="H4629" i="19"/>
  <c r="H4630" i="19"/>
  <c r="H4631" i="19"/>
  <c r="H4632" i="19"/>
  <c r="H4633" i="19"/>
  <c r="H4634" i="19"/>
  <c r="H4635" i="19"/>
  <c r="H4636" i="19"/>
  <c r="H4637" i="19"/>
  <c r="H4638" i="19"/>
  <c r="H4639" i="19"/>
  <c r="H4640" i="19"/>
  <c r="H4641" i="19"/>
  <c r="H4642" i="19"/>
  <c r="H4643" i="19"/>
  <c r="H4644" i="19"/>
  <c r="H4645" i="19"/>
  <c r="H4646" i="19"/>
  <c r="H4647" i="19"/>
  <c r="H4648" i="19"/>
  <c r="H4649" i="19"/>
  <c r="H4650" i="19"/>
  <c r="H4651" i="19"/>
  <c r="H4652" i="19"/>
  <c r="H4653" i="19"/>
  <c r="H4654" i="19"/>
  <c r="H4655" i="19"/>
  <c r="H4656" i="19"/>
  <c r="H4657" i="19"/>
  <c r="H4658" i="19"/>
  <c r="H4659" i="19"/>
  <c r="H4660" i="19"/>
  <c r="H4661" i="19"/>
  <c r="H4662" i="19"/>
  <c r="H4663" i="19"/>
  <c r="H4664" i="19"/>
  <c r="H4665" i="19"/>
  <c r="H4666" i="19"/>
  <c r="H4667" i="19"/>
  <c r="H4668" i="19"/>
  <c r="H4669" i="19"/>
  <c r="H4670" i="19"/>
  <c r="H4671" i="19"/>
  <c r="H4672" i="19"/>
  <c r="H4673" i="19"/>
  <c r="H4674" i="19"/>
  <c r="H4675" i="19"/>
  <c r="H4676" i="19"/>
  <c r="H4677" i="19"/>
  <c r="H4678" i="19"/>
  <c r="H4679" i="19"/>
  <c r="H4680" i="19"/>
  <c r="H4681" i="19"/>
  <c r="H4682" i="19"/>
  <c r="H4683" i="19"/>
  <c r="H4684" i="19"/>
  <c r="H4685" i="19"/>
  <c r="H4686" i="19"/>
  <c r="H4687" i="19"/>
  <c r="H4688" i="19"/>
  <c r="H4689" i="19"/>
  <c r="H4690" i="19"/>
  <c r="H4691" i="19"/>
  <c r="H4692" i="19"/>
  <c r="H4693" i="19"/>
  <c r="H4694" i="19"/>
  <c r="H4695" i="19"/>
  <c r="H4696" i="19"/>
  <c r="H4697" i="19"/>
  <c r="H4698" i="19"/>
  <c r="H4699" i="19"/>
  <c r="H4700" i="19"/>
  <c r="H4701" i="19"/>
  <c r="H4702" i="19"/>
  <c r="H4703" i="19"/>
  <c r="H4704" i="19"/>
  <c r="H4705" i="19"/>
  <c r="H4706" i="19"/>
  <c r="H4707" i="19"/>
  <c r="H4708" i="19"/>
  <c r="H4709" i="19"/>
  <c r="H4710" i="19"/>
  <c r="H4711" i="19"/>
  <c r="H4712" i="19"/>
  <c r="H4713" i="19"/>
  <c r="H4714" i="19"/>
  <c r="H4715" i="19"/>
  <c r="H4716" i="19"/>
  <c r="H4717" i="19"/>
  <c r="H4718" i="19"/>
  <c r="H4719" i="19"/>
  <c r="H4720" i="19"/>
  <c r="H4721" i="19"/>
  <c r="H4722" i="19"/>
  <c r="H4723" i="19"/>
  <c r="H4724" i="19"/>
  <c r="H4725" i="19"/>
  <c r="H4726" i="19"/>
  <c r="H4727" i="19"/>
  <c r="H4728" i="19"/>
  <c r="H4729" i="19"/>
  <c r="H4730" i="19"/>
  <c r="H4731" i="19"/>
  <c r="H4732" i="19"/>
  <c r="H4733" i="19"/>
  <c r="H4734" i="19"/>
  <c r="H4735" i="19"/>
  <c r="H4736" i="19"/>
  <c r="H4737" i="19"/>
  <c r="H4738" i="19"/>
  <c r="H4739" i="19"/>
  <c r="H4740" i="19"/>
  <c r="H4741" i="19"/>
  <c r="H4742" i="19"/>
  <c r="H4743" i="19"/>
  <c r="H4744" i="19"/>
  <c r="H4745" i="19"/>
  <c r="H4746" i="19"/>
  <c r="H4747" i="19"/>
  <c r="H4748" i="19"/>
  <c r="H4749" i="19"/>
  <c r="H4750" i="19"/>
  <c r="H4751" i="19"/>
  <c r="H4752" i="19"/>
  <c r="H4753" i="19"/>
  <c r="H4754" i="19"/>
  <c r="H4755" i="19"/>
  <c r="H4756" i="19"/>
  <c r="H4757" i="19"/>
  <c r="H4758" i="19"/>
  <c r="H4759" i="19"/>
  <c r="H4760" i="19"/>
  <c r="H4761" i="19"/>
  <c r="H4762" i="19"/>
  <c r="H4763" i="19"/>
  <c r="H4764" i="19"/>
  <c r="H4765" i="19"/>
  <c r="H4766" i="19"/>
  <c r="H4767" i="19"/>
  <c r="H4768" i="19"/>
  <c r="H4769" i="19"/>
  <c r="H4770" i="19"/>
  <c r="H4771" i="19"/>
  <c r="H4772" i="19"/>
  <c r="H4773" i="19"/>
  <c r="H4774" i="19"/>
  <c r="H4775" i="19"/>
  <c r="H4776" i="19"/>
  <c r="H4777" i="19"/>
  <c r="H4778" i="19"/>
  <c r="H4779" i="19"/>
  <c r="H4780" i="19"/>
  <c r="H4781" i="19"/>
  <c r="H4782" i="19"/>
  <c r="H4783" i="19"/>
  <c r="H4784" i="19"/>
  <c r="H4785" i="19"/>
  <c r="H4786" i="19"/>
  <c r="H4787" i="19"/>
  <c r="H4788" i="19"/>
  <c r="H4789" i="19"/>
  <c r="H4790" i="19"/>
  <c r="H4791" i="19"/>
  <c r="H4792" i="19"/>
  <c r="H4793" i="19"/>
  <c r="H4794" i="19"/>
  <c r="H4795" i="19"/>
  <c r="H4796" i="19"/>
  <c r="H4797" i="19"/>
  <c r="H4798" i="19"/>
  <c r="H4799" i="19"/>
  <c r="H4800" i="19"/>
  <c r="H4801" i="19"/>
  <c r="H4802" i="19"/>
  <c r="H4803" i="19"/>
  <c r="H4804" i="19"/>
  <c r="H4805" i="19"/>
  <c r="H4806" i="19"/>
  <c r="H4807" i="19"/>
  <c r="H4808" i="19"/>
  <c r="H4809" i="19"/>
  <c r="H4810" i="19"/>
  <c r="H4811" i="19"/>
  <c r="H4812" i="19"/>
  <c r="H4813" i="19"/>
  <c r="H4814" i="19"/>
  <c r="H4815" i="19"/>
  <c r="H4816" i="19"/>
  <c r="H4817" i="19"/>
  <c r="H4818" i="19"/>
  <c r="H4819" i="19"/>
  <c r="H4820" i="19"/>
  <c r="H4821" i="19"/>
  <c r="H4822" i="19"/>
  <c r="H4823" i="19"/>
  <c r="H4824" i="19"/>
  <c r="H4825" i="19"/>
  <c r="H4826" i="19"/>
  <c r="H4827" i="19"/>
  <c r="H4828" i="19"/>
  <c r="H4829" i="19"/>
  <c r="H4830" i="19"/>
  <c r="H4831" i="19"/>
  <c r="H4832" i="19"/>
  <c r="H4833" i="19"/>
  <c r="H4834" i="19"/>
  <c r="H4835" i="19"/>
  <c r="H4836" i="19"/>
  <c r="H4837" i="19"/>
  <c r="H4838" i="19"/>
  <c r="H4839" i="19"/>
  <c r="H4840" i="19"/>
  <c r="H4841" i="19"/>
  <c r="H4842" i="19"/>
  <c r="H4843" i="19"/>
  <c r="H4844" i="19"/>
  <c r="H4845" i="19"/>
  <c r="H4846" i="19"/>
  <c r="H4847" i="19"/>
  <c r="H4848" i="19"/>
  <c r="H4849" i="19"/>
  <c r="H4850" i="19"/>
  <c r="H4851" i="19"/>
  <c r="H4852" i="19"/>
  <c r="H4853" i="19"/>
  <c r="H4854" i="19"/>
  <c r="H4855" i="19"/>
  <c r="H4856" i="19"/>
  <c r="H4857" i="19"/>
  <c r="H4858" i="19"/>
  <c r="H4859" i="19"/>
  <c r="H4860" i="19"/>
  <c r="H4861" i="19"/>
  <c r="H4862" i="19"/>
  <c r="H4863" i="19"/>
  <c r="H4864" i="19"/>
  <c r="H4865" i="19"/>
  <c r="H4866" i="19"/>
  <c r="H4867" i="19"/>
  <c r="H4868" i="19"/>
  <c r="H4869" i="19"/>
  <c r="H4870" i="19"/>
  <c r="H4871" i="19"/>
  <c r="H4872" i="19"/>
  <c r="H4873" i="19"/>
  <c r="H4874" i="19"/>
  <c r="H4875" i="19"/>
  <c r="H4876" i="19"/>
  <c r="H4877" i="19"/>
  <c r="H4878" i="19"/>
  <c r="H4879" i="19"/>
  <c r="H4880" i="19"/>
  <c r="H4881" i="19"/>
  <c r="H4882" i="19"/>
  <c r="H4883" i="19"/>
  <c r="H4884" i="19"/>
  <c r="H4885" i="19"/>
  <c r="H4886" i="19"/>
  <c r="H4887" i="19"/>
  <c r="H4888" i="19"/>
  <c r="H4889" i="19"/>
  <c r="H4890" i="19"/>
  <c r="H4891" i="19"/>
  <c r="H4892" i="19"/>
  <c r="H4893" i="19"/>
  <c r="H4894" i="19"/>
  <c r="H4895" i="19"/>
  <c r="H4896" i="19"/>
  <c r="H4897" i="19"/>
  <c r="H4898" i="19"/>
  <c r="H4899" i="19"/>
  <c r="H4900" i="19"/>
  <c r="H4901" i="19"/>
  <c r="H4902" i="19"/>
  <c r="H4903" i="19"/>
  <c r="H4904" i="19"/>
  <c r="H4905" i="19"/>
  <c r="H4906" i="19"/>
  <c r="H4907" i="19"/>
  <c r="H4908" i="19"/>
  <c r="H4909" i="19"/>
  <c r="H4910" i="19"/>
  <c r="H4911" i="19"/>
  <c r="H4912" i="19"/>
  <c r="H4913" i="19"/>
  <c r="H4914" i="19"/>
  <c r="H4915" i="19"/>
  <c r="H4916" i="19"/>
  <c r="H4917" i="19"/>
  <c r="H4918" i="19"/>
  <c r="H4919" i="19"/>
  <c r="H4920" i="19"/>
  <c r="H4921" i="19"/>
  <c r="H4922" i="19"/>
  <c r="H4923" i="19"/>
  <c r="H4924" i="19"/>
  <c r="H4925" i="19"/>
  <c r="H4926" i="19"/>
  <c r="H4927" i="19"/>
  <c r="H4928" i="19"/>
  <c r="H4929" i="19"/>
  <c r="H4930" i="19"/>
  <c r="H4931" i="19"/>
  <c r="H4932" i="19"/>
  <c r="H4933" i="19"/>
  <c r="H4934" i="19"/>
  <c r="H4935" i="19"/>
  <c r="H4936" i="19"/>
  <c r="H4937" i="19"/>
  <c r="H4938" i="19"/>
  <c r="H4939" i="19"/>
  <c r="H4940" i="19"/>
  <c r="H4941" i="19"/>
  <c r="H4942" i="19"/>
  <c r="H4943" i="19"/>
  <c r="H4944" i="19"/>
  <c r="H4945" i="19"/>
  <c r="H4946" i="19"/>
  <c r="H4947" i="19"/>
  <c r="H4948" i="19"/>
  <c r="H4949" i="19"/>
  <c r="H4950" i="19"/>
  <c r="H4951" i="19"/>
  <c r="H4952" i="19"/>
  <c r="H4953" i="19"/>
  <c r="H4954" i="19"/>
  <c r="H4955" i="19"/>
  <c r="H4956" i="19"/>
  <c r="H4957" i="19"/>
  <c r="H4958" i="19"/>
  <c r="H4959" i="19"/>
  <c r="H4960" i="19"/>
  <c r="H4961" i="19"/>
  <c r="H4962" i="19"/>
  <c r="H4963" i="19"/>
  <c r="H4964" i="19"/>
  <c r="H4965" i="19"/>
  <c r="H4966" i="19"/>
  <c r="H4967" i="19"/>
  <c r="H4968" i="19"/>
  <c r="H4969" i="19"/>
  <c r="H4970" i="19"/>
  <c r="H4971" i="19"/>
  <c r="H4972" i="19"/>
  <c r="H4973" i="19"/>
  <c r="H4974" i="19"/>
  <c r="H4975" i="19"/>
  <c r="H4976" i="19"/>
  <c r="H4977" i="19"/>
  <c r="H4978" i="19"/>
  <c r="H4979" i="19"/>
  <c r="H4980" i="19"/>
  <c r="H4981" i="19"/>
  <c r="H4982" i="19"/>
  <c r="H4983" i="19"/>
  <c r="H4984" i="19"/>
  <c r="H4985" i="19"/>
  <c r="H4986" i="19"/>
  <c r="H4987" i="19"/>
  <c r="H4988" i="19"/>
  <c r="H4989" i="19"/>
  <c r="H4990" i="19"/>
  <c r="H4991" i="19"/>
  <c r="H4992" i="19"/>
  <c r="H4993" i="19"/>
  <c r="H4994" i="19"/>
  <c r="H4995" i="19"/>
  <c r="H4996" i="19"/>
  <c r="H4997" i="19"/>
  <c r="H4998" i="19"/>
  <c r="H4999" i="19"/>
  <c r="H5000" i="19"/>
  <c r="H5001" i="19"/>
  <c r="H5002" i="19"/>
  <c r="H5003" i="19"/>
  <c r="H5004" i="19"/>
  <c r="H5005" i="19"/>
  <c r="H5006" i="19"/>
  <c r="H5007" i="19"/>
  <c r="H5008" i="19"/>
  <c r="H5009" i="19"/>
  <c r="H5010" i="19"/>
  <c r="H5011" i="19"/>
  <c r="H5012" i="19"/>
  <c r="H5013" i="19"/>
  <c r="H5014" i="19"/>
  <c r="H5015" i="19"/>
  <c r="H5016" i="19"/>
  <c r="H5017" i="19"/>
  <c r="H5018" i="19"/>
  <c r="H5019" i="19"/>
  <c r="H5020" i="19"/>
  <c r="H5021" i="19"/>
  <c r="H5022" i="19"/>
  <c r="H5023" i="19"/>
  <c r="H5024" i="19"/>
  <c r="H5025" i="19"/>
  <c r="H5026" i="19"/>
  <c r="H5027" i="19"/>
  <c r="H5028" i="19"/>
  <c r="H5029" i="19"/>
  <c r="H5030" i="19"/>
  <c r="H5031" i="19"/>
  <c r="H5032" i="19"/>
  <c r="H5033" i="19"/>
  <c r="H5034" i="19"/>
  <c r="H5035" i="19"/>
  <c r="H5036" i="19"/>
  <c r="H5037" i="19"/>
  <c r="H5038" i="19"/>
  <c r="H5039" i="19"/>
  <c r="H5040" i="19"/>
  <c r="H5041" i="19"/>
  <c r="H5042" i="19"/>
  <c r="H5043" i="19"/>
  <c r="H5044" i="19"/>
  <c r="H5045" i="19"/>
  <c r="H5046" i="19"/>
  <c r="H5047" i="19"/>
  <c r="H5048" i="19"/>
  <c r="H5049" i="19"/>
  <c r="H5050" i="19"/>
  <c r="H5051" i="19"/>
  <c r="H5052" i="19"/>
  <c r="H5053" i="19"/>
  <c r="H5054" i="19"/>
  <c r="H5055" i="19"/>
  <c r="H5056" i="19"/>
  <c r="H5057" i="19"/>
  <c r="H5058" i="19"/>
  <c r="H5059" i="19"/>
  <c r="H5060" i="19"/>
  <c r="H5061" i="19"/>
  <c r="H5062" i="19"/>
  <c r="H5063" i="19"/>
  <c r="H5064" i="19"/>
  <c r="H5065" i="19"/>
  <c r="H5066" i="19"/>
  <c r="H5067" i="19"/>
  <c r="H5068" i="19"/>
  <c r="H5069" i="19"/>
  <c r="H5070" i="19"/>
  <c r="H5071" i="19"/>
  <c r="H5072" i="19"/>
  <c r="H5073" i="19"/>
  <c r="H5074" i="19"/>
  <c r="H5075" i="19"/>
  <c r="H5076" i="19"/>
  <c r="H5077" i="19"/>
  <c r="H5078" i="19"/>
  <c r="H5079" i="19"/>
  <c r="H5080" i="19"/>
  <c r="H5081" i="19"/>
  <c r="H5082" i="19"/>
  <c r="H5083" i="19"/>
  <c r="H5084" i="19"/>
  <c r="H5085" i="19"/>
  <c r="H5086" i="19"/>
  <c r="H5087" i="19"/>
  <c r="H5088" i="19"/>
  <c r="H5089" i="19"/>
  <c r="H5090" i="19"/>
  <c r="H5091" i="19"/>
  <c r="H5092" i="19"/>
  <c r="H5093" i="19"/>
  <c r="H5094" i="19"/>
  <c r="H5095" i="19"/>
  <c r="H5096" i="19"/>
  <c r="H5097" i="19"/>
  <c r="H5098" i="19"/>
  <c r="H5099" i="19"/>
  <c r="H5100" i="19"/>
  <c r="H5101" i="19"/>
  <c r="H5102" i="19"/>
  <c r="H5103" i="19"/>
  <c r="H5104" i="19"/>
  <c r="H5105" i="19"/>
  <c r="H5106" i="19"/>
  <c r="H5107" i="19"/>
  <c r="H5108" i="19"/>
  <c r="H5109" i="19"/>
  <c r="H5110" i="19"/>
  <c r="H5111" i="19"/>
  <c r="H5112" i="19"/>
  <c r="H5113" i="19"/>
  <c r="H5114" i="19"/>
  <c r="H5115" i="19"/>
  <c r="H5116" i="19"/>
  <c r="H5117" i="19"/>
  <c r="H5118" i="19"/>
  <c r="H5119" i="19"/>
  <c r="H5120" i="19"/>
  <c r="H5121" i="19"/>
  <c r="H5122" i="19"/>
  <c r="H5123" i="19"/>
  <c r="H5124" i="19"/>
  <c r="H5125" i="19"/>
  <c r="H5126" i="19"/>
  <c r="H5127" i="19"/>
  <c r="H5128" i="19"/>
  <c r="H5129" i="19"/>
  <c r="H5130" i="19"/>
  <c r="H5131" i="19"/>
  <c r="H5132" i="19"/>
  <c r="H5133" i="19"/>
  <c r="H5134" i="19"/>
  <c r="H5135" i="19"/>
  <c r="H5136" i="19"/>
  <c r="H5137" i="19"/>
  <c r="H5138" i="19"/>
  <c r="H5139" i="19"/>
  <c r="H5140" i="19"/>
  <c r="H5141" i="19"/>
  <c r="H5142" i="19"/>
  <c r="H5143" i="19"/>
  <c r="H5144" i="19"/>
  <c r="H5145" i="19"/>
  <c r="H5146" i="19"/>
  <c r="H5147" i="19"/>
  <c r="H5148" i="19"/>
  <c r="H5149" i="19"/>
  <c r="H5150" i="19"/>
  <c r="H5151" i="19"/>
  <c r="H5152" i="19"/>
  <c r="H5153" i="19"/>
  <c r="H5154" i="19"/>
  <c r="H5155" i="19"/>
  <c r="H5156" i="19"/>
  <c r="H5157" i="19"/>
  <c r="H5158" i="19"/>
  <c r="H5159" i="19"/>
  <c r="H5160" i="19"/>
  <c r="H5161" i="19"/>
  <c r="H5162" i="19"/>
  <c r="H5163" i="19"/>
  <c r="H5164" i="19"/>
  <c r="H5165" i="19"/>
  <c r="H5166" i="19"/>
  <c r="H5167" i="19"/>
  <c r="H5168" i="19"/>
  <c r="H5169" i="19"/>
  <c r="H5170" i="19"/>
  <c r="H5171" i="19"/>
  <c r="H5172" i="19"/>
  <c r="H5173" i="19"/>
  <c r="H5174" i="19"/>
  <c r="H5175" i="19"/>
  <c r="H5176" i="19"/>
  <c r="H5177" i="19"/>
  <c r="H5178" i="19"/>
  <c r="H5179" i="19"/>
  <c r="H5180" i="19"/>
  <c r="H5181" i="19"/>
  <c r="H5182" i="19"/>
  <c r="H5183" i="19"/>
  <c r="H5184" i="19"/>
  <c r="H5185" i="19"/>
  <c r="H5186" i="19"/>
  <c r="H5187" i="19"/>
  <c r="H5188" i="19"/>
  <c r="H5189" i="19"/>
  <c r="H5190" i="19"/>
  <c r="H5191" i="19"/>
  <c r="H5192" i="19"/>
  <c r="H5193" i="19"/>
  <c r="H5194" i="19"/>
  <c r="H5195" i="19"/>
  <c r="H5196" i="19"/>
  <c r="H5197" i="19"/>
  <c r="H5198" i="19"/>
  <c r="H5199" i="19"/>
  <c r="H5200" i="19"/>
  <c r="H5201" i="19"/>
  <c r="H5202" i="19"/>
  <c r="H5203" i="19"/>
  <c r="H5204" i="19"/>
  <c r="H5205" i="19"/>
  <c r="H5206" i="19"/>
  <c r="H5207" i="19"/>
  <c r="H5208" i="19"/>
  <c r="H5209" i="19"/>
  <c r="H5210" i="19"/>
  <c r="H5211" i="19"/>
  <c r="H5212" i="19"/>
  <c r="H5213" i="19"/>
  <c r="H5214" i="19"/>
  <c r="H5215" i="19"/>
  <c r="H5216" i="19"/>
  <c r="H5217" i="19"/>
  <c r="H5218" i="19"/>
  <c r="H5219" i="19"/>
  <c r="H5220" i="19"/>
  <c r="H5221" i="19"/>
  <c r="H5222" i="19"/>
  <c r="H5223" i="19"/>
  <c r="H5224" i="19"/>
  <c r="H5225" i="19"/>
  <c r="H5226" i="19"/>
  <c r="H5227" i="19"/>
  <c r="H5228" i="19"/>
  <c r="H5229" i="19"/>
  <c r="H5230" i="19"/>
  <c r="H5231" i="19"/>
  <c r="H5232" i="19"/>
  <c r="H5233" i="19"/>
  <c r="H5234" i="19"/>
  <c r="H5235" i="19"/>
  <c r="H5236" i="19"/>
  <c r="H5237" i="19"/>
  <c r="H5238" i="19"/>
  <c r="H5239" i="19"/>
  <c r="H5240" i="19"/>
  <c r="H5241" i="19"/>
  <c r="H5242" i="19"/>
  <c r="H5243" i="19"/>
  <c r="H5244" i="19"/>
  <c r="H5245" i="19"/>
  <c r="H5246" i="19"/>
  <c r="H5247" i="19"/>
  <c r="H5248" i="19"/>
  <c r="H5249" i="19"/>
  <c r="H5250" i="19"/>
  <c r="H5251" i="19"/>
  <c r="H5252" i="19"/>
  <c r="H5253" i="19"/>
  <c r="H5254" i="19"/>
  <c r="H5255" i="19"/>
  <c r="H5256" i="19"/>
  <c r="H5257" i="19"/>
  <c r="H5258" i="19"/>
  <c r="H5259" i="19"/>
  <c r="H5260" i="19"/>
  <c r="H5261" i="19"/>
  <c r="H5262" i="19"/>
  <c r="H5263" i="19"/>
  <c r="H5264" i="19"/>
  <c r="H5265" i="19"/>
  <c r="H5266" i="19"/>
  <c r="H5267" i="19"/>
  <c r="H5268" i="19"/>
  <c r="H5269" i="19"/>
  <c r="H5270" i="19"/>
  <c r="H5271" i="19"/>
  <c r="H5272" i="19"/>
  <c r="H5273" i="19"/>
  <c r="H5274" i="19"/>
  <c r="H5275" i="19"/>
  <c r="H5276" i="19"/>
  <c r="H5277" i="19"/>
  <c r="H5278" i="19"/>
  <c r="H5279" i="19"/>
  <c r="H5280" i="19"/>
  <c r="H5281" i="19"/>
  <c r="H5282" i="19"/>
  <c r="H5283" i="19"/>
  <c r="H5284" i="19"/>
  <c r="H5285" i="19"/>
  <c r="H5286" i="19"/>
  <c r="H5287" i="19"/>
  <c r="H5288" i="19"/>
  <c r="H5289" i="19"/>
  <c r="H5290" i="19"/>
  <c r="H5291" i="19"/>
  <c r="H5292" i="19"/>
  <c r="H5293" i="19"/>
  <c r="H5294" i="19"/>
  <c r="H5295" i="19"/>
  <c r="H5296" i="19"/>
  <c r="H5297" i="19"/>
  <c r="H5298" i="19"/>
  <c r="H5299" i="19"/>
  <c r="H5300" i="19"/>
  <c r="H5301" i="19"/>
  <c r="H5302" i="19"/>
  <c r="H5303" i="19"/>
  <c r="H5304" i="19"/>
  <c r="H5305" i="19"/>
  <c r="H5306" i="19"/>
  <c r="H5307" i="19"/>
  <c r="H5308" i="19"/>
  <c r="H5309" i="19"/>
  <c r="H5310" i="19"/>
  <c r="H5311" i="19"/>
  <c r="H5312" i="19"/>
  <c r="H5313" i="19"/>
  <c r="H5314" i="19"/>
  <c r="H5315" i="19"/>
  <c r="H5316" i="19"/>
  <c r="H5317" i="19"/>
  <c r="H5318" i="19"/>
  <c r="H5319" i="19"/>
  <c r="H5320" i="19"/>
  <c r="H5321" i="19"/>
  <c r="H5322" i="19"/>
  <c r="H5323" i="19"/>
  <c r="H5324" i="19"/>
  <c r="H5325" i="19"/>
  <c r="H5326" i="19"/>
  <c r="H5327" i="19"/>
  <c r="H5328" i="19"/>
  <c r="H5329" i="19"/>
  <c r="H5330" i="19"/>
  <c r="H5331" i="19"/>
  <c r="H5332" i="19"/>
  <c r="H5333" i="19"/>
  <c r="H5334" i="19"/>
  <c r="H5335" i="19"/>
  <c r="H5336" i="19"/>
  <c r="H5337" i="19"/>
  <c r="H5338" i="19"/>
  <c r="H5339" i="19"/>
  <c r="H5340" i="19"/>
  <c r="H5341" i="19"/>
  <c r="H5342" i="19"/>
  <c r="H5343" i="19"/>
  <c r="H5344" i="19"/>
  <c r="H5345" i="19"/>
  <c r="H5346" i="19"/>
  <c r="H5347" i="19"/>
  <c r="H5348" i="19"/>
  <c r="H5349" i="19"/>
  <c r="H5350" i="19"/>
  <c r="H5351" i="19"/>
  <c r="H5352" i="19"/>
  <c r="H5353" i="19"/>
  <c r="H5354" i="19"/>
  <c r="H5355" i="19"/>
  <c r="H5356" i="19"/>
  <c r="H5357" i="19"/>
  <c r="H5358" i="19"/>
  <c r="H5359" i="19"/>
  <c r="H5360" i="19"/>
  <c r="H5361" i="19"/>
  <c r="H5362" i="19"/>
  <c r="H5363" i="19"/>
  <c r="H5364" i="19"/>
  <c r="H5365" i="19"/>
  <c r="H5366" i="19"/>
  <c r="H5367" i="19"/>
  <c r="H5368" i="19"/>
  <c r="H5369" i="19"/>
  <c r="H5370" i="19"/>
  <c r="H5371" i="19"/>
  <c r="H5372" i="19"/>
  <c r="H5373" i="19"/>
  <c r="H5374" i="19"/>
  <c r="H5375" i="19"/>
  <c r="H5376" i="19"/>
  <c r="H5377" i="19"/>
  <c r="H5378" i="19"/>
  <c r="H5379" i="19"/>
  <c r="H5380" i="19"/>
  <c r="H5381" i="19"/>
  <c r="H5382" i="19"/>
  <c r="H5383" i="19"/>
  <c r="H5384" i="19"/>
  <c r="H5385" i="19"/>
  <c r="H5386" i="19"/>
  <c r="H5387" i="19"/>
  <c r="H5388" i="19"/>
  <c r="H5389" i="19"/>
  <c r="H5390" i="19"/>
  <c r="H5391" i="19"/>
  <c r="H5392" i="19"/>
  <c r="H5393" i="19"/>
  <c r="H5394" i="19"/>
  <c r="H5395" i="19"/>
  <c r="H5396" i="19"/>
  <c r="H5397" i="19"/>
  <c r="H5398" i="19"/>
  <c r="H5399" i="19"/>
  <c r="H5400" i="19"/>
  <c r="H5401" i="19"/>
  <c r="H5402" i="19"/>
  <c r="H5403" i="19"/>
  <c r="H5404" i="19"/>
  <c r="H5405" i="19"/>
  <c r="H5406" i="19"/>
  <c r="H5407" i="19"/>
  <c r="H5408" i="19"/>
  <c r="H5409" i="19"/>
  <c r="H5410" i="19"/>
  <c r="H5411" i="19"/>
  <c r="H5412" i="19"/>
  <c r="H5413" i="19"/>
  <c r="H5414" i="19"/>
  <c r="H5415" i="19"/>
  <c r="H5416" i="19"/>
  <c r="H5417" i="19"/>
  <c r="H5418" i="19"/>
  <c r="H5419" i="19"/>
  <c r="H5420" i="19"/>
  <c r="H5421" i="19"/>
  <c r="H5422" i="19"/>
  <c r="H5423" i="19"/>
  <c r="H5424" i="19"/>
  <c r="H5425" i="19"/>
  <c r="H5426" i="19"/>
  <c r="H5427" i="19"/>
  <c r="H5428" i="19"/>
  <c r="H5429" i="19"/>
  <c r="H5430" i="19"/>
  <c r="H5431" i="19"/>
  <c r="H5432" i="19"/>
  <c r="H5433" i="19"/>
  <c r="H5434" i="19"/>
  <c r="H5435" i="19"/>
  <c r="H5436" i="19"/>
  <c r="H5437" i="19"/>
  <c r="H5438" i="19"/>
  <c r="H5439" i="19"/>
  <c r="H5440" i="19"/>
  <c r="H5441" i="19"/>
  <c r="H5442" i="19"/>
  <c r="H5443" i="19"/>
  <c r="H5444" i="19"/>
  <c r="H5445" i="19"/>
  <c r="H5446" i="19"/>
  <c r="H5447" i="19"/>
  <c r="H5448" i="19"/>
  <c r="H5449" i="19"/>
  <c r="H5450" i="19"/>
  <c r="H5451" i="19"/>
  <c r="H5452" i="19"/>
  <c r="H5453" i="19"/>
  <c r="H5454" i="19"/>
  <c r="H5455" i="19"/>
  <c r="H5456" i="19"/>
  <c r="H5457" i="19"/>
  <c r="H5458" i="19"/>
  <c r="H5459" i="19"/>
  <c r="H5460" i="19"/>
  <c r="H5461" i="19"/>
  <c r="H5462" i="19"/>
  <c r="H5463" i="19"/>
  <c r="H5464" i="19"/>
  <c r="H5465" i="19"/>
  <c r="H5466" i="19"/>
  <c r="H5467" i="19"/>
  <c r="H5468" i="19"/>
  <c r="H5469" i="19"/>
  <c r="H5470" i="19"/>
  <c r="H5471" i="19"/>
  <c r="H5472" i="19"/>
  <c r="H5473" i="19"/>
  <c r="H5474" i="19"/>
  <c r="H5475" i="19"/>
  <c r="H5476" i="19"/>
  <c r="H5477" i="19"/>
  <c r="H5478" i="19"/>
  <c r="H5479" i="19"/>
  <c r="H5480" i="19"/>
  <c r="H5481" i="19"/>
  <c r="H5482" i="19"/>
  <c r="H5483" i="19"/>
  <c r="H5484" i="19"/>
  <c r="H5485" i="19"/>
  <c r="H5486" i="19"/>
  <c r="H5487" i="19"/>
  <c r="H5488" i="19"/>
  <c r="H5489" i="19"/>
  <c r="H5490" i="19"/>
  <c r="H5491" i="19"/>
  <c r="H5492" i="19"/>
  <c r="H5493" i="19"/>
  <c r="H5494" i="19"/>
  <c r="H5495" i="19"/>
  <c r="H5496" i="19"/>
  <c r="H5497" i="19"/>
  <c r="H5498" i="19"/>
  <c r="H5499" i="19"/>
  <c r="H5500" i="19"/>
  <c r="H5501" i="19"/>
  <c r="H5502" i="19"/>
  <c r="H5503" i="19"/>
  <c r="H5504" i="19"/>
  <c r="H5505" i="19"/>
  <c r="H5506" i="19"/>
  <c r="H5507" i="19"/>
  <c r="H5508" i="19"/>
  <c r="H5509" i="19"/>
  <c r="H5510" i="19"/>
  <c r="H5511" i="19"/>
  <c r="H5512" i="19"/>
  <c r="H5513" i="19"/>
  <c r="H5514" i="19"/>
  <c r="H5515" i="19"/>
  <c r="H5516" i="19"/>
  <c r="H5517" i="19"/>
  <c r="H5518" i="19"/>
  <c r="H5519" i="19"/>
  <c r="H5520" i="19"/>
  <c r="H5521" i="19"/>
  <c r="H5522" i="19"/>
  <c r="H5523" i="19"/>
  <c r="H5524" i="19"/>
  <c r="H5525" i="19"/>
  <c r="H5526" i="19"/>
  <c r="H5527" i="19"/>
  <c r="H5528" i="19"/>
  <c r="H5529" i="19"/>
  <c r="H5530" i="19"/>
  <c r="H5531" i="19"/>
  <c r="H5532" i="19"/>
  <c r="H5533" i="19"/>
  <c r="H5534" i="19"/>
  <c r="H5535" i="19"/>
  <c r="H5536" i="19"/>
  <c r="H5537" i="19"/>
  <c r="H5538" i="19"/>
  <c r="H5539" i="19"/>
  <c r="H5540" i="19"/>
  <c r="H5541" i="19"/>
  <c r="H5542" i="19"/>
  <c r="H5543" i="19"/>
  <c r="H5544" i="19"/>
  <c r="H5545" i="19"/>
  <c r="H5546" i="19"/>
  <c r="H5547" i="19"/>
  <c r="H5548" i="19"/>
  <c r="H5549" i="19"/>
  <c r="H5550" i="19"/>
  <c r="H5551" i="19"/>
  <c r="H5552" i="19"/>
  <c r="H5553" i="19"/>
  <c r="H5554" i="19"/>
  <c r="H5555" i="19"/>
  <c r="H5556" i="19"/>
  <c r="H5557" i="19"/>
  <c r="H5558" i="19"/>
  <c r="H5559" i="19"/>
  <c r="H5560" i="19"/>
  <c r="H5561" i="19"/>
  <c r="H5562" i="19"/>
  <c r="H5563" i="19"/>
  <c r="H5564" i="19"/>
  <c r="H5565" i="19"/>
  <c r="H5566" i="19"/>
  <c r="H5567" i="19"/>
  <c r="H5568" i="19"/>
  <c r="H5569" i="19"/>
  <c r="H5570" i="19"/>
  <c r="H5571" i="19"/>
  <c r="H5572" i="19"/>
  <c r="H5573" i="19"/>
  <c r="H5574" i="19"/>
  <c r="H5575" i="19"/>
  <c r="H5576" i="19"/>
  <c r="H5577" i="19"/>
  <c r="H5578" i="19"/>
  <c r="H5579" i="19"/>
  <c r="H5580" i="19"/>
  <c r="H5581" i="19"/>
  <c r="H5582" i="19"/>
  <c r="H5583" i="19"/>
  <c r="H5584" i="19"/>
  <c r="H5585" i="19"/>
  <c r="H5586" i="19"/>
  <c r="H5587" i="19"/>
  <c r="H5588" i="19"/>
  <c r="H5589" i="19"/>
  <c r="H5590" i="19"/>
  <c r="H5591" i="19"/>
  <c r="H5592" i="19"/>
  <c r="H5593" i="19"/>
  <c r="H5594" i="19"/>
  <c r="H5595" i="19"/>
  <c r="H5596" i="19"/>
  <c r="H5597" i="19"/>
  <c r="H5598" i="19"/>
  <c r="H5599" i="19"/>
  <c r="H5600" i="19"/>
  <c r="H5601" i="19"/>
  <c r="H5602" i="19"/>
  <c r="H5603" i="19"/>
  <c r="H2" i="19"/>
  <c r="J32" i="27"/>
  <c r="K32" i="27"/>
  <c r="J21" i="27"/>
  <c r="K21" i="27"/>
  <c r="J10" i="27"/>
  <c r="K10" i="27"/>
  <c r="I33" i="27"/>
  <c r="H33" i="27"/>
  <c r="G33" i="27"/>
  <c r="F33" i="27"/>
  <c r="E33" i="27"/>
  <c r="D33" i="27"/>
  <c r="C33" i="27"/>
  <c r="B33" i="27"/>
  <c r="K31" i="27"/>
  <c r="J31" i="27"/>
  <c r="K30" i="27"/>
  <c r="J30" i="27"/>
  <c r="K29" i="27"/>
  <c r="J29" i="27"/>
  <c r="K28" i="27"/>
  <c r="J28" i="27"/>
  <c r="K27" i="27"/>
  <c r="J27" i="27"/>
  <c r="I22" i="27"/>
  <c r="H22" i="27"/>
  <c r="G22" i="27"/>
  <c r="F22" i="27"/>
  <c r="E22" i="27"/>
  <c r="D22" i="27"/>
  <c r="C22" i="27"/>
  <c r="B22" i="27"/>
  <c r="K20" i="27"/>
  <c r="J20" i="27"/>
  <c r="K19" i="27"/>
  <c r="J19" i="27"/>
  <c r="K18" i="27"/>
  <c r="J18" i="27"/>
  <c r="K17" i="27"/>
  <c r="J17" i="27"/>
  <c r="K16" i="27"/>
  <c r="J16" i="27"/>
  <c r="K5" i="27"/>
  <c r="K6" i="27"/>
  <c r="K7" i="27"/>
  <c r="K8" i="27"/>
  <c r="K9" i="27"/>
  <c r="J5" i="27"/>
  <c r="J6" i="27"/>
  <c r="J7" i="27"/>
  <c r="J8" i="27"/>
  <c r="J9" i="27"/>
  <c r="H11" i="27"/>
  <c r="G11" i="27"/>
  <c r="F11" i="27"/>
  <c r="E11" i="27"/>
  <c r="D11" i="27"/>
  <c r="C11" i="27"/>
  <c r="B11" i="27"/>
  <c r="I11" i="27"/>
  <c r="J33" i="28"/>
  <c r="K33" i="28"/>
  <c r="J22" i="28"/>
  <c r="K22" i="28"/>
  <c r="J11" i="28"/>
  <c r="K11" i="28"/>
  <c r="K11" i="27"/>
  <c r="J11" i="27"/>
  <c r="K33" i="27"/>
  <c r="J33" i="27"/>
  <c r="K22" i="27"/>
  <c r="J22" i="27"/>
  <c r="G3" i="19"/>
  <c r="G4" i="19"/>
  <c r="G5" i="19"/>
  <c r="G6" i="19"/>
  <c r="G7" i="19"/>
  <c r="G8" i="19"/>
  <c r="G9" i="19"/>
  <c r="G10" i="19"/>
  <c r="G11" i="19"/>
  <c r="G12" i="19"/>
  <c r="G13" i="19"/>
  <c r="G14" i="19"/>
  <c r="G15" i="19"/>
  <c r="G16" i="19"/>
  <c r="G17" i="19"/>
  <c r="G18" i="19"/>
  <c r="G19" i="19"/>
  <c r="G20" i="19"/>
  <c r="G21" i="19"/>
  <c r="G22" i="19"/>
  <c r="G23" i="19"/>
  <c r="G24" i="19"/>
  <c r="G25" i="19"/>
  <c r="G26" i="19"/>
  <c r="G27" i="19"/>
  <c r="G28" i="19"/>
  <c r="G29" i="19"/>
  <c r="G30" i="19"/>
  <c r="G31" i="19"/>
  <c r="G32" i="19"/>
  <c r="G33" i="19"/>
  <c r="G34" i="19"/>
  <c r="G35" i="19"/>
  <c r="G36" i="19"/>
  <c r="G37" i="19"/>
  <c r="G38" i="19"/>
  <c r="G39" i="19"/>
  <c r="G40" i="19"/>
  <c r="G41" i="19"/>
  <c r="G42" i="19"/>
  <c r="G43" i="19"/>
  <c r="G44" i="19"/>
  <c r="G45" i="19"/>
  <c r="G46" i="19"/>
  <c r="G47" i="19"/>
  <c r="G48" i="19"/>
  <c r="G49" i="19"/>
  <c r="G50" i="19"/>
  <c r="G51" i="19"/>
  <c r="G52" i="19"/>
  <c r="G53" i="19"/>
  <c r="G54" i="19"/>
  <c r="G55" i="19"/>
  <c r="G56" i="19"/>
  <c r="G57" i="19"/>
  <c r="G58" i="19"/>
  <c r="G59" i="19"/>
  <c r="G60" i="19"/>
  <c r="G61" i="19"/>
  <c r="G62" i="19"/>
  <c r="G63" i="19"/>
  <c r="G64" i="19"/>
  <c r="G65" i="19"/>
  <c r="G66" i="19"/>
  <c r="G67" i="19"/>
  <c r="G68" i="19"/>
  <c r="G69" i="19"/>
  <c r="G70" i="19"/>
  <c r="G71" i="19"/>
  <c r="G72" i="19"/>
  <c r="G73" i="19"/>
  <c r="G74" i="19"/>
  <c r="G75" i="19"/>
  <c r="G76" i="19"/>
  <c r="G77" i="19"/>
  <c r="G78" i="19"/>
  <c r="G79" i="19"/>
  <c r="G80" i="19"/>
  <c r="G81" i="19"/>
  <c r="G82" i="19"/>
  <c r="G83" i="19"/>
  <c r="G84" i="19"/>
  <c r="G85" i="19"/>
  <c r="G86" i="19"/>
  <c r="G87" i="19"/>
  <c r="G88" i="19"/>
  <c r="G89" i="19"/>
  <c r="G90" i="19"/>
  <c r="G91" i="19"/>
  <c r="G92" i="19"/>
  <c r="G93" i="19"/>
  <c r="G94" i="19"/>
  <c r="G95" i="19"/>
  <c r="G96" i="19"/>
  <c r="G97" i="19"/>
  <c r="G98" i="19"/>
  <c r="G99" i="19"/>
  <c r="G100" i="19"/>
  <c r="G101" i="19"/>
  <c r="G102" i="19"/>
  <c r="G103" i="19"/>
  <c r="G104" i="19"/>
  <c r="G105" i="19"/>
  <c r="G106" i="19"/>
  <c r="G107" i="19"/>
  <c r="G108" i="19"/>
  <c r="G109" i="19"/>
  <c r="G110" i="19"/>
  <c r="G111" i="19"/>
  <c r="G112" i="19"/>
  <c r="G113" i="19"/>
  <c r="G114" i="19"/>
  <c r="G115" i="19"/>
  <c r="G116" i="19"/>
  <c r="G117" i="19"/>
  <c r="G118" i="19"/>
  <c r="G119" i="19"/>
  <c r="G120" i="19"/>
  <c r="G121" i="19"/>
  <c r="G122" i="19"/>
  <c r="G123" i="19"/>
  <c r="G124" i="19"/>
  <c r="G125" i="19"/>
  <c r="G126" i="19"/>
  <c r="G127" i="19"/>
  <c r="G128" i="19"/>
  <c r="G129" i="19"/>
  <c r="G130" i="19"/>
  <c r="G131" i="19"/>
  <c r="G132" i="19"/>
  <c r="G133" i="19"/>
  <c r="G134" i="19"/>
  <c r="G135" i="19"/>
  <c r="G136" i="19"/>
  <c r="G137" i="19"/>
  <c r="G138" i="19"/>
  <c r="G139" i="19"/>
  <c r="G140" i="19"/>
  <c r="G141" i="19"/>
  <c r="G142" i="19"/>
  <c r="G143" i="19"/>
  <c r="G144" i="19"/>
  <c r="G145" i="19"/>
  <c r="G146" i="19"/>
  <c r="G147" i="19"/>
  <c r="G148" i="19"/>
  <c r="G149" i="19"/>
  <c r="G150" i="19"/>
  <c r="G151" i="19"/>
  <c r="G152" i="19"/>
  <c r="G153" i="19"/>
  <c r="G154" i="19"/>
  <c r="G155" i="19"/>
  <c r="G156" i="19"/>
  <c r="G157" i="19"/>
  <c r="G158" i="19"/>
  <c r="G159" i="19"/>
  <c r="G160" i="19"/>
  <c r="G161" i="19"/>
  <c r="G162" i="19"/>
  <c r="G163" i="19"/>
  <c r="G164" i="19"/>
  <c r="G165" i="19"/>
  <c r="G166" i="19"/>
  <c r="G167" i="19"/>
  <c r="G168" i="19"/>
  <c r="G169" i="19"/>
  <c r="G170" i="19"/>
  <c r="G171" i="19"/>
  <c r="G172" i="19"/>
  <c r="G173" i="19"/>
  <c r="G174" i="19"/>
  <c r="G175" i="19"/>
  <c r="G176" i="19"/>
  <c r="G177" i="19"/>
  <c r="G178" i="19"/>
  <c r="G179" i="19"/>
  <c r="G180" i="19"/>
  <c r="G181" i="19"/>
  <c r="G182" i="19"/>
  <c r="G183" i="19"/>
  <c r="G184" i="19"/>
  <c r="G185" i="19"/>
  <c r="G186" i="19"/>
  <c r="G187" i="19"/>
  <c r="G188" i="19"/>
  <c r="G189" i="19"/>
  <c r="G190" i="19"/>
  <c r="G191" i="19"/>
  <c r="G192" i="19"/>
  <c r="G193" i="19"/>
  <c r="G194" i="19"/>
  <c r="G195" i="19"/>
  <c r="G196" i="19"/>
  <c r="G197" i="19"/>
  <c r="G198" i="19"/>
  <c r="G199" i="19"/>
  <c r="G200" i="19"/>
  <c r="G201" i="19"/>
  <c r="G202" i="19"/>
  <c r="G203" i="19"/>
  <c r="G204" i="19"/>
  <c r="G205" i="19"/>
  <c r="G206" i="19"/>
  <c r="G207" i="19"/>
  <c r="G208" i="19"/>
  <c r="G209" i="19"/>
  <c r="G210" i="19"/>
  <c r="G211" i="19"/>
  <c r="G212" i="19"/>
  <c r="G213" i="19"/>
  <c r="G214" i="19"/>
  <c r="G215" i="19"/>
  <c r="G216" i="19"/>
  <c r="G217" i="19"/>
  <c r="G218" i="19"/>
  <c r="G219" i="19"/>
  <c r="G220" i="19"/>
  <c r="G221" i="19"/>
  <c r="G222" i="19"/>
  <c r="G223" i="19"/>
  <c r="G224" i="19"/>
  <c r="G225" i="19"/>
  <c r="G226" i="19"/>
  <c r="G227" i="19"/>
  <c r="G228" i="19"/>
  <c r="G229" i="19"/>
  <c r="G230" i="19"/>
  <c r="G231" i="19"/>
  <c r="G232" i="19"/>
  <c r="G233" i="19"/>
  <c r="G234" i="19"/>
  <c r="G235" i="19"/>
  <c r="G236" i="19"/>
  <c r="G237" i="19"/>
  <c r="G238" i="19"/>
  <c r="G239" i="19"/>
  <c r="G240" i="19"/>
  <c r="G241" i="19"/>
  <c r="G242" i="19"/>
  <c r="G243" i="19"/>
  <c r="G244" i="19"/>
  <c r="G245" i="19"/>
  <c r="G246" i="19"/>
  <c r="G247" i="19"/>
  <c r="G248" i="19"/>
  <c r="G249" i="19"/>
  <c r="G250" i="19"/>
  <c r="G251" i="19"/>
  <c r="G252" i="19"/>
  <c r="G253" i="19"/>
  <c r="G254" i="19"/>
  <c r="G255" i="19"/>
  <c r="G256" i="19"/>
  <c r="G257" i="19"/>
  <c r="G258" i="19"/>
  <c r="G259" i="19"/>
  <c r="G260" i="19"/>
  <c r="G261" i="19"/>
  <c r="G262" i="19"/>
  <c r="G263" i="19"/>
  <c r="G264" i="19"/>
  <c r="G265" i="19"/>
  <c r="G266" i="19"/>
  <c r="G267" i="19"/>
  <c r="G268" i="19"/>
  <c r="G269" i="19"/>
  <c r="G270" i="19"/>
  <c r="G271" i="19"/>
  <c r="G272" i="19"/>
  <c r="G273" i="19"/>
  <c r="G274" i="19"/>
  <c r="G275" i="19"/>
  <c r="G276" i="19"/>
  <c r="G277" i="19"/>
  <c r="G278" i="19"/>
  <c r="G279" i="19"/>
  <c r="G280" i="19"/>
  <c r="G281" i="19"/>
  <c r="G282" i="19"/>
  <c r="G283" i="19"/>
  <c r="G284" i="19"/>
  <c r="G285" i="19"/>
  <c r="G286" i="19"/>
  <c r="G287" i="19"/>
  <c r="G288" i="19"/>
  <c r="G289" i="19"/>
  <c r="G290" i="19"/>
  <c r="G291" i="19"/>
  <c r="G292" i="19"/>
  <c r="G293" i="19"/>
  <c r="G294" i="19"/>
  <c r="G295" i="19"/>
  <c r="G296" i="19"/>
  <c r="G297" i="19"/>
  <c r="G298" i="19"/>
  <c r="G299" i="19"/>
  <c r="G300" i="19"/>
  <c r="G301" i="19"/>
  <c r="G302" i="19"/>
  <c r="G303" i="19"/>
  <c r="G304" i="19"/>
  <c r="G305" i="19"/>
  <c r="G306" i="19"/>
  <c r="G307" i="19"/>
  <c r="G308" i="19"/>
  <c r="G309" i="19"/>
  <c r="G310" i="19"/>
  <c r="G311" i="19"/>
  <c r="G312" i="19"/>
  <c r="G313" i="19"/>
  <c r="G314" i="19"/>
  <c r="G315" i="19"/>
  <c r="G316" i="19"/>
  <c r="G317" i="19"/>
  <c r="G318" i="19"/>
  <c r="G319" i="19"/>
  <c r="G320" i="19"/>
  <c r="G321" i="19"/>
  <c r="G322" i="19"/>
  <c r="G323" i="19"/>
  <c r="G324" i="19"/>
  <c r="G325" i="19"/>
  <c r="G326" i="19"/>
  <c r="G327" i="19"/>
  <c r="G328" i="19"/>
  <c r="G329" i="19"/>
  <c r="G330" i="19"/>
  <c r="G331" i="19"/>
  <c r="G332" i="19"/>
  <c r="G333" i="19"/>
  <c r="G334" i="19"/>
  <c r="G335" i="19"/>
  <c r="G336" i="19"/>
  <c r="G337" i="19"/>
  <c r="G338" i="19"/>
  <c r="G339" i="19"/>
  <c r="G340" i="19"/>
  <c r="G341" i="19"/>
  <c r="G342" i="19"/>
  <c r="G343" i="19"/>
  <c r="G344" i="19"/>
  <c r="G345" i="19"/>
  <c r="G346" i="19"/>
  <c r="G347" i="19"/>
  <c r="G348" i="19"/>
  <c r="G349" i="19"/>
  <c r="G350" i="19"/>
  <c r="G351" i="19"/>
  <c r="G352" i="19"/>
  <c r="G353" i="19"/>
  <c r="G354" i="19"/>
  <c r="G355" i="19"/>
  <c r="G356" i="19"/>
  <c r="G357" i="19"/>
  <c r="G358" i="19"/>
  <c r="G359" i="19"/>
  <c r="G360" i="19"/>
  <c r="G361" i="19"/>
  <c r="G362" i="19"/>
  <c r="G363" i="19"/>
  <c r="G364" i="19"/>
  <c r="G365" i="19"/>
  <c r="G366" i="19"/>
  <c r="G367" i="19"/>
  <c r="G368" i="19"/>
  <c r="G369" i="19"/>
  <c r="G370" i="19"/>
  <c r="G371" i="19"/>
  <c r="G372" i="19"/>
  <c r="G373" i="19"/>
  <c r="G374" i="19"/>
  <c r="G375" i="19"/>
  <c r="G376" i="19"/>
  <c r="G377" i="19"/>
  <c r="G378" i="19"/>
  <c r="G379" i="19"/>
  <c r="G380" i="19"/>
  <c r="G381" i="19"/>
  <c r="G382" i="19"/>
  <c r="G383" i="19"/>
  <c r="G384" i="19"/>
  <c r="G385" i="19"/>
  <c r="G386" i="19"/>
  <c r="G387" i="19"/>
  <c r="G388" i="19"/>
  <c r="G389" i="19"/>
  <c r="G390" i="19"/>
  <c r="G391" i="19"/>
  <c r="G392" i="19"/>
  <c r="G393" i="19"/>
  <c r="G394" i="19"/>
  <c r="G395" i="19"/>
  <c r="G396" i="19"/>
  <c r="G397" i="19"/>
  <c r="G398" i="19"/>
  <c r="G399" i="19"/>
  <c r="G400" i="19"/>
  <c r="G401" i="19"/>
  <c r="G402" i="19"/>
  <c r="G403" i="19"/>
  <c r="G404" i="19"/>
  <c r="G405" i="19"/>
  <c r="G406" i="19"/>
  <c r="G407" i="19"/>
  <c r="G408" i="19"/>
  <c r="G409" i="19"/>
  <c r="G410" i="19"/>
  <c r="G411" i="19"/>
  <c r="G412" i="19"/>
  <c r="G413" i="19"/>
  <c r="G414" i="19"/>
  <c r="G415" i="19"/>
  <c r="G416" i="19"/>
  <c r="G417" i="19"/>
  <c r="G418" i="19"/>
  <c r="G419" i="19"/>
  <c r="G420" i="19"/>
  <c r="G421" i="19"/>
  <c r="G422" i="19"/>
  <c r="G423" i="19"/>
  <c r="G424" i="19"/>
  <c r="G425" i="19"/>
  <c r="G426" i="19"/>
  <c r="G427" i="19"/>
  <c r="G428" i="19"/>
  <c r="G429" i="19"/>
  <c r="G430" i="19"/>
  <c r="G431" i="19"/>
  <c r="G432" i="19"/>
  <c r="G433" i="19"/>
  <c r="G434" i="19"/>
  <c r="G435" i="19"/>
  <c r="G436" i="19"/>
  <c r="G437" i="19"/>
  <c r="G438" i="19"/>
  <c r="G439" i="19"/>
  <c r="G440" i="19"/>
  <c r="G441" i="19"/>
  <c r="G442" i="19"/>
  <c r="G443" i="19"/>
  <c r="G444" i="19"/>
  <c r="G445" i="19"/>
  <c r="G446" i="19"/>
  <c r="G447" i="19"/>
  <c r="G448" i="19"/>
  <c r="G449" i="19"/>
  <c r="G450" i="19"/>
  <c r="G451" i="19"/>
  <c r="G452" i="19"/>
  <c r="G453" i="19"/>
  <c r="G454" i="19"/>
  <c r="G455" i="19"/>
  <c r="G456" i="19"/>
  <c r="G457" i="19"/>
  <c r="G458" i="19"/>
  <c r="G459" i="19"/>
  <c r="G460" i="19"/>
  <c r="G461" i="19"/>
  <c r="G462" i="19"/>
  <c r="G463" i="19"/>
  <c r="G464" i="19"/>
  <c r="G465" i="19"/>
  <c r="G466" i="19"/>
  <c r="G467" i="19"/>
  <c r="G468" i="19"/>
  <c r="G469" i="19"/>
  <c r="G470" i="19"/>
  <c r="G471" i="19"/>
  <c r="G472" i="19"/>
  <c r="G473" i="19"/>
  <c r="G474" i="19"/>
  <c r="G475" i="19"/>
  <c r="G476" i="19"/>
  <c r="G477" i="19"/>
  <c r="G478" i="19"/>
  <c r="G479" i="19"/>
  <c r="G480" i="19"/>
  <c r="G481" i="19"/>
  <c r="G482" i="19"/>
  <c r="G483" i="19"/>
  <c r="G484" i="19"/>
  <c r="G485" i="19"/>
  <c r="G486" i="19"/>
  <c r="G487" i="19"/>
  <c r="G488" i="19"/>
  <c r="G489" i="19"/>
  <c r="G490" i="19"/>
  <c r="G491" i="19"/>
  <c r="G492" i="19"/>
  <c r="G493" i="19"/>
  <c r="G494" i="19"/>
  <c r="G495" i="19"/>
  <c r="G496" i="19"/>
  <c r="G497" i="19"/>
  <c r="G498" i="19"/>
  <c r="G499" i="19"/>
  <c r="G500" i="19"/>
  <c r="G501" i="19"/>
  <c r="G502" i="19"/>
  <c r="G503" i="19"/>
  <c r="G504" i="19"/>
  <c r="G505" i="19"/>
  <c r="G506" i="19"/>
  <c r="G507" i="19"/>
  <c r="G508" i="19"/>
  <c r="G509" i="19"/>
  <c r="G510" i="19"/>
  <c r="G511" i="19"/>
  <c r="G512" i="19"/>
  <c r="G513" i="19"/>
  <c r="G514" i="19"/>
  <c r="G515" i="19"/>
  <c r="G516" i="19"/>
  <c r="G517" i="19"/>
  <c r="G518" i="19"/>
  <c r="G519" i="19"/>
  <c r="G520" i="19"/>
  <c r="G521" i="19"/>
  <c r="G522" i="19"/>
  <c r="G523" i="19"/>
  <c r="G524" i="19"/>
  <c r="G525" i="19"/>
  <c r="G526" i="19"/>
  <c r="G527" i="19"/>
  <c r="G528" i="19"/>
  <c r="G529" i="19"/>
  <c r="G530" i="19"/>
  <c r="G531" i="19"/>
  <c r="G532" i="19"/>
  <c r="G533" i="19"/>
  <c r="G534" i="19"/>
  <c r="G535" i="19"/>
  <c r="G536" i="19"/>
  <c r="G537" i="19"/>
  <c r="G538" i="19"/>
  <c r="G539" i="19"/>
  <c r="G540" i="19"/>
  <c r="G541" i="19"/>
  <c r="G542" i="19"/>
  <c r="G543" i="19"/>
  <c r="G544" i="19"/>
  <c r="G545" i="19"/>
  <c r="G546" i="19"/>
  <c r="G547" i="19"/>
  <c r="G548" i="19"/>
  <c r="G549" i="19"/>
  <c r="G550" i="19"/>
  <c r="G551" i="19"/>
  <c r="G552" i="19"/>
  <c r="G553" i="19"/>
  <c r="G554" i="19"/>
  <c r="G555" i="19"/>
  <c r="G556" i="19"/>
  <c r="G557" i="19"/>
  <c r="G558" i="19"/>
  <c r="G559" i="19"/>
  <c r="G560" i="19"/>
  <c r="G561" i="19"/>
  <c r="G562" i="19"/>
  <c r="G563" i="19"/>
  <c r="G564" i="19"/>
  <c r="G565" i="19"/>
  <c r="G566" i="19"/>
  <c r="G567" i="19"/>
  <c r="G568" i="19"/>
  <c r="G569" i="19"/>
  <c r="G570" i="19"/>
  <c r="G571" i="19"/>
  <c r="G572" i="19"/>
  <c r="G573" i="19"/>
  <c r="G574" i="19"/>
  <c r="G575" i="19"/>
  <c r="G576" i="19"/>
  <c r="G577" i="19"/>
  <c r="G578" i="19"/>
  <c r="G579" i="19"/>
  <c r="G580" i="19"/>
  <c r="G581" i="19"/>
  <c r="G582" i="19"/>
  <c r="G583" i="19"/>
  <c r="G584" i="19"/>
  <c r="G585" i="19"/>
  <c r="G586" i="19"/>
  <c r="G587" i="19"/>
  <c r="G588" i="19"/>
  <c r="G589" i="19"/>
  <c r="G590" i="19"/>
  <c r="G591" i="19"/>
  <c r="G592" i="19"/>
  <c r="G593" i="19"/>
  <c r="G594" i="19"/>
  <c r="G595" i="19"/>
  <c r="G596" i="19"/>
  <c r="G597" i="19"/>
  <c r="G598" i="19"/>
  <c r="G599" i="19"/>
  <c r="G600" i="19"/>
  <c r="G601" i="19"/>
  <c r="G602" i="19"/>
  <c r="G603" i="19"/>
  <c r="G604" i="19"/>
  <c r="G605" i="19"/>
  <c r="G606" i="19"/>
  <c r="G607" i="19"/>
  <c r="G608" i="19"/>
  <c r="G609" i="19"/>
  <c r="G610" i="19"/>
  <c r="G611" i="19"/>
  <c r="G612" i="19"/>
  <c r="G613" i="19"/>
  <c r="G614" i="19"/>
  <c r="G615" i="19"/>
  <c r="G616" i="19"/>
  <c r="G617" i="19"/>
  <c r="G618" i="19"/>
  <c r="G619" i="19"/>
  <c r="G620" i="19"/>
  <c r="G621" i="19"/>
  <c r="G622" i="19"/>
  <c r="G623" i="19"/>
  <c r="G624" i="19"/>
  <c r="G625" i="19"/>
  <c r="G626" i="19"/>
  <c r="G627" i="19"/>
  <c r="G628" i="19"/>
  <c r="G629" i="19"/>
  <c r="G630" i="19"/>
  <c r="G631" i="19"/>
  <c r="G632" i="19"/>
  <c r="G633" i="19"/>
  <c r="G634" i="19"/>
  <c r="G635" i="19"/>
  <c r="G636" i="19"/>
  <c r="G637" i="19"/>
  <c r="G638" i="19"/>
  <c r="G639" i="19"/>
  <c r="G640" i="19"/>
  <c r="G641" i="19"/>
  <c r="G642" i="19"/>
  <c r="G643" i="19"/>
  <c r="G644" i="19"/>
  <c r="G645" i="19"/>
  <c r="G646" i="19"/>
  <c r="G647" i="19"/>
  <c r="G648" i="19"/>
  <c r="G649" i="19"/>
  <c r="G650" i="19"/>
  <c r="G651" i="19"/>
  <c r="G652" i="19"/>
  <c r="G653" i="19"/>
  <c r="G654" i="19"/>
  <c r="G655" i="19"/>
  <c r="G656" i="19"/>
  <c r="G657" i="19"/>
  <c r="G658" i="19"/>
  <c r="G659" i="19"/>
  <c r="G660" i="19"/>
  <c r="G661" i="19"/>
  <c r="G662" i="19"/>
  <c r="G663" i="19"/>
  <c r="G664" i="19"/>
  <c r="G665" i="19"/>
  <c r="G666" i="19"/>
  <c r="G667" i="19"/>
  <c r="G668" i="19"/>
  <c r="G669" i="19"/>
  <c r="G670" i="19"/>
  <c r="G671" i="19"/>
  <c r="G672" i="19"/>
  <c r="G673" i="19"/>
  <c r="G674" i="19"/>
  <c r="G675" i="19"/>
  <c r="G676" i="19"/>
  <c r="G677" i="19"/>
  <c r="G678" i="19"/>
  <c r="G679" i="19"/>
  <c r="G680" i="19"/>
  <c r="G681" i="19"/>
  <c r="G682" i="19"/>
  <c r="G683" i="19"/>
  <c r="G684" i="19"/>
  <c r="G685" i="19"/>
  <c r="G686" i="19"/>
  <c r="G687" i="19"/>
  <c r="G688" i="19"/>
  <c r="G689" i="19"/>
  <c r="G690" i="19"/>
  <c r="G691" i="19"/>
  <c r="G692" i="19"/>
  <c r="G693" i="19"/>
  <c r="G694" i="19"/>
  <c r="G695" i="19"/>
  <c r="G696" i="19"/>
  <c r="G697" i="19"/>
  <c r="G698" i="19"/>
  <c r="G699" i="19"/>
  <c r="G700" i="19"/>
  <c r="G701" i="19"/>
  <c r="G702" i="19"/>
  <c r="G703" i="19"/>
  <c r="G704" i="19"/>
  <c r="G705" i="19"/>
  <c r="G706" i="19"/>
  <c r="G707" i="19"/>
  <c r="G708" i="19"/>
  <c r="G709" i="19"/>
  <c r="G710" i="19"/>
  <c r="G711" i="19"/>
  <c r="G712" i="19"/>
  <c r="G713" i="19"/>
  <c r="G714" i="19"/>
  <c r="G715" i="19"/>
  <c r="G716" i="19"/>
  <c r="G717" i="19"/>
  <c r="G718" i="19"/>
  <c r="G719" i="19"/>
  <c r="G720" i="19"/>
  <c r="G721" i="19"/>
  <c r="G722" i="19"/>
  <c r="G723" i="19"/>
  <c r="G724" i="19"/>
  <c r="G725" i="19"/>
  <c r="G726" i="19"/>
  <c r="G727" i="19"/>
  <c r="G728" i="19"/>
  <c r="G729" i="19"/>
  <c r="G730" i="19"/>
  <c r="G731" i="19"/>
  <c r="G732" i="19"/>
  <c r="G733" i="19"/>
  <c r="G734" i="19"/>
  <c r="G735" i="19"/>
  <c r="G736" i="19"/>
  <c r="G737" i="19"/>
  <c r="G738" i="19"/>
  <c r="G739" i="19"/>
  <c r="G740" i="19"/>
  <c r="G741" i="19"/>
  <c r="G742" i="19"/>
  <c r="G743" i="19"/>
  <c r="G744" i="19"/>
  <c r="G745" i="19"/>
  <c r="G746" i="19"/>
  <c r="G747" i="19"/>
  <c r="G748" i="19"/>
  <c r="G749" i="19"/>
  <c r="G750" i="19"/>
  <c r="G751" i="19"/>
  <c r="G752" i="19"/>
  <c r="G753" i="19"/>
  <c r="G754" i="19"/>
  <c r="G755" i="19"/>
  <c r="G756" i="19"/>
  <c r="G757" i="19"/>
  <c r="G758" i="19"/>
  <c r="G759" i="19"/>
  <c r="G760" i="19"/>
  <c r="G761" i="19"/>
  <c r="G762" i="19"/>
  <c r="G763" i="19"/>
  <c r="G764" i="19"/>
  <c r="G765" i="19"/>
  <c r="G766" i="19"/>
  <c r="G767" i="19"/>
  <c r="G768" i="19"/>
  <c r="G769" i="19"/>
  <c r="G770" i="19"/>
  <c r="G771" i="19"/>
  <c r="G772" i="19"/>
  <c r="G773" i="19"/>
  <c r="G774" i="19"/>
  <c r="G775" i="19"/>
  <c r="G776" i="19"/>
  <c r="G777" i="19"/>
  <c r="G778" i="19"/>
  <c r="G779" i="19"/>
  <c r="G780" i="19"/>
  <c r="G781" i="19"/>
  <c r="G782" i="19"/>
  <c r="G783" i="19"/>
  <c r="G784" i="19"/>
  <c r="G785" i="19"/>
  <c r="G786" i="19"/>
  <c r="G787" i="19"/>
  <c r="G788" i="19"/>
  <c r="G789" i="19"/>
  <c r="G790" i="19"/>
  <c r="G791" i="19"/>
  <c r="G792" i="19"/>
  <c r="G793" i="19"/>
  <c r="G794" i="19"/>
  <c r="G795" i="19"/>
  <c r="G796" i="19"/>
  <c r="G797" i="19"/>
  <c r="G798" i="19"/>
  <c r="G799" i="19"/>
  <c r="G800" i="19"/>
  <c r="G801" i="19"/>
  <c r="G802" i="19"/>
  <c r="G803" i="19"/>
  <c r="G804" i="19"/>
  <c r="G805" i="19"/>
  <c r="G806" i="19"/>
  <c r="G807" i="19"/>
  <c r="G808" i="19"/>
  <c r="G809" i="19"/>
  <c r="G810" i="19"/>
  <c r="G811" i="19"/>
  <c r="G812" i="19"/>
  <c r="G813" i="19"/>
  <c r="G814" i="19"/>
  <c r="G815" i="19"/>
  <c r="G816" i="19"/>
  <c r="G817" i="19"/>
  <c r="G818" i="19"/>
  <c r="G819" i="19"/>
  <c r="G820" i="19"/>
  <c r="G821" i="19"/>
  <c r="G822" i="19"/>
  <c r="G823" i="19"/>
  <c r="G824" i="19"/>
  <c r="G825" i="19"/>
  <c r="G826" i="19"/>
  <c r="G827" i="19"/>
  <c r="G828" i="19"/>
  <c r="G829" i="19"/>
  <c r="G830" i="19"/>
  <c r="G831" i="19"/>
  <c r="G832" i="19"/>
  <c r="G833" i="19"/>
  <c r="G834" i="19"/>
  <c r="G835" i="19"/>
  <c r="G836" i="19"/>
  <c r="G837" i="19"/>
  <c r="G838" i="19"/>
  <c r="G839" i="19"/>
  <c r="G840" i="19"/>
  <c r="G841" i="19"/>
  <c r="G842" i="19"/>
  <c r="G843" i="19"/>
  <c r="G844" i="19"/>
  <c r="G845" i="19"/>
  <c r="G846" i="19"/>
  <c r="G847" i="19"/>
  <c r="G848" i="19"/>
  <c r="G849" i="19"/>
  <c r="G850" i="19"/>
  <c r="G851" i="19"/>
  <c r="G852" i="19"/>
  <c r="G853" i="19"/>
  <c r="G854" i="19"/>
  <c r="G855" i="19"/>
  <c r="G856" i="19"/>
  <c r="G857" i="19"/>
  <c r="G858" i="19"/>
  <c r="G859" i="19"/>
  <c r="G860" i="19"/>
  <c r="G861" i="19"/>
  <c r="G862" i="19"/>
  <c r="G863" i="19"/>
  <c r="G864" i="19"/>
  <c r="G865" i="19"/>
  <c r="G866" i="19"/>
  <c r="G867" i="19"/>
  <c r="G868" i="19"/>
  <c r="G869" i="19"/>
  <c r="G870" i="19"/>
  <c r="G871" i="19"/>
  <c r="G872" i="19"/>
  <c r="G873" i="19"/>
  <c r="G874" i="19"/>
  <c r="G875" i="19"/>
  <c r="G876" i="19"/>
  <c r="G877" i="19"/>
  <c r="G878" i="19"/>
  <c r="G879" i="19"/>
  <c r="G880" i="19"/>
  <c r="G881" i="19"/>
  <c r="G882" i="19"/>
  <c r="G883" i="19"/>
  <c r="G884" i="19"/>
  <c r="G885" i="19"/>
  <c r="G886" i="19"/>
  <c r="G887" i="19"/>
  <c r="G888" i="19"/>
  <c r="G889" i="19"/>
  <c r="G890" i="19"/>
  <c r="G891" i="19"/>
  <c r="G892" i="19"/>
  <c r="G893" i="19"/>
  <c r="G894" i="19"/>
  <c r="G895" i="19"/>
  <c r="G896" i="19"/>
  <c r="G897" i="19"/>
  <c r="G898" i="19"/>
  <c r="G899" i="19"/>
  <c r="G900" i="19"/>
  <c r="G901" i="19"/>
  <c r="G902" i="19"/>
  <c r="G903" i="19"/>
  <c r="G904" i="19"/>
  <c r="G905" i="19"/>
  <c r="G906" i="19"/>
  <c r="G907" i="19"/>
  <c r="G908" i="19"/>
  <c r="G909" i="19"/>
  <c r="G910" i="19"/>
  <c r="G911" i="19"/>
  <c r="G912" i="19"/>
  <c r="G913" i="19"/>
  <c r="G914" i="19"/>
  <c r="G915" i="19"/>
  <c r="G916" i="19"/>
  <c r="G917" i="19"/>
  <c r="G918" i="19"/>
  <c r="G919" i="19"/>
  <c r="G920" i="19"/>
  <c r="G921" i="19"/>
  <c r="G922" i="19"/>
  <c r="G923" i="19"/>
  <c r="G924" i="19"/>
  <c r="G925" i="19"/>
  <c r="G926" i="19"/>
  <c r="G927" i="19"/>
  <c r="G928" i="19"/>
  <c r="G929" i="19"/>
  <c r="G930" i="19"/>
  <c r="G931" i="19"/>
  <c r="G932" i="19"/>
  <c r="G933" i="19"/>
  <c r="G934" i="19"/>
  <c r="G935" i="19"/>
  <c r="G936" i="19"/>
  <c r="G937" i="19"/>
  <c r="G938" i="19"/>
  <c r="G939" i="19"/>
  <c r="G940" i="19"/>
  <c r="G941" i="19"/>
  <c r="G942" i="19"/>
  <c r="G943" i="19"/>
  <c r="G944" i="19"/>
  <c r="G945" i="19"/>
  <c r="G946" i="19"/>
  <c r="G947" i="19"/>
  <c r="G948" i="19"/>
  <c r="G949" i="19"/>
  <c r="G950" i="19"/>
  <c r="G951" i="19"/>
  <c r="G952" i="19"/>
  <c r="G953" i="19"/>
  <c r="G954" i="19"/>
  <c r="G955" i="19"/>
  <c r="G956" i="19"/>
  <c r="G957" i="19"/>
  <c r="G958" i="19"/>
  <c r="G959" i="19"/>
  <c r="G960" i="19"/>
  <c r="G961" i="19"/>
  <c r="G962" i="19"/>
  <c r="G963" i="19"/>
  <c r="G964" i="19"/>
  <c r="G965" i="19"/>
  <c r="G966" i="19"/>
  <c r="G967" i="19"/>
  <c r="G968" i="19"/>
  <c r="G969" i="19"/>
  <c r="G970" i="19"/>
  <c r="G971" i="19"/>
  <c r="G972" i="19"/>
  <c r="G973" i="19"/>
  <c r="G974" i="19"/>
  <c r="G975" i="19"/>
  <c r="G976" i="19"/>
  <c r="G977" i="19"/>
  <c r="G978" i="19"/>
  <c r="G979" i="19"/>
  <c r="G980" i="19"/>
  <c r="G981" i="19"/>
  <c r="G982" i="19"/>
  <c r="G983" i="19"/>
  <c r="G984" i="19"/>
  <c r="G985" i="19"/>
  <c r="G986" i="19"/>
  <c r="G987" i="19"/>
  <c r="G988" i="19"/>
  <c r="G989" i="19"/>
  <c r="G990" i="19"/>
  <c r="G991" i="19"/>
  <c r="G992" i="19"/>
  <c r="G993" i="19"/>
  <c r="G994" i="19"/>
  <c r="G995" i="19"/>
  <c r="G996" i="19"/>
  <c r="G997" i="19"/>
  <c r="G998" i="19"/>
  <c r="G999" i="19"/>
  <c r="G1000" i="19"/>
  <c r="G1001" i="19"/>
  <c r="G1002" i="19"/>
  <c r="G1003" i="19"/>
  <c r="G1004" i="19"/>
  <c r="G1005" i="19"/>
  <c r="G1006" i="19"/>
  <c r="G1007" i="19"/>
  <c r="G1008" i="19"/>
  <c r="G1009" i="19"/>
  <c r="G1010" i="19"/>
  <c r="G1011" i="19"/>
  <c r="G1012" i="19"/>
  <c r="G1013" i="19"/>
  <c r="G1014" i="19"/>
  <c r="G1015" i="19"/>
  <c r="G1016" i="19"/>
  <c r="G1017" i="19"/>
  <c r="G1018" i="19"/>
  <c r="G1019" i="19"/>
  <c r="G1020" i="19"/>
  <c r="G1021" i="19"/>
  <c r="G1022" i="19"/>
  <c r="G1023" i="19"/>
  <c r="G1024" i="19"/>
  <c r="G1025" i="19"/>
  <c r="G1026" i="19"/>
  <c r="G1027" i="19"/>
  <c r="G1028" i="19"/>
  <c r="G1029" i="19"/>
  <c r="G1030" i="19"/>
  <c r="G1031" i="19"/>
  <c r="G1032" i="19"/>
  <c r="G1033" i="19"/>
  <c r="G1034" i="19"/>
  <c r="G1035" i="19"/>
  <c r="G1036" i="19"/>
  <c r="G1037" i="19"/>
  <c r="G1038" i="19"/>
  <c r="G1039" i="19"/>
  <c r="G1040" i="19"/>
  <c r="G1041" i="19"/>
  <c r="G1042" i="19"/>
  <c r="G1043" i="19"/>
  <c r="G1044" i="19"/>
  <c r="G1045" i="19"/>
  <c r="G1046" i="19"/>
  <c r="G1047" i="19"/>
  <c r="G1048" i="19"/>
  <c r="G1049" i="19"/>
  <c r="G1050" i="19"/>
  <c r="G1051" i="19"/>
  <c r="G1052" i="19"/>
  <c r="G1053" i="19"/>
  <c r="G1054" i="19"/>
  <c r="G1055" i="19"/>
  <c r="G1056" i="19"/>
  <c r="G1057" i="19"/>
  <c r="G1058" i="19"/>
  <c r="G1059" i="19"/>
  <c r="G1060" i="19"/>
  <c r="G1061" i="19"/>
  <c r="G1062" i="19"/>
  <c r="G1063" i="19"/>
  <c r="G1064" i="19"/>
  <c r="G1065" i="19"/>
  <c r="G1066" i="19"/>
  <c r="G1067" i="19"/>
  <c r="G1068" i="19"/>
  <c r="G1069" i="19"/>
  <c r="G1070" i="19"/>
  <c r="G1071" i="19"/>
  <c r="G1072" i="19"/>
  <c r="G1073" i="19"/>
  <c r="G1074" i="19"/>
  <c r="G1075" i="19"/>
  <c r="G1076" i="19"/>
  <c r="G1077" i="19"/>
  <c r="G1078" i="19"/>
  <c r="G1079" i="19"/>
  <c r="G1080" i="19"/>
  <c r="G1081" i="19"/>
  <c r="G1082" i="19"/>
  <c r="G1083" i="19"/>
  <c r="G1084" i="19"/>
  <c r="G1085" i="19"/>
  <c r="G1086" i="19"/>
  <c r="G1087" i="19"/>
  <c r="G1088" i="19"/>
  <c r="G1089" i="19"/>
  <c r="G1090" i="19"/>
  <c r="G1091" i="19"/>
  <c r="G1092" i="19"/>
  <c r="G1093" i="19"/>
  <c r="G1094" i="19"/>
  <c r="G1095" i="19"/>
  <c r="G1096" i="19"/>
  <c r="G1097" i="19"/>
  <c r="G1098" i="19"/>
  <c r="G1099" i="19"/>
  <c r="G1100" i="19"/>
  <c r="G1101" i="19"/>
  <c r="G1102" i="19"/>
  <c r="G1103" i="19"/>
  <c r="G1104" i="19"/>
  <c r="G1105" i="19"/>
  <c r="G1106" i="19"/>
  <c r="G1107" i="19"/>
  <c r="G1108" i="19"/>
  <c r="G1109" i="19"/>
  <c r="G1110" i="19"/>
  <c r="G1111" i="19"/>
  <c r="G1112" i="19"/>
  <c r="G1113" i="19"/>
  <c r="G1114" i="19"/>
  <c r="G1115" i="19"/>
  <c r="G1116" i="19"/>
  <c r="G1117" i="19"/>
  <c r="G1118" i="19"/>
  <c r="G1119" i="19"/>
  <c r="G1120" i="19"/>
  <c r="G1121" i="19"/>
  <c r="G1122" i="19"/>
  <c r="G1123" i="19"/>
  <c r="G1124" i="19"/>
  <c r="G1125" i="19"/>
  <c r="G1126" i="19"/>
  <c r="G1127" i="19"/>
  <c r="G1128" i="19"/>
  <c r="G1129" i="19"/>
  <c r="G1130" i="19"/>
  <c r="G1131" i="19"/>
  <c r="G1132" i="19"/>
  <c r="G1133" i="19"/>
  <c r="G1134" i="19"/>
  <c r="G1135" i="19"/>
  <c r="G1136" i="19"/>
  <c r="G1137" i="19"/>
  <c r="G1138" i="19"/>
  <c r="G1139" i="19"/>
  <c r="G1140" i="19"/>
  <c r="G1141" i="19"/>
  <c r="G1142" i="19"/>
  <c r="G1143" i="19"/>
  <c r="G1144" i="19"/>
  <c r="G1145" i="19"/>
  <c r="G1146" i="19"/>
  <c r="G1147" i="19"/>
  <c r="G1148" i="19"/>
  <c r="G1149" i="19"/>
  <c r="G1150" i="19"/>
  <c r="G1151" i="19"/>
  <c r="G1152" i="19"/>
  <c r="G1153" i="19"/>
  <c r="G1154" i="19"/>
  <c r="G1155" i="19"/>
  <c r="G1156" i="19"/>
  <c r="G1157" i="19"/>
  <c r="G1158" i="19"/>
  <c r="G1159" i="19"/>
  <c r="G1160" i="19"/>
  <c r="G1161" i="19"/>
  <c r="G1162" i="19"/>
  <c r="G1163" i="19"/>
  <c r="G1164" i="19"/>
  <c r="G1165" i="19"/>
  <c r="G1166" i="19"/>
  <c r="G1167" i="19"/>
  <c r="G1168" i="19"/>
  <c r="G1169" i="19"/>
  <c r="G1170" i="19"/>
  <c r="G1171" i="19"/>
  <c r="G1172" i="19"/>
  <c r="G1173" i="19"/>
  <c r="G1174" i="19"/>
  <c r="G1175" i="19"/>
  <c r="G1176" i="19"/>
  <c r="G1177" i="19"/>
  <c r="G1178" i="19"/>
  <c r="G1179" i="19"/>
  <c r="G1180" i="19"/>
  <c r="G1181" i="19"/>
  <c r="G1182" i="19"/>
  <c r="G1183" i="19"/>
  <c r="G1184" i="19"/>
  <c r="G1185" i="19"/>
  <c r="G1186" i="19"/>
  <c r="G1187" i="19"/>
  <c r="G1188" i="19"/>
  <c r="G1189" i="19"/>
  <c r="G1190" i="19"/>
  <c r="G1191" i="19"/>
  <c r="G1192" i="19"/>
  <c r="G1193" i="19"/>
  <c r="G1194" i="19"/>
  <c r="G1195" i="19"/>
  <c r="G1196" i="19"/>
  <c r="G1197" i="19"/>
  <c r="G1198" i="19"/>
  <c r="G1199" i="19"/>
  <c r="G1200" i="19"/>
  <c r="G1201" i="19"/>
  <c r="G1202" i="19"/>
  <c r="G1203" i="19"/>
  <c r="G1204" i="19"/>
  <c r="G1205" i="19"/>
  <c r="G1206" i="19"/>
  <c r="G1207" i="19"/>
  <c r="G1208" i="19"/>
  <c r="G1209" i="19"/>
  <c r="G1210" i="19"/>
  <c r="G1211" i="19"/>
  <c r="G1212" i="19"/>
  <c r="G1213" i="19"/>
  <c r="G1214" i="19"/>
  <c r="G1215" i="19"/>
  <c r="G1216" i="19"/>
  <c r="G1217" i="19"/>
  <c r="G1218" i="19"/>
  <c r="G1219" i="19"/>
  <c r="G1220" i="19"/>
  <c r="G1221" i="19"/>
  <c r="G1222" i="19"/>
  <c r="G1223" i="19"/>
  <c r="G1224" i="19"/>
  <c r="G1225" i="19"/>
  <c r="G1226" i="19"/>
  <c r="G1227" i="19"/>
  <c r="G1228" i="19"/>
  <c r="G1229" i="19"/>
  <c r="G1230" i="19"/>
  <c r="G1231" i="19"/>
  <c r="G1232" i="19"/>
  <c r="G1233" i="19"/>
  <c r="G1234" i="19"/>
  <c r="G1235" i="19"/>
  <c r="G1236" i="19"/>
  <c r="G1237" i="19"/>
  <c r="G1238" i="19"/>
  <c r="G1239" i="19"/>
  <c r="G1240" i="19"/>
  <c r="G1241" i="19"/>
  <c r="G1242" i="19"/>
  <c r="G1243" i="19"/>
  <c r="G1244" i="19"/>
  <c r="G1245" i="19"/>
  <c r="G1246" i="19"/>
  <c r="G1247" i="19"/>
  <c r="G1248" i="19"/>
  <c r="G1249" i="19"/>
  <c r="G1250" i="19"/>
  <c r="G1251" i="19"/>
  <c r="G1252" i="19"/>
  <c r="G1253" i="19"/>
  <c r="G1254" i="19"/>
  <c r="G1255" i="19"/>
  <c r="G1256" i="19"/>
  <c r="G1257" i="19"/>
  <c r="G1258" i="19"/>
  <c r="G1259" i="19"/>
  <c r="G1260" i="19"/>
  <c r="G1261" i="19"/>
  <c r="G1262" i="19"/>
  <c r="G1263" i="19"/>
  <c r="G1264" i="19"/>
  <c r="G1265" i="19"/>
  <c r="G1266" i="19"/>
  <c r="G1267" i="19"/>
  <c r="G1268" i="19"/>
  <c r="G1269" i="19"/>
  <c r="G1270" i="19"/>
  <c r="G1271" i="19"/>
  <c r="G1272" i="19"/>
  <c r="G1273" i="19"/>
  <c r="G1274" i="19"/>
  <c r="G1275" i="19"/>
  <c r="G1276" i="19"/>
  <c r="G1277" i="19"/>
  <c r="G1278" i="19"/>
  <c r="G1279" i="19"/>
  <c r="G1280" i="19"/>
  <c r="G1281" i="19"/>
  <c r="G1282" i="19"/>
  <c r="G1283" i="19"/>
  <c r="G1284" i="19"/>
  <c r="G1285" i="19"/>
  <c r="G1286" i="19"/>
  <c r="G1287" i="19"/>
  <c r="G1288" i="19"/>
  <c r="G1289" i="19"/>
  <c r="G1290" i="19"/>
  <c r="G1291" i="19"/>
  <c r="G1292" i="19"/>
  <c r="G1293" i="19"/>
  <c r="G1294" i="19"/>
  <c r="G1295" i="19"/>
  <c r="G1296" i="19"/>
  <c r="G1297" i="19"/>
  <c r="G1298" i="19"/>
  <c r="G1299" i="19"/>
  <c r="G1300" i="19"/>
  <c r="G1301" i="19"/>
  <c r="G1302" i="19"/>
  <c r="G1303" i="19"/>
  <c r="G1304" i="19"/>
  <c r="G1305" i="19"/>
  <c r="G1306" i="19"/>
  <c r="G1307" i="19"/>
  <c r="G1308" i="19"/>
  <c r="G1309" i="19"/>
  <c r="G1310" i="19"/>
  <c r="G1311" i="19"/>
  <c r="G1312" i="19"/>
  <c r="G1313" i="19"/>
  <c r="G1314" i="19"/>
  <c r="G1315" i="19"/>
  <c r="G1316" i="19"/>
  <c r="G1317" i="19"/>
  <c r="G1318" i="19"/>
  <c r="G1319" i="19"/>
  <c r="G1320" i="19"/>
  <c r="G1321" i="19"/>
  <c r="G1322" i="19"/>
  <c r="G1323" i="19"/>
  <c r="G1324" i="19"/>
  <c r="G1325" i="19"/>
  <c r="G1326" i="19"/>
  <c r="G1327" i="19"/>
  <c r="G1328" i="19"/>
  <c r="G1329" i="19"/>
  <c r="G1330" i="19"/>
  <c r="G1331" i="19"/>
  <c r="G1332" i="19"/>
  <c r="G1333" i="19"/>
  <c r="G1334" i="19"/>
  <c r="G1335" i="19"/>
  <c r="G1336" i="19"/>
  <c r="G1337" i="19"/>
  <c r="G1338" i="19"/>
  <c r="G1339" i="19"/>
  <c r="G1340" i="19"/>
  <c r="G1341" i="19"/>
  <c r="G1342" i="19"/>
  <c r="G1343" i="19"/>
  <c r="G1344" i="19"/>
  <c r="G1345" i="19"/>
  <c r="G1346" i="19"/>
  <c r="G1347" i="19"/>
  <c r="G1348" i="19"/>
  <c r="G1349" i="19"/>
  <c r="G1350" i="19"/>
  <c r="G1351" i="19"/>
  <c r="G1352" i="19"/>
  <c r="G1353" i="19"/>
  <c r="G1354" i="19"/>
  <c r="G1355" i="19"/>
  <c r="G1356" i="19"/>
  <c r="G1357" i="19"/>
  <c r="G1358" i="19"/>
  <c r="G1359" i="19"/>
  <c r="G1360" i="19"/>
  <c r="G1361" i="19"/>
  <c r="G1362" i="19"/>
  <c r="G1363" i="19"/>
  <c r="G1364" i="19"/>
  <c r="G1365" i="19"/>
  <c r="G1366" i="19"/>
  <c r="G1367" i="19"/>
  <c r="G1368" i="19"/>
  <c r="G1369" i="19"/>
  <c r="G1370" i="19"/>
  <c r="G1371" i="19"/>
  <c r="G1372" i="19"/>
  <c r="G1373" i="19"/>
  <c r="G1374" i="19"/>
  <c r="G1375" i="19"/>
  <c r="G1376" i="19"/>
  <c r="G1377" i="19"/>
  <c r="G1378" i="19"/>
  <c r="G1379" i="19"/>
  <c r="G1380" i="19"/>
  <c r="G1381" i="19"/>
  <c r="G1382" i="19"/>
  <c r="G1383" i="19"/>
  <c r="G1384" i="19"/>
  <c r="G1385" i="19"/>
  <c r="G1386" i="19"/>
  <c r="G1387" i="19"/>
  <c r="G1388" i="19"/>
  <c r="G1389" i="19"/>
  <c r="G1390" i="19"/>
  <c r="G1391" i="19"/>
  <c r="G1392" i="19"/>
  <c r="G1393" i="19"/>
  <c r="G1394" i="19"/>
  <c r="G1395" i="19"/>
  <c r="G1396" i="19"/>
  <c r="G1397" i="19"/>
  <c r="G1398" i="19"/>
  <c r="G1399" i="19"/>
  <c r="G1400" i="19"/>
  <c r="G1401" i="19"/>
  <c r="G1402" i="19"/>
  <c r="G1403" i="19"/>
  <c r="G1404" i="19"/>
  <c r="G1405" i="19"/>
  <c r="G1406" i="19"/>
  <c r="G1407" i="19"/>
  <c r="G1408" i="19"/>
  <c r="G1409" i="19"/>
  <c r="G1410" i="19"/>
  <c r="G1411" i="19"/>
  <c r="G1412" i="19"/>
  <c r="G1413" i="19"/>
  <c r="G1414" i="19"/>
  <c r="G1415" i="19"/>
  <c r="G1416" i="19"/>
  <c r="G1417" i="19"/>
  <c r="G1418" i="19"/>
  <c r="G1419" i="19"/>
  <c r="G1420" i="19"/>
  <c r="G1421" i="19"/>
  <c r="G1422" i="19"/>
  <c r="G1423" i="19"/>
  <c r="G1424" i="19"/>
  <c r="G1425" i="19"/>
  <c r="G1426" i="19"/>
  <c r="G1427" i="19"/>
  <c r="G1428" i="19"/>
  <c r="G1429" i="19"/>
  <c r="G1430" i="19"/>
  <c r="G1431" i="19"/>
  <c r="G1432" i="19"/>
  <c r="G1433" i="19"/>
  <c r="G1434" i="19"/>
  <c r="G1435" i="19"/>
  <c r="G1436" i="19"/>
  <c r="G1437" i="19"/>
  <c r="G1438" i="19"/>
  <c r="G1439" i="19"/>
  <c r="G1440" i="19"/>
  <c r="G1441" i="19"/>
  <c r="G1442" i="19"/>
  <c r="G1443" i="19"/>
  <c r="G1444" i="19"/>
  <c r="G1445" i="19"/>
  <c r="G1446" i="19"/>
  <c r="G1447" i="19"/>
  <c r="G1448" i="19"/>
  <c r="G1449" i="19"/>
  <c r="G1450" i="19"/>
  <c r="G1451" i="19"/>
  <c r="G1452" i="19"/>
  <c r="G1453" i="19"/>
  <c r="G1454" i="19"/>
  <c r="G1455" i="19"/>
  <c r="G1456" i="19"/>
  <c r="G1457" i="19"/>
  <c r="G1458" i="19"/>
  <c r="G1459" i="19"/>
  <c r="G1460" i="19"/>
  <c r="G1461" i="19"/>
  <c r="G1462" i="19"/>
  <c r="G1463" i="19"/>
  <c r="G1464" i="19"/>
  <c r="G1465" i="19"/>
  <c r="G1466" i="19"/>
  <c r="G1467" i="19"/>
  <c r="G1468" i="19"/>
  <c r="G1469" i="19"/>
  <c r="G1470" i="19"/>
  <c r="G1471" i="19"/>
  <c r="G1472" i="19"/>
  <c r="G1473" i="19"/>
  <c r="G1474" i="19"/>
  <c r="G1475" i="19"/>
  <c r="G1476" i="19"/>
  <c r="G1477" i="19"/>
  <c r="G1478" i="19"/>
  <c r="G1479" i="19"/>
  <c r="G1480" i="19"/>
  <c r="G1481" i="19"/>
  <c r="G1482" i="19"/>
  <c r="G1483" i="19"/>
  <c r="G1484" i="19"/>
  <c r="G1485" i="19"/>
  <c r="G1486" i="19"/>
  <c r="G1487" i="19"/>
  <c r="G1488" i="19"/>
  <c r="G1489" i="19"/>
  <c r="G1490" i="19"/>
  <c r="G1491" i="19"/>
  <c r="G1492" i="19"/>
  <c r="G1493" i="19"/>
  <c r="G1494" i="19"/>
  <c r="G1495" i="19"/>
  <c r="G1496" i="19"/>
  <c r="G1497" i="19"/>
  <c r="G1498" i="19"/>
  <c r="G1499" i="19"/>
  <c r="G1500" i="19"/>
  <c r="G1501" i="19"/>
  <c r="G1502" i="19"/>
  <c r="G1503" i="19"/>
  <c r="G1504" i="19"/>
  <c r="G1505" i="19"/>
  <c r="G1506" i="19"/>
  <c r="G1507" i="19"/>
  <c r="G1508" i="19"/>
  <c r="G1509" i="19"/>
  <c r="G1510" i="19"/>
  <c r="G1511" i="19"/>
  <c r="G1512" i="19"/>
  <c r="G1513" i="19"/>
  <c r="G1514" i="19"/>
  <c r="G1515" i="19"/>
  <c r="G1516" i="19"/>
  <c r="G1517" i="19"/>
  <c r="G1518" i="19"/>
  <c r="G1519" i="19"/>
  <c r="G1520" i="19"/>
  <c r="G1521" i="19"/>
  <c r="G1522" i="19"/>
  <c r="G1523" i="19"/>
  <c r="G1524" i="19"/>
  <c r="G1525" i="19"/>
  <c r="G1526" i="19"/>
  <c r="G1527" i="19"/>
  <c r="G1528" i="19"/>
  <c r="G1529" i="19"/>
  <c r="G1530" i="19"/>
  <c r="G1531" i="19"/>
  <c r="G1532" i="19"/>
  <c r="G1533" i="19"/>
  <c r="G1534" i="19"/>
  <c r="G1535" i="19"/>
  <c r="G1536" i="19"/>
  <c r="G1537" i="19"/>
  <c r="G1538" i="19"/>
  <c r="G1539" i="19"/>
  <c r="G1540" i="19"/>
  <c r="G1541" i="19"/>
  <c r="G1542" i="19"/>
  <c r="G1543" i="19"/>
  <c r="G1544" i="19"/>
  <c r="G1545" i="19"/>
  <c r="G1546" i="19"/>
  <c r="G1547" i="19"/>
  <c r="G1548" i="19"/>
  <c r="G1549" i="19"/>
  <c r="G1550" i="19"/>
  <c r="G1551" i="19"/>
  <c r="G1552" i="19"/>
  <c r="G1553" i="19"/>
  <c r="G1554" i="19"/>
  <c r="G1555" i="19"/>
  <c r="G1556" i="19"/>
  <c r="G1557" i="19"/>
  <c r="G1558" i="19"/>
  <c r="G1559" i="19"/>
  <c r="G1560" i="19"/>
  <c r="G1561" i="19"/>
  <c r="G1562" i="19"/>
  <c r="G1563" i="19"/>
  <c r="G1564" i="19"/>
  <c r="G1565" i="19"/>
  <c r="G1566" i="19"/>
  <c r="G1567" i="19"/>
  <c r="G1568" i="19"/>
  <c r="G1569" i="19"/>
  <c r="G1570" i="19"/>
  <c r="G1571" i="19"/>
  <c r="G1572" i="19"/>
  <c r="G1573" i="19"/>
  <c r="G1574" i="19"/>
  <c r="G1575" i="19"/>
  <c r="G1576" i="19"/>
  <c r="G1577" i="19"/>
  <c r="G1578" i="19"/>
  <c r="G1579" i="19"/>
  <c r="G1580" i="19"/>
  <c r="G1581" i="19"/>
  <c r="G1582" i="19"/>
  <c r="G1583" i="19"/>
  <c r="G1584" i="19"/>
  <c r="G1585" i="19"/>
  <c r="G1586" i="19"/>
  <c r="G1587" i="19"/>
  <c r="G1588" i="19"/>
  <c r="G1589" i="19"/>
  <c r="G1590" i="19"/>
  <c r="G1591" i="19"/>
  <c r="G1592" i="19"/>
  <c r="G1593" i="19"/>
  <c r="G1594" i="19"/>
  <c r="G1595" i="19"/>
  <c r="G1596" i="19"/>
  <c r="G1597" i="19"/>
  <c r="G1598" i="19"/>
  <c r="G1599" i="19"/>
  <c r="G1600" i="19"/>
  <c r="G1601" i="19"/>
  <c r="G1602" i="19"/>
  <c r="G1603" i="19"/>
  <c r="G1604" i="19"/>
  <c r="G1605" i="19"/>
  <c r="G1606" i="19"/>
  <c r="G1607" i="19"/>
  <c r="G1608" i="19"/>
  <c r="G1609" i="19"/>
  <c r="G1610" i="19"/>
  <c r="G1611" i="19"/>
  <c r="G1612" i="19"/>
  <c r="G1613" i="19"/>
  <c r="G1614" i="19"/>
  <c r="G1615" i="19"/>
  <c r="G1616" i="19"/>
  <c r="G1617" i="19"/>
  <c r="G1618" i="19"/>
  <c r="G1619" i="19"/>
  <c r="G1620" i="19"/>
  <c r="G1621" i="19"/>
  <c r="G1622" i="19"/>
  <c r="G1623" i="19"/>
  <c r="G1624" i="19"/>
  <c r="G1625" i="19"/>
  <c r="G1626" i="19"/>
  <c r="G1627" i="19"/>
  <c r="G1628" i="19"/>
  <c r="G1629" i="19"/>
  <c r="G1630" i="19"/>
  <c r="G1631" i="19"/>
  <c r="G1632" i="19"/>
  <c r="G1633" i="19"/>
  <c r="G1634" i="19"/>
  <c r="G1635" i="19"/>
  <c r="G1636" i="19"/>
  <c r="G1637" i="19"/>
  <c r="G1638" i="19"/>
  <c r="G1639" i="19"/>
  <c r="G1640" i="19"/>
  <c r="G1641" i="19"/>
  <c r="G1642" i="19"/>
  <c r="G1643" i="19"/>
  <c r="G1644" i="19"/>
  <c r="G1645" i="19"/>
  <c r="G1646" i="19"/>
  <c r="G1647" i="19"/>
  <c r="G1648" i="19"/>
  <c r="G1649" i="19"/>
  <c r="G1650" i="19"/>
  <c r="G1651" i="19"/>
  <c r="G1652" i="19"/>
  <c r="G1653" i="19"/>
  <c r="G1654" i="19"/>
  <c r="G1655" i="19"/>
  <c r="G1656" i="19"/>
  <c r="G1657" i="19"/>
  <c r="G1658" i="19"/>
  <c r="G1659" i="19"/>
  <c r="G1660" i="19"/>
  <c r="G1661" i="19"/>
  <c r="G1662" i="19"/>
  <c r="G1663" i="19"/>
  <c r="G1664" i="19"/>
  <c r="G1665" i="19"/>
  <c r="G1666" i="19"/>
  <c r="G1667" i="19"/>
  <c r="G1668" i="19"/>
  <c r="G1669" i="19"/>
  <c r="G1670" i="19"/>
  <c r="G1671" i="19"/>
  <c r="G1672" i="19"/>
  <c r="G1673" i="19"/>
  <c r="G1674" i="19"/>
  <c r="G1675" i="19"/>
  <c r="G1676" i="19"/>
  <c r="G1677" i="19"/>
  <c r="G1678" i="19"/>
  <c r="G1679" i="19"/>
  <c r="G1680" i="19"/>
  <c r="G1681" i="19"/>
  <c r="G1682" i="19"/>
  <c r="G1683" i="19"/>
  <c r="G1684" i="19"/>
  <c r="G1685" i="19"/>
  <c r="G1686" i="19"/>
  <c r="G1687" i="19"/>
  <c r="G1688" i="19"/>
  <c r="G1689" i="19"/>
  <c r="G1690" i="19"/>
  <c r="G1691" i="19"/>
  <c r="G1692" i="19"/>
  <c r="G1693" i="19"/>
  <c r="G1694" i="19"/>
  <c r="G1695" i="19"/>
  <c r="G1696" i="19"/>
  <c r="G1697" i="19"/>
  <c r="G1698" i="19"/>
  <c r="G1699" i="19"/>
  <c r="G1700" i="19"/>
  <c r="G1701" i="19"/>
  <c r="G1702" i="19"/>
  <c r="G1703" i="19"/>
  <c r="G1704" i="19"/>
  <c r="G1705" i="19"/>
  <c r="G1706" i="19"/>
  <c r="G1707" i="19"/>
  <c r="G1708" i="19"/>
  <c r="G1709" i="19"/>
  <c r="G1710" i="19"/>
  <c r="G1711" i="19"/>
  <c r="G1712" i="19"/>
  <c r="G1713" i="19"/>
  <c r="G1714" i="19"/>
  <c r="G1715" i="19"/>
  <c r="G1716" i="19"/>
  <c r="G1717" i="19"/>
  <c r="G1718" i="19"/>
  <c r="G1719" i="19"/>
  <c r="G1720" i="19"/>
  <c r="G1721" i="19"/>
  <c r="G1722" i="19"/>
  <c r="G1723" i="19"/>
  <c r="G1724" i="19"/>
  <c r="G1725" i="19"/>
  <c r="G1726" i="19"/>
  <c r="G1727" i="19"/>
  <c r="G1728" i="19"/>
  <c r="G1729" i="19"/>
  <c r="G1730" i="19"/>
  <c r="G1731" i="19"/>
  <c r="G1732" i="19"/>
  <c r="G1733" i="19"/>
  <c r="G1734" i="19"/>
  <c r="G1735" i="19"/>
  <c r="G1736" i="19"/>
  <c r="G1737" i="19"/>
  <c r="G1738" i="19"/>
  <c r="G1739" i="19"/>
  <c r="G1740" i="19"/>
  <c r="G1741" i="19"/>
  <c r="G1742" i="19"/>
  <c r="G1743" i="19"/>
  <c r="G1744" i="19"/>
  <c r="G1745" i="19"/>
  <c r="G1746" i="19"/>
  <c r="G1747" i="19"/>
  <c r="G1748" i="19"/>
  <c r="G1749" i="19"/>
  <c r="G1750" i="19"/>
  <c r="G1751" i="19"/>
  <c r="G1752" i="19"/>
  <c r="G1753" i="19"/>
  <c r="G1754" i="19"/>
  <c r="G1755" i="19"/>
  <c r="G1756" i="19"/>
  <c r="G1757" i="19"/>
  <c r="G1758" i="19"/>
  <c r="G1759" i="19"/>
  <c r="G1760" i="19"/>
  <c r="G1761" i="19"/>
  <c r="G1762" i="19"/>
  <c r="G1763" i="19"/>
  <c r="G1764" i="19"/>
  <c r="G1765" i="19"/>
  <c r="G1766" i="19"/>
  <c r="G1767" i="19"/>
  <c r="G1768" i="19"/>
  <c r="G1769" i="19"/>
  <c r="G1770" i="19"/>
  <c r="G1771" i="19"/>
  <c r="G1772" i="19"/>
  <c r="G1773" i="19"/>
  <c r="G1774" i="19"/>
  <c r="G1775" i="19"/>
  <c r="G1776" i="19"/>
  <c r="G1777" i="19"/>
  <c r="G1778" i="19"/>
  <c r="G1779" i="19"/>
  <c r="G1780" i="19"/>
  <c r="G1781" i="19"/>
  <c r="G1782" i="19"/>
  <c r="G1783" i="19"/>
  <c r="G1784" i="19"/>
  <c r="G1785" i="19"/>
  <c r="G1786" i="19"/>
  <c r="G1787" i="19"/>
  <c r="G1788" i="19"/>
  <c r="G1789" i="19"/>
  <c r="G1790" i="19"/>
  <c r="G1791" i="19"/>
  <c r="G1792" i="19"/>
  <c r="G1793" i="19"/>
  <c r="G1794" i="19"/>
  <c r="G1795" i="19"/>
  <c r="G1796" i="19"/>
  <c r="G1797" i="19"/>
  <c r="G1798" i="19"/>
  <c r="G1799" i="19"/>
  <c r="G1800" i="19"/>
  <c r="G1801" i="19"/>
  <c r="G1802" i="19"/>
  <c r="G1803" i="19"/>
  <c r="G1804" i="19"/>
  <c r="G1805" i="19"/>
  <c r="G1806" i="19"/>
  <c r="G1807" i="19"/>
  <c r="G1808" i="19"/>
  <c r="G1809" i="19"/>
  <c r="G1810" i="19"/>
  <c r="G1811" i="19"/>
  <c r="G1812" i="19"/>
  <c r="G1813" i="19"/>
  <c r="G1814" i="19"/>
  <c r="G1815" i="19"/>
  <c r="G1816" i="19"/>
  <c r="G1817" i="19"/>
  <c r="G1818" i="19"/>
  <c r="G1819" i="19"/>
  <c r="G1820" i="19"/>
  <c r="G1821" i="19"/>
  <c r="G1822" i="19"/>
  <c r="G1823" i="19"/>
  <c r="G1824" i="19"/>
  <c r="G1825" i="19"/>
  <c r="G1826" i="19"/>
  <c r="G1827" i="19"/>
  <c r="G1828" i="19"/>
  <c r="G1829" i="19"/>
  <c r="G1830" i="19"/>
  <c r="G1831" i="19"/>
  <c r="G1832" i="19"/>
  <c r="G1833" i="19"/>
  <c r="G1834" i="19"/>
  <c r="G1835" i="19"/>
  <c r="G1836" i="19"/>
  <c r="G1837" i="19"/>
  <c r="G1838" i="19"/>
  <c r="G1839" i="19"/>
  <c r="G1840" i="19"/>
  <c r="G1841" i="19"/>
  <c r="G1842" i="19"/>
  <c r="G1843" i="19"/>
  <c r="G1844" i="19"/>
  <c r="G1845" i="19"/>
  <c r="G1846" i="19"/>
  <c r="G1847" i="19"/>
  <c r="G1848" i="19"/>
  <c r="G1849" i="19"/>
  <c r="G1850" i="19"/>
  <c r="G1851" i="19"/>
  <c r="G1852" i="19"/>
  <c r="G1853" i="19"/>
  <c r="G1854" i="19"/>
  <c r="G1855" i="19"/>
  <c r="G1856" i="19"/>
  <c r="G1857" i="19"/>
  <c r="G1858" i="19"/>
  <c r="G1859" i="19"/>
  <c r="G1860" i="19"/>
  <c r="G1861" i="19"/>
  <c r="G1862" i="19"/>
  <c r="G1863" i="19"/>
  <c r="G1864" i="19"/>
  <c r="G1865" i="19"/>
  <c r="G1866" i="19"/>
  <c r="G1867" i="19"/>
  <c r="G1868" i="19"/>
  <c r="G1869" i="19"/>
  <c r="G1870" i="19"/>
  <c r="G1871" i="19"/>
  <c r="G1872" i="19"/>
  <c r="G1873" i="19"/>
  <c r="G1874" i="19"/>
  <c r="G1875" i="19"/>
  <c r="G1876" i="19"/>
  <c r="G1877" i="19"/>
  <c r="G1878" i="19"/>
  <c r="G1879" i="19"/>
  <c r="G1880" i="19"/>
  <c r="G1881" i="19"/>
  <c r="G1882" i="19"/>
  <c r="G1883" i="19"/>
  <c r="G1884" i="19"/>
  <c r="G1885" i="19"/>
  <c r="G1886" i="19"/>
  <c r="G1887" i="19"/>
  <c r="G1888" i="19"/>
  <c r="G1889" i="19"/>
  <c r="G1890" i="19"/>
  <c r="G1891" i="19"/>
  <c r="G1892" i="19"/>
  <c r="G1893" i="19"/>
  <c r="G1894" i="19"/>
  <c r="G1895" i="19"/>
  <c r="G1896" i="19"/>
  <c r="G1897" i="19"/>
  <c r="G1898" i="19"/>
  <c r="G1899" i="19"/>
  <c r="G1900" i="19"/>
  <c r="G1901" i="19"/>
  <c r="G1902" i="19"/>
  <c r="G1903" i="19"/>
  <c r="G1904" i="19"/>
  <c r="G1905" i="19"/>
  <c r="G1906" i="19"/>
  <c r="G1907" i="19"/>
  <c r="G1908" i="19"/>
  <c r="G1909" i="19"/>
  <c r="G1910" i="19"/>
  <c r="G1911" i="19"/>
  <c r="G1912" i="19"/>
  <c r="G1913" i="19"/>
  <c r="G1914" i="19"/>
  <c r="G1915" i="19"/>
  <c r="G1916" i="19"/>
  <c r="G1917" i="19"/>
  <c r="G1918" i="19"/>
  <c r="G1919" i="19"/>
  <c r="G1920" i="19"/>
  <c r="G1921" i="19"/>
  <c r="G1922" i="19"/>
  <c r="G1923" i="19"/>
  <c r="G1924" i="19"/>
  <c r="G1925" i="19"/>
  <c r="G1926" i="19"/>
  <c r="G1927" i="19"/>
  <c r="G1928" i="19"/>
  <c r="G1929" i="19"/>
  <c r="G1930" i="19"/>
  <c r="G1931" i="19"/>
  <c r="G1932" i="19"/>
  <c r="G1933" i="19"/>
  <c r="G1934" i="19"/>
  <c r="G1935" i="19"/>
  <c r="G1936" i="19"/>
  <c r="G1937" i="19"/>
  <c r="G1938" i="19"/>
  <c r="G1939" i="19"/>
  <c r="G1940" i="19"/>
  <c r="G1941" i="19"/>
  <c r="G1942" i="19"/>
  <c r="G1943" i="19"/>
  <c r="G1944" i="19"/>
  <c r="G1945" i="19"/>
  <c r="G1946" i="19"/>
  <c r="G1947" i="19"/>
  <c r="G1948" i="19"/>
  <c r="G1949" i="19"/>
  <c r="G1950" i="19"/>
  <c r="G1951" i="19"/>
  <c r="G1952" i="19"/>
  <c r="G1953" i="19"/>
  <c r="G1954" i="19"/>
  <c r="G1955" i="19"/>
  <c r="G1956" i="19"/>
  <c r="G1957" i="19"/>
  <c r="G1958" i="19"/>
  <c r="G1959" i="19"/>
  <c r="G1960" i="19"/>
  <c r="G1961" i="19"/>
  <c r="G1962" i="19"/>
  <c r="G1963" i="19"/>
  <c r="G1964" i="19"/>
  <c r="G1965" i="19"/>
  <c r="G1966" i="19"/>
  <c r="G1967" i="19"/>
  <c r="G1968" i="19"/>
  <c r="G1969" i="19"/>
  <c r="G1970" i="19"/>
  <c r="G1971" i="19"/>
  <c r="G1972" i="19"/>
  <c r="G1973" i="19"/>
  <c r="G1974" i="19"/>
  <c r="G1975" i="19"/>
  <c r="G1976" i="19"/>
  <c r="G1977" i="19"/>
  <c r="G1978" i="19"/>
  <c r="G1979" i="19"/>
  <c r="G1980" i="19"/>
  <c r="G1981" i="19"/>
  <c r="G1982" i="19"/>
  <c r="G1983" i="19"/>
  <c r="G1984" i="19"/>
  <c r="G1985" i="19"/>
  <c r="G1986" i="19"/>
  <c r="G1987" i="19"/>
  <c r="G1988" i="19"/>
  <c r="G1989" i="19"/>
  <c r="G1990" i="19"/>
  <c r="G1991" i="19"/>
  <c r="G1992" i="19"/>
  <c r="G1993" i="19"/>
  <c r="G1994" i="19"/>
  <c r="G1995" i="19"/>
  <c r="G1996" i="19"/>
  <c r="G1997" i="19"/>
  <c r="G1998" i="19"/>
  <c r="G1999" i="19"/>
  <c r="G2000" i="19"/>
  <c r="G2001" i="19"/>
  <c r="G2002" i="19"/>
  <c r="G2003" i="19"/>
  <c r="G2004" i="19"/>
  <c r="G2005" i="19"/>
  <c r="G2006" i="19"/>
  <c r="G2007" i="19"/>
  <c r="G2008" i="19"/>
  <c r="G2009" i="19"/>
  <c r="G2010" i="19"/>
  <c r="G2011" i="19"/>
  <c r="G2012" i="19"/>
  <c r="G2013" i="19"/>
  <c r="G2014" i="19"/>
  <c r="G2015" i="19"/>
  <c r="G2016" i="19"/>
  <c r="G2017" i="19"/>
  <c r="G2018" i="19"/>
  <c r="G2019" i="19"/>
  <c r="G2020" i="19"/>
  <c r="G2021" i="19"/>
  <c r="G2022" i="19"/>
  <c r="G2023" i="19"/>
  <c r="G2024" i="19"/>
  <c r="G2025" i="19"/>
  <c r="G2026" i="19"/>
  <c r="G2027" i="19"/>
  <c r="G2028" i="19"/>
  <c r="G2029" i="19"/>
  <c r="G2030" i="19"/>
  <c r="G2031" i="19"/>
  <c r="G2032" i="19"/>
  <c r="G2033" i="19"/>
  <c r="G2034" i="19"/>
  <c r="G2035" i="19"/>
  <c r="G2036" i="19"/>
  <c r="G2037" i="19"/>
  <c r="G2038" i="19"/>
  <c r="G2039" i="19"/>
  <c r="G2040" i="19"/>
  <c r="G2041" i="19"/>
  <c r="G2042" i="19"/>
  <c r="G2043" i="19"/>
  <c r="G2044" i="19"/>
  <c r="G2045" i="19"/>
  <c r="G2046" i="19"/>
  <c r="G2047" i="19"/>
  <c r="G2048" i="19"/>
  <c r="G2049" i="19"/>
  <c r="G2050" i="19"/>
  <c r="G2051" i="19"/>
  <c r="G2052" i="19"/>
  <c r="G2053" i="19"/>
  <c r="G2054" i="19"/>
  <c r="G2055" i="19"/>
  <c r="G2056" i="19"/>
  <c r="G2057" i="19"/>
  <c r="G2058" i="19"/>
  <c r="G2059" i="19"/>
  <c r="G2060" i="19"/>
  <c r="G2061" i="19"/>
  <c r="G2062" i="19"/>
  <c r="G2063" i="19"/>
  <c r="G2064" i="19"/>
  <c r="G2065" i="19"/>
  <c r="G2066" i="19"/>
  <c r="G2067" i="19"/>
  <c r="G2068" i="19"/>
  <c r="G2069" i="19"/>
  <c r="G2070" i="19"/>
  <c r="G2071" i="19"/>
  <c r="G2072" i="19"/>
  <c r="G2073" i="19"/>
  <c r="G2074" i="19"/>
  <c r="G2075" i="19"/>
  <c r="G2076" i="19"/>
  <c r="G2077" i="19"/>
  <c r="G2078" i="19"/>
  <c r="G2079" i="19"/>
  <c r="G2080" i="19"/>
  <c r="G2081" i="19"/>
  <c r="G2082" i="19"/>
  <c r="G2083" i="19"/>
  <c r="G2084" i="19"/>
  <c r="G2085" i="19"/>
  <c r="G2086" i="19"/>
  <c r="G2087" i="19"/>
  <c r="G2088" i="19"/>
  <c r="G2089" i="19"/>
  <c r="G2090" i="19"/>
  <c r="G2091" i="19"/>
  <c r="G2092" i="19"/>
  <c r="G2093" i="19"/>
  <c r="G2094" i="19"/>
  <c r="G2095" i="19"/>
  <c r="G2096" i="19"/>
  <c r="G2097" i="19"/>
  <c r="G2098" i="19"/>
  <c r="G2099" i="19"/>
  <c r="G2100" i="19"/>
  <c r="G2101" i="19"/>
  <c r="G2102" i="19"/>
  <c r="G2103" i="19"/>
  <c r="G2104" i="19"/>
  <c r="G2105" i="19"/>
  <c r="G2106" i="19"/>
  <c r="G2107" i="19"/>
  <c r="G2108" i="19"/>
  <c r="G2109" i="19"/>
  <c r="G2110" i="19"/>
  <c r="G2111" i="19"/>
  <c r="G2112" i="19"/>
  <c r="G2113" i="19"/>
  <c r="G2114" i="19"/>
  <c r="G2115" i="19"/>
  <c r="G2116" i="19"/>
  <c r="G2117" i="19"/>
  <c r="G2118" i="19"/>
  <c r="G2119" i="19"/>
  <c r="G2120" i="19"/>
  <c r="G2121" i="19"/>
  <c r="G2122" i="19"/>
  <c r="G2123" i="19"/>
  <c r="G2124" i="19"/>
  <c r="G2125" i="19"/>
  <c r="G2126" i="19"/>
  <c r="G2127" i="19"/>
  <c r="G2128" i="19"/>
  <c r="G2129" i="19"/>
  <c r="G2130" i="19"/>
  <c r="G2131" i="19"/>
  <c r="G2132" i="19"/>
  <c r="G2133" i="19"/>
  <c r="G2134" i="19"/>
  <c r="G2135" i="19"/>
  <c r="G2136" i="19"/>
  <c r="G2137" i="19"/>
  <c r="G2138" i="19"/>
  <c r="G2139" i="19"/>
  <c r="G2140" i="19"/>
  <c r="G2141" i="19"/>
  <c r="G2142" i="19"/>
  <c r="G2143" i="19"/>
  <c r="G2144" i="19"/>
  <c r="G2145" i="19"/>
  <c r="G2146" i="19"/>
  <c r="G2147" i="19"/>
  <c r="G2148" i="19"/>
  <c r="G2149" i="19"/>
  <c r="G2150" i="19"/>
  <c r="G2151" i="19"/>
  <c r="G2152" i="19"/>
  <c r="G2153" i="19"/>
  <c r="G2154" i="19"/>
  <c r="G2155" i="19"/>
  <c r="G2156" i="19"/>
  <c r="G2157" i="19"/>
  <c r="G2158" i="19"/>
  <c r="G2159" i="19"/>
  <c r="G2160" i="19"/>
  <c r="G2161" i="19"/>
  <c r="G2162" i="19"/>
  <c r="G2163" i="19"/>
  <c r="G2164" i="19"/>
  <c r="G2165" i="19"/>
  <c r="G2166" i="19"/>
  <c r="G2167" i="19"/>
  <c r="G2168" i="19"/>
  <c r="G2169" i="19"/>
  <c r="G2170" i="19"/>
  <c r="G2171" i="19"/>
  <c r="G2172" i="19"/>
  <c r="G2173" i="19"/>
  <c r="G2174" i="19"/>
  <c r="G2175" i="19"/>
  <c r="G2176" i="19"/>
  <c r="G2177" i="19"/>
  <c r="G2178" i="19"/>
  <c r="G2179" i="19"/>
  <c r="G2180" i="19"/>
  <c r="G2181" i="19"/>
  <c r="G2182" i="19"/>
  <c r="G2183" i="19"/>
  <c r="G2184" i="19"/>
  <c r="G2185" i="19"/>
  <c r="G2186" i="19"/>
  <c r="G2187" i="19"/>
  <c r="G2188" i="19"/>
  <c r="G2189" i="19"/>
  <c r="G2190" i="19"/>
  <c r="G2191" i="19"/>
  <c r="G2192" i="19"/>
  <c r="G2193" i="19"/>
  <c r="G2194" i="19"/>
  <c r="G2195" i="19"/>
  <c r="G2196" i="19"/>
  <c r="G2197" i="19"/>
  <c r="G2198" i="19"/>
  <c r="G2199" i="19"/>
  <c r="G2200" i="19"/>
  <c r="G2201" i="19"/>
  <c r="G2202" i="19"/>
  <c r="G2203" i="19"/>
  <c r="G2204" i="19"/>
  <c r="G2205" i="19"/>
  <c r="G2206" i="19"/>
  <c r="G2207" i="19"/>
  <c r="G2208" i="19"/>
  <c r="G2209" i="19"/>
  <c r="G2210" i="19"/>
  <c r="G2211" i="19"/>
  <c r="G2212" i="19"/>
  <c r="G2213" i="19"/>
  <c r="G2214" i="19"/>
  <c r="G2215" i="19"/>
  <c r="G2216" i="19"/>
  <c r="G2217" i="19"/>
  <c r="G2218" i="19"/>
  <c r="G2219" i="19"/>
  <c r="G2220" i="19"/>
  <c r="G2221" i="19"/>
  <c r="G2222" i="19"/>
  <c r="G2223" i="19"/>
  <c r="G2224" i="19"/>
  <c r="G2225" i="19"/>
  <c r="G2226" i="19"/>
  <c r="G2227" i="19"/>
  <c r="G2228" i="19"/>
  <c r="G2229" i="19"/>
  <c r="G2230" i="19"/>
  <c r="G2231" i="19"/>
  <c r="G2232" i="19"/>
  <c r="G2233" i="19"/>
  <c r="G2234" i="19"/>
  <c r="G2235" i="19"/>
  <c r="G2236" i="19"/>
  <c r="G2237" i="19"/>
  <c r="G2238" i="19"/>
  <c r="G2239" i="19"/>
  <c r="G2240" i="19"/>
  <c r="G2241" i="19"/>
  <c r="G2242" i="19"/>
  <c r="G2243" i="19"/>
  <c r="G2244" i="19"/>
  <c r="G2245" i="19"/>
  <c r="G2246" i="19"/>
  <c r="G2247" i="19"/>
  <c r="G2248" i="19"/>
  <c r="G2249" i="19"/>
  <c r="G2250" i="19"/>
  <c r="G2251" i="19"/>
  <c r="G2252" i="19"/>
  <c r="G2253" i="19"/>
  <c r="G2254" i="19"/>
  <c r="G2255" i="19"/>
  <c r="G2256" i="19"/>
  <c r="G2257" i="19"/>
  <c r="G2258" i="19"/>
  <c r="G2259" i="19"/>
  <c r="G2260" i="19"/>
  <c r="G2261" i="19"/>
  <c r="G2262" i="19"/>
  <c r="G2263" i="19"/>
  <c r="G2264" i="19"/>
  <c r="G2265" i="19"/>
  <c r="G2266" i="19"/>
  <c r="G2267" i="19"/>
  <c r="G2268" i="19"/>
  <c r="G2269" i="19"/>
  <c r="G2270" i="19"/>
  <c r="G2271" i="19"/>
  <c r="G2272" i="19"/>
  <c r="G2273" i="19"/>
  <c r="G2274" i="19"/>
  <c r="G2275" i="19"/>
  <c r="G2276" i="19"/>
  <c r="G2277" i="19"/>
  <c r="G2278" i="19"/>
  <c r="G2279" i="19"/>
  <c r="G2280" i="19"/>
  <c r="G2281" i="19"/>
  <c r="G2282" i="19"/>
  <c r="G2283" i="19"/>
  <c r="G2284" i="19"/>
  <c r="G2285" i="19"/>
  <c r="G2286" i="19"/>
  <c r="G2287" i="19"/>
  <c r="G2288" i="19"/>
  <c r="G2289" i="19"/>
  <c r="G2290" i="19"/>
  <c r="G2291" i="19"/>
  <c r="G2292" i="19"/>
  <c r="G2293" i="19"/>
  <c r="G2294" i="19"/>
  <c r="G2295" i="19"/>
  <c r="G2296" i="19"/>
  <c r="G2297" i="19"/>
  <c r="G2298" i="19"/>
  <c r="G2299" i="19"/>
  <c r="G2300" i="19"/>
  <c r="G2301" i="19"/>
  <c r="G2302" i="19"/>
  <c r="G2303" i="19"/>
  <c r="G2304" i="19"/>
  <c r="G2305" i="19"/>
  <c r="G2306" i="19"/>
  <c r="G2307" i="19"/>
  <c r="G2308" i="19"/>
  <c r="G2309" i="19"/>
  <c r="G2310" i="19"/>
  <c r="G2311" i="19"/>
  <c r="G2312" i="19"/>
  <c r="G2313" i="19"/>
  <c r="G2314" i="19"/>
  <c r="G2315" i="19"/>
  <c r="G2316" i="19"/>
  <c r="G2317" i="19"/>
  <c r="G2318" i="19"/>
  <c r="G2319" i="19"/>
  <c r="G2320" i="19"/>
  <c r="G2321" i="19"/>
  <c r="G2322" i="19"/>
  <c r="G2323" i="19"/>
  <c r="G2324" i="19"/>
  <c r="G2325" i="19"/>
  <c r="G2326" i="19"/>
  <c r="G2327" i="19"/>
  <c r="G2328" i="19"/>
  <c r="G2329" i="19"/>
  <c r="G2330" i="19"/>
  <c r="G2331" i="19"/>
  <c r="G2332" i="19"/>
  <c r="G2333" i="19"/>
  <c r="G2334" i="19"/>
  <c r="G2335" i="19"/>
  <c r="G2336" i="19"/>
  <c r="G2337" i="19"/>
  <c r="G2338" i="19"/>
  <c r="G2339" i="19"/>
  <c r="G2340" i="19"/>
  <c r="G2341" i="19"/>
  <c r="G2342" i="19"/>
  <c r="G2343" i="19"/>
  <c r="G2344" i="19"/>
  <c r="G2345" i="19"/>
  <c r="G2346" i="19"/>
  <c r="G2347" i="19"/>
  <c r="G2348" i="19"/>
  <c r="G2349" i="19"/>
  <c r="G2350" i="19"/>
  <c r="G2351" i="19"/>
  <c r="G2352" i="19"/>
  <c r="G2353" i="19"/>
  <c r="G2354" i="19"/>
  <c r="G2355" i="19"/>
  <c r="G2356" i="19"/>
  <c r="G2357" i="19"/>
  <c r="G2358" i="19"/>
  <c r="G2359" i="19"/>
  <c r="G2360" i="19"/>
  <c r="G2361" i="19"/>
  <c r="G2362" i="19"/>
  <c r="G2363" i="19"/>
  <c r="G2364" i="19"/>
  <c r="G2365" i="19"/>
  <c r="G2366" i="19"/>
  <c r="G2367" i="19"/>
  <c r="G2368" i="19"/>
  <c r="G2369" i="19"/>
  <c r="G2370" i="19"/>
  <c r="G2371" i="19"/>
  <c r="G2372" i="19"/>
  <c r="G2373" i="19"/>
  <c r="G2374" i="19"/>
  <c r="G2375" i="19"/>
  <c r="G2376" i="19"/>
  <c r="G2377" i="19"/>
  <c r="G2378" i="19"/>
  <c r="G2379" i="19"/>
  <c r="G2380" i="19"/>
  <c r="G2381" i="19"/>
  <c r="G2382" i="19"/>
  <c r="G2383" i="19"/>
  <c r="G2384" i="19"/>
  <c r="G2385" i="19"/>
  <c r="G2386" i="19"/>
  <c r="G2387" i="19"/>
  <c r="G2388" i="19"/>
  <c r="G2389" i="19"/>
  <c r="G2390" i="19"/>
  <c r="G2391" i="19"/>
  <c r="G2392" i="19"/>
  <c r="G2393" i="19"/>
  <c r="G2394" i="19"/>
  <c r="G2395" i="19"/>
  <c r="G2396" i="19"/>
  <c r="G2397" i="19"/>
  <c r="G2398" i="19"/>
  <c r="G2399" i="19"/>
  <c r="G2400" i="19"/>
  <c r="G2401" i="19"/>
  <c r="G2402" i="19"/>
  <c r="G2403" i="19"/>
  <c r="G2404" i="19"/>
  <c r="G2405" i="19"/>
  <c r="G2406" i="19"/>
  <c r="G2407" i="19"/>
  <c r="G2408" i="19"/>
  <c r="G2409" i="19"/>
  <c r="G2410" i="19"/>
  <c r="G2411" i="19"/>
  <c r="G2412" i="19"/>
  <c r="G2413" i="19"/>
  <c r="G2414" i="19"/>
  <c r="G2415" i="19"/>
  <c r="G2416" i="19"/>
  <c r="G2417" i="19"/>
  <c r="G2418" i="19"/>
  <c r="G2419" i="19"/>
  <c r="G2420" i="19"/>
  <c r="G2421" i="19"/>
  <c r="G2422" i="19"/>
  <c r="G2423" i="19"/>
  <c r="G2424" i="19"/>
  <c r="G2425" i="19"/>
  <c r="G2426" i="19"/>
  <c r="G2427" i="19"/>
  <c r="G2428" i="19"/>
  <c r="G2429" i="19"/>
  <c r="G2430" i="19"/>
  <c r="G2431" i="19"/>
  <c r="G2432" i="19"/>
  <c r="G2433" i="19"/>
  <c r="G2434" i="19"/>
  <c r="G2435" i="19"/>
  <c r="G2436" i="19"/>
  <c r="G2437" i="19"/>
  <c r="G2438" i="19"/>
  <c r="G2439" i="19"/>
  <c r="G2440" i="19"/>
  <c r="G2441" i="19"/>
  <c r="G2442" i="19"/>
  <c r="G2443" i="19"/>
  <c r="G2444" i="19"/>
  <c r="G2445" i="19"/>
  <c r="G2446" i="19"/>
  <c r="G2447" i="19"/>
  <c r="G2448" i="19"/>
  <c r="G2449" i="19"/>
  <c r="G2450" i="19"/>
  <c r="G2451" i="19"/>
  <c r="G2452" i="19"/>
  <c r="G2453" i="19"/>
  <c r="G2454" i="19"/>
  <c r="G2455" i="19"/>
  <c r="G2456" i="19"/>
  <c r="G2457" i="19"/>
  <c r="G2458" i="19"/>
  <c r="G2459" i="19"/>
  <c r="G2460" i="19"/>
  <c r="G2461" i="19"/>
  <c r="G2462" i="19"/>
  <c r="G2463" i="19"/>
  <c r="G2464" i="19"/>
  <c r="G2465" i="19"/>
  <c r="G2466" i="19"/>
  <c r="G2467" i="19"/>
  <c r="G2468" i="19"/>
  <c r="G2469" i="19"/>
  <c r="G2470" i="19"/>
  <c r="G2471" i="19"/>
  <c r="G2472" i="19"/>
  <c r="G2473" i="19"/>
  <c r="G2474" i="19"/>
  <c r="G2475" i="19"/>
  <c r="G2476" i="19"/>
  <c r="G2477" i="19"/>
  <c r="G2478" i="19"/>
  <c r="G2479" i="19"/>
  <c r="G2480" i="19"/>
  <c r="G2481" i="19"/>
  <c r="G2482" i="19"/>
  <c r="G2483" i="19"/>
  <c r="G2484" i="19"/>
  <c r="G2485" i="19"/>
  <c r="G2486" i="19"/>
  <c r="G2487" i="19"/>
  <c r="G2488" i="19"/>
  <c r="G2489" i="19"/>
  <c r="G2490" i="19"/>
  <c r="G2491" i="19"/>
  <c r="G2492" i="19"/>
  <c r="G2493" i="19"/>
  <c r="G2494" i="19"/>
  <c r="G2495" i="19"/>
  <c r="G2496" i="19"/>
  <c r="G2497" i="19"/>
  <c r="G2498" i="19"/>
  <c r="G2499" i="19"/>
  <c r="G2500" i="19"/>
  <c r="G2501" i="19"/>
  <c r="G2502" i="19"/>
  <c r="G2503" i="19"/>
  <c r="G2504" i="19"/>
  <c r="G2505" i="19"/>
  <c r="G2506" i="19"/>
  <c r="G2507" i="19"/>
  <c r="G2508" i="19"/>
  <c r="G2509" i="19"/>
  <c r="G2510" i="19"/>
  <c r="G2511" i="19"/>
  <c r="G2512" i="19"/>
  <c r="G2513" i="19"/>
  <c r="G2514" i="19"/>
  <c r="G2515" i="19"/>
  <c r="G2516" i="19"/>
  <c r="G2517" i="19"/>
  <c r="G2518" i="19"/>
  <c r="G2519" i="19"/>
  <c r="G2520" i="19"/>
  <c r="G2521" i="19"/>
  <c r="G2522" i="19"/>
  <c r="G2523" i="19"/>
  <c r="G2524" i="19"/>
  <c r="G2525" i="19"/>
  <c r="G2526" i="19"/>
  <c r="G2527" i="19"/>
  <c r="G2528" i="19"/>
  <c r="G2529" i="19"/>
  <c r="G2530" i="19"/>
  <c r="G2531" i="19"/>
  <c r="G2532" i="19"/>
  <c r="G2533" i="19"/>
  <c r="G2534" i="19"/>
  <c r="G2535" i="19"/>
  <c r="G2536" i="19"/>
  <c r="G2537" i="19"/>
  <c r="G2538" i="19"/>
  <c r="G2539" i="19"/>
  <c r="G2540" i="19"/>
  <c r="G2541" i="19"/>
  <c r="G2542" i="19"/>
  <c r="G2543" i="19"/>
  <c r="G2544" i="19"/>
  <c r="G2545" i="19"/>
  <c r="G2546" i="19"/>
  <c r="G2547" i="19"/>
  <c r="G2548" i="19"/>
  <c r="G2549" i="19"/>
  <c r="G2550" i="19"/>
  <c r="G2551" i="19"/>
  <c r="G2552" i="19"/>
  <c r="G2553" i="19"/>
  <c r="G2554" i="19"/>
  <c r="G2555" i="19"/>
  <c r="G2556" i="19"/>
  <c r="G2557" i="19"/>
  <c r="G2558" i="19"/>
  <c r="G2559" i="19"/>
  <c r="G2560" i="19"/>
  <c r="G2561" i="19"/>
  <c r="G2562" i="19"/>
  <c r="G2563" i="19"/>
  <c r="G2564" i="19"/>
  <c r="G2565" i="19"/>
  <c r="G2566" i="19"/>
  <c r="G2567" i="19"/>
  <c r="G2568" i="19"/>
  <c r="G2569" i="19"/>
  <c r="G2570" i="19"/>
  <c r="G2571" i="19"/>
  <c r="G2572" i="19"/>
  <c r="G2573" i="19"/>
  <c r="G2574" i="19"/>
  <c r="G2575" i="19"/>
  <c r="G2576" i="19"/>
  <c r="G2577" i="19"/>
  <c r="G2578" i="19"/>
  <c r="G2579" i="19"/>
  <c r="G2580" i="19"/>
  <c r="G2581" i="19"/>
  <c r="G2582" i="19"/>
  <c r="G2583" i="19"/>
  <c r="G2584" i="19"/>
  <c r="G2585" i="19"/>
  <c r="G2586" i="19"/>
  <c r="G2587" i="19"/>
  <c r="G2588" i="19"/>
  <c r="G2589" i="19"/>
  <c r="G2590" i="19"/>
  <c r="G2591" i="19"/>
  <c r="G2592" i="19"/>
  <c r="G2593" i="19"/>
  <c r="G2594" i="19"/>
  <c r="G2595" i="19"/>
  <c r="G2596" i="19"/>
  <c r="G2597" i="19"/>
  <c r="G2598" i="19"/>
  <c r="G2599" i="19"/>
  <c r="G2600" i="19"/>
  <c r="G2601" i="19"/>
  <c r="G2602" i="19"/>
  <c r="G2603" i="19"/>
  <c r="G2604" i="19"/>
  <c r="G2605" i="19"/>
  <c r="G2606" i="19"/>
  <c r="G2607" i="19"/>
  <c r="G2608" i="19"/>
  <c r="G2609" i="19"/>
  <c r="G2610" i="19"/>
  <c r="G2611" i="19"/>
  <c r="G2612" i="19"/>
  <c r="G2613" i="19"/>
  <c r="G2614" i="19"/>
  <c r="G2615" i="19"/>
  <c r="G2616" i="19"/>
  <c r="G2617" i="19"/>
  <c r="G2618" i="19"/>
  <c r="G2619" i="19"/>
  <c r="G2620" i="19"/>
  <c r="G2621" i="19"/>
  <c r="G2622" i="19"/>
  <c r="G2623" i="19"/>
  <c r="G2624" i="19"/>
  <c r="G2625" i="19"/>
  <c r="G2626" i="19"/>
  <c r="G2627" i="19"/>
  <c r="G2628" i="19"/>
  <c r="G2629" i="19"/>
  <c r="G2630" i="19"/>
  <c r="G2631" i="19"/>
  <c r="G2632" i="19"/>
  <c r="G2633" i="19"/>
  <c r="G2634" i="19"/>
  <c r="G2635" i="19"/>
  <c r="G2636" i="19"/>
  <c r="G2637" i="19"/>
  <c r="G2638" i="19"/>
  <c r="G2639" i="19"/>
  <c r="G2640" i="19"/>
  <c r="G2641" i="19"/>
  <c r="G2642" i="19"/>
  <c r="G2643" i="19"/>
  <c r="G2644" i="19"/>
  <c r="G2645" i="19"/>
  <c r="G2646" i="19"/>
  <c r="G2647" i="19"/>
  <c r="G2648" i="19"/>
  <c r="G2649" i="19"/>
  <c r="G2650" i="19"/>
  <c r="G2651" i="19"/>
  <c r="G2652" i="19"/>
  <c r="G2653" i="19"/>
  <c r="G2654" i="19"/>
  <c r="G2655" i="19"/>
  <c r="G2656" i="19"/>
  <c r="G2657" i="19"/>
  <c r="G2658" i="19"/>
  <c r="G2659" i="19"/>
  <c r="G2660" i="19"/>
  <c r="G2661" i="19"/>
  <c r="G2662" i="19"/>
  <c r="G2663" i="19"/>
  <c r="G2664" i="19"/>
  <c r="G2665" i="19"/>
  <c r="G2666" i="19"/>
  <c r="G2667" i="19"/>
  <c r="G2668" i="19"/>
  <c r="G2669" i="19"/>
  <c r="G2670" i="19"/>
  <c r="G2671" i="19"/>
  <c r="G2672" i="19"/>
  <c r="G2673" i="19"/>
  <c r="G2674" i="19"/>
  <c r="G2675" i="19"/>
  <c r="G2676" i="19"/>
  <c r="G2677" i="19"/>
  <c r="G2678" i="19"/>
  <c r="G2679" i="19"/>
  <c r="G2680" i="19"/>
  <c r="G2681" i="19"/>
  <c r="G2682" i="19"/>
  <c r="G2683" i="19"/>
  <c r="G2684" i="19"/>
  <c r="G2685" i="19"/>
  <c r="G2686" i="19"/>
  <c r="G2687" i="19"/>
  <c r="G2688" i="19"/>
  <c r="G2689" i="19"/>
  <c r="G2690" i="19"/>
  <c r="G2691" i="19"/>
  <c r="G2692" i="19"/>
  <c r="G2693" i="19"/>
  <c r="G2694" i="19"/>
  <c r="G2695" i="19"/>
  <c r="G2696" i="19"/>
  <c r="G2697" i="19"/>
  <c r="G2698" i="19"/>
  <c r="G2699" i="19"/>
  <c r="G2700" i="19"/>
  <c r="G2701" i="19"/>
  <c r="G2702" i="19"/>
  <c r="G2703" i="19"/>
  <c r="G2704" i="19"/>
  <c r="G2705" i="19"/>
  <c r="G2706" i="19"/>
  <c r="G2707" i="19"/>
  <c r="G2708" i="19"/>
  <c r="G2709" i="19"/>
  <c r="G2710" i="19"/>
  <c r="G2711" i="19"/>
  <c r="G2712" i="19"/>
  <c r="G2713" i="19"/>
  <c r="G2714" i="19"/>
  <c r="G2715" i="19"/>
  <c r="G2716" i="19"/>
  <c r="G2717" i="19"/>
  <c r="G2718" i="19"/>
  <c r="G2719" i="19"/>
  <c r="G2720" i="19"/>
  <c r="G2721" i="19"/>
  <c r="G2722" i="19"/>
  <c r="G2723" i="19"/>
  <c r="G2724" i="19"/>
  <c r="G2725" i="19"/>
  <c r="G2726" i="19"/>
  <c r="G2727" i="19"/>
  <c r="G2728" i="19"/>
  <c r="G2729" i="19"/>
  <c r="G2730" i="19"/>
  <c r="G2731" i="19"/>
  <c r="G2732" i="19"/>
  <c r="G2733" i="19"/>
  <c r="G2734" i="19"/>
  <c r="G2735" i="19"/>
  <c r="G2736" i="19"/>
  <c r="G2737" i="19"/>
  <c r="G2738" i="19"/>
  <c r="G2739" i="19"/>
  <c r="G2740" i="19"/>
  <c r="G2741" i="19"/>
  <c r="G2742" i="19"/>
  <c r="G2743" i="19"/>
  <c r="G2744" i="19"/>
  <c r="G2745" i="19"/>
  <c r="G2746" i="19"/>
  <c r="G2747" i="19"/>
  <c r="G2748" i="19"/>
  <c r="G2749" i="19"/>
  <c r="G2750" i="19"/>
  <c r="G2751" i="19"/>
  <c r="G2752" i="19"/>
  <c r="G2753" i="19"/>
  <c r="G2754" i="19"/>
  <c r="G2755" i="19"/>
  <c r="G2756" i="19"/>
  <c r="G2757" i="19"/>
  <c r="G2758" i="19"/>
  <c r="G2759" i="19"/>
  <c r="G2760" i="19"/>
  <c r="G2761" i="19"/>
  <c r="G2762" i="19"/>
  <c r="G2763" i="19"/>
  <c r="G2764" i="19"/>
  <c r="G2765" i="19"/>
  <c r="G2766" i="19"/>
  <c r="G2767" i="19"/>
  <c r="G2768" i="19"/>
  <c r="G2769" i="19"/>
  <c r="G2770" i="19"/>
  <c r="G2771" i="19"/>
  <c r="G2772" i="19"/>
  <c r="G2773" i="19"/>
  <c r="G2774" i="19"/>
  <c r="G2775" i="19"/>
  <c r="G2776" i="19"/>
  <c r="G2777" i="19"/>
  <c r="G2778" i="19"/>
  <c r="G2779" i="19"/>
  <c r="G2780" i="19"/>
  <c r="G2781" i="19"/>
  <c r="G2782" i="19"/>
  <c r="G2783" i="19"/>
  <c r="G2784" i="19"/>
  <c r="G2785" i="19"/>
  <c r="G2786" i="19"/>
  <c r="G2787" i="19"/>
  <c r="G2788" i="19"/>
  <c r="G2789" i="19"/>
  <c r="G2790" i="19"/>
  <c r="G2791" i="19"/>
  <c r="G2792" i="19"/>
  <c r="G2793" i="19"/>
  <c r="G2794" i="19"/>
  <c r="G2795" i="19"/>
  <c r="G2796" i="19"/>
  <c r="G2797" i="19"/>
  <c r="G2798" i="19"/>
  <c r="G2799" i="19"/>
  <c r="G2800" i="19"/>
  <c r="G2801" i="19"/>
  <c r="G2802" i="19"/>
  <c r="G2803" i="19"/>
  <c r="G2804" i="19"/>
  <c r="G2805" i="19"/>
  <c r="G2806" i="19"/>
  <c r="G2807" i="19"/>
  <c r="G2808" i="19"/>
  <c r="G2809" i="19"/>
  <c r="G2810" i="19"/>
  <c r="G2811" i="19"/>
  <c r="G2812" i="19"/>
  <c r="G2813" i="19"/>
  <c r="G2814" i="19"/>
  <c r="G2815" i="19"/>
  <c r="G2816" i="19"/>
  <c r="G2817" i="19"/>
  <c r="G2818" i="19"/>
  <c r="G2819" i="19"/>
  <c r="G2820" i="19"/>
  <c r="G2821" i="19"/>
  <c r="G2822" i="19"/>
  <c r="G2823" i="19"/>
  <c r="G2824" i="19"/>
  <c r="G2825" i="19"/>
  <c r="G2826" i="19"/>
  <c r="G2827" i="19"/>
  <c r="G2828" i="19"/>
  <c r="G2829" i="19"/>
  <c r="G2830" i="19"/>
  <c r="G2831" i="19"/>
  <c r="G2832" i="19"/>
  <c r="G2833" i="19"/>
  <c r="G2834" i="19"/>
  <c r="G2835" i="19"/>
  <c r="G2836" i="19"/>
  <c r="G2837" i="19"/>
  <c r="G2838" i="19"/>
  <c r="G2839" i="19"/>
  <c r="G2840" i="19"/>
  <c r="G2841" i="19"/>
  <c r="G2842" i="19"/>
  <c r="G2843" i="19"/>
  <c r="G2844" i="19"/>
  <c r="G2845" i="19"/>
  <c r="G2846" i="19"/>
  <c r="G2847" i="19"/>
  <c r="G2848" i="19"/>
  <c r="G2849" i="19"/>
  <c r="G2850" i="19"/>
  <c r="G2851" i="19"/>
  <c r="G2852" i="19"/>
  <c r="G2853" i="19"/>
  <c r="G2854" i="19"/>
  <c r="G2855" i="19"/>
  <c r="G2856" i="19"/>
  <c r="G2857" i="19"/>
  <c r="G2858" i="19"/>
  <c r="G2859" i="19"/>
  <c r="G2860" i="19"/>
  <c r="G2861" i="19"/>
  <c r="G2862" i="19"/>
  <c r="G2863" i="19"/>
  <c r="G2864" i="19"/>
  <c r="G2865" i="19"/>
  <c r="G2866" i="19"/>
  <c r="G2867" i="19"/>
  <c r="G2868" i="19"/>
  <c r="G2869" i="19"/>
  <c r="G2870" i="19"/>
  <c r="G2871" i="19"/>
  <c r="G2872" i="19"/>
  <c r="G2873" i="19"/>
  <c r="G2874" i="19"/>
  <c r="G2875" i="19"/>
  <c r="G2876" i="19"/>
  <c r="G2877" i="19"/>
  <c r="G2878" i="19"/>
  <c r="G2879" i="19"/>
  <c r="G2880" i="19"/>
  <c r="G2881" i="19"/>
  <c r="G2882" i="19"/>
  <c r="G2883" i="19"/>
  <c r="G2884" i="19"/>
  <c r="G2885" i="19"/>
  <c r="G2886" i="19"/>
  <c r="G2887" i="19"/>
  <c r="G2888" i="19"/>
  <c r="G2889" i="19"/>
  <c r="G2890" i="19"/>
  <c r="G2891" i="19"/>
  <c r="G2892" i="19"/>
  <c r="G2893" i="19"/>
  <c r="G2894" i="19"/>
  <c r="G2895" i="19"/>
  <c r="G2896" i="19"/>
  <c r="G2897" i="19"/>
  <c r="G2898" i="19"/>
  <c r="G2899" i="19"/>
  <c r="G2900" i="19"/>
  <c r="G2901" i="19"/>
  <c r="G2902" i="19"/>
  <c r="G2903" i="19"/>
  <c r="G2904" i="19"/>
  <c r="G2905" i="19"/>
  <c r="G2906" i="19"/>
  <c r="G2907" i="19"/>
  <c r="G2908" i="19"/>
  <c r="G2909" i="19"/>
  <c r="G2910" i="19"/>
  <c r="G2911" i="19"/>
  <c r="G2912" i="19"/>
  <c r="G2913" i="19"/>
  <c r="G2914" i="19"/>
  <c r="G2915" i="19"/>
  <c r="G2916" i="19"/>
  <c r="G2917" i="19"/>
  <c r="G2918" i="19"/>
  <c r="G2919" i="19"/>
  <c r="G2920" i="19"/>
  <c r="G2921" i="19"/>
  <c r="G2922" i="19"/>
  <c r="G2923" i="19"/>
  <c r="G2924" i="19"/>
  <c r="G2925" i="19"/>
  <c r="G2926" i="19"/>
  <c r="G2927" i="19"/>
  <c r="G2928" i="19"/>
  <c r="G2929" i="19"/>
  <c r="G2930" i="19"/>
  <c r="G2931" i="19"/>
  <c r="G2932" i="19"/>
  <c r="G2933" i="19"/>
  <c r="G2934" i="19"/>
  <c r="G2935" i="19"/>
  <c r="G2936" i="19"/>
  <c r="G2937" i="19"/>
  <c r="G2938" i="19"/>
  <c r="G2939" i="19"/>
  <c r="G2940" i="19"/>
  <c r="G2941" i="19"/>
  <c r="G2942" i="19"/>
  <c r="G2943" i="19"/>
  <c r="G2944" i="19"/>
  <c r="G2945" i="19"/>
  <c r="G2946" i="19"/>
  <c r="G2947" i="19"/>
  <c r="G2948" i="19"/>
  <c r="G2949" i="19"/>
  <c r="G2950" i="19"/>
  <c r="G2951" i="19"/>
  <c r="G2952" i="19"/>
  <c r="G2953" i="19"/>
  <c r="G2954" i="19"/>
  <c r="G2955" i="19"/>
  <c r="G2956" i="19"/>
  <c r="G2957" i="19"/>
  <c r="G2958" i="19"/>
  <c r="G2959" i="19"/>
  <c r="G2960" i="19"/>
  <c r="G2961" i="19"/>
  <c r="G2962" i="19"/>
  <c r="G2963" i="19"/>
  <c r="G2964" i="19"/>
  <c r="G2965" i="19"/>
  <c r="G2966" i="19"/>
  <c r="G2967" i="19"/>
  <c r="G2968" i="19"/>
  <c r="G2969" i="19"/>
  <c r="G2970" i="19"/>
  <c r="G2971" i="19"/>
  <c r="G2972" i="19"/>
  <c r="G2973" i="19"/>
  <c r="G2974" i="19"/>
  <c r="G2975" i="19"/>
  <c r="G2976" i="19"/>
  <c r="G2977" i="19"/>
  <c r="G2978" i="19"/>
  <c r="G2979" i="19"/>
  <c r="G2980" i="19"/>
  <c r="G2981" i="19"/>
  <c r="G2982" i="19"/>
  <c r="G2983" i="19"/>
  <c r="G2984" i="19"/>
  <c r="G2985" i="19"/>
  <c r="G2986" i="19"/>
  <c r="G2987" i="19"/>
  <c r="G2988" i="19"/>
  <c r="G2989" i="19"/>
  <c r="G2990" i="19"/>
  <c r="G2991" i="19"/>
  <c r="G2992" i="19"/>
  <c r="G2993" i="19"/>
  <c r="G2994" i="19"/>
  <c r="G2995" i="19"/>
  <c r="G2996" i="19"/>
  <c r="G2997" i="19"/>
  <c r="G2998" i="19"/>
  <c r="G2999" i="19"/>
  <c r="G3000" i="19"/>
  <c r="G3001" i="19"/>
  <c r="G3002" i="19"/>
  <c r="G3003" i="19"/>
  <c r="G3004" i="19"/>
  <c r="G3005" i="19"/>
  <c r="G3006" i="19"/>
  <c r="G3007" i="19"/>
  <c r="G3008" i="19"/>
  <c r="G3009" i="19"/>
  <c r="G3010" i="19"/>
  <c r="G3011" i="19"/>
  <c r="G3012" i="19"/>
  <c r="G3013" i="19"/>
  <c r="G3014" i="19"/>
  <c r="G3015" i="19"/>
  <c r="G3016" i="19"/>
  <c r="G3017" i="19"/>
  <c r="G3018" i="19"/>
  <c r="G3019" i="19"/>
  <c r="G3020" i="19"/>
  <c r="G3021" i="19"/>
  <c r="G3022" i="19"/>
  <c r="G3023" i="19"/>
  <c r="G3024" i="19"/>
  <c r="G3025" i="19"/>
  <c r="G3026" i="19"/>
  <c r="G3027" i="19"/>
  <c r="G3028" i="19"/>
  <c r="G3029" i="19"/>
  <c r="G3030" i="19"/>
  <c r="G3031" i="19"/>
  <c r="G3032" i="19"/>
  <c r="G3033" i="19"/>
  <c r="G3034" i="19"/>
  <c r="G3035" i="19"/>
  <c r="G3036" i="19"/>
  <c r="G3037" i="19"/>
  <c r="G3038" i="19"/>
  <c r="G3039" i="19"/>
  <c r="G3040" i="19"/>
  <c r="G3041" i="19"/>
  <c r="G3042" i="19"/>
  <c r="G3043" i="19"/>
  <c r="G3044" i="19"/>
  <c r="G3045" i="19"/>
  <c r="G3046" i="19"/>
  <c r="G3047" i="19"/>
  <c r="G3048" i="19"/>
  <c r="G3049" i="19"/>
  <c r="G3050" i="19"/>
  <c r="G3051" i="19"/>
  <c r="G3052" i="19"/>
  <c r="G3053" i="19"/>
  <c r="G3054" i="19"/>
  <c r="G3055" i="19"/>
  <c r="G3056" i="19"/>
  <c r="G3057" i="19"/>
  <c r="G3058" i="19"/>
  <c r="G3059" i="19"/>
  <c r="G3060" i="19"/>
  <c r="G3061" i="19"/>
  <c r="G3062" i="19"/>
  <c r="G3063" i="19"/>
  <c r="G3064" i="19"/>
  <c r="G3065" i="19"/>
  <c r="G3066" i="19"/>
  <c r="G3067" i="19"/>
  <c r="G3068" i="19"/>
  <c r="G3069" i="19"/>
  <c r="G3070" i="19"/>
  <c r="G3071" i="19"/>
  <c r="G3072" i="19"/>
  <c r="G3073" i="19"/>
  <c r="G3074" i="19"/>
  <c r="G3075" i="19"/>
  <c r="G3076" i="19"/>
  <c r="G3077" i="19"/>
  <c r="G3078" i="19"/>
  <c r="G3079" i="19"/>
  <c r="G3080" i="19"/>
  <c r="G3081" i="19"/>
  <c r="G3082" i="19"/>
  <c r="G3083" i="19"/>
  <c r="G3084" i="19"/>
  <c r="G3085" i="19"/>
  <c r="G3086" i="19"/>
  <c r="G3087" i="19"/>
  <c r="G3088" i="19"/>
  <c r="G3089" i="19"/>
  <c r="G3090" i="19"/>
  <c r="G3091" i="19"/>
  <c r="G3092" i="19"/>
  <c r="G3093" i="19"/>
  <c r="G3094" i="19"/>
  <c r="G3095" i="19"/>
  <c r="G3096" i="19"/>
  <c r="G3097" i="19"/>
  <c r="G3098" i="19"/>
  <c r="G3099" i="19"/>
  <c r="G3100" i="19"/>
  <c r="G3101" i="19"/>
  <c r="G3102" i="19"/>
  <c r="G3103" i="19"/>
  <c r="G3104" i="19"/>
  <c r="G3105" i="19"/>
  <c r="G3106" i="19"/>
  <c r="G3107" i="19"/>
  <c r="G3108" i="19"/>
  <c r="G3109" i="19"/>
  <c r="G3110" i="19"/>
  <c r="G3111" i="19"/>
  <c r="G3112" i="19"/>
  <c r="G3113" i="19"/>
  <c r="G3114" i="19"/>
  <c r="G3115" i="19"/>
  <c r="G3116" i="19"/>
  <c r="G3117" i="19"/>
  <c r="G3118" i="19"/>
  <c r="G3119" i="19"/>
  <c r="G3120" i="19"/>
  <c r="G3121" i="19"/>
  <c r="G3122" i="19"/>
  <c r="G3123" i="19"/>
  <c r="G3124" i="19"/>
  <c r="G3125" i="19"/>
  <c r="G3126" i="19"/>
  <c r="G3127" i="19"/>
  <c r="G3128" i="19"/>
  <c r="G3129" i="19"/>
  <c r="G3130" i="19"/>
  <c r="G3131" i="19"/>
  <c r="G3132" i="19"/>
  <c r="G3133" i="19"/>
  <c r="G3134" i="19"/>
  <c r="G3135" i="19"/>
  <c r="G3136" i="19"/>
  <c r="G3137" i="19"/>
  <c r="G3138" i="19"/>
  <c r="G3139" i="19"/>
  <c r="G3140" i="19"/>
  <c r="G3141" i="19"/>
  <c r="G3142" i="19"/>
  <c r="G3143" i="19"/>
  <c r="G3144" i="19"/>
  <c r="G3145" i="19"/>
  <c r="G3146" i="19"/>
  <c r="G3147" i="19"/>
  <c r="G3148" i="19"/>
  <c r="G3149" i="19"/>
  <c r="G3150" i="19"/>
  <c r="G3151" i="19"/>
  <c r="G3152" i="19"/>
  <c r="G3153" i="19"/>
  <c r="G3154" i="19"/>
  <c r="G3155" i="19"/>
  <c r="G3156" i="19"/>
  <c r="G3157" i="19"/>
  <c r="G3158" i="19"/>
  <c r="G3159" i="19"/>
  <c r="G3160" i="19"/>
  <c r="G3161" i="19"/>
  <c r="G3162" i="19"/>
  <c r="G3163" i="19"/>
  <c r="G3164" i="19"/>
  <c r="G3165" i="19"/>
  <c r="G3166" i="19"/>
  <c r="G3167" i="19"/>
  <c r="G3168" i="19"/>
  <c r="G3169" i="19"/>
  <c r="G3170" i="19"/>
  <c r="G3171" i="19"/>
  <c r="G3172" i="19"/>
  <c r="G3173" i="19"/>
  <c r="G3174" i="19"/>
  <c r="G3175" i="19"/>
  <c r="G3176" i="19"/>
  <c r="G3177" i="19"/>
  <c r="G3178" i="19"/>
  <c r="G3179" i="19"/>
  <c r="G3180" i="19"/>
  <c r="G3181" i="19"/>
  <c r="G3182" i="19"/>
  <c r="G3183" i="19"/>
  <c r="G3184" i="19"/>
  <c r="G3185" i="19"/>
  <c r="G3186" i="19"/>
  <c r="G3187" i="19"/>
  <c r="G3188" i="19"/>
  <c r="G3189" i="19"/>
  <c r="G3190" i="19"/>
  <c r="G3191" i="19"/>
  <c r="G3192" i="19"/>
  <c r="G3193" i="19"/>
  <c r="G3194" i="19"/>
  <c r="G3195" i="19"/>
  <c r="G3196" i="19"/>
  <c r="G3197" i="19"/>
  <c r="G3198" i="19"/>
  <c r="G3199" i="19"/>
  <c r="G3200" i="19"/>
  <c r="G3201" i="19"/>
  <c r="G3202" i="19"/>
  <c r="G3203" i="19"/>
  <c r="G3204" i="19"/>
  <c r="G3205" i="19"/>
  <c r="G3206" i="19"/>
  <c r="G3207" i="19"/>
  <c r="G3208" i="19"/>
  <c r="G3209" i="19"/>
  <c r="G3210" i="19"/>
  <c r="G3211" i="19"/>
  <c r="G3212" i="19"/>
  <c r="G3213" i="19"/>
  <c r="G3214" i="19"/>
  <c r="G3215" i="19"/>
  <c r="G3216" i="19"/>
  <c r="G3217" i="19"/>
  <c r="G3218" i="19"/>
  <c r="G3219" i="19"/>
  <c r="G3220" i="19"/>
  <c r="G3221" i="19"/>
  <c r="G3222" i="19"/>
  <c r="G3223" i="19"/>
  <c r="G3224" i="19"/>
  <c r="G3225" i="19"/>
  <c r="G3226" i="19"/>
  <c r="G3227" i="19"/>
  <c r="G3228" i="19"/>
  <c r="G3229" i="19"/>
  <c r="G3230" i="19"/>
  <c r="G3231" i="19"/>
  <c r="G3232" i="19"/>
  <c r="G3233" i="19"/>
  <c r="G3234" i="19"/>
  <c r="G3235" i="19"/>
  <c r="G3236" i="19"/>
  <c r="G3237" i="19"/>
  <c r="G3238" i="19"/>
  <c r="G3239" i="19"/>
  <c r="G3240" i="19"/>
  <c r="G3241" i="19"/>
  <c r="G3242" i="19"/>
  <c r="G3243" i="19"/>
  <c r="G3244" i="19"/>
  <c r="G3245" i="19"/>
  <c r="G3246" i="19"/>
  <c r="G3247" i="19"/>
  <c r="G3248" i="19"/>
  <c r="G3249" i="19"/>
  <c r="G3250" i="19"/>
  <c r="G3251" i="19"/>
  <c r="G3252" i="19"/>
  <c r="G3253" i="19"/>
  <c r="G3254" i="19"/>
  <c r="G3255" i="19"/>
  <c r="G3256" i="19"/>
  <c r="G3257" i="19"/>
  <c r="G3258" i="19"/>
  <c r="G3259" i="19"/>
  <c r="G3260" i="19"/>
  <c r="G3261" i="19"/>
  <c r="G3262" i="19"/>
  <c r="G3263" i="19"/>
  <c r="G3264" i="19"/>
  <c r="G3265" i="19"/>
  <c r="G3266" i="19"/>
  <c r="G3267" i="19"/>
  <c r="G3268" i="19"/>
  <c r="G3269" i="19"/>
  <c r="G3270" i="19"/>
  <c r="G3271" i="19"/>
  <c r="G3272" i="19"/>
  <c r="G3273" i="19"/>
  <c r="G3274" i="19"/>
  <c r="G3275" i="19"/>
  <c r="G3276" i="19"/>
  <c r="G3277" i="19"/>
  <c r="G3278" i="19"/>
  <c r="G3279" i="19"/>
  <c r="G3280" i="19"/>
  <c r="G3281" i="19"/>
  <c r="G3282" i="19"/>
  <c r="G3283" i="19"/>
  <c r="G3284" i="19"/>
  <c r="G3285" i="19"/>
  <c r="G3286" i="19"/>
  <c r="G3287" i="19"/>
  <c r="G3288" i="19"/>
  <c r="G3289" i="19"/>
  <c r="G3290" i="19"/>
  <c r="G3291" i="19"/>
  <c r="G3292" i="19"/>
  <c r="G3293" i="19"/>
  <c r="G3294" i="19"/>
  <c r="G3295" i="19"/>
  <c r="G3296" i="19"/>
  <c r="G3297" i="19"/>
  <c r="G3298" i="19"/>
  <c r="G3299" i="19"/>
  <c r="G3300" i="19"/>
  <c r="G3301" i="19"/>
  <c r="G3302" i="19"/>
  <c r="G3303" i="19"/>
  <c r="G3304" i="19"/>
  <c r="G3305" i="19"/>
  <c r="G3306" i="19"/>
  <c r="G3307" i="19"/>
  <c r="G3308" i="19"/>
  <c r="G3309" i="19"/>
  <c r="G3310" i="19"/>
  <c r="G3311" i="19"/>
  <c r="G3312" i="19"/>
  <c r="G3313" i="19"/>
  <c r="G3314" i="19"/>
  <c r="G3315" i="19"/>
  <c r="G3316" i="19"/>
  <c r="G3317" i="19"/>
  <c r="G3318" i="19"/>
  <c r="G3319" i="19"/>
  <c r="G3320" i="19"/>
  <c r="G3321" i="19"/>
  <c r="G3322" i="19"/>
  <c r="G3323" i="19"/>
  <c r="G3324" i="19"/>
  <c r="G3325" i="19"/>
  <c r="G3326" i="19"/>
  <c r="G3327" i="19"/>
  <c r="G3328" i="19"/>
  <c r="G3329" i="19"/>
  <c r="G3330" i="19"/>
  <c r="G3331" i="19"/>
  <c r="G3332" i="19"/>
  <c r="G3333" i="19"/>
  <c r="G3334" i="19"/>
  <c r="G3335" i="19"/>
  <c r="G3336" i="19"/>
  <c r="G3337" i="19"/>
  <c r="G3338" i="19"/>
  <c r="G3339" i="19"/>
  <c r="G3340" i="19"/>
  <c r="G3341" i="19"/>
  <c r="G3342" i="19"/>
  <c r="G3343" i="19"/>
  <c r="G3344" i="19"/>
  <c r="G3345" i="19"/>
  <c r="G3346" i="19"/>
  <c r="G3347" i="19"/>
  <c r="G3348" i="19"/>
  <c r="G3349" i="19"/>
  <c r="G3350" i="19"/>
  <c r="G3351" i="19"/>
  <c r="G3352" i="19"/>
  <c r="G3353" i="19"/>
  <c r="G3354" i="19"/>
  <c r="G3355" i="19"/>
  <c r="G3356" i="19"/>
  <c r="G3357" i="19"/>
  <c r="G3358" i="19"/>
  <c r="G3359" i="19"/>
  <c r="G3360" i="19"/>
  <c r="G3361" i="19"/>
  <c r="G3362" i="19"/>
  <c r="G3363" i="19"/>
  <c r="G3364" i="19"/>
  <c r="G3365" i="19"/>
  <c r="G3366" i="19"/>
  <c r="G3367" i="19"/>
  <c r="G3368" i="19"/>
  <c r="G3369" i="19"/>
  <c r="G3370" i="19"/>
  <c r="G3371" i="19"/>
  <c r="G3372" i="19"/>
  <c r="G3373" i="19"/>
  <c r="G3374" i="19"/>
  <c r="G3375" i="19"/>
  <c r="G3376" i="19"/>
  <c r="G3377" i="19"/>
  <c r="G3378" i="19"/>
  <c r="G3379" i="19"/>
  <c r="G3380" i="19"/>
  <c r="G3381" i="19"/>
  <c r="G3382" i="19"/>
  <c r="G3383" i="19"/>
  <c r="G3384" i="19"/>
  <c r="G3385" i="19"/>
  <c r="G3386" i="19"/>
  <c r="G3387" i="19"/>
  <c r="G3388" i="19"/>
  <c r="G3389" i="19"/>
  <c r="G3390" i="19"/>
  <c r="G3391" i="19"/>
  <c r="G3392" i="19"/>
  <c r="G3393" i="19"/>
  <c r="G3394" i="19"/>
  <c r="G3395" i="19"/>
  <c r="G3396" i="19"/>
  <c r="G3397" i="19"/>
  <c r="G3398" i="19"/>
  <c r="G3399" i="19"/>
  <c r="G3400" i="19"/>
  <c r="G3401" i="19"/>
  <c r="G3402" i="19"/>
  <c r="G3403" i="19"/>
  <c r="G3404" i="19"/>
  <c r="G3405" i="19"/>
  <c r="G3406" i="19"/>
  <c r="G3407" i="19"/>
  <c r="G3408" i="19"/>
  <c r="G3409" i="19"/>
  <c r="G3410" i="19"/>
  <c r="G3411" i="19"/>
  <c r="G3412" i="19"/>
  <c r="G3413" i="19"/>
  <c r="G3414" i="19"/>
  <c r="G3415" i="19"/>
  <c r="G3416" i="19"/>
  <c r="G3417" i="19"/>
  <c r="G3418" i="19"/>
  <c r="G3419" i="19"/>
  <c r="G3420" i="19"/>
  <c r="G3421" i="19"/>
  <c r="G3422" i="19"/>
  <c r="G3423" i="19"/>
  <c r="G3424" i="19"/>
  <c r="G3425" i="19"/>
  <c r="G3426" i="19"/>
  <c r="G3427" i="19"/>
  <c r="G3428" i="19"/>
  <c r="G3429" i="19"/>
  <c r="G3430" i="19"/>
  <c r="G3431" i="19"/>
  <c r="G3432" i="19"/>
  <c r="G3433" i="19"/>
  <c r="G3434" i="19"/>
  <c r="G3435" i="19"/>
  <c r="G3436" i="19"/>
  <c r="G3437" i="19"/>
  <c r="G3438" i="19"/>
  <c r="G3439" i="19"/>
  <c r="G3440" i="19"/>
  <c r="G3441" i="19"/>
  <c r="G3442" i="19"/>
  <c r="G3443" i="19"/>
  <c r="G3444" i="19"/>
  <c r="G3445" i="19"/>
  <c r="G3446" i="19"/>
  <c r="G3447" i="19"/>
  <c r="G3448" i="19"/>
  <c r="G3449" i="19"/>
  <c r="G3450" i="19"/>
  <c r="G3451" i="19"/>
  <c r="G3452" i="19"/>
  <c r="G3453" i="19"/>
  <c r="G3454" i="19"/>
  <c r="G3455" i="19"/>
  <c r="G3456" i="19"/>
  <c r="G3457" i="19"/>
  <c r="G3458" i="19"/>
  <c r="G3459" i="19"/>
  <c r="G3460" i="19"/>
  <c r="G3461" i="19"/>
  <c r="G3462" i="19"/>
  <c r="G3463" i="19"/>
  <c r="G3464" i="19"/>
  <c r="G3465" i="19"/>
  <c r="G3466" i="19"/>
  <c r="G3467" i="19"/>
  <c r="G3468" i="19"/>
  <c r="G3469" i="19"/>
  <c r="G3470" i="19"/>
  <c r="G3471" i="19"/>
  <c r="G3472" i="19"/>
  <c r="G3473" i="19"/>
  <c r="G3474" i="19"/>
  <c r="G3475" i="19"/>
  <c r="G3476" i="19"/>
  <c r="G3477" i="19"/>
  <c r="G3478" i="19"/>
  <c r="G3479" i="19"/>
  <c r="G3480" i="19"/>
  <c r="G3481" i="19"/>
  <c r="G3482" i="19"/>
  <c r="G3483" i="19"/>
  <c r="G3484" i="19"/>
  <c r="G3485" i="19"/>
  <c r="G3486" i="19"/>
  <c r="G3487" i="19"/>
  <c r="G3488" i="19"/>
  <c r="G3489" i="19"/>
  <c r="G3490" i="19"/>
  <c r="G3491" i="19"/>
  <c r="G3492" i="19"/>
  <c r="G3493" i="19"/>
  <c r="G3494" i="19"/>
  <c r="G3495" i="19"/>
  <c r="G3496" i="19"/>
  <c r="G3497" i="19"/>
  <c r="G3498" i="19"/>
  <c r="G3499" i="19"/>
  <c r="G3500" i="19"/>
  <c r="G3501" i="19"/>
  <c r="G3502" i="19"/>
  <c r="G3503" i="19"/>
  <c r="G3504" i="19"/>
  <c r="G3505" i="19"/>
  <c r="G3506" i="19"/>
  <c r="G3507" i="19"/>
  <c r="G3508" i="19"/>
  <c r="G3509" i="19"/>
  <c r="G3510" i="19"/>
  <c r="G3511" i="19"/>
  <c r="G3512" i="19"/>
  <c r="G3513" i="19"/>
  <c r="G3514" i="19"/>
  <c r="G3515" i="19"/>
  <c r="G3516" i="19"/>
  <c r="G3517" i="19"/>
  <c r="G3518" i="19"/>
  <c r="G3519" i="19"/>
  <c r="G3520" i="19"/>
  <c r="G3521" i="19"/>
  <c r="G3522" i="19"/>
  <c r="G3523" i="19"/>
  <c r="G3524" i="19"/>
  <c r="G3525" i="19"/>
  <c r="G3526" i="19"/>
  <c r="G3527" i="19"/>
  <c r="G3528" i="19"/>
  <c r="G3529" i="19"/>
  <c r="G3530" i="19"/>
  <c r="G3531" i="19"/>
  <c r="G3532" i="19"/>
  <c r="G3533" i="19"/>
  <c r="G3534" i="19"/>
  <c r="G3535" i="19"/>
  <c r="G3536" i="19"/>
  <c r="G3537" i="19"/>
  <c r="G3538" i="19"/>
  <c r="G3539" i="19"/>
  <c r="G3540" i="19"/>
  <c r="G3541" i="19"/>
  <c r="G3542" i="19"/>
  <c r="G3543" i="19"/>
  <c r="G3544" i="19"/>
  <c r="G3545" i="19"/>
  <c r="G3546" i="19"/>
  <c r="G3547" i="19"/>
  <c r="G3548" i="19"/>
  <c r="G3549" i="19"/>
  <c r="G3550" i="19"/>
  <c r="G3551" i="19"/>
  <c r="G3552" i="19"/>
  <c r="G3553" i="19"/>
  <c r="G3554" i="19"/>
  <c r="G3555" i="19"/>
  <c r="G3556" i="19"/>
  <c r="G3557" i="19"/>
  <c r="G3558" i="19"/>
  <c r="G3559" i="19"/>
  <c r="G3560" i="19"/>
  <c r="G3561" i="19"/>
  <c r="G3562" i="19"/>
  <c r="G3563" i="19"/>
  <c r="G3564" i="19"/>
  <c r="G3565" i="19"/>
  <c r="G3566" i="19"/>
  <c r="G3567" i="19"/>
  <c r="G3568" i="19"/>
  <c r="G3569" i="19"/>
  <c r="G3570" i="19"/>
  <c r="G3571" i="19"/>
  <c r="G3572" i="19"/>
  <c r="G3573" i="19"/>
  <c r="G3574" i="19"/>
  <c r="G3575" i="19"/>
  <c r="G3576" i="19"/>
  <c r="G3577" i="19"/>
  <c r="G3578" i="19"/>
  <c r="G3579" i="19"/>
  <c r="G3580" i="19"/>
  <c r="G3581" i="19"/>
  <c r="G3582" i="19"/>
  <c r="G3583" i="19"/>
  <c r="G3584" i="19"/>
  <c r="G3585" i="19"/>
  <c r="G3586" i="19"/>
  <c r="G3587" i="19"/>
  <c r="G3588" i="19"/>
  <c r="G3589" i="19"/>
  <c r="G3590" i="19"/>
  <c r="G3591" i="19"/>
  <c r="G3592" i="19"/>
  <c r="G3593" i="19"/>
  <c r="G3594" i="19"/>
  <c r="G3595" i="19"/>
  <c r="G3596" i="19"/>
  <c r="G3597" i="19"/>
  <c r="G3598" i="19"/>
  <c r="G3599" i="19"/>
  <c r="G3600" i="19"/>
  <c r="G3601" i="19"/>
  <c r="G3602" i="19"/>
  <c r="G3603" i="19"/>
  <c r="G3604" i="19"/>
  <c r="G3605" i="19"/>
  <c r="G3606" i="19"/>
  <c r="G3607" i="19"/>
  <c r="G3608" i="19"/>
  <c r="G3609" i="19"/>
  <c r="G3610" i="19"/>
  <c r="G3611" i="19"/>
  <c r="G3612" i="19"/>
  <c r="G3613" i="19"/>
  <c r="G3614" i="19"/>
  <c r="G3615" i="19"/>
  <c r="G3616" i="19"/>
  <c r="G3617" i="19"/>
  <c r="G3618" i="19"/>
  <c r="G3619" i="19"/>
  <c r="G3620" i="19"/>
  <c r="G3621" i="19"/>
  <c r="G3622" i="19"/>
  <c r="G3623" i="19"/>
  <c r="G3624" i="19"/>
  <c r="G3625" i="19"/>
  <c r="G3626" i="19"/>
  <c r="G3627" i="19"/>
  <c r="G3628" i="19"/>
  <c r="G3629" i="19"/>
  <c r="G3630" i="19"/>
  <c r="G3631" i="19"/>
  <c r="G3632" i="19"/>
  <c r="G3633" i="19"/>
  <c r="G3634" i="19"/>
  <c r="G3635" i="19"/>
  <c r="G3636" i="19"/>
  <c r="G3637" i="19"/>
  <c r="G3638" i="19"/>
  <c r="G3639" i="19"/>
  <c r="G3640" i="19"/>
  <c r="G3641" i="19"/>
  <c r="G3642" i="19"/>
  <c r="G3643" i="19"/>
  <c r="G3644" i="19"/>
  <c r="G3645" i="19"/>
  <c r="G3646" i="19"/>
  <c r="G3647" i="19"/>
  <c r="G3648" i="19"/>
  <c r="G3649" i="19"/>
  <c r="G3650" i="19"/>
  <c r="G3651" i="19"/>
  <c r="G3652" i="19"/>
  <c r="G3653" i="19"/>
  <c r="G3654" i="19"/>
  <c r="G3655" i="19"/>
  <c r="G3656" i="19"/>
  <c r="G3657" i="19"/>
  <c r="G3658" i="19"/>
  <c r="G3659" i="19"/>
  <c r="G3660" i="19"/>
  <c r="G3661" i="19"/>
  <c r="G3662" i="19"/>
  <c r="G3663" i="19"/>
  <c r="G3664" i="19"/>
  <c r="G3665" i="19"/>
  <c r="G3666" i="19"/>
  <c r="G3667" i="19"/>
  <c r="G3668" i="19"/>
  <c r="G3669" i="19"/>
  <c r="G3670" i="19"/>
  <c r="G3671" i="19"/>
  <c r="G3672" i="19"/>
  <c r="G3673" i="19"/>
  <c r="G3674" i="19"/>
  <c r="G3675" i="19"/>
  <c r="G3676" i="19"/>
  <c r="G3677" i="19"/>
  <c r="G3678" i="19"/>
  <c r="G3679" i="19"/>
  <c r="G3680" i="19"/>
  <c r="G3681" i="19"/>
  <c r="G3682" i="19"/>
  <c r="G3683" i="19"/>
  <c r="G3684" i="19"/>
  <c r="G3685" i="19"/>
  <c r="G3686" i="19"/>
  <c r="G3687" i="19"/>
  <c r="G3688" i="19"/>
  <c r="G3689" i="19"/>
  <c r="G3690" i="19"/>
  <c r="G3691" i="19"/>
  <c r="G3692" i="19"/>
  <c r="G3693" i="19"/>
  <c r="G3694" i="19"/>
  <c r="G3695" i="19"/>
  <c r="G3696" i="19"/>
  <c r="G3697" i="19"/>
  <c r="G3698" i="19"/>
  <c r="G3699" i="19"/>
  <c r="G3700" i="19"/>
  <c r="G3701" i="19"/>
  <c r="G3702" i="19"/>
  <c r="G3703" i="19"/>
  <c r="G3704" i="19"/>
  <c r="G3705" i="19"/>
  <c r="G3706" i="19"/>
  <c r="G3707" i="19"/>
  <c r="G3708" i="19"/>
  <c r="G3709" i="19"/>
  <c r="G3710" i="19"/>
  <c r="G3711" i="19"/>
  <c r="G3712" i="19"/>
  <c r="G3713" i="19"/>
  <c r="G3714" i="19"/>
  <c r="G3715" i="19"/>
  <c r="G3716" i="19"/>
  <c r="G3717" i="19"/>
  <c r="G3718" i="19"/>
  <c r="G3719" i="19"/>
  <c r="G3720" i="19"/>
  <c r="G3721" i="19"/>
  <c r="G3722" i="19"/>
  <c r="G3723" i="19"/>
  <c r="G3724" i="19"/>
  <c r="G3725" i="19"/>
  <c r="G3726" i="19"/>
  <c r="G3727" i="19"/>
  <c r="G3728" i="19"/>
  <c r="G3729" i="19"/>
  <c r="G3730" i="19"/>
  <c r="G3731" i="19"/>
  <c r="G3732" i="19"/>
  <c r="G3733" i="19"/>
  <c r="G3734" i="19"/>
  <c r="G3735" i="19"/>
  <c r="G3736" i="19"/>
  <c r="G3737" i="19"/>
  <c r="G3738" i="19"/>
  <c r="G3739" i="19"/>
  <c r="G3740" i="19"/>
  <c r="G3741" i="19"/>
  <c r="G3742" i="19"/>
  <c r="G3743" i="19"/>
  <c r="G3744" i="19"/>
  <c r="G3745" i="19"/>
  <c r="G3746" i="19"/>
  <c r="G3747" i="19"/>
  <c r="G3748" i="19"/>
  <c r="G3749" i="19"/>
  <c r="G3750" i="19"/>
  <c r="G3751" i="19"/>
  <c r="G3752" i="19"/>
  <c r="G3753" i="19"/>
  <c r="G3754" i="19"/>
  <c r="G3755" i="19"/>
  <c r="G3756" i="19"/>
  <c r="G3757" i="19"/>
  <c r="G3758" i="19"/>
  <c r="G3759" i="19"/>
  <c r="G3760" i="19"/>
  <c r="G3761" i="19"/>
  <c r="G3762" i="19"/>
  <c r="G3763" i="19"/>
  <c r="G3764" i="19"/>
  <c r="G3765" i="19"/>
  <c r="G3766" i="19"/>
  <c r="G3767" i="19"/>
  <c r="G3768" i="19"/>
  <c r="G3769" i="19"/>
  <c r="G3770" i="19"/>
  <c r="G3771" i="19"/>
  <c r="G3772" i="19"/>
  <c r="G3773" i="19"/>
  <c r="G3774" i="19"/>
  <c r="G3775" i="19"/>
  <c r="G3776" i="19"/>
  <c r="G3777" i="19"/>
  <c r="G3778" i="19"/>
  <c r="G3779" i="19"/>
  <c r="G3780" i="19"/>
  <c r="G3781" i="19"/>
  <c r="G3782" i="19"/>
  <c r="G3783" i="19"/>
  <c r="G3784" i="19"/>
  <c r="G3785" i="19"/>
  <c r="G3786" i="19"/>
  <c r="G3787" i="19"/>
  <c r="G3788" i="19"/>
  <c r="G3789" i="19"/>
  <c r="G3790" i="19"/>
  <c r="G3791" i="19"/>
  <c r="G3792" i="19"/>
  <c r="G3793" i="19"/>
  <c r="G3794" i="19"/>
  <c r="G3795" i="19"/>
  <c r="G3796" i="19"/>
  <c r="G3797" i="19"/>
  <c r="G3798" i="19"/>
  <c r="G3799" i="19"/>
  <c r="G3800" i="19"/>
  <c r="G3801" i="19"/>
  <c r="G3802" i="19"/>
  <c r="G3803" i="19"/>
  <c r="G3804" i="19"/>
  <c r="G3805" i="19"/>
  <c r="G3806" i="19"/>
  <c r="G3807" i="19"/>
  <c r="G3808" i="19"/>
  <c r="G3809" i="19"/>
  <c r="G3810" i="19"/>
  <c r="G3811" i="19"/>
  <c r="G3812" i="19"/>
  <c r="G3813" i="19"/>
  <c r="G3814" i="19"/>
  <c r="G3815" i="19"/>
  <c r="G3816" i="19"/>
  <c r="G3817" i="19"/>
  <c r="G3818" i="19"/>
  <c r="G3819" i="19"/>
  <c r="G3820" i="19"/>
  <c r="G3821" i="19"/>
  <c r="G3822" i="19"/>
  <c r="G3823" i="19"/>
  <c r="G3824" i="19"/>
  <c r="G3825" i="19"/>
  <c r="G3826" i="19"/>
  <c r="G3827" i="19"/>
  <c r="G3828" i="19"/>
  <c r="G3829" i="19"/>
  <c r="G3830" i="19"/>
  <c r="G3831" i="19"/>
  <c r="G3832" i="19"/>
  <c r="G3833" i="19"/>
  <c r="G3834" i="19"/>
  <c r="G3835" i="19"/>
  <c r="G3836" i="19"/>
  <c r="G3837" i="19"/>
  <c r="G3838" i="19"/>
  <c r="G3839" i="19"/>
  <c r="G3840" i="19"/>
  <c r="G3841" i="19"/>
  <c r="G3842" i="19"/>
  <c r="G3843" i="19"/>
  <c r="G3844" i="19"/>
  <c r="G3845" i="19"/>
  <c r="G3846" i="19"/>
  <c r="G3847" i="19"/>
  <c r="G3848" i="19"/>
  <c r="G3849" i="19"/>
  <c r="G3850" i="19"/>
  <c r="G3851" i="19"/>
  <c r="G3852" i="19"/>
  <c r="G3853" i="19"/>
  <c r="G3854" i="19"/>
  <c r="G3855" i="19"/>
  <c r="G3856" i="19"/>
  <c r="G3857" i="19"/>
  <c r="G3858" i="19"/>
  <c r="G3859" i="19"/>
  <c r="G3860" i="19"/>
  <c r="G3861" i="19"/>
  <c r="G3862" i="19"/>
  <c r="G3863" i="19"/>
  <c r="G3864" i="19"/>
  <c r="G3865" i="19"/>
  <c r="G3866" i="19"/>
  <c r="G3867" i="19"/>
  <c r="G3868" i="19"/>
  <c r="G3869" i="19"/>
  <c r="G3870" i="19"/>
  <c r="G3871" i="19"/>
  <c r="G3872" i="19"/>
  <c r="G3873" i="19"/>
  <c r="G3874" i="19"/>
  <c r="G3875" i="19"/>
  <c r="G3876" i="19"/>
  <c r="G3877" i="19"/>
  <c r="G3878" i="19"/>
  <c r="G3879" i="19"/>
  <c r="G3880" i="19"/>
  <c r="G3881" i="19"/>
  <c r="G3882" i="19"/>
  <c r="G3883" i="19"/>
  <c r="G3884" i="19"/>
  <c r="G3885" i="19"/>
  <c r="G3886" i="19"/>
  <c r="G3887" i="19"/>
  <c r="G3888" i="19"/>
  <c r="G3889" i="19"/>
  <c r="G3890" i="19"/>
  <c r="G3891" i="19"/>
  <c r="G3892" i="19"/>
  <c r="G3893" i="19"/>
  <c r="G3894" i="19"/>
  <c r="G3895" i="19"/>
  <c r="G3896" i="19"/>
  <c r="G3897" i="19"/>
  <c r="G3898" i="19"/>
  <c r="G3899" i="19"/>
  <c r="G3900" i="19"/>
  <c r="G3901" i="19"/>
  <c r="G3902" i="19"/>
  <c r="G3903" i="19"/>
  <c r="G3904" i="19"/>
  <c r="G3905" i="19"/>
  <c r="G3906" i="19"/>
  <c r="G3907" i="19"/>
  <c r="G3908" i="19"/>
  <c r="G3909" i="19"/>
  <c r="G3910" i="19"/>
  <c r="G3911" i="19"/>
  <c r="G3912" i="19"/>
  <c r="G3913" i="19"/>
  <c r="G3914" i="19"/>
  <c r="G3915" i="19"/>
  <c r="G3916" i="19"/>
  <c r="G3917" i="19"/>
  <c r="G3918" i="19"/>
  <c r="G3919" i="19"/>
  <c r="G3920" i="19"/>
  <c r="G3921" i="19"/>
  <c r="G3922" i="19"/>
  <c r="G3923" i="19"/>
  <c r="G3924" i="19"/>
  <c r="G3925" i="19"/>
  <c r="G3926" i="19"/>
  <c r="G3927" i="19"/>
  <c r="G3928" i="19"/>
  <c r="G3929" i="19"/>
  <c r="G3930" i="19"/>
  <c r="G3931" i="19"/>
  <c r="G3932" i="19"/>
  <c r="G3933" i="19"/>
  <c r="G3934" i="19"/>
  <c r="G3935" i="19"/>
  <c r="G3936" i="19"/>
  <c r="G3937" i="19"/>
  <c r="G3938" i="19"/>
  <c r="G3939" i="19"/>
  <c r="G3940" i="19"/>
  <c r="G3941" i="19"/>
  <c r="G3942" i="19"/>
  <c r="G3943" i="19"/>
  <c r="G3944" i="19"/>
  <c r="G3945" i="19"/>
  <c r="G3946" i="19"/>
  <c r="G3947" i="19"/>
  <c r="G3948" i="19"/>
  <c r="G3949" i="19"/>
  <c r="G3950" i="19"/>
  <c r="G3951" i="19"/>
  <c r="G3952" i="19"/>
  <c r="G3953" i="19"/>
  <c r="G3954" i="19"/>
  <c r="G3955" i="19"/>
  <c r="G3956" i="19"/>
  <c r="G3957" i="19"/>
  <c r="G3958" i="19"/>
  <c r="G3959" i="19"/>
  <c r="G3960" i="19"/>
  <c r="G3961" i="19"/>
  <c r="G3962" i="19"/>
  <c r="G3963" i="19"/>
  <c r="G3964" i="19"/>
  <c r="G3965" i="19"/>
  <c r="G3966" i="19"/>
  <c r="G3967" i="19"/>
  <c r="G3968" i="19"/>
  <c r="G3969" i="19"/>
  <c r="G3970" i="19"/>
  <c r="G3971" i="19"/>
  <c r="G3972" i="19"/>
  <c r="G3973" i="19"/>
  <c r="G3974" i="19"/>
  <c r="G3975" i="19"/>
  <c r="G3976" i="19"/>
  <c r="G3977" i="19"/>
  <c r="G3978" i="19"/>
  <c r="G3979" i="19"/>
  <c r="G3980" i="19"/>
  <c r="G3981" i="19"/>
  <c r="G3982" i="19"/>
  <c r="G3983" i="19"/>
  <c r="G3984" i="19"/>
  <c r="G3985" i="19"/>
  <c r="G3986" i="19"/>
  <c r="G3987" i="19"/>
  <c r="G3988" i="19"/>
  <c r="G3989" i="19"/>
  <c r="G3990" i="19"/>
  <c r="G3991" i="19"/>
  <c r="G3992" i="19"/>
  <c r="G3993" i="19"/>
  <c r="G3994" i="19"/>
  <c r="G3995" i="19"/>
  <c r="G3996" i="19"/>
  <c r="G3997" i="19"/>
  <c r="G3998" i="19"/>
  <c r="G3999" i="19"/>
  <c r="G4000" i="19"/>
  <c r="G4001" i="19"/>
  <c r="G4002" i="19"/>
  <c r="G4003" i="19"/>
  <c r="G4004" i="19"/>
  <c r="G4005" i="19"/>
  <c r="G4006" i="19"/>
  <c r="G4007" i="19"/>
  <c r="G4008" i="19"/>
  <c r="G4009" i="19"/>
  <c r="G4010" i="19"/>
  <c r="G4011" i="19"/>
  <c r="G4012" i="19"/>
  <c r="G4013" i="19"/>
  <c r="G4014" i="19"/>
  <c r="G4015" i="19"/>
  <c r="G4016" i="19"/>
  <c r="G4017" i="19"/>
  <c r="G4018" i="19"/>
  <c r="G4019" i="19"/>
  <c r="G4020" i="19"/>
  <c r="G4021" i="19"/>
  <c r="G4022" i="19"/>
  <c r="G4023" i="19"/>
  <c r="G4024" i="19"/>
  <c r="G4025" i="19"/>
  <c r="G4026" i="19"/>
  <c r="G4027" i="19"/>
  <c r="G4028" i="19"/>
  <c r="G4029" i="19"/>
  <c r="G4030" i="19"/>
  <c r="G4031" i="19"/>
  <c r="G4032" i="19"/>
  <c r="G4033" i="19"/>
  <c r="G4034" i="19"/>
  <c r="G4035" i="19"/>
  <c r="G4036" i="19"/>
  <c r="G4037" i="19"/>
  <c r="G4038" i="19"/>
  <c r="G4039" i="19"/>
  <c r="G4040" i="19"/>
  <c r="G4041" i="19"/>
  <c r="G4042" i="19"/>
  <c r="G4043" i="19"/>
  <c r="G4044" i="19"/>
  <c r="G4045" i="19"/>
  <c r="G4046" i="19"/>
  <c r="G4047" i="19"/>
  <c r="G4048" i="19"/>
  <c r="G4049" i="19"/>
  <c r="G4050" i="19"/>
  <c r="G4051" i="19"/>
  <c r="G4052" i="19"/>
  <c r="G4053" i="19"/>
  <c r="G4054" i="19"/>
  <c r="G4055" i="19"/>
  <c r="G4056" i="19"/>
  <c r="G4057" i="19"/>
  <c r="G4058" i="19"/>
  <c r="G4059" i="19"/>
  <c r="G4060" i="19"/>
  <c r="G4061" i="19"/>
  <c r="G4062" i="19"/>
  <c r="G4063" i="19"/>
  <c r="G4064" i="19"/>
  <c r="G4065" i="19"/>
  <c r="G4066" i="19"/>
  <c r="G4067" i="19"/>
  <c r="G4068" i="19"/>
  <c r="G4069" i="19"/>
  <c r="G4070" i="19"/>
  <c r="G4071" i="19"/>
  <c r="G4072" i="19"/>
  <c r="G4073" i="19"/>
  <c r="G4074" i="19"/>
  <c r="G4075" i="19"/>
  <c r="G4076" i="19"/>
  <c r="G4077" i="19"/>
  <c r="G4078" i="19"/>
  <c r="G4079" i="19"/>
  <c r="G4080" i="19"/>
  <c r="G4081" i="19"/>
  <c r="G4082" i="19"/>
  <c r="G4083" i="19"/>
  <c r="G4084" i="19"/>
  <c r="G4085" i="19"/>
  <c r="G4086" i="19"/>
  <c r="G4087" i="19"/>
  <c r="G4088" i="19"/>
  <c r="G4089" i="19"/>
  <c r="G4090" i="19"/>
  <c r="G4091" i="19"/>
  <c r="G4092" i="19"/>
  <c r="G4093" i="19"/>
  <c r="G4094" i="19"/>
  <c r="G4095" i="19"/>
  <c r="G4096" i="19"/>
  <c r="G4097" i="19"/>
  <c r="G4098" i="19"/>
  <c r="G4099" i="19"/>
  <c r="G4100" i="19"/>
  <c r="G4101" i="19"/>
  <c r="G4102" i="19"/>
  <c r="G4103" i="19"/>
  <c r="G4104" i="19"/>
  <c r="G4105" i="19"/>
  <c r="G4106" i="19"/>
  <c r="G4107" i="19"/>
  <c r="G4108" i="19"/>
  <c r="G4109" i="19"/>
  <c r="G4110" i="19"/>
  <c r="G4111" i="19"/>
  <c r="G4112" i="19"/>
  <c r="G4113" i="19"/>
  <c r="G4114" i="19"/>
  <c r="G4115" i="19"/>
  <c r="G4116" i="19"/>
  <c r="G4117" i="19"/>
  <c r="G4118" i="19"/>
  <c r="G4119" i="19"/>
  <c r="G4120" i="19"/>
  <c r="G4121" i="19"/>
  <c r="G4122" i="19"/>
  <c r="G4123" i="19"/>
  <c r="G4124" i="19"/>
  <c r="G4125" i="19"/>
  <c r="G4126" i="19"/>
  <c r="G4127" i="19"/>
  <c r="G4128" i="19"/>
  <c r="G4129" i="19"/>
  <c r="G4130" i="19"/>
  <c r="G4131" i="19"/>
  <c r="G4132" i="19"/>
  <c r="G4133" i="19"/>
  <c r="G4134" i="19"/>
  <c r="G4135" i="19"/>
  <c r="G4136" i="19"/>
  <c r="G4137" i="19"/>
  <c r="G4138" i="19"/>
  <c r="G4139" i="19"/>
  <c r="G4140" i="19"/>
  <c r="G4141" i="19"/>
  <c r="G4142" i="19"/>
  <c r="G4143" i="19"/>
  <c r="G4144" i="19"/>
  <c r="G4145" i="19"/>
  <c r="G4146" i="19"/>
  <c r="G4147" i="19"/>
  <c r="G4148" i="19"/>
  <c r="G4149" i="19"/>
  <c r="G4150" i="19"/>
  <c r="G4151" i="19"/>
  <c r="G4152" i="19"/>
  <c r="G4153" i="19"/>
  <c r="G4154" i="19"/>
  <c r="G4155" i="19"/>
  <c r="G4156" i="19"/>
  <c r="G4157" i="19"/>
  <c r="G4158" i="19"/>
  <c r="G4159" i="19"/>
  <c r="G4160" i="19"/>
  <c r="G4161" i="19"/>
  <c r="G4162" i="19"/>
  <c r="G4163" i="19"/>
  <c r="G4164" i="19"/>
  <c r="G4165" i="19"/>
  <c r="G4166" i="19"/>
  <c r="G4167" i="19"/>
  <c r="G4168" i="19"/>
  <c r="G4169" i="19"/>
  <c r="G4170" i="19"/>
  <c r="G4171" i="19"/>
  <c r="G4172" i="19"/>
  <c r="G4173" i="19"/>
  <c r="G4174" i="19"/>
  <c r="G4175" i="19"/>
  <c r="G4176" i="19"/>
  <c r="G4177" i="19"/>
  <c r="G4178" i="19"/>
  <c r="G4179" i="19"/>
  <c r="G4180" i="19"/>
  <c r="G4181" i="19"/>
  <c r="G4182" i="19"/>
  <c r="G4183" i="19"/>
  <c r="G4184" i="19"/>
  <c r="G4185" i="19"/>
  <c r="G4186" i="19"/>
  <c r="G4187" i="19"/>
  <c r="G4188" i="19"/>
  <c r="G4189" i="19"/>
  <c r="G4190" i="19"/>
  <c r="G4191" i="19"/>
  <c r="G4192" i="19"/>
  <c r="G4193" i="19"/>
  <c r="G4194" i="19"/>
  <c r="G4195" i="19"/>
  <c r="G4196" i="19"/>
  <c r="G4197" i="19"/>
  <c r="G4198" i="19"/>
  <c r="G4199" i="19"/>
  <c r="G4200" i="19"/>
  <c r="G4201" i="19"/>
  <c r="G4202" i="19"/>
  <c r="G4203" i="19"/>
  <c r="G4204" i="19"/>
  <c r="G4205" i="19"/>
  <c r="G4206" i="19"/>
  <c r="G4207" i="19"/>
  <c r="G4208" i="19"/>
  <c r="G4209" i="19"/>
  <c r="G4210" i="19"/>
  <c r="G4211" i="19"/>
  <c r="G4212" i="19"/>
  <c r="G4213" i="19"/>
  <c r="G4214" i="19"/>
  <c r="G4215" i="19"/>
  <c r="G4216" i="19"/>
  <c r="G4217" i="19"/>
  <c r="G4218" i="19"/>
  <c r="G4219" i="19"/>
  <c r="G4220" i="19"/>
  <c r="G4221" i="19"/>
  <c r="G4222" i="19"/>
  <c r="G4223" i="19"/>
  <c r="G4224" i="19"/>
  <c r="G4225" i="19"/>
  <c r="G4226" i="19"/>
  <c r="G4227" i="19"/>
  <c r="G4228" i="19"/>
  <c r="G4229" i="19"/>
  <c r="G4230" i="19"/>
  <c r="G4231" i="19"/>
  <c r="G4232" i="19"/>
  <c r="G4233" i="19"/>
  <c r="G4234" i="19"/>
  <c r="G4235" i="19"/>
  <c r="G4236" i="19"/>
  <c r="G4237" i="19"/>
  <c r="G4238" i="19"/>
  <c r="G4239" i="19"/>
  <c r="G4240" i="19"/>
  <c r="G4241" i="19"/>
  <c r="G4242" i="19"/>
  <c r="G4243" i="19"/>
  <c r="G4244" i="19"/>
  <c r="G4245" i="19"/>
  <c r="G4246" i="19"/>
  <c r="G4247" i="19"/>
  <c r="G4248" i="19"/>
  <c r="G4249" i="19"/>
  <c r="G4250" i="19"/>
  <c r="G4251" i="19"/>
  <c r="G4252" i="19"/>
  <c r="G4253" i="19"/>
  <c r="G4254" i="19"/>
  <c r="G4255" i="19"/>
  <c r="G4256" i="19"/>
  <c r="G4257" i="19"/>
  <c r="G4258" i="19"/>
  <c r="G4259" i="19"/>
  <c r="G4260" i="19"/>
  <c r="G4261" i="19"/>
  <c r="G4262" i="19"/>
  <c r="G4263" i="19"/>
  <c r="G4264" i="19"/>
  <c r="G4265" i="19"/>
  <c r="G4266" i="19"/>
  <c r="G4267" i="19"/>
  <c r="G4268" i="19"/>
  <c r="G4269" i="19"/>
  <c r="G4270" i="19"/>
  <c r="G4271" i="19"/>
  <c r="G4272" i="19"/>
  <c r="G4273" i="19"/>
  <c r="G4274" i="19"/>
  <c r="G4275" i="19"/>
  <c r="G4276" i="19"/>
  <c r="G4277" i="19"/>
  <c r="G4278" i="19"/>
  <c r="G4279" i="19"/>
  <c r="G4280" i="19"/>
  <c r="G4281" i="19"/>
  <c r="G4282" i="19"/>
  <c r="G4283" i="19"/>
  <c r="G4284" i="19"/>
  <c r="G4285" i="19"/>
  <c r="G4286" i="19"/>
  <c r="G4287" i="19"/>
  <c r="G4288" i="19"/>
  <c r="G4289" i="19"/>
  <c r="G4290" i="19"/>
  <c r="G4291" i="19"/>
  <c r="G4292" i="19"/>
  <c r="G4293" i="19"/>
  <c r="G4294" i="19"/>
  <c r="G4295" i="19"/>
  <c r="G4296" i="19"/>
  <c r="G4297" i="19"/>
  <c r="G4298" i="19"/>
  <c r="G4299" i="19"/>
  <c r="G4300" i="19"/>
  <c r="G4301" i="19"/>
  <c r="G4302" i="19"/>
  <c r="G4303" i="19"/>
  <c r="G4304" i="19"/>
  <c r="G4305" i="19"/>
  <c r="G4306" i="19"/>
  <c r="G4307" i="19"/>
  <c r="G4308" i="19"/>
  <c r="G4309" i="19"/>
  <c r="G4310" i="19"/>
  <c r="G4311" i="19"/>
  <c r="G4312" i="19"/>
  <c r="G4313" i="19"/>
  <c r="G4314" i="19"/>
  <c r="G4315" i="19"/>
  <c r="G4316" i="19"/>
  <c r="G4317" i="19"/>
  <c r="G4318" i="19"/>
  <c r="G4319" i="19"/>
  <c r="G4320" i="19"/>
  <c r="G4321" i="19"/>
  <c r="G4322" i="19"/>
  <c r="G4323" i="19"/>
  <c r="G4324" i="19"/>
  <c r="G4325" i="19"/>
  <c r="G4326" i="19"/>
  <c r="G4327" i="19"/>
  <c r="G4328" i="19"/>
  <c r="G4329" i="19"/>
  <c r="G4330" i="19"/>
  <c r="G4331" i="19"/>
  <c r="G4332" i="19"/>
  <c r="G4333" i="19"/>
  <c r="G4334" i="19"/>
  <c r="G4335" i="19"/>
  <c r="G4336" i="19"/>
  <c r="G4337" i="19"/>
  <c r="G4338" i="19"/>
  <c r="G4339" i="19"/>
  <c r="G4340" i="19"/>
  <c r="G4341" i="19"/>
  <c r="G4342" i="19"/>
  <c r="G4343" i="19"/>
  <c r="G4344" i="19"/>
  <c r="G4345" i="19"/>
  <c r="G4346" i="19"/>
  <c r="G4347" i="19"/>
  <c r="G4348" i="19"/>
  <c r="G4349" i="19"/>
  <c r="G4350" i="19"/>
  <c r="G4351" i="19"/>
  <c r="G4352" i="19"/>
  <c r="G4353" i="19"/>
  <c r="G4354" i="19"/>
  <c r="G4355" i="19"/>
  <c r="G4356" i="19"/>
  <c r="G4357" i="19"/>
  <c r="G4358" i="19"/>
  <c r="G4359" i="19"/>
  <c r="G4360" i="19"/>
  <c r="G4361" i="19"/>
  <c r="G4362" i="19"/>
  <c r="G4363" i="19"/>
  <c r="G4364" i="19"/>
  <c r="G4365" i="19"/>
  <c r="G4366" i="19"/>
  <c r="G4367" i="19"/>
  <c r="G4368" i="19"/>
  <c r="G4369" i="19"/>
  <c r="G4370" i="19"/>
  <c r="G4371" i="19"/>
  <c r="G4372" i="19"/>
  <c r="G4373" i="19"/>
  <c r="G4374" i="19"/>
  <c r="G4375" i="19"/>
  <c r="G4376" i="19"/>
  <c r="G4377" i="19"/>
  <c r="G4378" i="19"/>
  <c r="G4379" i="19"/>
  <c r="G4380" i="19"/>
  <c r="G4381" i="19"/>
  <c r="G4382" i="19"/>
  <c r="G4383" i="19"/>
  <c r="G4384" i="19"/>
  <c r="G4385" i="19"/>
  <c r="G4386" i="19"/>
  <c r="G4387" i="19"/>
  <c r="G4388" i="19"/>
  <c r="G4389" i="19"/>
  <c r="G4390" i="19"/>
  <c r="G4391" i="19"/>
  <c r="G4392" i="19"/>
  <c r="G4393" i="19"/>
  <c r="G4394" i="19"/>
  <c r="G4395" i="19"/>
  <c r="G4396" i="19"/>
  <c r="G4397" i="19"/>
  <c r="G4398" i="19"/>
  <c r="G4399" i="19"/>
  <c r="G4400" i="19"/>
  <c r="G4401" i="19"/>
  <c r="G4402" i="19"/>
  <c r="G4403" i="19"/>
  <c r="G4404" i="19"/>
  <c r="G4405" i="19"/>
  <c r="G4406" i="19"/>
  <c r="G4407" i="19"/>
  <c r="G4408" i="19"/>
  <c r="G4409" i="19"/>
  <c r="G4410" i="19"/>
  <c r="G4411" i="19"/>
  <c r="G4412" i="19"/>
  <c r="G4413" i="19"/>
  <c r="G4414" i="19"/>
  <c r="G4415" i="19"/>
  <c r="G4416" i="19"/>
  <c r="G4417" i="19"/>
  <c r="G4418" i="19"/>
  <c r="G4419" i="19"/>
  <c r="G4420" i="19"/>
  <c r="G4421" i="19"/>
  <c r="G4422" i="19"/>
  <c r="G4423" i="19"/>
  <c r="G4424" i="19"/>
  <c r="G4425" i="19"/>
  <c r="G4426" i="19"/>
  <c r="G4427" i="19"/>
  <c r="G4428" i="19"/>
  <c r="G4429" i="19"/>
  <c r="G4430" i="19"/>
  <c r="G4431" i="19"/>
  <c r="G4432" i="19"/>
  <c r="G4433" i="19"/>
  <c r="G4434" i="19"/>
  <c r="G4435" i="19"/>
  <c r="G4436" i="19"/>
  <c r="G4437" i="19"/>
  <c r="G4438" i="19"/>
  <c r="G4439" i="19"/>
  <c r="G4440" i="19"/>
  <c r="G4441" i="19"/>
  <c r="G4442" i="19"/>
  <c r="G4443" i="19"/>
  <c r="G4444" i="19"/>
  <c r="G4445" i="19"/>
  <c r="G4446" i="19"/>
  <c r="G4447" i="19"/>
  <c r="G4448" i="19"/>
  <c r="G4449" i="19"/>
  <c r="G4450" i="19"/>
  <c r="G4451" i="19"/>
  <c r="G4452" i="19"/>
  <c r="G4453" i="19"/>
  <c r="G4454" i="19"/>
  <c r="G4455" i="19"/>
  <c r="G4456" i="19"/>
  <c r="G4457" i="19"/>
  <c r="G4458" i="19"/>
  <c r="G4459" i="19"/>
  <c r="G4460" i="19"/>
  <c r="G4461" i="19"/>
  <c r="G4462" i="19"/>
  <c r="G4463" i="19"/>
  <c r="G4464" i="19"/>
  <c r="G4465" i="19"/>
  <c r="G4466" i="19"/>
  <c r="G4467" i="19"/>
  <c r="G4468" i="19"/>
  <c r="G4469" i="19"/>
  <c r="G4470" i="19"/>
  <c r="G4471" i="19"/>
  <c r="G4472" i="19"/>
  <c r="G4473" i="19"/>
  <c r="G4474" i="19"/>
  <c r="G4475" i="19"/>
  <c r="G4476" i="19"/>
  <c r="G4477" i="19"/>
  <c r="G4478" i="19"/>
  <c r="G4479" i="19"/>
  <c r="G4480" i="19"/>
  <c r="G4481" i="19"/>
  <c r="G4482" i="19"/>
  <c r="G4483" i="19"/>
  <c r="G4484" i="19"/>
  <c r="G4485" i="19"/>
  <c r="G4486" i="19"/>
  <c r="G4487" i="19"/>
  <c r="G4488" i="19"/>
  <c r="G4489" i="19"/>
  <c r="G4490" i="19"/>
  <c r="G4491" i="19"/>
  <c r="G4492" i="19"/>
  <c r="G4493" i="19"/>
  <c r="G4494" i="19"/>
  <c r="G4495" i="19"/>
  <c r="G4496" i="19"/>
  <c r="G4497" i="19"/>
  <c r="G4498" i="19"/>
  <c r="G4499" i="19"/>
  <c r="G4500" i="19"/>
  <c r="G4501" i="19"/>
  <c r="G4502" i="19"/>
  <c r="G4503" i="19"/>
  <c r="G4504" i="19"/>
  <c r="G4505" i="19"/>
  <c r="G4506" i="19"/>
  <c r="G4507" i="19"/>
  <c r="G4508" i="19"/>
  <c r="G4509" i="19"/>
  <c r="G4510" i="19"/>
  <c r="G4511" i="19"/>
  <c r="G4512" i="19"/>
  <c r="G4513" i="19"/>
  <c r="G4514" i="19"/>
  <c r="G4515" i="19"/>
  <c r="G4516" i="19"/>
  <c r="G4517" i="19"/>
  <c r="G4518" i="19"/>
  <c r="G4519" i="19"/>
  <c r="G4520" i="19"/>
  <c r="G4521" i="19"/>
  <c r="G4522" i="19"/>
  <c r="G4523" i="19"/>
  <c r="G4524" i="19"/>
  <c r="G4525" i="19"/>
  <c r="G4526" i="19"/>
  <c r="G4527" i="19"/>
  <c r="G4528" i="19"/>
  <c r="G4529" i="19"/>
  <c r="G4530" i="19"/>
  <c r="G4531" i="19"/>
  <c r="G4532" i="19"/>
  <c r="G4533" i="19"/>
  <c r="G4534" i="19"/>
  <c r="G4535" i="19"/>
  <c r="G4536" i="19"/>
  <c r="G4537" i="19"/>
  <c r="G4538" i="19"/>
  <c r="G4539" i="19"/>
  <c r="G4540" i="19"/>
  <c r="G4541" i="19"/>
  <c r="G4542" i="19"/>
  <c r="G4543" i="19"/>
  <c r="G4544" i="19"/>
  <c r="G4545" i="19"/>
  <c r="G4546" i="19"/>
  <c r="G4547" i="19"/>
  <c r="G4548" i="19"/>
  <c r="G4549" i="19"/>
  <c r="G4550" i="19"/>
  <c r="G4551" i="19"/>
  <c r="G4552" i="19"/>
  <c r="G4553" i="19"/>
  <c r="G4554" i="19"/>
  <c r="G4555" i="19"/>
  <c r="G4556" i="19"/>
  <c r="G4557" i="19"/>
  <c r="G4558" i="19"/>
  <c r="G4559" i="19"/>
  <c r="G4560" i="19"/>
  <c r="G4561" i="19"/>
  <c r="G4562" i="19"/>
  <c r="G4563" i="19"/>
  <c r="G4564" i="19"/>
  <c r="G4565" i="19"/>
  <c r="G4566" i="19"/>
  <c r="G4567" i="19"/>
  <c r="G4568" i="19"/>
  <c r="G4569" i="19"/>
  <c r="G4570" i="19"/>
  <c r="G4571" i="19"/>
  <c r="G4572" i="19"/>
  <c r="G4573" i="19"/>
  <c r="G4574" i="19"/>
  <c r="G4575" i="19"/>
  <c r="G4576" i="19"/>
  <c r="G4577" i="19"/>
  <c r="G4578" i="19"/>
  <c r="G4579" i="19"/>
  <c r="G4580" i="19"/>
  <c r="G4581" i="19"/>
  <c r="G4582" i="19"/>
  <c r="G4583" i="19"/>
  <c r="G4584" i="19"/>
  <c r="G4585" i="19"/>
  <c r="G4586" i="19"/>
  <c r="G4587" i="19"/>
  <c r="G4588" i="19"/>
  <c r="G4589" i="19"/>
  <c r="G4590" i="19"/>
  <c r="G4591" i="19"/>
  <c r="G4592" i="19"/>
  <c r="G4593" i="19"/>
  <c r="G4594" i="19"/>
  <c r="G4595" i="19"/>
  <c r="G4596" i="19"/>
  <c r="G4597" i="19"/>
  <c r="G4598" i="19"/>
  <c r="G4599" i="19"/>
  <c r="G4600" i="19"/>
  <c r="G4601" i="19"/>
  <c r="G4602" i="19"/>
  <c r="G4603" i="19"/>
  <c r="G4604" i="19"/>
  <c r="G4605" i="19"/>
  <c r="G4606" i="19"/>
  <c r="G4607" i="19"/>
  <c r="G4608" i="19"/>
  <c r="G4609" i="19"/>
  <c r="G4610" i="19"/>
  <c r="G4611" i="19"/>
  <c r="G4612" i="19"/>
  <c r="G4613" i="19"/>
  <c r="G4614" i="19"/>
  <c r="G4615" i="19"/>
  <c r="G4616" i="19"/>
  <c r="G4617" i="19"/>
  <c r="G4618" i="19"/>
  <c r="G4619" i="19"/>
  <c r="G4620" i="19"/>
  <c r="G4621" i="19"/>
  <c r="G4622" i="19"/>
  <c r="G4623" i="19"/>
  <c r="G4624" i="19"/>
  <c r="G4625" i="19"/>
  <c r="G4626" i="19"/>
  <c r="G4627" i="19"/>
  <c r="G4628" i="19"/>
  <c r="G4629" i="19"/>
  <c r="G4630" i="19"/>
  <c r="G4631" i="19"/>
  <c r="G4632" i="19"/>
  <c r="G4633" i="19"/>
  <c r="G4634" i="19"/>
  <c r="G4635" i="19"/>
  <c r="G4636" i="19"/>
  <c r="G4637" i="19"/>
  <c r="G4638" i="19"/>
  <c r="G4639" i="19"/>
  <c r="G4640" i="19"/>
  <c r="G4641" i="19"/>
  <c r="G4642" i="19"/>
  <c r="G4643" i="19"/>
  <c r="G4644" i="19"/>
  <c r="G4645" i="19"/>
  <c r="G4646" i="19"/>
  <c r="G4647" i="19"/>
  <c r="G4648" i="19"/>
  <c r="G4649" i="19"/>
  <c r="G4650" i="19"/>
  <c r="G4651" i="19"/>
  <c r="G4652" i="19"/>
  <c r="G4653" i="19"/>
  <c r="G4654" i="19"/>
  <c r="G4655" i="19"/>
  <c r="G4656" i="19"/>
  <c r="G4657" i="19"/>
  <c r="G4658" i="19"/>
  <c r="G4659" i="19"/>
  <c r="G4660" i="19"/>
  <c r="G4661" i="19"/>
  <c r="G4662" i="19"/>
  <c r="G4663" i="19"/>
  <c r="G4664" i="19"/>
  <c r="G4665" i="19"/>
  <c r="G4666" i="19"/>
  <c r="G4667" i="19"/>
  <c r="G4668" i="19"/>
  <c r="G4669" i="19"/>
  <c r="G4670" i="19"/>
  <c r="G4671" i="19"/>
  <c r="G4672" i="19"/>
  <c r="G4673" i="19"/>
  <c r="G4674" i="19"/>
  <c r="G4675" i="19"/>
  <c r="G4676" i="19"/>
  <c r="G4677" i="19"/>
  <c r="G4678" i="19"/>
  <c r="G4679" i="19"/>
  <c r="G4680" i="19"/>
  <c r="G4681" i="19"/>
  <c r="G4682" i="19"/>
  <c r="G4683" i="19"/>
  <c r="G4684" i="19"/>
  <c r="G4685" i="19"/>
  <c r="G4686" i="19"/>
  <c r="G4687" i="19"/>
  <c r="G4688" i="19"/>
  <c r="G4689" i="19"/>
  <c r="G4690" i="19"/>
  <c r="G4691" i="19"/>
  <c r="G4692" i="19"/>
  <c r="G4693" i="19"/>
  <c r="G4694" i="19"/>
  <c r="G4695" i="19"/>
  <c r="G4696" i="19"/>
  <c r="G4697" i="19"/>
  <c r="G4698" i="19"/>
  <c r="G4699" i="19"/>
  <c r="G4700" i="19"/>
  <c r="G4701" i="19"/>
  <c r="G4702" i="19"/>
  <c r="G4703" i="19"/>
  <c r="G4704" i="19"/>
  <c r="G4705" i="19"/>
  <c r="G4706" i="19"/>
  <c r="G4707" i="19"/>
  <c r="G4708" i="19"/>
  <c r="G4709" i="19"/>
  <c r="G4710" i="19"/>
  <c r="G4711" i="19"/>
  <c r="G4712" i="19"/>
  <c r="G4713" i="19"/>
  <c r="G4714" i="19"/>
  <c r="G4715" i="19"/>
  <c r="G4716" i="19"/>
  <c r="G4717" i="19"/>
  <c r="G4718" i="19"/>
  <c r="G4719" i="19"/>
  <c r="G4720" i="19"/>
  <c r="G4721" i="19"/>
  <c r="G4722" i="19"/>
  <c r="G4723" i="19"/>
  <c r="G4724" i="19"/>
  <c r="G4725" i="19"/>
  <c r="G4726" i="19"/>
  <c r="G4727" i="19"/>
  <c r="G4728" i="19"/>
  <c r="G4729" i="19"/>
  <c r="G4730" i="19"/>
  <c r="G4731" i="19"/>
  <c r="G4732" i="19"/>
  <c r="G4733" i="19"/>
  <c r="G4734" i="19"/>
  <c r="G4735" i="19"/>
  <c r="G4736" i="19"/>
  <c r="G4737" i="19"/>
  <c r="G4738" i="19"/>
  <c r="G4739" i="19"/>
  <c r="G4740" i="19"/>
  <c r="G4741" i="19"/>
  <c r="G4742" i="19"/>
  <c r="G4743" i="19"/>
  <c r="G4744" i="19"/>
  <c r="G4745" i="19"/>
  <c r="G4746" i="19"/>
  <c r="G4747" i="19"/>
  <c r="G4748" i="19"/>
  <c r="G4749" i="19"/>
  <c r="G4750" i="19"/>
  <c r="G4751" i="19"/>
  <c r="G4752" i="19"/>
  <c r="G4753" i="19"/>
  <c r="G4754" i="19"/>
  <c r="G4755" i="19"/>
  <c r="G4756" i="19"/>
  <c r="G4757" i="19"/>
  <c r="G4758" i="19"/>
  <c r="G4759" i="19"/>
  <c r="G4760" i="19"/>
  <c r="G4761" i="19"/>
  <c r="G4762" i="19"/>
  <c r="G4763" i="19"/>
  <c r="G4764" i="19"/>
  <c r="G4765" i="19"/>
  <c r="G4766" i="19"/>
  <c r="G4767" i="19"/>
  <c r="G4768" i="19"/>
  <c r="G4769" i="19"/>
  <c r="G4770" i="19"/>
  <c r="G4771" i="19"/>
  <c r="G4772" i="19"/>
  <c r="G4773" i="19"/>
  <c r="G4774" i="19"/>
  <c r="G4775" i="19"/>
  <c r="G4776" i="19"/>
  <c r="G4777" i="19"/>
  <c r="G4778" i="19"/>
  <c r="G4779" i="19"/>
  <c r="G4780" i="19"/>
  <c r="G4781" i="19"/>
  <c r="G4782" i="19"/>
  <c r="G4783" i="19"/>
  <c r="G4784" i="19"/>
  <c r="G4785" i="19"/>
  <c r="G4786" i="19"/>
  <c r="G4787" i="19"/>
  <c r="G4788" i="19"/>
  <c r="G4789" i="19"/>
  <c r="G4790" i="19"/>
  <c r="G4791" i="19"/>
  <c r="G4792" i="19"/>
  <c r="G4793" i="19"/>
  <c r="G4794" i="19"/>
  <c r="G4795" i="19"/>
  <c r="G4796" i="19"/>
  <c r="G4797" i="19"/>
  <c r="G4798" i="19"/>
  <c r="G4799" i="19"/>
  <c r="G4800" i="19"/>
  <c r="G4801" i="19"/>
  <c r="G4802" i="19"/>
  <c r="G4803" i="19"/>
  <c r="G4804" i="19"/>
  <c r="G4805" i="19"/>
  <c r="G4806" i="19"/>
  <c r="G4807" i="19"/>
  <c r="G4808" i="19"/>
  <c r="G4809" i="19"/>
  <c r="G4810" i="19"/>
  <c r="G4811" i="19"/>
  <c r="G4812" i="19"/>
  <c r="G4813" i="19"/>
  <c r="G4814" i="19"/>
  <c r="G4815" i="19"/>
  <c r="G4816" i="19"/>
  <c r="G4817" i="19"/>
  <c r="G4818" i="19"/>
  <c r="G4819" i="19"/>
  <c r="G4820" i="19"/>
  <c r="G4821" i="19"/>
  <c r="G4822" i="19"/>
  <c r="G4823" i="19"/>
  <c r="G4824" i="19"/>
  <c r="G4825" i="19"/>
  <c r="G4826" i="19"/>
  <c r="G4827" i="19"/>
  <c r="G4828" i="19"/>
  <c r="G4829" i="19"/>
  <c r="G4830" i="19"/>
  <c r="G4831" i="19"/>
  <c r="G4832" i="19"/>
  <c r="G4833" i="19"/>
  <c r="G4834" i="19"/>
  <c r="G4835" i="19"/>
  <c r="G4836" i="19"/>
  <c r="G4837" i="19"/>
  <c r="G4838" i="19"/>
  <c r="G4839" i="19"/>
  <c r="G4840" i="19"/>
  <c r="G4841" i="19"/>
  <c r="G4842" i="19"/>
  <c r="G4843" i="19"/>
  <c r="G4844" i="19"/>
  <c r="G4845" i="19"/>
  <c r="G4846" i="19"/>
  <c r="G4847" i="19"/>
  <c r="G4848" i="19"/>
  <c r="G4849" i="19"/>
  <c r="G4850" i="19"/>
  <c r="G4851" i="19"/>
  <c r="G4852" i="19"/>
  <c r="G4853" i="19"/>
  <c r="G4854" i="19"/>
  <c r="G4855" i="19"/>
  <c r="G4856" i="19"/>
  <c r="G4857" i="19"/>
  <c r="G4858" i="19"/>
  <c r="G4859" i="19"/>
  <c r="G4860" i="19"/>
  <c r="G4861" i="19"/>
  <c r="G4862" i="19"/>
  <c r="G4863" i="19"/>
  <c r="G4864" i="19"/>
  <c r="G4865" i="19"/>
  <c r="G4866" i="19"/>
  <c r="G4867" i="19"/>
  <c r="G4868" i="19"/>
  <c r="G4869" i="19"/>
  <c r="G4870" i="19"/>
  <c r="G4871" i="19"/>
  <c r="G4872" i="19"/>
  <c r="G4873" i="19"/>
  <c r="G4874" i="19"/>
  <c r="G4875" i="19"/>
  <c r="G4876" i="19"/>
  <c r="G4877" i="19"/>
  <c r="G4878" i="19"/>
  <c r="G4879" i="19"/>
  <c r="G4880" i="19"/>
  <c r="G4881" i="19"/>
  <c r="G4882" i="19"/>
  <c r="G4883" i="19"/>
  <c r="G4884" i="19"/>
  <c r="G4885" i="19"/>
  <c r="G4886" i="19"/>
  <c r="G4887" i="19"/>
  <c r="G4888" i="19"/>
  <c r="G4889" i="19"/>
  <c r="G4890" i="19"/>
  <c r="G4891" i="19"/>
  <c r="G4892" i="19"/>
  <c r="G4893" i="19"/>
  <c r="G4894" i="19"/>
  <c r="G4895" i="19"/>
  <c r="G4896" i="19"/>
  <c r="G4897" i="19"/>
  <c r="G4898" i="19"/>
  <c r="G4899" i="19"/>
  <c r="G4900" i="19"/>
  <c r="G4901" i="19"/>
  <c r="G4902" i="19"/>
  <c r="G4903" i="19"/>
  <c r="G4904" i="19"/>
  <c r="G4905" i="19"/>
  <c r="G4906" i="19"/>
  <c r="G4907" i="19"/>
  <c r="G4908" i="19"/>
  <c r="G4909" i="19"/>
  <c r="G4910" i="19"/>
  <c r="G4911" i="19"/>
  <c r="G4912" i="19"/>
  <c r="G4913" i="19"/>
  <c r="G4914" i="19"/>
  <c r="G4915" i="19"/>
  <c r="G4916" i="19"/>
  <c r="G4917" i="19"/>
  <c r="G4918" i="19"/>
  <c r="G4919" i="19"/>
  <c r="G4920" i="19"/>
  <c r="G4921" i="19"/>
  <c r="G4922" i="19"/>
  <c r="G4923" i="19"/>
  <c r="G4924" i="19"/>
  <c r="G4925" i="19"/>
  <c r="G4926" i="19"/>
  <c r="G4927" i="19"/>
  <c r="G4928" i="19"/>
  <c r="G4929" i="19"/>
  <c r="G4930" i="19"/>
  <c r="G4931" i="19"/>
  <c r="G4932" i="19"/>
  <c r="G4933" i="19"/>
  <c r="G4934" i="19"/>
  <c r="G4935" i="19"/>
  <c r="G4936" i="19"/>
  <c r="G4937" i="19"/>
  <c r="G4938" i="19"/>
  <c r="G4939" i="19"/>
  <c r="G4940" i="19"/>
  <c r="G4941" i="19"/>
  <c r="G4942" i="19"/>
  <c r="G4943" i="19"/>
  <c r="G4944" i="19"/>
  <c r="G4945" i="19"/>
  <c r="G4946" i="19"/>
  <c r="G4947" i="19"/>
  <c r="G4948" i="19"/>
  <c r="G4949" i="19"/>
  <c r="G4950" i="19"/>
  <c r="G4951" i="19"/>
  <c r="G4952" i="19"/>
  <c r="G4953" i="19"/>
  <c r="G4954" i="19"/>
  <c r="G4955" i="19"/>
  <c r="G4956" i="19"/>
  <c r="G4957" i="19"/>
  <c r="G4958" i="19"/>
  <c r="G4959" i="19"/>
  <c r="G4960" i="19"/>
  <c r="G4961" i="19"/>
  <c r="G4962" i="19"/>
  <c r="G4963" i="19"/>
  <c r="G4964" i="19"/>
  <c r="G4965" i="19"/>
  <c r="G4966" i="19"/>
  <c r="G4967" i="19"/>
  <c r="G4968" i="19"/>
  <c r="G4969" i="19"/>
  <c r="G4970" i="19"/>
  <c r="G4971" i="19"/>
  <c r="G4972" i="19"/>
  <c r="G4973" i="19"/>
  <c r="G4974" i="19"/>
  <c r="G4975" i="19"/>
  <c r="G4976" i="19"/>
  <c r="G4977" i="19"/>
  <c r="G4978" i="19"/>
  <c r="G4979" i="19"/>
  <c r="G4980" i="19"/>
  <c r="G4981" i="19"/>
  <c r="G4982" i="19"/>
  <c r="G4983" i="19"/>
  <c r="G4984" i="19"/>
  <c r="G4985" i="19"/>
  <c r="G4986" i="19"/>
  <c r="G4987" i="19"/>
  <c r="G4988" i="19"/>
  <c r="G4989" i="19"/>
  <c r="G4990" i="19"/>
  <c r="G4991" i="19"/>
  <c r="G4992" i="19"/>
  <c r="G4993" i="19"/>
  <c r="G4994" i="19"/>
  <c r="G4995" i="19"/>
  <c r="G4996" i="19"/>
  <c r="G4997" i="19"/>
  <c r="G4998" i="19"/>
  <c r="G4999" i="19"/>
  <c r="G5000" i="19"/>
  <c r="G5001" i="19"/>
  <c r="G5002" i="19"/>
  <c r="G5003" i="19"/>
  <c r="G5004" i="19"/>
  <c r="G5005" i="19"/>
  <c r="G5006" i="19"/>
  <c r="G5007" i="19"/>
  <c r="G5008" i="19"/>
  <c r="G5009" i="19"/>
  <c r="G5010" i="19"/>
  <c r="G5011" i="19"/>
  <c r="G5012" i="19"/>
  <c r="G5013" i="19"/>
  <c r="G5014" i="19"/>
  <c r="G5015" i="19"/>
  <c r="G5016" i="19"/>
  <c r="G5017" i="19"/>
  <c r="G5018" i="19"/>
  <c r="G5019" i="19"/>
  <c r="G5020" i="19"/>
  <c r="G5021" i="19"/>
  <c r="G5022" i="19"/>
  <c r="G5023" i="19"/>
  <c r="G5024" i="19"/>
  <c r="G5025" i="19"/>
  <c r="G5026" i="19"/>
  <c r="G5027" i="19"/>
  <c r="G5028" i="19"/>
  <c r="G5029" i="19"/>
  <c r="G5030" i="19"/>
  <c r="G5031" i="19"/>
  <c r="G5032" i="19"/>
  <c r="G5033" i="19"/>
  <c r="G5034" i="19"/>
  <c r="G5035" i="19"/>
  <c r="G5036" i="19"/>
  <c r="G5037" i="19"/>
  <c r="G5038" i="19"/>
  <c r="G5039" i="19"/>
  <c r="G5040" i="19"/>
  <c r="G5041" i="19"/>
  <c r="G5042" i="19"/>
  <c r="G5043" i="19"/>
  <c r="G5044" i="19"/>
  <c r="G5045" i="19"/>
  <c r="G5046" i="19"/>
  <c r="G5047" i="19"/>
  <c r="G5048" i="19"/>
  <c r="G5049" i="19"/>
  <c r="G5050" i="19"/>
  <c r="G5051" i="19"/>
  <c r="G5052" i="19"/>
  <c r="G5053" i="19"/>
  <c r="G5054" i="19"/>
  <c r="G5055" i="19"/>
  <c r="G5056" i="19"/>
  <c r="G5057" i="19"/>
  <c r="G5058" i="19"/>
  <c r="G5059" i="19"/>
  <c r="G5060" i="19"/>
  <c r="G5061" i="19"/>
  <c r="G5062" i="19"/>
  <c r="G5063" i="19"/>
  <c r="G5064" i="19"/>
  <c r="G5065" i="19"/>
  <c r="G5066" i="19"/>
  <c r="G5067" i="19"/>
  <c r="G5068" i="19"/>
  <c r="G5069" i="19"/>
  <c r="G5070" i="19"/>
  <c r="G5071" i="19"/>
  <c r="G5072" i="19"/>
  <c r="G5073" i="19"/>
  <c r="G5074" i="19"/>
  <c r="G5075" i="19"/>
  <c r="G5076" i="19"/>
  <c r="G5077" i="19"/>
  <c r="G5078" i="19"/>
  <c r="G5079" i="19"/>
  <c r="G5080" i="19"/>
  <c r="G5081" i="19"/>
  <c r="G5082" i="19"/>
  <c r="G5083" i="19"/>
  <c r="G5084" i="19"/>
  <c r="G5085" i="19"/>
  <c r="G5086" i="19"/>
  <c r="G5087" i="19"/>
  <c r="G5088" i="19"/>
  <c r="G5089" i="19"/>
  <c r="G5090" i="19"/>
  <c r="G5091" i="19"/>
  <c r="G5092" i="19"/>
  <c r="G5093" i="19"/>
  <c r="G5094" i="19"/>
  <c r="G5095" i="19"/>
  <c r="G5096" i="19"/>
  <c r="G5097" i="19"/>
  <c r="G5098" i="19"/>
  <c r="G5099" i="19"/>
  <c r="G5100" i="19"/>
  <c r="G5101" i="19"/>
  <c r="G5102" i="19"/>
  <c r="G5103" i="19"/>
  <c r="G5104" i="19"/>
  <c r="G5105" i="19"/>
  <c r="G5106" i="19"/>
  <c r="G5107" i="19"/>
  <c r="G5108" i="19"/>
  <c r="G5109" i="19"/>
  <c r="G5110" i="19"/>
  <c r="G5111" i="19"/>
  <c r="G5112" i="19"/>
  <c r="G5113" i="19"/>
  <c r="G5114" i="19"/>
  <c r="G5115" i="19"/>
  <c r="G5116" i="19"/>
  <c r="G5117" i="19"/>
  <c r="G5118" i="19"/>
  <c r="G5119" i="19"/>
  <c r="G5120" i="19"/>
  <c r="G5121" i="19"/>
  <c r="G5122" i="19"/>
  <c r="G5123" i="19"/>
  <c r="G5124" i="19"/>
  <c r="G5125" i="19"/>
  <c r="G5126" i="19"/>
  <c r="G5127" i="19"/>
  <c r="G5128" i="19"/>
  <c r="G5129" i="19"/>
  <c r="G5130" i="19"/>
  <c r="G5131" i="19"/>
  <c r="G5132" i="19"/>
  <c r="G5133" i="19"/>
  <c r="G5134" i="19"/>
  <c r="G5135" i="19"/>
  <c r="G5136" i="19"/>
  <c r="G5137" i="19"/>
  <c r="G5138" i="19"/>
  <c r="G5139" i="19"/>
  <c r="G5140" i="19"/>
  <c r="G5141" i="19"/>
  <c r="G5142" i="19"/>
  <c r="G5143" i="19"/>
  <c r="G5144" i="19"/>
  <c r="G5145" i="19"/>
  <c r="G5146" i="19"/>
  <c r="G5147" i="19"/>
  <c r="G5148" i="19"/>
  <c r="G5149" i="19"/>
  <c r="G5150" i="19"/>
  <c r="G5151" i="19"/>
  <c r="G5152" i="19"/>
  <c r="G5153" i="19"/>
  <c r="G5154" i="19"/>
  <c r="G5155" i="19"/>
  <c r="G5156" i="19"/>
  <c r="G5157" i="19"/>
  <c r="G5158" i="19"/>
  <c r="G5159" i="19"/>
  <c r="G5160" i="19"/>
  <c r="G5161" i="19"/>
  <c r="G5162" i="19"/>
  <c r="G5163" i="19"/>
  <c r="G5164" i="19"/>
  <c r="G5165" i="19"/>
  <c r="G5166" i="19"/>
  <c r="G5167" i="19"/>
  <c r="G5168" i="19"/>
  <c r="G5169" i="19"/>
  <c r="G5170" i="19"/>
  <c r="G5171" i="19"/>
  <c r="G5172" i="19"/>
  <c r="G5173" i="19"/>
  <c r="G5174" i="19"/>
  <c r="G5175" i="19"/>
  <c r="G5176" i="19"/>
  <c r="G5177" i="19"/>
  <c r="G5178" i="19"/>
  <c r="G5179" i="19"/>
  <c r="G5180" i="19"/>
  <c r="G5181" i="19"/>
  <c r="G5182" i="19"/>
  <c r="G5183" i="19"/>
  <c r="G5184" i="19"/>
  <c r="G5185" i="19"/>
  <c r="G5186" i="19"/>
  <c r="G5187" i="19"/>
  <c r="G5188" i="19"/>
  <c r="G5189" i="19"/>
  <c r="G5190" i="19"/>
  <c r="G5191" i="19"/>
  <c r="G5192" i="19"/>
  <c r="G5193" i="19"/>
  <c r="G5194" i="19"/>
  <c r="G5195" i="19"/>
  <c r="G5196" i="19"/>
  <c r="G5197" i="19"/>
  <c r="G5198" i="19"/>
  <c r="G5199" i="19"/>
  <c r="G5200" i="19"/>
  <c r="G5201" i="19"/>
  <c r="G5202" i="19"/>
  <c r="G5203" i="19"/>
  <c r="G5204" i="19"/>
  <c r="G5205" i="19"/>
  <c r="G5206" i="19"/>
  <c r="G5207" i="19"/>
  <c r="G5208" i="19"/>
  <c r="G5209" i="19"/>
  <c r="G5210" i="19"/>
  <c r="G5211" i="19"/>
  <c r="G5212" i="19"/>
  <c r="G5213" i="19"/>
  <c r="G5214" i="19"/>
  <c r="G5215" i="19"/>
  <c r="G5216" i="19"/>
  <c r="G5217" i="19"/>
  <c r="G5218" i="19"/>
  <c r="G5219" i="19"/>
  <c r="G5220" i="19"/>
  <c r="G5221" i="19"/>
  <c r="G5222" i="19"/>
  <c r="G5223" i="19"/>
  <c r="G5224" i="19"/>
  <c r="G5225" i="19"/>
  <c r="G5226" i="19"/>
  <c r="G5227" i="19"/>
  <c r="G5228" i="19"/>
  <c r="G5229" i="19"/>
  <c r="G5230" i="19"/>
  <c r="G5231" i="19"/>
  <c r="G5232" i="19"/>
  <c r="G5233" i="19"/>
  <c r="G5234" i="19"/>
  <c r="G5235" i="19"/>
  <c r="G5236" i="19"/>
  <c r="G5237" i="19"/>
  <c r="G5238" i="19"/>
  <c r="G5239" i="19"/>
  <c r="G5240" i="19"/>
  <c r="G5241" i="19"/>
  <c r="G5242" i="19"/>
  <c r="G5243" i="19"/>
  <c r="G5244" i="19"/>
  <c r="G5245" i="19"/>
  <c r="G5246" i="19"/>
  <c r="G5247" i="19"/>
  <c r="G5248" i="19"/>
  <c r="G5249" i="19"/>
  <c r="G5250" i="19"/>
  <c r="G5251" i="19"/>
  <c r="G5252" i="19"/>
  <c r="G5253" i="19"/>
  <c r="G5254" i="19"/>
  <c r="G5255" i="19"/>
  <c r="G5256" i="19"/>
  <c r="G5257" i="19"/>
  <c r="G5258" i="19"/>
  <c r="G5259" i="19"/>
  <c r="G5260" i="19"/>
  <c r="G5261" i="19"/>
  <c r="G5262" i="19"/>
  <c r="G5263" i="19"/>
  <c r="G5264" i="19"/>
  <c r="G5265" i="19"/>
  <c r="G5266" i="19"/>
  <c r="G5267" i="19"/>
  <c r="G5268" i="19"/>
  <c r="G5269" i="19"/>
  <c r="G5270" i="19"/>
  <c r="G5271" i="19"/>
  <c r="G5272" i="19"/>
  <c r="G5273" i="19"/>
  <c r="G5274" i="19"/>
  <c r="G5275" i="19"/>
  <c r="G5276" i="19"/>
  <c r="G5277" i="19"/>
  <c r="G5278" i="19"/>
  <c r="G5279" i="19"/>
  <c r="G5280" i="19"/>
  <c r="G5281" i="19"/>
  <c r="G5282" i="19"/>
  <c r="G5283" i="19"/>
  <c r="G5284" i="19"/>
  <c r="G5285" i="19"/>
  <c r="G5286" i="19"/>
  <c r="G5287" i="19"/>
  <c r="G5288" i="19"/>
  <c r="G5289" i="19"/>
  <c r="G5290" i="19"/>
  <c r="G5291" i="19"/>
  <c r="G5292" i="19"/>
  <c r="G5293" i="19"/>
  <c r="G5294" i="19"/>
  <c r="G5295" i="19"/>
  <c r="G5296" i="19"/>
  <c r="G5297" i="19"/>
  <c r="G5298" i="19"/>
  <c r="G5299" i="19"/>
  <c r="G5300" i="19"/>
  <c r="G5301" i="19"/>
  <c r="G5302" i="19"/>
  <c r="G5303" i="19"/>
  <c r="G5304" i="19"/>
  <c r="G5305" i="19"/>
  <c r="G5306" i="19"/>
  <c r="G5307" i="19"/>
  <c r="G5308" i="19"/>
  <c r="G5309" i="19"/>
  <c r="G5310" i="19"/>
  <c r="G5311" i="19"/>
  <c r="G5312" i="19"/>
  <c r="G5313" i="19"/>
  <c r="G5314" i="19"/>
  <c r="G5315" i="19"/>
  <c r="G5316" i="19"/>
  <c r="G5317" i="19"/>
  <c r="G5318" i="19"/>
  <c r="G5319" i="19"/>
  <c r="G5320" i="19"/>
  <c r="G5321" i="19"/>
  <c r="G5322" i="19"/>
  <c r="G5323" i="19"/>
  <c r="G5324" i="19"/>
  <c r="G5325" i="19"/>
  <c r="G5326" i="19"/>
  <c r="G5327" i="19"/>
  <c r="G5328" i="19"/>
  <c r="G5329" i="19"/>
  <c r="G5330" i="19"/>
  <c r="G5331" i="19"/>
  <c r="G5332" i="19"/>
  <c r="G5333" i="19"/>
  <c r="G5334" i="19"/>
  <c r="G5335" i="19"/>
  <c r="G5336" i="19"/>
  <c r="G5337" i="19"/>
  <c r="G5338" i="19"/>
  <c r="G5339" i="19"/>
  <c r="G5340" i="19"/>
  <c r="G5341" i="19"/>
  <c r="G5342" i="19"/>
  <c r="G5343" i="19"/>
  <c r="G5344" i="19"/>
  <c r="G5345" i="19"/>
  <c r="G5346" i="19"/>
  <c r="G5347" i="19"/>
  <c r="G5348" i="19"/>
  <c r="G5349" i="19"/>
  <c r="G5350" i="19"/>
  <c r="G5351" i="19"/>
  <c r="G5352" i="19"/>
  <c r="G5353" i="19"/>
  <c r="G5354" i="19"/>
  <c r="G5355" i="19"/>
  <c r="G5356" i="19"/>
  <c r="G5357" i="19"/>
  <c r="G5358" i="19"/>
  <c r="G5359" i="19"/>
  <c r="G5360" i="19"/>
  <c r="G5361" i="19"/>
  <c r="G5362" i="19"/>
  <c r="G5363" i="19"/>
  <c r="G5364" i="19"/>
  <c r="G5365" i="19"/>
  <c r="G5366" i="19"/>
  <c r="G5367" i="19"/>
  <c r="G5368" i="19"/>
  <c r="G5369" i="19"/>
  <c r="G5370" i="19"/>
  <c r="G5371" i="19"/>
  <c r="G5372" i="19"/>
  <c r="G5373" i="19"/>
  <c r="G5374" i="19"/>
  <c r="G5375" i="19"/>
  <c r="G5376" i="19"/>
  <c r="G5377" i="19"/>
  <c r="G5378" i="19"/>
  <c r="G5379" i="19"/>
  <c r="G5380" i="19"/>
  <c r="G5381" i="19"/>
  <c r="G5382" i="19"/>
  <c r="G5383" i="19"/>
  <c r="G5384" i="19"/>
  <c r="G5385" i="19"/>
  <c r="G5386" i="19"/>
  <c r="G5387" i="19"/>
  <c r="G5388" i="19"/>
  <c r="G5389" i="19"/>
  <c r="G5390" i="19"/>
  <c r="G5391" i="19"/>
  <c r="G5392" i="19"/>
  <c r="G5393" i="19"/>
  <c r="G5394" i="19"/>
  <c r="G5395" i="19"/>
  <c r="G5396" i="19"/>
  <c r="G5397" i="19"/>
  <c r="G5398" i="19"/>
  <c r="G5399" i="19"/>
  <c r="G5400" i="19"/>
  <c r="G5401" i="19"/>
  <c r="G5402" i="19"/>
  <c r="G5403" i="19"/>
  <c r="G5404" i="19"/>
  <c r="G5405" i="19"/>
  <c r="G5406" i="19"/>
  <c r="G5407" i="19"/>
  <c r="G5408" i="19"/>
  <c r="G5409" i="19"/>
  <c r="G5410" i="19"/>
  <c r="G5411" i="19"/>
  <c r="G5412" i="19"/>
  <c r="G5413" i="19"/>
  <c r="G5414" i="19"/>
  <c r="G5415" i="19"/>
  <c r="G5416" i="19"/>
  <c r="G5417" i="19"/>
  <c r="G5418" i="19"/>
  <c r="G5419" i="19"/>
  <c r="G5420" i="19"/>
  <c r="G5421" i="19"/>
  <c r="G5422" i="19"/>
  <c r="G5423" i="19"/>
  <c r="G5424" i="19"/>
  <c r="G5425" i="19"/>
  <c r="G5426" i="19"/>
  <c r="G5427" i="19"/>
  <c r="G5428" i="19"/>
  <c r="G5429" i="19"/>
  <c r="G5430" i="19"/>
  <c r="G5431" i="19"/>
  <c r="G5432" i="19"/>
  <c r="G5433" i="19"/>
  <c r="G5434" i="19"/>
  <c r="G5435" i="19"/>
  <c r="G5436" i="19"/>
  <c r="G5437" i="19"/>
  <c r="G5438" i="19"/>
  <c r="G5439" i="19"/>
  <c r="G5440" i="19"/>
  <c r="G5441" i="19"/>
  <c r="G5442" i="19"/>
  <c r="G5443" i="19"/>
  <c r="G5444" i="19"/>
  <c r="G5445" i="19"/>
  <c r="G5446" i="19"/>
  <c r="G5447" i="19"/>
  <c r="G5448" i="19"/>
  <c r="G5449" i="19"/>
  <c r="G5450" i="19"/>
  <c r="G5451" i="19"/>
  <c r="G5452" i="19"/>
  <c r="G5453" i="19"/>
  <c r="G5454" i="19"/>
  <c r="G5455" i="19"/>
  <c r="G5456" i="19"/>
  <c r="G5457" i="19"/>
  <c r="G5458" i="19"/>
  <c r="G5459" i="19"/>
  <c r="G5460" i="19"/>
  <c r="G5461" i="19"/>
  <c r="G5462" i="19"/>
  <c r="G5463" i="19"/>
  <c r="G5464" i="19"/>
  <c r="G5465" i="19"/>
  <c r="G5466" i="19"/>
  <c r="G5467" i="19"/>
  <c r="G5468" i="19"/>
  <c r="G5469" i="19"/>
  <c r="G5470" i="19"/>
  <c r="G5471" i="19"/>
  <c r="G5472" i="19"/>
  <c r="G5473" i="19"/>
  <c r="G5474" i="19"/>
  <c r="G5475" i="19"/>
  <c r="G5476" i="19"/>
  <c r="G5477" i="19"/>
  <c r="G5478" i="19"/>
  <c r="G5479" i="19"/>
  <c r="G5480" i="19"/>
  <c r="G5481" i="19"/>
  <c r="G5482" i="19"/>
  <c r="G5483" i="19"/>
  <c r="G5484" i="19"/>
  <c r="G5485" i="19"/>
  <c r="G5486" i="19"/>
  <c r="G5487" i="19"/>
  <c r="G5488" i="19"/>
  <c r="G5489" i="19"/>
  <c r="G5490" i="19"/>
  <c r="G5491" i="19"/>
  <c r="G5492" i="19"/>
  <c r="G5493" i="19"/>
  <c r="G5494" i="19"/>
  <c r="G5495" i="19"/>
  <c r="G5496" i="19"/>
  <c r="G5497" i="19"/>
  <c r="G5498" i="19"/>
  <c r="G5499" i="19"/>
  <c r="G5500" i="19"/>
  <c r="G5501" i="19"/>
  <c r="G5502" i="19"/>
  <c r="G5503" i="19"/>
  <c r="G5504" i="19"/>
  <c r="G5505" i="19"/>
  <c r="G5506" i="19"/>
  <c r="G5507" i="19"/>
  <c r="G5508" i="19"/>
  <c r="G5509" i="19"/>
  <c r="G5510" i="19"/>
  <c r="G5511" i="19"/>
  <c r="G5512" i="19"/>
  <c r="G5513" i="19"/>
  <c r="G5514" i="19"/>
  <c r="G5515" i="19"/>
  <c r="G5516" i="19"/>
  <c r="G5517" i="19"/>
  <c r="G5518" i="19"/>
  <c r="G5519" i="19"/>
  <c r="G5520" i="19"/>
  <c r="G5521" i="19"/>
  <c r="G5522" i="19"/>
  <c r="G5523" i="19"/>
  <c r="G5524" i="19"/>
  <c r="G5525" i="19"/>
  <c r="G5526" i="19"/>
  <c r="G5527" i="19"/>
  <c r="G5528" i="19"/>
  <c r="G5529" i="19"/>
  <c r="G5530" i="19"/>
  <c r="G5531" i="19"/>
  <c r="G5532" i="19"/>
  <c r="G5533" i="19"/>
  <c r="G5534" i="19"/>
  <c r="G5535" i="19"/>
  <c r="G5536" i="19"/>
  <c r="G5537" i="19"/>
  <c r="G5538" i="19"/>
  <c r="G5539" i="19"/>
  <c r="G5540" i="19"/>
  <c r="G5541" i="19"/>
  <c r="G5542" i="19"/>
  <c r="G5543" i="19"/>
  <c r="G5544" i="19"/>
  <c r="G5545" i="19"/>
  <c r="G5546" i="19"/>
  <c r="G5547" i="19"/>
  <c r="G5548" i="19"/>
  <c r="G5549" i="19"/>
  <c r="G5550" i="19"/>
  <c r="G5551" i="19"/>
  <c r="G5552" i="19"/>
  <c r="G5553" i="19"/>
  <c r="G5554" i="19"/>
  <c r="G5555" i="19"/>
  <c r="G5556" i="19"/>
  <c r="G5557" i="19"/>
  <c r="G5558" i="19"/>
  <c r="G5559" i="19"/>
  <c r="G5560" i="19"/>
  <c r="G5561" i="19"/>
  <c r="G5562" i="19"/>
  <c r="G5563" i="19"/>
  <c r="G5564" i="19"/>
  <c r="G5565" i="19"/>
  <c r="G5566" i="19"/>
  <c r="G5567" i="19"/>
  <c r="G5568" i="19"/>
  <c r="G5569" i="19"/>
  <c r="G5570" i="19"/>
  <c r="G5571" i="19"/>
  <c r="G5572" i="19"/>
  <c r="G5573" i="19"/>
  <c r="G5574" i="19"/>
  <c r="G5575" i="19"/>
  <c r="G5576" i="19"/>
  <c r="G5577" i="19"/>
  <c r="G5578" i="19"/>
  <c r="G5579" i="19"/>
  <c r="G5580" i="19"/>
  <c r="G5581" i="19"/>
  <c r="G5582" i="19"/>
  <c r="G5583" i="19"/>
  <c r="G5584" i="19"/>
  <c r="G5585" i="19"/>
  <c r="G5586" i="19"/>
  <c r="G5587" i="19"/>
  <c r="G5588" i="19"/>
  <c r="G5589" i="19"/>
  <c r="G5590" i="19"/>
  <c r="G5591" i="19"/>
  <c r="G5592" i="19"/>
  <c r="G5593" i="19"/>
  <c r="G5594" i="19"/>
  <c r="G5595" i="19"/>
  <c r="G5596" i="19"/>
  <c r="G5597" i="19"/>
  <c r="G5598" i="19"/>
  <c r="G5599" i="19"/>
  <c r="G5600" i="19"/>
  <c r="G5601" i="19"/>
  <c r="G5602" i="19"/>
  <c r="G5603" i="19"/>
  <c r="G2" i="19"/>
  <c r="J8" i="20"/>
  <c r="K8" i="20"/>
  <c r="L8" i="20"/>
  <c r="I8" i="20"/>
  <c r="F19" i="20"/>
  <c r="L4" i="20"/>
  <c r="L5" i="20"/>
  <c r="L6" i="20"/>
  <c r="L7" i="20"/>
  <c r="E438" i="1"/>
  <c r="E439" i="1"/>
  <c r="L10" i="20"/>
  <c r="J6" i="20"/>
  <c r="J5" i="20"/>
  <c r="F3" i="19"/>
  <c r="F4" i="19"/>
  <c r="F5" i="19"/>
  <c r="F6" i="19"/>
  <c r="F7" i="19"/>
  <c r="F8" i="19"/>
  <c r="F9" i="19"/>
  <c r="F10" i="19"/>
  <c r="F11" i="19"/>
  <c r="F12" i="19"/>
  <c r="F13" i="19"/>
  <c r="F14" i="19"/>
  <c r="F15" i="19"/>
  <c r="F16" i="19"/>
  <c r="F17" i="19"/>
  <c r="F18" i="19"/>
  <c r="F19" i="19"/>
  <c r="F20" i="19"/>
  <c r="F21" i="19"/>
  <c r="F22" i="19"/>
  <c r="F23" i="19"/>
  <c r="F24" i="19"/>
  <c r="F25" i="19"/>
  <c r="F26" i="19"/>
  <c r="F27" i="19"/>
  <c r="F28" i="19"/>
  <c r="F29" i="19"/>
  <c r="F30" i="19"/>
  <c r="F31" i="19"/>
  <c r="F32" i="19"/>
  <c r="F33" i="19"/>
  <c r="F34" i="19"/>
  <c r="F35" i="19"/>
  <c r="F36" i="19"/>
  <c r="F37" i="19"/>
  <c r="F38" i="19"/>
  <c r="F39" i="19"/>
  <c r="F40" i="19"/>
  <c r="F41" i="19"/>
  <c r="F42" i="19"/>
  <c r="F43" i="19"/>
  <c r="F44" i="19"/>
  <c r="F45" i="19"/>
  <c r="F46" i="19"/>
  <c r="F47" i="19"/>
  <c r="F48" i="19"/>
  <c r="F49" i="19"/>
  <c r="F50" i="19"/>
  <c r="F51" i="19"/>
  <c r="F52" i="19"/>
  <c r="F53" i="19"/>
  <c r="F54" i="19"/>
  <c r="F55" i="19"/>
  <c r="F56" i="19"/>
  <c r="F57" i="19"/>
  <c r="F58" i="19"/>
  <c r="F59" i="19"/>
  <c r="F60" i="19"/>
  <c r="F61" i="19"/>
  <c r="F62" i="19"/>
  <c r="F63" i="19"/>
  <c r="F64" i="19"/>
  <c r="F65" i="19"/>
  <c r="F66" i="19"/>
  <c r="F67" i="19"/>
  <c r="F68" i="19"/>
  <c r="F69" i="19"/>
  <c r="F70" i="19"/>
  <c r="F71" i="19"/>
  <c r="F72" i="19"/>
  <c r="F73" i="19"/>
  <c r="F74" i="19"/>
  <c r="F75" i="19"/>
  <c r="F76" i="19"/>
  <c r="F77" i="19"/>
  <c r="F78" i="19"/>
  <c r="F79" i="19"/>
  <c r="F80" i="19"/>
  <c r="F81" i="19"/>
  <c r="F82" i="19"/>
  <c r="F83" i="19"/>
  <c r="F84" i="19"/>
  <c r="F85" i="19"/>
  <c r="F86" i="19"/>
  <c r="F87" i="19"/>
  <c r="F88" i="19"/>
  <c r="F89" i="19"/>
  <c r="F90" i="19"/>
  <c r="F91" i="19"/>
  <c r="F92" i="19"/>
  <c r="F93" i="19"/>
  <c r="F94" i="19"/>
  <c r="F95" i="19"/>
  <c r="F96" i="19"/>
  <c r="F97" i="19"/>
  <c r="F98" i="19"/>
  <c r="F99" i="19"/>
  <c r="F100" i="19"/>
  <c r="F101" i="19"/>
  <c r="F102" i="19"/>
  <c r="F103" i="19"/>
  <c r="F104" i="19"/>
  <c r="F105" i="19"/>
  <c r="F106" i="19"/>
  <c r="F107" i="19"/>
  <c r="F108" i="19"/>
  <c r="F109" i="19"/>
  <c r="F110" i="19"/>
  <c r="F111" i="19"/>
  <c r="F112" i="19"/>
  <c r="F113" i="19"/>
  <c r="F114" i="19"/>
  <c r="F115" i="19"/>
  <c r="F116" i="19"/>
  <c r="F117" i="19"/>
  <c r="F118" i="19"/>
  <c r="F119" i="19"/>
  <c r="F120" i="19"/>
  <c r="F121" i="19"/>
  <c r="F122" i="19"/>
  <c r="F123" i="19"/>
  <c r="F124" i="19"/>
  <c r="F125" i="19"/>
  <c r="F126" i="19"/>
  <c r="F127" i="19"/>
  <c r="F128" i="19"/>
  <c r="F129" i="19"/>
  <c r="F130" i="19"/>
  <c r="F131" i="19"/>
  <c r="F132" i="19"/>
  <c r="F133" i="19"/>
  <c r="F134" i="19"/>
  <c r="F135" i="19"/>
  <c r="F136" i="19"/>
  <c r="F137" i="19"/>
  <c r="F138" i="19"/>
  <c r="F139" i="19"/>
  <c r="F140" i="19"/>
  <c r="F141" i="19"/>
  <c r="F142" i="19"/>
  <c r="F143" i="19"/>
  <c r="F144" i="19"/>
  <c r="F145" i="19"/>
  <c r="F146" i="19"/>
  <c r="F147" i="19"/>
  <c r="F148" i="19"/>
  <c r="F149" i="19"/>
  <c r="F150" i="19"/>
  <c r="F151" i="19"/>
  <c r="F152" i="19"/>
  <c r="F153" i="19"/>
  <c r="F154" i="19"/>
  <c r="F155" i="19"/>
  <c r="F156" i="19"/>
  <c r="F157" i="19"/>
  <c r="F158" i="19"/>
  <c r="F159" i="19"/>
  <c r="F160" i="19"/>
  <c r="F161" i="19"/>
  <c r="F162" i="19"/>
  <c r="F163" i="19"/>
  <c r="F164" i="19"/>
  <c r="F165" i="19"/>
  <c r="F166" i="19"/>
  <c r="F167" i="19"/>
  <c r="F168" i="19"/>
  <c r="F169" i="19"/>
  <c r="F170" i="19"/>
  <c r="F171" i="19"/>
  <c r="F172" i="19"/>
  <c r="F173" i="19"/>
  <c r="F174" i="19"/>
  <c r="F175" i="19"/>
  <c r="F176" i="19"/>
  <c r="F177" i="19"/>
  <c r="F178" i="19"/>
  <c r="F179" i="19"/>
  <c r="F180" i="19"/>
  <c r="F181" i="19"/>
  <c r="F182" i="19"/>
  <c r="F183" i="19"/>
  <c r="F184" i="19"/>
  <c r="F185" i="19"/>
  <c r="F186" i="19"/>
  <c r="F187" i="19"/>
  <c r="F188" i="19"/>
  <c r="F189" i="19"/>
  <c r="F190" i="19"/>
  <c r="F191" i="19"/>
  <c r="F192" i="19"/>
  <c r="F193" i="19"/>
  <c r="F194" i="19"/>
  <c r="F195" i="19"/>
  <c r="F196" i="19"/>
  <c r="F197" i="19"/>
  <c r="F198" i="19"/>
  <c r="F199" i="19"/>
  <c r="F200" i="19"/>
  <c r="F201" i="19"/>
  <c r="F202" i="19"/>
  <c r="F203" i="19"/>
  <c r="F204" i="19"/>
  <c r="F205" i="19"/>
  <c r="F206" i="19"/>
  <c r="F207" i="19"/>
  <c r="F208" i="19"/>
  <c r="F209" i="19"/>
  <c r="F210" i="19"/>
  <c r="F211" i="19"/>
  <c r="F212" i="19"/>
  <c r="F213" i="19"/>
  <c r="F214" i="19"/>
  <c r="F215" i="19"/>
  <c r="F216" i="19"/>
  <c r="F217" i="19"/>
  <c r="F218" i="19"/>
  <c r="F219" i="19"/>
  <c r="F220" i="19"/>
  <c r="F221" i="19"/>
  <c r="F222" i="19"/>
  <c r="F223" i="19"/>
  <c r="F224" i="19"/>
  <c r="F225" i="19"/>
  <c r="F226" i="19"/>
  <c r="F227" i="19"/>
  <c r="F228" i="19"/>
  <c r="F229" i="19"/>
  <c r="F230" i="19"/>
  <c r="F231" i="19"/>
  <c r="F232" i="19"/>
  <c r="F233" i="19"/>
  <c r="F234" i="19"/>
  <c r="F235" i="19"/>
  <c r="F236" i="19"/>
  <c r="F237" i="19"/>
  <c r="F238" i="19"/>
  <c r="F239" i="19"/>
  <c r="F240" i="19"/>
  <c r="F241" i="19"/>
  <c r="F242" i="19"/>
  <c r="F243" i="19"/>
  <c r="F244" i="19"/>
  <c r="F245" i="19"/>
  <c r="F246" i="19"/>
  <c r="F247" i="19"/>
  <c r="F248" i="19"/>
  <c r="F249" i="19"/>
  <c r="F250" i="19"/>
  <c r="F251" i="19"/>
  <c r="F252" i="19"/>
  <c r="F253" i="19"/>
  <c r="F254" i="19"/>
  <c r="F255" i="19"/>
  <c r="F256" i="19"/>
  <c r="F257" i="19"/>
  <c r="F258" i="19"/>
  <c r="F259" i="19"/>
  <c r="F260" i="19"/>
  <c r="F261" i="19"/>
  <c r="F262" i="19"/>
  <c r="F263" i="19"/>
  <c r="F264" i="19"/>
  <c r="F265" i="19"/>
  <c r="F266" i="19"/>
  <c r="F267" i="19"/>
  <c r="F268" i="19"/>
  <c r="F269" i="19"/>
  <c r="F270" i="19"/>
  <c r="F271" i="19"/>
  <c r="F272" i="19"/>
  <c r="F273" i="19"/>
  <c r="F274" i="19"/>
  <c r="F275" i="19"/>
  <c r="F276" i="19"/>
  <c r="F277" i="19"/>
  <c r="F278" i="19"/>
  <c r="F279" i="19"/>
  <c r="F280" i="19"/>
  <c r="F281" i="19"/>
  <c r="F282" i="19"/>
  <c r="F283" i="19"/>
  <c r="F284" i="19"/>
  <c r="F285" i="19"/>
  <c r="F286" i="19"/>
  <c r="F287" i="19"/>
  <c r="F288" i="19"/>
  <c r="F289" i="19"/>
  <c r="F290" i="19"/>
  <c r="F291" i="19"/>
  <c r="F292" i="19"/>
  <c r="F293" i="19"/>
  <c r="F294" i="19"/>
  <c r="F295" i="19"/>
  <c r="F296" i="19"/>
  <c r="F297" i="19"/>
  <c r="F298" i="19"/>
  <c r="F299" i="19"/>
  <c r="F300" i="19"/>
  <c r="F301" i="19"/>
  <c r="F302" i="19"/>
  <c r="F303" i="19"/>
  <c r="F304" i="19"/>
  <c r="F305" i="19"/>
  <c r="F306" i="19"/>
  <c r="F307" i="19"/>
  <c r="F308" i="19"/>
  <c r="F309" i="19"/>
  <c r="F310" i="19"/>
  <c r="F311" i="19"/>
  <c r="F312" i="19"/>
  <c r="F313" i="19"/>
  <c r="F314" i="19"/>
  <c r="F315" i="19"/>
  <c r="F316" i="19"/>
  <c r="F317" i="19"/>
  <c r="F318" i="19"/>
  <c r="F319" i="19"/>
  <c r="F320" i="19"/>
  <c r="F321" i="19"/>
  <c r="F322" i="19"/>
  <c r="F323" i="19"/>
  <c r="F324" i="19"/>
  <c r="F325" i="19"/>
  <c r="F326" i="19"/>
  <c r="F327" i="19"/>
  <c r="F328" i="19"/>
  <c r="F329" i="19"/>
  <c r="F330" i="19"/>
  <c r="F331" i="19"/>
  <c r="F332" i="19"/>
  <c r="F333" i="19"/>
  <c r="F334" i="19"/>
  <c r="F335" i="19"/>
  <c r="F336" i="19"/>
  <c r="F337" i="19"/>
  <c r="F338" i="19"/>
  <c r="F339" i="19"/>
  <c r="F340" i="19"/>
  <c r="F341" i="19"/>
  <c r="F342" i="19"/>
  <c r="F343" i="19"/>
  <c r="F344" i="19"/>
  <c r="F345" i="19"/>
  <c r="F346" i="19"/>
  <c r="F347" i="19"/>
  <c r="F348" i="19"/>
  <c r="F349" i="19"/>
  <c r="F350" i="19"/>
  <c r="F351" i="19"/>
  <c r="F352" i="19"/>
  <c r="F353" i="19"/>
  <c r="F354" i="19"/>
  <c r="F355" i="19"/>
  <c r="F356" i="19"/>
  <c r="F357" i="19"/>
  <c r="F358" i="19"/>
  <c r="F359" i="19"/>
  <c r="F360" i="19"/>
  <c r="F361" i="19"/>
  <c r="F362" i="19"/>
  <c r="F363" i="19"/>
  <c r="F364" i="19"/>
  <c r="F365" i="19"/>
  <c r="F366" i="19"/>
  <c r="F367" i="19"/>
  <c r="F368" i="19"/>
  <c r="F369" i="19"/>
  <c r="F370" i="19"/>
  <c r="F371" i="19"/>
  <c r="F372" i="19"/>
  <c r="F373" i="19"/>
  <c r="F374" i="19"/>
  <c r="F375" i="19"/>
  <c r="F376" i="19"/>
  <c r="F377" i="19"/>
  <c r="F378" i="19"/>
  <c r="F379" i="19"/>
  <c r="F380" i="19"/>
  <c r="F381" i="19"/>
  <c r="F382" i="19"/>
  <c r="F383" i="19"/>
  <c r="F384" i="19"/>
  <c r="F385" i="19"/>
  <c r="F386" i="19"/>
  <c r="F387" i="19"/>
  <c r="F388" i="19"/>
  <c r="F389" i="19"/>
  <c r="F390" i="19"/>
  <c r="F391" i="19"/>
  <c r="F392" i="19"/>
  <c r="F393" i="19"/>
  <c r="F394" i="19"/>
  <c r="F395" i="19"/>
  <c r="F396" i="19"/>
  <c r="F397" i="19"/>
  <c r="F398" i="19"/>
  <c r="F399" i="19"/>
  <c r="F400" i="19"/>
  <c r="F401" i="19"/>
  <c r="F402" i="19"/>
  <c r="F403" i="19"/>
  <c r="F404" i="19"/>
  <c r="F405" i="19"/>
  <c r="F406" i="19"/>
  <c r="F407" i="19"/>
  <c r="F408" i="19"/>
  <c r="F409" i="19"/>
  <c r="F410" i="19"/>
  <c r="F411" i="19"/>
  <c r="F412" i="19"/>
  <c r="F413" i="19"/>
  <c r="F414" i="19"/>
  <c r="F415" i="19"/>
  <c r="F416" i="19"/>
  <c r="F417" i="19"/>
  <c r="F418" i="19"/>
  <c r="F419" i="19"/>
  <c r="F420" i="19"/>
  <c r="F421" i="19"/>
  <c r="F422" i="19"/>
  <c r="F423" i="19"/>
  <c r="F424" i="19"/>
  <c r="F425" i="19"/>
  <c r="F426" i="19"/>
  <c r="F427" i="19"/>
  <c r="F428" i="19"/>
  <c r="F429" i="19"/>
  <c r="F430" i="19"/>
  <c r="F431" i="19"/>
  <c r="F432" i="19"/>
  <c r="F433" i="19"/>
  <c r="F434" i="19"/>
  <c r="F435" i="19"/>
  <c r="F436" i="19"/>
  <c r="F437" i="19"/>
  <c r="F438" i="19"/>
  <c r="F439" i="19"/>
  <c r="F440" i="19"/>
  <c r="F441" i="19"/>
  <c r="F442" i="19"/>
  <c r="F443" i="19"/>
  <c r="F444" i="19"/>
  <c r="F445" i="19"/>
  <c r="F446" i="19"/>
  <c r="F447" i="19"/>
  <c r="F448" i="19"/>
  <c r="F449" i="19"/>
  <c r="F450" i="19"/>
  <c r="F451" i="19"/>
  <c r="F452" i="19"/>
  <c r="F453" i="19"/>
  <c r="F454" i="19"/>
  <c r="F455" i="19"/>
  <c r="F456" i="19"/>
  <c r="F457" i="19"/>
  <c r="F458" i="19"/>
  <c r="F459" i="19"/>
  <c r="F460" i="19"/>
  <c r="F461" i="19"/>
  <c r="F462" i="19"/>
  <c r="F463" i="19"/>
  <c r="F464" i="19"/>
  <c r="F465" i="19"/>
  <c r="F466" i="19"/>
  <c r="F467" i="19"/>
  <c r="F468" i="19"/>
  <c r="F469" i="19"/>
  <c r="F470" i="19"/>
  <c r="F471" i="19"/>
  <c r="F472" i="19"/>
  <c r="F473" i="19"/>
  <c r="F474" i="19"/>
  <c r="F475" i="19"/>
  <c r="F476" i="19"/>
  <c r="F477" i="19"/>
  <c r="F478" i="19"/>
  <c r="F479" i="19"/>
  <c r="F480" i="19"/>
  <c r="F481" i="19"/>
  <c r="F482" i="19"/>
  <c r="F483" i="19"/>
  <c r="F484" i="19"/>
  <c r="F485" i="19"/>
  <c r="F486" i="19"/>
  <c r="F487" i="19"/>
  <c r="F488" i="19"/>
  <c r="F489" i="19"/>
  <c r="F490" i="19"/>
  <c r="F491" i="19"/>
  <c r="F492" i="19"/>
  <c r="F493" i="19"/>
  <c r="F494" i="19"/>
  <c r="F495" i="19"/>
  <c r="F496" i="19"/>
  <c r="F497" i="19"/>
  <c r="F498" i="19"/>
  <c r="F499" i="19"/>
  <c r="F500" i="19"/>
  <c r="F501" i="19"/>
  <c r="F502" i="19"/>
  <c r="F503" i="19"/>
  <c r="F504" i="19"/>
  <c r="F505" i="19"/>
  <c r="F506" i="19"/>
  <c r="F507" i="19"/>
  <c r="F508" i="19"/>
  <c r="F509" i="19"/>
  <c r="F510" i="19"/>
  <c r="F511" i="19"/>
  <c r="F512" i="19"/>
  <c r="F513" i="19"/>
  <c r="F514" i="19"/>
  <c r="F515" i="19"/>
  <c r="F516" i="19"/>
  <c r="F517" i="19"/>
  <c r="F518" i="19"/>
  <c r="F519" i="19"/>
  <c r="F520" i="19"/>
  <c r="F521" i="19"/>
  <c r="F522" i="19"/>
  <c r="F523" i="19"/>
  <c r="F524" i="19"/>
  <c r="F525" i="19"/>
  <c r="F526" i="19"/>
  <c r="F527" i="19"/>
  <c r="F528" i="19"/>
  <c r="F529" i="19"/>
  <c r="F530" i="19"/>
  <c r="F531" i="19"/>
  <c r="F532" i="19"/>
  <c r="F533" i="19"/>
  <c r="F534" i="19"/>
  <c r="F535" i="19"/>
  <c r="F536" i="19"/>
  <c r="F537" i="19"/>
  <c r="F538" i="19"/>
  <c r="F539" i="19"/>
  <c r="F540" i="19"/>
  <c r="F541" i="19"/>
  <c r="F542" i="19"/>
  <c r="F543" i="19"/>
  <c r="F544" i="19"/>
  <c r="F545" i="19"/>
  <c r="F546" i="19"/>
  <c r="F547" i="19"/>
  <c r="F548" i="19"/>
  <c r="F549" i="19"/>
  <c r="F550" i="19"/>
  <c r="F551" i="19"/>
  <c r="F552" i="19"/>
  <c r="F553" i="19"/>
  <c r="F554" i="19"/>
  <c r="F555" i="19"/>
  <c r="F556" i="19"/>
  <c r="F557" i="19"/>
  <c r="F558" i="19"/>
  <c r="F559" i="19"/>
  <c r="F560" i="19"/>
  <c r="F561" i="19"/>
  <c r="F562" i="19"/>
  <c r="F563" i="19"/>
  <c r="F564" i="19"/>
  <c r="F565" i="19"/>
  <c r="F566" i="19"/>
  <c r="F567" i="19"/>
  <c r="F568" i="19"/>
  <c r="F569" i="19"/>
  <c r="F570" i="19"/>
  <c r="F571" i="19"/>
  <c r="F572" i="19"/>
  <c r="F573" i="19"/>
  <c r="F574" i="19"/>
  <c r="F575" i="19"/>
  <c r="F576" i="19"/>
  <c r="F577" i="19"/>
  <c r="F578" i="19"/>
  <c r="F579" i="19"/>
  <c r="F580" i="19"/>
  <c r="F581" i="19"/>
  <c r="F582" i="19"/>
  <c r="F583" i="19"/>
  <c r="F584" i="19"/>
  <c r="F585" i="19"/>
  <c r="F586" i="19"/>
  <c r="F587" i="19"/>
  <c r="F588" i="19"/>
  <c r="F589" i="19"/>
  <c r="F590" i="19"/>
  <c r="F591" i="19"/>
  <c r="F592" i="19"/>
  <c r="F593" i="19"/>
  <c r="F594" i="19"/>
  <c r="F595" i="19"/>
  <c r="F596" i="19"/>
  <c r="F597" i="19"/>
  <c r="F598" i="19"/>
  <c r="F599" i="19"/>
  <c r="F600" i="19"/>
  <c r="F601" i="19"/>
  <c r="F602" i="19"/>
  <c r="F603" i="19"/>
  <c r="F604" i="19"/>
  <c r="F605" i="19"/>
  <c r="F606" i="19"/>
  <c r="F607" i="19"/>
  <c r="F608" i="19"/>
  <c r="F609" i="19"/>
  <c r="F610" i="19"/>
  <c r="F611" i="19"/>
  <c r="F612" i="19"/>
  <c r="F613" i="19"/>
  <c r="F614" i="19"/>
  <c r="F615" i="19"/>
  <c r="F616" i="19"/>
  <c r="F617" i="19"/>
  <c r="F618" i="19"/>
  <c r="F619" i="19"/>
  <c r="F620" i="19"/>
  <c r="F621" i="19"/>
  <c r="F622" i="19"/>
  <c r="F623" i="19"/>
  <c r="F624" i="19"/>
  <c r="F625" i="19"/>
  <c r="F626" i="19"/>
  <c r="F627" i="19"/>
  <c r="F628" i="19"/>
  <c r="F629" i="19"/>
  <c r="F630" i="19"/>
  <c r="F631" i="19"/>
  <c r="F632" i="19"/>
  <c r="F633" i="19"/>
  <c r="F634" i="19"/>
  <c r="F635" i="19"/>
  <c r="F636" i="19"/>
  <c r="F637" i="19"/>
  <c r="F638" i="19"/>
  <c r="F639" i="19"/>
  <c r="F640" i="19"/>
  <c r="F641" i="19"/>
  <c r="F642" i="19"/>
  <c r="F643" i="19"/>
  <c r="F644" i="19"/>
  <c r="F645" i="19"/>
  <c r="F646" i="19"/>
  <c r="F647" i="19"/>
  <c r="F648" i="19"/>
  <c r="F649" i="19"/>
  <c r="F650" i="19"/>
  <c r="F651" i="19"/>
  <c r="F652" i="19"/>
  <c r="F653" i="19"/>
  <c r="F654" i="19"/>
  <c r="F655" i="19"/>
  <c r="F656" i="19"/>
  <c r="F657" i="19"/>
  <c r="F658" i="19"/>
  <c r="F659" i="19"/>
  <c r="F660" i="19"/>
  <c r="F661" i="19"/>
  <c r="F662" i="19"/>
  <c r="F663" i="19"/>
  <c r="F664" i="19"/>
  <c r="F665" i="19"/>
  <c r="F666" i="19"/>
  <c r="F667" i="19"/>
  <c r="F668" i="19"/>
  <c r="F669" i="19"/>
  <c r="F670" i="19"/>
  <c r="F671" i="19"/>
  <c r="F672" i="19"/>
  <c r="F673" i="19"/>
  <c r="F674" i="19"/>
  <c r="F675" i="19"/>
  <c r="F676" i="19"/>
  <c r="F677" i="19"/>
  <c r="F678" i="19"/>
  <c r="F679" i="19"/>
  <c r="F680" i="19"/>
  <c r="F681" i="19"/>
  <c r="F682" i="19"/>
  <c r="F683" i="19"/>
  <c r="F684" i="19"/>
  <c r="F685" i="19"/>
  <c r="F686" i="19"/>
  <c r="F687" i="19"/>
  <c r="F688" i="19"/>
  <c r="F689" i="19"/>
  <c r="F690" i="19"/>
  <c r="F691" i="19"/>
  <c r="F692" i="19"/>
  <c r="F693" i="19"/>
  <c r="F694" i="19"/>
  <c r="F695" i="19"/>
  <c r="F696" i="19"/>
  <c r="F697" i="19"/>
  <c r="F698" i="19"/>
  <c r="F699" i="19"/>
  <c r="F700" i="19"/>
  <c r="F701" i="19"/>
  <c r="F702" i="19"/>
  <c r="F703" i="19"/>
  <c r="F704" i="19"/>
  <c r="F705" i="19"/>
  <c r="F706" i="19"/>
  <c r="F707" i="19"/>
  <c r="F708" i="19"/>
  <c r="F709" i="19"/>
  <c r="F710" i="19"/>
  <c r="F711" i="19"/>
  <c r="F712" i="19"/>
  <c r="F713" i="19"/>
  <c r="F714" i="19"/>
  <c r="F715" i="19"/>
  <c r="F716" i="19"/>
  <c r="F717" i="19"/>
  <c r="F718" i="19"/>
  <c r="F719" i="19"/>
  <c r="F720" i="19"/>
  <c r="F721" i="19"/>
  <c r="F722" i="19"/>
  <c r="F723" i="19"/>
  <c r="F724" i="19"/>
  <c r="F725" i="19"/>
  <c r="F726" i="19"/>
  <c r="F727" i="19"/>
  <c r="F728" i="19"/>
  <c r="F729" i="19"/>
  <c r="F730" i="19"/>
  <c r="F731" i="19"/>
  <c r="F732" i="19"/>
  <c r="F733" i="19"/>
  <c r="F734" i="19"/>
  <c r="F735" i="19"/>
  <c r="F736" i="19"/>
  <c r="F737" i="19"/>
  <c r="F738" i="19"/>
  <c r="F739" i="19"/>
  <c r="F740" i="19"/>
  <c r="F741" i="19"/>
  <c r="F742" i="19"/>
  <c r="F743" i="19"/>
  <c r="F744" i="19"/>
  <c r="F745" i="19"/>
  <c r="F746" i="19"/>
  <c r="F747" i="19"/>
  <c r="F748" i="19"/>
  <c r="F749" i="19"/>
  <c r="F750" i="19"/>
  <c r="F751" i="19"/>
  <c r="F752" i="19"/>
  <c r="F753" i="19"/>
  <c r="F754" i="19"/>
  <c r="F755" i="19"/>
  <c r="F756" i="19"/>
  <c r="F757" i="19"/>
  <c r="F758" i="19"/>
  <c r="F759" i="19"/>
  <c r="F760" i="19"/>
  <c r="F761" i="19"/>
  <c r="F762" i="19"/>
  <c r="F763" i="19"/>
  <c r="F764" i="19"/>
  <c r="F765" i="19"/>
  <c r="F766" i="19"/>
  <c r="F767" i="19"/>
  <c r="F768" i="19"/>
  <c r="F769" i="19"/>
  <c r="F770" i="19"/>
  <c r="F771" i="19"/>
  <c r="F772" i="19"/>
  <c r="F773" i="19"/>
  <c r="F774" i="19"/>
  <c r="F775" i="19"/>
  <c r="F776" i="19"/>
  <c r="F777" i="19"/>
  <c r="F778" i="19"/>
  <c r="F779" i="19"/>
  <c r="F780" i="19"/>
  <c r="F781" i="19"/>
  <c r="F782" i="19"/>
  <c r="F783" i="19"/>
  <c r="F784" i="19"/>
  <c r="F785" i="19"/>
  <c r="F786" i="19"/>
  <c r="F787" i="19"/>
  <c r="F788" i="19"/>
  <c r="F789" i="19"/>
  <c r="F790" i="19"/>
  <c r="F791" i="19"/>
  <c r="F792" i="19"/>
  <c r="F793" i="19"/>
  <c r="F794" i="19"/>
  <c r="F795" i="19"/>
  <c r="F796" i="19"/>
  <c r="F797" i="19"/>
  <c r="F798" i="19"/>
  <c r="F799" i="19"/>
  <c r="F800" i="19"/>
  <c r="F801" i="19"/>
  <c r="F802" i="19"/>
  <c r="F803" i="19"/>
  <c r="F804" i="19"/>
  <c r="F805" i="19"/>
  <c r="F806" i="19"/>
  <c r="F807" i="19"/>
  <c r="F808" i="19"/>
  <c r="F809" i="19"/>
  <c r="F810" i="19"/>
  <c r="F811" i="19"/>
  <c r="F812" i="19"/>
  <c r="F813" i="19"/>
  <c r="F814" i="19"/>
  <c r="F815" i="19"/>
  <c r="F816" i="19"/>
  <c r="F817" i="19"/>
  <c r="F818" i="19"/>
  <c r="F819" i="19"/>
  <c r="F820" i="19"/>
  <c r="F821" i="19"/>
  <c r="F822" i="19"/>
  <c r="F823" i="19"/>
  <c r="F824" i="19"/>
  <c r="F825" i="19"/>
  <c r="F826" i="19"/>
  <c r="F827" i="19"/>
  <c r="F828" i="19"/>
  <c r="F829" i="19"/>
  <c r="F830" i="19"/>
  <c r="F831" i="19"/>
  <c r="F832" i="19"/>
  <c r="F833" i="19"/>
  <c r="F834" i="19"/>
  <c r="F835" i="19"/>
  <c r="F836" i="19"/>
  <c r="F837" i="19"/>
  <c r="F838" i="19"/>
  <c r="F839" i="19"/>
  <c r="F840" i="19"/>
  <c r="F841" i="19"/>
  <c r="F842" i="19"/>
  <c r="F843" i="19"/>
  <c r="F844" i="19"/>
  <c r="F845" i="19"/>
  <c r="F846" i="19"/>
  <c r="F847" i="19"/>
  <c r="F848" i="19"/>
  <c r="F849" i="19"/>
  <c r="F850" i="19"/>
  <c r="F851" i="19"/>
  <c r="F852" i="19"/>
  <c r="F853" i="19"/>
  <c r="F854" i="19"/>
  <c r="F855" i="19"/>
  <c r="F856" i="19"/>
  <c r="F857" i="19"/>
  <c r="F858" i="19"/>
  <c r="F859" i="19"/>
  <c r="F860" i="19"/>
  <c r="F861" i="19"/>
  <c r="F862" i="19"/>
  <c r="F863" i="19"/>
  <c r="F864" i="19"/>
  <c r="F865" i="19"/>
  <c r="F866" i="19"/>
  <c r="F867" i="19"/>
  <c r="F868" i="19"/>
  <c r="F869" i="19"/>
  <c r="F870" i="19"/>
  <c r="F871" i="19"/>
  <c r="F872" i="19"/>
  <c r="F873" i="19"/>
  <c r="F874" i="19"/>
  <c r="F875" i="19"/>
  <c r="F876" i="19"/>
  <c r="F877" i="19"/>
  <c r="F878" i="19"/>
  <c r="F879" i="19"/>
  <c r="F880" i="19"/>
  <c r="F881" i="19"/>
  <c r="F882" i="19"/>
  <c r="F883" i="19"/>
  <c r="F884" i="19"/>
  <c r="F885" i="19"/>
  <c r="F886" i="19"/>
  <c r="F887" i="19"/>
  <c r="F888" i="19"/>
  <c r="F889" i="19"/>
  <c r="F890" i="19"/>
  <c r="F891" i="19"/>
  <c r="F892" i="19"/>
  <c r="F893" i="19"/>
  <c r="F894" i="19"/>
  <c r="F895" i="19"/>
  <c r="F896" i="19"/>
  <c r="F897" i="19"/>
  <c r="F898" i="19"/>
  <c r="F899" i="19"/>
  <c r="F900" i="19"/>
  <c r="F901" i="19"/>
  <c r="F902" i="19"/>
  <c r="F903" i="19"/>
  <c r="F904" i="19"/>
  <c r="F905" i="19"/>
  <c r="F906" i="19"/>
  <c r="F907" i="19"/>
  <c r="F908" i="19"/>
  <c r="F909" i="19"/>
  <c r="F910" i="19"/>
  <c r="F911" i="19"/>
  <c r="F912" i="19"/>
  <c r="F913" i="19"/>
  <c r="F914" i="19"/>
  <c r="F915" i="19"/>
  <c r="F916" i="19"/>
  <c r="F917" i="19"/>
  <c r="F918" i="19"/>
  <c r="F919" i="19"/>
  <c r="F920" i="19"/>
  <c r="F921" i="19"/>
  <c r="F922" i="19"/>
  <c r="F923" i="19"/>
  <c r="F924" i="19"/>
  <c r="F925" i="19"/>
  <c r="F926" i="19"/>
  <c r="F927" i="19"/>
  <c r="F928" i="19"/>
  <c r="F929" i="19"/>
  <c r="F930" i="19"/>
  <c r="F931" i="19"/>
  <c r="F932" i="19"/>
  <c r="F933" i="19"/>
  <c r="F934" i="19"/>
  <c r="F935" i="19"/>
  <c r="F936" i="19"/>
  <c r="F937" i="19"/>
  <c r="F938" i="19"/>
  <c r="F939" i="19"/>
  <c r="F940" i="19"/>
  <c r="F941" i="19"/>
  <c r="F942" i="19"/>
  <c r="F943" i="19"/>
  <c r="F944" i="19"/>
  <c r="F945" i="19"/>
  <c r="F946" i="19"/>
  <c r="F947" i="19"/>
  <c r="F948" i="19"/>
  <c r="F949" i="19"/>
  <c r="F950" i="19"/>
  <c r="F951" i="19"/>
  <c r="F952" i="19"/>
  <c r="F953" i="19"/>
  <c r="F954" i="19"/>
  <c r="F955" i="19"/>
  <c r="F956" i="19"/>
  <c r="F957" i="19"/>
  <c r="F958" i="19"/>
  <c r="F959" i="19"/>
  <c r="F960" i="19"/>
  <c r="F961" i="19"/>
  <c r="F962" i="19"/>
  <c r="F963" i="19"/>
  <c r="F964" i="19"/>
  <c r="F965" i="19"/>
  <c r="F966" i="19"/>
  <c r="F967" i="19"/>
  <c r="F968" i="19"/>
  <c r="F969" i="19"/>
  <c r="F970" i="19"/>
  <c r="F971" i="19"/>
  <c r="F972" i="19"/>
  <c r="F973" i="19"/>
  <c r="F974" i="19"/>
  <c r="F975" i="19"/>
  <c r="F976" i="19"/>
  <c r="F977" i="19"/>
  <c r="F978" i="19"/>
  <c r="F979" i="19"/>
  <c r="F980" i="19"/>
  <c r="F981" i="19"/>
  <c r="F982" i="19"/>
  <c r="F983" i="19"/>
  <c r="F984" i="19"/>
  <c r="F985" i="19"/>
  <c r="F986" i="19"/>
  <c r="F987" i="19"/>
  <c r="F988" i="19"/>
  <c r="F989" i="19"/>
  <c r="F990" i="19"/>
  <c r="F991" i="19"/>
  <c r="F992" i="19"/>
  <c r="F993" i="19"/>
  <c r="F994" i="19"/>
  <c r="F995" i="19"/>
  <c r="F996" i="19"/>
  <c r="F997" i="19"/>
  <c r="F998" i="19"/>
  <c r="F999" i="19"/>
  <c r="F1000" i="19"/>
  <c r="F1001" i="19"/>
  <c r="F1002" i="19"/>
  <c r="F1003" i="19"/>
  <c r="F1004" i="19"/>
  <c r="F1005" i="19"/>
  <c r="F1006" i="19"/>
  <c r="F1007" i="19"/>
  <c r="F1008" i="19"/>
  <c r="F1009" i="19"/>
  <c r="F1010" i="19"/>
  <c r="F1011" i="19"/>
  <c r="F1012" i="19"/>
  <c r="F1013" i="19"/>
  <c r="F1014" i="19"/>
  <c r="F1015" i="19"/>
  <c r="F1016" i="19"/>
  <c r="F1017" i="19"/>
  <c r="F1018" i="19"/>
  <c r="F1019" i="19"/>
  <c r="F1020" i="19"/>
  <c r="F1021" i="19"/>
  <c r="F1022" i="19"/>
  <c r="F1023" i="19"/>
  <c r="F1024" i="19"/>
  <c r="F1025" i="19"/>
  <c r="F1026" i="19"/>
  <c r="F1027" i="19"/>
  <c r="F1028" i="19"/>
  <c r="F1029" i="19"/>
  <c r="F1030" i="19"/>
  <c r="F1031" i="19"/>
  <c r="F1032" i="19"/>
  <c r="F1033" i="19"/>
  <c r="F1034" i="19"/>
  <c r="F1035" i="19"/>
  <c r="F1036" i="19"/>
  <c r="F1037" i="19"/>
  <c r="F1038" i="19"/>
  <c r="F1039" i="19"/>
  <c r="F1040" i="19"/>
  <c r="F1041" i="19"/>
  <c r="F1042" i="19"/>
  <c r="F1043" i="19"/>
  <c r="F1044" i="19"/>
  <c r="F1045" i="19"/>
  <c r="F1046" i="19"/>
  <c r="F1047" i="19"/>
  <c r="F1048" i="19"/>
  <c r="F1049" i="19"/>
  <c r="F1050" i="19"/>
  <c r="F1051" i="19"/>
  <c r="F1052" i="19"/>
  <c r="F1053" i="19"/>
  <c r="F1054" i="19"/>
  <c r="F1055" i="19"/>
  <c r="F1056" i="19"/>
  <c r="F1057" i="19"/>
  <c r="F1058" i="19"/>
  <c r="F1059" i="19"/>
  <c r="F1060" i="19"/>
  <c r="F1061" i="19"/>
  <c r="F1062" i="19"/>
  <c r="F1063" i="19"/>
  <c r="F1064" i="19"/>
  <c r="F1065" i="19"/>
  <c r="F1066" i="19"/>
  <c r="F1067" i="19"/>
  <c r="F1068" i="19"/>
  <c r="F1069" i="19"/>
  <c r="F1070" i="19"/>
  <c r="F1071" i="19"/>
  <c r="F1072" i="19"/>
  <c r="F1073" i="19"/>
  <c r="F1074" i="19"/>
  <c r="F1075" i="19"/>
  <c r="F1076" i="19"/>
  <c r="F1077" i="19"/>
  <c r="F1078" i="19"/>
  <c r="F1079" i="19"/>
  <c r="F1080" i="19"/>
  <c r="F1081" i="19"/>
  <c r="F1082" i="19"/>
  <c r="F1083" i="19"/>
  <c r="F1084" i="19"/>
  <c r="F1085" i="19"/>
  <c r="F1086" i="19"/>
  <c r="F1087" i="19"/>
  <c r="F1088" i="19"/>
  <c r="F1089" i="19"/>
  <c r="F1090" i="19"/>
  <c r="F1091" i="19"/>
  <c r="F1092" i="19"/>
  <c r="F1093" i="19"/>
  <c r="F1094" i="19"/>
  <c r="F1095" i="19"/>
  <c r="F1096" i="19"/>
  <c r="F1097" i="19"/>
  <c r="F1098" i="19"/>
  <c r="F1099" i="19"/>
  <c r="F1100" i="19"/>
  <c r="F1101" i="19"/>
  <c r="F1102" i="19"/>
  <c r="F1103" i="19"/>
  <c r="F1104" i="19"/>
  <c r="F1105" i="19"/>
  <c r="F1106" i="19"/>
  <c r="F1107" i="19"/>
  <c r="F1108" i="19"/>
  <c r="F1109" i="19"/>
  <c r="F1110" i="19"/>
  <c r="F1111" i="19"/>
  <c r="F1112" i="19"/>
  <c r="F1113" i="19"/>
  <c r="F1114" i="19"/>
  <c r="F1115" i="19"/>
  <c r="F1116" i="19"/>
  <c r="F1117" i="19"/>
  <c r="F1118" i="19"/>
  <c r="F1119" i="19"/>
  <c r="F1120" i="19"/>
  <c r="F1121" i="19"/>
  <c r="F1122" i="19"/>
  <c r="F1123" i="19"/>
  <c r="F1124" i="19"/>
  <c r="F1125" i="19"/>
  <c r="F1126" i="19"/>
  <c r="F1127" i="19"/>
  <c r="F1128" i="19"/>
  <c r="F1129" i="19"/>
  <c r="F1130" i="19"/>
  <c r="F1131" i="19"/>
  <c r="F1132" i="19"/>
  <c r="F1133" i="19"/>
  <c r="F1134" i="19"/>
  <c r="F1135" i="19"/>
  <c r="F1136" i="19"/>
  <c r="F1137" i="19"/>
  <c r="F1138" i="19"/>
  <c r="F1139" i="19"/>
  <c r="F1140" i="19"/>
  <c r="F1141" i="19"/>
  <c r="F1142" i="19"/>
  <c r="F1143" i="19"/>
  <c r="F1144" i="19"/>
  <c r="F1145" i="19"/>
  <c r="F1146" i="19"/>
  <c r="F1147" i="19"/>
  <c r="F1148" i="19"/>
  <c r="F1149" i="19"/>
  <c r="F1150" i="19"/>
  <c r="F1151" i="19"/>
  <c r="F1152" i="19"/>
  <c r="F1153" i="19"/>
  <c r="F1154" i="19"/>
  <c r="F1155" i="19"/>
  <c r="F1156" i="19"/>
  <c r="F1157" i="19"/>
  <c r="F1158" i="19"/>
  <c r="F1159" i="19"/>
  <c r="F1160" i="19"/>
  <c r="F1161" i="19"/>
  <c r="F1162" i="19"/>
  <c r="F1163" i="19"/>
  <c r="F1164" i="19"/>
  <c r="F1165" i="19"/>
  <c r="F1166" i="19"/>
  <c r="F1167" i="19"/>
  <c r="F1168" i="19"/>
  <c r="F1169" i="19"/>
  <c r="F1170" i="19"/>
  <c r="F1171" i="19"/>
  <c r="F1172" i="19"/>
  <c r="F1173" i="19"/>
  <c r="F1174" i="19"/>
  <c r="F1175" i="19"/>
  <c r="F1176" i="19"/>
  <c r="F1177" i="19"/>
  <c r="F1178" i="19"/>
  <c r="F1179" i="19"/>
  <c r="F1180" i="19"/>
  <c r="F1181" i="19"/>
  <c r="F1182" i="19"/>
  <c r="F1183" i="19"/>
  <c r="F1184" i="19"/>
  <c r="F1185" i="19"/>
  <c r="F1186" i="19"/>
  <c r="F1187" i="19"/>
  <c r="F1188" i="19"/>
  <c r="F1189" i="19"/>
  <c r="F1190" i="19"/>
  <c r="F1191" i="19"/>
  <c r="F1192" i="19"/>
  <c r="F1193" i="19"/>
  <c r="F1194" i="19"/>
  <c r="F1195" i="19"/>
  <c r="F1196" i="19"/>
  <c r="F1197" i="19"/>
  <c r="F1198" i="19"/>
  <c r="F1199" i="19"/>
  <c r="F1200" i="19"/>
  <c r="F1201" i="19"/>
  <c r="F1202" i="19"/>
  <c r="F1203" i="19"/>
  <c r="F1204" i="19"/>
  <c r="F1205" i="19"/>
  <c r="F1206" i="19"/>
  <c r="F1207" i="19"/>
  <c r="F1208" i="19"/>
  <c r="F1209" i="19"/>
  <c r="F1210" i="19"/>
  <c r="F1211" i="19"/>
  <c r="F1212" i="19"/>
  <c r="F1213" i="19"/>
  <c r="F1214" i="19"/>
  <c r="F1215" i="19"/>
  <c r="F1216" i="19"/>
  <c r="F1217" i="19"/>
  <c r="F1218" i="19"/>
  <c r="F1219" i="19"/>
  <c r="F1220" i="19"/>
  <c r="F1221" i="19"/>
  <c r="F1222" i="19"/>
  <c r="F1223" i="19"/>
  <c r="F1224" i="19"/>
  <c r="F1225" i="19"/>
  <c r="F1226" i="19"/>
  <c r="F1227" i="19"/>
  <c r="F1228" i="19"/>
  <c r="F1229" i="19"/>
  <c r="F1230" i="19"/>
  <c r="F1231" i="19"/>
  <c r="F1232" i="19"/>
  <c r="F1233" i="19"/>
  <c r="F1234" i="19"/>
  <c r="F1235" i="19"/>
  <c r="F1236" i="19"/>
  <c r="F1237" i="19"/>
  <c r="F1238" i="19"/>
  <c r="F1239" i="19"/>
  <c r="F1240" i="19"/>
  <c r="F1241" i="19"/>
  <c r="F1242" i="19"/>
  <c r="F1243" i="19"/>
  <c r="F1244" i="19"/>
  <c r="F1245" i="19"/>
  <c r="F1246" i="19"/>
  <c r="F1247" i="19"/>
  <c r="F1248" i="19"/>
  <c r="F1249" i="19"/>
  <c r="F1250" i="19"/>
  <c r="F1251" i="19"/>
  <c r="F1252" i="19"/>
  <c r="F1253" i="19"/>
  <c r="F1254" i="19"/>
  <c r="F1255" i="19"/>
  <c r="F1256" i="19"/>
  <c r="F1257" i="19"/>
  <c r="F1258" i="19"/>
  <c r="F1259" i="19"/>
  <c r="F1260" i="19"/>
  <c r="F1261" i="19"/>
  <c r="F1262" i="19"/>
  <c r="F1263" i="19"/>
  <c r="F1264" i="19"/>
  <c r="F1265" i="19"/>
  <c r="F1266" i="19"/>
  <c r="F1267" i="19"/>
  <c r="F1268" i="19"/>
  <c r="F1269" i="19"/>
  <c r="F1270" i="19"/>
  <c r="F1271" i="19"/>
  <c r="F1272" i="19"/>
  <c r="F1273" i="19"/>
  <c r="F1274" i="19"/>
  <c r="F1275" i="19"/>
  <c r="F1276" i="19"/>
  <c r="F1277" i="19"/>
  <c r="F1278" i="19"/>
  <c r="F1279" i="19"/>
  <c r="F1280" i="19"/>
  <c r="F1281" i="19"/>
  <c r="F1282" i="19"/>
  <c r="F1283" i="19"/>
  <c r="F1284" i="19"/>
  <c r="F1285" i="19"/>
  <c r="F1286" i="19"/>
  <c r="F1287" i="19"/>
  <c r="F1288" i="19"/>
  <c r="F1289" i="19"/>
  <c r="F1290" i="19"/>
  <c r="F1291" i="19"/>
  <c r="F1292" i="19"/>
  <c r="F1293" i="19"/>
  <c r="F1294" i="19"/>
  <c r="F1295" i="19"/>
  <c r="F1296" i="19"/>
  <c r="F1297" i="19"/>
  <c r="F1298" i="19"/>
  <c r="F1299" i="19"/>
  <c r="F1300" i="19"/>
  <c r="F1301" i="19"/>
  <c r="F1302" i="19"/>
  <c r="F1303" i="19"/>
  <c r="F1304" i="19"/>
  <c r="F1305" i="19"/>
  <c r="F1306" i="19"/>
  <c r="F1307" i="19"/>
  <c r="F1308" i="19"/>
  <c r="F1309" i="19"/>
  <c r="F1310" i="19"/>
  <c r="F1311" i="19"/>
  <c r="F1312" i="19"/>
  <c r="F1313" i="19"/>
  <c r="F1314" i="19"/>
  <c r="F1315" i="19"/>
  <c r="F1316" i="19"/>
  <c r="F1317" i="19"/>
  <c r="F1318" i="19"/>
  <c r="F1319" i="19"/>
  <c r="F1320" i="19"/>
  <c r="F1321" i="19"/>
  <c r="F1322" i="19"/>
  <c r="F1323" i="19"/>
  <c r="F1324" i="19"/>
  <c r="F1325" i="19"/>
  <c r="F1326" i="19"/>
  <c r="F1327" i="19"/>
  <c r="F1328" i="19"/>
  <c r="F1329" i="19"/>
  <c r="F1330" i="19"/>
  <c r="F1331" i="19"/>
  <c r="F1332" i="19"/>
  <c r="F1333" i="19"/>
  <c r="F1334" i="19"/>
  <c r="F1335" i="19"/>
  <c r="F1336" i="19"/>
  <c r="F1337" i="19"/>
  <c r="F1338" i="19"/>
  <c r="F1339" i="19"/>
  <c r="F1340" i="19"/>
  <c r="F1341" i="19"/>
  <c r="F1342" i="19"/>
  <c r="F1343" i="19"/>
  <c r="F1344" i="19"/>
  <c r="F1345" i="19"/>
  <c r="F1346" i="19"/>
  <c r="F1347" i="19"/>
  <c r="F1348" i="19"/>
  <c r="F1349" i="19"/>
  <c r="F1350" i="19"/>
  <c r="F1351" i="19"/>
  <c r="F1352" i="19"/>
  <c r="F1353" i="19"/>
  <c r="F1354" i="19"/>
  <c r="F1355" i="19"/>
  <c r="F1356" i="19"/>
  <c r="F1357" i="19"/>
  <c r="F1358" i="19"/>
  <c r="F1359" i="19"/>
  <c r="F1360" i="19"/>
  <c r="F1361" i="19"/>
  <c r="F1362" i="19"/>
  <c r="F1363" i="19"/>
  <c r="F1364" i="19"/>
  <c r="F1365" i="19"/>
  <c r="F1366" i="19"/>
  <c r="F1367" i="19"/>
  <c r="F1368" i="19"/>
  <c r="F1369" i="19"/>
  <c r="F1370" i="19"/>
  <c r="F1371" i="19"/>
  <c r="F1372" i="19"/>
  <c r="F1373" i="19"/>
  <c r="F1374" i="19"/>
  <c r="F1375" i="19"/>
  <c r="F1376" i="19"/>
  <c r="F1377" i="19"/>
  <c r="F1378" i="19"/>
  <c r="F1379" i="19"/>
  <c r="F1380" i="19"/>
  <c r="F1381" i="19"/>
  <c r="F1382" i="19"/>
  <c r="F1383" i="19"/>
  <c r="F1384" i="19"/>
  <c r="F1385" i="19"/>
  <c r="F1386" i="19"/>
  <c r="F1387" i="19"/>
  <c r="F1388" i="19"/>
  <c r="F1389" i="19"/>
  <c r="F1390" i="19"/>
  <c r="F1391" i="19"/>
  <c r="F1392" i="19"/>
  <c r="F1393" i="19"/>
  <c r="F1394" i="19"/>
  <c r="F1395" i="19"/>
  <c r="F1396" i="19"/>
  <c r="F1397" i="19"/>
  <c r="F1398" i="19"/>
  <c r="F1399" i="19"/>
  <c r="F1400" i="19"/>
  <c r="F1401" i="19"/>
  <c r="F1402" i="19"/>
  <c r="F1403" i="19"/>
  <c r="F1404" i="19"/>
  <c r="F1405" i="19"/>
  <c r="F1406" i="19"/>
  <c r="F1407" i="19"/>
  <c r="F1408" i="19"/>
  <c r="F1409" i="19"/>
  <c r="F1410" i="19"/>
  <c r="F1411" i="19"/>
  <c r="F1412" i="19"/>
  <c r="F1413" i="19"/>
  <c r="F1414" i="19"/>
  <c r="F1415" i="19"/>
  <c r="F1416" i="19"/>
  <c r="F1417" i="19"/>
  <c r="F1418" i="19"/>
  <c r="F1419" i="19"/>
  <c r="F1420" i="19"/>
  <c r="F1421" i="19"/>
  <c r="F1422" i="19"/>
  <c r="F1423" i="19"/>
  <c r="F1424" i="19"/>
  <c r="F1425" i="19"/>
  <c r="F1426" i="19"/>
  <c r="F1427" i="19"/>
  <c r="F1428" i="19"/>
  <c r="F1429" i="19"/>
  <c r="F1430" i="19"/>
  <c r="F1431" i="19"/>
  <c r="F1432" i="19"/>
  <c r="F1433" i="19"/>
  <c r="F1434" i="19"/>
  <c r="F1435" i="19"/>
  <c r="F1436" i="19"/>
  <c r="F1437" i="19"/>
  <c r="F1438" i="19"/>
  <c r="F1439" i="19"/>
  <c r="F1440" i="19"/>
  <c r="F1441" i="19"/>
  <c r="F1442" i="19"/>
  <c r="F1443" i="19"/>
  <c r="F1444" i="19"/>
  <c r="F1445" i="19"/>
  <c r="F1446" i="19"/>
  <c r="F1447" i="19"/>
  <c r="F1448" i="19"/>
  <c r="F1449" i="19"/>
  <c r="F1450" i="19"/>
  <c r="F1451" i="19"/>
  <c r="F1452" i="19"/>
  <c r="F1453" i="19"/>
  <c r="F1454" i="19"/>
  <c r="F1455" i="19"/>
  <c r="F1456" i="19"/>
  <c r="F1457" i="19"/>
  <c r="F1458" i="19"/>
  <c r="F1459" i="19"/>
  <c r="F1460" i="19"/>
  <c r="F1461" i="19"/>
  <c r="F1462" i="19"/>
  <c r="F1463" i="19"/>
  <c r="F1464" i="19"/>
  <c r="F1465" i="19"/>
  <c r="F1466" i="19"/>
  <c r="F1467" i="19"/>
  <c r="F1468" i="19"/>
  <c r="F1469" i="19"/>
  <c r="F1470" i="19"/>
  <c r="F1471" i="19"/>
  <c r="F1472" i="19"/>
  <c r="F1473" i="19"/>
  <c r="F1474" i="19"/>
  <c r="F1475" i="19"/>
  <c r="F1476" i="19"/>
  <c r="F1477" i="19"/>
  <c r="F1478" i="19"/>
  <c r="F1479" i="19"/>
  <c r="F1480" i="19"/>
  <c r="F1481" i="19"/>
  <c r="F1482" i="19"/>
  <c r="F1483" i="19"/>
  <c r="F1484" i="19"/>
  <c r="F1485" i="19"/>
  <c r="F1486" i="19"/>
  <c r="F1487" i="19"/>
  <c r="F1488" i="19"/>
  <c r="F1489" i="19"/>
  <c r="F1490" i="19"/>
  <c r="F1491" i="19"/>
  <c r="F1492" i="19"/>
  <c r="F1493" i="19"/>
  <c r="F1494" i="19"/>
  <c r="F1495" i="19"/>
  <c r="F1496" i="19"/>
  <c r="F1497" i="19"/>
  <c r="F1498" i="19"/>
  <c r="F1499" i="19"/>
  <c r="F1500" i="19"/>
  <c r="F1501" i="19"/>
  <c r="F1502" i="19"/>
  <c r="F1503" i="19"/>
  <c r="F1504" i="19"/>
  <c r="F1505" i="19"/>
  <c r="F1506" i="19"/>
  <c r="F1507" i="19"/>
  <c r="F1508" i="19"/>
  <c r="F1509" i="19"/>
  <c r="F1510" i="19"/>
  <c r="F1511" i="19"/>
  <c r="F1512" i="19"/>
  <c r="F1513" i="19"/>
  <c r="F1514" i="19"/>
  <c r="F1515" i="19"/>
  <c r="F1516" i="19"/>
  <c r="F1517" i="19"/>
  <c r="F1518" i="19"/>
  <c r="F1519" i="19"/>
  <c r="F1520" i="19"/>
  <c r="F1521" i="19"/>
  <c r="F1522" i="19"/>
  <c r="F1523" i="19"/>
  <c r="F1524" i="19"/>
  <c r="F1525" i="19"/>
  <c r="F1526" i="19"/>
  <c r="F1527" i="19"/>
  <c r="F1528" i="19"/>
  <c r="F1529" i="19"/>
  <c r="F1530" i="19"/>
  <c r="F1531" i="19"/>
  <c r="F1532" i="19"/>
  <c r="F1533" i="19"/>
  <c r="F1534" i="19"/>
  <c r="F1535" i="19"/>
  <c r="F1536" i="19"/>
  <c r="F1537" i="19"/>
  <c r="F1538" i="19"/>
  <c r="F1539" i="19"/>
  <c r="F1540" i="19"/>
  <c r="F1541" i="19"/>
  <c r="F1542" i="19"/>
  <c r="F1543" i="19"/>
  <c r="F1544" i="19"/>
  <c r="F1545" i="19"/>
  <c r="F1546" i="19"/>
  <c r="F1547" i="19"/>
  <c r="F1548" i="19"/>
  <c r="F1549" i="19"/>
  <c r="F1550" i="19"/>
  <c r="F1551" i="19"/>
  <c r="F1552" i="19"/>
  <c r="F1553" i="19"/>
  <c r="F1554" i="19"/>
  <c r="F1555" i="19"/>
  <c r="F1556" i="19"/>
  <c r="F1557" i="19"/>
  <c r="F1558" i="19"/>
  <c r="F1559" i="19"/>
  <c r="F1560" i="19"/>
  <c r="F1561" i="19"/>
  <c r="F1562" i="19"/>
  <c r="F1563" i="19"/>
  <c r="F1564" i="19"/>
  <c r="F1565" i="19"/>
  <c r="F1566" i="19"/>
  <c r="F1567" i="19"/>
  <c r="F1568" i="19"/>
  <c r="F1569" i="19"/>
  <c r="F1570" i="19"/>
  <c r="F1571" i="19"/>
  <c r="F1572" i="19"/>
  <c r="F1573" i="19"/>
  <c r="F1574" i="19"/>
  <c r="F1575" i="19"/>
  <c r="F1576" i="19"/>
  <c r="F1577" i="19"/>
  <c r="F1578" i="19"/>
  <c r="F1579" i="19"/>
  <c r="F1580" i="19"/>
  <c r="F1581" i="19"/>
  <c r="F1582" i="19"/>
  <c r="F1583" i="19"/>
  <c r="F1584" i="19"/>
  <c r="F1585" i="19"/>
  <c r="F1586" i="19"/>
  <c r="F1587" i="19"/>
  <c r="F1588" i="19"/>
  <c r="F1589" i="19"/>
  <c r="F1590" i="19"/>
  <c r="F1591" i="19"/>
  <c r="F1592" i="19"/>
  <c r="F1593" i="19"/>
  <c r="F1594" i="19"/>
  <c r="F1595" i="19"/>
  <c r="F1596" i="19"/>
  <c r="F1597" i="19"/>
  <c r="F1598" i="19"/>
  <c r="F1599" i="19"/>
  <c r="F1600" i="19"/>
  <c r="F1601" i="19"/>
  <c r="F1602" i="19"/>
  <c r="F1603" i="19"/>
  <c r="F1604" i="19"/>
  <c r="F1605" i="19"/>
  <c r="F1606" i="19"/>
  <c r="F1607" i="19"/>
  <c r="F1608" i="19"/>
  <c r="F1609" i="19"/>
  <c r="F1610" i="19"/>
  <c r="F1611" i="19"/>
  <c r="F1612" i="19"/>
  <c r="F1613" i="19"/>
  <c r="F1614" i="19"/>
  <c r="F1615" i="19"/>
  <c r="F1616" i="19"/>
  <c r="F1617" i="19"/>
  <c r="F1618" i="19"/>
  <c r="F1619" i="19"/>
  <c r="F1620" i="19"/>
  <c r="F1621" i="19"/>
  <c r="F1622" i="19"/>
  <c r="F1623" i="19"/>
  <c r="F1624" i="19"/>
  <c r="F1625" i="19"/>
  <c r="F1626" i="19"/>
  <c r="F1627" i="19"/>
  <c r="F1628" i="19"/>
  <c r="F1629" i="19"/>
  <c r="F1630" i="19"/>
  <c r="F1631" i="19"/>
  <c r="F1632" i="19"/>
  <c r="F1633" i="19"/>
  <c r="F1634" i="19"/>
  <c r="F1635" i="19"/>
  <c r="F1636" i="19"/>
  <c r="F1637" i="19"/>
  <c r="F1638" i="19"/>
  <c r="F1639" i="19"/>
  <c r="F1640" i="19"/>
  <c r="F1641" i="19"/>
  <c r="F1642" i="19"/>
  <c r="F1643" i="19"/>
  <c r="F1644" i="19"/>
  <c r="F1645" i="19"/>
  <c r="F1646" i="19"/>
  <c r="F1647" i="19"/>
  <c r="F1648" i="19"/>
  <c r="F1649" i="19"/>
  <c r="F1650" i="19"/>
  <c r="F1651" i="19"/>
  <c r="F1652" i="19"/>
  <c r="F1653" i="19"/>
  <c r="F1654" i="19"/>
  <c r="F1655" i="19"/>
  <c r="F1656" i="19"/>
  <c r="F1657" i="19"/>
  <c r="F1658" i="19"/>
  <c r="F1659" i="19"/>
  <c r="F1660" i="19"/>
  <c r="F1661" i="19"/>
  <c r="F1662" i="19"/>
  <c r="F1663" i="19"/>
  <c r="F1664" i="19"/>
  <c r="F1665" i="19"/>
  <c r="F1666" i="19"/>
  <c r="F1667" i="19"/>
  <c r="F1668" i="19"/>
  <c r="F1669" i="19"/>
  <c r="F1670" i="19"/>
  <c r="F1671" i="19"/>
  <c r="F1672" i="19"/>
  <c r="F1673" i="19"/>
  <c r="F1674" i="19"/>
  <c r="F1675" i="19"/>
  <c r="F1676" i="19"/>
  <c r="F1677" i="19"/>
  <c r="F1678" i="19"/>
  <c r="F1679" i="19"/>
  <c r="F1680" i="19"/>
  <c r="F1681" i="19"/>
  <c r="F1682" i="19"/>
  <c r="F1683" i="19"/>
  <c r="F1684" i="19"/>
  <c r="F1685" i="19"/>
  <c r="F1686" i="19"/>
  <c r="F1687" i="19"/>
  <c r="F1688" i="19"/>
  <c r="F1689" i="19"/>
  <c r="F1690" i="19"/>
  <c r="F1691" i="19"/>
  <c r="F1692" i="19"/>
  <c r="F1693" i="19"/>
  <c r="F1694" i="19"/>
  <c r="F1695" i="19"/>
  <c r="F1696" i="19"/>
  <c r="F1697" i="19"/>
  <c r="F1698" i="19"/>
  <c r="F1699" i="19"/>
  <c r="F1700" i="19"/>
  <c r="F1701" i="19"/>
  <c r="F1702" i="19"/>
  <c r="F1703" i="19"/>
  <c r="F1704" i="19"/>
  <c r="F1705" i="19"/>
  <c r="F1706" i="19"/>
  <c r="F1707" i="19"/>
  <c r="F1708" i="19"/>
  <c r="F1709" i="19"/>
  <c r="F1710" i="19"/>
  <c r="F1711" i="19"/>
  <c r="F1712" i="19"/>
  <c r="F1713" i="19"/>
  <c r="F1714" i="19"/>
  <c r="F1715" i="19"/>
  <c r="F1716" i="19"/>
  <c r="F1717" i="19"/>
  <c r="F1718" i="19"/>
  <c r="F1719" i="19"/>
  <c r="F1720" i="19"/>
  <c r="F1721" i="19"/>
  <c r="F1722" i="19"/>
  <c r="F1723" i="19"/>
  <c r="F1724" i="19"/>
  <c r="F1725" i="19"/>
  <c r="F1726" i="19"/>
  <c r="F1727" i="19"/>
  <c r="F1728" i="19"/>
  <c r="F1729" i="19"/>
  <c r="F1730" i="19"/>
  <c r="F1731" i="19"/>
  <c r="F1732" i="19"/>
  <c r="F1733" i="19"/>
  <c r="F1734" i="19"/>
  <c r="F1735" i="19"/>
  <c r="F1736" i="19"/>
  <c r="F1737" i="19"/>
  <c r="F1738" i="19"/>
  <c r="F1739" i="19"/>
  <c r="F1740" i="19"/>
  <c r="F1741" i="19"/>
  <c r="F1742" i="19"/>
  <c r="F1743" i="19"/>
  <c r="F1744" i="19"/>
  <c r="F1745" i="19"/>
  <c r="F1746" i="19"/>
  <c r="F1747" i="19"/>
  <c r="F1748" i="19"/>
  <c r="F1749" i="19"/>
  <c r="F1750" i="19"/>
  <c r="F1751" i="19"/>
  <c r="F1752" i="19"/>
  <c r="F1753" i="19"/>
  <c r="F1754" i="19"/>
  <c r="F1755" i="19"/>
  <c r="F1756" i="19"/>
  <c r="F1757" i="19"/>
  <c r="F1758" i="19"/>
  <c r="F1759" i="19"/>
  <c r="F1760" i="19"/>
  <c r="F1761" i="19"/>
  <c r="F1762" i="19"/>
  <c r="F1763" i="19"/>
  <c r="F1764" i="19"/>
  <c r="F1765" i="19"/>
  <c r="F1766" i="19"/>
  <c r="F1767" i="19"/>
  <c r="F1768" i="19"/>
  <c r="F1769" i="19"/>
  <c r="F1770" i="19"/>
  <c r="F1771" i="19"/>
  <c r="F1772" i="19"/>
  <c r="F1773" i="19"/>
  <c r="F1774" i="19"/>
  <c r="F1775" i="19"/>
  <c r="F1776" i="19"/>
  <c r="F1777" i="19"/>
  <c r="F1778" i="19"/>
  <c r="F1779" i="19"/>
  <c r="F1780" i="19"/>
  <c r="F1781" i="19"/>
  <c r="F1782" i="19"/>
  <c r="F1783" i="19"/>
  <c r="F1784" i="19"/>
  <c r="F1785" i="19"/>
  <c r="F1786" i="19"/>
  <c r="F1787" i="19"/>
  <c r="F1788" i="19"/>
  <c r="F1789" i="19"/>
  <c r="F1790" i="19"/>
  <c r="F1791" i="19"/>
  <c r="F1792" i="19"/>
  <c r="F1793" i="19"/>
  <c r="F1794" i="19"/>
  <c r="F1795" i="19"/>
  <c r="F1796" i="19"/>
  <c r="F1797" i="19"/>
  <c r="F1798" i="19"/>
  <c r="F1799" i="19"/>
  <c r="F1800" i="19"/>
  <c r="F1801" i="19"/>
  <c r="F1802" i="19"/>
  <c r="F1803" i="19"/>
  <c r="F1804" i="19"/>
  <c r="F1805" i="19"/>
  <c r="F1806" i="19"/>
  <c r="F1807" i="19"/>
  <c r="F1808" i="19"/>
  <c r="F1809" i="19"/>
  <c r="F1810" i="19"/>
  <c r="F1811" i="19"/>
  <c r="F1812" i="19"/>
  <c r="F1813" i="19"/>
  <c r="F1814" i="19"/>
  <c r="F1815" i="19"/>
  <c r="F1816" i="19"/>
  <c r="F1817" i="19"/>
  <c r="F1818" i="19"/>
  <c r="F1819" i="19"/>
  <c r="F1820" i="19"/>
  <c r="F1821" i="19"/>
  <c r="F1822" i="19"/>
  <c r="F1823" i="19"/>
  <c r="F1824" i="19"/>
  <c r="F1825" i="19"/>
  <c r="F1826" i="19"/>
  <c r="F1827" i="19"/>
  <c r="F1828" i="19"/>
  <c r="F1829" i="19"/>
  <c r="F1830" i="19"/>
  <c r="F1831" i="19"/>
  <c r="F1832" i="19"/>
  <c r="F1833" i="19"/>
  <c r="F1834" i="19"/>
  <c r="F1835" i="19"/>
  <c r="F1836" i="19"/>
  <c r="F1837" i="19"/>
  <c r="F1838" i="19"/>
  <c r="F1839" i="19"/>
  <c r="F1840" i="19"/>
  <c r="F1841" i="19"/>
  <c r="F1842" i="19"/>
  <c r="F1843" i="19"/>
  <c r="F1844" i="19"/>
  <c r="F1845" i="19"/>
  <c r="F1846" i="19"/>
  <c r="F1847" i="19"/>
  <c r="F1848" i="19"/>
  <c r="F1849" i="19"/>
  <c r="F1850" i="19"/>
  <c r="F1851" i="19"/>
  <c r="F1852" i="19"/>
  <c r="F1853" i="19"/>
  <c r="F1854" i="19"/>
  <c r="F1855" i="19"/>
  <c r="F1856" i="19"/>
  <c r="F1857" i="19"/>
  <c r="F1858" i="19"/>
  <c r="F1859" i="19"/>
  <c r="F1860" i="19"/>
  <c r="F1861" i="19"/>
  <c r="F1862" i="19"/>
  <c r="F1863" i="19"/>
  <c r="F1864" i="19"/>
  <c r="F1865" i="19"/>
  <c r="F1866" i="19"/>
  <c r="F1867" i="19"/>
  <c r="F1868" i="19"/>
  <c r="F1869" i="19"/>
  <c r="F1870" i="19"/>
  <c r="F1871" i="19"/>
  <c r="F1872" i="19"/>
  <c r="F1873" i="19"/>
  <c r="F1874" i="19"/>
  <c r="F1875" i="19"/>
  <c r="F1876" i="19"/>
  <c r="F1877" i="19"/>
  <c r="F1878" i="19"/>
  <c r="F1879" i="19"/>
  <c r="F1880" i="19"/>
  <c r="F1881" i="19"/>
  <c r="F1882" i="19"/>
  <c r="F1883" i="19"/>
  <c r="F1884" i="19"/>
  <c r="F1885" i="19"/>
  <c r="F1886" i="19"/>
  <c r="F1887" i="19"/>
  <c r="F1888" i="19"/>
  <c r="F1889" i="19"/>
  <c r="F1890" i="19"/>
  <c r="F1891" i="19"/>
  <c r="F1892" i="19"/>
  <c r="F1893" i="19"/>
  <c r="F1894" i="19"/>
  <c r="F1895" i="19"/>
  <c r="F1896" i="19"/>
  <c r="F1897" i="19"/>
  <c r="F1898" i="19"/>
  <c r="F1899" i="19"/>
  <c r="F1900" i="19"/>
  <c r="F1901" i="19"/>
  <c r="F1902" i="19"/>
  <c r="F1903" i="19"/>
  <c r="F1904" i="19"/>
  <c r="F1905" i="19"/>
  <c r="F1906" i="19"/>
  <c r="F1907" i="19"/>
  <c r="F1908" i="19"/>
  <c r="F1909" i="19"/>
  <c r="F1910" i="19"/>
  <c r="F1911" i="19"/>
  <c r="F1912" i="19"/>
  <c r="F1913" i="19"/>
  <c r="F1914" i="19"/>
  <c r="F1915" i="19"/>
  <c r="F1916" i="19"/>
  <c r="F1917" i="19"/>
  <c r="F1918" i="19"/>
  <c r="F1919" i="19"/>
  <c r="F1920" i="19"/>
  <c r="F1921" i="19"/>
  <c r="F1922" i="19"/>
  <c r="F1923" i="19"/>
  <c r="F1924" i="19"/>
  <c r="F1925" i="19"/>
  <c r="F1926" i="19"/>
  <c r="F1927" i="19"/>
  <c r="F1928" i="19"/>
  <c r="F1929" i="19"/>
  <c r="F1930" i="19"/>
  <c r="F1931" i="19"/>
  <c r="F1932" i="19"/>
  <c r="F1933" i="19"/>
  <c r="F1934" i="19"/>
  <c r="F1935" i="19"/>
  <c r="F1936" i="19"/>
  <c r="F1937" i="19"/>
  <c r="F1938" i="19"/>
  <c r="F1939" i="19"/>
  <c r="F1940" i="19"/>
  <c r="F1941" i="19"/>
  <c r="F1942" i="19"/>
  <c r="F1943" i="19"/>
  <c r="F1944" i="19"/>
  <c r="F1945" i="19"/>
  <c r="F1946" i="19"/>
  <c r="F1947" i="19"/>
  <c r="F1948" i="19"/>
  <c r="F1949" i="19"/>
  <c r="F1950" i="19"/>
  <c r="F1951" i="19"/>
  <c r="F1952" i="19"/>
  <c r="F1953" i="19"/>
  <c r="F1954" i="19"/>
  <c r="F1955" i="19"/>
  <c r="F1956" i="19"/>
  <c r="F1957" i="19"/>
  <c r="F1958" i="19"/>
  <c r="F1959" i="19"/>
  <c r="F1960" i="19"/>
  <c r="F1961" i="19"/>
  <c r="F1962" i="19"/>
  <c r="F1963" i="19"/>
  <c r="F1964" i="19"/>
  <c r="F1965" i="19"/>
  <c r="F1966" i="19"/>
  <c r="F1967" i="19"/>
  <c r="F1968" i="19"/>
  <c r="F1969" i="19"/>
  <c r="F1970" i="19"/>
  <c r="F1971" i="19"/>
  <c r="F1972" i="19"/>
  <c r="F1973" i="19"/>
  <c r="F1974" i="19"/>
  <c r="F1975" i="19"/>
  <c r="F1976" i="19"/>
  <c r="F1977" i="19"/>
  <c r="F1978" i="19"/>
  <c r="F1979" i="19"/>
  <c r="F1980" i="19"/>
  <c r="F1981" i="19"/>
  <c r="F1982" i="19"/>
  <c r="F1983" i="19"/>
  <c r="F1984" i="19"/>
  <c r="F1985" i="19"/>
  <c r="F1986" i="19"/>
  <c r="F1987" i="19"/>
  <c r="F1988" i="19"/>
  <c r="F1989" i="19"/>
  <c r="F1990" i="19"/>
  <c r="F1991" i="19"/>
  <c r="F1992" i="19"/>
  <c r="F1993" i="19"/>
  <c r="F1994" i="19"/>
  <c r="F1995" i="19"/>
  <c r="F1996" i="19"/>
  <c r="F1997" i="19"/>
  <c r="F1998" i="19"/>
  <c r="F1999" i="19"/>
  <c r="F2000" i="19"/>
  <c r="F2001" i="19"/>
  <c r="F2002" i="19"/>
  <c r="F2003" i="19"/>
  <c r="F2004" i="19"/>
  <c r="F2005" i="19"/>
  <c r="F2006" i="19"/>
  <c r="F2007" i="19"/>
  <c r="F2008" i="19"/>
  <c r="F2009" i="19"/>
  <c r="F2010" i="19"/>
  <c r="F2011" i="19"/>
  <c r="F2012" i="19"/>
  <c r="F2013" i="19"/>
  <c r="F2014" i="19"/>
  <c r="F2015" i="19"/>
  <c r="F2016" i="19"/>
  <c r="F2017" i="19"/>
  <c r="F2018" i="19"/>
  <c r="F2019" i="19"/>
  <c r="F2020" i="19"/>
  <c r="F2021" i="19"/>
  <c r="F2022" i="19"/>
  <c r="F2023" i="19"/>
  <c r="F2024" i="19"/>
  <c r="F2025" i="19"/>
  <c r="F2026" i="19"/>
  <c r="F2027" i="19"/>
  <c r="F2028" i="19"/>
  <c r="F2029" i="19"/>
  <c r="F2030" i="19"/>
  <c r="F2031" i="19"/>
  <c r="F2032" i="19"/>
  <c r="F2033" i="19"/>
  <c r="F2034" i="19"/>
  <c r="F2035" i="19"/>
  <c r="F2036" i="19"/>
  <c r="F2037" i="19"/>
  <c r="F2038" i="19"/>
  <c r="F2039" i="19"/>
  <c r="F2040" i="19"/>
  <c r="F2041" i="19"/>
  <c r="F2042" i="19"/>
  <c r="F2043" i="19"/>
  <c r="F2044" i="19"/>
  <c r="F2045" i="19"/>
  <c r="F2046" i="19"/>
  <c r="F2047" i="19"/>
  <c r="F2048" i="19"/>
  <c r="F2049" i="19"/>
  <c r="F2050" i="19"/>
  <c r="F2051" i="19"/>
  <c r="F2052" i="19"/>
  <c r="F2053" i="19"/>
  <c r="F2054" i="19"/>
  <c r="F2055" i="19"/>
  <c r="F2056" i="19"/>
  <c r="F2057" i="19"/>
  <c r="F2058" i="19"/>
  <c r="F2059" i="19"/>
  <c r="F2060" i="19"/>
  <c r="F2061" i="19"/>
  <c r="F2062" i="19"/>
  <c r="F2063" i="19"/>
  <c r="F2064" i="19"/>
  <c r="F2065" i="19"/>
  <c r="F2066" i="19"/>
  <c r="F2067" i="19"/>
  <c r="F2068" i="19"/>
  <c r="F2069" i="19"/>
  <c r="F2070" i="19"/>
  <c r="F2071" i="19"/>
  <c r="F2072" i="19"/>
  <c r="F2073" i="19"/>
  <c r="F2074" i="19"/>
  <c r="F2075" i="19"/>
  <c r="F2076" i="19"/>
  <c r="F2077" i="19"/>
  <c r="F2078" i="19"/>
  <c r="F2079" i="19"/>
  <c r="F2080" i="19"/>
  <c r="F2081" i="19"/>
  <c r="F2082" i="19"/>
  <c r="F2083" i="19"/>
  <c r="F2084" i="19"/>
  <c r="F2085" i="19"/>
  <c r="F2086" i="19"/>
  <c r="F2087" i="19"/>
  <c r="F2088" i="19"/>
  <c r="F2089" i="19"/>
  <c r="F2090" i="19"/>
  <c r="F2091" i="19"/>
  <c r="F2092" i="19"/>
  <c r="F2093" i="19"/>
  <c r="F2094" i="19"/>
  <c r="F2095" i="19"/>
  <c r="F2096" i="19"/>
  <c r="F2097" i="19"/>
  <c r="F2098" i="19"/>
  <c r="F2099" i="19"/>
  <c r="F2100" i="19"/>
  <c r="F2101" i="19"/>
  <c r="F2102" i="19"/>
  <c r="F2103" i="19"/>
  <c r="F2104" i="19"/>
  <c r="F2105" i="19"/>
  <c r="F2106" i="19"/>
  <c r="F2107" i="19"/>
  <c r="F2108" i="19"/>
  <c r="F2109" i="19"/>
  <c r="F2110" i="19"/>
  <c r="F2111" i="19"/>
  <c r="F2112" i="19"/>
  <c r="F2113" i="19"/>
  <c r="F2114" i="19"/>
  <c r="F2115" i="19"/>
  <c r="F2116" i="19"/>
  <c r="F2117" i="19"/>
  <c r="F2118" i="19"/>
  <c r="F2119" i="19"/>
  <c r="F2120" i="19"/>
  <c r="F2121" i="19"/>
  <c r="F2122" i="19"/>
  <c r="F2123" i="19"/>
  <c r="F2124" i="19"/>
  <c r="F2125" i="19"/>
  <c r="F2126" i="19"/>
  <c r="F2127" i="19"/>
  <c r="F2128" i="19"/>
  <c r="F2129" i="19"/>
  <c r="F2130" i="19"/>
  <c r="F2131" i="19"/>
  <c r="F2132" i="19"/>
  <c r="F2133" i="19"/>
  <c r="F2134" i="19"/>
  <c r="F2135" i="19"/>
  <c r="F2136" i="19"/>
  <c r="F2137" i="19"/>
  <c r="F2138" i="19"/>
  <c r="F2139" i="19"/>
  <c r="F2140" i="19"/>
  <c r="F2141" i="19"/>
  <c r="F2142" i="19"/>
  <c r="F2143" i="19"/>
  <c r="F2144" i="19"/>
  <c r="F2145" i="19"/>
  <c r="F2146" i="19"/>
  <c r="F2147" i="19"/>
  <c r="F2148" i="19"/>
  <c r="F2149" i="19"/>
  <c r="F2150" i="19"/>
  <c r="F2151" i="19"/>
  <c r="F2152" i="19"/>
  <c r="F2153" i="19"/>
  <c r="F2154" i="19"/>
  <c r="F2155" i="19"/>
  <c r="F2156" i="19"/>
  <c r="F2157" i="19"/>
  <c r="F2158" i="19"/>
  <c r="F2159" i="19"/>
  <c r="F2160" i="19"/>
  <c r="F2161" i="19"/>
  <c r="F2162" i="19"/>
  <c r="F2163" i="19"/>
  <c r="F2164" i="19"/>
  <c r="F2165" i="19"/>
  <c r="F2166" i="19"/>
  <c r="F2167" i="19"/>
  <c r="F2168" i="19"/>
  <c r="F2169" i="19"/>
  <c r="F2170" i="19"/>
  <c r="F2171" i="19"/>
  <c r="F2172" i="19"/>
  <c r="F2173" i="19"/>
  <c r="F2174" i="19"/>
  <c r="F2175" i="19"/>
  <c r="F2176" i="19"/>
  <c r="F2177" i="19"/>
  <c r="F2178" i="19"/>
  <c r="F2179" i="19"/>
  <c r="F2180" i="19"/>
  <c r="F2181" i="19"/>
  <c r="F2182" i="19"/>
  <c r="F2183" i="19"/>
  <c r="F2184" i="19"/>
  <c r="F2185" i="19"/>
  <c r="F2186" i="19"/>
  <c r="F2187" i="19"/>
  <c r="F2188" i="19"/>
  <c r="F2189" i="19"/>
  <c r="F2190" i="19"/>
  <c r="F2191" i="19"/>
  <c r="F2192" i="19"/>
  <c r="F2193" i="19"/>
  <c r="F2194" i="19"/>
  <c r="F2195" i="19"/>
  <c r="F2196" i="19"/>
  <c r="F2197" i="19"/>
  <c r="F2198" i="19"/>
  <c r="F2199" i="19"/>
  <c r="F2200" i="19"/>
  <c r="F2201" i="19"/>
  <c r="F2202" i="19"/>
  <c r="F2203" i="19"/>
  <c r="F2204" i="19"/>
  <c r="F2205" i="19"/>
  <c r="F2206" i="19"/>
  <c r="F2207" i="19"/>
  <c r="F2208" i="19"/>
  <c r="F2209" i="19"/>
  <c r="F2210" i="19"/>
  <c r="F2211" i="19"/>
  <c r="F2212" i="19"/>
  <c r="F2213" i="19"/>
  <c r="F2214" i="19"/>
  <c r="F2215" i="19"/>
  <c r="F2216" i="19"/>
  <c r="F2217" i="19"/>
  <c r="F2218" i="19"/>
  <c r="F2219" i="19"/>
  <c r="F2220" i="19"/>
  <c r="F2221" i="19"/>
  <c r="F2222" i="19"/>
  <c r="F2223" i="19"/>
  <c r="F2224" i="19"/>
  <c r="F2225" i="19"/>
  <c r="F2226" i="19"/>
  <c r="F2227" i="19"/>
  <c r="F2228" i="19"/>
  <c r="F2229" i="19"/>
  <c r="F2230" i="19"/>
  <c r="F2231" i="19"/>
  <c r="F2232" i="19"/>
  <c r="F2233" i="19"/>
  <c r="F2234" i="19"/>
  <c r="F2235" i="19"/>
  <c r="F2236" i="19"/>
  <c r="F2237" i="19"/>
  <c r="F2238" i="19"/>
  <c r="F2239" i="19"/>
  <c r="F2240" i="19"/>
  <c r="F2241" i="19"/>
  <c r="F2242" i="19"/>
  <c r="F2243" i="19"/>
  <c r="F2244" i="19"/>
  <c r="F2245" i="19"/>
  <c r="F2246" i="19"/>
  <c r="F2247" i="19"/>
  <c r="F2248" i="19"/>
  <c r="F2249" i="19"/>
  <c r="F2250" i="19"/>
  <c r="F2251" i="19"/>
  <c r="F2252" i="19"/>
  <c r="F2253" i="19"/>
  <c r="F2254" i="19"/>
  <c r="F2255" i="19"/>
  <c r="F2256" i="19"/>
  <c r="F2257" i="19"/>
  <c r="F2258" i="19"/>
  <c r="F2259" i="19"/>
  <c r="F2260" i="19"/>
  <c r="F2261" i="19"/>
  <c r="F2262" i="19"/>
  <c r="F2263" i="19"/>
  <c r="F2264" i="19"/>
  <c r="F2265" i="19"/>
  <c r="F2266" i="19"/>
  <c r="F2267" i="19"/>
  <c r="F2268" i="19"/>
  <c r="F2269" i="19"/>
  <c r="F2270" i="19"/>
  <c r="F2271" i="19"/>
  <c r="F2272" i="19"/>
  <c r="F2273" i="19"/>
  <c r="F2274" i="19"/>
  <c r="F2275" i="19"/>
  <c r="F2276" i="19"/>
  <c r="F2277" i="19"/>
  <c r="F2278" i="19"/>
  <c r="F2279" i="19"/>
  <c r="F2280" i="19"/>
  <c r="F2281" i="19"/>
  <c r="F2282" i="19"/>
  <c r="F2283" i="19"/>
  <c r="F2284" i="19"/>
  <c r="F2285" i="19"/>
  <c r="F2286" i="19"/>
  <c r="F2287" i="19"/>
  <c r="F2288" i="19"/>
  <c r="F2289" i="19"/>
  <c r="F2290" i="19"/>
  <c r="F2291" i="19"/>
  <c r="F2292" i="19"/>
  <c r="F2293" i="19"/>
  <c r="F2294" i="19"/>
  <c r="F2295" i="19"/>
  <c r="F2296" i="19"/>
  <c r="F2297" i="19"/>
  <c r="F2298" i="19"/>
  <c r="F2299" i="19"/>
  <c r="F2300" i="19"/>
  <c r="F2301" i="19"/>
  <c r="F2302" i="19"/>
  <c r="F2303" i="19"/>
  <c r="F2304" i="19"/>
  <c r="F2305" i="19"/>
  <c r="F2306" i="19"/>
  <c r="F2307" i="19"/>
  <c r="F2308" i="19"/>
  <c r="F2309" i="19"/>
  <c r="F2310" i="19"/>
  <c r="F2311" i="19"/>
  <c r="F2312" i="19"/>
  <c r="F2313" i="19"/>
  <c r="F2314" i="19"/>
  <c r="F2315" i="19"/>
  <c r="F2316" i="19"/>
  <c r="F2317" i="19"/>
  <c r="F2318" i="19"/>
  <c r="F2319" i="19"/>
  <c r="F2320" i="19"/>
  <c r="F2321" i="19"/>
  <c r="F2322" i="19"/>
  <c r="F2323" i="19"/>
  <c r="F2324" i="19"/>
  <c r="F2325" i="19"/>
  <c r="F2326" i="19"/>
  <c r="F2327" i="19"/>
  <c r="F2328" i="19"/>
  <c r="F2329" i="19"/>
  <c r="F2330" i="19"/>
  <c r="F2331" i="19"/>
  <c r="F2332" i="19"/>
  <c r="F2333" i="19"/>
  <c r="F2334" i="19"/>
  <c r="F2335" i="19"/>
  <c r="F2336" i="19"/>
  <c r="F2337" i="19"/>
  <c r="F2338" i="19"/>
  <c r="F2339" i="19"/>
  <c r="F2340" i="19"/>
  <c r="F2341" i="19"/>
  <c r="F2342" i="19"/>
  <c r="F2343" i="19"/>
  <c r="F2344" i="19"/>
  <c r="F2345" i="19"/>
  <c r="F2346" i="19"/>
  <c r="F2347" i="19"/>
  <c r="F2348" i="19"/>
  <c r="F2349" i="19"/>
  <c r="F2350" i="19"/>
  <c r="F2351" i="19"/>
  <c r="F2352" i="19"/>
  <c r="F2353" i="19"/>
  <c r="F2354" i="19"/>
  <c r="F2355" i="19"/>
  <c r="F2356" i="19"/>
  <c r="F2357" i="19"/>
  <c r="F2358" i="19"/>
  <c r="F2359" i="19"/>
  <c r="F2360" i="19"/>
  <c r="F2361" i="19"/>
  <c r="F2362" i="19"/>
  <c r="F2363" i="19"/>
  <c r="F2364" i="19"/>
  <c r="F2365" i="19"/>
  <c r="F2366" i="19"/>
  <c r="F2367" i="19"/>
  <c r="F2368" i="19"/>
  <c r="F2369" i="19"/>
  <c r="F2370" i="19"/>
  <c r="F2371" i="19"/>
  <c r="F2372" i="19"/>
  <c r="F2373" i="19"/>
  <c r="F2374" i="19"/>
  <c r="F2375" i="19"/>
  <c r="F2376" i="19"/>
  <c r="F2377" i="19"/>
  <c r="F2378" i="19"/>
  <c r="F2379" i="19"/>
  <c r="F2380" i="19"/>
  <c r="F2381" i="19"/>
  <c r="F2382" i="19"/>
  <c r="F2383" i="19"/>
  <c r="F2384" i="19"/>
  <c r="F2385" i="19"/>
  <c r="F2386" i="19"/>
  <c r="F2387" i="19"/>
  <c r="F2388" i="19"/>
  <c r="F2389" i="19"/>
  <c r="F2390" i="19"/>
  <c r="F2391" i="19"/>
  <c r="F2392" i="19"/>
  <c r="F2393" i="19"/>
  <c r="F2394" i="19"/>
  <c r="F2395" i="19"/>
  <c r="F2396" i="19"/>
  <c r="F2397" i="19"/>
  <c r="F2398" i="19"/>
  <c r="F2399" i="19"/>
  <c r="F2400" i="19"/>
  <c r="F2401" i="19"/>
  <c r="F2402" i="19"/>
  <c r="F2403" i="19"/>
  <c r="F2404" i="19"/>
  <c r="F2405" i="19"/>
  <c r="F2406" i="19"/>
  <c r="F2407" i="19"/>
  <c r="F2408" i="19"/>
  <c r="F2409" i="19"/>
  <c r="F2410" i="19"/>
  <c r="F2411" i="19"/>
  <c r="F2412" i="19"/>
  <c r="F2413" i="19"/>
  <c r="F2414" i="19"/>
  <c r="F2415" i="19"/>
  <c r="F2416" i="19"/>
  <c r="F2417" i="19"/>
  <c r="F2418" i="19"/>
  <c r="F2419" i="19"/>
  <c r="F2420" i="19"/>
  <c r="F2421" i="19"/>
  <c r="F2422" i="19"/>
  <c r="F2423" i="19"/>
  <c r="F2424" i="19"/>
  <c r="F2425" i="19"/>
  <c r="F2426" i="19"/>
  <c r="F2427" i="19"/>
  <c r="F2428" i="19"/>
  <c r="F2429" i="19"/>
  <c r="F2430" i="19"/>
  <c r="F2431" i="19"/>
  <c r="F2432" i="19"/>
  <c r="F2433" i="19"/>
  <c r="F2434" i="19"/>
  <c r="F2435" i="19"/>
  <c r="F2436" i="19"/>
  <c r="F2437" i="19"/>
  <c r="F2438" i="19"/>
  <c r="F2439" i="19"/>
  <c r="F2440" i="19"/>
  <c r="F2441" i="19"/>
  <c r="F2442" i="19"/>
  <c r="F2443" i="19"/>
  <c r="F2444" i="19"/>
  <c r="F2445" i="19"/>
  <c r="F2446" i="19"/>
  <c r="F2447" i="19"/>
  <c r="F2448" i="19"/>
  <c r="F2449" i="19"/>
  <c r="F2450" i="19"/>
  <c r="F2451" i="19"/>
  <c r="F2452" i="19"/>
  <c r="F2453" i="19"/>
  <c r="F2454" i="19"/>
  <c r="F2455" i="19"/>
  <c r="F2456" i="19"/>
  <c r="F2457" i="19"/>
  <c r="F2458" i="19"/>
  <c r="F2459" i="19"/>
  <c r="F2460" i="19"/>
  <c r="F2461" i="19"/>
  <c r="F2462" i="19"/>
  <c r="F2463" i="19"/>
  <c r="F2464" i="19"/>
  <c r="F2465" i="19"/>
  <c r="F2466" i="19"/>
  <c r="F2467" i="19"/>
  <c r="F2468" i="19"/>
  <c r="F2469" i="19"/>
  <c r="F2470" i="19"/>
  <c r="F2471" i="19"/>
  <c r="F2472" i="19"/>
  <c r="F2473" i="19"/>
  <c r="F2474" i="19"/>
  <c r="F2475" i="19"/>
  <c r="F2476" i="19"/>
  <c r="F2477" i="19"/>
  <c r="F2478" i="19"/>
  <c r="F2479" i="19"/>
  <c r="F2480" i="19"/>
  <c r="F2481" i="19"/>
  <c r="F2482" i="19"/>
  <c r="F2483" i="19"/>
  <c r="F2484" i="19"/>
  <c r="F2485" i="19"/>
  <c r="F2486" i="19"/>
  <c r="F2487" i="19"/>
  <c r="F2488" i="19"/>
  <c r="F2489" i="19"/>
  <c r="F2490" i="19"/>
  <c r="F2491" i="19"/>
  <c r="F2492" i="19"/>
  <c r="F2493" i="19"/>
  <c r="F2494" i="19"/>
  <c r="F2495" i="19"/>
  <c r="F2496" i="19"/>
  <c r="F2497" i="19"/>
  <c r="F2498" i="19"/>
  <c r="F2499" i="19"/>
  <c r="F2500" i="19"/>
  <c r="F2501" i="19"/>
  <c r="F2502" i="19"/>
  <c r="F2503" i="19"/>
  <c r="F2504" i="19"/>
  <c r="F2505" i="19"/>
  <c r="F2506" i="19"/>
  <c r="F2507" i="19"/>
  <c r="F2508" i="19"/>
  <c r="F2509" i="19"/>
  <c r="F2510" i="19"/>
  <c r="F2511" i="19"/>
  <c r="F2512" i="19"/>
  <c r="F2513" i="19"/>
  <c r="F2514" i="19"/>
  <c r="F2515" i="19"/>
  <c r="F2516" i="19"/>
  <c r="F2517" i="19"/>
  <c r="F2518" i="19"/>
  <c r="F2519" i="19"/>
  <c r="F2520" i="19"/>
  <c r="F2521" i="19"/>
  <c r="F2522" i="19"/>
  <c r="F2523" i="19"/>
  <c r="F2524" i="19"/>
  <c r="F2525" i="19"/>
  <c r="F2526" i="19"/>
  <c r="F2527" i="19"/>
  <c r="F2528" i="19"/>
  <c r="F2529" i="19"/>
  <c r="F2530" i="19"/>
  <c r="F2531" i="19"/>
  <c r="F2532" i="19"/>
  <c r="F2533" i="19"/>
  <c r="F2534" i="19"/>
  <c r="F2535" i="19"/>
  <c r="F2536" i="19"/>
  <c r="F2537" i="19"/>
  <c r="F2538" i="19"/>
  <c r="F2539" i="19"/>
  <c r="F2540" i="19"/>
  <c r="F2541" i="19"/>
  <c r="F2542" i="19"/>
  <c r="F2543" i="19"/>
  <c r="F2544" i="19"/>
  <c r="F2545" i="19"/>
  <c r="F2546" i="19"/>
  <c r="F2547" i="19"/>
  <c r="F2548" i="19"/>
  <c r="F2549" i="19"/>
  <c r="F2550" i="19"/>
  <c r="F2551" i="19"/>
  <c r="F2552" i="19"/>
  <c r="F2553" i="19"/>
  <c r="F2554" i="19"/>
  <c r="F2555" i="19"/>
  <c r="F2556" i="19"/>
  <c r="F2557" i="19"/>
  <c r="F2558" i="19"/>
  <c r="F2559" i="19"/>
  <c r="F2560" i="19"/>
  <c r="F2561" i="19"/>
  <c r="F2562" i="19"/>
  <c r="F2563" i="19"/>
  <c r="F2564" i="19"/>
  <c r="F2565" i="19"/>
  <c r="F2566" i="19"/>
  <c r="F2567" i="19"/>
  <c r="F2568" i="19"/>
  <c r="F2569" i="19"/>
  <c r="F2570" i="19"/>
  <c r="F2571" i="19"/>
  <c r="F2572" i="19"/>
  <c r="F2573" i="19"/>
  <c r="F2574" i="19"/>
  <c r="F2575" i="19"/>
  <c r="F2576" i="19"/>
  <c r="F2577" i="19"/>
  <c r="F2578" i="19"/>
  <c r="F2579" i="19"/>
  <c r="F2580" i="19"/>
  <c r="F2581" i="19"/>
  <c r="F2582" i="19"/>
  <c r="F2583" i="19"/>
  <c r="F2584" i="19"/>
  <c r="F2585" i="19"/>
  <c r="F2586" i="19"/>
  <c r="F2587" i="19"/>
  <c r="F2588" i="19"/>
  <c r="F2589" i="19"/>
  <c r="F2590" i="19"/>
  <c r="F2591" i="19"/>
  <c r="F2592" i="19"/>
  <c r="F2593" i="19"/>
  <c r="F2594" i="19"/>
  <c r="F2595" i="19"/>
  <c r="F2596" i="19"/>
  <c r="F2597" i="19"/>
  <c r="F2598" i="19"/>
  <c r="F2599" i="19"/>
  <c r="F2600" i="19"/>
  <c r="F2601" i="19"/>
  <c r="F2602" i="19"/>
  <c r="F2603" i="19"/>
  <c r="F2604" i="19"/>
  <c r="F2605" i="19"/>
  <c r="F2606" i="19"/>
  <c r="F2607" i="19"/>
  <c r="F2608" i="19"/>
  <c r="F2609" i="19"/>
  <c r="F2610" i="19"/>
  <c r="F2611" i="19"/>
  <c r="F2612" i="19"/>
  <c r="F2613" i="19"/>
  <c r="F2614" i="19"/>
  <c r="F2615" i="19"/>
  <c r="F2616" i="19"/>
  <c r="F2617" i="19"/>
  <c r="F2618" i="19"/>
  <c r="F2619" i="19"/>
  <c r="F2620" i="19"/>
  <c r="F2621" i="19"/>
  <c r="F2622" i="19"/>
  <c r="F2623" i="19"/>
  <c r="F2624" i="19"/>
  <c r="F2625" i="19"/>
  <c r="F2626" i="19"/>
  <c r="F2627" i="19"/>
  <c r="F2628" i="19"/>
  <c r="F2629" i="19"/>
  <c r="F2630" i="19"/>
  <c r="F2631" i="19"/>
  <c r="F2632" i="19"/>
  <c r="F2633" i="19"/>
  <c r="F2634" i="19"/>
  <c r="F2635" i="19"/>
  <c r="F2636" i="19"/>
  <c r="F2637" i="19"/>
  <c r="F2638" i="19"/>
  <c r="F2639" i="19"/>
  <c r="F2640" i="19"/>
  <c r="F2641" i="19"/>
  <c r="F2642" i="19"/>
  <c r="F2643" i="19"/>
  <c r="F2644" i="19"/>
  <c r="F2645" i="19"/>
  <c r="F2646" i="19"/>
  <c r="F2647" i="19"/>
  <c r="F2648" i="19"/>
  <c r="F2649" i="19"/>
  <c r="F2650" i="19"/>
  <c r="F2651" i="19"/>
  <c r="F2652" i="19"/>
  <c r="F2653" i="19"/>
  <c r="F2654" i="19"/>
  <c r="F2655" i="19"/>
  <c r="F2656" i="19"/>
  <c r="F2657" i="19"/>
  <c r="F2658" i="19"/>
  <c r="F2659" i="19"/>
  <c r="F2660" i="19"/>
  <c r="F2661" i="19"/>
  <c r="F2662" i="19"/>
  <c r="F2663" i="19"/>
  <c r="F2664" i="19"/>
  <c r="F2665" i="19"/>
  <c r="F2666" i="19"/>
  <c r="F2667" i="19"/>
  <c r="F2668" i="19"/>
  <c r="F2669" i="19"/>
  <c r="F2670" i="19"/>
  <c r="F2671" i="19"/>
  <c r="F2672" i="19"/>
  <c r="F2673" i="19"/>
  <c r="F2674" i="19"/>
  <c r="F2675" i="19"/>
  <c r="F2676" i="19"/>
  <c r="F2677" i="19"/>
  <c r="F2678" i="19"/>
  <c r="F2679" i="19"/>
  <c r="F2680" i="19"/>
  <c r="F2681" i="19"/>
  <c r="F2682" i="19"/>
  <c r="F2683" i="19"/>
  <c r="F2684" i="19"/>
  <c r="F2685" i="19"/>
  <c r="F2686" i="19"/>
  <c r="F2687" i="19"/>
  <c r="F2688" i="19"/>
  <c r="F2689" i="19"/>
  <c r="F2690" i="19"/>
  <c r="F2691" i="19"/>
  <c r="F2692" i="19"/>
  <c r="F2693" i="19"/>
  <c r="F2694" i="19"/>
  <c r="F2695" i="19"/>
  <c r="F2696" i="19"/>
  <c r="F2697" i="19"/>
  <c r="F2698" i="19"/>
  <c r="F2699" i="19"/>
  <c r="F2700" i="19"/>
  <c r="F2701" i="19"/>
  <c r="F2702" i="19"/>
  <c r="F2703" i="19"/>
  <c r="F2704" i="19"/>
  <c r="F2705" i="19"/>
  <c r="F2706" i="19"/>
  <c r="F2707" i="19"/>
  <c r="F2708" i="19"/>
  <c r="F2709" i="19"/>
  <c r="F2710" i="19"/>
  <c r="F2711" i="19"/>
  <c r="F2712" i="19"/>
  <c r="F2713" i="19"/>
  <c r="F2714" i="19"/>
  <c r="F2715" i="19"/>
  <c r="F2716" i="19"/>
  <c r="F2717" i="19"/>
  <c r="F2718" i="19"/>
  <c r="F2719" i="19"/>
  <c r="F2720" i="19"/>
  <c r="F2721" i="19"/>
  <c r="F2722" i="19"/>
  <c r="F2723" i="19"/>
  <c r="F2724" i="19"/>
  <c r="F2725" i="19"/>
  <c r="F2726" i="19"/>
  <c r="F2727" i="19"/>
  <c r="F2728" i="19"/>
  <c r="F2729" i="19"/>
  <c r="F2730" i="19"/>
  <c r="F2731" i="19"/>
  <c r="F2732" i="19"/>
  <c r="F2733" i="19"/>
  <c r="F2734" i="19"/>
  <c r="F2735" i="19"/>
  <c r="F2736" i="19"/>
  <c r="F2737" i="19"/>
  <c r="F2738" i="19"/>
  <c r="F2739" i="19"/>
  <c r="F2740" i="19"/>
  <c r="F2741" i="19"/>
  <c r="F2742" i="19"/>
  <c r="F2743" i="19"/>
  <c r="F2744" i="19"/>
  <c r="F2745" i="19"/>
  <c r="F2746" i="19"/>
  <c r="F2747" i="19"/>
  <c r="F2748" i="19"/>
  <c r="F2749" i="19"/>
  <c r="F2750" i="19"/>
  <c r="F2751" i="19"/>
  <c r="F2752" i="19"/>
  <c r="F2753" i="19"/>
  <c r="F2754" i="19"/>
  <c r="F2755" i="19"/>
  <c r="F2756" i="19"/>
  <c r="F2757" i="19"/>
  <c r="F2758" i="19"/>
  <c r="F2759" i="19"/>
  <c r="F2760" i="19"/>
  <c r="F2761" i="19"/>
  <c r="F2762" i="19"/>
  <c r="F2763" i="19"/>
  <c r="F2764" i="19"/>
  <c r="F2765" i="19"/>
  <c r="F2766" i="19"/>
  <c r="F2767" i="19"/>
  <c r="F2768" i="19"/>
  <c r="F2769" i="19"/>
  <c r="F2770" i="19"/>
  <c r="F2771" i="19"/>
  <c r="F2772" i="19"/>
  <c r="F2773" i="19"/>
  <c r="F2774" i="19"/>
  <c r="F2775" i="19"/>
  <c r="F2776" i="19"/>
  <c r="F2777" i="19"/>
  <c r="F2778" i="19"/>
  <c r="F2779" i="19"/>
  <c r="F2780" i="19"/>
  <c r="F2781" i="19"/>
  <c r="F2782" i="19"/>
  <c r="F2783" i="19"/>
  <c r="F2784" i="19"/>
  <c r="F2785" i="19"/>
  <c r="F2786" i="19"/>
  <c r="F2787" i="19"/>
  <c r="F2788" i="19"/>
  <c r="F2789" i="19"/>
  <c r="F2790" i="19"/>
  <c r="F2791" i="19"/>
  <c r="F2792" i="19"/>
  <c r="F2793" i="19"/>
  <c r="F2794" i="19"/>
  <c r="F2795" i="19"/>
  <c r="F2796" i="19"/>
  <c r="F2797" i="19"/>
  <c r="F2798" i="19"/>
  <c r="F2799" i="19"/>
  <c r="F2800" i="19"/>
  <c r="F2801" i="19"/>
  <c r="F2802" i="19"/>
  <c r="F2803" i="19"/>
  <c r="F2804" i="19"/>
  <c r="F2805" i="19"/>
  <c r="F2806" i="19"/>
  <c r="F2807" i="19"/>
  <c r="F2808" i="19"/>
  <c r="F2809" i="19"/>
  <c r="F2810" i="19"/>
  <c r="F2811" i="19"/>
  <c r="F2812" i="19"/>
  <c r="F2813" i="19"/>
  <c r="F2814" i="19"/>
  <c r="F2815" i="19"/>
  <c r="F2816" i="19"/>
  <c r="F2817" i="19"/>
  <c r="F2818" i="19"/>
  <c r="F2819" i="19"/>
  <c r="F2820" i="19"/>
  <c r="F2821" i="19"/>
  <c r="F2822" i="19"/>
  <c r="F2823" i="19"/>
  <c r="F2824" i="19"/>
  <c r="F2825" i="19"/>
  <c r="F2826" i="19"/>
  <c r="F2827" i="19"/>
  <c r="F2828" i="19"/>
  <c r="F2829" i="19"/>
  <c r="F2830" i="19"/>
  <c r="F2831" i="19"/>
  <c r="F2832" i="19"/>
  <c r="F2833" i="19"/>
  <c r="F2834" i="19"/>
  <c r="F2835" i="19"/>
  <c r="F2836" i="19"/>
  <c r="F2837" i="19"/>
  <c r="F2838" i="19"/>
  <c r="F2839" i="19"/>
  <c r="F2840" i="19"/>
  <c r="F2841" i="19"/>
  <c r="F2842" i="19"/>
  <c r="F2843" i="19"/>
  <c r="F2844" i="19"/>
  <c r="F2845" i="19"/>
  <c r="F2846" i="19"/>
  <c r="F2847" i="19"/>
  <c r="F2848" i="19"/>
  <c r="F2849" i="19"/>
  <c r="F2850" i="19"/>
  <c r="F2851" i="19"/>
  <c r="F2852" i="19"/>
  <c r="F2853" i="19"/>
  <c r="F2854" i="19"/>
  <c r="F2855" i="19"/>
  <c r="F2856" i="19"/>
  <c r="F2857" i="19"/>
  <c r="F2858" i="19"/>
  <c r="F2859" i="19"/>
  <c r="F2860" i="19"/>
  <c r="F2861" i="19"/>
  <c r="F2862" i="19"/>
  <c r="F2863" i="19"/>
  <c r="F2864" i="19"/>
  <c r="F2865" i="19"/>
  <c r="F2866" i="19"/>
  <c r="F2867" i="19"/>
  <c r="F2868" i="19"/>
  <c r="F2869" i="19"/>
  <c r="F2870" i="19"/>
  <c r="F2871" i="19"/>
  <c r="F2872" i="19"/>
  <c r="F2873" i="19"/>
  <c r="F2874" i="19"/>
  <c r="F2875" i="19"/>
  <c r="F2876" i="19"/>
  <c r="F2877" i="19"/>
  <c r="F2878" i="19"/>
  <c r="F2879" i="19"/>
  <c r="F2880" i="19"/>
  <c r="F2881" i="19"/>
  <c r="F2882" i="19"/>
  <c r="F2883" i="19"/>
  <c r="F2884" i="19"/>
  <c r="F2885" i="19"/>
  <c r="F2886" i="19"/>
  <c r="F2887" i="19"/>
  <c r="F2888" i="19"/>
  <c r="F2889" i="19"/>
  <c r="F2890" i="19"/>
  <c r="F2891" i="19"/>
  <c r="F2892" i="19"/>
  <c r="F2893" i="19"/>
  <c r="F2894" i="19"/>
  <c r="F2895" i="19"/>
  <c r="F2896" i="19"/>
  <c r="F2897" i="19"/>
  <c r="F2898" i="19"/>
  <c r="F2899" i="19"/>
  <c r="F2900" i="19"/>
  <c r="F2901" i="19"/>
  <c r="F2902" i="19"/>
  <c r="F2903" i="19"/>
  <c r="F2904" i="19"/>
  <c r="F2905" i="19"/>
  <c r="F2906" i="19"/>
  <c r="F2907" i="19"/>
  <c r="F2908" i="19"/>
  <c r="F2909" i="19"/>
  <c r="F2910" i="19"/>
  <c r="F2911" i="19"/>
  <c r="F2912" i="19"/>
  <c r="F2913" i="19"/>
  <c r="F2914" i="19"/>
  <c r="F2915" i="19"/>
  <c r="F2916" i="19"/>
  <c r="F2917" i="19"/>
  <c r="F2918" i="19"/>
  <c r="F2919" i="19"/>
  <c r="F2920" i="19"/>
  <c r="F2921" i="19"/>
  <c r="F2922" i="19"/>
  <c r="F2923" i="19"/>
  <c r="F2924" i="19"/>
  <c r="F2925" i="19"/>
  <c r="F2926" i="19"/>
  <c r="F2927" i="19"/>
  <c r="F2928" i="19"/>
  <c r="F2929" i="19"/>
  <c r="F2930" i="19"/>
  <c r="F2931" i="19"/>
  <c r="F2932" i="19"/>
  <c r="F2933" i="19"/>
  <c r="F2934" i="19"/>
  <c r="F2935" i="19"/>
  <c r="F2936" i="19"/>
  <c r="F2937" i="19"/>
  <c r="F2938" i="19"/>
  <c r="F2939" i="19"/>
  <c r="F2940" i="19"/>
  <c r="F2941" i="19"/>
  <c r="F2942" i="19"/>
  <c r="F2943" i="19"/>
  <c r="F2944" i="19"/>
  <c r="F2945" i="19"/>
  <c r="F2946" i="19"/>
  <c r="F2947" i="19"/>
  <c r="F2948" i="19"/>
  <c r="F2949" i="19"/>
  <c r="F2950" i="19"/>
  <c r="F2951" i="19"/>
  <c r="F2952" i="19"/>
  <c r="F2953" i="19"/>
  <c r="F2954" i="19"/>
  <c r="F2955" i="19"/>
  <c r="F2956" i="19"/>
  <c r="F2957" i="19"/>
  <c r="F2958" i="19"/>
  <c r="F2959" i="19"/>
  <c r="F2960" i="19"/>
  <c r="F2961" i="19"/>
  <c r="F2962" i="19"/>
  <c r="F2963" i="19"/>
  <c r="F2964" i="19"/>
  <c r="F2965" i="19"/>
  <c r="F2966" i="19"/>
  <c r="F2967" i="19"/>
  <c r="F2968" i="19"/>
  <c r="F2969" i="19"/>
  <c r="F2970" i="19"/>
  <c r="F2971" i="19"/>
  <c r="F2972" i="19"/>
  <c r="F2973" i="19"/>
  <c r="F2974" i="19"/>
  <c r="F2975" i="19"/>
  <c r="F2976" i="19"/>
  <c r="F2977" i="19"/>
  <c r="F2978" i="19"/>
  <c r="F2979" i="19"/>
  <c r="F2980" i="19"/>
  <c r="F2981" i="19"/>
  <c r="F2982" i="19"/>
  <c r="F2983" i="19"/>
  <c r="F2984" i="19"/>
  <c r="F2985" i="19"/>
  <c r="F2986" i="19"/>
  <c r="F2987" i="19"/>
  <c r="F2988" i="19"/>
  <c r="F2989" i="19"/>
  <c r="F2990" i="19"/>
  <c r="F2991" i="19"/>
  <c r="F2992" i="19"/>
  <c r="F2993" i="19"/>
  <c r="F2994" i="19"/>
  <c r="F2995" i="19"/>
  <c r="F2996" i="19"/>
  <c r="F2997" i="19"/>
  <c r="F2998" i="19"/>
  <c r="F2999" i="19"/>
  <c r="F3000" i="19"/>
  <c r="F3001" i="19"/>
  <c r="F3002" i="19"/>
  <c r="F3003" i="19"/>
  <c r="F3004" i="19"/>
  <c r="F3005" i="19"/>
  <c r="F3006" i="19"/>
  <c r="F3007" i="19"/>
  <c r="F3008" i="19"/>
  <c r="F3009" i="19"/>
  <c r="F3010" i="19"/>
  <c r="F3011" i="19"/>
  <c r="F3012" i="19"/>
  <c r="F3013" i="19"/>
  <c r="F3014" i="19"/>
  <c r="F3015" i="19"/>
  <c r="F3016" i="19"/>
  <c r="F3017" i="19"/>
  <c r="F3018" i="19"/>
  <c r="F3019" i="19"/>
  <c r="F3020" i="19"/>
  <c r="F3021" i="19"/>
  <c r="F3022" i="19"/>
  <c r="F3023" i="19"/>
  <c r="F3024" i="19"/>
  <c r="F3025" i="19"/>
  <c r="F3026" i="19"/>
  <c r="F3027" i="19"/>
  <c r="F3028" i="19"/>
  <c r="F3029" i="19"/>
  <c r="F3030" i="19"/>
  <c r="F3031" i="19"/>
  <c r="F3032" i="19"/>
  <c r="F3033" i="19"/>
  <c r="F3034" i="19"/>
  <c r="F3035" i="19"/>
  <c r="F3036" i="19"/>
  <c r="F3037" i="19"/>
  <c r="F3038" i="19"/>
  <c r="F3039" i="19"/>
  <c r="F3040" i="19"/>
  <c r="F3041" i="19"/>
  <c r="F3042" i="19"/>
  <c r="F3043" i="19"/>
  <c r="F3044" i="19"/>
  <c r="F3045" i="19"/>
  <c r="F3046" i="19"/>
  <c r="F3047" i="19"/>
  <c r="F3048" i="19"/>
  <c r="F3049" i="19"/>
  <c r="F3050" i="19"/>
  <c r="F3051" i="19"/>
  <c r="F3052" i="19"/>
  <c r="F3053" i="19"/>
  <c r="F3054" i="19"/>
  <c r="F3055" i="19"/>
  <c r="F3056" i="19"/>
  <c r="F3057" i="19"/>
  <c r="F3058" i="19"/>
  <c r="F3059" i="19"/>
  <c r="F3060" i="19"/>
  <c r="F3061" i="19"/>
  <c r="F3062" i="19"/>
  <c r="F3063" i="19"/>
  <c r="F3064" i="19"/>
  <c r="F3065" i="19"/>
  <c r="F3066" i="19"/>
  <c r="F3067" i="19"/>
  <c r="F3068" i="19"/>
  <c r="F3069" i="19"/>
  <c r="F3070" i="19"/>
  <c r="F3071" i="19"/>
  <c r="F3072" i="19"/>
  <c r="F3073" i="19"/>
  <c r="F3074" i="19"/>
  <c r="F3075" i="19"/>
  <c r="F3076" i="19"/>
  <c r="F3077" i="19"/>
  <c r="F3078" i="19"/>
  <c r="F3079" i="19"/>
  <c r="F3080" i="19"/>
  <c r="F3081" i="19"/>
  <c r="F3082" i="19"/>
  <c r="F3083" i="19"/>
  <c r="F3084" i="19"/>
  <c r="F3085" i="19"/>
  <c r="F3086" i="19"/>
  <c r="F3087" i="19"/>
  <c r="F3088" i="19"/>
  <c r="F3089" i="19"/>
  <c r="F3090" i="19"/>
  <c r="F3091" i="19"/>
  <c r="F3092" i="19"/>
  <c r="F3093" i="19"/>
  <c r="F3094" i="19"/>
  <c r="F3095" i="19"/>
  <c r="F3096" i="19"/>
  <c r="F3097" i="19"/>
  <c r="F3098" i="19"/>
  <c r="F3099" i="19"/>
  <c r="F3100" i="19"/>
  <c r="F3101" i="19"/>
  <c r="F3102" i="19"/>
  <c r="F3103" i="19"/>
  <c r="F3104" i="19"/>
  <c r="F3105" i="19"/>
  <c r="F3106" i="19"/>
  <c r="F3107" i="19"/>
  <c r="F3108" i="19"/>
  <c r="F3109" i="19"/>
  <c r="F3110" i="19"/>
  <c r="F3111" i="19"/>
  <c r="F3112" i="19"/>
  <c r="F3113" i="19"/>
  <c r="F3114" i="19"/>
  <c r="F3115" i="19"/>
  <c r="F3116" i="19"/>
  <c r="F3117" i="19"/>
  <c r="F3118" i="19"/>
  <c r="F3119" i="19"/>
  <c r="F3120" i="19"/>
  <c r="F3121" i="19"/>
  <c r="F3122" i="19"/>
  <c r="F3123" i="19"/>
  <c r="F3124" i="19"/>
  <c r="F3125" i="19"/>
  <c r="F3126" i="19"/>
  <c r="F3127" i="19"/>
  <c r="F3128" i="19"/>
  <c r="F3129" i="19"/>
  <c r="F3130" i="19"/>
  <c r="F3131" i="19"/>
  <c r="F3132" i="19"/>
  <c r="F3133" i="19"/>
  <c r="F3134" i="19"/>
  <c r="F3135" i="19"/>
  <c r="F3136" i="19"/>
  <c r="F3137" i="19"/>
  <c r="F3138" i="19"/>
  <c r="F3139" i="19"/>
  <c r="F3140" i="19"/>
  <c r="F3141" i="19"/>
  <c r="F3142" i="19"/>
  <c r="F3143" i="19"/>
  <c r="F3144" i="19"/>
  <c r="F3145" i="19"/>
  <c r="F3146" i="19"/>
  <c r="F3147" i="19"/>
  <c r="F3148" i="19"/>
  <c r="F3149" i="19"/>
  <c r="F3150" i="19"/>
  <c r="F3151" i="19"/>
  <c r="F3152" i="19"/>
  <c r="F3153" i="19"/>
  <c r="F3154" i="19"/>
  <c r="F3155" i="19"/>
  <c r="F3156" i="19"/>
  <c r="F3157" i="19"/>
  <c r="F3158" i="19"/>
  <c r="F3159" i="19"/>
  <c r="F3160" i="19"/>
  <c r="F3161" i="19"/>
  <c r="F3162" i="19"/>
  <c r="F3163" i="19"/>
  <c r="F3164" i="19"/>
  <c r="F3165" i="19"/>
  <c r="F3166" i="19"/>
  <c r="F3167" i="19"/>
  <c r="F3168" i="19"/>
  <c r="F3169" i="19"/>
  <c r="F3170" i="19"/>
  <c r="F3171" i="19"/>
  <c r="F3172" i="19"/>
  <c r="F3173" i="19"/>
  <c r="F3174" i="19"/>
  <c r="F3175" i="19"/>
  <c r="F3176" i="19"/>
  <c r="F3177" i="19"/>
  <c r="F3178" i="19"/>
  <c r="F3179" i="19"/>
  <c r="F3180" i="19"/>
  <c r="F3181" i="19"/>
  <c r="F3182" i="19"/>
  <c r="F3183" i="19"/>
  <c r="F3184" i="19"/>
  <c r="F3185" i="19"/>
  <c r="F3186" i="19"/>
  <c r="F3187" i="19"/>
  <c r="F3188" i="19"/>
  <c r="F3189" i="19"/>
  <c r="F3190" i="19"/>
  <c r="F3191" i="19"/>
  <c r="F3192" i="19"/>
  <c r="F3193" i="19"/>
  <c r="F3194" i="19"/>
  <c r="F3195" i="19"/>
  <c r="F3196" i="19"/>
  <c r="F3197" i="19"/>
  <c r="F3198" i="19"/>
  <c r="F3199" i="19"/>
  <c r="F3200" i="19"/>
  <c r="F3201" i="19"/>
  <c r="F3202" i="19"/>
  <c r="F3203" i="19"/>
  <c r="F3204" i="19"/>
  <c r="F3205" i="19"/>
  <c r="F3206" i="19"/>
  <c r="F3207" i="19"/>
  <c r="F3208" i="19"/>
  <c r="F3209" i="19"/>
  <c r="F3210" i="19"/>
  <c r="F3211" i="19"/>
  <c r="F3212" i="19"/>
  <c r="F3213" i="19"/>
  <c r="F3214" i="19"/>
  <c r="F3215" i="19"/>
  <c r="F3216" i="19"/>
  <c r="F3217" i="19"/>
  <c r="F3218" i="19"/>
  <c r="F3219" i="19"/>
  <c r="F3220" i="19"/>
  <c r="F3221" i="19"/>
  <c r="F3222" i="19"/>
  <c r="F3223" i="19"/>
  <c r="F3224" i="19"/>
  <c r="F3225" i="19"/>
  <c r="F3226" i="19"/>
  <c r="F3227" i="19"/>
  <c r="F3228" i="19"/>
  <c r="F3229" i="19"/>
  <c r="F3230" i="19"/>
  <c r="F3231" i="19"/>
  <c r="F3232" i="19"/>
  <c r="F3233" i="19"/>
  <c r="F3234" i="19"/>
  <c r="F3235" i="19"/>
  <c r="F3236" i="19"/>
  <c r="F3237" i="19"/>
  <c r="F3238" i="19"/>
  <c r="F3239" i="19"/>
  <c r="F3240" i="19"/>
  <c r="F3241" i="19"/>
  <c r="F3242" i="19"/>
  <c r="F3243" i="19"/>
  <c r="F3244" i="19"/>
  <c r="F3245" i="19"/>
  <c r="F3246" i="19"/>
  <c r="F3247" i="19"/>
  <c r="F3248" i="19"/>
  <c r="F3249" i="19"/>
  <c r="F3250" i="19"/>
  <c r="F3251" i="19"/>
  <c r="F3252" i="19"/>
  <c r="F3253" i="19"/>
  <c r="F3254" i="19"/>
  <c r="F3255" i="19"/>
  <c r="F3256" i="19"/>
  <c r="F3257" i="19"/>
  <c r="F3258" i="19"/>
  <c r="F3259" i="19"/>
  <c r="F3260" i="19"/>
  <c r="F3261" i="19"/>
  <c r="F3262" i="19"/>
  <c r="F3263" i="19"/>
  <c r="F3264" i="19"/>
  <c r="F3265" i="19"/>
  <c r="F3266" i="19"/>
  <c r="F3267" i="19"/>
  <c r="F3268" i="19"/>
  <c r="F3269" i="19"/>
  <c r="F3270" i="19"/>
  <c r="F3271" i="19"/>
  <c r="F3272" i="19"/>
  <c r="F3273" i="19"/>
  <c r="F3274" i="19"/>
  <c r="F3275" i="19"/>
  <c r="F3276" i="19"/>
  <c r="F3277" i="19"/>
  <c r="F3278" i="19"/>
  <c r="F3279" i="19"/>
  <c r="F3280" i="19"/>
  <c r="F3281" i="19"/>
  <c r="F3282" i="19"/>
  <c r="F3283" i="19"/>
  <c r="F3284" i="19"/>
  <c r="F3285" i="19"/>
  <c r="F3286" i="19"/>
  <c r="F3287" i="19"/>
  <c r="F3288" i="19"/>
  <c r="F3289" i="19"/>
  <c r="F3290" i="19"/>
  <c r="F3291" i="19"/>
  <c r="F3292" i="19"/>
  <c r="F3293" i="19"/>
  <c r="F3294" i="19"/>
  <c r="F3295" i="19"/>
  <c r="F3296" i="19"/>
  <c r="F3297" i="19"/>
  <c r="F3298" i="19"/>
  <c r="F3299" i="19"/>
  <c r="F3300" i="19"/>
  <c r="F3301" i="19"/>
  <c r="F3302" i="19"/>
  <c r="F3303" i="19"/>
  <c r="F3304" i="19"/>
  <c r="F3305" i="19"/>
  <c r="F3306" i="19"/>
  <c r="F3307" i="19"/>
  <c r="F3308" i="19"/>
  <c r="F3309" i="19"/>
  <c r="F3310" i="19"/>
  <c r="F3311" i="19"/>
  <c r="F3312" i="19"/>
  <c r="F3313" i="19"/>
  <c r="F3314" i="19"/>
  <c r="F3315" i="19"/>
  <c r="F3316" i="19"/>
  <c r="F3317" i="19"/>
  <c r="F3318" i="19"/>
  <c r="F3319" i="19"/>
  <c r="F3320" i="19"/>
  <c r="F3321" i="19"/>
  <c r="F3322" i="19"/>
  <c r="F3323" i="19"/>
  <c r="F3324" i="19"/>
  <c r="F3325" i="19"/>
  <c r="F3326" i="19"/>
  <c r="F3327" i="19"/>
  <c r="F3328" i="19"/>
  <c r="F3329" i="19"/>
  <c r="F3330" i="19"/>
  <c r="F3331" i="19"/>
  <c r="F3332" i="19"/>
  <c r="F3333" i="19"/>
  <c r="F3334" i="19"/>
  <c r="F3335" i="19"/>
  <c r="F3336" i="19"/>
  <c r="F3337" i="19"/>
  <c r="F3338" i="19"/>
  <c r="F3339" i="19"/>
  <c r="F3340" i="19"/>
  <c r="F3341" i="19"/>
  <c r="F3342" i="19"/>
  <c r="F3343" i="19"/>
  <c r="F3344" i="19"/>
  <c r="F3345" i="19"/>
  <c r="F3346" i="19"/>
  <c r="F3347" i="19"/>
  <c r="F3348" i="19"/>
  <c r="F3349" i="19"/>
  <c r="F3350" i="19"/>
  <c r="F3351" i="19"/>
  <c r="F3352" i="19"/>
  <c r="F3353" i="19"/>
  <c r="F3354" i="19"/>
  <c r="F3355" i="19"/>
  <c r="F3356" i="19"/>
  <c r="F3357" i="19"/>
  <c r="F3358" i="19"/>
  <c r="F3359" i="19"/>
  <c r="F3360" i="19"/>
  <c r="F3361" i="19"/>
  <c r="F3362" i="19"/>
  <c r="F3363" i="19"/>
  <c r="F3364" i="19"/>
  <c r="F3365" i="19"/>
  <c r="F3366" i="19"/>
  <c r="F3367" i="19"/>
  <c r="F3368" i="19"/>
  <c r="F3369" i="19"/>
  <c r="F3370" i="19"/>
  <c r="F3371" i="19"/>
  <c r="F3372" i="19"/>
  <c r="F3373" i="19"/>
  <c r="F3374" i="19"/>
  <c r="F3375" i="19"/>
  <c r="F3376" i="19"/>
  <c r="F3377" i="19"/>
  <c r="F3378" i="19"/>
  <c r="F3379" i="19"/>
  <c r="F3380" i="19"/>
  <c r="F3381" i="19"/>
  <c r="F3382" i="19"/>
  <c r="F3383" i="19"/>
  <c r="F3384" i="19"/>
  <c r="F3385" i="19"/>
  <c r="F3386" i="19"/>
  <c r="F3387" i="19"/>
  <c r="F3388" i="19"/>
  <c r="F3389" i="19"/>
  <c r="F3390" i="19"/>
  <c r="F3391" i="19"/>
  <c r="F3392" i="19"/>
  <c r="F3393" i="19"/>
  <c r="F3394" i="19"/>
  <c r="F3395" i="19"/>
  <c r="F3396" i="19"/>
  <c r="F3397" i="19"/>
  <c r="F3398" i="19"/>
  <c r="F3399" i="19"/>
  <c r="F3400" i="19"/>
  <c r="F3401" i="19"/>
  <c r="F3402" i="19"/>
  <c r="F3403" i="19"/>
  <c r="F3404" i="19"/>
  <c r="F3405" i="19"/>
  <c r="F3406" i="19"/>
  <c r="F3407" i="19"/>
  <c r="F3408" i="19"/>
  <c r="F3409" i="19"/>
  <c r="F3410" i="19"/>
  <c r="F3411" i="19"/>
  <c r="F3412" i="19"/>
  <c r="F3413" i="19"/>
  <c r="F3414" i="19"/>
  <c r="F3415" i="19"/>
  <c r="F3416" i="19"/>
  <c r="F3417" i="19"/>
  <c r="F3418" i="19"/>
  <c r="F3419" i="19"/>
  <c r="F3420" i="19"/>
  <c r="F3421" i="19"/>
  <c r="F3422" i="19"/>
  <c r="F3423" i="19"/>
  <c r="F3424" i="19"/>
  <c r="F3425" i="19"/>
  <c r="F3426" i="19"/>
  <c r="F3427" i="19"/>
  <c r="F3428" i="19"/>
  <c r="F3429" i="19"/>
  <c r="F3430" i="19"/>
  <c r="F3431" i="19"/>
  <c r="F3432" i="19"/>
  <c r="F3433" i="19"/>
  <c r="F3434" i="19"/>
  <c r="F3435" i="19"/>
  <c r="F3436" i="19"/>
  <c r="F3437" i="19"/>
  <c r="F3438" i="19"/>
  <c r="F3439" i="19"/>
  <c r="F3440" i="19"/>
  <c r="F3441" i="19"/>
  <c r="F3442" i="19"/>
  <c r="F3443" i="19"/>
  <c r="F3444" i="19"/>
  <c r="F3445" i="19"/>
  <c r="F3446" i="19"/>
  <c r="F3447" i="19"/>
  <c r="F3448" i="19"/>
  <c r="F3449" i="19"/>
  <c r="F3450" i="19"/>
  <c r="F3451" i="19"/>
  <c r="F3452" i="19"/>
  <c r="F3453" i="19"/>
  <c r="F3454" i="19"/>
  <c r="F3455" i="19"/>
  <c r="F3456" i="19"/>
  <c r="F3457" i="19"/>
  <c r="F3458" i="19"/>
  <c r="F3459" i="19"/>
  <c r="F3460" i="19"/>
  <c r="F3461" i="19"/>
  <c r="F3462" i="19"/>
  <c r="F3463" i="19"/>
  <c r="F3464" i="19"/>
  <c r="F3465" i="19"/>
  <c r="F3466" i="19"/>
  <c r="F3467" i="19"/>
  <c r="F3468" i="19"/>
  <c r="F3469" i="19"/>
  <c r="F3470" i="19"/>
  <c r="F3471" i="19"/>
  <c r="F3472" i="19"/>
  <c r="F3473" i="19"/>
  <c r="F3474" i="19"/>
  <c r="F3475" i="19"/>
  <c r="F3476" i="19"/>
  <c r="F3477" i="19"/>
  <c r="F3478" i="19"/>
  <c r="F3479" i="19"/>
  <c r="F3480" i="19"/>
  <c r="F3481" i="19"/>
  <c r="F3482" i="19"/>
  <c r="F3483" i="19"/>
  <c r="F3484" i="19"/>
  <c r="F3485" i="19"/>
  <c r="F3486" i="19"/>
  <c r="F3487" i="19"/>
  <c r="F3488" i="19"/>
  <c r="F3489" i="19"/>
  <c r="F3490" i="19"/>
  <c r="F3491" i="19"/>
  <c r="F3492" i="19"/>
  <c r="F3493" i="19"/>
  <c r="F3494" i="19"/>
  <c r="F3495" i="19"/>
  <c r="F3496" i="19"/>
  <c r="F3497" i="19"/>
  <c r="F3498" i="19"/>
  <c r="F3499" i="19"/>
  <c r="F3500" i="19"/>
  <c r="F3501" i="19"/>
  <c r="F3502" i="19"/>
  <c r="F3503" i="19"/>
  <c r="F3504" i="19"/>
  <c r="F3505" i="19"/>
  <c r="F3506" i="19"/>
  <c r="F3507" i="19"/>
  <c r="F3508" i="19"/>
  <c r="F3509" i="19"/>
  <c r="F3510" i="19"/>
  <c r="F3511" i="19"/>
  <c r="F3512" i="19"/>
  <c r="F3513" i="19"/>
  <c r="F3514" i="19"/>
  <c r="F3515" i="19"/>
  <c r="F3516" i="19"/>
  <c r="F3517" i="19"/>
  <c r="F3518" i="19"/>
  <c r="F3519" i="19"/>
  <c r="F3520" i="19"/>
  <c r="F3521" i="19"/>
  <c r="F3522" i="19"/>
  <c r="F3523" i="19"/>
  <c r="F3524" i="19"/>
  <c r="F3525" i="19"/>
  <c r="F3526" i="19"/>
  <c r="F3527" i="19"/>
  <c r="F3528" i="19"/>
  <c r="F3529" i="19"/>
  <c r="F3530" i="19"/>
  <c r="F3531" i="19"/>
  <c r="F3532" i="19"/>
  <c r="F3533" i="19"/>
  <c r="F3534" i="19"/>
  <c r="F3535" i="19"/>
  <c r="F3536" i="19"/>
  <c r="F3537" i="19"/>
  <c r="F3538" i="19"/>
  <c r="F3539" i="19"/>
  <c r="F3540" i="19"/>
  <c r="F3541" i="19"/>
  <c r="F3542" i="19"/>
  <c r="F3543" i="19"/>
  <c r="F3544" i="19"/>
  <c r="F3545" i="19"/>
  <c r="F3546" i="19"/>
  <c r="F3547" i="19"/>
  <c r="F3548" i="19"/>
  <c r="F3549" i="19"/>
  <c r="F3550" i="19"/>
  <c r="F3551" i="19"/>
  <c r="F3552" i="19"/>
  <c r="F3553" i="19"/>
  <c r="F3554" i="19"/>
  <c r="F3555" i="19"/>
  <c r="F3556" i="19"/>
  <c r="F3557" i="19"/>
  <c r="F3558" i="19"/>
  <c r="F3559" i="19"/>
  <c r="F3560" i="19"/>
  <c r="F3561" i="19"/>
  <c r="F3562" i="19"/>
  <c r="F3563" i="19"/>
  <c r="F3564" i="19"/>
  <c r="F3565" i="19"/>
  <c r="F3566" i="19"/>
  <c r="F3567" i="19"/>
  <c r="F3568" i="19"/>
  <c r="F3569" i="19"/>
  <c r="F3570" i="19"/>
  <c r="F3571" i="19"/>
  <c r="F3572" i="19"/>
  <c r="F3573" i="19"/>
  <c r="F3574" i="19"/>
  <c r="F3575" i="19"/>
  <c r="F3576" i="19"/>
  <c r="F3577" i="19"/>
  <c r="F3578" i="19"/>
  <c r="F3579" i="19"/>
  <c r="F3580" i="19"/>
  <c r="F3581" i="19"/>
  <c r="F3582" i="19"/>
  <c r="F3583" i="19"/>
  <c r="F3584" i="19"/>
  <c r="F3585" i="19"/>
  <c r="F3586" i="19"/>
  <c r="F3587" i="19"/>
  <c r="F3588" i="19"/>
  <c r="F3589" i="19"/>
  <c r="F3590" i="19"/>
  <c r="F3591" i="19"/>
  <c r="F3592" i="19"/>
  <c r="F3593" i="19"/>
  <c r="F3594" i="19"/>
  <c r="F3595" i="19"/>
  <c r="F3596" i="19"/>
  <c r="F3597" i="19"/>
  <c r="F3598" i="19"/>
  <c r="F3599" i="19"/>
  <c r="F3600" i="19"/>
  <c r="F3601" i="19"/>
  <c r="F3602" i="19"/>
  <c r="F3603" i="19"/>
  <c r="F3604" i="19"/>
  <c r="F3605" i="19"/>
  <c r="F3606" i="19"/>
  <c r="F3607" i="19"/>
  <c r="F3608" i="19"/>
  <c r="F3609" i="19"/>
  <c r="F3610" i="19"/>
  <c r="F3611" i="19"/>
  <c r="F3612" i="19"/>
  <c r="F3613" i="19"/>
  <c r="F3614" i="19"/>
  <c r="F3615" i="19"/>
  <c r="F3616" i="19"/>
  <c r="F3617" i="19"/>
  <c r="F3618" i="19"/>
  <c r="F3619" i="19"/>
  <c r="F3620" i="19"/>
  <c r="F3621" i="19"/>
  <c r="F3622" i="19"/>
  <c r="F3623" i="19"/>
  <c r="F3624" i="19"/>
  <c r="F3625" i="19"/>
  <c r="F3626" i="19"/>
  <c r="F3627" i="19"/>
  <c r="F3628" i="19"/>
  <c r="F3629" i="19"/>
  <c r="F3630" i="19"/>
  <c r="F3631" i="19"/>
  <c r="F3632" i="19"/>
  <c r="F3633" i="19"/>
  <c r="F3634" i="19"/>
  <c r="F3635" i="19"/>
  <c r="F3636" i="19"/>
  <c r="F3637" i="19"/>
  <c r="F3638" i="19"/>
  <c r="F3639" i="19"/>
  <c r="F3640" i="19"/>
  <c r="F3641" i="19"/>
  <c r="F3642" i="19"/>
  <c r="F3643" i="19"/>
  <c r="F3644" i="19"/>
  <c r="F3645" i="19"/>
  <c r="F3646" i="19"/>
  <c r="F3647" i="19"/>
  <c r="F3648" i="19"/>
  <c r="F3649" i="19"/>
  <c r="F3650" i="19"/>
  <c r="F3651" i="19"/>
  <c r="F3652" i="19"/>
  <c r="F3653" i="19"/>
  <c r="F3654" i="19"/>
  <c r="F3655" i="19"/>
  <c r="F3656" i="19"/>
  <c r="F3657" i="19"/>
  <c r="F3658" i="19"/>
  <c r="F3659" i="19"/>
  <c r="F3660" i="19"/>
  <c r="F3661" i="19"/>
  <c r="F3662" i="19"/>
  <c r="F3663" i="19"/>
  <c r="F3664" i="19"/>
  <c r="F3665" i="19"/>
  <c r="F3666" i="19"/>
  <c r="F3667" i="19"/>
  <c r="F3668" i="19"/>
  <c r="F3669" i="19"/>
  <c r="F3670" i="19"/>
  <c r="F3671" i="19"/>
  <c r="F3672" i="19"/>
  <c r="F3673" i="19"/>
  <c r="F3674" i="19"/>
  <c r="F3675" i="19"/>
  <c r="F3676" i="19"/>
  <c r="F3677" i="19"/>
  <c r="F3678" i="19"/>
  <c r="F3679" i="19"/>
  <c r="F3680" i="19"/>
  <c r="F3681" i="19"/>
  <c r="F3682" i="19"/>
  <c r="F3683" i="19"/>
  <c r="F3684" i="19"/>
  <c r="F3685" i="19"/>
  <c r="F3686" i="19"/>
  <c r="F3687" i="19"/>
  <c r="F3688" i="19"/>
  <c r="F3689" i="19"/>
  <c r="F3690" i="19"/>
  <c r="F3691" i="19"/>
  <c r="F3692" i="19"/>
  <c r="F3693" i="19"/>
  <c r="F3694" i="19"/>
  <c r="F3695" i="19"/>
  <c r="F3696" i="19"/>
  <c r="F3697" i="19"/>
  <c r="F3698" i="19"/>
  <c r="F3699" i="19"/>
  <c r="F3700" i="19"/>
  <c r="F3701" i="19"/>
  <c r="F3702" i="19"/>
  <c r="F3703" i="19"/>
  <c r="F3704" i="19"/>
  <c r="F3705" i="19"/>
  <c r="F3706" i="19"/>
  <c r="F3707" i="19"/>
  <c r="F3708" i="19"/>
  <c r="F3709" i="19"/>
  <c r="F3710" i="19"/>
  <c r="F3711" i="19"/>
  <c r="F3712" i="19"/>
  <c r="F3713" i="19"/>
  <c r="F3714" i="19"/>
  <c r="F3715" i="19"/>
  <c r="F3716" i="19"/>
  <c r="F3717" i="19"/>
  <c r="F3718" i="19"/>
  <c r="F3719" i="19"/>
  <c r="F3720" i="19"/>
  <c r="F3721" i="19"/>
  <c r="F3722" i="19"/>
  <c r="F3723" i="19"/>
  <c r="F3724" i="19"/>
  <c r="F3725" i="19"/>
  <c r="F3726" i="19"/>
  <c r="F3727" i="19"/>
  <c r="F3728" i="19"/>
  <c r="F3729" i="19"/>
  <c r="F3730" i="19"/>
  <c r="F3731" i="19"/>
  <c r="F3732" i="19"/>
  <c r="F3733" i="19"/>
  <c r="F3734" i="19"/>
  <c r="F3735" i="19"/>
  <c r="F3736" i="19"/>
  <c r="F3737" i="19"/>
  <c r="F3738" i="19"/>
  <c r="F3739" i="19"/>
  <c r="F3740" i="19"/>
  <c r="F3741" i="19"/>
  <c r="F3742" i="19"/>
  <c r="F3743" i="19"/>
  <c r="F3744" i="19"/>
  <c r="F3745" i="19"/>
  <c r="F3746" i="19"/>
  <c r="F3747" i="19"/>
  <c r="F3748" i="19"/>
  <c r="F3749" i="19"/>
  <c r="F3750" i="19"/>
  <c r="F3751" i="19"/>
  <c r="F3752" i="19"/>
  <c r="F3753" i="19"/>
  <c r="F3754" i="19"/>
  <c r="F3755" i="19"/>
  <c r="F3756" i="19"/>
  <c r="F3757" i="19"/>
  <c r="F3758" i="19"/>
  <c r="F3759" i="19"/>
  <c r="F3760" i="19"/>
  <c r="F3761" i="19"/>
  <c r="F3762" i="19"/>
  <c r="F3763" i="19"/>
  <c r="F3764" i="19"/>
  <c r="F3765" i="19"/>
  <c r="F3766" i="19"/>
  <c r="F3767" i="19"/>
  <c r="F3768" i="19"/>
  <c r="F3769" i="19"/>
  <c r="F3770" i="19"/>
  <c r="F3771" i="19"/>
  <c r="F3772" i="19"/>
  <c r="F3773" i="19"/>
  <c r="F3774" i="19"/>
  <c r="F3775" i="19"/>
  <c r="F3776" i="19"/>
  <c r="F3777" i="19"/>
  <c r="F3778" i="19"/>
  <c r="F3779" i="19"/>
  <c r="F3780" i="19"/>
  <c r="F3781" i="19"/>
  <c r="F3782" i="19"/>
  <c r="F3783" i="19"/>
  <c r="F3784" i="19"/>
  <c r="F3785" i="19"/>
  <c r="F3786" i="19"/>
  <c r="F3787" i="19"/>
  <c r="F3788" i="19"/>
  <c r="F3789" i="19"/>
  <c r="F3790" i="19"/>
  <c r="F3791" i="19"/>
  <c r="F3792" i="19"/>
  <c r="F3793" i="19"/>
  <c r="F3794" i="19"/>
  <c r="F3795" i="19"/>
  <c r="F3796" i="19"/>
  <c r="F3797" i="19"/>
  <c r="F3798" i="19"/>
  <c r="F3799" i="19"/>
  <c r="F3800" i="19"/>
  <c r="F3801" i="19"/>
  <c r="F3802" i="19"/>
  <c r="F3803" i="19"/>
  <c r="F3804" i="19"/>
  <c r="F3805" i="19"/>
  <c r="F3806" i="19"/>
  <c r="F3807" i="19"/>
  <c r="F3808" i="19"/>
  <c r="F3809" i="19"/>
  <c r="F3810" i="19"/>
  <c r="F3811" i="19"/>
  <c r="F3812" i="19"/>
  <c r="F3813" i="19"/>
  <c r="F3814" i="19"/>
  <c r="F3815" i="19"/>
  <c r="F3816" i="19"/>
  <c r="F3817" i="19"/>
  <c r="F3818" i="19"/>
  <c r="F3819" i="19"/>
  <c r="F3820" i="19"/>
  <c r="F3821" i="19"/>
  <c r="F3822" i="19"/>
  <c r="F3823" i="19"/>
  <c r="F3824" i="19"/>
  <c r="F3825" i="19"/>
  <c r="F3826" i="19"/>
  <c r="F3827" i="19"/>
  <c r="F3828" i="19"/>
  <c r="F3829" i="19"/>
  <c r="F3830" i="19"/>
  <c r="F3831" i="19"/>
  <c r="F3832" i="19"/>
  <c r="F3833" i="19"/>
  <c r="F3834" i="19"/>
  <c r="F3835" i="19"/>
  <c r="F3836" i="19"/>
  <c r="F3837" i="19"/>
  <c r="F3838" i="19"/>
  <c r="F3839" i="19"/>
  <c r="F3840" i="19"/>
  <c r="F3841" i="19"/>
  <c r="F3842" i="19"/>
  <c r="F3843" i="19"/>
  <c r="F3844" i="19"/>
  <c r="F3845" i="19"/>
  <c r="F3846" i="19"/>
  <c r="F3847" i="19"/>
  <c r="F3848" i="19"/>
  <c r="F3849" i="19"/>
  <c r="F3850" i="19"/>
  <c r="F3851" i="19"/>
  <c r="F3852" i="19"/>
  <c r="F3853" i="19"/>
  <c r="F3854" i="19"/>
  <c r="F3855" i="19"/>
  <c r="F3856" i="19"/>
  <c r="F3857" i="19"/>
  <c r="F3858" i="19"/>
  <c r="F3859" i="19"/>
  <c r="F3860" i="19"/>
  <c r="F3861" i="19"/>
  <c r="F3862" i="19"/>
  <c r="F3863" i="19"/>
  <c r="F3864" i="19"/>
  <c r="F3865" i="19"/>
  <c r="F3866" i="19"/>
  <c r="F3867" i="19"/>
  <c r="F3868" i="19"/>
  <c r="F3869" i="19"/>
  <c r="F3870" i="19"/>
  <c r="F3871" i="19"/>
  <c r="F3872" i="19"/>
  <c r="F3873" i="19"/>
  <c r="F3874" i="19"/>
  <c r="F3875" i="19"/>
  <c r="F3876" i="19"/>
  <c r="F3877" i="19"/>
  <c r="F3878" i="19"/>
  <c r="F3879" i="19"/>
  <c r="F3880" i="19"/>
  <c r="F3881" i="19"/>
  <c r="F3882" i="19"/>
  <c r="F3883" i="19"/>
  <c r="F3884" i="19"/>
  <c r="F3885" i="19"/>
  <c r="F3886" i="19"/>
  <c r="F3887" i="19"/>
  <c r="F3888" i="19"/>
  <c r="F3889" i="19"/>
  <c r="F3890" i="19"/>
  <c r="F3891" i="19"/>
  <c r="F3892" i="19"/>
  <c r="F3893" i="19"/>
  <c r="F3894" i="19"/>
  <c r="F3895" i="19"/>
  <c r="F3896" i="19"/>
  <c r="F3897" i="19"/>
  <c r="F3898" i="19"/>
  <c r="F3899" i="19"/>
  <c r="F3900" i="19"/>
  <c r="F3901" i="19"/>
  <c r="F3902" i="19"/>
  <c r="F3903" i="19"/>
  <c r="F3904" i="19"/>
  <c r="F3905" i="19"/>
  <c r="F3906" i="19"/>
  <c r="F3907" i="19"/>
  <c r="F3908" i="19"/>
  <c r="F3909" i="19"/>
  <c r="F3910" i="19"/>
  <c r="F3911" i="19"/>
  <c r="F3912" i="19"/>
  <c r="F3913" i="19"/>
  <c r="F3914" i="19"/>
  <c r="F3915" i="19"/>
  <c r="F3916" i="19"/>
  <c r="F3917" i="19"/>
  <c r="F3918" i="19"/>
  <c r="F3919" i="19"/>
  <c r="F3920" i="19"/>
  <c r="F3921" i="19"/>
  <c r="F3922" i="19"/>
  <c r="F3923" i="19"/>
  <c r="F3924" i="19"/>
  <c r="F3925" i="19"/>
  <c r="F3926" i="19"/>
  <c r="F3927" i="19"/>
  <c r="F3928" i="19"/>
  <c r="F3929" i="19"/>
  <c r="F3930" i="19"/>
  <c r="F3931" i="19"/>
  <c r="F3932" i="19"/>
  <c r="F3933" i="19"/>
  <c r="F3934" i="19"/>
  <c r="F3935" i="19"/>
  <c r="F3936" i="19"/>
  <c r="F3937" i="19"/>
  <c r="F3938" i="19"/>
  <c r="F3939" i="19"/>
  <c r="F3940" i="19"/>
  <c r="F3941" i="19"/>
  <c r="F3942" i="19"/>
  <c r="F3943" i="19"/>
  <c r="F3944" i="19"/>
  <c r="F3945" i="19"/>
  <c r="F3946" i="19"/>
  <c r="F3947" i="19"/>
  <c r="F3948" i="19"/>
  <c r="F3949" i="19"/>
  <c r="F3950" i="19"/>
  <c r="F3951" i="19"/>
  <c r="F3952" i="19"/>
  <c r="F3953" i="19"/>
  <c r="F3954" i="19"/>
  <c r="F3955" i="19"/>
  <c r="F3956" i="19"/>
  <c r="F3957" i="19"/>
  <c r="F3958" i="19"/>
  <c r="F3959" i="19"/>
  <c r="F3960" i="19"/>
  <c r="F3961" i="19"/>
  <c r="F3962" i="19"/>
  <c r="F3963" i="19"/>
  <c r="F3964" i="19"/>
  <c r="F3965" i="19"/>
  <c r="F3966" i="19"/>
  <c r="F3967" i="19"/>
  <c r="F3968" i="19"/>
  <c r="F3969" i="19"/>
  <c r="F3970" i="19"/>
  <c r="F3971" i="19"/>
  <c r="F3972" i="19"/>
  <c r="F3973" i="19"/>
  <c r="F3974" i="19"/>
  <c r="F3975" i="19"/>
  <c r="F3976" i="19"/>
  <c r="F3977" i="19"/>
  <c r="F3978" i="19"/>
  <c r="F3979" i="19"/>
  <c r="F3980" i="19"/>
  <c r="F3981" i="19"/>
  <c r="F3982" i="19"/>
  <c r="F3983" i="19"/>
  <c r="F3984" i="19"/>
  <c r="F3985" i="19"/>
  <c r="F3986" i="19"/>
  <c r="F3987" i="19"/>
  <c r="F3988" i="19"/>
  <c r="F3989" i="19"/>
  <c r="F3990" i="19"/>
  <c r="F3991" i="19"/>
  <c r="F3992" i="19"/>
  <c r="F3993" i="19"/>
  <c r="F3994" i="19"/>
  <c r="F3995" i="19"/>
  <c r="F3996" i="19"/>
  <c r="F3997" i="19"/>
  <c r="F3998" i="19"/>
  <c r="F3999" i="19"/>
  <c r="F4000" i="19"/>
  <c r="F4001" i="19"/>
  <c r="F4002" i="19"/>
  <c r="F4003" i="19"/>
  <c r="F4004" i="19"/>
  <c r="F4005" i="19"/>
  <c r="F4006" i="19"/>
  <c r="F4007" i="19"/>
  <c r="F4008" i="19"/>
  <c r="F4009" i="19"/>
  <c r="F4010" i="19"/>
  <c r="F4011" i="19"/>
  <c r="F4012" i="19"/>
  <c r="F4013" i="19"/>
  <c r="F4014" i="19"/>
  <c r="F4015" i="19"/>
  <c r="F4016" i="19"/>
  <c r="F4017" i="19"/>
  <c r="F4018" i="19"/>
  <c r="F4019" i="19"/>
  <c r="F4020" i="19"/>
  <c r="F4021" i="19"/>
  <c r="F4022" i="19"/>
  <c r="F4023" i="19"/>
  <c r="F4024" i="19"/>
  <c r="F4025" i="19"/>
  <c r="F4026" i="19"/>
  <c r="F4027" i="19"/>
  <c r="F4028" i="19"/>
  <c r="F4029" i="19"/>
  <c r="F4030" i="19"/>
  <c r="F4031" i="19"/>
  <c r="F4032" i="19"/>
  <c r="F4033" i="19"/>
  <c r="F4034" i="19"/>
  <c r="F4035" i="19"/>
  <c r="F4036" i="19"/>
  <c r="F4037" i="19"/>
  <c r="F4038" i="19"/>
  <c r="F4039" i="19"/>
  <c r="F4040" i="19"/>
  <c r="F4041" i="19"/>
  <c r="F4042" i="19"/>
  <c r="F4043" i="19"/>
  <c r="F4044" i="19"/>
  <c r="F4045" i="19"/>
  <c r="F4046" i="19"/>
  <c r="F4047" i="19"/>
  <c r="F4048" i="19"/>
  <c r="F4049" i="19"/>
  <c r="F4050" i="19"/>
  <c r="F4051" i="19"/>
  <c r="F4052" i="19"/>
  <c r="F4053" i="19"/>
  <c r="F4054" i="19"/>
  <c r="F4055" i="19"/>
  <c r="F4056" i="19"/>
  <c r="F4057" i="19"/>
  <c r="F4058" i="19"/>
  <c r="F4059" i="19"/>
  <c r="F4060" i="19"/>
  <c r="F4061" i="19"/>
  <c r="F4062" i="19"/>
  <c r="F4063" i="19"/>
  <c r="F4064" i="19"/>
  <c r="F4065" i="19"/>
  <c r="F4066" i="19"/>
  <c r="F4067" i="19"/>
  <c r="F4068" i="19"/>
  <c r="F4069" i="19"/>
  <c r="F4070" i="19"/>
  <c r="F4071" i="19"/>
  <c r="F4072" i="19"/>
  <c r="F4073" i="19"/>
  <c r="F4074" i="19"/>
  <c r="F4075" i="19"/>
  <c r="F4076" i="19"/>
  <c r="F4077" i="19"/>
  <c r="F4078" i="19"/>
  <c r="F4079" i="19"/>
  <c r="F4080" i="19"/>
  <c r="F4081" i="19"/>
  <c r="F4082" i="19"/>
  <c r="F4083" i="19"/>
  <c r="F4084" i="19"/>
  <c r="F4085" i="19"/>
  <c r="F4086" i="19"/>
  <c r="F4087" i="19"/>
  <c r="F4088" i="19"/>
  <c r="F4089" i="19"/>
  <c r="F4090" i="19"/>
  <c r="F4091" i="19"/>
  <c r="F4092" i="19"/>
  <c r="F4093" i="19"/>
  <c r="F4094" i="19"/>
  <c r="F4095" i="19"/>
  <c r="F4096" i="19"/>
  <c r="F4097" i="19"/>
  <c r="F4098" i="19"/>
  <c r="F4099" i="19"/>
  <c r="F4100" i="19"/>
  <c r="F4101" i="19"/>
  <c r="F4102" i="19"/>
  <c r="F4103" i="19"/>
  <c r="F4104" i="19"/>
  <c r="F4105" i="19"/>
  <c r="F4106" i="19"/>
  <c r="F4107" i="19"/>
  <c r="F4108" i="19"/>
  <c r="F4109" i="19"/>
  <c r="F4110" i="19"/>
  <c r="F4111" i="19"/>
  <c r="F4112" i="19"/>
  <c r="F4113" i="19"/>
  <c r="F4114" i="19"/>
  <c r="F4115" i="19"/>
  <c r="F4116" i="19"/>
  <c r="F4117" i="19"/>
  <c r="F4118" i="19"/>
  <c r="F4119" i="19"/>
  <c r="F4120" i="19"/>
  <c r="F4121" i="19"/>
  <c r="F4122" i="19"/>
  <c r="F4123" i="19"/>
  <c r="F4124" i="19"/>
  <c r="F4125" i="19"/>
  <c r="F4126" i="19"/>
  <c r="F4127" i="19"/>
  <c r="F4128" i="19"/>
  <c r="F4129" i="19"/>
  <c r="F4130" i="19"/>
  <c r="F4131" i="19"/>
  <c r="F4132" i="19"/>
  <c r="F4133" i="19"/>
  <c r="F4134" i="19"/>
  <c r="F4135" i="19"/>
  <c r="F4136" i="19"/>
  <c r="F4137" i="19"/>
  <c r="F4138" i="19"/>
  <c r="F4139" i="19"/>
  <c r="F4140" i="19"/>
  <c r="F4141" i="19"/>
  <c r="F4142" i="19"/>
  <c r="F4143" i="19"/>
  <c r="F4144" i="19"/>
  <c r="F4145" i="19"/>
  <c r="F4146" i="19"/>
  <c r="F4147" i="19"/>
  <c r="F4148" i="19"/>
  <c r="F4149" i="19"/>
  <c r="F4150" i="19"/>
  <c r="F4151" i="19"/>
  <c r="F4152" i="19"/>
  <c r="F4153" i="19"/>
  <c r="F4154" i="19"/>
  <c r="F4155" i="19"/>
  <c r="F4156" i="19"/>
  <c r="F4157" i="19"/>
  <c r="F4158" i="19"/>
  <c r="F4159" i="19"/>
  <c r="F4160" i="19"/>
  <c r="F4161" i="19"/>
  <c r="F4162" i="19"/>
  <c r="F4163" i="19"/>
  <c r="F4164" i="19"/>
  <c r="F4165" i="19"/>
  <c r="F4166" i="19"/>
  <c r="F4167" i="19"/>
  <c r="F4168" i="19"/>
  <c r="F4169" i="19"/>
  <c r="F4170" i="19"/>
  <c r="F4171" i="19"/>
  <c r="F4172" i="19"/>
  <c r="F4173" i="19"/>
  <c r="F4174" i="19"/>
  <c r="F4175" i="19"/>
  <c r="F4176" i="19"/>
  <c r="F4177" i="19"/>
  <c r="F4178" i="19"/>
  <c r="F4179" i="19"/>
  <c r="F4180" i="19"/>
  <c r="F4181" i="19"/>
  <c r="F4182" i="19"/>
  <c r="F4183" i="19"/>
  <c r="F4184" i="19"/>
  <c r="F4185" i="19"/>
  <c r="F4186" i="19"/>
  <c r="F4187" i="19"/>
  <c r="F4188" i="19"/>
  <c r="F4189" i="19"/>
  <c r="F4190" i="19"/>
  <c r="F4191" i="19"/>
  <c r="F4192" i="19"/>
  <c r="F4193" i="19"/>
  <c r="F4194" i="19"/>
  <c r="F4195" i="19"/>
  <c r="F4196" i="19"/>
  <c r="F4197" i="19"/>
  <c r="F4198" i="19"/>
  <c r="F4199" i="19"/>
  <c r="F4200" i="19"/>
  <c r="F4201" i="19"/>
  <c r="F4202" i="19"/>
  <c r="F4203" i="19"/>
  <c r="F4204" i="19"/>
  <c r="F4205" i="19"/>
  <c r="F4206" i="19"/>
  <c r="F4207" i="19"/>
  <c r="F4208" i="19"/>
  <c r="F4209" i="19"/>
  <c r="F4210" i="19"/>
  <c r="F4211" i="19"/>
  <c r="F4212" i="19"/>
  <c r="F4213" i="19"/>
  <c r="F4214" i="19"/>
  <c r="F4215" i="19"/>
  <c r="F4216" i="19"/>
  <c r="F4217" i="19"/>
  <c r="F4218" i="19"/>
  <c r="F4219" i="19"/>
  <c r="F4220" i="19"/>
  <c r="F4221" i="19"/>
  <c r="F4222" i="19"/>
  <c r="F4223" i="19"/>
  <c r="F4224" i="19"/>
  <c r="F4225" i="19"/>
  <c r="F4226" i="19"/>
  <c r="F4227" i="19"/>
  <c r="F4228" i="19"/>
  <c r="F4229" i="19"/>
  <c r="F4230" i="19"/>
  <c r="F4231" i="19"/>
  <c r="F4232" i="19"/>
  <c r="F4233" i="19"/>
  <c r="F4234" i="19"/>
  <c r="F4235" i="19"/>
  <c r="F4236" i="19"/>
  <c r="F4237" i="19"/>
  <c r="F4238" i="19"/>
  <c r="F4239" i="19"/>
  <c r="F4240" i="19"/>
  <c r="F4241" i="19"/>
  <c r="F4242" i="19"/>
  <c r="F4243" i="19"/>
  <c r="F4244" i="19"/>
  <c r="F4245" i="19"/>
  <c r="F4246" i="19"/>
  <c r="F4247" i="19"/>
  <c r="F4248" i="19"/>
  <c r="F4249" i="19"/>
  <c r="F4250" i="19"/>
  <c r="F4251" i="19"/>
  <c r="F4252" i="19"/>
  <c r="F4253" i="19"/>
  <c r="F4254" i="19"/>
  <c r="F4255" i="19"/>
  <c r="F4256" i="19"/>
  <c r="F4257" i="19"/>
  <c r="F4258" i="19"/>
  <c r="F4259" i="19"/>
  <c r="F4260" i="19"/>
  <c r="F4261" i="19"/>
  <c r="F4262" i="19"/>
  <c r="F4263" i="19"/>
  <c r="F4264" i="19"/>
  <c r="F4265" i="19"/>
  <c r="F4266" i="19"/>
  <c r="F4267" i="19"/>
  <c r="F4268" i="19"/>
  <c r="F4269" i="19"/>
  <c r="F4270" i="19"/>
  <c r="F4271" i="19"/>
  <c r="F4272" i="19"/>
  <c r="F4273" i="19"/>
  <c r="F4274" i="19"/>
  <c r="F4275" i="19"/>
  <c r="F4276" i="19"/>
  <c r="F4277" i="19"/>
  <c r="F4278" i="19"/>
  <c r="F4279" i="19"/>
  <c r="F4280" i="19"/>
  <c r="F4281" i="19"/>
  <c r="F4282" i="19"/>
  <c r="F4283" i="19"/>
  <c r="F4284" i="19"/>
  <c r="F4285" i="19"/>
  <c r="F4286" i="19"/>
  <c r="F4287" i="19"/>
  <c r="F4288" i="19"/>
  <c r="F4289" i="19"/>
  <c r="F4290" i="19"/>
  <c r="F4291" i="19"/>
  <c r="F4292" i="19"/>
  <c r="F4293" i="19"/>
  <c r="F4294" i="19"/>
  <c r="F4295" i="19"/>
  <c r="F4296" i="19"/>
  <c r="F4297" i="19"/>
  <c r="F4298" i="19"/>
  <c r="F4299" i="19"/>
  <c r="F4300" i="19"/>
  <c r="F4301" i="19"/>
  <c r="F4302" i="19"/>
  <c r="F4303" i="19"/>
  <c r="F4304" i="19"/>
  <c r="F4305" i="19"/>
  <c r="F4306" i="19"/>
  <c r="F4307" i="19"/>
  <c r="F4308" i="19"/>
  <c r="F4309" i="19"/>
  <c r="F4310" i="19"/>
  <c r="F4311" i="19"/>
  <c r="F4312" i="19"/>
  <c r="F4313" i="19"/>
  <c r="F4314" i="19"/>
  <c r="F4315" i="19"/>
  <c r="F4316" i="19"/>
  <c r="F4317" i="19"/>
  <c r="F4318" i="19"/>
  <c r="F4319" i="19"/>
  <c r="F4320" i="19"/>
  <c r="F4321" i="19"/>
  <c r="F4322" i="19"/>
  <c r="F4323" i="19"/>
  <c r="F4324" i="19"/>
  <c r="F4325" i="19"/>
  <c r="F4326" i="19"/>
  <c r="F4327" i="19"/>
  <c r="F4328" i="19"/>
  <c r="F4329" i="19"/>
  <c r="F4330" i="19"/>
  <c r="F4331" i="19"/>
  <c r="F4332" i="19"/>
  <c r="F4333" i="19"/>
  <c r="F4334" i="19"/>
  <c r="F4335" i="19"/>
  <c r="F4336" i="19"/>
  <c r="F4337" i="19"/>
  <c r="F4338" i="19"/>
  <c r="F4339" i="19"/>
  <c r="F4340" i="19"/>
  <c r="F4341" i="19"/>
  <c r="F4342" i="19"/>
  <c r="F4343" i="19"/>
  <c r="F4344" i="19"/>
  <c r="F4345" i="19"/>
  <c r="F4346" i="19"/>
  <c r="F4347" i="19"/>
  <c r="F4348" i="19"/>
  <c r="F4349" i="19"/>
  <c r="F4350" i="19"/>
  <c r="F4351" i="19"/>
  <c r="F4352" i="19"/>
  <c r="F4353" i="19"/>
  <c r="F4354" i="19"/>
  <c r="F4355" i="19"/>
  <c r="F4356" i="19"/>
  <c r="F4357" i="19"/>
  <c r="F4358" i="19"/>
  <c r="F4359" i="19"/>
  <c r="F4360" i="19"/>
  <c r="F4361" i="19"/>
  <c r="F4362" i="19"/>
  <c r="F4363" i="19"/>
  <c r="F4364" i="19"/>
  <c r="F4365" i="19"/>
  <c r="F4366" i="19"/>
  <c r="F4367" i="19"/>
  <c r="F4368" i="19"/>
  <c r="F4369" i="19"/>
  <c r="F4370" i="19"/>
  <c r="F4371" i="19"/>
  <c r="F4372" i="19"/>
  <c r="F4373" i="19"/>
  <c r="F4374" i="19"/>
  <c r="F4375" i="19"/>
  <c r="F4376" i="19"/>
  <c r="F4377" i="19"/>
  <c r="F4378" i="19"/>
  <c r="F4379" i="19"/>
  <c r="F4380" i="19"/>
  <c r="F4381" i="19"/>
  <c r="F4382" i="19"/>
  <c r="F4383" i="19"/>
  <c r="F4384" i="19"/>
  <c r="F4385" i="19"/>
  <c r="F4386" i="19"/>
  <c r="F4387" i="19"/>
  <c r="F4388" i="19"/>
  <c r="F4389" i="19"/>
  <c r="F4390" i="19"/>
  <c r="F4391" i="19"/>
  <c r="F4392" i="19"/>
  <c r="F4393" i="19"/>
  <c r="F4394" i="19"/>
  <c r="F4395" i="19"/>
  <c r="F4396" i="19"/>
  <c r="F4397" i="19"/>
  <c r="F4398" i="19"/>
  <c r="F4399" i="19"/>
  <c r="F4400" i="19"/>
  <c r="F4401" i="19"/>
  <c r="F4402" i="19"/>
  <c r="F4403" i="19"/>
  <c r="F4404" i="19"/>
  <c r="F4405" i="19"/>
  <c r="F4406" i="19"/>
  <c r="F4407" i="19"/>
  <c r="F4408" i="19"/>
  <c r="F4409" i="19"/>
  <c r="F4410" i="19"/>
  <c r="F4411" i="19"/>
  <c r="F4412" i="19"/>
  <c r="F4413" i="19"/>
  <c r="F4414" i="19"/>
  <c r="F4415" i="19"/>
  <c r="F4416" i="19"/>
  <c r="F4417" i="19"/>
  <c r="F4418" i="19"/>
  <c r="F4419" i="19"/>
  <c r="F4420" i="19"/>
  <c r="F4421" i="19"/>
  <c r="F4422" i="19"/>
  <c r="F4423" i="19"/>
  <c r="F4424" i="19"/>
  <c r="F4425" i="19"/>
  <c r="F4426" i="19"/>
  <c r="F4427" i="19"/>
  <c r="F4428" i="19"/>
  <c r="F4429" i="19"/>
  <c r="F4430" i="19"/>
  <c r="F4431" i="19"/>
  <c r="F4432" i="19"/>
  <c r="F4433" i="19"/>
  <c r="F4434" i="19"/>
  <c r="F4435" i="19"/>
  <c r="F4436" i="19"/>
  <c r="F4437" i="19"/>
  <c r="F4438" i="19"/>
  <c r="F4439" i="19"/>
  <c r="F4440" i="19"/>
  <c r="F4441" i="19"/>
  <c r="F4442" i="19"/>
  <c r="F4443" i="19"/>
  <c r="F4444" i="19"/>
  <c r="F4445" i="19"/>
  <c r="F4446" i="19"/>
  <c r="F4447" i="19"/>
  <c r="F4448" i="19"/>
  <c r="F4449" i="19"/>
  <c r="F4450" i="19"/>
  <c r="F4451" i="19"/>
  <c r="F4452" i="19"/>
  <c r="F4453" i="19"/>
  <c r="F4454" i="19"/>
  <c r="F4455" i="19"/>
  <c r="F4456" i="19"/>
  <c r="F4457" i="19"/>
  <c r="F4458" i="19"/>
  <c r="F4459" i="19"/>
  <c r="F4460" i="19"/>
  <c r="F4461" i="19"/>
  <c r="F4462" i="19"/>
  <c r="F4463" i="19"/>
  <c r="F4464" i="19"/>
  <c r="F4465" i="19"/>
  <c r="F4466" i="19"/>
  <c r="F4467" i="19"/>
  <c r="F4468" i="19"/>
  <c r="F4469" i="19"/>
  <c r="F4470" i="19"/>
  <c r="F4471" i="19"/>
  <c r="F4472" i="19"/>
  <c r="F4473" i="19"/>
  <c r="F4474" i="19"/>
  <c r="F4475" i="19"/>
  <c r="F4476" i="19"/>
  <c r="F4477" i="19"/>
  <c r="F4478" i="19"/>
  <c r="F4479" i="19"/>
  <c r="F4480" i="19"/>
  <c r="F4481" i="19"/>
  <c r="F4482" i="19"/>
  <c r="F4483" i="19"/>
  <c r="F4484" i="19"/>
  <c r="F4485" i="19"/>
  <c r="F4486" i="19"/>
  <c r="F4487" i="19"/>
  <c r="F4488" i="19"/>
  <c r="F4489" i="19"/>
  <c r="F4490" i="19"/>
  <c r="F4491" i="19"/>
  <c r="F4492" i="19"/>
  <c r="F4493" i="19"/>
  <c r="F4494" i="19"/>
  <c r="F4495" i="19"/>
  <c r="F4496" i="19"/>
  <c r="F4497" i="19"/>
  <c r="F4498" i="19"/>
  <c r="F4499" i="19"/>
  <c r="F4500" i="19"/>
  <c r="F4501" i="19"/>
  <c r="F4502" i="19"/>
  <c r="F4503" i="19"/>
  <c r="F4504" i="19"/>
  <c r="F4505" i="19"/>
  <c r="F4506" i="19"/>
  <c r="F4507" i="19"/>
  <c r="F4508" i="19"/>
  <c r="F4509" i="19"/>
  <c r="F4510" i="19"/>
  <c r="F4511" i="19"/>
  <c r="F4512" i="19"/>
  <c r="F4513" i="19"/>
  <c r="F4514" i="19"/>
  <c r="F4515" i="19"/>
  <c r="F4516" i="19"/>
  <c r="F4517" i="19"/>
  <c r="F4518" i="19"/>
  <c r="F4519" i="19"/>
  <c r="F4520" i="19"/>
  <c r="F4521" i="19"/>
  <c r="F4522" i="19"/>
  <c r="F4523" i="19"/>
  <c r="F4524" i="19"/>
  <c r="F4525" i="19"/>
  <c r="F4526" i="19"/>
  <c r="F4527" i="19"/>
  <c r="F4528" i="19"/>
  <c r="F4529" i="19"/>
  <c r="F4530" i="19"/>
  <c r="F4531" i="19"/>
  <c r="F4532" i="19"/>
  <c r="F4533" i="19"/>
  <c r="F4534" i="19"/>
  <c r="F4535" i="19"/>
  <c r="F4536" i="19"/>
  <c r="F4537" i="19"/>
  <c r="F4538" i="19"/>
  <c r="F4539" i="19"/>
  <c r="F4540" i="19"/>
  <c r="F4541" i="19"/>
  <c r="F4542" i="19"/>
  <c r="F4543" i="19"/>
  <c r="F4544" i="19"/>
  <c r="F4545" i="19"/>
  <c r="F4546" i="19"/>
  <c r="F4547" i="19"/>
  <c r="F4548" i="19"/>
  <c r="F4549" i="19"/>
  <c r="F4550" i="19"/>
  <c r="F4551" i="19"/>
  <c r="F4552" i="19"/>
  <c r="F4553" i="19"/>
  <c r="F4554" i="19"/>
  <c r="F4555" i="19"/>
  <c r="F4556" i="19"/>
  <c r="F4557" i="19"/>
  <c r="F4558" i="19"/>
  <c r="F4559" i="19"/>
  <c r="F4560" i="19"/>
  <c r="F4561" i="19"/>
  <c r="F4562" i="19"/>
  <c r="F4563" i="19"/>
  <c r="F4564" i="19"/>
  <c r="F4565" i="19"/>
  <c r="F4566" i="19"/>
  <c r="F4567" i="19"/>
  <c r="F4568" i="19"/>
  <c r="F4569" i="19"/>
  <c r="F4570" i="19"/>
  <c r="F4571" i="19"/>
  <c r="F4572" i="19"/>
  <c r="F4573" i="19"/>
  <c r="F4574" i="19"/>
  <c r="F4575" i="19"/>
  <c r="F4576" i="19"/>
  <c r="F4577" i="19"/>
  <c r="F4578" i="19"/>
  <c r="F4579" i="19"/>
  <c r="F4580" i="19"/>
  <c r="F4581" i="19"/>
  <c r="F4582" i="19"/>
  <c r="F4583" i="19"/>
  <c r="F4584" i="19"/>
  <c r="F4585" i="19"/>
  <c r="F4586" i="19"/>
  <c r="F4587" i="19"/>
  <c r="F4588" i="19"/>
  <c r="F4589" i="19"/>
  <c r="F4590" i="19"/>
  <c r="F4591" i="19"/>
  <c r="F4592" i="19"/>
  <c r="F4593" i="19"/>
  <c r="F4594" i="19"/>
  <c r="F4595" i="19"/>
  <c r="F4596" i="19"/>
  <c r="F4597" i="19"/>
  <c r="F4598" i="19"/>
  <c r="F4599" i="19"/>
  <c r="F4600" i="19"/>
  <c r="F4601" i="19"/>
  <c r="F4602" i="19"/>
  <c r="F4603" i="19"/>
  <c r="F4604" i="19"/>
  <c r="F4605" i="19"/>
  <c r="F4606" i="19"/>
  <c r="F4607" i="19"/>
  <c r="F4608" i="19"/>
  <c r="F4609" i="19"/>
  <c r="F4610" i="19"/>
  <c r="F4611" i="19"/>
  <c r="F4612" i="19"/>
  <c r="F4613" i="19"/>
  <c r="F4614" i="19"/>
  <c r="F4615" i="19"/>
  <c r="F4616" i="19"/>
  <c r="F4617" i="19"/>
  <c r="F4618" i="19"/>
  <c r="F4619" i="19"/>
  <c r="F4620" i="19"/>
  <c r="F4621" i="19"/>
  <c r="F4622" i="19"/>
  <c r="F4623" i="19"/>
  <c r="F4624" i="19"/>
  <c r="F4625" i="19"/>
  <c r="F4626" i="19"/>
  <c r="F4627" i="19"/>
  <c r="F4628" i="19"/>
  <c r="F4629" i="19"/>
  <c r="F4630" i="19"/>
  <c r="F4631" i="19"/>
  <c r="F4632" i="19"/>
  <c r="F4633" i="19"/>
  <c r="F4634" i="19"/>
  <c r="F4635" i="19"/>
  <c r="F4636" i="19"/>
  <c r="F4637" i="19"/>
  <c r="F4638" i="19"/>
  <c r="F4639" i="19"/>
  <c r="F4640" i="19"/>
  <c r="F4641" i="19"/>
  <c r="F4642" i="19"/>
  <c r="F4643" i="19"/>
  <c r="F4644" i="19"/>
  <c r="F4645" i="19"/>
  <c r="F4646" i="19"/>
  <c r="F4647" i="19"/>
  <c r="F4648" i="19"/>
  <c r="F4649" i="19"/>
  <c r="F4650" i="19"/>
  <c r="F4651" i="19"/>
  <c r="F4652" i="19"/>
  <c r="F4653" i="19"/>
  <c r="F4654" i="19"/>
  <c r="F4655" i="19"/>
  <c r="F4656" i="19"/>
  <c r="F4657" i="19"/>
  <c r="F4658" i="19"/>
  <c r="F4659" i="19"/>
  <c r="F4660" i="19"/>
  <c r="F4661" i="19"/>
  <c r="F4662" i="19"/>
  <c r="F4663" i="19"/>
  <c r="F4664" i="19"/>
  <c r="F4665" i="19"/>
  <c r="F4666" i="19"/>
  <c r="F4667" i="19"/>
  <c r="F4668" i="19"/>
  <c r="F4669" i="19"/>
  <c r="F4670" i="19"/>
  <c r="F4671" i="19"/>
  <c r="F4672" i="19"/>
  <c r="F4673" i="19"/>
  <c r="F4674" i="19"/>
  <c r="F4675" i="19"/>
  <c r="F4676" i="19"/>
  <c r="F4677" i="19"/>
  <c r="F4678" i="19"/>
  <c r="F4679" i="19"/>
  <c r="F4680" i="19"/>
  <c r="F4681" i="19"/>
  <c r="F4682" i="19"/>
  <c r="F4683" i="19"/>
  <c r="F4684" i="19"/>
  <c r="F4685" i="19"/>
  <c r="F4686" i="19"/>
  <c r="F4687" i="19"/>
  <c r="F4688" i="19"/>
  <c r="F4689" i="19"/>
  <c r="F4690" i="19"/>
  <c r="F4691" i="19"/>
  <c r="F4692" i="19"/>
  <c r="F4693" i="19"/>
  <c r="F4694" i="19"/>
  <c r="F4695" i="19"/>
  <c r="F4696" i="19"/>
  <c r="F4697" i="19"/>
  <c r="F4698" i="19"/>
  <c r="F4699" i="19"/>
  <c r="F4700" i="19"/>
  <c r="F4701" i="19"/>
  <c r="F4702" i="19"/>
  <c r="F4703" i="19"/>
  <c r="F4704" i="19"/>
  <c r="F4705" i="19"/>
  <c r="F4706" i="19"/>
  <c r="F4707" i="19"/>
  <c r="F4708" i="19"/>
  <c r="F4709" i="19"/>
  <c r="F4710" i="19"/>
  <c r="F4711" i="19"/>
  <c r="F4712" i="19"/>
  <c r="F4713" i="19"/>
  <c r="F4714" i="19"/>
  <c r="F4715" i="19"/>
  <c r="F4716" i="19"/>
  <c r="F4717" i="19"/>
  <c r="F4718" i="19"/>
  <c r="F4719" i="19"/>
  <c r="F4720" i="19"/>
  <c r="F4721" i="19"/>
  <c r="F4722" i="19"/>
  <c r="F4723" i="19"/>
  <c r="F4724" i="19"/>
  <c r="F4725" i="19"/>
  <c r="F4726" i="19"/>
  <c r="F4727" i="19"/>
  <c r="F4728" i="19"/>
  <c r="F4729" i="19"/>
  <c r="F4730" i="19"/>
  <c r="F4731" i="19"/>
  <c r="F4732" i="19"/>
  <c r="F4733" i="19"/>
  <c r="F4734" i="19"/>
  <c r="F4735" i="19"/>
  <c r="F4736" i="19"/>
  <c r="F4737" i="19"/>
  <c r="F4738" i="19"/>
  <c r="F4739" i="19"/>
  <c r="F4740" i="19"/>
  <c r="F4741" i="19"/>
  <c r="F4742" i="19"/>
  <c r="F4743" i="19"/>
  <c r="F4744" i="19"/>
  <c r="F4745" i="19"/>
  <c r="F4746" i="19"/>
  <c r="F4747" i="19"/>
  <c r="F4748" i="19"/>
  <c r="F4749" i="19"/>
  <c r="F4750" i="19"/>
  <c r="F4751" i="19"/>
  <c r="F4752" i="19"/>
  <c r="F4753" i="19"/>
  <c r="F4754" i="19"/>
  <c r="F4755" i="19"/>
  <c r="F4756" i="19"/>
  <c r="F4757" i="19"/>
  <c r="F4758" i="19"/>
  <c r="F4759" i="19"/>
  <c r="F4760" i="19"/>
  <c r="F4761" i="19"/>
  <c r="F4762" i="19"/>
  <c r="F4763" i="19"/>
  <c r="F4764" i="19"/>
  <c r="F4765" i="19"/>
  <c r="F4766" i="19"/>
  <c r="F4767" i="19"/>
  <c r="F4768" i="19"/>
  <c r="F4769" i="19"/>
  <c r="F4770" i="19"/>
  <c r="F4771" i="19"/>
  <c r="F4772" i="19"/>
  <c r="F4773" i="19"/>
  <c r="F4774" i="19"/>
  <c r="F4775" i="19"/>
  <c r="F4776" i="19"/>
  <c r="F4777" i="19"/>
  <c r="F4778" i="19"/>
  <c r="F4779" i="19"/>
  <c r="F4780" i="19"/>
  <c r="F4781" i="19"/>
  <c r="F4782" i="19"/>
  <c r="F4783" i="19"/>
  <c r="F4784" i="19"/>
  <c r="F4785" i="19"/>
  <c r="F4786" i="19"/>
  <c r="F4787" i="19"/>
  <c r="F4788" i="19"/>
  <c r="F4789" i="19"/>
  <c r="F4790" i="19"/>
  <c r="F4791" i="19"/>
  <c r="F4792" i="19"/>
  <c r="F4793" i="19"/>
  <c r="F4794" i="19"/>
  <c r="F4795" i="19"/>
  <c r="F4796" i="19"/>
  <c r="F4797" i="19"/>
  <c r="F4798" i="19"/>
  <c r="F4799" i="19"/>
  <c r="F4800" i="19"/>
  <c r="F4801" i="19"/>
  <c r="F4802" i="19"/>
  <c r="F4803" i="19"/>
  <c r="F4804" i="19"/>
  <c r="F4805" i="19"/>
  <c r="F4806" i="19"/>
  <c r="F4807" i="19"/>
  <c r="F4808" i="19"/>
  <c r="F4809" i="19"/>
  <c r="F4810" i="19"/>
  <c r="F4811" i="19"/>
  <c r="F4812" i="19"/>
  <c r="F4813" i="19"/>
  <c r="F4814" i="19"/>
  <c r="F4815" i="19"/>
  <c r="F4816" i="19"/>
  <c r="F4817" i="19"/>
  <c r="F4818" i="19"/>
  <c r="F4819" i="19"/>
  <c r="F4820" i="19"/>
  <c r="F4821" i="19"/>
  <c r="F4822" i="19"/>
  <c r="F4823" i="19"/>
  <c r="F4824" i="19"/>
  <c r="F4825" i="19"/>
  <c r="F4826" i="19"/>
  <c r="F4827" i="19"/>
  <c r="F4828" i="19"/>
  <c r="F4829" i="19"/>
  <c r="F4830" i="19"/>
  <c r="F4831" i="19"/>
  <c r="F4832" i="19"/>
  <c r="F4833" i="19"/>
  <c r="F4834" i="19"/>
  <c r="F4835" i="19"/>
  <c r="F4836" i="19"/>
  <c r="F4837" i="19"/>
  <c r="F4838" i="19"/>
  <c r="F4839" i="19"/>
  <c r="F4840" i="19"/>
  <c r="F4841" i="19"/>
  <c r="F4842" i="19"/>
  <c r="F4843" i="19"/>
  <c r="F4844" i="19"/>
  <c r="F4845" i="19"/>
  <c r="F4846" i="19"/>
  <c r="F4847" i="19"/>
  <c r="F4848" i="19"/>
  <c r="F4849" i="19"/>
  <c r="F4850" i="19"/>
  <c r="F4851" i="19"/>
  <c r="F4852" i="19"/>
  <c r="F4853" i="19"/>
  <c r="F4854" i="19"/>
  <c r="F4855" i="19"/>
  <c r="F4856" i="19"/>
  <c r="F4857" i="19"/>
  <c r="F4858" i="19"/>
  <c r="F4859" i="19"/>
  <c r="F4860" i="19"/>
  <c r="F4861" i="19"/>
  <c r="F4862" i="19"/>
  <c r="F4863" i="19"/>
  <c r="F4864" i="19"/>
  <c r="F4865" i="19"/>
  <c r="F4866" i="19"/>
  <c r="F4867" i="19"/>
  <c r="F4868" i="19"/>
  <c r="F4869" i="19"/>
  <c r="F4870" i="19"/>
  <c r="F4871" i="19"/>
  <c r="F4872" i="19"/>
  <c r="F4873" i="19"/>
  <c r="F4874" i="19"/>
  <c r="F4875" i="19"/>
  <c r="F4876" i="19"/>
  <c r="F4877" i="19"/>
  <c r="F4878" i="19"/>
  <c r="F4879" i="19"/>
  <c r="F4880" i="19"/>
  <c r="F4881" i="19"/>
  <c r="F4882" i="19"/>
  <c r="F4883" i="19"/>
  <c r="F4884" i="19"/>
  <c r="F4885" i="19"/>
  <c r="F4886" i="19"/>
  <c r="F4887" i="19"/>
  <c r="F4888" i="19"/>
  <c r="F4889" i="19"/>
  <c r="F4890" i="19"/>
  <c r="F4891" i="19"/>
  <c r="F4892" i="19"/>
  <c r="F4893" i="19"/>
  <c r="F4894" i="19"/>
  <c r="F4895" i="19"/>
  <c r="F4896" i="19"/>
  <c r="F4897" i="19"/>
  <c r="F4898" i="19"/>
  <c r="F4899" i="19"/>
  <c r="F4900" i="19"/>
  <c r="F4901" i="19"/>
  <c r="F4902" i="19"/>
  <c r="F4903" i="19"/>
  <c r="F4904" i="19"/>
  <c r="F4905" i="19"/>
  <c r="F4906" i="19"/>
  <c r="F4907" i="19"/>
  <c r="F4908" i="19"/>
  <c r="F4909" i="19"/>
  <c r="F4910" i="19"/>
  <c r="F4911" i="19"/>
  <c r="F4912" i="19"/>
  <c r="F4913" i="19"/>
  <c r="F4914" i="19"/>
  <c r="F4915" i="19"/>
  <c r="F4916" i="19"/>
  <c r="F4917" i="19"/>
  <c r="F4918" i="19"/>
  <c r="F4919" i="19"/>
  <c r="F4920" i="19"/>
  <c r="F4921" i="19"/>
  <c r="F4922" i="19"/>
  <c r="F4923" i="19"/>
  <c r="F4924" i="19"/>
  <c r="F4925" i="19"/>
  <c r="F4926" i="19"/>
  <c r="F4927" i="19"/>
  <c r="F4928" i="19"/>
  <c r="F4929" i="19"/>
  <c r="F4930" i="19"/>
  <c r="F4931" i="19"/>
  <c r="F4932" i="19"/>
  <c r="F4933" i="19"/>
  <c r="F4934" i="19"/>
  <c r="F4935" i="19"/>
  <c r="F4936" i="19"/>
  <c r="F4937" i="19"/>
  <c r="F4938" i="19"/>
  <c r="F4939" i="19"/>
  <c r="F4940" i="19"/>
  <c r="F4941" i="19"/>
  <c r="F4942" i="19"/>
  <c r="F4943" i="19"/>
  <c r="F4944" i="19"/>
  <c r="F4945" i="19"/>
  <c r="F4946" i="19"/>
  <c r="F4947" i="19"/>
  <c r="F4948" i="19"/>
  <c r="F4949" i="19"/>
  <c r="F4950" i="19"/>
  <c r="F4951" i="19"/>
  <c r="F4952" i="19"/>
  <c r="F4953" i="19"/>
  <c r="F4954" i="19"/>
  <c r="F4955" i="19"/>
  <c r="F4956" i="19"/>
  <c r="F4957" i="19"/>
  <c r="F4958" i="19"/>
  <c r="F4959" i="19"/>
  <c r="F4960" i="19"/>
  <c r="F4961" i="19"/>
  <c r="F4962" i="19"/>
  <c r="F4963" i="19"/>
  <c r="F4964" i="19"/>
  <c r="F4965" i="19"/>
  <c r="F4966" i="19"/>
  <c r="F4967" i="19"/>
  <c r="F4968" i="19"/>
  <c r="F4969" i="19"/>
  <c r="F4970" i="19"/>
  <c r="F4971" i="19"/>
  <c r="F4972" i="19"/>
  <c r="F4973" i="19"/>
  <c r="F4974" i="19"/>
  <c r="F4975" i="19"/>
  <c r="F4976" i="19"/>
  <c r="F4977" i="19"/>
  <c r="F4978" i="19"/>
  <c r="F4979" i="19"/>
  <c r="F4980" i="19"/>
  <c r="F4981" i="19"/>
  <c r="F4982" i="19"/>
  <c r="F4983" i="19"/>
  <c r="F4984" i="19"/>
  <c r="F4985" i="19"/>
  <c r="F4986" i="19"/>
  <c r="F4987" i="19"/>
  <c r="F4988" i="19"/>
  <c r="F4989" i="19"/>
  <c r="F4990" i="19"/>
  <c r="F4991" i="19"/>
  <c r="F4992" i="19"/>
  <c r="F4993" i="19"/>
  <c r="F4994" i="19"/>
  <c r="F4995" i="19"/>
  <c r="F4996" i="19"/>
  <c r="F4997" i="19"/>
  <c r="F4998" i="19"/>
  <c r="F4999" i="19"/>
  <c r="F5000" i="19"/>
  <c r="F5001" i="19"/>
  <c r="F5002" i="19"/>
  <c r="F5003" i="19"/>
  <c r="F5004" i="19"/>
  <c r="F5005" i="19"/>
  <c r="F5006" i="19"/>
  <c r="F5007" i="19"/>
  <c r="F5008" i="19"/>
  <c r="F5009" i="19"/>
  <c r="F5010" i="19"/>
  <c r="F5011" i="19"/>
  <c r="F5012" i="19"/>
  <c r="F5013" i="19"/>
  <c r="F5014" i="19"/>
  <c r="F5015" i="19"/>
  <c r="F5016" i="19"/>
  <c r="F5017" i="19"/>
  <c r="F5018" i="19"/>
  <c r="F5019" i="19"/>
  <c r="F5020" i="19"/>
  <c r="F5021" i="19"/>
  <c r="F5022" i="19"/>
  <c r="F5023" i="19"/>
  <c r="F5024" i="19"/>
  <c r="F5025" i="19"/>
  <c r="F5026" i="19"/>
  <c r="F5027" i="19"/>
  <c r="F5028" i="19"/>
  <c r="F5029" i="19"/>
  <c r="F5030" i="19"/>
  <c r="F5031" i="19"/>
  <c r="F5032" i="19"/>
  <c r="F5033" i="19"/>
  <c r="F5034" i="19"/>
  <c r="F5035" i="19"/>
  <c r="F5036" i="19"/>
  <c r="F5037" i="19"/>
  <c r="F5038" i="19"/>
  <c r="F5039" i="19"/>
  <c r="F5040" i="19"/>
  <c r="F5041" i="19"/>
  <c r="F5042" i="19"/>
  <c r="F5043" i="19"/>
  <c r="F5044" i="19"/>
  <c r="F5045" i="19"/>
  <c r="F5046" i="19"/>
  <c r="F5047" i="19"/>
  <c r="F5048" i="19"/>
  <c r="F5049" i="19"/>
  <c r="F5050" i="19"/>
  <c r="F5051" i="19"/>
  <c r="F5052" i="19"/>
  <c r="F5053" i="19"/>
  <c r="F5054" i="19"/>
  <c r="F5055" i="19"/>
  <c r="F5056" i="19"/>
  <c r="F5057" i="19"/>
  <c r="F5058" i="19"/>
  <c r="F5059" i="19"/>
  <c r="F5060" i="19"/>
  <c r="F5061" i="19"/>
  <c r="F5062" i="19"/>
  <c r="F5063" i="19"/>
  <c r="F5064" i="19"/>
  <c r="F5065" i="19"/>
  <c r="F5066" i="19"/>
  <c r="F5067" i="19"/>
  <c r="F5068" i="19"/>
  <c r="F5069" i="19"/>
  <c r="F5070" i="19"/>
  <c r="F5071" i="19"/>
  <c r="F5072" i="19"/>
  <c r="F5073" i="19"/>
  <c r="F5074" i="19"/>
  <c r="F5075" i="19"/>
  <c r="F5076" i="19"/>
  <c r="F5077" i="19"/>
  <c r="F5078" i="19"/>
  <c r="F5079" i="19"/>
  <c r="F5080" i="19"/>
  <c r="F5081" i="19"/>
  <c r="F5082" i="19"/>
  <c r="F5083" i="19"/>
  <c r="F5084" i="19"/>
  <c r="F5085" i="19"/>
  <c r="F5086" i="19"/>
  <c r="F5087" i="19"/>
  <c r="F5088" i="19"/>
  <c r="F5089" i="19"/>
  <c r="F5090" i="19"/>
  <c r="F5091" i="19"/>
  <c r="F5092" i="19"/>
  <c r="F5093" i="19"/>
  <c r="F5094" i="19"/>
  <c r="F5095" i="19"/>
  <c r="F5096" i="19"/>
  <c r="F5097" i="19"/>
  <c r="F5098" i="19"/>
  <c r="F5099" i="19"/>
  <c r="F5100" i="19"/>
  <c r="F5101" i="19"/>
  <c r="F5102" i="19"/>
  <c r="F5103" i="19"/>
  <c r="F5104" i="19"/>
  <c r="F5105" i="19"/>
  <c r="F5106" i="19"/>
  <c r="F5107" i="19"/>
  <c r="F5108" i="19"/>
  <c r="F5109" i="19"/>
  <c r="F5110" i="19"/>
  <c r="F5111" i="19"/>
  <c r="F5112" i="19"/>
  <c r="F5113" i="19"/>
  <c r="F5114" i="19"/>
  <c r="F5115" i="19"/>
  <c r="F5116" i="19"/>
  <c r="F5117" i="19"/>
  <c r="F5118" i="19"/>
  <c r="F5119" i="19"/>
  <c r="F5120" i="19"/>
  <c r="F5121" i="19"/>
  <c r="F5122" i="19"/>
  <c r="F5123" i="19"/>
  <c r="F5124" i="19"/>
  <c r="F5125" i="19"/>
  <c r="F5126" i="19"/>
  <c r="F5127" i="19"/>
  <c r="F5128" i="19"/>
  <c r="F5129" i="19"/>
  <c r="F5130" i="19"/>
  <c r="F5131" i="19"/>
  <c r="F5132" i="19"/>
  <c r="F5133" i="19"/>
  <c r="F5134" i="19"/>
  <c r="F5135" i="19"/>
  <c r="F5136" i="19"/>
  <c r="F5137" i="19"/>
  <c r="F5138" i="19"/>
  <c r="F5139" i="19"/>
  <c r="F5140" i="19"/>
  <c r="F5141" i="19"/>
  <c r="F5142" i="19"/>
  <c r="F5143" i="19"/>
  <c r="F5144" i="19"/>
  <c r="F5145" i="19"/>
  <c r="F5146" i="19"/>
  <c r="F5147" i="19"/>
  <c r="F5148" i="19"/>
  <c r="F5149" i="19"/>
  <c r="F5150" i="19"/>
  <c r="F5151" i="19"/>
  <c r="F5152" i="19"/>
  <c r="F5153" i="19"/>
  <c r="F5154" i="19"/>
  <c r="F5155" i="19"/>
  <c r="F5156" i="19"/>
  <c r="F5157" i="19"/>
  <c r="F5158" i="19"/>
  <c r="F5159" i="19"/>
  <c r="F5160" i="19"/>
  <c r="F5161" i="19"/>
  <c r="F5162" i="19"/>
  <c r="F5163" i="19"/>
  <c r="F5164" i="19"/>
  <c r="F5165" i="19"/>
  <c r="F5166" i="19"/>
  <c r="F5167" i="19"/>
  <c r="F5168" i="19"/>
  <c r="F5169" i="19"/>
  <c r="F5170" i="19"/>
  <c r="F5171" i="19"/>
  <c r="F5172" i="19"/>
  <c r="F5173" i="19"/>
  <c r="F5174" i="19"/>
  <c r="F5175" i="19"/>
  <c r="F5176" i="19"/>
  <c r="F5177" i="19"/>
  <c r="F5178" i="19"/>
  <c r="F5179" i="19"/>
  <c r="F5180" i="19"/>
  <c r="F5181" i="19"/>
  <c r="F5182" i="19"/>
  <c r="F5183" i="19"/>
  <c r="F5184" i="19"/>
  <c r="F5185" i="19"/>
  <c r="F5186" i="19"/>
  <c r="F5187" i="19"/>
  <c r="F5188" i="19"/>
  <c r="F5189" i="19"/>
  <c r="F5190" i="19"/>
  <c r="F5191" i="19"/>
  <c r="F5192" i="19"/>
  <c r="F5193" i="19"/>
  <c r="F5194" i="19"/>
  <c r="F5195" i="19"/>
  <c r="F5196" i="19"/>
  <c r="F5197" i="19"/>
  <c r="F5198" i="19"/>
  <c r="F5199" i="19"/>
  <c r="F5200" i="19"/>
  <c r="F5201" i="19"/>
  <c r="F5202" i="19"/>
  <c r="F5203" i="19"/>
  <c r="F5204" i="19"/>
  <c r="F5205" i="19"/>
  <c r="F5206" i="19"/>
  <c r="F5207" i="19"/>
  <c r="F5208" i="19"/>
  <c r="F5209" i="19"/>
  <c r="F5210" i="19"/>
  <c r="F5211" i="19"/>
  <c r="F5212" i="19"/>
  <c r="F5213" i="19"/>
  <c r="F5214" i="19"/>
  <c r="F5215" i="19"/>
  <c r="F5216" i="19"/>
  <c r="F5217" i="19"/>
  <c r="F5218" i="19"/>
  <c r="F5219" i="19"/>
  <c r="F5220" i="19"/>
  <c r="F5221" i="19"/>
  <c r="F5222" i="19"/>
  <c r="F5223" i="19"/>
  <c r="F5224" i="19"/>
  <c r="F5225" i="19"/>
  <c r="F5226" i="19"/>
  <c r="F5227" i="19"/>
  <c r="F5228" i="19"/>
  <c r="F5229" i="19"/>
  <c r="F5230" i="19"/>
  <c r="F5231" i="19"/>
  <c r="F5232" i="19"/>
  <c r="F5233" i="19"/>
  <c r="F5234" i="19"/>
  <c r="F5235" i="19"/>
  <c r="F5236" i="19"/>
  <c r="F5237" i="19"/>
  <c r="F5238" i="19"/>
  <c r="F5239" i="19"/>
  <c r="F5240" i="19"/>
  <c r="F5241" i="19"/>
  <c r="F5242" i="19"/>
  <c r="F5243" i="19"/>
  <c r="F5244" i="19"/>
  <c r="F5245" i="19"/>
  <c r="F5246" i="19"/>
  <c r="F5247" i="19"/>
  <c r="F5248" i="19"/>
  <c r="F5249" i="19"/>
  <c r="F5250" i="19"/>
  <c r="F5251" i="19"/>
  <c r="F5252" i="19"/>
  <c r="F5253" i="19"/>
  <c r="F5254" i="19"/>
  <c r="F5255" i="19"/>
  <c r="F5256" i="19"/>
  <c r="F5257" i="19"/>
  <c r="F5258" i="19"/>
  <c r="F5259" i="19"/>
  <c r="F5260" i="19"/>
  <c r="F5261" i="19"/>
  <c r="F5262" i="19"/>
  <c r="F5263" i="19"/>
  <c r="F5264" i="19"/>
  <c r="F5265" i="19"/>
  <c r="F5266" i="19"/>
  <c r="F5267" i="19"/>
  <c r="F5268" i="19"/>
  <c r="F5269" i="19"/>
  <c r="F5270" i="19"/>
  <c r="F5271" i="19"/>
  <c r="F5272" i="19"/>
  <c r="F5273" i="19"/>
  <c r="F5274" i="19"/>
  <c r="F5275" i="19"/>
  <c r="F5276" i="19"/>
  <c r="F5277" i="19"/>
  <c r="F5278" i="19"/>
  <c r="F5279" i="19"/>
  <c r="F5280" i="19"/>
  <c r="F5281" i="19"/>
  <c r="F5282" i="19"/>
  <c r="F5283" i="19"/>
  <c r="F5284" i="19"/>
  <c r="F5285" i="19"/>
  <c r="F5286" i="19"/>
  <c r="F5287" i="19"/>
  <c r="F5288" i="19"/>
  <c r="F5289" i="19"/>
  <c r="F5290" i="19"/>
  <c r="F5291" i="19"/>
  <c r="F5292" i="19"/>
  <c r="F5293" i="19"/>
  <c r="F5294" i="19"/>
  <c r="F5295" i="19"/>
  <c r="F5296" i="19"/>
  <c r="F5297" i="19"/>
  <c r="F5298" i="19"/>
  <c r="F5299" i="19"/>
  <c r="F5300" i="19"/>
  <c r="F5301" i="19"/>
  <c r="F5302" i="19"/>
  <c r="F5303" i="19"/>
  <c r="F5304" i="19"/>
  <c r="F5305" i="19"/>
  <c r="F5306" i="19"/>
  <c r="F5307" i="19"/>
  <c r="F5308" i="19"/>
  <c r="F5309" i="19"/>
  <c r="F5310" i="19"/>
  <c r="F5311" i="19"/>
  <c r="F5312" i="19"/>
  <c r="F5313" i="19"/>
  <c r="F5314" i="19"/>
  <c r="F5315" i="19"/>
  <c r="F5316" i="19"/>
  <c r="F5317" i="19"/>
  <c r="F5318" i="19"/>
  <c r="F5319" i="19"/>
  <c r="F5320" i="19"/>
  <c r="F5321" i="19"/>
  <c r="F5322" i="19"/>
  <c r="F5323" i="19"/>
  <c r="F5324" i="19"/>
  <c r="F5325" i="19"/>
  <c r="F5326" i="19"/>
  <c r="F5327" i="19"/>
  <c r="F5328" i="19"/>
  <c r="F5329" i="19"/>
  <c r="F5330" i="19"/>
  <c r="F5331" i="19"/>
  <c r="F5332" i="19"/>
  <c r="F5333" i="19"/>
  <c r="F5334" i="19"/>
  <c r="F5335" i="19"/>
  <c r="F5336" i="19"/>
  <c r="F5337" i="19"/>
  <c r="F5338" i="19"/>
  <c r="F5339" i="19"/>
  <c r="F5340" i="19"/>
  <c r="F5341" i="19"/>
  <c r="F5342" i="19"/>
  <c r="F5343" i="19"/>
  <c r="F5344" i="19"/>
  <c r="F5345" i="19"/>
  <c r="F5346" i="19"/>
  <c r="F5347" i="19"/>
  <c r="F5348" i="19"/>
  <c r="F5349" i="19"/>
  <c r="F5350" i="19"/>
  <c r="F5351" i="19"/>
  <c r="F5352" i="19"/>
  <c r="F5353" i="19"/>
  <c r="F5354" i="19"/>
  <c r="F5355" i="19"/>
  <c r="F5356" i="19"/>
  <c r="F5357" i="19"/>
  <c r="F5358" i="19"/>
  <c r="F5359" i="19"/>
  <c r="F5360" i="19"/>
  <c r="F5361" i="19"/>
  <c r="F5362" i="19"/>
  <c r="F5363" i="19"/>
  <c r="F5364" i="19"/>
  <c r="F5365" i="19"/>
  <c r="F5366" i="19"/>
  <c r="F5367" i="19"/>
  <c r="F5368" i="19"/>
  <c r="F5369" i="19"/>
  <c r="F5370" i="19"/>
  <c r="F5371" i="19"/>
  <c r="F5372" i="19"/>
  <c r="F5373" i="19"/>
  <c r="F5374" i="19"/>
  <c r="F5375" i="19"/>
  <c r="F5376" i="19"/>
  <c r="F5377" i="19"/>
  <c r="F5378" i="19"/>
  <c r="F5379" i="19"/>
  <c r="F5380" i="19"/>
  <c r="F5381" i="19"/>
  <c r="F5382" i="19"/>
  <c r="F5383" i="19"/>
  <c r="F5384" i="19"/>
  <c r="F5385" i="19"/>
  <c r="F5386" i="19"/>
  <c r="F5387" i="19"/>
  <c r="F5388" i="19"/>
  <c r="F5389" i="19"/>
  <c r="F5390" i="19"/>
  <c r="F5391" i="19"/>
  <c r="F5392" i="19"/>
  <c r="F5393" i="19"/>
  <c r="F5394" i="19"/>
  <c r="F5395" i="19"/>
  <c r="F5396" i="19"/>
  <c r="F5397" i="19"/>
  <c r="F5398" i="19"/>
  <c r="F5399" i="19"/>
  <c r="F5400" i="19"/>
  <c r="F5401" i="19"/>
  <c r="F5402" i="19"/>
  <c r="F5403" i="19"/>
  <c r="F5404" i="19"/>
  <c r="F5405" i="19"/>
  <c r="F5406" i="19"/>
  <c r="F5407" i="19"/>
  <c r="F5408" i="19"/>
  <c r="F5409" i="19"/>
  <c r="F5410" i="19"/>
  <c r="F5411" i="19"/>
  <c r="F5412" i="19"/>
  <c r="F5413" i="19"/>
  <c r="F5414" i="19"/>
  <c r="F5415" i="19"/>
  <c r="F5416" i="19"/>
  <c r="F5417" i="19"/>
  <c r="F5418" i="19"/>
  <c r="F5419" i="19"/>
  <c r="F5420" i="19"/>
  <c r="F5421" i="19"/>
  <c r="F5422" i="19"/>
  <c r="F5423" i="19"/>
  <c r="F5424" i="19"/>
  <c r="F5425" i="19"/>
  <c r="F5426" i="19"/>
  <c r="F5427" i="19"/>
  <c r="F5428" i="19"/>
  <c r="F5429" i="19"/>
  <c r="F5430" i="19"/>
  <c r="F5431" i="19"/>
  <c r="F5432" i="19"/>
  <c r="F5433" i="19"/>
  <c r="F5434" i="19"/>
  <c r="F5435" i="19"/>
  <c r="F5436" i="19"/>
  <c r="F5437" i="19"/>
  <c r="F5438" i="19"/>
  <c r="F5439" i="19"/>
  <c r="F5440" i="19"/>
  <c r="F5441" i="19"/>
  <c r="F5442" i="19"/>
  <c r="F5443" i="19"/>
  <c r="F5444" i="19"/>
  <c r="F5445" i="19"/>
  <c r="F5446" i="19"/>
  <c r="F5447" i="19"/>
  <c r="F5448" i="19"/>
  <c r="F5449" i="19"/>
  <c r="F5450" i="19"/>
  <c r="F5451" i="19"/>
  <c r="F5452" i="19"/>
  <c r="F5453" i="19"/>
  <c r="F5454" i="19"/>
  <c r="F5455" i="19"/>
  <c r="F5456" i="19"/>
  <c r="F5457" i="19"/>
  <c r="F5458" i="19"/>
  <c r="F5459" i="19"/>
  <c r="F5460" i="19"/>
  <c r="F5461" i="19"/>
  <c r="F5462" i="19"/>
  <c r="F5463" i="19"/>
  <c r="F5464" i="19"/>
  <c r="F5465" i="19"/>
  <c r="F5466" i="19"/>
  <c r="F5467" i="19"/>
  <c r="F5468" i="19"/>
  <c r="F5469" i="19"/>
  <c r="F5470" i="19"/>
  <c r="F5471" i="19"/>
  <c r="F5472" i="19"/>
  <c r="F5473" i="19"/>
  <c r="F5474" i="19"/>
  <c r="F5475" i="19"/>
  <c r="F5476" i="19"/>
  <c r="F5477" i="19"/>
  <c r="F5478" i="19"/>
  <c r="F5479" i="19"/>
  <c r="F5480" i="19"/>
  <c r="F5481" i="19"/>
  <c r="F5482" i="19"/>
  <c r="F5483" i="19"/>
  <c r="F5484" i="19"/>
  <c r="F5485" i="19"/>
  <c r="F5486" i="19"/>
  <c r="F5487" i="19"/>
  <c r="F5488" i="19"/>
  <c r="F5489" i="19"/>
  <c r="F5490" i="19"/>
  <c r="F5491" i="19"/>
  <c r="F5492" i="19"/>
  <c r="F5493" i="19"/>
  <c r="F5494" i="19"/>
  <c r="F5495" i="19"/>
  <c r="F5496" i="19"/>
  <c r="F5497" i="19"/>
  <c r="F5498" i="19"/>
  <c r="F5499" i="19"/>
  <c r="F5500" i="19"/>
  <c r="F5501" i="19"/>
  <c r="F5502" i="19"/>
  <c r="F5503" i="19"/>
  <c r="F5504" i="19"/>
  <c r="F5505" i="19"/>
  <c r="F5506" i="19"/>
  <c r="F5507" i="19"/>
  <c r="F5508" i="19"/>
  <c r="F5509" i="19"/>
  <c r="F5510" i="19"/>
  <c r="F5511" i="19"/>
  <c r="F5512" i="19"/>
  <c r="F5513" i="19"/>
  <c r="F5514" i="19"/>
  <c r="F5515" i="19"/>
  <c r="F5516" i="19"/>
  <c r="F5517" i="19"/>
  <c r="F5518" i="19"/>
  <c r="F5519" i="19"/>
  <c r="F5520" i="19"/>
  <c r="F5521" i="19"/>
  <c r="F5522" i="19"/>
  <c r="F5523" i="19"/>
  <c r="F5524" i="19"/>
  <c r="F5525" i="19"/>
  <c r="F5526" i="19"/>
  <c r="F5527" i="19"/>
  <c r="F5528" i="19"/>
  <c r="F5529" i="19"/>
  <c r="F5530" i="19"/>
  <c r="F5531" i="19"/>
  <c r="F5532" i="19"/>
  <c r="F5533" i="19"/>
  <c r="F5534" i="19"/>
  <c r="F5535" i="19"/>
  <c r="F5536" i="19"/>
  <c r="F5537" i="19"/>
  <c r="F5538" i="19"/>
  <c r="F5539" i="19"/>
  <c r="F5540" i="19"/>
  <c r="F5541" i="19"/>
  <c r="F5542" i="19"/>
  <c r="F5543" i="19"/>
  <c r="F5544" i="19"/>
  <c r="F5545" i="19"/>
  <c r="F5546" i="19"/>
  <c r="F5547" i="19"/>
  <c r="F5548" i="19"/>
  <c r="F5549" i="19"/>
  <c r="F5550" i="19"/>
  <c r="F5551" i="19"/>
  <c r="F5552" i="19"/>
  <c r="F5553" i="19"/>
  <c r="F5554" i="19"/>
  <c r="F5555" i="19"/>
  <c r="F5556" i="19"/>
  <c r="F5557" i="19"/>
  <c r="F5558" i="19"/>
  <c r="F5559" i="19"/>
  <c r="F5560" i="19"/>
  <c r="F5561" i="19"/>
  <c r="F5562" i="19"/>
  <c r="F5563" i="19"/>
  <c r="F5564" i="19"/>
  <c r="F5565" i="19"/>
  <c r="F5566" i="19"/>
  <c r="F5567" i="19"/>
  <c r="F5568" i="19"/>
  <c r="F5569" i="19"/>
  <c r="F5570" i="19"/>
  <c r="F5571" i="19"/>
  <c r="F5572" i="19"/>
  <c r="F5573" i="19"/>
  <c r="F5574" i="19"/>
  <c r="F5575" i="19"/>
  <c r="F5576" i="19"/>
  <c r="F5577" i="19"/>
  <c r="F5578" i="19"/>
  <c r="F5579" i="19"/>
  <c r="F5580" i="19"/>
  <c r="F5581" i="19"/>
  <c r="F5582" i="19"/>
  <c r="F5583" i="19"/>
  <c r="F5584" i="19"/>
  <c r="F5585" i="19"/>
  <c r="F5586" i="19"/>
  <c r="F5587" i="19"/>
  <c r="F5588" i="19"/>
  <c r="F5589" i="19"/>
  <c r="F5590" i="19"/>
  <c r="F5591" i="19"/>
  <c r="F5592" i="19"/>
  <c r="F5593" i="19"/>
  <c r="F5594" i="19"/>
  <c r="F5595" i="19"/>
  <c r="F5596" i="19"/>
  <c r="F5597" i="19"/>
  <c r="F5598" i="19"/>
  <c r="F5599" i="19"/>
  <c r="F5600" i="19"/>
  <c r="F5601" i="19"/>
  <c r="F5602" i="19"/>
  <c r="F5603" i="19"/>
  <c r="F2" i="19"/>
  <c r="E3" i="19"/>
  <c r="E4" i="19"/>
  <c r="E5" i="19"/>
  <c r="E6" i="19"/>
  <c r="E7" i="19"/>
  <c r="E8" i="19"/>
  <c r="E9" i="19"/>
  <c r="E10" i="19"/>
  <c r="E11" i="19"/>
  <c r="E12" i="19"/>
  <c r="E13" i="19"/>
  <c r="E14" i="19"/>
  <c r="E15" i="19"/>
  <c r="E16" i="19"/>
  <c r="E17" i="19"/>
  <c r="E18" i="19"/>
  <c r="E19" i="19"/>
  <c r="E20" i="19"/>
  <c r="E21" i="19"/>
  <c r="E22" i="19"/>
  <c r="E23" i="19"/>
  <c r="E24" i="19"/>
  <c r="E25" i="19"/>
  <c r="E26" i="19"/>
  <c r="E27" i="19"/>
  <c r="E28" i="19"/>
  <c r="E29" i="19"/>
  <c r="E30" i="19"/>
  <c r="E31" i="19"/>
  <c r="E32" i="19"/>
  <c r="E33" i="19"/>
  <c r="E34" i="19"/>
  <c r="E35" i="19"/>
  <c r="E36" i="19"/>
  <c r="E37" i="19"/>
  <c r="E38" i="19"/>
  <c r="E39" i="19"/>
  <c r="E40" i="19"/>
  <c r="E41" i="19"/>
  <c r="E42" i="19"/>
  <c r="E43" i="19"/>
  <c r="E44" i="19"/>
  <c r="E45" i="19"/>
  <c r="E46" i="19"/>
  <c r="E47" i="19"/>
  <c r="E48" i="19"/>
  <c r="E49" i="19"/>
  <c r="E50" i="19"/>
  <c r="E51" i="19"/>
  <c r="E52" i="19"/>
  <c r="E53" i="19"/>
  <c r="E54" i="19"/>
  <c r="E55" i="19"/>
  <c r="E56" i="19"/>
  <c r="E57" i="19"/>
  <c r="E58" i="19"/>
  <c r="E59" i="19"/>
  <c r="E60" i="19"/>
  <c r="E61" i="19"/>
  <c r="E62" i="19"/>
  <c r="E63" i="19"/>
  <c r="E64" i="19"/>
  <c r="E65" i="19"/>
  <c r="E66" i="19"/>
  <c r="E67" i="19"/>
  <c r="E68" i="19"/>
  <c r="E69" i="19"/>
  <c r="E70" i="19"/>
  <c r="E71" i="19"/>
  <c r="E72" i="19"/>
  <c r="E73" i="19"/>
  <c r="E74" i="19"/>
  <c r="E75" i="19"/>
  <c r="E76" i="19"/>
  <c r="E77" i="19"/>
  <c r="E78" i="19"/>
  <c r="E79" i="19"/>
  <c r="E80" i="19"/>
  <c r="E81" i="19"/>
  <c r="E82" i="19"/>
  <c r="E83" i="19"/>
  <c r="E84" i="19"/>
  <c r="E85" i="19"/>
  <c r="E86" i="19"/>
  <c r="E87" i="19"/>
  <c r="E88" i="19"/>
  <c r="E89" i="19"/>
  <c r="E90" i="19"/>
  <c r="E91" i="19"/>
  <c r="E92" i="19"/>
  <c r="E93" i="19"/>
  <c r="E94" i="19"/>
  <c r="E95" i="19"/>
  <c r="E96" i="19"/>
  <c r="E97" i="19"/>
  <c r="E98" i="19"/>
  <c r="E99" i="19"/>
  <c r="E100" i="19"/>
  <c r="E101" i="19"/>
  <c r="E102" i="19"/>
  <c r="E103" i="19"/>
  <c r="E104" i="19"/>
  <c r="E105" i="19"/>
  <c r="E106" i="19"/>
  <c r="E107" i="19"/>
  <c r="E108" i="19"/>
  <c r="E109" i="19"/>
  <c r="E110" i="19"/>
  <c r="E111" i="19"/>
  <c r="E112" i="19"/>
  <c r="E113" i="19"/>
  <c r="E114" i="19"/>
  <c r="E115" i="19"/>
  <c r="E116" i="19"/>
  <c r="E117" i="19"/>
  <c r="E118" i="19"/>
  <c r="E119" i="19"/>
  <c r="E120" i="19"/>
  <c r="E121" i="19"/>
  <c r="E122" i="19"/>
  <c r="E123" i="19"/>
  <c r="E124" i="19"/>
  <c r="E125" i="19"/>
  <c r="E126" i="19"/>
  <c r="E127" i="19"/>
  <c r="E128" i="19"/>
  <c r="E129" i="19"/>
  <c r="E130" i="19"/>
  <c r="E131" i="19"/>
  <c r="E132" i="19"/>
  <c r="E133" i="19"/>
  <c r="E134" i="19"/>
  <c r="E135" i="19"/>
  <c r="E136" i="19"/>
  <c r="E137" i="19"/>
  <c r="E138" i="19"/>
  <c r="E139" i="19"/>
  <c r="E140" i="19"/>
  <c r="E141" i="19"/>
  <c r="E142" i="19"/>
  <c r="E143" i="19"/>
  <c r="E144" i="19"/>
  <c r="E145" i="19"/>
  <c r="E146" i="19"/>
  <c r="E147" i="19"/>
  <c r="E148" i="19"/>
  <c r="E149" i="19"/>
  <c r="E150" i="19"/>
  <c r="E151" i="19"/>
  <c r="E152" i="19"/>
  <c r="E153" i="19"/>
  <c r="E154" i="19"/>
  <c r="E155" i="19"/>
  <c r="E156" i="19"/>
  <c r="E157" i="19"/>
  <c r="E158" i="19"/>
  <c r="E159" i="19"/>
  <c r="E160" i="19"/>
  <c r="E161" i="19"/>
  <c r="E162" i="19"/>
  <c r="E163" i="19"/>
  <c r="E164" i="19"/>
  <c r="E165" i="19"/>
  <c r="E166" i="19"/>
  <c r="E167" i="19"/>
  <c r="E168" i="19"/>
  <c r="E169" i="19"/>
  <c r="E170" i="19"/>
  <c r="E171" i="19"/>
  <c r="E172" i="19"/>
  <c r="E173" i="19"/>
  <c r="E174" i="19"/>
  <c r="E175" i="19"/>
  <c r="E176" i="19"/>
  <c r="E177" i="19"/>
  <c r="E178" i="19"/>
  <c r="E179" i="19"/>
  <c r="E180" i="19"/>
  <c r="E181" i="19"/>
  <c r="E182" i="19"/>
  <c r="E183" i="19"/>
  <c r="E184" i="19"/>
  <c r="E185" i="19"/>
  <c r="E186" i="19"/>
  <c r="E187" i="19"/>
  <c r="E188" i="19"/>
  <c r="E189" i="19"/>
  <c r="E190" i="19"/>
  <c r="E191" i="19"/>
  <c r="E192" i="19"/>
  <c r="E193" i="19"/>
  <c r="E194" i="19"/>
  <c r="E195" i="19"/>
  <c r="E196" i="19"/>
  <c r="E197" i="19"/>
  <c r="E198" i="19"/>
  <c r="E199" i="19"/>
  <c r="E200" i="19"/>
  <c r="E201" i="19"/>
  <c r="E202" i="19"/>
  <c r="E203" i="19"/>
  <c r="E204" i="19"/>
  <c r="E205" i="19"/>
  <c r="E206" i="19"/>
  <c r="E207" i="19"/>
  <c r="E208" i="19"/>
  <c r="E209" i="19"/>
  <c r="E210" i="19"/>
  <c r="E211" i="19"/>
  <c r="E212" i="19"/>
  <c r="E213" i="19"/>
  <c r="E214" i="19"/>
  <c r="E215" i="19"/>
  <c r="E216" i="19"/>
  <c r="E217" i="19"/>
  <c r="E218" i="19"/>
  <c r="E219" i="19"/>
  <c r="E220" i="19"/>
  <c r="E221" i="19"/>
  <c r="E222" i="19"/>
  <c r="E223" i="19"/>
  <c r="E224" i="19"/>
  <c r="E225" i="19"/>
  <c r="E226" i="19"/>
  <c r="E227" i="19"/>
  <c r="E228" i="19"/>
  <c r="E229" i="19"/>
  <c r="E230" i="19"/>
  <c r="E231" i="19"/>
  <c r="E232" i="19"/>
  <c r="E233" i="19"/>
  <c r="E234" i="19"/>
  <c r="E235" i="19"/>
  <c r="E236" i="19"/>
  <c r="E237" i="19"/>
  <c r="E238" i="19"/>
  <c r="E239" i="19"/>
  <c r="E240" i="19"/>
  <c r="E241" i="19"/>
  <c r="E242" i="19"/>
  <c r="E243" i="19"/>
  <c r="E244" i="19"/>
  <c r="E245" i="19"/>
  <c r="E246" i="19"/>
  <c r="E247" i="19"/>
  <c r="E248" i="19"/>
  <c r="E249" i="19"/>
  <c r="E250" i="19"/>
  <c r="E251" i="19"/>
  <c r="E252" i="19"/>
  <c r="E253" i="19"/>
  <c r="E254" i="19"/>
  <c r="E255" i="19"/>
  <c r="E256" i="19"/>
  <c r="E257" i="19"/>
  <c r="E258" i="19"/>
  <c r="E259" i="19"/>
  <c r="E260" i="19"/>
  <c r="E261" i="19"/>
  <c r="E262" i="19"/>
  <c r="E263" i="19"/>
  <c r="E264" i="19"/>
  <c r="E265" i="19"/>
  <c r="E266" i="19"/>
  <c r="E267" i="19"/>
  <c r="E268" i="19"/>
  <c r="E269" i="19"/>
  <c r="E270" i="19"/>
  <c r="E271" i="19"/>
  <c r="E272" i="19"/>
  <c r="E273" i="19"/>
  <c r="E274" i="19"/>
  <c r="E275" i="19"/>
  <c r="E276" i="19"/>
  <c r="E277" i="19"/>
  <c r="E278" i="19"/>
  <c r="E279" i="19"/>
  <c r="E280" i="19"/>
  <c r="E281" i="19"/>
  <c r="E282" i="19"/>
  <c r="E283" i="19"/>
  <c r="E284" i="19"/>
  <c r="E285" i="19"/>
  <c r="E286" i="19"/>
  <c r="E287" i="19"/>
  <c r="E288" i="19"/>
  <c r="E289" i="19"/>
  <c r="E290" i="19"/>
  <c r="E291" i="19"/>
  <c r="E292" i="19"/>
  <c r="E293" i="19"/>
  <c r="E294" i="19"/>
  <c r="E295" i="19"/>
  <c r="E296" i="19"/>
  <c r="E297" i="19"/>
  <c r="E298" i="19"/>
  <c r="E299" i="19"/>
  <c r="E300" i="19"/>
  <c r="E301" i="19"/>
  <c r="E302" i="19"/>
  <c r="E303" i="19"/>
  <c r="E304" i="19"/>
  <c r="E305" i="19"/>
  <c r="E306" i="19"/>
  <c r="E307" i="19"/>
  <c r="E308" i="19"/>
  <c r="E309" i="19"/>
  <c r="E310" i="19"/>
  <c r="E311" i="19"/>
  <c r="E312" i="19"/>
  <c r="E313" i="19"/>
  <c r="E314" i="19"/>
  <c r="E315" i="19"/>
  <c r="E316" i="19"/>
  <c r="E317" i="19"/>
  <c r="E318" i="19"/>
  <c r="E319" i="19"/>
  <c r="E320" i="19"/>
  <c r="E321" i="19"/>
  <c r="E322" i="19"/>
  <c r="E323" i="19"/>
  <c r="E324" i="19"/>
  <c r="E325" i="19"/>
  <c r="E326" i="19"/>
  <c r="E327" i="19"/>
  <c r="E328" i="19"/>
  <c r="E329" i="19"/>
  <c r="E330" i="19"/>
  <c r="E331" i="19"/>
  <c r="E332" i="19"/>
  <c r="E333" i="19"/>
  <c r="E334" i="19"/>
  <c r="E335" i="19"/>
  <c r="E336" i="19"/>
  <c r="E337" i="19"/>
  <c r="E338" i="19"/>
  <c r="E339" i="19"/>
  <c r="E340" i="19"/>
  <c r="E341" i="19"/>
  <c r="E342" i="19"/>
  <c r="E343" i="19"/>
  <c r="E344" i="19"/>
  <c r="E345" i="19"/>
  <c r="E346" i="19"/>
  <c r="E347" i="19"/>
  <c r="E348" i="19"/>
  <c r="E349" i="19"/>
  <c r="E350" i="19"/>
  <c r="E351" i="19"/>
  <c r="E352" i="19"/>
  <c r="E353" i="19"/>
  <c r="E354" i="19"/>
  <c r="E355" i="19"/>
  <c r="E356" i="19"/>
  <c r="E357" i="19"/>
  <c r="E358" i="19"/>
  <c r="E359" i="19"/>
  <c r="E360" i="19"/>
  <c r="E361" i="19"/>
  <c r="E362" i="19"/>
  <c r="E363" i="19"/>
  <c r="E364" i="19"/>
  <c r="E365" i="19"/>
  <c r="E366" i="19"/>
  <c r="E367" i="19"/>
  <c r="E368" i="19"/>
  <c r="E369" i="19"/>
  <c r="E370" i="19"/>
  <c r="E371" i="19"/>
  <c r="E372" i="19"/>
  <c r="E373" i="19"/>
  <c r="E374" i="19"/>
  <c r="E375" i="19"/>
  <c r="E376" i="19"/>
  <c r="E377" i="19"/>
  <c r="E378" i="19"/>
  <c r="E379" i="19"/>
  <c r="E380" i="19"/>
  <c r="E381" i="19"/>
  <c r="E382" i="19"/>
  <c r="E383" i="19"/>
  <c r="E384" i="19"/>
  <c r="E385" i="19"/>
  <c r="E386" i="19"/>
  <c r="E387" i="19"/>
  <c r="E388" i="19"/>
  <c r="E389" i="19"/>
  <c r="E390" i="19"/>
  <c r="E391" i="19"/>
  <c r="E392" i="19"/>
  <c r="E393" i="19"/>
  <c r="E394" i="19"/>
  <c r="E395" i="19"/>
  <c r="E396" i="19"/>
  <c r="E397" i="19"/>
  <c r="E398" i="19"/>
  <c r="E399" i="19"/>
  <c r="E400" i="19"/>
  <c r="E401" i="19"/>
  <c r="E402" i="19"/>
  <c r="E403" i="19"/>
  <c r="E404" i="19"/>
  <c r="E405" i="19"/>
  <c r="E406" i="19"/>
  <c r="E407" i="19"/>
  <c r="E408" i="19"/>
  <c r="E409" i="19"/>
  <c r="E410" i="19"/>
  <c r="E411" i="19"/>
  <c r="E412" i="19"/>
  <c r="E413" i="19"/>
  <c r="E414" i="19"/>
  <c r="E415" i="19"/>
  <c r="E416" i="19"/>
  <c r="E417" i="19"/>
  <c r="E418" i="19"/>
  <c r="E419" i="19"/>
  <c r="E420" i="19"/>
  <c r="E421" i="19"/>
  <c r="E422" i="19"/>
  <c r="E423" i="19"/>
  <c r="E424" i="19"/>
  <c r="E425" i="19"/>
  <c r="E426" i="19"/>
  <c r="E427" i="19"/>
  <c r="E428" i="19"/>
  <c r="E429" i="19"/>
  <c r="E430" i="19"/>
  <c r="E431" i="19"/>
  <c r="E432" i="19"/>
  <c r="E433" i="19"/>
  <c r="E434" i="19"/>
  <c r="E435" i="19"/>
  <c r="E436" i="19"/>
  <c r="E437" i="19"/>
  <c r="E438" i="19"/>
  <c r="E439" i="19"/>
  <c r="E440" i="19"/>
  <c r="E441" i="19"/>
  <c r="E442" i="19"/>
  <c r="E443" i="19"/>
  <c r="E444" i="19"/>
  <c r="E445" i="19"/>
  <c r="E446" i="19"/>
  <c r="E447" i="19"/>
  <c r="E448" i="19"/>
  <c r="E449" i="19"/>
  <c r="E450" i="19"/>
  <c r="E451" i="19"/>
  <c r="E452" i="19"/>
  <c r="E453" i="19"/>
  <c r="E454" i="19"/>
  <c r="E455" i="19"/>
  <c r="E456" i="19"/>
  <c r="E457" i="19"/>
  <c r="E458" i="19"/>
  <c r="E459" i="19"/>
  <c r="E460" i="19"/>
  <c r="E461" i="19"/>
  <c r="E462" i="19"/>
  <c r="E463" i="19"/>
  <c r="E464" i="19"/>
  <c r="E465" i="19"/>
  <c r="E466" i="19"/>
  <c r="E467" i="19"/>
  <c r="E468" i="19"/>
  <c r="E469" i="19"/>
  <c r="E470" i="19"/>
  <c r="E471" i="19"/>
  <c r="E472" i="19"/>
  <c r="E473" i="19"/>
  <c r="E474" i="19"/>
  <c r="E475" i="19"/>
  <c r="E476" i="19"/>
  <c r="E477" i="19"/>
  <c r="E478" i="19"/>
  <c r="E479" i="19"/>
  <c r="E480" i="19"/>
  <c r="E481" i="19"/>
  <c r="E482" i="19"/>
  <c r="E483" i="19"/>
  <c r="E484" i="19"/>
  <c r="E485" i="19"/>
  <c r="E486" i="19"/>
  <c r="E487" i="19"/>
  <c r="E488" i="19"/>
  <c r="E489" i="19"/>
  <c r="E490" i="19"/>
  <c r="E491" i="19"/>
  <c r="E492" i="19"/>
  <c r="E493" i="19"/>
  <c r="E494" i="19"/>
  <c r="E495" i="19"/>
  <c r="E496" i="19"/>
  <c r="E497" i="19"/>
  <c r="E498" i="19"/>
  <c r="E499" i="19"/>
  <c r="E500" i="19"/>
  <c r="E501" i="19"/>
  <c r="E502" i="19"/>
  <c r="E503" i="19"/>
  <c r="E504" i="19"/>
  <c r="E505" i="19"/>
  <c r="E506" i="19"/>
  <c r="E507" i="19"/>
  <c r="E508" i="19"/>
  <c r="E509" i="19"/>
  <c r="E510" i="19"/>
  <c r="E511" i="19"/>
  <c r="E512" i="19"/>
  <c r="E513" i="19"/>
  <c r="E514" i="19"/>
  <c r="E515" i="19"/>
  <c r="E516" i="19"/>
  <c r="E517" i="19"/>
  <c r="E518" i="19"/>
  <c r="E519" i="19"/>
  <c r="E520" i="19"/>
  <c r="E521" i="19"/>
  <c r="E522" i="19"/>
  <c r="E523" i="19"/>
  <c r="E524" i="19"/>
  <c r="E525" i="19"/>
  <c r="E526" i="19"/>
  <c r="E527" i="19"/>
  <c r="E528" i="19"/>
  <c r="E529" i="19"/>
  <c r="E530" i="19"/>
  <c r="E531" i="19"/>
  <c r="E532" i="19"/>
  <c r="E533" i="19"/>
  <c r="E534" i="19"/>
  <c r="E535" i="19"/>
  <c r="E536" i="19"/>
  <c r="E537" i="19"/>
  <c r="E538" i="19"/>
  <c r="E539" i="19"/>
  <c r="E540" i="19"/>
  <c r="E541" i="19"/>
  <c r="E542" i="19"/>
  <c r="E543" i="19"/>
  <c r="E544" i="19"/>
  <c r="E545" i="19"/>
  <c r="E546" i="19"/>
  <c r="E547" i="19"/>
  <c r="E548" i="19"/>
  <c r="E549" i="19"/>
  <c r="E550" i="19"/>
  <c r="E551" i="19"/>
  <c r="E552" i="19"/>
  <c r="E553" i="19"/>
  <c r="E554" i="19"/>
  <c r="E555" i="19"/>
  <c r="E556" i="19"/>
  <c r="E557" i="19"/>
  <c r="E558" i="19"/>
  <c r="E559" i="19"/>
  <c r="E560" i="19"/>
  <c r="E561" i="19"/>
  <c r="E562" i="19"/>
  <c r="E563" i="19"/>
  <c r="E564" i="19"/>
  <c r="E565" i="19"/>
  <c r="E566" i="19"/>
  <c r="E567" i="19"/>
  <c r="E568" i="19"/>
  <c r="E569" i="19"/>
  <c r="E570" i="19"/>
  <c r="E571" i="19"/>
  <c r="E572" i="19"/>
  <c r="E573" i="19"/>
  <c r="E574" i="19"/>
  <c r="E575" i="19"/>
  <c r="E576" i="19"/>
  <c r="E577" i="19"/>
  <c r="E578" i="19"/>
  <c r="E579" i="19"/>
  <c r="E580" i="19"/>
  <c r="E581" i="19"/>
  <c r="E582" i="19"/>
  <c r="E583" i="19"/>
  <c r="E584" i="19"/>
  <c r="E585" i="19"/>
  <c r="E586" i="19"/>
  <c r="E587" i="19"/>
  <c r="E588" i="19"/>
  <c r="E589" i="19"/>
  <c r="E590" i="19"/>
  <c r="E591" i="19"/>
  <c r="E592" i="19"/>
  <c r="E593" i="19"/>
  <c r="E594" i="19"/>
  <c r="E595" i="19"/>
  <c r="E596" i="19"/>
  <c r="E597" i="19"/>
  <c r="E598" i="19"/>
  <c r="E599" i="19"/>
  <c r="E600" i="19"/>
  <c r="E601" i="19"/>
  <c r="E602" i="19"/>
  <c r="E603" i="19"/>
  <c r="E604" i="19"/>
  <c r="E605" i="19"/>
  <c r="E606" i="19"/>
  <c r="E607" i="19"/>
  <c r="E608" i="19"/>
  <c r="E609" i="19"/>
  <c r="E610" i="19"/>
  <c r="E611" i="19"/>
  <c r="E612" i="19"/>
  <c r="E613" i="19"/>
  <c r="E614" i="19"/>
  <c r="E615" i="19"/>
  <c r="E616" i="19"/>
  <c r="E617" i="19"/>
  <c r="E618" i="19"/>
  <c r="E619" i="19"/>
  <c r="E620" i="19"/>
  <c r="E621" i="19"/>
  <c r="E622" i="19"/>
  <c r="E623" i="19"/>
  <c r="E624" i="19"/>
  <c r="E625" i="19"/>
  <c r="E626" i="19"/>
  <c r="E627" i="19"/>
  <c r="E628" i="19"/>
  <c r="E629" i="19"/>
  <c r="E630" i="19"/>
  <c r="E631" i="19"/>
  <c r="E632" i="19"/>
  <c r="E633" i="19"/>
  <c r="E634" i="19"/>
  <c r="E635" i="19"/>
  <c r="E636" i="19"/>
  <c r="E637" i="19"/>
  <c r="E638" i="19"/>
  <c r="E639" i="19"/>
  <c r="E640" i="19"/>
  <c r="E641" i="19"/>
  <c r="E642" i="19"/>
  <c r="E643" i="19"/>
  <c r="E644" i="19"/>
  <c r="E645" i="19"/>
  <c r="E646" i="19"/>
  <c r="E647" i="19"/>
  <c r="E648" i="19"/>
  <c r="E649" i="19"/>
  <c r="E650" i="19"/>
  <c r="E651" i="19"/>
  <c r="E652" i="19"/>
  <c r="E653" i="19"/>
  <c r="E654" i="19"/>
  <c r="E655" i="19"/>
  <c r="E656" i="19"/>
  <c r="E657" i="19"/>
  <c r="E658" i="19"/>
  <c r="E659" i="19"/>
  <c r="E660" i="19"/>
  <c r="E661" i="19"/>
  <c r="E662" i="19"/>
  <c r="E663" i="19"/>
  <c r="E664" i="19"/>
  <c r="E665" i="19"/>
  <c r="E666" i="19"/>
  <c r="E667" i="19"/>
  <c r="E668" i="19"/>
  <c r="E669" i="19"/>
  <c r="E670" i="19"/>
  <c r="E671" i="19"/>
  <c r="E672" i="19"/>
  <c r="E673" i="19"/>
  <c r="E674" i="19"/>
  <c r="E675" i="19"/>
  <c r="E676" i="19"/>
  <c r="E677" i="19"/>
  <c r="E678" i="19"/>
  <c r="E679" i="19"/>
  <c r="E680" i="19"/>
  <c r="E681" i="19"/>
  <c r="E682" i="19"/>
  <c r="E683" i="19"/>
  <c r="E684" i="19"/>
  <c r="E685" i="19"/>
  <c r="E686" i="19"/>
  <c r="E687" i="19"/>
  <c r="E688" i="19"/>
  <c r="E689" i="19"/>
  <c r="E690" i="19"/>
  <c r="E691" i="19"/>
  <c r="E692" i="19"/>
  <c r="E693" i="19"/>
  <c r="E694" i="19"/>
  <c r="E695" i="19"/>
  <c r="E696" i="19"/>
  <c r="E697" i="19"/>
  <c r="E698" i="19"/>
  <c r="E699" i="19"/>
  <c r="E700" i="19"/>
  <c r="E701" i="19"/>
  <c r="E702" i="19"/>
  <c r="E703" i="19"/>
  <c r="E704" i="19"/>
  <c r="E705" i="19"/>
  <c r="E706" i="19"/>
  <c r="E707" i="19"/>
  <c r="E708" i="19"/>
  <c r="E709" i="19"/>
  <c r="E710" i="19"/>
  <c r="E711" i="19"/>
  <c r="E712" i="19"/>
  <c r="E713" i="19"/>
  <c r="E714" i="19"/>
  <c r="E715" i="19"/>
  <c r="E716" i="19"/>
  <c r="E717" i="19"/>
  <c r="E718" i="19"/>
  <c r="E719" i="19"/>
  <c r="E720" i="19"/>
  <c r="E721" i="19"/>
  <c r="E722" i="19"/>
  <c r="E723" i="19"/>
  <c r="E724" i="19"/>
  <c r="E725" i="19"/>
  <c r="E726" i="19"/>
  <c r="E727" i="19"/>
  <c r="E728" i="19"/>
  <c r="E729" i="19"/>
  <c r="E730" i="19"/>
  <c r="E731" i="19"/>
  <c r="E732" i="19"/>
  <c r="E733" i="19"/>
  <c r="E734" i="19"/>
  <c r="E735" i="19"/>
  <c r="E736" i="19"/>
  <c r="E737" i="19"/>
  <c r="E738" i="19"/>
  <c r="E739" i="19"/>
  <c r="E740" i="19"/>
  <c r="E741" i="19"/>
  <c r="E742" i="19"/>
  <c r="E743" i="19"/>
  <c r="E744" i="19"/>
  <c r="E745" i="19"/>
  <c r="E746" i="19"/>
  <c r="E747" i="19"/>
  <c r="E748" i="19"/>
  <c r="E749" i="19"/>
  <c r="E750" i="19"/>
  <c r="E751" i="19"/>
  <c r="E752" i="19"/>
  <c r="E753" i="19"/>
  <c r="E754" i="19"/>
  <c r="E755" i="19"/>
  <c r="E756" i="19"/>
  <c r="E757" i="19"/>
  <c r="E758" i="19"/>
  <c r="E759" i="19"/>
  <c r="E760" i="19"/>
  <c r="E761" i="19"/>
  <c r="E762" i="19"/>
  <c r="E763" i="19"/>
  <c r="E764" i="19"/>
  <c r="E765" i="19"/>
  <c r="E766" i="19"/>
  <c r="E767" i="19"/>
  <c r="E768" i="19"/>
  <c r="E769" i="19"/>
  <c r="E770" i="19"/>
  <c r="E771" i="19"/>
  <c r="E772" i="19"/>
  <c r="E773" i="19"/>
  <c r="E774" i="19"/>
  <c r="E775" i="19"/>
  <c r="E776" i="19"/>
  <c r="E777" i="19"/>
  <c r="E778" i="19"/>
  <c r="E779" i="19"/>
  <c r="E780" i="19"/>
  <c r="E781" i="19"/>
  <c r="E782" i="19"/>
  <c r="E783" i="19"/>
  <c r="E784" i="19"/>
  <c r="E785" i="19"/>
  <c r="E786" i="19"/>
  <c r="E787" i="19"/>
  <c r="E788" i="19"/>
  <c r="E789" i="19"/>
  <c r="E790" i="19"/>
  <c r="E791" i="19"/>
  <c r="E792" i="19"/>
  <c r="E793" i="19"/>
  <c r="E794" i="19"/>
  <c r="E795" i="19"/>
  <c r="E796" i="19"/>
  <c r="E797" i="19"/>
  <c r="E798" i="19"/>
  <c r="E799" i="19"/>
  <c r="E800" i="19"/>
  <c r="E801" i="19"/>
  <c r="E802" i="19"/>
  <c r="E803" i="19"/>
  <c r="E804" i="19"/>
  <c r="E805" i="19"/>
  <c r="E806" i="19"/>
  <c r="E807" i="19"/>
  <c r="E808" i="19"/>
  <c r="E809" i="19"/>
  <c r="E810" i="19"/>
  <c r="E811" i="19"/>
  <c r="E812" i="19"/>
  <c r="E813" i="19"/>
  <c r="E814" i="19"/>
  <c r="E815" i="19"/>
  <c r="E816" i="19"/>
  <c r="E817" i="19"/>
  <c r="E818" i="19"/>
  <c r="E819" i="19"/>
  <c r="E820" i="19"/>
  <c r="E821" i="19"/>
  <c r="E822" i="19"/>
  <c r="E823" i="19"/>
  <c r="E824" i="19"/>
  <c r="E825" i="19"/>
  <c r="E826" i="19"/>
  <c r="E827" i="19"/>
  <c r="E828" i="19"/>
  <c r="E829" i="19"/>
  <c r="E830" i="19"/>
  <c r="E831" i="19"/>
  <c r="E832" i="19"/>
  <c r="E833" i="19"/>
  <c r="E834" i="19"/>
  <c r="E835" i="19"/>
  <c r="E836" i="19"/>
  <c r="E837" i="19"/>
  <c r="E838" i="19"/>
  <c r="E839" i="19"/>
  <c r="E840" i="19"/>
  <c r="E841" i="19"/>
  <c r="E842" i="19"/>
  <c r="E843" i="19"/>
  <c r="E844" i="19"/>
  <c r="E845" i="19"/>
  <c r="E846" i="19"/>
  <c r="E847" i="19"/>
  <c r="E848" i="19"/>
  <c r="E849" i="19"/>
  <c r="E850" i="19"/>
  <c r="E851" i="19"/>
  <c r="E852" i="19"/>
  <c r="E853" i="19"/>
  <c r="E854" i="19"/>
  <c r="E855" i="19"/>
  <c r="E856" i="19"/>
  <c r="E857" i="19"/>
  <c r="E858" i="19"/>
  <c r="E859" i="19"/>
  <c r="E860" i="19"/>
  <c r="E861" i="19"/>
  <c r="E862" i="19"/>
  <c r="E863" i="19"/>
  <c r="E864" i="19"/>
  <c r="E865" i="19"/>
  <c r="E866" i="19"/>
  <c r="E867" i="19"/>
  <c r="E868" i="19"/>
  <c r="E869" i="19"/>
  <c r="E870" i="19"/>
  <c r="E871" i="19"/>
  <c r="E872" i="19"/>
  <c r="E873" i="19"/>
  <c r="E874" i="19"/>
  <c r="E875" i="19"/>
  <c r="E876" i="19"/>
  <c r="E877" i="19"/>
  <c r="E878" i="19"/>
  <c r="E879" i="19"/>
  <c r="E880" i="19"/>
  <c r="E881" i="19"/>
  <c r="E882" i="19"/>
  <c r="E883" i="19"/>
  <c r="E884" i="19"/>
  <c r="E885" i="19"/>
  <c r="E886" i="19"/>
  <c r="E887" i="19"/>
  <c r="E888" i="19"/>
  <c r="E889" i="19"/>
  <c r="E890" i="19"/>
  <c r="E891" i="19"/>
  <c r="E892" i="19"/>
  <c r="E893" i="19"/>
  <c r="E894" i="19"/>
  <c r="E895" i="19"/>
  <c r="E896" i="19"/>
  <c r="E897" i="19"/>
  <c r="E898" i="19"/>
  <c r="E899" i="19"/>
  <c r="E900" i="19"/>
  <c r="E901" i="19"/>
  <c r="E902" i="19"/>
  <c r="E903" i="19"/>
  <c r="E904" i="19"/>
  <c r="E905" i="19"/>
  <c r="E906" i="19"/>
  <c r="E907" i="19"/>
  <c r="E908" i="19"/>
  <c r="E909" i="19"/>
  <c r="E910" i="19"/>
  <c r="E911" i="19"/>
  <c r="E912" i="19"/>
  <c r="E913" i="19"/>
  <c r="E914" i="19"/>
  <c r="E915" i="19"/>
  <c r="E916" i="19"/>
  <c r="E917" i="19"/>
  <c r="E918" i="19"/>
  <c r="E919" i="19"/>
  <c r="E920" i="19"/>
  <c r="E921" i="19"/>
  <c r="E922" i="19"/>
  <c r="E923" i="19"/>
  <c r="E924" i="19"/>
  <c r="E925" i="19"/>
  <c r="E926" i="19"/>
  <c r="E927" i="19"/>
  <c r="E928" i="19"/>
  <c r="E929" i="19"/>
  <c r="E930" i="19"/>
  <c r="E931" i="19"/>
  <c r="E932" i="19"/>
  <c r="E933" i="19"/>
  <c r="E934" i="19"/>
  <c r="E935" i="19"/>
  <c r="E936" i="19"/>
  <c r="E937" i="19"/>
  <c r="E938" i="19"/>
  <c r="E939" i="19"/>
  <c r="E940" i="19"/>
  <c r="E941" i="19"/>
  <c r="E942" i="19"/>
  <c r="E943" i="19"/>
  <c r="E944" i="19"/>
  <c r="E945" i="19"/>
  <c r="E946" i="19"/>
  <c r="E947" i="19"/>
  <c r="E948" i="19"/>
  <c r="E949" i="19"/>
  <c r="E950" i="19"/>
  <c r="E951" i="19"/>
  <c r="E952" i="19"/>
  <c r="E953" i="19"/>
  <c r="E954" i="19"/>
  <c r="E955" i="19"/>
  <c r="E956" i="19"/>
  <c r="E957" i="19"/>
  <c r="E958" i="19"/>
  <c r="E959" i="19"/>
  <c r="E960" i="19"/>
  <c r="E961" i="19"/>
  <c r="E962" i="19"/>
  <c r="E963" i="19"/>
  <c r="E964" i="19"/>
  <c r="E965" i="19"/>
  <c r="E966" i="19"/>
  <c r="E967" i="19"/>
  <c r="E968" i="19"/>
  <c r="E969" i="19"/>
  <c r="E970" i="19"/>
  <c r="E971" i="19"/>
  <c r="E972" i="19"/>
  <c r="E973" i="19"/>
  <c r="E974" i="19"/>
  <c r="E975" i="19"/>
  <c r="E976" i="19"/>
  <c r="E977" i="19"/>
  <c r="E978" i="19"/>
  <c r="E979" i="19"/>
  <c r="E980" i="19"/>
  <c r="E981" i="19"/>
  <c r="E982" i="19"/>
  <c r="E983" i="19"/>
  <c r="E984" i="19"/>
  <c r="E985" i="19"/>
  <c r="E986" i="19"/>
  <c r="E987" i="19"/>
  <c r="E988" i="19"/>
  <c r="E989" i="19"/>
  <c r="E990" i="19"/>
  <c r="E991" i="19"/>
  <c r="E992" i="19"/>
  <c r="E993" i="19"/>
  <c r="E994" i="19"/>
  <c r="E995" i="19"/>
  <c r="E996" i="19"/>
  <c r="E997" i="19"/>
  <c r="E998" i="19"/>
  <c r="E999" i="19"/>
  <c r="E1000" i="19"/>
  <c r="E1001" i="19"/>
  <c r="E1002" i="19"/>
  <c r="E1003" i="19"/>
  <c r="E1004" i="19"/>
  <c r="E1005" i="19"/>
  <c r="E1006" i="19"/>
  <c r="E1007" i="19"/>
  <c r="E1008" i="19"/>
  <c r="E1009" i="19"/>
  <c r="E1010" i="19"/>
  <c r="E1011" i="19"/>
  <c r="E1012" i="19"/>
  <c r="E1013" i="19"/>
  <c r="E1014" i="19"/>
  <c r="E1015" i="19"/>
  <c r="E1016" i="19"/>
  <c r="E1017" i="19"/>
  <c r="E1018" i="19"/>
  <c r="E1019" i="19"/>
  <c r="E1020" i="19"/>
  <c r="E1021" i="19"/>
  <c r="E1022" i="19"/>
  <c r="E1023" i="19"/>
  <c r="E1024" i="19"/>
  <c r="E1025" i="19"/>
  <c r="E1026" i="19"/>
  <c r="E1027" i="19"/>
  <c r="E1028" i="19"/>
  <c r="E1029" i="19"/>
  <c r="E1030" i="19"/>
  <c r="E1031" i="19"/>
  <c r="E1032" i="19"/>
  <c r="E1033" i="19"/>
  <c r="E1034" i="19"/>
  <c r="E1035" i="19"/>
  <c r="E1036" i="19"/>
  <c r="E1037" i="19"/>
  <c r="E1038" i="19"/>
  <c r="E1039" i="19"/>
  <c r="E1040" i="19"/>
  <c r="E1041" i="19"/>
  <c r="E1042" i="19"/>
  <c r="E1043" i="19"/>
  <c r="E1044" i="19"/>
  <c r="E1045" i="19"/>
  <c r="E1046" i="19"/>
  <c r="E1047" i="19"/>
  <c r="E1048" i="19"/>
  <c r="E1049" i="19"/>
  <c r="E1050" i="19"/>
  <c r="E1051" i="19"/>
  <c r="E1052" i="19"/>
  <c r="E1053" i="19"/>
  <c r="E1054" i="19"/>
  <c r="E1055" i="19"/>
  <c r="E1056" i="19"/>
  <c r="E1057" i="19"/>
  <c r="E1058" i="19"/>
  <c r="E1059" i="19"/>
  <c r="E1060" i="19"/>
  <c r="E1061" i="19"/>
  <c r="E1062" i="19"/>
  <c r="E1063" i="19"/>
  <c r="E1064" i="19"/>
  <c r="E1065" i="19"/>
  <c r="E1066" i="19"/>
  <c r="E1067" i="19"/>
  <c r="E1068" i="19"/>
  <c r="E1069" i="19"/>
  <c r="E1070" i="19"/>
  <c r="E1071" i="19"/>
  <c r="E1072" i="19"/>
  <c r="E1073" i="19"/>
  <c r="E1074" i="19"/>
  <c r="E1075" i="19"/>
  <c r="E1076" i="19"/>
  <c r="E1077" i="19"/>
  <c r="E1078" i="19"/>
  <c r="E1079" i="19"/>
  <c r="E1080" i="19"/>
  <c r="E1081" i="19"/>
  <c r="E1082" i="19"/>
  <c r="E1083" i="19"/>
  <c r="E1084" i="19"/>
  <c r="E1085" i="19"/>
  <c r="E1086" i="19"/>
  <c r="E1087" i="19"/>
  <c r="E1088" i="19"/>
  <c r="E1089" i="19"/>
  <c r="E1090" i="19"/>
  <c r="E1091" i="19"/>
  <c r="E1092" i="19"/>
  <c r="E1093" i="19"/>
  <c r="E1094" i="19"/>
  <c r="E1095" i="19"/>
  <c r="E1096" i="19"/>
  <c r="E1097" i="19"/>
  <c r="E1098" i="19"/>
  <c r="E1099" i="19"/>
  <c r="E1100" i="19"/>
  <c r="E1101" i="19"/>
  <c r="E1102" i="19"/>
  <c r="E1103" i="19"/>
  <c r="E1104" i="19"/>
  <c r="E1105" i="19"/>
  <c r="E1106" i="19"/>
  <c r="E1107" i="19"/>
  <c r="E1108" i="19"/>
  <c r="E1109" i="19"/>
  <c r="E1110" i="19"/>
  <c r="E1111" i="19"/>
  <c r="E1112" i="19"/>
  <c r="E1113" i="19"/>
  <c r="E1114" i="19"/>
  <c r="E1115" i="19"/>
  <c r="E1116" i="19"/>
  <c r="E1117" i="19"/>
  <c r="E1118" i="19"/>
  <c r="E1119" i="19"/>
  <c r="E1120" i="19"/>
  <c r="E1121" i="19"/>
  <c r="E1122" i="19"/>
  <c r="E1123" i="19"/>
  <c r="E1124" i="19"/>
  <c r="E1125" i="19"/>
  <c r="E1126" i="19"/>
  <c r="E1127" i="19"/>
  <c r="E1128" i="19"/>
  <c r="E1129" i="19"/>
  <c r="E1130" i="19"/>
  <c r="E1131" i="19"/>
  <c r="E1132" i="19"/>
  <c r="E1133" i="19"/>
  <c r="E1134" i="19"/>
  <c r="E1135" i="19"/>
  <c r="E1136" i="19"/>
  <c r="E1137" i="19"/>
  <c r="E1138" i="19"/>
  <c r="E1139" i="19"/>
  <c r="E1140" i="19"/>
  <c r="E1141" i="19"/>
  <c r="E1142" i="19"/>
  <c r="E1143" i="19"/>
  <c r="E1144" i="19"/>
  <c r="E1145" i="19"/>
  <c r="E1146" i="19"/>
  <c r="E1147" i="19"/>
  <c r="E1148" i="19"/>
  <c r="E1149" i="19"/>
  <c r="E1150" i="19"/>
  <c r="E1151" i="19"/>
  <c r="E1152" i="19"/>
  <c r="E1153" i="19"/>
  <c r="E1154" i="19"/>
  <c r="E1155" i="19"/>
  <c r="E1156" i="19"/>
  <c r="E1157" i="19"/>
  <c r="E1158" i="19"/>
  <c r="E1159" i="19"/>
  <c r="E1160" i="19"/>
  <c r="E1161" i="19"/>
  <c r="E1162" i="19"/>
  <c r="E1163" i="19"/>
  <c r="E1164" i="19"/>
  <c r="E1165" i="19"/>
  <c r="E1166" i="19"/>
  <c r="E1167" i="19"/>
  <c r="E1168" i="19"/>
  <c r="E1169" i="19"/>
  <c r="E1170" i="19"/>
  <c r="E1171" i="19"/>
  <c r="E1172" i="19"/>
  <c r="E1173" i="19"/>
  <c r="E1174" i="19"/>
  <c r="E1175" i="19"/>
  <c r="E1176" i="19"/>
  <c r="E1177" i="19"/>
  <c r="E1178" i="19"/>
  <c r="E1179" i="19"/>
  <c r="E1180" i="19"/>
  <c r="E1181" i="19"/>
  <c r="E1182" i="19"/>
  <c r="E1183" i="19"/>
  <c r="E1184" i="19"/>
  <c r="E1185" i="19"/>
  <c r="E1186" i="19"/>
  <c r="E1187" i="19"/>
  <c r="E1188" i="19"/>
  <c r="E1189" i="19"/>
  <c r="E1190" i="19"/>
  <c r="E1191" i="19"/>
  <c r="E1192" i="19"/>
  <c r="E1193" i="19"/>
  <c r="E1194" i="19"/>
  <c r="E1195" i="19"/>
  <c r="E1196" i="19"/>
  <c r="E1197" i="19"/>
  <c r="E1198" i="19"/>
  <c r="E1199" i="19"/>
  <c r="E1200" i="19"/>
  <c r="E1201" i="19"/>
  <c r="E1202" i="19"/>
  <c r="E1203" i="19"/>
  <c r="E1204" i="19"/>
  <c r="E1205" i="19"/>
  <c r="E1206" i="19"/>
  <c r="E1207" i="19"/>
  <c r="E1208" i="19"/>
  <c r="E1209" i="19"/>
  <c r="E1210" i="19"/>
  <c r="E1211" i="19"/>
  <c r="E1212" i="19"/>
  <c r="E1213" i="19"/>
  <c r="E1214" i="19"/>
  <c r="E1215" i="19"/>
  <c r="E1216" i="19"/>
  <c r="E1217" i="19"/>
  <c r="E1218" i="19"/>
  <c r="E1219" i="19"/>
  <c r="E1220" i="19"/>
  <c r="E1221" i="19"/>
  <c r="E1222" i="19"/>
  <c r="E1223" i="19"/>
  <c r="E1224" i="19"/>
  <c r="E1225" i="19"/>
  <c r="E1226" i="19"/>
  <c r="E1227" i="19"/>
  <c r="E1228" i="19"/>
  <c r="E1229" i="19"/>
  <c r="E1230" i="19"/>
  <c r="E1231" i="19"/>
  <c r="E1232" i="19"/>
  <c r="E1233" i="19"/>
  <c r="E1234" i="19"/>
  <c r="E1235" i="19"/>
  <c r="E1236" i="19"/>
  <c r="E1237" i="19"/>
  <c r="E1238" i="19"/>
  <c r="E1239" i="19"/>
  <c r="E1240" i="19"/>
  <c r="E1241" i="19"/>
  <c r="E1242" i="19"/>
  <c r="E1243" i="19"/>
  <c r="E1244" i="19"/>
  <c r="E1245" i="19"/>
  <c r="E1246" i="19"/>
  <c r="E1247" i="19"/>
  <c r="E1248" i="19"/>
  <c r="E1249" i="19"/>
  <c r="E1250" i="19"/>
  <c r="E1251" i="19"/>
  <c r="E1252" i="19"/>
  <c r="E1253" i="19"/>
  <c r="E1254" i="19"/>
  <c r="E1255" i="19"/>
  <c r="E1256" i="19"/>
  <c r="E1257" i="19"/>
  <c r="E1258" i="19"/>
  <c r="E1259" i="19"/>
  <c r="E1260" i="19"/>
  <c r="E1261" i="19"/>
  <c r="E1262" i="19"/>
  <c r="E1263" i="19"/>
  <c r="E1264" i="19"/>
  <c r="E1265" i="19"/>
  <c r="E1266" i="19"/>
  <c r="E1267" i="19"/>
  <c r="E1268" i="19"/>
  <c r="E1269" i="19"/>
  <c r="E1270" i="19"/>
  <c r="E1271" i="19"/>
  <c r="E1272" i="19"/>
  <c r="E1273" i="19"/>
  <c r="E1274" i="19"/>
  <c r="E1275" i="19"/>
  <c r="E1276" i="19"/>
  <c r="E1277" i="19"/>
  <c r="E1278" i="19"/>
  <c r="E1279" i="19"/>
  <c r="E1280" i="19"/>
  <c r="E1281" i="19"/>
  <c r="E1282" i="19"/>
  <c r="E1283" i="19"/>
  <c r="E1284" i="19"/>
  <c r="E1285" i="19"/>
  <c r="E1286" i="19"/>
  <c r="E1287" i="19"/>
  <c r="E1288" i="19"/>
  <c r="E1289" i="19"/>
  <c r="E1290" i="19"/>
  <c r="E1291" i="19"/>
  <c r="E1292" i="19"/>
  <c r="E1293" i="19"/>
  <c r="E1294" i="19"/>
  <c r="E1295" i="19"/>
  <c r="E1296" i="19"/>
  <c r="E1297" i="19"/>
  <c r="E1298" i="19"/>
  <c r="E1299" i="19"/>
  <c r="E1300" i="19"/>
  <c r="E1301" i="19"/>
  <c r="E1302" i="19"/>
  <c r="E1303" i="19"/>
  <c r="E1304" i="19"/>
  <c r="E1305" i="19"/>
  <c r="E1306" i="19"/>
  <c r="E1307" i="19"/>
  <c r="E1308" i="19"/>
  <c r="E1309" i="19"/>
  <c r="E1310" i="19"/>
  <c r="E1311" i="19"/>
  <c r="E1312" i="19"/>
  <c r="E1313" i="19"/>
  <c r="E1314" i="19"/>
  <c r="E1315" i="19"/>
  <c r="E1316" i="19"/>
  <c r="E1317" i="19"/>
  <c r="E1318" i="19"/>
  <c r="E1319" i="19"/>
  <c r="E1320" i="19"/>
  <c r="E1321" i="19"/>
  <c r="E1322" i="19"/>
  <c r="E1323" i="19"/>
  <c r="E1324" i="19"/>
  <c r="E1325" i="19"/>
  <c r="E1326" i="19"/>
  <c r="E1327" i="19"/>
  <c r="E1328" i="19"/>
  <c r="E1329" i="19"/>
  <c r="E1330" i="19"/>
  <c r="E1331" i="19"/>
  <c r="E1332" i="19"/>
  <c r="E1333" i="19"/>
  <c r="E1334" i="19"/>
  <c r="E1335" i="19"/>
  <c r="E1336" i="19"/>
  <c r="E1337" i="19"/>
  <c r="E1338" i="19"/>
  <c r="E1339" i="19"/>
  <c r="E1340" i="19"/>
  <c r="E1341" i="19"/>
  <c r="E1342" i="19"/>
  <c r="E1343" i="19"/>
  <c r="E1344" i="19"/>
  <c r="E1345" i="19"/>
  <c r="E1346" i="19"/>
  <c r="E1347" i="19"/>
  <c r="E1348" i="19"/>
  <c r="E1349" i="19"/>
  <c r="E1350" i="19"/>
  <c r="E1351" i="19"/>
  <c r="E1352" i="19"/>
  <c r="E1353" i="19"/>
  <c r="E1354" i="19"/>
  <c r="E1355" i="19"/>
  <c r="E1356" i="19"/>
  <c r="E1357" i="19"/>
  <c r="E1358" i="19"/>
  <c r="E1359" i="19"/>
  <c r="E1360" i="19"/>
  <c r="E1361" i="19"/>
  <c r="E1362" i="19"/>
  <c r="E1363" i="19"/>
  <c r="E1364" i="19"/>
  <c r="E1365" i="19"/>
  <c r="E1366" i="19"/>
  <c r="E1367" i="19"/>
  <c r="E1368" i="19"/>
  <c r="E1369" i="19"/>
  <c r="E1370" i="19"/>
  <c r="E1371" i="19"/>
  <c r="E1372" i="19"/>
  <c r="E1373" i="19"/>
  <c r="E1374" i="19"/>
  <c r="E1375" i="19"/>
  <c r="E1376" i="19"/>
  <c r="E1377" i="19"/>
  <c r="E1378" i="19"/>
  <c r="E1379" i="19"/>
  <c r="E1380" i="19"/>
  <c r="E1381" i="19"/>
  <c r="E1382" i="19"/>
  <c r="E1383" i="19"/>
  <c r="E1384" i="19"/>
  <c r="E1385" i="19"/>
  <c r="E1386" i="19"/>
  <c r="E1387" i="19"/>
  <c r="E1388" i="19"/>
  <c r="E1389" i="19"/>
  <c r="E1390" i="19"/>
  <c r="E1391" i="19"/>
  <c r="E1392" i="19"/>
  <c r="E1393" i="19"/>
  <c r="E1394" i="19"/>
  <c r="E1395" i="19"/>
  <c r="E1396" i="19"/>
  <c r="E1397" i="19"/>
  <c r="E1398" i="19"/>
  <c r="E1399" i="19"/>
  <c r="E1400" i="19"/>
  <c r="E1401" i="19"/>
  <c r="E1402" i="19"/>
  <c r="E1403" i="19"/>
  <c r="E1404" i="19"/>
  <c r="E1405" i="19"/>
  <c r="E1406" i="19"/>
  <c r="E1407" i="19"/>
  <c r="E1408" i="19"/>
  <c r="E1409" i="19"/>
  <c r="E1410" i="19"/>
  <c r="E1411" i="19"/>
  <c r="E1412" i="19"/>
  <c r="E1413" i="19"/>
  <c r="E1414" i="19"/>
  <c r="E1415" i="19"/>
  <c r="E1416" i="19"/>
  <c r="E1417" i="19"/>
  <c r="E1418" i="19"/>
  <c r="E1419" i="19"/>
  <c r="E1420" i="19"/>
  <c r="E1421" i="19"/>
  <c r="E1422" i="19"/>
  <c r="E1423" i="19"/>
  <c r="E1424" i="19"/>
  <c r="E1425" i="19"/>
  <c r="E1426" i="19"/>
  <c r="E1427" i="19"/>
  <c r="E1428" i="19"/>
  <c r="E1429" i="19"/>
  <c r="E1430" i="19"/>
  <c r="E1431" i="19"/>
  <c r="E1432" i="19"/>
  <c r="E1433" i="19"/>
  <c r="E1434" i="19"/>
  <c r="E1435" i="19"/>
  <c r="E1436" i="19"/>
  <c r="E1437" i="19"/>
  <c r="E1438" i="19"/>
  <c r="E1439" i="19"/>
  <c r="E1440" i="19"/>
  <c r="E1441" i="19"/>
  <c r="E1442" i="19"/>
  <c r="E1443" i="19"/>
  <c r="E1444" i="19"/>
  <c r="E1445" i="19"/>
  <c r="E1446" i="19"/>
  <c r="E1447" i="19"/>
  <c r="E1448" i="19"/>
  <c r="E1449" i="19"/>
  <c r="E1450" i="19"/>
  <c r="E1451" i="19"/>
  <c r="E1452" i="19"/>
  <c r="E1453" i="19"/>
  <c r="E1454" i="19"/>
  <c r="E1455" i="19"/>
  <c r="E1456" i="19"/>
  <c r="E1457" i="19"/>
  <c r="E1458" i="19"/>
  <c r="E1459" i="19"/>
  <c r="E1460" i="19"/>
  <c r="E1461" i="19"/>
  <c r="E1462" i="19"/>
  <c r="E1463" i="19"/>
  <c r="E1464" i="19"/>
  <c r="E1465" i="19"/>
  <c r="E1466" i="19"/>
  <c r="E1467" i="19"/>
  <c r="E1468" i="19"/>
  <c r="E1469" i="19"/>
  <c r="E1470" i="19"/>
  <c r="E1471" i="19"/>
  <c r="E1472" i="19"/>
  <c r="E1473" i="19"/>
  <c r="E1474" i="19"/>
  <c r="E1475" i="19"/>
  <c r="E1476" i="19"/>
  <c r="E1477" i="19"/>
  <c r="E1478" i="19"/>
  <c r="E1479" i="19"/>
  <c r="E1480" i="19"/>
  <c r="E1481" i="19"/>
  <c r="E1482" i="19"/>
  <c r="E1483" i="19"/>
  <c r="E1484" i="19"/>
  <c r="E1485" i="19"/>
  <c r="E1486" i="19"/>
  <c r="E1487" i="19"/>
  <c r="E1488" i="19"/>
  <c r="E1489" i="19"/>
  <c r="E1490" i="19"/>
  <c r="E1491" i="19"/>
  <c r="E1492" i="19"/>
  <c r="E1493" i="19"/>
  <c r="E1494" i="19"/>
  <c r="E1495" i="19"/>
  <c r="E1496" i="19"/>
  <c r="E1497" i="19"/>
  <c r="E1498" i="19"/>
  <c r="E1499" i="19"/>
  <c r="E1500" i="19"/>
  <c r="E1501" i="19"/>
  <c r="E1502" i="19"/>
  <c r="E1503" i="19"/>
  <c r="E1504" i="19"/>
  <c r="E1505" i="19"/>
  <c r="E1506" i="19"/>
  <c r="E1507" i="19"/>
  <c r="E1508" i="19"/>
  <c r="E1509" i="19"/>
  <c r="E1510" i="19"/>
  <c r="E1511" i="19"/>
  <c r="E1512" i="19"/>
  <c r="E1513" i="19"/>
  <c r="E1514" i="19"/>
  <c r="E1515" i="19"/>
  <c r="E1516" i="19"/>
  <c r="E1517" i="19"/>
  <c r="E1518" i="19"/>
  <c r="E1519" i="19"/>
  <c r="E1520" i="19"/>
  <c r="E1521" i="19"/>
  <c r="E1522" i="19"/>
  <c r="E1523" i="19"/>
  <c r="E1524" i="19"/>
  <c r="E1525" i="19"/>
  <c r="E1526" i="19"/>
  <c r="E1527" i="19"/>
  <c r="E1528" i="19"/>
  <c r="E1529" i="19"/>
  <c r="E1530" i="19"/>
  <c r="E1531" i="19"/>
  <c r="E1532" i="19"/>
  <c r="E1533" i="19"/>
  <c r="E1534" i="19"/>
  <c r="E1535" i="19"/>
  <c r="E1536" i="19"/>
  <c r="E1537" i="19"/>
  <c r="E1538" i="19"/>
  <c r="E1539" i="19"/>
  <c r="E1540" i="19"/>
  <c r="E1541" i="19"/>
  <c r="E1542" i="19"/>
  <c r="E1543" i="19"/>
  <c r="E1544" i="19"/>
  <c r="E1545" i="19"/>
  <c r="E1546" i="19"/>
  <c r="E1547" i="19"/>
  <c r="E1548" i="19"/>
  <c r="E1549" i="19"/>
  <c r="E1550" i="19"/>
  <c r="E1551" i="19"/>
  <c r="E1552" i="19"/>
  <c r="E1553" i="19"/>
  <c r="E1554" i="19"/>
  <c r="E1555" i="19"/>
  <c r="E1556" i="19"/>
  <c r="E1557" i="19"/>
  <c r="E1558" i="19"/>
  <c r="E1559" i="19"/>
  <c r="E1560" i="19"/>
  <c r="E1561" i="19"/>
  <c r="E1562" i="19"/>
  <c r="E1563" i="19"/>
  <c r="E1564" i="19"/>
  <c r="E1565" i="19"/>
  <c r="E1566" i="19"/>
  <c r="E1567" i="19"/>
  <c r="E1568" i="19"/>
  <c r="E1569" i="19"/>
  <c r="E1570" i="19"/>
  <c r="E1571" i="19"/>
  <c r="E1572" i="19"/>
  <c r="E1573" i="19"/>
  <c r="E1574" i="19"/>
  <c r="E1575" i="19"/>
  <c r="E1576" i="19"/>
  <c r="E1577" i="19"/>
  <c r="E1578" i="19"/>
  <c r="E1579" i="19"/>
  <c r="E1580" i="19"/>
  <c r="E1581" i="19"/>
  <c r="E1582" i="19"/>
  <c r="E1583" i="19"/>
  <c r="E1584" i="19"/>
  <c r="E1585" i="19"/>
  <c r="E1586" i="19"/>
  <c r="E1587" i="19"/>
  <c r="E1588" i="19"/>
  <c r="E1589" i="19"/>
  <c r="E1590" i="19"/>
  <c r="E1591" i="19"/>
  <c r="E1592" i="19"/>
  <c r="E1593" i="19"/>
  <c r="E1594" i="19"/>
  <c r="E1595" i="19"/>
  <c r="E1596" i="19"/>
  <c r="E1597" i="19"/>
  <c r="E1598" i="19"/>
  <c r="E1599" i="19"/>
  <c r="E1600" i="19"/>
  <c r="E1601" i="19"/>
  <c r="E1602" i="19"/>
  <c r="E1603" i="19"/>
  <c r="E1604" i="19"/>
  <c r="E1605" i="19"/>
  <c r="E1606" i="19"/>
  <c r="E1607" i="19"/>
  <c r="E1608" i="19"/>
  <c r="E1609" i="19"/>
  <c r="E1610" i="19"/>
  <c r="E1611" i="19"/>
  <c r="E1612" i="19"/>
  <c r="E1613" i="19"/>
  <c r="E1614" i="19"/>
  <c r="E1615" i="19"/>
  <c r="E1616" i="19"/>
  <c r="E1617" i="19"/>
  <c r="E1618" i="19"/>
  <c r="E1619" i="19"/>
  <c r="E1620" i="19"/>
  <c r="E1621" i="19"/>
  <c r="E1622" i="19"/>
  <c r="E1623" i="19"/>
  <c r="E1624" i="19"/>
  <c r="E1625" i="19"/>
  <c r="E1626" i="19"/>
  <c r="E1627" i="19"/>
  <c r="E1628" i="19"/>
  <c r="E1629" i="19"/>
  <c r="E1630" i="19"/>
  <c r="E1631" i="19"/>
  <c r="E1632" i="19"/>
  <c r="E1633" i="19"/>
  <c r="E1634" i="19"/>
  <c r="E1635" i="19"/>
  <c r="E1636" i="19"/>
  <c r="E1637" i="19"/>
  <c r="E1638" i="19"/>
  <c r="E1639" i="19"/>
  <c r="E1640" i="19"/>
  <c r="E1641" i="19"/>
  <c r="E1642" i="19"/>
  <c r="E1643" i="19"/>
  <c r="E1644" i="19"/>
  <c r="E1645" i="19"/>
  <c r="E1646" i="19"/>
  <c r="E1647" i="19"/>
  <c r="E1648" i="19"/>
  <c r="E1649" i="19"/>
  <c r="E1650" i="19"/>
  <c r="E1651" i="19"/>
  <c r="E1652" i="19"/>
  <c r="E1653" i="19"/>
  <c r="E1654" i="19"/>
  <c r="E1655" i="19"/>
  <c r="E1656" i="19"/>
  <c r="E1657" i="19"/>
  <c r="E1658" i="19"/>
  <c r="E1659" i="19"/>
  <c r="E1660" i="19"/>
  <c r="E1661" i="19"/>
  <c r="E1662" i="19"/>
  <c r="E1663" i="19"/>
  <c r="E1664" i="19"/>
  <c r="E1665" i="19"/>
  <c r="E1666" i="19"/>
  <c r="E1667" i="19"/>
  <c r="E1668" i="19"/>
  <c r="E1669" i="19"/>
  <c r="E1670" i="19"/>
  <c r="E1671" i="19"/>
  <c r="E1672" i="19"/>
  <c r="E1673" i="19"/>
  <c r="E1674" i="19"/>
  <c r="E1675" i="19"/>
  <c r="E1676" i="19"/>
  <c r="E1677" i="19"/>
  <c r="E1678" i="19"/>
  <c r="E1679" i="19"/>
  <c r="E1680" i="19"/>
  <c r="E1681" i="19"/>
  <c r="E1682" i="19"/>
  <c r="E1683" i="19"/>
  <c r="E1684" i="19"/>
  <c r="E1685" i="19"/>
  <c r="E1686" i="19"/>
  <c r="E1687" i="19"/>
  <c r="E1688" i="19"/>
  <c r="E1689" i="19"/>
  <c r="E1690" i="19"/>
  <c r="E1691" i="19"/>
  <c r="E1692" i="19"/>
  <c r="E1693" i="19"/>
  <c r="E1694" i="19"/>
  <c r="E1695" i="19"/>
  <c r="E1696" i="19"/>
  <c r="E1697" i="19"/>
  <c r="E1698" i="19"/>
  <c r="E1699" i="19"/>
  <c r="E1700" i="19"/>
  <c r="E1701" i="19"/>
  <c r="E1702" i="19"/>
  <c r="E1703" i="19"/>
  <c r="E1704" i="19"/>
  <c r="E1705" i="19"/>
  <c r="E1706" i="19"/>
  <c r="E1707" i="19"/>
  <c r="E1708" i="19"/>
  <c r="E1709" i="19"/>
  <c r="E1710" i="19"/>
  <c r="E1711" i="19"/>
  <c r="E1712" i="19"/>
  <c r="E1713" i="19"/>
  <c r="E1714" i="19"/>
  <c r="E1715" i="19"/>
  <c r="E1716" i="19"/>
  <c r="E1717" i="19"/>
  <c r="E1718" i="19"/>
  <c r="E1719" i="19"/>
  <c r="E1720" i="19"/>
  <c r="E1721" i="19"/>
  <c r="E1722" i="19"/>
  <c r="E1723" i="19"/>
  <c r="E1724" i="19"/>
  <c r="E1725" i="19"/>
  <c r="E1726" i="19"/>
  <c r="E1727" i="19"/>
  <c r="E1728" i="19"/>
  <c r="E1729" i="19"/>
  <c r="E1730" i="19"/>
  <c r="E1731" i="19"/>
  <c r="E1732" i="19"/>
  <c r="E1733" i="19"/>
  <c r="E1734" i="19"/>
  <c r="E1735" i="19"/>
  <c r="E1736" i="19"/>
  <c r="E1737" i="19"/>
  <c r="E1738" i="19"/>
  <c r="E1739" i="19"/>
  <c r="E1740" i="19"/>
  <c r="E1741" i="19"/>
  <c r="E1742" i="19"/>
  <c r="E1743" i="19"/>
  <c r="E1744" i="19"/>
  <c r="E1745" i="19"/>
  <c r="E1746" i="19"/>
  <c r="E1747" i="19"/>
  <c r="E1748" i="19"/>
  <c r="E1749" i="19"/>
  <c r="E1750" i="19"/>
  <c r="E1751" i="19"/>
  <c r="E1752" i="19"/>
  <c r="E1753" i="19"/>
  <c r="E1754" i="19"/>
  <c r="E1755" i="19"/>
  <c r="E1756" i="19"/>
  <c r="E1757" i="19"/>
  <c r="E1758" i="19"/>
  <c r="E1759" i="19"/>
  <c r="E1760" i="19"/>
  <c r="E1761" i="19"/>
  <c r="E1762" i="19"/>
  <c r="E1763" i="19"/>
  <c r="E1764" i="19"/>
  <c r="E1765" i="19"/>
  <c r="E1766" i="19"/>
  <c r="E1767" i="19"/>
  <c r="E1768" i="19"/>
  <c r="E1769" i="19"/>
  <c r="E1770" i="19"/>
  <c r="E1771" i="19"/>
  <c r="E1772" i="19"/>
  <c r="E1773" i="19"/>
  <c r="E1774" i="19"/>
  <c r="E1775" i="19"/>
  <c r="E1776" i="19"/>
  <c r="E1777" i="19"/>
  <c r="E1778" i="19"/>
  <c r="E1779" i="19"/>
  <c r="E1780" i="19"/>
  <c r="E1781" i="19"/>
  <c r="E1782" i="19"/>
  <c r="E1783" i="19"/>
  <c r="E1784" i="19"/>
  <c r="E1785" i="19"/>
  <c r="E1786" i="19"/>
  <c r="E1787" i="19"/>
  <c r="E1788" i="19"/>
  <c r="E1789" i="19"/>
  <c r="E1790" i="19"/>
  <c r="E1791" i="19"/>
  <c r="E1792" i="19"/>
  <c r="E1793" i="19"/>
  <c r="E1794" i="19"/>
  <c r="E1795" i="19"/>
  <c r="E1796" i="19"/>
  <c r="E1797" i="19"/>
  <c r="E1798" i="19"/>
  <c r="E1799" i="19"/>
  <c r="E1800" i="19"/>
  <c r="E1801" i="19"/>
  <c r="E1802" i="19"/>
  <c r="E1803" i="19"/>
  <c r="E1804" i="19"/>
  <c r="E1805" i="19"/>
  <c r="E1806" i="19"/>
  <c r="E1807" i="19"/>
  <c r="E1808" i="19"/>
  <c r="E1809" i="19"/>
  <c r="E1810" i="19"/>
  <c r="E1811" i="19"/>
  <c r="E1812" i="19"/>
  <c r="E1813" i="19"/>
  <c r="E1814" i="19"/>
  <c r="E1815" i="19"/>
  <c r="E1816" i="19"/>
  <c r="E1817" i="19"/>
  <c r="E1818" i="19"/>
  <c r="E1819" i="19"/>
  <c r="E1820" i="19"/>
  <c r="E1821" i="19"/>
  <c r="E1822" i="19"/>
  <c r="E1823" i="19"/>
  <c r="E1824" i="19"/>
  <c r="E1825" i="19"/>
  <c r="E1826" i="19"/>
  <c r="E1827" i="19"/>
  <c r="E1828" i="19"/>
  <c r="E1829" i="19"/>
  <c r="E1830" i="19"/>
  <c r="E1831" i="19"/>
  <c r="E1832" i="19"/>
  <c r="E1833" i="19"/>
  <c r="E1834" i="19"/>
  <c r="E1835" i="19"/>
  <c r="E1836" i="19"/>
  <c r="E1837" i="19"/>
  <c r="E1838" i="19"/>
  <c r="E1839" i="19"/>
  <c r="E1840" i="19"/>
  <c r="E1841" i="19"/>
  <c r="E1842" i="19"/>
  <c r="E1843" i="19"/>
  <c r="E1844" i="19"/>
  <c r="E1845" i="19"/>
  <c r="E1846" i="19"/>
  <c r="E1847" i="19"/>
  <c r="E1848" i="19"/>
  <c r="E1849" i="19"/>
  <c r="E1850" i="19"/>
  <c r="E1851" i="19"/>
  <c r="E1852" i="19"/>
  <c r="E1853" i="19"/>
  <c r="E1854" i="19"/>
  <c r="E1855" i="19"/>
  <c r="E1856" i="19"/>
  <c r="E1857" i="19"/>
  <c r="E1858" i="19"/>
  <c r="E1859" i="19"/>
  <c r="E1860" i="19"/>
  <c r="E1861" i="19"/>
  <c r="E1862" i="19"/>
  <c r="E1863" i="19"/>
  <c r="E1864" i="19"/>
  <c r="E1865" i="19"/>
  <c r="E1866" i="19"/>
  <c r="E1867" i="19"/>
  <c r="E1868" i="19"/>
  <c r="E1869" i="19"/>
  <c r="E1870" i="19"/>
  <c r="E1871" i="19"/>
  <c r="E1872" i="19"/>
  <c r="E1873" i="19"/>
  <c r="E1874" i="19"/>
  <c r="E1875" i="19"/>
  <c r="E1876" i="19"/>
  <c r="E1877" i="19"/>
  <c r="E1878" i="19"/>
  <c r="E1879" i="19"/>
  <c r="E1880" i="19"/>
  <c r="E1881" i="19"/>
  <c r="E1882" i="19"/>
  <c r="E1883" i="19"/>
  <c r="E1884" i="19"/>
  <c r="E1885" i="19"/>
  <c r="E1886" i="19"/>
  <c r="E1887" i="19"/>
  <c r="E1888" i="19"/>
  <c r="E1889" i="19"/>
  <c r="E1890" i="19"/>
  <c r="E1891" i="19"/>
  <c r="E1892" i="19"/>
  <c r="E1893" i="19"/>
  <c r="E1894" i="19"/>
  <c r="E1895" i="19"/>
  <c r="E1896" i="19"/>
  <c r="E1897" i="19"/>
  <c r="E1898" i="19"/>
  <c r="E1899" i="19"/>
  <c r="E1900" i="19"/>
  <c r="E1901" i="19"/>
  <c r="E1902" i="19"/>
  <c r="E1903" i="19"/>
  <c r="E1904" i="19"/>
  <c r="E1905" i="19"/>
  <c r="E1906" i="19"/>
  <c r="E1907" i="19"/>
  <c r="E1908" i="19"/>
  <c r="E1909" i="19"/>
  <c r="E1910" i="19"/>
  <c r="E1911" i="19"/>
  <c r="E1912" i="19"/>
  <c r="E1913" i="19"/>
  <c r="E1914" i="19"/>
  <c r="E1915" i="19"/>
  <c r="E1916" i="19"/>
  <c r="E1917" i="19"/>
  <c r="E1918" i="19"/>
  <c r="E1919" i="19"/>
  <c r="E1920" i="19"/>
  <c r="E1921" i="19"/>
  <c r="E1922" i="19"/>
  <c r="E1923" i="19"/>
  <c r="E1924" i="19"/>
  <c r="E1925" i="19"/>
  <c r="E1926" i="19"/>
  <c r="E1927" i="19"/>
  <c r="E1928" i="19"/>
  <c r="E1929" i="19"/>
  <c r="E1930" i="19"/>
  <c r="E1931" i="19"/>
  <c r="E1932" i="19"/>
  <c r="E1933" i="19"/>
  <c r="E1934" i="19"/>
  <c r="E1935" i="19"/>
  <c r="E1936" i="19"/>
  <c r="E1937" i="19"/>
  <c r="E1938" i="19"/>
  <c r="E1939" i="19"/>
  <c r="E1940" i="19"/>
  <c r="E1941" i="19"/>
  <c r="E1942" i="19"/>
  <c r="E1943" i="19"/>
  <c r="E1944" i="19"/>
  <c r="E1945" i="19"/>
  <c r="E1946" i="19"/>
  <c r="E1947" i="19"/>
  <c r="E1948" i="19"/>
  <c r="E1949" i="19"/>
  <c r="E1950" i="19"/>
  <c r="E1951" i="19"/>
  <c r="E1952" i="19"/>
  <c r="E1953" i="19"/>
  <c r="E1954" i="19"/>
  <c r="E1955" i="19"/>
  <c r="E1956" i="19"/>
  <c r="E1957" i="19"/>
  <c r="E1958" i="19"/>
  <c r="E1959" i="19"/>
  <c r="E1960" i="19"/>
  <c r="E1961" i="19"/>
  <c r="E1962" i="19"/>
  <c r="E1963" i="19"/>
  <c r="E1964" i="19"/>
  <c r="E1965" i="19"/>
  <c r="E1966" i="19"/>
  <c r="E1967" i="19"/>
  <c r="E1968" i="19"/>
  <c r="E1969" i="19"/>
  <c r="E1970" i="19"/>
  <c r="E1971" i="19"/>
  <c r="E1972" i="19"/>
  <c r="E1973" i="19"/>
  <c r="E1974" i="19"/>
  <c r="E1975" i="19"/>
  <c r="E1976" i="19"/>
  <c r="E1977" i="19"/>
  <c r="E1978" i="19"/>
  <c r="E1979" i="19"/>
  <c r="E1980" i="19"/>
  <c r="E1981" i="19"/>
  <c r="E1982" i="19"/>
  <c r="E1983" i="19"/>
  <c r="E1984" i="19"/>
  <c r="E1985" i="19"/>
  <c r="E1986" i="19"/>
  <c r="E1987" i="19"/>
  <c r="E1988" i="19"/>
  <c r="E1989" i="19"/>
  <c r="E1990" i="19"/>
  <c r="E1991" i="19"/>
  <c r="E1992" i="19"/>
  <c r="E1993" i="19"/>
  <c r="E1994" i="19"/>
  <c r="E1995" i="19"/>
  <c r="E1996" i="19"/>
  <c r="E1997" i="19"/>
  <c r="E1998" i="19"/>
  <c r="E1999" i="19"/>
  <c r="E2000" i="19"/>
  <c r="E2001" i="19"/>
  <c r="E2002" i="19"/>
  <c r="E2003" i="19"/>
  <c r="E2004" i="19"/>
  <c r="E2005" i="19"/>
  <c r="E2006" i="19"/>
  <c r="E2007" i="19"/>
  <c r="E2008" i="19"/>
  <c r="E2009" i="19"/>
  <c r="E2010" i="19"/>
  <c r="E2011" i="19"/>
  <c r="E2012" i="19"/>
  <c r="E2013" i="19"/>
  <c r="E2014" i="19"/>
  <c r="E2015" i="19"/>
  <c r="E2016" i="19"/>
  <c r="E2017" i="19"/>
  <c r="E2018" i="19"/>
  <c r="E2019" i="19"/>
  <c r="E2020" i="19"/>
  <c r="E2021" i="19"/>
  <c r="E2022" i="19"/>
  <c r="E2023" i="19"/>
  <c r="E2024" i="19"/>
  <c r="E2025" i="19"/>
  <c r="E2026" i="19"/>
  <c r="E2027" i="19"/>
  <c r="E2028" i="19"/>
  <c r="E2029" i="19"/>
  <c r="E2030" i="19"/>
  <c r="E2031" i="19"/>
  <c r="E2032" i="19"/>
  <c r="E2033" i="19"/>
  <c r="E2034" i="19"/>
  <c r="E2035" i="19"/>
  <c r="E2036" i="19"/>
  <c r="E2037" i="19"/>
  <c r="E2038" i="19"/>
  <c r="E2039" i="19"/>
  <c r="E2040" i="19"/>
  <c r="E2041" i="19"/>
  <c r="E2042" i="19"/>
  <c r="E2043" i="19"/>
  <c r="E2044" i="19"/>
  <c r="E2045" i="19"/>
  <c r="E2046" i="19"/>
  <c r="E2047" i="19"/>
  <c r="E2048" i="19"/>
  <c r="E2049" i="19"/>
  <c r="E2050" i="19"/>
  <c r="E2051" i="19"/>
  <c r="E2052" i="19"/>
  <c r="E2053" i="19"/>
  <c r="E2054" i="19"/>
  <c r="E2055" i="19"/>
  <c r="E2056" i="19"/>
  <c r="E2057" i="19"/>
  <c r="E2058" i="19"/>
  <c r="E2059" i="19"/>
  <c r="E2060" i="19"/>
  <c r="E2061" i="19"/>
  <c r="E2062" i="19"/>
  <c r="E2063" i="19"/>
  <c r="E2064" i="19"/>
  <c r="E2065" i="19"/>
  <c r="E2066" i="19"/>
  <c r="E2067" i="19"/>
  <c r="E2068" i="19"/>
  <c r="E2069" i="19"/>
  <c r="E2070" i="19"/>
  <c r="E2071" i="19"/>
  <c r="E2072" i="19"/>
  <c r="E2073" i="19"/>
  <c r="E2074" i="19"/>
  <c r="E2075" i="19"/>
  <c r="E2076" i="19"/>
  <c r="E2077" i="19"/>
  <c r="E2078" i="19"/>
  <c r="E2079" i="19"/>
  <c r="E2080" i="19"/>
  <c r="E2081" i="19"/>
  <c r="E2082" i="19"/>
  <c r="E2083" i="19"/>
  <c r="E2084" i="19"/>
  <c r="E2085" i="19"/>
  <c r="E2086" i="19"/>
  <c r="E2087" i="19"/>
  <c r="E2088" i="19"/>
  <c r="E2089" i="19"/>
  <c r="E2090" i="19"/>
  <c r="E2091" i="19"/>
  <c r="E2092" i="19"/>
  <c r="E2093" i="19"/>
  <c r="E2094" i="19"/>
  <c r="E2095" i="19"/>
  <c r="E2096" i="19"/>
  <c r="E2097" i="19"/>
  <c r="E2098" i="19"/>
  <c r="E2099" i="19"/>
  <c r="E2100" i="19"/>
  <c r="E2101" i="19"/>
  <c r="E2102" i="19"/>
  <c r="E2103" i="19"/>
  <c r="E2104" i="19"/>
  <c r="E2105" i="19"/>
  <c r="E2106" i="19"/>
  <c r="E2107" i="19"/>
  <c r="E2108" i="19"/>
  <c r="E2109" i="19"/>
  <c r="E2110" i="19"/>
  <c r="E2111" i="19"/>
  <c r="E2112" i="19"/>
  <c r="E2113" i="19"/>
  <c r="E2114" i="19"/>
  <c r="E2115" i="19"/>
  <c r="E2116" i="19"/>
  <c r="E2117" i="19"/>
  <c r="E2118" i="19"/>
  <c r="E2119" i="19"/>
  <c r="E2120" i="19"/>
  <c r="E2121" i="19"/>
  <c r="E2122" i="19"/>
  <c r="E2123" i="19"/>
  <c r="E2124" i="19"/>
  <c r="E2125" i="19"/>
  <c r="E2126" i="19"/>
  <c r="E2127" i="19"/>
  <c r="E2128" i="19"/>
  <c r="E2129" i="19"/>
  <c r="E2130" i="19"/>
  <c r="E2131" i="19"/>
  <c r="E2132" i="19"/>
  <c r="E2133" i="19"/>
  <c r="E2134" i="19"/>
  <c r="E2135" i="19"/>
  <c r="E2136" i="19"/>
  <c r="E2137" i="19"/>
  <c r="E2138" i="19"/>
  <c r="E2139" i="19"/>
  <c r="E2140" i="19"/>
  <c r="E2141" i="19"/>
  <c r="E2142" i="19"/>
  <c r="E2143" i="19"/>
  <c r="E2144" i="19"/>
  <c r="E2145" i="19"/>
  <c r="E2146" i="19"/>
  <c r="E2147" i="19"/>
  <c r="E2148" i="19"/>
  <c r="E2149" i="19"/>
  <c r="E2150" i="19"/>
  <c r="E2151" i="19"/>
  <c r="E2152" i="19"/>
  <c r="E2153" i="19"/>
  <c r="E2154" i="19"/>
  <c r="E2155" i="19"/>
  <c r="E2156" i="19"/>
  <c r="E2157" i="19"/>
  <c r="E2158" i="19"/>
  <c r="E2159" i="19"/>
  <c r="E2160" i="19"/>
  <c r="E2161" i="19"/>
  <c r="E2162" i="19"/>
  <c r="E2163" i="19"/>
  <c r="E2164" i="19"/>
  <c r="E2165" i="19"/>
  <c r="E2166" i="19"/>
  <c r="E2167" i="19"/>
  <c r="E2168" i="19"/>
  <c r="E2169" i="19"/>
  <c r="E2170" i="19"/>
  <c r="E2171" i="19"/>
  <c r="E2172" i="19"/>
  <c r="E2173" i="19"/>
  <c r="E2174" i="19"/>
  <c r="E2175" i="19"/>
  <c r="E2176" i="19"/>
  <c r="E2177" i="19"/>
  <c r="E2178" i="19"/>
  <c r="E2179" i="19"/>
  <c r="E2180" i="19"/>
  <c r="E2181" i="19"/>
  <c r="E2182" i="19"/>
  <c r="E2183" i="19"/>
  <c r="E2184" i="19"/>
  <c r="E2185" i="19"/>
  <c r="E2186" i="19"/>
  <c r="E2187" i="19"/>
  <c r="E2188" i="19"/>
  <c r="E2189" i="19"/>
  <c r="E2190" i="19"/>
  <c r="E2191" i="19"/>
  <c r="E2192" i="19"/>
  <c r="E2193" i="19"/>
  <c r="E2194" i="19"/>
  <c r="E2195" i="19"/>
  <c r="E2196" i="19"/>
  <c r="E2197" i="19"/>
  <c r="E2198" i="19"/>
  <c r="E2199" i="19"/>
  <c r="E2200" i="19"/>
  <c r="E2201" i="19"/>
  <c r="E2202" i="19"/>
  <c r="E2203" i="19"/>
  <c r="E2204" i="19"/>
  <c r="E2205" i="19"/>
  <c r="E2206" i="19"/>
  <c r="E2207" i="19"/>
  <c r="E2208" i="19"/>
  <c r="E2209" i="19"/>
  <c r="E2210" i="19"/>
  <c r="E2211" i="19"/>
  <c r="E2212" i="19"/>
  <c r="E2213" i="19"/>
  <c r="E2214" i="19"/>
  <c r="E2215" i="19"/>
  <c r="E2216" i="19"/>
  <c r="E2217" i="19"/>
  <c r="E2218" i="19"/>
  <c r="E2219" i="19"/>
  <c r="E2220" i="19"/>
  <c r="E2221" i="19"/>
  <c r="E2222" i="19"/>
  <c r="E2223" i="19"/>
  <c r="E2224" i="19"/>
  <c r="E2225" i="19"/>
  <c r="E2226" i="19"/>
  <c r="E2227" i="19"/>
  <c r="E2228" i="19"/>
  <c r="E2229" i="19"/>
  <c r="E2230" i="19"/>
  <c r="E2231" i="19"/>
  <c r="E2232" i="19"/>
  <c r="E2233" i="19"/>
  <c r="E2234" i="19"/>
  <c r="E2235" i="19"/>
  <c r="E2236" i="19"/>
  <c r="E2237" i="19"/>
  <c r="E2238" i="19"/>
  <c r="E2239" i="19"/>
  <c r="E2240" i="19"/>
  <c r="E2241" i="19"/>
  <c r="E2242" i="19"/>
  <c r="E2243" i="19"/>
  <c r="E2244" i="19"/>
  <c r="E2245" i="19"/>
  <c r="E2246" i="19"/>
  <c r="E2247" i="19"/>
  <c r="E2248" i="19"/>
  <c r="E2249" i="19"/>
  <c r="E2250" i="19"/>
  <c r="E2251" i="19"/>
  <c r="E2252" i="19"/>
  <c r="E2253" i="19"/>
  <c r="E2254" i="19"/>
  <c r="E2255" i="19"/>
  <c r="E2256" i="19"/>
  <c r="E2257" i="19"/>
  <c r="E2258" i="19"/>
  <c r="E2259" i="19"/>
  <c r="E2260" i="19"/>
  <c r="E2261" i="19"/>
  <c r="E2262" i="19"/>
  <c r="E2263" i="19"/>
  <c r="E2264" i="19"/>
  <c r="E2265" i="19"/>
  <c r="E2266" i="19"/>
  <c r="E2267" i="19"/>
  <c r="E2268" i="19"/>
  <c r="E2269" i="19"/>
  <c r="E2270" i="19"/>
  <c r="E2271" i="19"/>
  <c r="E2272" i="19"/>
  <c r="E2273" i="19"/>
  <c r="E2274" i="19"/>
  <c r="E2275" i="19"/>
  <c r="E2276" i="19"/>
  <c r="E2277" i="19"/>
  <c r="E2278" i="19"/>
  <c r="E2279" i="19"/>
  <c r="E2280" i="19"/>
  <c r="E2281" i="19"/>
  <c r="E2282" i="19"/>
  <c r="E2283" i="19"/>
  <c r="E2284" i="19"/>
  <c r="E2285" i="19"/>
  <c r="E2286" i="19"/>
  <c r="E2287" i="19"/>
  <c r="E2288" i="19"/>
  <c r="E2289" i="19"/>
  <c r="E2290" i="19"/>
  <c r="E2291" i="19"/>
  <c r="E2292" i="19"/>
  <c r="E2293" i="19"/>
  <c r="E2294" i="19"/>
  <c r="E2295" i="19"/>
  <c r="E2296" i="19"/>
  <c r="E2297" i="19"/>
  <c r="E2298" i="19"/>
  <c r="E2299" i="19"/>
  <c r="E2300" i="19"/>
  <c r="E2301" i="19"/>
  <c r="E2302" i="19"/>
  <c r="E2303" i="19"/>
  <c r="E2304" i="19"/>
  <c r="E2305" i="19"/>
  <c r="E2306" i="19"/>
  <c r="E2307" i="19"/>
  <c r="E2308" i="19"/>
  <c r="E2309" i="19"/>
  <c r="E2310" i="19"/>
  <c r="E2311" i="19"/>
  <c r="E2312" i="19"/>
  <c r="E2313" i="19"/>
  <c r="E2314" i="19"/>
  <c r="E2315" i="19"/>
  <c r="E2316" i="19"/>
  <c r="E2317" i="19"/>
  <c r="E2318" i="19"/>
  <c r="E2319" i="19"/>
  <c r="E2320" i="19"/>
  <c r="E2321" i="19"/>
  <c r="E2322" i="19"/>
  <c r="E2323" i="19"/>
  <c r="E2324" i="19"/>
  <c r="E2325" i="19"/>
  <c r="E2326" i="19"/>
  <c r="E2327" i="19"/>
  <c r="E2328" i="19"/>
  <c r="E2329" i="19"/>
  <c r="E2330" i="19"/>
  <c r="E2331" i="19"/>
  <c r="E2332" i="19"/>
  <c r="E2333" i="19"/>
  <c r="E2334" i="19"/>
  <c r="E2335" i="19"/>
  <c r="E2336" i="19"/>
  <c r="E2337" i="19"/>
  <c r="E2338" i="19"/>
  <c r="E2339" i="19"/>
  <c r="E2340" i="19"/>
  <c r="E2341" i="19"/>
  <c r="E2342" i="19"/>
  <c r="E2343" i="19"/>
  <c r="E2344" i="19"/>
  <c r="E2345" i="19"/>
  <c r="E2346" i="19"/>
  <c r="E2347" i="19"/>
  <c r="E2348" i="19"/>
  <c r="E2349" i="19"/>
  <c r="E2350" i="19"/>
  <c r="E2351" i="19"/>
  <c r="E2352" i="19"/>
  <c r="E2353" i="19"/>
  <c r="E2354" i="19"/>
  <c r="E2355" i="19"/>
  <c r="E2356" i="19"/>
  <c r="E2357" i="19"/>
  <c r="E2358" i="19"/>
  <c r="E2359" i="19"/>
  <c r="E2360" i="19"/>
  <c r="E2361" i="19"/>
  <c r="E2362" i="19"/>
  <c r="E2363" i="19"/>
  <c r="E2364" i="19"/>
  <c r="E2365" i="19"/>
  <c r="E2366" i="19"/>
  <c r="E2367" i="19"/>
  <c r="E2368" i="19"/>
  <c r="E2369" i="19"/>
  <c r="E2370" i="19"/>
  <c r="E2371" i="19"/>
  <c r="E2372" i="19"/>
  <c r="E2373" i="19"/>
  <c r="E2374" i="19"/>
  <c r="E2375" i="19"/>
  <c r="E2376" i="19"/>
  <c r="E2377" i="19"/>
  <c r="E2378" i="19"/>
  <c r="E2379" i="19"/>
  <c r="E2380" i="19"/>
  <c r="E2381" i="19"/>
  <c r="E2382" i="19"/>
  <c r="E2383" i="19"/>
  <c r="E2384" i="19"/>
  <c r="E2385" i="19"/>
  <c r="E2386" i="19"/>
  <c r="E2387" i="19"/>
  <c r="E2388" i="19"/>
  <c r="E2389" i="19"/>
  <c r="E2390" i="19"/>
  <c r="E2391" i="19"/>
  <c r="E2392" i="19"/>
  <c r="E2393" i="19"/>
  <c r="E2394" i="19"/>
  <c r="E2395" i="19"/>
  <c r="E2396" i="19"/>
  <c r="E2397" i="19"/>
  <c r="E2398" i="19"/>
  <c r="E2399" i="19"/>
  <c r="E2400" i="19"/>
  <c r="E2401" i="19"/>
  <c r="E2402" i="19"/>
  <c r="E2403" i="19"/>
  <c r="E2404" i="19"/>
  <c r="E2405" i="19"/>
  <c r="E2406" i="19"/>
  <c r="E2407" i="19"/>
  <c r="E2408" i="19"/>
  <c r="E2409" i="19"/>
  <c r="E2410" i="19"/>
  <c r="E2411" i="19"/>
  <c r="E2412" i="19"/>
  <c r="E2413" i="19"/>
  <c r="E2414" i="19"/>
  <c r="E2415" i="19"/>
  <c r="E2416" i="19"/>
  <c r="E2417" i="19"/>
  <c r="E2418" i="19"/>
  <c r="E2419" i="19"/>
  <c r="E2420" i="19"/>
  <c r="E2421" i="19"/>
  <c r="E2422" i="19"/>
  <c r="E2423" i="19"/>
  <c r="E2424" i="19"/>
  <c r="E2425" i="19"/>
  <c r="E2426" i="19"/>
  <c r="E2427" i="19"/>
  <c r="E2428" i="19"/>
  <c r="E2429" i="19"/>
  <c r="E2430" i="19"/>
  <c r="E2431" i="19"/>
  <c r="E2432" i="19"/>
  <c r="E2433" i="19"/>
  <c r="E2434" i="19"/>
  <c r="E2435" i="19"/>
  <c r="E2436" i="19"/>
  <c r="E2437" i="19"/>
  <c r="E2438" i="19"/>
  <c r="E2439" i="19"/>
  <c r="E2440" i="19"/>
  <c r="E2441" i="19"/>
  <c r="E2442" i="19"/>
  <c r="E2443" i="19"/>
  <c r="E2444" i="19"/>
  <c r="E2445" i="19"/>
  <c r="E2446" i="19"/>
  <c r="E2447" i="19"/>
  <c r="E2448" i="19"/>
  <c r="E2449" i="19"/>
  <c r="E2450" i="19"/>
  <c r="E2451" i="19"/>
  <c r="E2452" i="19"/>
  <c r="E2453" i="19"/>
  <c r="E2454" i="19"/>
  <c r="E2455" i="19"/>
  <c r="E2456" i="19"/>
  <c r="E2457" i="19"/>
  <c r="E2458" i="19"/>
  <c r="E2459" i="19"/>
  <c r="E2460" i="19"/>
  <c r="E2461" i="19"/>
  <c r="E2462" i="19"/>
  <c r="E2463" i="19"/>
  <c r="E2464" i="19"/>
  <c r="E2465" i="19"/>
  <c r="E2466" i="19"/>
  <c r="E2467" i="19"/>
  <c r="E2468" i="19"/>
  <c r="E2469" i="19"/>
  <c r="E2470" i="19"/>
  <c r="E2471" i="19"/>
  <c r="E2472" i="19"/>
  <c r="E2473" i="19"/>
  <c r="E2474" i="19"/>
  <c r="E2475" i="19"/>
  <c r="E2476" i="19"/>
  <c r="E2477" i="19"/>
  <c r="E2478" i="19"/>
  <c r="E2479" i="19"/>
  <c r="E2480" i="19"/>
  <c r="E2481" i="19"/>
  <c r="E2482" i="19"/>
  <c r="E2483" i="19"/>
  <c r="E2484" i="19"/>
  <c r="E2485" i="19"/>
  <c r="E2486" i="19"/>
  <c r="E2487" i="19"/>
  <c r="E2488" i="19"/>
  <c r="E2489" i="19"/>
  <c r="E2490" i="19"/>
  <c r="E2491" i="19"/>
  <c r="E2492" i="19"/>
  <c r="E2493" i="19"/>
  <c r="E2494" i="19"/>
  <c r="E2495" i="19"/>
  <c r="E2496" i="19"/>
  <c r="E2497" i="19"/>
  <c r="E2498" i="19"/>
  <c r="E2499" i="19"/>
  <c r="E2500" i="19"/>
  <c r="E2501" i="19"/>
  <c r="E2502" i="19"/>
  <c r="E2503" i="19"/>
  <c r="E2504" i="19"/>
  <c r="E2505" i="19"/>
  <c r="E2506" i="19"/>
  <c r="E2507" i="19"/>
  <c r="E2508" i="19"/>
  <c r="E2509" i="19"/>
  <c r="E2510" i="19"/>
  <c r="E2511" i="19"/>
  <c r="E2512" i="19"/>
  <c r="E2513" i="19"/>
  <c r="E2514" i="19"/>
  <c r="E2515" i="19"/>
  <c r="E2516" i="19"/>
  <c r="E2517" i="19"/>
  <c r="E2518" i="19"/>
  <c r="E2519" i="19"/>
  <c r="E2520" i="19"/>
  <c r="E2521" i="19"/>
  <c r="E2522" i="19"/>
  <c r="E2523" i="19"/>
  <c r="E2524" i="19"/>
  <c r="E2525" i="19"/>
  <c r="E2526" i="19"/>
  <c r="E2527" i="19"/>
  <c r="E2528" i="19"/>
  <c r="E2529" i="19"/>
  <c r="E2530" i="19"/>
  <c r="E2531" i="19"/>
  <c r="E2532" i="19"/>
  <c r="E2533" i="19"/>
  <c r="E2534" i="19"/>
  <c r="E2535" i="19"/>
  <c r="E2536" i="19"/>
  <c r="E2537" i="19"/>
  <c r="E2538" i="19"/>
  <c r="E2539" i="19"/>
  <c r="E2540" i="19"/>
  <c r="E2541" i="19"/>
  <c r="E2542" i="19"/>
  <c r="E2543" i="19"/>
  <c r="E2544" i="19"/>
  <c r="E2545" i="19"/>
  <c r="E2546" i="19"/>
  <c r="E2547" i="19"/>
  <c r="E2548" i="19"/>
  <c r="E2549" i="19"/>
  <c r="E2550" i="19"/>
  <c r="E2551" i="19"/>
  <c r="E2552" i="19"/>
  <c r="E2553" i="19"/>
  <c r="E2554" i="19"/>
  <c r="E2555" i="19"/>
  <c r="E2556" i="19"/>
  <c r="E2557" i="19"/>
  <c r="E2558" i="19"/>
  <c r="E2559" i="19"/>
  <c r="E2560" i="19"/>
  <c r="E2561" i="19"/>
  <c r="E2562" i="19"/>
  <c r="E2563" i="19"/>
  <c r="E2564" i="19"/>
  <c r="E2565" i="19"/>
  <c r="E2566" i="19"/>
  <c r="E2567" i="19"/>
  <c r="E2568" i="19"/>
  <c r="E2569" i="19"/>
  <c r="E2570" i="19"/>
  <c r="E2571" i="19"/>
  <c r="E2572" i="19"/>
  <c r="E2573" i="19"/>
  <c r="E2574" i="19"/>
  <c r="E2575" i="19"/>
  <c r="E2576" i="19"/>
  <c r="E2577" i="19"/>
  <c r="E2578" i="19"/>
  <c r="E2579" i="19"/>
  <c r="E2580" i="19"/>
  <c r="E2581" i="19"/>
  <c r="E2582" i="19"/>
  <c r="E2583" i="19"/>
  <c r="E2584" i="19"/>
  <c r="E2585" i="19"/>
  <c r="E2586" i="19"/>
  <c r="E2587" i="19"/>
  <c r="E2588" i="19"/>
  <c r="E2589" i="19"/>
  <c r="E2590" i="19"/>
  <c r="E2591" i="19"/>
  <c r="E2592" i="19"/>
  <c r="E2593" i="19"/>
  <c r="E2594" i="19"/>
  <c r="E2595" i="19"/>
  <c r="E2596" i="19"/>
  <c r="E2597" i="19"/>
  <c r="E2598" i="19"/>
  <c r="E2599" i="19"/>
  <c r="E2600" i="19"/>
  <c r="E2601" i="19"/>
  <c r="E2602" i="19"/>
  <c r="E2603" i="19"/>
  <c r="E2604" i="19"/>
  <c r="E2605" i="19"/>
  <c r="E2606" i="19"/>
  <c r="E2607" i="19"/>
  <c r="E2608" i="19"/>
  <c r="E2609" i="19"/>
  <c r="E2610" i="19"/>
  <c r="E2611" i="19"/>
  <c r="E2612" i="19"/>
  <c r="E2613" i="19"/>
  <c r="E2614" i="19"/>
  <c r="E2615" i="19"/>
  <c r="E2616" i="19"/>
  <c r="E2617" i="19"/>
  <c r="E2618" i="19"/>
  <c r="E2619" i="19"/>
  <c r="E2620" i="19"/>
  <c r="E2621" i="19"/>
  <c r="E2622" i="19"/>
  <c r="E2623" i="19"/>
  <c r="E2624" i="19"/>
  <c r="E2625" i="19"/>
  <c r="E2626" i="19"/>
  <c r="E2627" i="19"/>
  <c r="E2628" i="19"/>
  <c r="E2629" i="19"/>
  <c r="E2630" i="19"/>
  <c r="E2631" i="19"/>
  <c r="E2632" i="19"/>
  <c r="E2633" i="19"/>
  <c r="E2634" i="19"/>
  <c r="E2635" i="19"/>
  <c r="E2636" i="19"/>
  <c r="E2637" i="19"/>
  <c r="E2638" i="19"/>
  <c r="E2639" i="19"/>
  <c r="E2640" i="19"/>
  <c r="E2641" i="19"/>
  <c r="E2642" i="19"/>
  <c r="E2643" i="19"/>
  <c r="E2644" i="19"/>
  <c r="E2645" i="19"/>
  <c r="E2646" i="19"/>
  <c r="E2647" i="19"/>
  <c r="E2648" i="19"/>
  <c r="E2649" i="19"/>
  <c r="E2650" i="19"/>
  <c r="E2651" i="19"/>
  <c r="E2652" i="19"/>
  <c r="E2653" i="19"/>
  <c r="E2654" i="19"/>
  <c r="E2655" i="19"/>
  <c r="E2656" i="19"/>
  <c r="E2657" i="19"/>
  <c r="E2658" i="19"/>
  <c r="E2659" i="19"/>
  <c r="E2660" i="19"/>
  <c r="E2661" i="19"/>
  <c r="E2662" i="19"/>
  <c r="E2663" i="19"/>
  <c r="E2664" i="19"/>
  <c r="E2665" i="19"/>
  <c r="E2666" i="19"/>
  <c r="E2667" i="19"/>
  <c r="E2668" i="19"/>
  <c r="E2669" i="19"/>
  <c r="E2670" i="19"/>
  <c r="E2671" i="19"/>
  <c r="E2672" i="19"/>
  <c r="E2673" i="19"/>
  <c r="E2674" i="19"/>
  <c r="E2675" i="19"/>
  <c r="E2676" i="19"/>
  <c r="E2677" i="19"/>
  <c r="E2678" i="19"/>
  <c r="E2679" i="19"/>
  <c r="E2680" i="19"/>
  <c r="E2681" i="19"/>
  <c r="E2682" i="19"/>
  <c r="E2683" i="19"/>
  <c r="E2684" i="19"/>
  <c r="E2685" i="19"/>
  <c r="E2686" i="19"/>
  <c r="E2687" i="19"/>
  <c r="E2688" i="19"/>
  <c r="E2689" i="19"/>
  <c r="E2690" i="19"/>
  <c r="E2691" i="19"/>
  <c r="E2692" i="19"/>
  <c r="E2693" i="19"/>
  <c r="E2694" i="19"/>
  <c r="E2695" i="19"/>
  <c r="E2696" i="19"/>
  <c r="E2697" i="19"/>
  <c r="E2698" i="19"/>
  <c r="E2699" i="19"/>
  <c r="E2700" i="19"/>
  <c r="E2701" i="19"/>
  <c r="E2702" i="19"/>
  <c r="E2703" i="19"/>
  <c r="E2704" i="19"/>
  <c r="E2705" i="19"/>
  <c r="E2706" i="19"/>
  <c r="E2707" i="19"/>
  <c r="E2708" i="19"/>
  <c r="E2709" i="19"/>
  <c r="E2710" i="19"/>
  <c r="E2711" i="19"/>
  <c r="E2712" i="19"/>
  <c r="E2713" i="19"/>
  <c r="E2714" i="19"/>
  <c r="E2715" i="19"/>
  <c r="E2716" i="19"/>
  <c r="E2717" i="19"/>
  <c r="E2718" i="19"/>
  <c r="E2719" i="19"/>
  <c r="E2720" i="19"/>
  <c r="E2721" i="19"/>
  <c r="E2722" i="19"/>
  <c r="E2723" i="19"/>
  <c r="E2724" i="19"/>
  <c r="E2725" i="19"/>
  <c r="E2726" i="19"/>
  <c r="E2727" i="19"/>
  <c r="E2728" i="19"/>
  <c r="E2729" i="19"/>
  <c r="E2730" i="19"/>
  <c r="E2731" i="19"/>
  <c r="E2732" i="19"/>
  <c r="E2733" i="19"/>
  <c r="E2734" i="19"/>
  <c r="E2735" i="19"/>
  <c r="E2736" i="19"/>
  <c r="E2737" i="19"/>
  <c r="E2738" i="19"/>
  <c r="E2739" i="19"/>
  <c r="E2740" i="19"/>
  <c r="E2741" i="19"/>
  <c r="E2742" i="19"/>
  <c r="E2743" i="19"/>
  <c r="E2744" i="19"/>
  <c r="E2745" i="19"/>
  <c r="E2746" i="19"/>
  <c r="E2747" i="19"/>
  <c r="E2748" i="19"/>
  <c r="E2749" i="19"/>
  <c r="E2750" i="19"/>
  <c r="E2751" i="19"/>
  <c r="E2752" i="19"/>
  <c r="E2753" i="19"/>
  <c r="E2754" i="19"/>
  <c r="E2755" i="19"/>
  <c r="E2756" i="19"/>
  <c r="E2757" i="19"/>
  <c r="E2758" i="19"/>
  <c r="E2759" i="19"/>
  <c r="E2760" i="19"/>
  <c r="E2761" i="19"/>
  <c r="E2762" i="19"/>
  <c r="E2763" i="19"/>
  <c r="E2764" i="19"/>
  <c r="E2765" i="19"/>
  <c r="E2766" i="19"/>
  <c r="E2767" i="19"/>
  <c r="E2768" i="19"/>
  <c r="E2769" i="19"/>
  <c r="E2770" i="19"/>
  <c r="E2771" i="19"/>
  <c r="E2772" i="19"/>
  <c r="E2773" i="19"/>
  <c r="E2774" i="19"/>
  <c r="E2775" i="19"/>
  <c r="E2776" i="19"/>
  <c r="E2777" i="19"/>
  <c r="E2778" i="19"/>
  <c r="E2779" i="19"/>
  <c r="E2780" i="19"/>
  <c r="E2781" i="19"/>
  <c r="E2782" i="19"/>
  <c r="E2783" i="19"/>
  <c r="E2784" i="19"/>
  <c r="E2785" i="19"/>
  <c r="E2786" i="19"/>
  <c r="E2787" i="19"/>
  <c r="E2788" i="19"/>
  <c r="E2789" i="19"/>
  <c r="E2790" i="19"/>
  <c r="E2791" i="19"/>
  <c r="E2792" i="19"/>
  <c r="E2793" i="19"/>
  <c r="E2794" i="19"/>
  <c r="E2795" i="19"/>
  <c r="E2796" i="19"/>
  <c r="E2797" i="19"/>
  <c r="E2798" i="19"/>
  <c r="E2799" i="19"/>
  <c r="E2800" i="19"/>
  <c r="E2801" i="19"/>
  <c r="E2802" i="19"/>
  <c r="E2803" i="19"/>
  <c r="E2804" i="19"/>
  <c r="E2805" i="19"/>
  <c r="E2806" i="19"/>
  <c r="E2807" i="19"/>
  <c r="E2808" i="19"/>
  <c r="E2809" i="19"/>
  <c r="E2810" i="19"/>
  <c r="E2811" i="19"/>
  <c r="E2812" i="19"/>
  <c r="E2813" i="19"/>
  <c r="E2814" i="19"/>
  <c r="E2815" i="19"/>
  <c r="E2816" i="19"/>
  <c r="E2817" i="19"/>
  <c r="E2818" i="19"/>
  <c r="E2819" i="19"/>
  <c r="E2820" i="19"/>
  <c r="E2821" i="19"/>
  <c r="E2822" i="19"/>
  <c r="E2823" i="19"/>
  <c r="E2824" i="19"/>
  <c r="E2825" i="19"/>
  <c r="E2826" i="19"/>
  <c r="E2827" i="19"/>
  <c r="E2828" i="19"/>
  <c r="E2829" i="19"/>
  <c r="E2830" i="19"/>
  <c r="E2831" i="19"/>
  <c r="E2832" i="19"/>
  <c r="E2833" i="19"/>
  <c r="E2834" i="19"/>
  <c r="E2835" i="19"/>
  <c r="E2836" i="19"/>
  <c r="E2837" i="19"/>
  <c r="E2838" i="19"/>
  <c r="E2839" i="19"/>
  <c r="E2840" i="19"/>
  <c r="E2841" i="19"/>
  <c r="E2842" i="19"/>
  <c r="E2843" i="19"/>
  <c r="E2844" i="19"/>
  <c r="E2845" i="19"/>
  <c r="E2846" i="19"/>
  <c r="E2847" i="19"/>
  <c r="E2848" i="19"/>
  <c r="E2849" i="19"/>
  <c r="E2850" i="19"/>
  <c r="E2851" i="19"/>
  <c r="E2852" i="19"/>
  <c r="E2853" i="19"/>
  <c r="E2854" i="19"/>
  <c r="E2855" i="19"/>
  <c r="E2856" i="19"/>
  <c r="E2857" i="19"/>
  <c r="E2858" i="19"/>
  <c r="E2859" i="19"/>
  <c r="E2860" i="19"/>
  <c r="E2861" i="19"/>
  <c r="E2862" i="19"/>
  <c r="E2863" i="19"/>
  <c r="E2864" i="19"/>
  <c r="E2865" i="19"/>
  <c r="E2866" i="19"/>
  <c r="E2867" i="19"/>
  <c r="E2868" i="19"/>
  <c r="E2869" i="19"/>
  <c r="E2870" i="19"/>
  <c r="E2871" i="19"/>
  <c r="E2872" i="19"/>
  <c r="E2873" i="19"/>
  <c r="E2874" i="19"/>
  <c r="E2875" i="19"/>
  <c r="E2876" i="19"/>
  <c r="E2877" i="19"/>
  <c r="E2878" i="19"/>
  <c r="E2879" i="19"/>
  <c r="E2880" i="19"/>
  <c r="E2881" i="19"/>
  <c r="E2882" i="19"/>
  <c r="E2883" i="19"/>
  <c r="E2884" i="19"/>
  <c r="E2885" i="19"/>
  <c r="E2886" i="19"/>
  <c r="E2887" i="19"/>
  <c r="E2888" i="19"/>
  <c r="E2889" i="19"/>
  <c r="E2890" i="19"/>
  <c r="E2891" i="19"/>
  <c r="E2892" i="19"/>
  <c r="E2893" i="19"/>
  <c r="E2894" i="19"/>
  <c r="E2895" i="19"/>
  <c r="E2896" i="19"/>
  <c r="E2897" i="19"/>
  <c r="E2898" i="19"/>
  <c r="E2899" i="19"/>
  <c r="E2900" i="19"/>
  <c r="E2901" i="19"/>
  <c r="E2902" i="19"/>
  <c r="E2903" i="19"/>
  <c r="E2904" i="19"/>
  <c r="E2905" i="19"/>
  <c r="E2906" i="19"/>
  <c r="E2907" i="19"/>
  <c r="E2908" i="19"/>
  <c r="E2909" i="19"/>
  <c r="E2910" i="19"/>
  <c r="E2911" i="19"/>
  <c r="E2912" i="19"/>
  <c r="E2913" i="19"/>
  <c r="E2914" i="19"/>
  <c r="E2915" i="19"/>
  <c r="E2916" i="19"/>
  <c r="E2917" i="19"/>
  <c r="E2918" i="19"/>
  <c r="E2919" i="19"/>
  <c r="E2920" i="19"/>
  <c r="E2921" i="19"/>
  <c r="E2922" i="19"/>
  <c r="E2923" i="19"/>
  <c r="E2924" i="19"/>
  <c r="E2925" i="19"/>
  <c r="E2926" i="19"/>
  <c r="E2927" i="19"/>
  <c r="E2928" i="19"/>
  <c r="E2929" i="19"/>
  <c r="E2930" i="19"/>
  <c r="E2931" i="19"/>
  <c r="E2932" i="19"/>
  <c r="E2933" i="19"/>
  <c r="E2934" i="19"/>
  <c r="E2935" i="19"/>
  <c r="E2936" i="19"/>
  <c r="E2937" i="19"/>
  <c r="E2938" i="19"/>
  <c r="E2939" i="19"/>
  <c r="E2940" i="19"/>
  <c r="E2941" i="19"/>
  <c r="E2942" i="19"/>
  <c r="E2943" i="19"/>
  <c r="E2944" i="19"/>
  <c r="E2945" i="19"/>
  <c r="E2946" i="19"/>
  <c r="E2947" i="19"/>
  <c r="E2948" i="19"/>
  <c r="E2949" i="19"/>
  <c r="E2950" i="19"/>
  <c r="E2951" i="19"/>
  <c r="E2952" i="19"/>
  <c r="E2953" i="19"/>
  <c r="E2954" i="19"/>
  <c r="E2955" i="19"/>
  <c r="E2956" i="19"/>
  <c r="E2957" i="19"/>
  <c r="E2958" i="19"/>
  <c r="E2959" i="19"/>
  <c r="E2960" i="19"/>
  <c r="E2961" i="19"/>
  <c r="E2962" i="19"/>
  <c r="E2963" i="19"/>
  <c r="E2964" i="19"/>
  <c r="E2965" i="19"/>
  <c r="E2966" i="19"/>
  <c r="E2967" i="19"/>
  <c r="E2968" i="19"/>
  <c r="E2969" i="19"/>
  <c r="E2970" i="19"/>
  <c r="E2971" i="19"/>
  <c r="E2972" i="19"/>
  <c r="E2973" i="19"/>
  <c r="E2974" i="19"/>
  <c r="E2975" i="19"/>
  <c r="E2976" i="19"/>
  <c r="E2977" i="19"/>
  <c r="E2978" i="19"/>
  <c r="E2979" i="19"/>
  <c r="E2980" i="19"/>
  <c r="E2981" i="19"/>
  <c r="E2982" i="19"/>
  <c r="E2983" i="19"/>
  <c r="E2984" i="19"/>
  <c r="E2985" i="19"/>
  <c r="E2986" i="19"/>
  <c r="E2987" i="19"/>
  <c r="E2988" i="19"/>
  <c r="E2989" i="19"/>
  <c r="E2990" i="19"/>
  <c r="E2991" i="19"/>
  <c r="E2992" i="19"/>
  <c r="E2993" i="19"/>
  <c r="E2994" i="19"/>
  <c r="E2995" i="19"/>
  <c r="E2996" i="19"/>
  <c r="E2997" i="19"/>
  <c r="E2998" i="19"/>
  <c r="E2999" i="19"/>
  <c r="E3000" i="19"/>
  <c r="E3001" i="19"/>
  <c r="E3002" i="19"/>
  <c r="E3003" i="19"/>
  <c r="E3004" i="19"/>
  <c r="E3005" i="19"/>
  <c r="E3006" i="19"/>
  <c r="E3007" i="19"/>
  <c r="E3008" i="19"/>
  <c r="E3009" i="19"/>
  <c r="E3010" i="19"/>
  <c r="E3011" i="19"/>
  <c r="E3012" i="19"/>
  <c r="E3013" i="19"/>
  <c r="E3014" i="19"/>
  <c r="E3015" i="19"/>
  <c r="E3016" i="19"/>
  <c r="E3017" i="19"/>
  <c r="E3018" i="19"/>
  <c r="E3019" i="19"/>
  <c r="E3020" i="19"/>
  <c r="E3021" i="19"/>
  <c r="E3022" i="19"/>
  <c r="E3023" i="19"/>
  <c r="E3024" i="19"/>
  <c r="E3025" i="19"/>
  <c r="E3026" i="19"/>
  <c r="E3027" i="19"/>
  <c r="E3028" i="19"/>
  <c r="E3029" i="19"/>
  <c r="E3030" i="19"/>
  <c r="E3031" i="19"/>
  <c r="E3032" i="19"/>
  <c r="E3033" i="19"/>
  <c r="E3034" i="19"/>
  <c r="E3035" i="19"/>
  <c r="E3036" i="19"/>
  <c r="E3037" i="19"/>
  <c r="E3038" i="19"/>
  <c r="E3039" i="19"/>
  <c r="E3040" i="19"/>
  <c r="E3041" i="19"/>
  <c r="E3042" i="19"/>
  <c r="E3043" i="19"/>
  <c r="E3044" i="19"/>
  <c r="E3045" i="19"/>
  <c r="E3046" i="19"/>
  <c r="E3047" i="19"/>
  <c r="E3048" i="19"/>
  <c r="E3049" i="19"/>
  <c r="E3050" i="19"/>
  <c r="E3051" i="19"/>
  <c r="E3052" i="19"/>
  <c r="E3053" i="19"/>
  <c r="E3054" i="19"/>
  <c r="E3055" i="19"/>
  <c r="E3056" i="19"/>
  <c r="E3057" i="19"/>
  <c r="E3058" i="19"/>
  <c r="E3059" i="19"/>
  <c r="E3060" i="19"/>
  <c r="E3061" i="19"/>
  <c r="E3062" i="19"/>
  <c r="E3063" i="19"/>
  <c r="E3064" i="19"/>
  <c r="E3065" i="19"/>
  <c r="E3066" i="19"/>
  <c r="E3067" i="19"/>
  <c r="E3068" i="19"/>
  <c r="E3069" i="19"/>
  <c r="E3070" i="19"/>
  <c r="E3071" i="19"/>
  <c r="E3072" i="19"/>
  <c r="E3073" i="19"/>
  <c r="E3074" i="19"/>
  <c r="E3075" i="19"/>
  <c r="E3076" i="19"/>
  <c r="E3077" i="19"/>
  <c r="E3078" i="19"/>
  <c r="E3079" i="19"/>
  <c r="E3080" i="19"/>
  <c r="E3081" i="19"/>
  <c r="E3082" i="19"/>
  <c r="E3083" i="19"/>
  <c r="E3084" i="19"/>
  <c r="E3085" i="19"/>
  <c r="E3086" i="19"/>
  <c r="E3087" i="19"/>
  <c r="E3088" i="19"/>
  <c r="E3089" i="19"/>
  <c r="E3090" i="19"/>
  <c r="E3091" i="19"/>
  <c r="E3092" i="19"/>
  <c r="E3093" i="19"/>
  <c r="E3094" i="19"/>
  <c r="E3095" i="19"/>
  <c r="E3096" i="19"/>
  <c r="E3097" i="19"/>
  <c r="E3098" i="19"/>
  <c r="E3099" i="19"/>
  <c r="E3100" i="19"/>
  <c r="E3101" i="19"/>
  <c r="E3102" i="19"/>
  <c r="E3103" i="19"/>
  <c r="E3104" i="19"/>
  <c r="E3105" i="19"/>
  <c r="E3106" i="19"/>
  <c r="E3107" i="19"/>
  <c r="E3108" i="19"/>
  <c r="E3109" i="19"/>
  <c r="E3110" i="19"/>
  <c r="E3111" i="19"/>
  <c r="E3112" i="19"/>
  <c r="E3113" i="19"/>
  <c r="E3114" i="19"/>
  <c r="E3115" i="19"/>
  <c r="E3116" i="19"/>
  <c r="E3117" i="19"/>
  <c r="E3118" i="19"/>
  <c r="E3119" i="19"/>
  <c r="E3120" i="19"/>
  <c r="E3121" i="19"/>
  <c r="E3122" i="19"/>
  <c r="E3123" i="19"/>
  <c r="E3124" i="19"/>
  <c r="E3125" i="19"/>
  <c r="E3126" i="19"/>
  <c r="E3127" i="19"/>
  <c r="E3128" i="19"/>
  <c r="E3129" i="19"/>
  <c r="E3130" i="19"/>
  <c r="E3131" i="19"/>
  <c r="E3132" i="19"/>
  <c r="E3133" i="19"/>
  <c r="E3134" i="19"/>
  <c r="E3135" i="19"/>
  <c r="E3136" i="19"/>
  <c r="E3137" i="19"/>
  <c r="E3138" i="19"/>
  <c r="E3139" i="19"/>
  <c r="E3140" i="19"/>
  <c r="E3141" i="19"/>
  <c r="E3142" i="19"/>
  <c r="E3143" i="19"/>
  <c r="E3144" i="19"/>
  <c r="E3145" i="19"/>
  <c r="E3146" i="19"/>
  <c r="E3147" i="19"/>
  <c r="E3148" i="19"/>
  <c r="E3149" i="19"/>
  <c r="E3150" i="19"/>
  <c r="E3151" i="19"/>
  <c r="E3152" i="19"/>
  <c r="E3153" i="19"/>
  <c r="E3154" i="19"/>
  <c r="E3155" i="19"/>
  <c r="E3156" i="19"/>
  <c r="E3157" i="19"/>
  <c r="E3158" i="19"/>
  <c r="E3159" i="19"/>
  <c r="E3160" i="19"/>
  <c r="E3161" i="19"/>
  <c r="E3162" i="19"/>
  <c r="E3163" i="19"/>
  <c r="E3164" i="19"/>
  <c r="E3165" i="19"/>
  <c r="E3166" i="19"/>
  <c r="E3167" i="19"/>
  <c r="E3168" i="19"/>
  <c r="E3169" i="19"/>
  <c r="E3170" i="19"/>
  <c r="E3171" i="19"/>
  <c r="E3172" i="19"/>
  <c r="E3173" i="19"/>
  <c r="E3174" i="19"/>
  <c r="E3175" i="19"/>
  <c r="E3176" i="19"/>
  <c r="E3177" i="19"/>
  <c r="E3178" i="19"/>
  <c r="E3179" i="19"/>
  <c r="E3180" i="19"/>
  <c r="E3181" i="19"/>
  <c r="E3182" i="19"/>
  <c r="E3183" i="19"/>
  <c r="E3184" i="19"/>
  <c r="E3185" i="19"/>
  <c r="E3186" i="19"/>
  <c r="E3187" i="19"/>
  <c r="E3188" i="19"/>
  <c r="E3189" i="19"/>
  <c r="E3190" i="19"/>
  <c r="E3191" i="19"/>
  <c r="E3192" i="19"/>
  <c r="E3193" i="19"/>
  <c r="E3194" i="19"/>
  <c r="E3195" i="19"/>
  <c r="E3196" i="19"/>
  <c r="E3197" i="19"/>
  <c r="E3198" i="19"/>
  <c r="E3199" i="19"/>
  <c r="E3200" i="19"/>
  <c r="E3201" i="19"/>
  <c r="E3202" i="19"/>
  <c r="E3203" i="19"/>
  <c r="E3204" i="19"/>
  <c r="E3205" i="19"/>
  <c r="E3206" i="19"/>
  <c r="E3207" i="19"/>
  <c r="E3208" i="19"/>
  <c r="E3209" i="19"/>
  <c r="E3210" i="19"/>
  <c r="E3211" i="19"/>
  <c r="E3212" i="19"/>
  <c r="E3213" i="19"/>
  <c r="E3214" i="19"/>
  <c r="E3215" i="19"/>
  <c r="E3216" i="19"/>
  <c r="E3217" i="19"/>
  <c r="E3218" i="19"/>
  <c r="E3219" i="19"/>
  <c r="E3220" i="19"/>
  <c r="E3221" i="19"/>
  <c r="E3222" i="19"/>
  <c r="E3223" i="19"/>
  <c r="E3224" i="19"/>
  <c r="E3225" i="19"/>
  <c r="E3226" i="19"/>
  <c r="E3227" i="19"/>
  <c r="E3228" i="19"/>
  <c r="E3229" i="19"/>
  <c r="E3230" i="19"/>
  <c r="E3231" i="19"/>
  <c r="E3232" i="19"/>
  <c r="E3233" i="19"/>
  <c r="E3234" i="19"/>
  <c r="E3235" i="19"/>
  <c r="E3236" i="19"/>
  <c r="E3237" i="19"/>
  <c r="E3238" i="19"/>
  <c r="E3239" i="19"/>
  <c r="E3240" i="19"/>
  <c r="E3241" i="19"/>
  <c r="E3242" i="19"/>
  <c r="E3243" i="19"/>
  <c r="E3244" i="19"/>
  <c r="E3245" i="19"/>
  <c r="E3246" i="19"/>
  <c r="E3247" i="19"/>
  <c r="E3248" i="19"/>
  <c r="E3249" i="19"/>
  <c r="E3250" i="19"/>
  <c r="E3251" i="19"/>
  <c r="E3252" i="19"/>
  <c r="E3253" i="19"/>
  <c r="E3254" i="19"/>
  <c r="E3255" i="19"/>
  <c r="E3256" i="19"/>
  <c r="E3257" i="19"/>
  <c r="E3258" i="19"/>
  <c r="E3259" i="19"/>
  <c r="E3260" i="19"/>
  <c r="E3261" i="19"/>
  <c r="E3262" i="19"/>
  <c r="E3263" i="19"/>
  <c r="E3264" i="19"/>
  <c r="E3265" i="19"/>
  <c r="E3266" i="19"/>
  <c r="E3267" i="19"/>
  <c r="E3268" i="19"/>
  <c r="E3269" i="19"/>
  <c r="E3270" i="19"/>
  <c r="E3271" i="19"/>
  <c r="E3272" i="19"/>
  <c r="E3273" i="19"/>
  <c r="E3274" i="19"/>
  <c r="E3275" i="19"/>
  <c r="E3276" i="19"/>
  <c r="E3277" i="19"/>
  <c r="E3278" i="19"/>
  <c r="E3279" i="19"/>
  <c r="E3280" i="19"/>
  <c r="E3281" i="19"/>
  <c r="E3282" i="19"/>
  <c r="E3283" i="19"/>
  <c r="E3284" i="19"/>
  <c r="E3285" i="19"/>
  <c r="E3286" i="19"/>
  <c r="E3287" i="19"/>
  <c r="E3288" i="19"/>
  <c r="E3289" i="19"/>
  <c r="E3290" i="19"/>
  <c r="E3291" i="19"/>
  <c r="E3292" i="19"/>
  <c r="E3293" i="19"/>
  <c r="E3294" i="19"/>
  <c r="E3295" i="19"/>
  <c r="E3296" i="19"/>
  <c r="E3297" i="19"/>
  <c r="E3298" i="19"/>
  <c r="E3299" i="19"/>
  <c r="E3300" i="19"/>
  <c r="E3301" i="19"/>
  <c r="E3302" i="19"/>
  <c r="E3303" i="19"/>
  <c r="E3304" i="19"/>
  <c r="E3305" i="19"/>
  <c r="E3306" i="19"/>
  <c r="E3307" i="19"/>
  <c r="E3308" i="19"/>
  <c r="E3309" i="19"/>
  <c r="E3310" i="19"/>
  <c r="E3311" i="19"/>
  <c r="E3312" i="19"/>
  <c r="E3313" i="19"/>
  <c r="E3314" i="19"/>
  <c r="E3315" i="19"/>
  <c r="E3316" i="19"/>
  <c r="E3317" i="19"/>
  <c r="E3318" i="19"/>
  <c r="E3319" i="19"/>
  <c r="E3320" i="19"/>
  <c r="E3321" i="19"/>
  <c r="E3322" i="19"/>
  <c r="E3323" i="19"/>
  <c r="E3324" i="19"/>
  <c r="E3325" i="19"/>
  <c r="E3326" i="19"/>
  <c r="E3327" i="19"/>
  <c r="E3328" i="19"/>
  <c r="E3329" i="19"/>
  <c r="E3330" i="19"/>
  <c r="E3331" i="19"/>
  <c r="E3332" i="19"/>
  <c r="E3333" i="19"/>
  <c r="E3334" i="19"/>
  <c r="E3335" i="19"/>
  <c r="E3336" i="19"/>
  <c r="E3337" i="19"/>
  <c r="E3338" i="19"/>
  <c r="E3339" i="19"/>
  <c r="E3340" i="19"/>
  <c r="E3341" i="19"/>
  <c r="E3342" i="19"/>
  <c r="E3343" i="19"/>
  <c r="E3344" i="19"/>
  <c r="E3345" i="19"/>
  <c r="E3346" i="19"/>
  <c r="E3347" i="19"/>
  <c r="E3348" i="19"/>
  <c r="E3349" i="19"/>
  <c r="E3350" i="19"/>
  <c r="E3351" i="19"/>
  <c r="E3352" i="19"/>
  <c r="E3353" i="19"/>
  <c r="E3354" i="19"/>
  <c r="E3355" i="19"/>
  <c r="E3356" i="19"/>
  <c r="E3357" i="19"/>
  <c r="E3358" i="19"/>
  <c r="E3359" i="19"/>
  <c r="E3360" i="19"/>
  <c r="E3361" i="19"/>
  <c r="E3362" i="19"/>
  <c r="E3363" i="19"/>
  <c r="E3364" i="19"/>
  <c r="E3365" i="19"/>
  <c r="E3366" i="19"/>
  <c r="E3367" i="19"/>
  <c r="E3368" i="19"/>
  <c r="E3369" i="19"/>
  <c r="E3370" i="19"/>
  <c r="E3371" i="19"/>
  <c r="E3372" i="19"/>
  <c r="E3373" i="19"/>
  <c r="E3374" i="19"/>
  <c r="E3375" i="19"/>
  <c r="E3376" i="19"/>
  <c r="E3377" i="19"/>
  <c r="E3378" i="19"/>
  <c r="E3379" i="19"/>
  <c r="E3380" i="19"/>
  <c r="E3381" i="19"/>
  <c r="E3382" i="19"/>
  <c r="E3383" i="19"/>
  <c r="E3384" i="19"/>
  <c r="E3385" i="19"/>
  <c r="E3386" i="19"/>
  <c r="E3387" i="19"/>
  <c r="E3388" i="19"/>
  <c r="E3389" i="19"/>
  <c r="E3390" i="19"/>
  <c r="E3391" i="19"/>
  <c r="E3392" i="19"/>
  <c r="E3393" i="19"/>
  <c r="E3394" i="19"/>
  <c r="E3395" i="19"/>
  <c r="E3396" i="19"/>
  <c r="E3397" i="19"/>
  <c r="E3398" i="19"/>
  <c r="E3399" i="19"/>
  <c r="E3400" i="19"/>
  <c r="E3401" i="19"/>
  <c r="E3402" i="19"/>
  <c r="E3403" i="19"/>
  <c r="E3404" i="19"/>
  <c r="E3405" i="19"/>
  <c r="E3406" i="19"/>
  <c r="E3407" i="19"/>
  <c r="E3408" i="19"/>
  <c r="E3409" i="19"/>
  <c r="E3410" i="19"/>
  <c r="E3411" i="19"/>
  <c r="E3412" i="19"/>
  <c r="E3413" i="19"/>
  <c r="E3414" i="19"/>
  <c r="E3415" i="19"/>
  <c r="E3416" i="19"/>
  <c r="E3417" i="19"/>
  <c r="E3418" i="19"/>
  <c r="E3419" i="19"/>
  <c r="E3420" i="19"/>
  <c r="E3421" i="19"/>
  <c r="E3422" i="19"/>
  <c r="E3423" i="19"/>
  <c r="E3424" i="19"/>
  <c r="E3425" i="19"/>
  <c r="E3426" i="19"/>
  <c r="E3427" i="19"/>
  <c r="E3428" i="19"/>
  <c r="E3429" i="19"/>
  <c r="E3430" i="19"/>
  <c r="E3431" i="19"/>
  <c r="E3432" i="19"/>
  <c r="E3433" i="19"/>
  <c r="E3434" i="19"/>
  <c r="E3435" i="19"/>
  <c r="E3436" i="19"/>
  <c r="E3437" i="19"/>
  <c r="E3438" i="19"/>
  <c r="E3439" i="19"/>
  <c r="E3440" i="19"/>
  <c r="E3441" i="19"/>
  <c r="E3442" i="19"/>
  <c r="E3443" i="19"/>
  <c r="E3444" i="19"/>
  <c r="E3445" i="19"/>
  <c r="E3446" i="19"/>
  <c r="E3447" i="19"/>
  <c r="E3448" i="19"/>
  <c r="E3449" i="19"/>
  <c r="E3450" i="19"/>
  <c r="E3451" i="19"/>
  <c r="E3452" i="19"/>
  <c r="E3453" i="19"/>
  <c r="E3454" i="19"/>
  <c r="E3455" i="19"/>
  <c r="E3456" i="19"/>
  <c r="E3457" i="19"/>
  <c r="E3458" i="19"/>
  <c r="E3459" i="19"/>
  <c r="E3460" i="19"/>
  <c r="E3461" i="19"/>
  <c r="E3462" i="19"/>
  <c r="E3463" i="19"/>
  <c r="E3464" i="19"/>
  <c r="E3465" i="19"/>
  <c r="E3466" i="19"/>
  <c r="E3467" i="19"/>
  <c r="E3468" i="19"/>
  <c r="E3469" i="19"/>
  <c r="E3470" i="19"/>
  <c r="E3471" i="19"/>
  <c r="E3472" i="19"/>
  <c r="E3473" i="19"/>
  <c r="E3474" i="19"/>
  <c r="E3475" i="19"/>
  <c r="E3476" i="19"/>
  <c r="E3477" i="19"/>
  <c r="E3478" i="19"/>
  <c r="E3479" i="19"/>
  <c r="E3480" i="19"/>
  <c r="E3481" i="19"/>
  <c r="E3482" i="19"/>
  <c r="E3483" i="19"/>
  <c r="E3484" i="19"/>
  <c r="E3485" i="19"/>
  <c r="E3486" i="19"/>
  <c r="E3487" i="19"/>
  <c r="E3488" i="19"/>
  <c r="E3489" i="19"/>
  <c r="E3490" i="19"/>
  <c r="E3491" i="19"/>
  <c r="E3492" i="19"/>
  <c r="E3493" i="19"/>
  <c r="E3494" i="19"/>
  <c r="E3495" i="19"/>
  <c r="E3496" i="19"/>
  <c r="E3497" i="19"/>
  <c r="E3498" i="19"/>
  <c r="E3499" i="19"/>
  <c r="E3500" i="19"/>
  <c r="E3501" i="19"/>
  <c r="E3502" i="19"/>
  <c r="E3503" i="19"/>
  <c r="E3504" i="19"/>
  <c r="E3505" i="19"/>
  <c r="E3506" i="19"/>
  <c r="E3507" i="19"/>
  <c r="E3508" i="19"/>
  <c r="E3509" i="19"/>
  <c r="E3510" i="19"/>
  <c r="E3511" i="19"/>
  <c r="E3512" i="19"/>
  <c r="E3513" i="19"/>
  <c r="E3514" i="19"/>
  <c r="E3515" i="19"/>
  <c r="E3516" i="19"/>
  <c r="E3517" i="19"/>
  <c r="E3518" i="19"/>
  <c r="E3519" i="19"/>
  <c r="E3520" i="19"/>
  <c r="E3521" i="19"/>
  <c r="E3522" i="19"/>
  <c r="E3523" i="19"/>
  <c r="E3524" i="19"/>
  <c r="E3525" i="19"/>
  <c r="E3526" i="19"/>
  <c r="E3527" i="19"/>
  <c r="E3528" i="19"/>
  <c r="E3529" i="19"/>
  <c r="E3530" i="19"/>
  <c r="E3531" i="19"/>
  <c r="E3532" i="19"/>
  <c r="E3533" i="19"/>
  <c r="E3534" i="19"/>
  <c r="E3535" i="19"/>
  <c r="E3536" i="19"/>
  <c r="E3537" i="19"/>
  <c r="E3538" i="19"/>
  <c r="E3539" i="19"/>
  <c r="E3540" i="19"/>
  <c r="E3541" i="19"/>
  <c r="E3542" i="19"/>
  <c r="E3543" i="19"/>
  <c r="E3544" i="19"/>
  <c r="E3545" i="19"/>
  <c r="E3546" i="19"/>
  <c r="E3547" i="19"/>
  <c r="E3548" i="19"/>
  <c r="E3549" i="19"/>
  <c r="E3550" i="19"/>
  <c r="E3551" i="19"/>
  <c r="E3552" i="19"/>
  <c r="E3553" i="19"/>
  <c r="E3554" i="19"/>
  <c r="E3555" i="19"/>
  <c r="E3556" i="19"/>
  <c r="E3557" i="19"/>
  <c r="E3558" i="19"/>
  <c r="E3559" i="19"/>
  <c r="E3560" i="19"/>
  <c r="E3561" i="19"/>
  <c r="E3562" i="19"/>
  <c r="E3563" i="19"/>
  <c r="E3564" i="19"/>
  <c r="E3565" i="19"/>
  <c r="E3566" i="19"/>
  <c r="E3567" i="19"/>
  <c r="E3568" i="19"/>
  <c r="E3569" i="19"/>
  <c r="E3570" i="19"/>
  <c r="E3571" i="19"/>
  <c r="E3572" i="19"/>
  <c r="E3573" i="19"/>
  <c r="E3574" i="19"/>
  <c r="E3575" i="19"/>
  <c r="E3576" i="19"/>
  <c r="E3577" i="19"/>
  <c r="E3578" i="19"/>
  <c r="E3579" i="19"/>
  <c r="E3580" i="19"/>
  <c r="E3581" i="19"/>
  <c r="E3582" i="19"/>
  <c r="E3583" i="19"/>
  <c r="E3584" i="19"/>
  <c r="E3585" i="19"/>
  <c r="E3586" i="19"/>
  <c r="E3587" i="19"/>
  <c r="E3588" i="19"/>
  <c r="E3589" i="19"/>
  <c r="E3590" i="19"/>
  <c r="E3591" i="19"/>
  <c r="E3592" i="19"/>
  <c r="E3593" i="19"/>
  <c r="E3594" i="19"/>
  <c r="E3595" i="19"/>
  <c r="E3596" i="19"/>
  <c r="E3597" i="19"/>
  <c r="E3598" i="19"/>
  <c r="E3599" i="19"/>
  <c r="E3600" i="19"/>
  <c r="E3601" i="19"/>
  <c r="E3602" i="19"/>
  <c r="E3603" i="19"/>
  <c r="E3604" i="19"/>
  <c r="E3605" i="19"/>
  <c r="E3606" i="19"/>
  <c r="E3607" i="19"/>
  <c r="E3608" i="19"/>
  <c r="E3609" i="19"/>
  <c r="E3610" i="19"/>
  <c r="E3611" i="19"/>
  <c r="E3612" i="19"/>
  <c r="E3613" i="19"/>
  <c r="E3614" i="19"/>
  <c r="E3615" i="19"/>
  <c r="E3616" i="19"/>
  <c r="E3617" i="19"/>
  <c r="E3618" i="19"/>
  <c r="E3619" i="19"/>
  <c r="E3620" i="19"/>
  <c r="E3621" i="19"/>
  <c r="E3622" i="19"/>
  <c r="E3623" i="19"/>
  <c r="E3624" i="19"/>
  <c r="E3625" i="19"/>
  <c r="E3626" i="19"/>
  <c r="E3627" i="19"/>
  <c r="E3628" i="19"/>
  <c r="E3629" i="19"/>
  <c r="E3630" i="19"/>
  <c r="E3631" i="19"/>
  <c r="E3632" i="19"/>
  <c r="E3633" i="19"/>
  <c r="E3634" i="19"/>
  <c r="E3635" i="19"/>
  <c r="E3636" i="19"/>
  <c r="E3637" i="19"/>
  <c r="E3638" i="19"/>
  <c r="E3639" i="19"/>
  <c r="E3640" i="19"/>
  <c r="E3641" i="19"/>
  <c r="E3642" i="19"/>
  <c r="E3643" i="19"/>
  <c r="E3644" i="19"/>
  <c r="E3645" i="19"/>
  <c r="E3646" i="19"/>
  <c r="E3647" i="19"/>
  <c r="E3648" i="19"/>
  <c r="E3649" i="19"/>
  <c r="E3650" i="19"/>
  <c r="E3651" i="19"/>
  <c r="E3652" i="19"/>
  <c r="E3653" i="19"/>
  <c r="E3654" i="19"/>
  <c r="E3655" i="19"/>
  <c r="E3656" i="19"/>
  <c r="E3657" i="19"/>
  <c r="E3658" i="19"/>
  <c r="E3659" i="19"/>
  <c r="E3660" i="19"/>
  <c r="E3661" i="19"/>
  <c r="E3662" i="19"/>
  <c r="E3663" i="19"/>
  <c r="E3664" i="19"/>
  <c r="E3665" i="19"/>
  <c r="E3666" i="19"/>
  <c r="E3667" i="19"/>
  <c r="E3668" i="19"/>
  <c r="E3669" i="19"/>
  <c r="E3670" i="19"/>
  <c r="E3671" i="19"/>
  <c r="E3672" i="19"/>
  <c r="E3673" i="19"/>
  <c r="E3674" i="19"/>
  <c r="E3675" i="19"/>
  <c r="E3676" i="19"/>
  <c r="E3677" i="19"/>
  <c r="E3678" i="19"/>
  <c r="E3679" i="19"/>
  <c r="E3680" i="19"/>
  <c r="E3681" i="19"/>
  <c r="E3682" i="19"/>
  <c r="E3683" i="19"/>
  <c r="E3684" i="19"/>
  <c r="E3685" i="19"/>
  <c r="E3686" i="19"/>
  <c r="E3687" i="19"/>
  <c r="E3688" i="19"/>
  <c r="E3689" i="19"/>
  <c r="E3690" i="19"/>
  <c r="E3691" i="19"/>
  <c r="E3692" i="19"/>
  <c r="E3693" i="19"/>
  <c r="E3694" i="19"/>
  <c r="E3695" i="19"/>
  <c r="E3696" i="19"/>
  <c r="E3697" i="19"/>
  <c r="E3698" i="19"/>
  <c r="E3699" i="19"/>
  <c r="E3700" i="19"/>
  <c r="E3701" i="19"/>
  <c r="E3702" i="19"/>
  <c r="E3703" i="19"/>
  <c r="E3704" i="19"/>
  <c r="E3705" i="19"/>
  <c r="E3706" i="19"/>
  <c r="E3707" i="19"/>
  <c r="E3708" i="19"/>
  <c r="E3709" i="19"/>
  <c r="E3710" i="19"/>
  <c r="E3711" i="19"/>
  <c r="E3712" i="19"/>
  <c r="E3713" i="19"/>
  <c r="E3714" i="19"/>
  <c r="E3715" i="19"/>
  <c r="E3716" i="19"/>
  <c r="E3717" i="19"/>
  <c r="E3718" i="19"/>
  <c r="E3719" i="19"/>
  <c r="E3720" i="19"/>
  <c r="E3721" i="19"/>
  <c r="E3722" i="19"/>
  <c r="E3723" i="19"/>
  <c r="E3724" i="19"/>
  <c r="E3725" i="19"/>
  <c r="E3726" i="19"/>
  <c r="E3727" i="19"/>
  <c r="E3728" i="19"/>
  <c r="E3729" i="19"/>
  <c r="E3730" i="19"/>
  <c r="E3731" i="19"/>
  <c r="E3732" i="19"/>
  <c r="E3733" i="19"/>
  <c r="E3734" i="19"/>
  <c r="E3735" i="19"/>
  <c r="E3736" i="19"/>
  <c r="E3737" i="19"/>
  <c r="E3738" i="19"/>
  <c r="E3739" i="19"/>
  <c r="E3740" i="19"/>
  <c r="E3741" i="19"/>
  <c r="E3742" i="19"/>
  <c r="E3743" i="19"/>
  <c r="E3744" i="19"/>
  <c r="E3745" i="19"/>
  <c r="E3746" i="19"/>
  <c r="E3747" i="19"/>
  <c r="E3748" i="19"/>
  <c r="E3749" i="19"/>
  <c r="E3750" i="19"/>
  <c r="E3751" i="19"/>
  <c r="E3752" i="19"/>
  <c r="E3753" i="19"/>
  <c r="E3754" i="19"/>
  <c r="E3755" i="19"/>
  <c r="E3756" i="19"/>
  <c r="E3757" i="19"/>
  <c r="E3758" i="19"/>
  <c r="E3759" i="19"/>
  <c r="E3760" i="19"/>
  <c r="E3761" i="19"/>
  <c r="E3762" i="19"/>
  <c r="E3763" i="19"/>
  <c r="E3764" i="19"/>
  <c r="E3765" i="19"/>
  <c r="E3766" i="19"/>
  <c r="E3767" i="19"/>
  <c r="E3768" i="19"/>
  <c r="E3769" i="19"/>
  <c r="E3770" i="19"/>
  <c r="E3771" i="19"/>
  <c r="E3772" i="19"/>
  <c r="E3773" i="19"/>
  <c r="E3774" i="19"/>
  <c r="E3775" i="19"/>
  <c r="E3776" i="19"/>
  <c r="E3777" i="19"/>
  <c r="E3778" i="19"/>
  <c r="E3779" i="19"/>
  <c r="E3780" i="19"/>
  <c r="E3781" i="19"/>
  <c r="E3782" i="19"/>
  <c r="E3783" i="19"/>
  <c r="E3784" i="19"/>
  <c r="E3785" i="19"/>
  <c r="E3786" i="19"/>
  <c r="E3787" i="19"/>
  <c r="E3788" i="19"/>
  <c r="E3789" i="19"/>
  <c r="E3790" i="19"/>
  <c r="E3791" i="19"/>
  <c r="E3792" i="19"/>
  <c r="E3793" i="19"/>
  <c r="E3794" i="19"/>
  <c r="E3795" i="19"/>
  <c r="E3796" i="19"/>
  <c r="E3797" i="19"/>
  <c r="E3798" i="19"/>
  <c r="E3799" i="19"/>
  <c r="E3800" i="19"/>
  <c r="E3801" i="19"/>
  <c r="E3802" i="19"/>
  <c r="E3803" i="19"/>
  <c r="E3804" i="19"/>
  <c r="E3805" i="19"/>
  <c r="E3806" i="19"/>
  <c r="E3807" i="19"/>
  <c r="E3808" i="19"/>
  <c r="E3809" i="19"/>
  <c r="E3810" i="19"/>
  <c r="E3811" i="19"/>
  <c r="E3812" i="19"/>
  <c r="E3813" i="19"/>
  <c r="E3814" i="19"/>
  <c r="E3815" i="19"/>
  <c r="E3816" i="19"/>
  <c r="E3817" i="19"/>
  <c r="E3818" i="19"/>
  <c r="E3819" i="19"/>
  <c r="E3820" i="19"/>
  <c r="E3821" i="19"/>
  <c r="E3822" i="19"/>
  <c r="E3823" i="19"/>
  <c r="E3824" i="19"/>
  <c r="E3825" i="19"/>
  <c r="E3826" i="19"/>
  <c r="E3827" i="19"/>
  <c r="E3828" i="19"/>
  <c r="E3829" i="19"/>
  <c r="E3830" i="19"/>
  <c r="E3831" i="19"/>
  <c r="E3832" i="19"/>
  <c r="E3833" i="19"/>
  <c r="E3834" i="19"/>
  <c r="E3835" i="19"/>
  <c r="E3836" i="19"/>
  <c r="E3837" i="19"/>
  <c r="E3838" i="19"/>
  <c r="E3839" i="19"/>
  <c r="E3840" i="19"/>
  <c r="E3841" i="19"/>
  <c r="E3842" i="19"/>
  <c r="E3843" i="19"/>
  <c r="E3844" i="19"/>
  <c r="E3845" i="19"/>
  <c r="E3846" i="19"/>
  <c r="E3847" i="19"/>
  <c r="E3848" i="19"/>
  <c r="E3849" i="19"/>
  <c r="E3850" i="19"/>
  <c r="E3851" i="19"/>
  <c r="E3852" i="19"/>
  <c r="E3853" i="19"/>
  <c r="E3854" i="19"/>
  <c r="E3855" i="19"/>
  <c r="E3856" i="19"/>
  <c r="E3857" i="19"/>
  <c r="E3858" i="19"/>
  <c r="E3859" i="19"/>
  <c r="E3860" i="19"/>
  <c r="E3861" i="19"/>
  <c r="E3862" i="19"/>
  <c r="E3863" i="19"/>
  <c r="E3864" i="19"/>
  <c r="E3865" i="19"/>
  <c r="E3866" i="19"/>
  <c r="E3867" i="19"/>
  <c r="E3868" i="19"/>
  <c r="E3869" i="19"/>
  <c r="E3870" i="19"/>
  <c r="E3871" i="19"/>
  <c r="E3872" i="19"/>
  <c r="E3873" i="19"/>
  <c r="E3874" i="19"/>
  <c r="E3875" i="19"/>
  <c r="E3876" i="19"/>
  <c r="E3877" i="19"/>
  <c r="E3878" i="19"/>
  <c r="E3879" i="19"/>
  <c r="E3880" i="19"/>
  <c r="E3881" i="19"/>
  <c r="E3882" i="19"/>
  <c r="E3883" i="19"/>
  <c r="E3884" i="19"/>
  <c r="E3885" i="19"/>
  <c r="E3886" i="19"/>
  <c r="E3887" i="19"/>
  <c r="E3888" i="19"/>
  <c r="E3889" i="19"/>
  <c r="E3890" i="19"/>
  <c r="E3891" i="19"/>
  <c r="E3892" i="19"/>
  <c r="E3893" i="19"/>
  <c r="E3894" i="19"/>
  <c r="E3895" i="19"/>
  <c r="E3896" i="19"/>
  <c r="E3897" i="19"/>
  <c r="E3898" i="19"/>
  <c r="E3899" i="19"/>
  <c r="E3900" i="19"/>
  <c r="E3901" i="19"/>
  <c r="E3902" i="19"/>
  <c r="E3903" i="19"/>
  <c r="E3904" i="19"/>
  <c r="E3905" i="19"/>
  <c r="E3906" i="19"/>
  <c r="E3907" i="19"/>
  <c r="E3908" i="19"/>
  <c r="E3909" i="19"/>
  <c r="E3910" i="19"/>
  <c r="E3911" i="19"/>
  <c r="E3912" i="19"/>
  <c r="E3913" i="19"/>
  <c r="E3914" i="19"/>
  <c r="E3915" i="19"/>
  <c r="E3916" i="19"/>
  <c r="E3917" i="19"/>
  <c r="E3918" i="19"/>
  <c r="E3919" i="19"/>
  <c r="E3920" i="19"/>
  <c r="E3921" i="19"/>
  <c r="E3922" i="19"/>
  <c r="E3923" i="19"/>
  <c r="E3924" i="19"/>
  <c r="E3925" i="19"/>
  <c r="E3926" i="19"/>
  <c r="E3927" i="19"/>
  <c r="E3928" i="19"/>
  <c r="E3929" i="19"/>
  <c r="E3930" i="19"/>
  <c r="E3931" i="19"/>
  <c r="E3932" i="19"/>
  <c r="E3933" i="19"/>
  <c r="E3934" i="19"/>
  <c r="E3935" i="19"/>
  <c r="E3936" i="19"/>
  <c r="E3937" i="19"/>
  <c r="E3938" i="19"/>
  <c r="E3939" i="19"/>
  <c r="E3940" i="19"/>
  <c r="E3941" i="19"/>
  <c r="E3942" i="19"/>
  <c r="E3943" i="19"/>
  <c r="E3944" i="19"/>
  <c r="E3945" i="19"/>
  <c r="E3946" i="19"/>
  <c r="E3947" i="19"/>
  <c r="E3948" i="19"/>
  <c r="E3949" i="19"/>
  <c r="E3950" i="19"/>
  <c r="E3951" i="19"/>
  <c r="E3952" i="19"/>
  <c r="E3953" i="19"/>
  <c r="E3954" i="19"/>
  <c r="E3955" i="19"/>
  <c r="E3956" i="19"/>
  <c r="E3957" i="19"/>
  <c r="E3958" i="19"/>
  <c r="E3959" i="19"/>
  <c r="E3960" i="19"/>
  <c r="E3961" i="19"/>
  <c r="E3962" i="19"/>
  <c r="E3963" i="19"/>
  <c r="E3964" i="19"/>
  <c r="E3965" i="19"/>
  <c r="E3966" i="19"/>
  <c r="E3967" i="19"/>
  <c r="E3968" i="19"/>
  <c r="E3969" i="19"/>
  <c r="E3970" i="19"/>
  <c r="E3971" i="19"/>
  <c r="E3972" i="19"/>
  <c r="E3973" i="19"/>
  <c r="E3974" i="19"/>
  <c r="E3975" i="19"/>
  <c r="E3976" i="19"/>
  <c r="E3977" i="19"/>
  <c r="E3978" i="19"/>
  <c r="E3979" i="19"/>
  <c r="E3980" i="19"/>
  <c r="E3981" i="19"/>
  <c r="E3982" i="19"/>
  <c r="E3983" i="19"/>
  <c r="E3984" i="19"/>
  <c r="E3985" i="19"/>
  <c r="E3986" i="19"/>
  <c r="E3987" i="19"/>
  <c r="E3988" i="19"/>
  <c r="E3989" i="19"/>
  <c r="E3990" i="19"/>
  <c r="E3991" i="19"/>
  <c r="E3992" i="19"/>
  <c r="E3993" i="19"/>
  <c r="E3994" i="19"/>
  <c r="E3995" i="19"/>
  <c r="E3996" i="19"/>
  <c r="E3997" i="19"/>
  <c r="E3998" i="19"/>
  <c r="E3999" i="19"/>
  <c r="E4000" i="19"/>
  <c r="E4001" i="19"/>
  <c r="E4002" i="19"/>
  <c r="E4003" i="19"/>
  <c r="E4004" i="19"/>
  <c r="E4005" i="19"/>
  <c r="E4006" i="19"/>
  <c r="E4007" i="19"/>
  <c r="E4008" i="19"/>
  <c r="E4009" i="19"/>
  <c r="E4010" i="19"/>
  <c r="E4011" i="19"/>
  <c r="E4012" i="19"/>
  <c r="E4013" i="19"/>
  <c r="E4014" i="19"/>
  <c r="E4015" i="19"/>
  <c r="E4016" i="19"/>
  <c r="E4017" i="19"/>
  <c r="E4018" i="19"/>
  <c r="E4019" i="19"/>
  <c r="E4020" i="19"/>
  <c r="E4021" i="19"/>
  <c r="E4022" i="19"/>
  <c r="E4023" i="19"/>
  <c r="E4024" i="19"/>
  <c r="E4025" i="19"/>
  <c r="E4026" i="19"/>
  <c r="E4027" i="19"/>
  <c r="E4028" i="19"/>
  <c r="E4029" i="19"/>
  <c r="E4030" i="19"/>
  <c r="E4031" i="19"/>
  <c r="E4032" i="19"/>
  <c r="E4033" i="19"/>
  <c r="E4034" i="19"/>
  <c r="E4035" i="19"/>
  <c r="E4036" i="19"/>
  <c r="E4037" i="19"/>
  <c r="E4038" i="19"/>
  <c r="E4039" i="19"/>
  <c r="E4040" i="19"/>
  <c r="E4041" i="19"/>
  <c r="E4042" i="19"/>
  <c r="E4043" i="19"/>
  <c r="E4044" i="19"/>
  <c r="E4045" i="19"/>
  <c r="E4046" i="19"/>
  <c r="E4047" i="19"/>
  <c r="E4048" i="19"/>
  <c r="E4049" i="19"/>
  <c r="E4050" i="19"/>
  <c r="E4051" i="19"/>
  <c r="E4052" i="19"/>
  <c r="E4053" i="19"/>
  <c r="E4054" i="19"/>
  <c r="E4055" i="19"/>
  <c r="E4056" i="19"/>
  <c r="E4057" i="19"/>
  <c r="E4058" i="19"/>
  <c r="E4059" i="19"/>
  <c r="E4060" i="19"/>
  <c r="E4061" i="19"/>
  <c r="E4062" i="19"/>
  <c r="E4063" i="19"/>
  <c r="E4064" i="19"/>
  <c r="E4065" i="19"/>
  <c r="E4066" i="19"/>
  <c r="E4067" i="19"/>
  <c r="E4068" i="19"/>
  <c r="E4069" i="19"/>
  <c r="E4070" i="19"/>
  <c r="E4071" i="19"/>
  <c r="E4072" i="19"/>
  <c r="E4073" i="19"/>
  <c r="E4074" i="19"/>
  <c r="E4075" i="19"/>
  <c r="E4076" i="19"/>
  <c r="E4077" i="19"/>
  <c r="E4078" i="19"/>
  <c r="E4079" i="19"/>
  <c r="E4080" i="19"/>
  <c r="E4081" i="19"/>
  <c r="E4082" i="19"/>
  <c r="E4083" i="19"/>
  <c r="E4084" i="19"/>
  <c r="E4085" i="19"/>
  <c r="E4086" i="19"/>
  <c r="E4087" i="19"/>
  <c r="E4088" i="19"/>
  <c r="E4089" i="19"/>
  <c r="E4090" i="19"/>
  <c r="E4091" i="19"/>
  <c r="E4092" i="19"/>
  <c r="E4093" i="19"/>
  <c r="E4094" i="19"/>
  <c r="E4095" i="19"/>
  <c r="E4096" i="19"/>
  <c r="E4097" i="19"/>
  <c r="E4098" i="19"/>
  <c r="E4099" i="19"/>
  <c r="E4100" i="19"/>
  <c r="E4101" i="19"/>
  <c r="E4102" i="19"/>
  <c r="E4103" i="19"/>
  <c r="E4104" i="19"/>
  <c r="E4105" i="19"/>
  <c r="E4106" i="19"/>
  <c r="E4107" i="19"/>
  <c r="E4108" i="19"/>
  <c r="E4109" i="19"/>
  <c r="E4110" i="19"/>
  <c r="E4111" i="19"/>
  <c r="E4112" i="19"/>
  <c r="E4113" i="19"/>
  <c r="E4114" i="19"/>
  <c r="E4115" i="19"/>
  <c r="E4116" i="19"/>
  <c r="E4117" i="19"/>
  <c r="E4118" i="19"/>
  <c r="E4119" i="19"/>
  <c r="E4120" i="19"/>
  <c r="E4121" i="19"/>
  <c r="E4122" i="19"/>
  <c r="E4123" i="19"/>
  <c r="E4124" i="19"/>
  <c r="E4125" i="19"/>
  <c r="E4126" i="19"/>
  <c r="E4127" i="19"/>
  <c r="E4128" i="19"/>
  <c r="E4129" i="19"/>
  <c r="E4130" i="19"/>
  <c r="E4131" i="19"/>
  <c r="E4132" i="19"/>
  <c r="E4133" i="19"/>
  <c r="E4134" i="19"/>
  <c r="E4135" i="19"/>
  <c r="E4136" i="19"/>
  <c r="E4137" i="19"/>
  <c r="E4138" i="19"/>
  <c r="E4139" i="19"/>
  <c r="E4140" i="19"/>
  <c r="E4141" i="19"/>
  <c r="E4142" i="19"/>
  <c r="E4143" i="19"/>
  <c r="E4144" i="19"/>
  <c r="E4145" i="19"/>
  <c r="E4146" i="19"/>
  <c r="E4147" i="19"/>
  <c r="E4148" i="19"/>
  <c r="E4149" i="19"/>
  <c r="E4150" i="19"/>
  <c r="E4151" i="19"/>
  <c r="E4152" i="19"/>
  <c r="E4153" i="19"/>
  <c r="E4154" i="19"/>
  <c r="E4155" i="19"/>
  <c r="E4156" i="19"/>
  <c r="E4157" i="19"/>
  <c r="E4158" i="19"/>
  <c r="E4159" i="19"/>
  <c r="E4160" i="19"/>
  <c r="E4161" i="19"/>
  <c r="E4162" i="19"/>
  <c r="E4163" i="19"/>
  <c r="E4164" i="19"/>
  <c r="E4165" i="19"/>
  <c r="E4166" i="19"/>
  <c r="E4167" i="19"/>
  <c r="E4168" i="19"/>
  <c r="E4169" i="19"/>
  <c r="E4170" i="19"/>
  <c r="E4171" i="19"/>
  <c r="E4172" i="19"/>
  <c r="E4173" i="19"/>
  <c r="E4174" i="19"/>
  <c r="E4175" i="19"/>
  <c r="E4176" i="19"/>
  <c r="E4177" i="19"/>
  <c r="E4178" i="19"/>
  <c r="E4179" i="19"/>
  <c r="E4180" i="19"/>
  <c r="E4181" i="19"/>
  <c r="E4182" i="19"/>
  <c r="E4183" i="19"/>
  <c r="E4184" i="19"/>
  <c r="E4185" i="19"/>
  <c r="E4186" i="19"/>
  <c r="E4187" i="19"/>
  <c r="E4188" i="19"/>
  <c r="E4189" i="19"/>
  <c r="E4190" i="19"/>
  <c r="E4191" i="19"/>
  <c r="E4192" i="19"/>
  <c r="E4193" i="19"/>
  <c r="E4194" i="19"/>
  <c r="E4195" i="19"/>
  <c r="E4196" i="19"/>
  <c r="E4197" i="19"/>
  <c r="E4198" i="19"/>
  <c r="E4199" i="19"/>
  <c r="E4200" i="19"/>
  <c r="E4201" i="19"/>
  <c r="E4202" i="19"/>
  <c r="E4203" i="19"/>
  <c r="E4204" i="19"/>
  <c r="E4205" i="19"/>
  <c r="E4206" i="19"/>
  <c r="E4207" i="19"/>
  <c r="E4208" i="19"/>
  <c r="E4209" i="19"/>
  <c r="E4210" i="19"/>
  <c r="E4211" i="19"/>
  <c r="E4212" i="19"/>
  <c r="E4213" i="19"/>
  <c r="E4214" i="19"/>
  <c r="E4215" i="19"/>
  <c r="E4216" i="19"/>
  <c r="E4217" i="19"/>
  <c r="E4218" i="19"/>
  <c r="E4219" i="19"/>
  <c r="E4220" i="19"/>
  <c r="E4221" i="19"/>
  <c r="E4222" i="19"/>
  <c r="E4223" i="19"/>
  <c r="E4224" i="19"/>
  <c r="E4225" i="19"/>
  <c r="E4226" i="19"/>
  <c r="E4227" i="19"/>
  <c r="E4228" i="19"/>
  <c r="E4229" i="19"/>
  <c r="E4230" i="19"/>
  <c r="E4231" i="19"/>
  <c r="E4232" i="19"/>
  <c r="E4233" i="19"/>
  <c r="E4234" i="19"/>
  <c r="E4235" i="19"/>
  <c r="E4236" i="19"/>
  <c r="E4237" i="19"/>
  <c r="E4238" i="19"/>
  <c r="E4239" i="19"/>
  <c r="E4240" i="19"/>
  <c r="E4241" i="19"/>
  <c r="E4242" i="19"/>
  <c r="E4243" i="19"/>
  <c r="E4244" i="19"/>
  <c r="E4245" i="19"/>
  <c r="E4246" i="19"/>
  <c r="E4247" i="19"/>
  <c r="E4248" i="19"/>
  <c r="E4249" i="19"/>
  <c r="E4250" i="19"/>
  <c r="E4251" i="19"/>
  <c r="E4252" i="19"/>
  <c r="E4253" i="19"/>
  <c r="E4254" i="19"/>
  <c r="E4255" i="19"/>
  <c r="E4256" i="19"/>
  <c r="E4257" i="19"/>
  <c r="E4258" i="19"/>
  <c r="E4259" i="19"/>
  <c r="E4260" i="19"/>
  <c r="E4261" i="19"/>
  <c r="E4262" i="19"/>
  <c r="E4263" i="19"/>
  <c r="E4264" i="19"/>
  <c r="E4265" i="19"/>
  <c r="E4266" i="19"/>
  <c r="E4267" i="19"/>
  <c r="E4268" i="19"/>
  <c r="E4269" i="19"/>
  <c r="E4270" i="19"/>
  <c r="E4271" i="19"/>
  <c r="E4272" i="19"/>
  <c r="E4273" i="19"/>
  <c r="E4274" i="19"/>
  <c r="E4275" i="19"/>
  <c r="E4276" i="19"/>
  <c r="E4277" i="19"/>
  <c r="E4278" i="19"/>
  <c r="E4279" i="19"/>
  <c r="E4280" i="19"/>
  <c r="E4281" i="19"/>
  <c r="E4282" i="19"/>
  <c r="E4283" i="19"/>
  <c r="E4284" i="19"/>
  <c r="E4285" i="19"/>
  <c r="E4286" i="19"/>
  <c r="E4287" i="19"/>
  <c r="E4288" i="19"/>
  <c r="E4289" i="19"/>
  <c r="E4290" i="19"/>
  <c r="E4291" i="19"/>
  <c r="E4292" i="19"/>
  <c r="E4293" i="19"/>
  <c r="E4294" i="19"/>
  <c r="E4295" i="19"/>
  <c r="E4296" i="19"/>
  <c r="E4297" i="19"/>
  <c r="E4298" i="19"/>
  <c r="E4299" i="19"/>
  <c r="E4300" i="19"/>
  <c r="E4301" i="19"/>
  <c r="E4302" i="19"/>
  <c r="E4303" i="19"/>
  <c r="E4304" i="19"/>
  <c r="E4305" i="19"/>
  <c r="E4306" i="19"/>
  <c r="E4307" i="19"/>
  <c r="E4308" i="19"/>
  <c r="E4309" i="19"/>
  <c r="E4310" i="19"/>
  <c r="E4311" i="19"/>
  <c r="E4312" i="19"/>
  <c r="E4313" i="19"/>
  <c r="E4314" i="19"/>
  <c r="E4315" i="19"/>
  <c r="E4316" i="19"/>
  <c r="E4317" i="19"/>
  <c r="E4318" i="19"/>
  <c r="E4319" i="19"/>
  <c r="E4320" i="19"/>
  <c r="E4321" i="19"/>
  <c r="E4322" i="19"/>
  <c r="E4323" i="19"/>
  <c r="E4324" i="19"/>
  <c r="E4325" i="19"/>
  <c r="E4326" i="19"/>
  <c r="E4327" i="19"/>
  <c r="E4328" i="19"/>
  <c r="E4329" i="19"/>
  <c r="E4330" i="19"/>
  <c r="E4331" i="19"/>
  <c r="E4332" i="19"/>
  <c r="E4333" i="19"/>
  <c r="E4334" i="19"/>
  <c r="E4335" i="19"/>
  <c r="E4336" i="19"/>
  <c r="E4337" i="19"/>
  <c r="E4338" i="19"/>
  <c r="E4339" i="19"/>
  <c r="E4340" i="19"/>
  <c r="E4341" i="19"/>
  <c r="E4342" i="19"/>
  <c r="E4343" i="19"/>
  <c r="E4344" i="19"/>
  <c r="E4345" i="19"/>
  <c r="E4346" i="19"/>
  <c r="E4347" i="19"/>
  <c r="E4348" i="19"/>
  <c r="E4349" i="19"/>
  <c r="E4350" i="19"/>
  <c r="E4351" i="19"/>
  <c r="E4352" i="19"/>
  <c r="E4353" i="19"/>
  <c r="E4354" i="19"/>
  <c r="E4355" i="19"/>
  <c r="E4356" i="19"/>
  <c r="E4357" i="19"/>
  <c r="E4358" i="19"/>
  <c r="E4359" i="19"/>
  <c r="E4360" i="19"/>
  <c r="E4361" i="19"/>
  <c r="E4362" i="19"/>
  <c r="E4363" i="19"/>
  <c r="E4364" i="19"/>
  <c r="E4365" i="19"/>
  <c r="E4366" i="19"/>
  <c r="E4367" i="19"/>
  <c r="E4368" i="19"/>
  <c r="E4369" i="19"/>
  <c r="E4370" i="19"/>
  <c r="E4371" i="19"/>
  <c r="E4372" i="19"/>
  <c r="E4373" i="19"/>
  <c r="E4374" i="19"/>
  <c r="E4375" i="19"/>
  <c r="E4376" i="19"/>
  <c r="E4377" i="19"/>
  <c r="E4378" i="19"/>
  <c r="E4379" i="19"/>
  <c r="E4380" i="19"/>
  <c r="E4381" i="19"/>
  <c r="E4382" i="19"/>
  <c r="E4383" i="19"/>
  <c r="E4384" i="19"/>
  <c r="E4385" i="19"/>
  <c r="E4386" i="19"/>
  <c r="E4387" i="19"/>
  <c r="E4388" i="19"/>
  <c r="E4389" i="19"/>
  <c r="E4390" i="19"/>
  <c r="E4391" i="19"/>
  <c r="E4392" i="19"/>
  <c r="E4393" i="19"/>
  <c r="E4394" i="19"/>
  <c r="E4395" i="19"/>
  <c r="E4396" i="19"/>
  <c r="E4397" i="19"/>
  <c r="E4398" i="19"/>
  <c r="E4399" i="19"/>
  <c r="E4400" i="19"/>
  <c r="E4401" i="19"/>
  <c r="E4402" i="19"/>
  <c r="E4403" i="19"/>
  <c r="E4404" i="19"/>
  <c r="E4405" i="19"/>
  <c r="E4406" i="19"/>
  <c r="E4407" i="19"/>
  <c r="E4408" i="19"/>
  <c r="E4409" i="19"/>
  <c r="E4410" i="19"/>
  <c r="E4411" i="19"/>
  <c r="E4412" i="19"/>
  <c r="E4413" i="19"/>
  <c r="E4414" i="19"/>
  <c r="E4415" i="19"/>
  <c r="E4416" i="19"/>
  <c r="E4417" i="19"/>
  <c r="E4418" i="19"/>
  <c r="E4419" i="19"/>
  <c r="E4420" i="19"/>
  <c r="E4421" i="19"/>
  <c r="E4422" i="19"/>
  <c r="E4423" i="19"/>
  <c r="E4424" i="19"/>
  <c r="E4425" i="19"/>
  <c r="E4426" i="19"/>
  <c r="E4427" i="19"/>
  <c r="E4428" i="19"/>
  <c r="E4429" i="19"/>
  <c r="E4430" i="19"/>
  <c r="E4431" i="19"/>
  <c r="E4432" i="19"/>
  <c r="E4433" i="19"/>
  <c r="E4434" i="19"/>
  <c r="E4435" i="19"/>
  <c r="E4436" i="19"/>
  <c r="E4437" i="19"/>
  <c r="E4438" i="19"/>
  <c r="E4439" i="19"/>
  <c r="E4440" i="19"/>
  <c r="E4441" i="19"/>
  <c r="E4442" i="19"/>
  <c r="E4443" i="19"/>
  <c r="E4444" i="19"/>
  <c r="E4445" i="19"/>
  <c r="E4446" i="19"/>
  <c r="E4447" i="19"/>
  <c r="E4448" i="19"/>
  <c r="E4449" i="19"/>
  <c r="E4450" i="19"/>
  <c r="E4451" i="19"/>
  <c r="E4452" i="19"/>
  <c r="E4453" i="19"/>
  <c r="E4454" i="19"/>
  <c r="E4455" i="19"/>
  <c r="E4456" i="19"/>
  <c r="E4457" i="19"/>
  <c r="E4458" i="19"/>
  <c r="E4459" i="19"/>
  <c r="E4460" i="19"/>
  <c r="E4461" i="19"/>
  <c r="E4462" i="19"/>
  <c r="E4463" i="19"/>
  <c r="E4464" i="19"/>
  <c r="E4465" i="19"/>
  <c r="E4466" i="19"/>
  <c r="E4467" i="19"/>
  <c r="E4468" i="19"/>
  <c r="E4469" i="19"/>
  <c r="E4470" i="19"/>
  <c r="E4471" i="19"/>
  <c r="E4472" i="19"/>
  <c r="E4473" i="19"/>
  <c r="E4474" i="19"/>
  <c r="E4475" i="19"/>
  <c r="E4476" i="19"/>
  <c r="E4477" i="19"/>
  <c r="E4478" i="19"/>
  <c r="E4479" i="19"/>
  <c r="E4480" i="19"/>
  <c r="E4481" i="19"/>
  <c r="E4482" i="19"/>
  <c r="E4483" i="19"/>
  <c r="E4484" i="19"/>
  <c r="E4485" i="19"/>
  <c r="E4486" i="19"/>
  <c r="E4487" i="19"/>
  <c r="E4488" i="19"/>
  <c r="E4489" i="19"/>
  <c r="E4490" i="19"/>
  <c r="E4491" i="19"/>
  <c r="E4492" i="19"/>
  <c r="E4493" i="19"/>
  <c r="E4494" i="19"/>
  <c r="E4495" i="19"/>
  <c r="E4496" i="19"/>
  <c r="E4497" i="19"/>
  <c r="E4498" i="19"/>
  <c r="E4499" i="19"/>
  <c r="E4500" i="19"/>
  <c r="E4501" i="19"/>
  <c r="E4502" i="19"/>
  <c r="E4503" i="19"/>
  <c r="E4504" i="19"/>
  <c r="E4505" i="19"/>
  <c r="E4506" i="19"/>
  <c r="E4507" i="19"/>
  <c r="E4508" i="19"/>
  <c r="E4509" i="19"/>
  <c r="E4510" i="19"/>
  <c r="E4511" i="19"/>
  <c r="E4512" i="19"/>
  <c r="E4513" i="19"/>
  <c r="E4514" i="19"/>
  <c r="E4515" i="19"/>
  <c r="E4516" i="19"/>
  <c r="E4517" i="19"/>
  <c r="E4518" i="19"/>
  <c r="E4519" i="19"/>
  <c r="E4520" i="19"/>
  <c r="E4521" i="19"/>
  <c r="E4522" i="19"/>
  <c r="E4523" i="19"/>
  <c r="E4524" i="19"/>
  <c r="E4525" i="19"/>
  <c r="E4526" i="19"/>
  <c r="E4527" i="19"/>
  <c r="E4528" i="19"/>
  <c r="E4529" i="19"/>
  <c r="E4530" i="19"/>
  <c r="E4531" i="19"/>
  <c r="E4532" i="19"/>
  <c r="E4533" i="19"/>
  <c r="E4534" i="19"/>
  <c r="E4535" i="19"/>
  <c r="E4536" i="19"/>
  <c r="E4537" i="19"/>
  <c r="E4538" i="19"/>
  <c r="E4539" i="19"/>
  <c r="E4540" i="19"/>
  <c r="E4541" i="19"/>
  <c r="E4542" i="19"/>
  <c r="E4543" i="19"/>
  <c r="E4544" i="19"/>
  <c r="E4545" i="19"/>
  <c r="E4546" i="19"/>
  <c r="E4547" i="19"/>
  <c r="E4548" i="19"/>
  <c r="E4549" i="19"/>
  <c r="E4550" i="19"/>
  <c r="E4551" i="19"/>
  <c r="E4552" i="19"/>
  <c r="E4553" i="19"/>
  <c r="E4554" i="19"/>
  <c r="E4555" i="19"/>
  <c r="E4556" i="19"/>
  <c r="E4557" i="19"/>
  <c r="E4558" i="19"/>
  <c r="E4559" i="19"/>
  <c r="E4560" i="19"/>
  <c r="E4561" i="19"/>
  <c r="E4562" i="19"/>
  <c r="E4563" i="19"/>
  <c r="E4564" i="19"/>
  <c r="E4565" i="19"/>
  <c r="E4566" i="19"/>
  <c r="E4567" i="19"/>
  <c r="E4568" i="19"/>
  <c r="E4569" i="19"/>
  <c r="E4570" i="19"/>
  <c r="E4571" i="19"/>
  <c r="E4572" i="19"/>
  <c r="E4573" i="19"/>
  <c r="E4574" i="19"/>
  <c r="E4575" i="19"/>
  <c r="E4576" i="19"/>
  <c r="E4577" i="19"/>
  <c r="E4578" i="19"/>
  <c r="E4579" i="19"/>
  <c r="E4580" i="19"/>
  <c r="E4581" i="19"/>
  <c r="E4582" i="19"/>
  <c r="E4583" i="19"/>
  <c r="E4584" i="19"/>
  <c r="E4585" i="19"/>
  <c r="E4586" i="19"/>
  <c r="E4587" i="19"/>
  <c r="E4588" i="19"/>
  <c r="E4589" i="19"/>
  <c r="E4590" i="19"/>
  <c r="E4591" i="19"/>
  <c r="E4592" i="19"/>
  <c r="E4593" i="19"/>
  <c r="E4594" i="19"/>
  <c r="E4595" i="19"/>
  <c r="E4596" i="19"/>
  <c r="E4597" i="19"/>
  <c r="E4598" i="19"/>
  <c r="E4599" i="19"/>
  <c r="E4600" i="19"/>
  <c r="E4601" i="19"/>
  <c r="E4602" i="19"/>
  <c r="E4603" i="19"/>
  <c r="E4604" i="19"/>
  <c r="E4605" i="19"/>
  <c r="E4606" i="19"/>
  <c r="E4607" i="19"/>
  <c r="E4608" i="19"/>
  <c r="E4609" i="19"/>
  <c r="E4610" i="19"/>
  <c r="E4611" i="19"/>
  <c r="E4612" i="19"/>
  <c r="E4613" i="19"/>
  <c r="E4614" i="19"/>
  <c r="E4615" i="19"/>
  <c r="E4616" i="19"/>
  <c r="E4617" i="19"/>
  <c r="E4618" i="19"/>
  <c r="E4619" i="19"/>
  <c r="E4620" i="19"/>
  <c r="E4621" i="19"/>
  <c r="E4622" i="19"/>
  <c r="E4623" i="19"/>
  <c r="E4624" i="19"/>
  <c r="E4625" i="19"/>
  <c r="E4626" i="19"/>
  <c r="E4627" i="19"/>
  <c r="E4628" i="19"/>
  <c r="E4629" i="19"/>
  <c r="E4630" i="19"/>
  <c r="E4631" i="19"/>
  <c r="E4632" i="19"/>
  <c r="E4633" i="19"/>
  <c r="E4634" i="19"/>
  <c r="E4635" i="19"/>
  <c r="E4636" i="19"/>
  <c r="E4637" i="19"/>
  <c r="E4638" i="19"/>
  <c r="E4639" i="19"/>
  <c r="E4640" i="19"/>
  <c r="E4641" i="19"/>
  <c r="E4642" i="19"/>
  <c r="E4643" i="19"/>
  <c r="E4644" i="19"/>
  <c r="E4645" i="19"/>
  <c r="E4646" i="19"/>
  <c r="E4647" i="19"/>
  <c r="E4648" i="19"/>
  <c r="E4649" i="19"/>
  <c r="E4650" i="19"/>
  <c r="E4651" i="19"/>
  <c r="E4652" i="19"/>
  <c r="E4653" i="19"/>
  <c r="E4654" i="19"/>
  <c r="E4655" i="19"/>
  <c r="E4656" i="19"/>
  <c r="E4657" i="19"/>
  <c r="E4658" i="19"/>
  <c r="E4659" i="19"/>
  <c r="E4660" i="19"/>
  <c r="E4661" i="19"/>
  <c r="E4662" i="19"/>
  <c r="E4663" i="19"/>
  <c r="E4664" i="19"/>
  <c r="E4665" i="19"/>
  <c r="E4666" i="19"/>
  <c r="E4667" i="19"/>
  <c r="E4668" i="19"/>
  <c r="E4669" i="19"/>
  <c r="E4670" i="19"/>
  <c r="E4671" i="19"/>
  <c r="E4672" i="19"/>
  <c r="E4673" i="19"/>
  <c r="E4674" i="19"/>
  <c r="E4675" i="19"/>
  <c r="E4676" i="19"/>
  <c r="E4677" i="19"/>
  <c r="E4678" i="19"/>
  <c r="E4679" i="19"/>
  <c r="E4680" i="19"/>
  <c r="E4681" i="19"/>
  <c r="E4682" i="19"/>
  <c r="E4683" i="19"/>
  <c r="E4684" i="19"/>
  <c r="E4685" i="19"/>
  <c r="E4686" i="19"/>
  <c r="E4687" i="19"/>
  <c r="E4688" i="19"/>
  <c r="E4689" i="19"/>
  <c r="E4690" i="19"/>
  <c r="E4691" i="19"/>
  <c r="E4692" i="19"/>
  <c r="E4693" i="19"/>
  <c r="E4694" i="19"/>
  <c r="E4695" i="19"/>
  <c r="E4696" i="19"/>
  <c r="E4697" i="19"/>
  <c r="E4698" i="19"/>
  <c r="E4699" i="19"/>
  <c r="E4700" i="19"/>
  <c r="E4701" i="19"/>
  <c r="E4702" i="19"/>
  <c r="E4703" i="19"/>
  <c r="E4704" i="19"/>
  <c r="E4705" i="19"/>
  <c r="E4706" i="19"/>
  <c r="E4707" i="19"/>
  <c r="E4708" i="19"/>
  <c r="E4709" i="19"/>
  <c r="E4710" i="19"/>
  <c r="E4711" i="19"/>
  <c r="E4712" i="19"/>
  <c r="E4713" i="19"/>
  <c r="E4714" i="19"/>
  <c r="E4715" i="19"/>
  <c r="E4716" i="19"/>
  <c r="E4717" i="19"/>
  <c r="E4718" i="19"/>
  <c r="E4719" i="19"/>
  <c r="E4720" i="19"/>
  <c r="E4721" i="19"/>
  <c r="E4722" i="19"/>
  <c r="E4723" i="19"/>
  <c r="E4724" i="19"/>
  <c r="E4725" i="19"/>
  <c r="E4726" i="19"/>
  <c r="E4727" i="19"/>
  <c r="E4728" i="19"/>
  <c r="E4729" i="19"/>
  <c r="E4730" i="19"/>
  <c r="E4731" i="19"/>
  <c r="E4732" i="19"/>
  <c r="E4733" i="19"/>
  <c r="E4734" i="19"/>
  <c r="E4735" i="19"/>
  <c r="E4736" i="19"/>
  <c r="E4737" i="19"/>
  <c r="E4738" i="19"/>
  <c r="E4739" i="19"/>
  <c r="E4740" i="19"/>
  <c r="E4741" i="19"/>
  <c r="E4742" i="19"/>
  <c r="E4743" i="19"/>
  <c r="E4744" i="19"/>
  <c r="E4745" i="19"/>
  <c r="E4746" i="19"/>
  <c r="E4747" i="19"/>
  <c r="E4748" i="19"/>
  <c r="E4749" i="19"/>
  <c r="E4750" i="19"/>
  <c r="E4751" i="19"/>
  <c r="E4752" i="19"/>
  <c r="E4753" i="19"/>
  <c r="E4754" i="19"/>
  <c r="E4755" i="19"/>
  <c r="E4756" i="19"/>
  <c r="E4757" i="19"/>
  <c r="E4758" i="19"/>
  <c r="E4759" i="19"/>
  <c r="E4760" i="19"/>
  <c r="E4761" i="19"/>
  <c r="E4762" i="19"/>
  <c r="E4763" i="19"/>
  <c r="E4764" i="19"/>
  <c r="E4765" i="19"/>
  <c r="E4766" i="19"/>
  <c r="E4767" i="19"/>
  <c r="E4768" i="19"/>
  <c r="E4769" i="19"/>
  <c r="E4770" i="19"/>
  <c r="E4771" i="19"/>
  <c r="E4772" i="19"/>
  <c r="E4773" i="19"/>
  <c r="E4774" i="19"/>
  <c r="E4775" i="19"/>
  <c r="E4776" i="19"/>
  <c r="E4777" i="19"/>
  <c r="E4778" i="19"/>
  <c r="E4779" i="19"/>
  <c r="E4780" i="19"/>
  <c r="E4781" i="19"/>
  <c r="E4782" i="19"/>
  <c r="E4783" i="19"/>
  <c r="E4784" i="19"/>
  <c r="E4785" i="19"/>
  <c r="E4786" i="19"/>
  <c r="E4787" i="19"/>
  <c r="E4788" i="19"/>
  <c r="E4789" i="19"/>
  <c r="E4790" i="19"/>
  <c r="E4791" i="19"/>
  <c r="E4792" i="19"/>
  <c r="E4793" i="19"/>
  <c r="E4794" i="19"/>
  <c r="E4795" i="19"/>
  <c r="E4796" i="19"/>
  <c r="E4797" i="19"/>
  <c r="E4798" i="19"/>
  <c r="E4799" i="19"/>
  <c r="E4800" i="19"/>
  <c r="E4801" i="19"/>
  <c r="E4802" i="19"/>
  <c r="E4803" i="19"/>
  <c r="E4804" i="19"/>
  <c r="E4805" i="19"/>
  <c r="E4806" i="19"/>
  <c r="E4807" i="19"/>
  <c r="E4808" i="19"/>
  <c r="E4809" i="19"/>
  <c r="E4810" i="19"/>
  <c r="E4811" i="19"/>
  <c r="E4812" i="19"/>
  <c r="E4813" i="19"/>
  <c r="E4814" i="19"/>
  <c r="E4815" i="19"/>
  <c r="E4816" i="19"/>
  <c r="E4817" i="19"/>
  <c r="E4818" i="19"/>
  <c r="E4819" i="19"/>
  <c r="E4820" i="19"/>
  <c r="E4821" i="19"/>
  <c r="E4822" i="19"/>
  <c r="E4823" i="19"/>
  <c r="E4824" i="19"/>
  <c r="E4825" i="19"/>
  <c r="E4826" i="19"/>
  <c r="E4827" i="19"/>
  <c r="E4828" i="19"/>
  <c r="E4829" i="19"/>
  <c r="E4830" i="19"/>
  <c r="E4831" i="19"/>
  <c r="E4832" i="19"/>
  <c r="E4833" i="19"/>
  <c r="E4834" i="19"/>
  <c r="E4835" i="19"/>
  <c r="E4836" i="19"/>
  <c r="E4837" i="19"/>
  <c r="E4838" i="19"/>
  <c r="E4839" i="19"/>
  <c r="E4840" i="19"/>
  <c r="E4841" i="19"/>
  <c r="E4842" i="19"/>
  <c r="E4843" i="19"/>
  <c r="E4844" i="19"/>
  <c r="E4845" i="19"/>
  <c r="E4846" i="19"/>
  <c r="E4847" i="19"/>
  <c r="E4848" i="19"/>
  <c r="E4849" i="19"/>
  <c r="E4850" i="19"/>
  <c r="E4851" i="19"/>
  <c r="E4852" i="19"/>
  <c r="E4853" i="19"/>
  <c r="E4854" i="19"/>
  <c r="E4855" i="19"/>
  <c r="E4856" i="19"/>
  <c r="E4857" i="19"/>
  <c r="E4858" i="19"/>
  <c r="E4859" i="19"/>
  <c r="E4860" i="19"/>
  <c r="E4861" i="19"/>
  <c r="E4862" i="19"/>
  <c r="E4863" i="19"/>
  <c r="E4864" i="19"/>
  <c r="E4865" i="19"/>
  <c r="E4866" i="19"/>
  <c r="E4867" i="19"/>
  <c r="E4868" i="19"/>
  <c r="E4869" i="19"/>
  <c r="E4870" i="19"/>
  <c r="E4871" i="19"/>
  <c r="E4872" i="19"/>
  <c r="E4873" i="19"/>
  <c r="E4874" i="19"/>
  <c r="E4875" i="19"/>
  <c r="E4876" i="19"/>
  <c r="E4877" i="19"/>
  <c r="E4878" i="19"/>
  <c r="E4879" i="19"/>
  <c r="E4880" i="19"/>
  <c r="E4881" i="19"/>
  <c r="E4882" i="19"/>
  <c r="E4883" i="19"/>
  <c r="E4884" i="19"/>
  <c r="E4885" i="19"/>
  <c r="E4886" i="19"/>
  <c r="E4887" i="19"/>
  <c r="E4888" i="19"/>
  <c r="E4889" i="19"/>
  <c r="E4890" i="19"/>
  <c r="E4891" i="19"/>
  <c r="E4892" i="19"/>
  <c r="E4893" i="19"/>
  <c r="E4894" i="19"/>
  <c r="E4895" i="19"/>
  <c r="E4896" i="19"/>
  <c r="E4897" i="19"/>
  <c r="E4898" i="19"/>
  <c r="E4899" i="19"/>
  <c r="E4900" i="19"/>
  <c r="E4901" i="19"/>
  <c r="E4902" i="19"/>
  <c r="E4903" i="19"/>
  <c r="E4904" i="19"/>
  <c r="E4905" i="19"/>
  <c r="E4906" i="19"/>
  <c r="E4907" i="19"/>
  <c r="E4908" i="19"/>
  <c r="E4909" i="19"/>
  <c r="E4910" i="19"/>
  <c r="E4911" i="19"/>
  <c r="E4912" i="19"/>
  <c r="E4913" i="19"/>
  <c r="E4914" i="19"/>
  <c r="E4915" i="19"/>
  <c r="E4916" i="19"/>
  <c r="E4917" i="19"/>
  <c r="E4918" i="19"/>
  <c r="E4919" i="19"/>
  <c r="E4920" i="19"/>
  <c r="E4921" i="19"/>
  <c r="E4922" i="19"/>
  <c r="E4923" i="19"/>
  <c r="E4924" i="19"/>
  <c r="E4925" i="19"/>
  <c r="E4926" i="19"/>
  <c r="E4927" i="19"/>
  <c r="E4928" i="19"/>
  <c r="E4929" i="19"/>
  <c r="E4930" i="19"/>
  <c r="E4931" i="19"/>
  <c r="E4932" i="19"/>
  <c r="E4933" i="19"/>
  <c r="E4934" i="19"/>
  <c r="E4935" i="19"/>
  <c r="E4936" i="19"/>
  <c r="E4937" i="19"/>
  <c r="E4938" i="19"/>
  <c r="E4939" i="19"/>
  <c r="E4940" i="19"/>
  <c r="E4941" i="19"/>
  <c r="E4942" i="19"/>
  <c r="E4943" i="19"/>
  <c r="E4944" i="19"/>
  <c r="E4945" i="19"/>
  <c r="E4946" i="19"/>
  <c r="E4947" i="19"/>
  <c r="E4948" i="19"/>
  <c r="E4949" i="19"/>
  <c r="E4950" i="19"/>
  <c r="E4951" i="19"/>
  <c r="E4952" i="19"/>
  <c r="E4953" i="19"/>
  <c r="E4954" i="19"/>
  <c r="E4955" i="19"/>
  <c r="E4956" i="19"/>
  <c r="E4957" i="19"/>
  <c r="E4958" i="19"/>
  <c r="E4959" i="19"/>
  <c r="E4960" i="19"/>
  <c r="E4961" i="19"/>
  <c r="E4962" i="19"/>
  <c r="E4963" i="19"/>
  <c r="E4964" i="19"/>
  <c r="E4965" i="19"/>
  <c r="E4966" i="19"/>
  <c r="E4967" i="19"/>
  <c r="E4968" i="19"/>
  <c r="E4969" i="19"/>
  <c r="E4970" i="19"/>
  <c r="E4971" i="19"/>
  <c r="E4972" i="19"/>
  <c r="E4973" i="19"/>
  <c r="E4974" i="19"/>
  <c r="E4975" i="19"/>
  <c r="E4976" i="19"/>
  <c r="E4977" i="19"/>
  <c r="E4978" i="19"/>
  <c r="E4979" i="19"/>
  <c r="E4980" i="19"/>
  <c r="E4981" i="19"/>
  <c r="E4982" i="19"/>
  <c r="E4983" i="19"/>
  <c r="E4984" i="19"/>
  <c r="E4985" i="19"/>
  <c r="E4986" i="19"/>
  <c r="E4987" i="19"/>
  <c r="E4988" i="19"/>
  <c r="E4989" i="19"/>
  <c r="E4990" i="19"/>
  <c r="E4991" i="19"/>
  <c r="E4992" i="19"/>
  <c r="E4993" i="19"/>
  <c r="E4994" i="19"/>
  <c r="E4995" i="19"/>
  <c r="E4996" i="19"/>
  <c r="E4997" i="19"/>
  <c r="E4998" i="19"/>
  <c r="E4999" i="19"/>
  <c r="E5000" i="19"/>
  <c r="E5001" i="19"/>
  <c r="E5002" i="19"/>
  <c r="E5003" i="19"/>
  <c r="E5004" i="19"/>
  <c r="E5005" i="19"/>
  <c r="E5006" i="19"/>
  <c r="E5007" i="19"/>
  <c r="E5008" i="19"/>
  <c r="E5009" i="19"/>
  <c r="E5010" i="19"/>
  <c r="E5011" i="19"/>
  <c r="E5012" i="19"/>
  <c r="E5013" i="19"/>
  <c r="E5014" i="19"/>
  <c r="E5015" i="19"/>
  <c r="E5016" i="19"/>
  <c r="E5017" i="19"/>
  <c r="E5018" i="19"/>
  <c r="E5019" i="19"/>
  <c r="E5020" i="19"/>
  <c r="E5021" i="19"/>
  <c r="E5022" i="19"/>
  <c r="E5023" i="19"/>
  <c r="E5024" i="19"/>
  <c r="E5025" i="19"/>
  <c r="E5026" i="19"/>
  <c r="E5027" i="19"/>
  <c r="E5028" i="19"/>
  <c r="E5029" i="19"/>
  <c r="E5030" i="19"/>
  <c r="E5031" i="19"/>
  <c r="E5032" i="19"/>
  <c r="E5033" i="19"/>
  <c r="E5034" i="19"/>
  <c r="E5035" i="19"/>
  <c r="E5036" i="19"/>
  <c r="E5037" i="19"/>
  <c r="E5038" i="19"/>
  <c r="E5039" i="19"/>
  <c r="E5040" i="19"/>
  <c r="E5041" i="19"/>
  <c r="E5042" i="19"/>
  <c r="E5043" i="19"/>
  <c r="E5044" i="19"/>
  <c r="E5045" i="19"/>
  <c r="E5046" i="19"/>
  <c r="E5047" i="19"/>
  <c r="E5048" i="19"/>
  <c r="E5049" i="19"/>
  <c r="E5050" i="19"/>
  <c r="E5051" i="19"/>
  <c r="E5052" i="19"/>
  <c r="E5053" i="19"/>
  <c r="E5054" i="19"/>
  <c r="E5055" i="19"/>
  <c r="E5056" i="19"/>
  <c r="E5057" i="19"/>
  <c r="E5058" i="19"/>
  <c r="E5059" i="19"/>
  <c r="E5060" i="19"/>
  <c r="E5061" i="19"/>
  <c r="E5062" i="19"/>
  <c r="E5063" i="19"/>
  <c r="E5064" i="19"/>
  <c r="E5065" i="19"/>
  <c r="E5066" i="19"/>
  <c r="E5067" i="19"/>
  <c r="E5068" i="19"/>
  <c r="E5069" i="19"/>
  <c r="E5070" i="19"/>
  <c r="E5071" i="19"/>
  <c r="E5072" i="19"/>
  <c r="E5073" i="19"/>
  <c r="E5074" i="19"/>
  <c r="E5075" i="19"/>
  <c r="E5076" i="19"/>
  <c r="E5077" i="19"/>
  <c r="E5078" i="19"/>
  <c r="E5079" i="19"/>
  <c r="E5080" i="19"/>
  <c r="E5081" i="19"/>
  <c r="E5082" i="19"/>
  <c r="E5083" i="19"/>
  <c r="E5084" i="19"/>
  <c r="E5085" i="19"/>
  <c r="E5086" i="19"/>
  <c r="E5087" i="19"/>
  <c r="E5088" i="19"/>
  <c r="E5089" i="19"/>
  <c r="E5090" i="19"/>
  <c r="E5091" i="19"/>
  <c r="E5092" i="19"/>
  <c r="E5093" i="19"/>
  <c r="E5094" i="19"/>
  <c r="E5095" i="19"/>
  <c r="E5096" i="19"/>
  <c r="E5097" i="19"/>
  <c r="E5098" i="19"/>
  <c r="E5099" i="19"/>
  <c r="E5100" i="19"/>
  <c r="E5101" i="19"/>
  <c r="E5102" i="19"/>
  <c r="E5103" i="19"/>
  <c r="E5104" i="19"/>
  <c r="E5105" i="19"/>
  <c r="E5106" i="19"/>
  <c r="E5107" i="19"/>
  <c r="E5108" i="19"/>
  <c r="E5109" i="19"/>
  <c r="E5110" i="19"/>
  <c r="E5111" i="19"/>
  <c r="E5112" i="19"/>
  <c r="E5113" i="19"/>
  <c r="E5114" i="19"/>
  <c r="E5115" i="19"/>
  <c r="E5116" i="19"/>
  <c r="E5117" i="19"/>
  <c r="E5118" i="19"/>
  <c r="E5119" i="19"/>
  <c r="E5120" i="19"/>
  <c r="E5121" i="19"/>
  <c r="E5122" i="19"/>
  <c r="E5123" i="19"/>
  <c r="E5124" i="19"/>
  <c r="E5125" i="19"/>
  <c r="E5126" i="19"/>
  <c r="E5127" i="19"/>
  <c r="E5128" i="19"/>
  <c r="E5129" i="19"/>
  <c r="E5130" i="19"/>
  <c r="E5131" i="19"/>
  <c r="E5132" i="19"/>
  <c r="E5133" i="19"/>
  <c r="E5134" i="19"/>
  <c r="E5135" i="19"/>
  <c r="E5136" i="19"/>
  <c r="E5137" i="19"/>
  <c r="E5138" i="19"/>
  <c r="E5139" i="19"/>
  <c r="E5140" i="19"/>
  <c r="E5141" i="19"/>
  <c r="E5142" i="19"/>
  <c r="E5143" i="19"/>
  <c r="E5144" i="19"/>
  <c r="E5145" i="19"/>
  <c r="E5146" i="19"/>
  <c r="E5147" i="19"/>
  <c r="E5148" i="19"/>
  <c r="E5149" i="19"/>
  <c r="E5150" i="19"/>
  <c r="E5151" i="19"/>
  <c r="E5152" i="19"/>
  <c r="E5153" i="19"/>
  <c r="E5154" i="19"/>
  <c r="E5155" i="19"/>
  <c r="E5156" i="19"/>
  <c r="E5157" i="19"/>
  <c r="E5158" i="19"/>
  <c r="E5159" i="19"/>
  <c r="E5160" i="19"/>
  <c r="E5161" i="19"/>
  <c r="E5162" i="19"/>
  <c r="E5163" i="19"/>
  <c r="E5164" i="19"/>
  <c r="E5165" i="19"/>
  <c r="E5166" i="19"/>
  <c r="E5167" i="19"/>
  <c r="E5168" i="19"/>
  <c r="E5169" i="19"/>
  <c r="E5170" i="19"/>
  <c r="E5171" i="19"/>
  <c r="E5172" i="19"/>
  <c r="E5173" i="19"/>
  <c r="E5174" i="19"/>
  <c r="E5175" i="19"/>
  <c r="E5176" i="19"/>
  <c r="E5177" i="19"/>
  <c r="E5178" i="19"/>
  <c r="E5179" i="19"/>
  <c r="E5180" i="19"/>
  <c r="E5181" i="19"/>
  <c r="E5182" i="19"/>
  <c r="E5183" i="19"/>
  <c r="E5184" i="19"/>
  <c r="E5185" i="19"/>
  <c r="E5186" i="19"/>
  <c r="E5187" i="19"/>
  <c r="E5188" i="19"/>
  <c r="E5189" i="19"/>
  <c r="E5190" i="19"/>
  <c r="E5191" i="19"/>
  <c r="E5192" i="19"/>
  <c r="E5193" i="19"/>
  <c r="E5194" i="19"/>
  <c r="E5195" i="19"/>
  <c r="E5196" i="19"/>
  <c r="E5197" i="19"/>
  <c r="E5198" i="19"/>
  <c r="E5199" i="19"/>
  <c r="E5200" i="19"/>
  <c r="E5201" i="19"/>
  <c r="E5202" i="19"/>
  <c r="E5203" i="19"/>
  <c r="E5204" i="19"/>
  <c r="E5205" i="19"/>
  <c r="E5206" i="19"/>
  <c r="E5207" i="19"/>
  <c r="E5208" i="19"/>
  <c r="E5209" i="19"/>
  <c r="E5210" i="19"/>
  <c r="E5211" i="19"/>
  <c r="E5212" i="19"/>
  <c r="E5213" i="19"/>
  <c r="E5214" i="19"/>
  <c r="E5215" i="19"/>
  <c r="E5216" i="19"/>
  <c r="E5217" i="19"/>
  <c r="E5218" i="19"/>
  <c r="E5219" i="19"/>
  <c r="E5220" i="19"/>
  <c r="E5221" i="19"/>
  <c r="E5222" i="19"/>
  <c r="E5223" i="19"/>
  <c r="E5224" i="19"/>
  <c r="E5225" i="19"/>
  <c r="E5226" i="19"/>
  <c r="E5227" i="19"/>
  <c r="E5228" i="19"/>
  <c r="E5229" i="19"/>
  <c r="E5230" i="19"/>
  <c r="E5231" i="19"/>
  <c r="E5232" i="19"/>
  <c r="E5233" i="19"/>
  <c r="E5234" i="19"/>
  <c r="E5235" i="19"/>
  <c r="E5236" i="19"/>
  <c r="E5237" i="19"/>
  <c r="E5238" i="19"/>
  <c r="E5239" i="19"/>
  <c r="E5240" i="19"/>
  <c r="E5241" i="19"/>
  <c r="E5242" i="19"/>
  <c r="E5243" i="19"/>
  <c r="E5244" i="19"/>
  <c r="E5245" i="19"/>
  <c r="E5246" i="19"/>
  <c r="E5247" i="19"/>
  <c r="E5248" i="19"/>
  <c r="E5249" i="19"/>
  <c r="E5250" i="19"/>
  <c r="E5251" i="19"/>
  <c r="E5252" i="19"/>
  <c r="E5253" i="19"/>
  <c r="E5254" i="19"/>
  <c r="E5255" i="19"/>
  <c r="E5256" i="19"/>
  <c r="E5257" i="19"/>
  <c r="E5258" i="19"/>
  <c r="E5259" i="19"/>
  <c r="E5260" i="19"/>
  <c r="E5261" i="19"/>
  <c r="E5262" i="19"/>
  <c r="E5263" i="19"/>
  <c r="E5264" i="19"/>
  <c r="E5265" i="19"/>
  <c r="E5266" i="19"/>
  <c r="E5267" i="19"/>
  <c r="E5268" i="19"/>
  <c r="E5269" i="19"/>
  <c r="E5270" i="19"/>
  <c r="E5271" i="19"/>
  <c r="E5272" i="19"/>
  <c r="E5273" i="19"/>
  <c r="E5274" i="19"/>
  <c r="E5275" i="19"/>
  <c r="E5276" i="19"/>
  <c r="E5277" i="19"/>
  <c r="E5278" i="19"/>
  <c r="E5279" i="19"/>
  <c r="E5280" i="19"/>
  <c r="E5281" i="19"/>
  <c r="E5282" i="19"/>
  <c r="E5283" i="19"/>
  <c r="E5284" i="19"/>
  <c r="E5285" i="19"/>
  <c r="E5286" i="19"/>
  <c r="E5287" i="19"/>
  <c r="E5288" i="19"/>
  <c r="E5289" i="19"/>
  <c r="E5290" i="19"/>
  <c r="E5291" i="19"/>
  <c r="E5292" i="19"/>
  <c r="E5293" i="19"/>
  <c r="E5294" i="19"/>
  <c r="E5295" i="19"/>
  <c r="E5296" i="19"/>
  <c r="E5297" i="19"/>
  <c r="E5298" i="19"/>
  <c r="E5299" i="19"/>
  <c r="E5300" i="19"/>
  <c r="E5301" i="19"/>
  <c r="E5302" i="19"/>
  <c r="E5303" i="19"/>
  <c r="E5304" i="19"/>
  <c r="E5305" i="19"/>
  <c r="E5306" i="19"/>
  <c r="E5307" i="19"/>
  <c r="E5308" i="19"/>
  <c r="E5309" i="19"/>
  <c r="E5310" i="19"/>
  <c r="E5311" i="19"/>
  <c r="E5312" i="19"/>
  <c r="E5313" i="19"/>
  <c r="E5314" i="19"/>
  <c r="E5315" i="19"/>
  <c r="E5316" i="19"/>
  <c r="E5317" i="19"/>
  <c r="E5318" i="19"/>
  <c r="E5319" i="19"/>
  <c r="E5320" i="19"/>
  <c r="E5321" i="19"/>
  <c r="E5322" i="19"/>
  <c r="E5323" i="19"/>
  <c r="E5324" i="19"/>
  <c r="E5325" i="19"/>
  <c r="E5326" i="19"/>
  <c r="E5327" i="19"/>
  <c r="E5328" i="19"/>
  <c r="E5329" i="19"/>
  <c r="E5330" i="19"/>
  <c r="E5331" i="19"/>
  <c r="E5332" i="19"/>
  <c r="E5333" i="19"/>
  <c r="E5334" i="19"/>
  <c r="E5335" i="19"/>
  <c r="E5336" i="19"/>
  <c r="E5337" i="19"/>
  <c r="E5338" i="19"/>
  <c r="E5339" i="19"/>
  <c r="E5340" i="19"/>
  <c r="E5341" i="19"/>
  <c r="E5342" i="19"/>
  <c r="E5343" i="19"/>
  <c r="E5344" i="19"/>
  <c r="E5345" i="19"/>
  <c r="E5346" i="19"/>
  <c r="E5347" i="19"/>
  <c r="E5348" i="19"/>
  <c r="E5349" i="19"/>
  <c r="E5350" i="19"/>
  <c r="E5351" i="19"/>
  <c r="E5352" i="19"/>
  <c r="E5353" i="19"/>
  <c r="E5354" i="19"/>
  <c r="E5355" i="19"/>
  <c r="E5356" i="19"/>
  <c r="E5357" i="19"/>
  <c r="E5358" i="19"/>
  <c r="E5359" i="19"/>
  <c r="E5360" i="19"/>
  <c r="E5361" i="19"/>
  <c r="E5362" i="19"/>
  <c r="E5363" i="19"/>
  <c r="E5364" i="19"/>
  <c r="E5365" i="19"/>
  <c r="E5366" i="19"/>
  <c r="E5367" i="19"/>
  <c r="E5368" i="19"/>
  <c r="E5369" i="19"/>
  <c r="E5370" i="19"/>
  <c r="E5371" i="19"/>
  <c r="E5372" i="19"/>
  <c r="E5373" i="19"/>
  <c r="E5374" i="19"/>
  <c r="E5375" i="19"/>
  <c r="E5376" i="19"/>
  <c r="E5377" i="19"/>
  <c r="E5378" i="19"/>
  <c r="E5379" i="19"/>
  <c r="E5380" i="19"/>
  <c r="E5381" i="19"/>
  <c r="E5382" i="19"/>
  <c r="E5383" i="19"/>
  <c r="E5384" i="19"/>
  <c r="E5385" i="19"/>
  <c r="E5386" i="19"/>
  <c r="E5387" i="19"/>
  <c r="E5388" i="19"/>
  <c r="E5389" i="19"/>
  <c r="E5390" i="19"/>
  <c r="E5391" i="19"/>
  <c r="E5392" i="19"/>
  <c r="E5393" i="19"/>
  <c r="E5394" i="19"/>
  <c r="E5395" i="19"/>
  <c r="E5396" i="19"/>
  <c r="E5397" i="19"/>
  <c r="E5398" i="19"/>
  <c r="E5399" i="19"/>
  <c r="E5400" i="19"/>
  <c r="E5401" i="19"/>
  <c r="E5402" i="19"/>
  <c r="E5403" i="19"/>
  <c r="E5404" i="19"/>
  <c r="E5405" i="19"/>
  <c r="E5406" i="19"/>
  <c r="E5407" i="19"/>
  <c r="E5408" i="19"/>
  <c r="E5409" i="19"/>
  <c r="E5410" i="19"/>
  <c r="E5411" i="19"/>
  <c r="E5412" i="19"/>
  <c r="E5413" i="19"/>
  <c r="E5414" i="19"/>
  <c r="E5415" i="19"/>
  <c r="E5416" i="19"/>
  <c r="E5417" i="19"/>
  <c r="E5418" i="19"/>
  <c r="E5419" i="19"/>
  <c r="E5420" i="19"/>
  <c r="E5421" i="19"/>
  <c r="E5422" i="19"/>
  <c r="E5423" i="19"/>
  <c r="E5424" i="19"/>
  <c r="E5425" i="19"/>
  <c r="E5426" i="19"/>
  <c r="E5427" i="19"/>
  <c r="E5428" i="19"/>
  <c r="E5429" i="19"/>
  <c r="E5430" i="19"/>
  <c r="E5431" i="19"/>
  <c r="E5432" i="19"/>
  <c r="E5433" i="19"/>
  <c r="E5434" i="19"/>
  <c r="E5435" i="19"/>
  <c r="E5436" i="19"/>
  <c r="E5437" i="19"/>
  <c r="E5438" i="19"/>
  <c r="E5439" i="19"/>
  <c r="E5440" i="19"/>
  <c r="E5441" i="19"/>
  <c r="E5442" i="19"/>
  <c r="E5443" i="19"/>
  <c r="E5444" i="19"/>
  <c r="E5445" i="19"/>
  <c r="E5446" i="19"/>
  <c r="E5447" i="19"/>
  <c r="E5448" i="19"/>
  <c r="E5449" i="19"/>
  <c r="E5450" i="19"/>
  <c r="E5451" i="19"/>
  <c r="E5452" i="19"/>
  <c r="E5453" i="19"/>
  <c r="E5454" i="19"/>
  <c r="E5455" i="19"/>
  <c r="E5456" i="19"/>
  <c r="E5457" i="19"/>
  <c r="E5458" i="19"/>
  <c r="E5459" i="19"/>
  <c r="E5460" i="19"/>
  <c r="E5461" i="19"/>
  <c r="E5462" i="19"/>
  <c r="E5463" i="19"/>
  <c r="E5464" i="19"/>
  <c r="E5465" i="19"/>
  <c r="E5466" i="19"/>
  <c r="E5467" i="19"/>
  <c r="E5468" i="19"/>
  <c r="E5469" i="19"/>
  <c r="E5470" i="19"/>
  <c r="E5471" i="19"/>
  <c r="E5472" i="19"/>
  <c r="E5473" i="19"/>
  <c r="E5474" i="19"/>
  <c r="E5475" i="19"/>
  <c r="E5476" i="19"/>
  <c r="E5477" i="19"/>
  <c r="E5478" i="19"/>
  <c r="E5479" i="19"/>
  <c r="E5480" i="19"/>
  <c r="E5481" i="19"/>
  <c r="E5482" i="19"/>
  <c r="E5483" i="19"/>
  <c r="E5484" i="19"/>
  <c r="E5485" i="19"/>
  <c r="E5486" i="19"/>
  <c r="E5487" i="19"/>
  <c r="E5488" i="19"/>
  <c r="E5489" i="19"/>
  <c r="E5490" i="19"/>
  <c r="E5491" i="19"/>
  <c r="E5492" i="19"/>
  <c r="E5493" i="19"/>
  <c r="E5494" i="19"/>
  <c r="E5495" i="19"/>
  <c r="E5496" i="19"/>
  <c r="E5497" i="19"/>
  <c r="E5498" i="19"/>
  <c r="E5499" i="19"/>
  <c r="E5500" i="19"/>
  <c r="E5501" i="19"/>
  <c r="E5502" i="19"/>
  <c r="E5503" i="19"/>
  <c r="E5504" i="19"/>
  <c r="E5505" i="19"/>
  <c r="E5506" i="19"/>
  <c r="E5507" i="19"/>
  <c r="E5508" i="19"/>
  <c r="E5509" i="19"/>
  <c r="E5510" i="19"/>
  <c r="E5511" i="19"/>
  <c r="E5512" i="19"/>
  <c r="E5513" i="19"/>
  <c r="E5514" i="19"/>
  <c r="E5515" i="19"/>
  <c r="E5516" i="19"/>
  <c r="E5517" i="19"/>
  <c r="E5518" i="19"/>
  <c r="E5519" i="19"/>
  <c r="E5520" i="19"/>
  <c r="E5521" i="19"/>
  <c r="E5522" i="19"/>
  <c r="E5523" i="19"/>
  <c r="E5524" i="19"/>
  <c r="E5525" i="19"/>
  <c r="E5526" i="19"/>
  <c r="E5527" i="19"/>
  <c r="E5528" i="19"/>
  <c r="E5529" i="19"/>
  <c r="E5530" i="19"/>
  <c r="E5531" i="19"/>
  <c r="E5532" i="19"/>
  <c r="E5533" i="19"/>
  <c r="E5534" i="19"/>
  <c r="E5535" i="19"/>
  <c r="E5536" i="19"/>
  <c r="E5537" i="19"/>
  <c r="E5538" i="19"/>
  <c r="E5539" i="19"/>
  <c r="E5540" i="19"/>
  <c r="E5541" i="19"/>
  <c r="E5542" i="19"/>
  <c r="E5543" i="19"/>
  <c r="E5544" i="19"/>
  <c r="E5545" i="19"/>
  <c r="E5546" i="19"/>
  <c r="E5547" i="19"/>
  <c r="E5548" i="19"/>
  <c r="E5549" i="19"/>
  <c r="E5550" i="19"/>
  <c r="E5551" i="19"/>
  <c r="E5552" i="19"/>
  <c r="E5553" i="19"/>
  <c r="E5554" i="19"/>
  <c r="E5555" i="19"/>
  <c r="E5556" i="19"/>
  <c r="E5557" i="19"/>
  <c r="E5558" i="19"/>
  <c r="E5559" i="19"/>
  <c r="E5560" i="19"/>
  <c r="E5561" i="19"/>
  <c r="E5562" i="19"/>
  <c r="E5563" i="19"/>
  <c r="E5564" i="19"/>
  <c r="E5565" i="19"/>
  <c r="E5566" i="19"/>
  <c r="E5567" i="19"/>
  <c r="E5568" i="19"/>
  <c r="E5569" i="19"/>
  <c r="E5570" i="19"/>
  <c r="E5571" i="19"/>
  <c r="E5572" i="19"/>
  <c r="E5573" i="19"/>
  <c r="E5574" i="19"/>
  <c r="E5575" i="19"/>
  <c r="E5576" i="19"/>
  <c r="E5577" i="19"/>
  <c r="E5578" i="19"/>
  <c r="E5579" i="19"/>
  <c r="E5580" i="19"/>
  <c r="E5581" i="19"/>
  <c r="E5582" i="19"/>
  <c r="E5583" i="19"/>
  <c r="E5584" i="19"/>
  <c r="E5585" i="19"/>
  <c r="E5586" i="19"/>
  <c r="E5587" i="19"/>
  <c r="E5588" i="19"/>
  <c r="E5589" i="19"/>
  <c r="E5590" i="19"/>
  <c r="E5591" i="19"/>
  <c r="E5592" i="19"/>
  <c r="E5593" i="19"/>
  <c r="E5594" i="19"/>
  <c r="E5595" i="19"/>
  <c r="E5596" i="19"/>
  <c r="E5597" i="19"/>
  <c r="E5598" i="19"/>
  <c r="E5599" i="19"/>
  <c r="E5600" i="19"/>
  <c r="E5601" i="19"/>
  <c r="E5602" i="19"/>
  <c r="E5603" i="19"/>
  <c r="E2" i="19"/>
  <c r="K5" i="20"/>
  <c r="K6" i="20"/>
  <c r="J7" i="20"/>
  <c r="K7" i="20"/>
  <c r="D3" i="19"/>
  <c r="D4" i="19"/>
  <c r="D5" i="19"/>
  <c r="D6" i="19"/>
  <c r="D7" i="19"/>
  <c r="D8" i="19"/>
  <c r="D9" i="19"/>
  <c r="D10" i="19"/>
  <c r="D11" i="19"/>
  <c r="D12" i="19"/>
  <c r="D13" i="19"/>
  <c r="D14" i="19"/>
  <c r="D15" i="19"/>
  <c r="D16" i="19"/>
  <c r="D17" i="19"/>
  <c r="D18" i="19"/>
  <c r="D19" i="19"/>
  <c r="D20" i="19"/>
  <c r="D21" i="19"/>
  <c r="D22" i="19"/>
  <c r="D23" i="19"/>
  <c r="D24" i="19"/>
  <c r="D25" i="19"/>
  <c r="D26" i="19"/>
  <c r="D27" i="19"/>
  <c r="D28" i="19"/>
  <c r="D29" i="19"/>
  <c r="D30" i="19"/>
  <c r="D31" i="19"/>
  <c r="D32" i="19"/>
  <c r="D33" i="19"/>
  <c r="D34" i="19"/>
  <c r="D35" i="19"/>
  <c r="D36" i="19"/>
  <c r="D37" i="19"/>
  <c r="D38" i="19"/>
  <c r="D39" i="19"/>
  <c r="D40" i="19"/>
  <c r="D41" i="19"/>
  <c r="D42" i="19"/>
  <c r="D43" i="19"/>
  <c r="D44" i="19"/>
  <c r="D45" i="19"/>
  <c r="D46" i="19"/>
  <c r="D47" i="19"/>
  <c r="D48" i="19"/>
  <c r="D49" i="19"/>
  <c r="D50" i="19"/>
  <c r="D51" i="19"/>
  <c r="D52" i="19"/>
  <c r="D53" i="19"/>
  <c r="D54" i="19"/>
  <c r="D55" i="19"/>
  <c r="D56" i="19"/>
  <c r="D57" i="19"/>
  <c r="D58" i="19"/>
  <c r="D59" i="19"/>
  <c r="D60" i="19"/>
  <c r="D61" i="19"/>
  <c r="D62" i="19"/>
  <c r="D63" i="19"/>
  <c r="D64" i="19"/>
  <c r="D65" i="19"/>
  <c r="D66" i="19"/>
  <c r="D67" i="19"/>
  <c r="D68" i="19"/>
  <c r="D69" i="19"/>
  <c r="D70" i="19"/>
  <c r="D71" i="19"/>
  <c r="D72" i="19"/>
  <c r="D73" i="19"/>
  <c r="D74" i="19"/>
  <c r="D75" i="19"/>
  <c r="D76" i="19"/>
  <c r="D77" i="19"/>
  <c r="D78" i="19"/>
  <c r="D79" i="19"/>
  <c r="D80" i="19"/>
  <c r="D81" i="19"/>
  <c r="D82" i="19"/>
  <c r="D83" i="19"/>
  <c r="D84" i="19"/>
  <c r="D85" i="19"/>
  <c r="D86" i="19"/>
  <c r="D87" i="19"/>
  <c r="D88" i="19"/>
  <c r="D89" i="19"/>
  <c r="D90" i="19"/>
  <c r="D91" i="19"/>
  <c r="D92" i="19"/>
  <c r="D93" i="19"/>
  <c r="D94" i="19"/>
  <c r="D95" i="19"/>
  <c r="D96" i="19"/>
  <c r="D97" i="19"/>
  <c r="D98" i="19"/>
  <c r="D99" i="19"/>
  <c r="D100" i="19"/>
  <c r="D101" i="19"/>
  <c r="D102" i="19"/>
  <c r="D103" i="19"/>
  <c r="D104" i="19"/>
  <c r="D105" i="19"/>
  <c r="D106" i="19"/>
  <c r="D107" i="19"/>
  <c r="D108" i="19"/>
  <c r="D109" i="19"/>
  <c r="D110" i="19"/>
  <c r="D111" i="19"/>
  <c r="D112" i="19"/>
  <c r="D113" i="19"/>
  <c r="D114" i="19"/>
  <c r="D115" i="19"/>
  <c r="D116" i="19"/>
  <c r="D117" i="19"/>
  <c r="D118" i="19"/>
  <c r="D119" i="19"/>
  <c r="D120" i="19"/>
  <c r="D121" i="19"/>
  <c r="D122" i="19"/>
  <c r="D123" i="19"/>
  <c r="D124" i="19"/>
  <c r="D125" i="19"/>
  <c r="D126" i="19"/>
  <c r="D127" i="19"/>
  <c r="D128" i="19"/>
  <c r="D129" i="19"/>
  <c r="D130" i="19"/>
  <c r="D131" i="19"/>
  <c r="D132" i="19"/>
  <c r="D133" i="19"/>
  <c r="D134" i="19"/>
  <c r="D135" i="19"/>
  <c r="D136" i="19"/>
  <c r="D137" i="19"/>
  <c r="D138" i="19"/>
  <c r="D139" i="19"/>
  <c r="D140" i="19"/>
  <c r="D141" i="19"/>
  <c r="D142" i="19"/>
  <c r="D143" i="19"/>
  <c r="D144" i="19"/>
  <c r="D145" i="19"/>
  <c r="D146" i="19"/>
  <c r="D147" i="19"/>
  <c r="D148" i="19"/>
  <c r="D149" i="19"/>
  <c r="D150" i="19"/>
  <c r="D151" i="19"/>
  <c r="D152" i="19"/>
  <c r="D153" i="19"/>
  <c r="D154" i="19"/>
  <c r="D155" i="19"/>
  <c r="D156" i="19"/>
  <c r="D157" i="19"/>
  <c r="D158" i="19"/>
  <c r="D159" i="19"/>
  <c r="D160" i="19"/>
  <c r="D161" i="19"/>
  <c r="D162" i="19"/>
  <c r="D163" i="19"/>
  <c r="D164" i="19"/>
  <c r="D165" i="19"/>
  <c r="D166" i="19"/>
  <c r="D167" i="19"/>
  <c r="D168" i="19"/>
  <c r="D169" i="19"/>
  <c r="D170" i="19"/>
  <c r="D171" i="19"/>
  <c r="D172" i="19"/>
  <c r="D173" i="19"/>
  <c r="D174" i="19"/>
  <c r="D175" i="19"/>
  <c r="D176" i="19"/>
  <c r="D177" i="19"/>
  <c r="D178" i="19"/>
  <c r="D179" i="19"/>
  <c r="D180" i="19"/>
  <c r="D181" i="19"/>
  <c r="D182" i="19"/>
  <c r="D183" i="19"/>
  <c r="D184" i="19"/>
  <c r="D185" i="19"/>
  <c r="D186" i="19"/>
  <c r="D187" i="19"/>
  <c r="D188" i="19"/>
  <c r="D189" i="19"/>
  <c r="D190" i="19"/>
  <c r="D191" i="19"/>
  <c r="D192" i="19"/>
  <c r="D193" i="19"/>
  <c r="D194" i="19"/>
  <c r="D195" i="19"/>
  <c r="D196" i="19"/>
  <c r="D197" i="19"/>
  <c r="D198" i="19"/>
  <c r="D199" i="19"/>
  <c r="D200" i="19"/>
  <c r="D201" i="19"/>
  <c r="D202" i="19"/>
  <c r="D203" i="19"/>
  <c r="D204" i="19"/>
  <c r="D205" i="19"/>
  <c r="D206" i="19"/>
  <c r="D207" i="19"/>
  <c r="D208" i="19"/>
  <c r="D209" i="19"/>
  <c r="D210" i="19"/>
  <c r="D211" i="19"/>
  <c r="D212" i="19"/>
  <c r="D213" i="19"/>
  <c r="D214" i="19"/>
  <c r="D215" i="19"/>
  <c r="D216" i="19"/>
  <c r="D217" i="19"/>
  <c r="D218" i="19"/>
  <c r="D219" i="19"/>
  <c r="D220" i="19"/>
  <c r="D221" i="19"/>
  <c r="D222" i="19"/>
  <c r="D223" i="19"/>
  <c r="D224" i="19"/>
  <c r="D225" i="19"/>
  <c r="D226" i="19"/>
  <c r="D227" i="19"/>
  <c r="D228" i="19"/>
  <c r="D229" i="19"/>
  <c r="D230" i="19"/>
  <c r="D231" i="19"/>
  <c r="D232" i="19"/>
  <c r="D233" i="19"/>
  <c r="D234" i="19"/>
  <c r="D235" i="19"/>
  <c r="D236" i="19"/>
  <c r="D237" i="19"/>
  <c r="D238" i="19"/>
  <c r="D239" i="19"/>
  <c r="D240" i="19"/>
  <c r="D241" i="19"/>
  <c r="D242" i="19"/>
  <c r="D243" i="19"/>
  <c r="D244" i="19"/>
  <c r="D245" i="19"/>
  <c r="D246" i="19"/>
  <c r="D247" i="19"/>
  <c r="D248" i="19"/>
  <c r="D249" i="19"/>
  <c r="D250" i="19"/>
  <c r="D251" i="19"/>
  <c r="D252" i="19"/>
  <c r="D253" i="19"/>
  <c r="D254" i="19"/>
  <c r="D255" i="19"/>
  <c r="D256" i="19"/>
  <c r="D257" i="19"/>
  <c r="D258" i="19"/>
  <c r="D259" i="19"/>
  <c r="D260" i="19"/>
  <c r="D261" i="19"/>
  <c r="D262" i="19"/>
  <c r="D263" i="19"/>
  <c r="D264" i="19"/>
  <c r="D265" i="19"/>
  <c r="D266" i="19"/>
  <c r="D267" i="19"/>
  <c r="D268" i="19"/>
  <c r="D269" i="19"/>
  <c r="D270" i="19"/>
  <c r="D271" i="19"/>
  <c r="D272" i="19"/>
  <c r="D273" i="19"/>
  <c r="D274" i="19"/>
  <c r="D275" i="19"/>
  <c r="D276" i="19"/>
  <c r="D277" i="19"/>
  <c r="D278" i="19"/>
  <c r="D279" i="19"/>
  <c r="D280" i="19"/>
  <c r="D281" i="19"/>
  <c r="D282" i="19"/>
  <c r="D283" i="19"/>
  <c r="D284" i="19"/>
  <c r="D285" i="19"/>
  <c r="D286" i="19"/>
  <c r="D287" i="19"/>
  <c r="D288" i="19"/>
  <c r="D289" i="19"/>
  <c r="D290" i="19"/>
  <c r="D291" i="19"/>
  <c r="D292" i="19"/>
  <c r="D293" i="19"/>
  <c r="D294" i="19"/>
  <c r="D295" i="19"/>
  <c r="D296" i="19"/>
  <c r="D297" i="19"/>
  <c r="D298" i="19"/>
  <c r="D299" i="19"/>
  <c r="D300" i="19"/>
  <c r="D301" i="19"/>
  <c r="D302" i="19"/>
  <c r="D303" i="19"/>
  <c r="D304" i="19"/>
  <c r="D305" i="19"/>
  <c r="D306" i="19"/>
  <c r="D307" i="19"/>
  <c r="D308" i="19"/>
  <c r="D309" i="19"/>
  <c r="D310" i="19"/>
  <c r="D311" i="19"/>
  <c r="D312" i="19"/>
  <c r="D313" i="19"/>
  <c r="D314" i="19"/>
  <c r="D315" i="19"/>
  <c r="D316" i="19"/>
  <c r="D317" i="19"/>
  <c r="D318" i="19"/>
  <c r="D319" i="19"/>
  <c r="D320" i="19"/>
  <c r="D321" i="19"/>
  <c r="D322" i="19"/>
  <c r="D323" i="19"/>
  <c r="D324" i="19"/>
  <c r="D325" i="19"/>
  <c r="D326" i="19"/>
  <c r="D327" i="19"/>
  <c r="D328" i="19"/>
  <c r="D329" i="19"/>
  <c r="D330" i="19"/>
  <c r="D331" i="19"/>
  <c r="D332" i="19"/>
  <c r="D333" i="19"/>
  <c r="D334" i="19"/>
  <c r="D335" i="19"/>
  <c r="D336" i="19"/>
  <c r="D337" i="19"/>
  <c r="D338" i="19"/>
  <c r="D339" i="19"/>
  <c r="D340" i="19"/>
  <c r="D341" i="19"/>
  <c r="D342" i="19"/>
  <c r="D343" i="19"/>
  <c r="D344" i="19"/>
  <c r="D345" i="19"/>
  <c r="D346" i="19"/>
  <c r="D347" i="19"/>
  <c r="D348" i="19"/>
  <c r="D349" i="19"/>
  <c r="D350" i="19"/>
  <c r="D351" i="19"/>
  <c r="D352" i="19"/>
  <c r="D353" i="19"/>
  <c r="D354" i="19"/>
  <c r="D355" i="19"/>
  <c r="D356" i="19"/>
  <c r="D357" i="19"/>
  <c r="D358" i="19"/>
  <c r="D359" i="19"/>
  <c r="D360" i="19"/>
  <c r="D361" i="19"/>
  <c r="D362" i="19"/>
  <c r="D363" i="19"/>
  <c r="D364" i="19"/>
  <c r="D365" i="19"/>
  <c r="D366" i="19"/>
  <c r="D367" i="19"/>
  <c r="D368" i="19"/>
  <c r="D369" i="19"/>
  <c r="D370" i="19"/>
  <c r="D371" i="19"/>
  <c r="D372" i="19"/>
  <c r="D373" i="19"/>
  <c r="D374" i="19"/>
  <c r="D375" i="19"/>
  <c r="D376" i="19"/>
  <c r="D377" i="19"/>
  <c r="D378" i="19"/>
  <c r="D379" i="19"/>
  <c r="D380" i="19"/>
  <c r="D381" i="19"/>
  <c r="D382" i="19"/>
  <c r="D383" i="19"/>
  <c r="D384" i="19"/>
  <c r="D385" i="19"/>
  <c r="D386" i="19"/>
  <c r="D387" i="19"/>
  <c r="D388" i="19"/>
  <c r="D389" i="19"/>
  <c r="D390" i="19"/>
  <c r="D391" i="19"/>
  <c r="D392" i="19"/>
  <c r="D393" i="19"/>
  <c r="D394" i="19"/>
  <c r="D395" i="19"/>
  <c r="D396" i="19"/>
  <c r="D397" i="19"/>
  <c r="D398" i="19"/>
  <c r="D399" i="19"/>
  <c r="D400" i="19"/>
  <c r="D401" i="19"/>
  <c r="D402" i="19"/>
  <c r="D403" i="19"/>
  <c r="D404" i="19"/>
  <c r="D405" i="19"/>
  <c r="D406" i="19"/>
  <c r="D407" i="19"/>
  <c r="D408" i="19"/>
  <c r="D409" i="19"/>
  <c r="D410" i="19"/>
  <c r="D411" i="19"/>
  <c r="D412" i="19"/>
  <c r="D413" i="19"/>
  <c r="D414" i="19"/>
  <c r="D415" i="19"/>
  <c r="D416" i="19"/>
  <c r="D417" i="19"/>
  <c r="D418" i="19"/>
  <c r="D419" i="19"/>
  <c r="D420" i="19"/>
  <c r="D421" i="19"/>
  <c r="D422" i="19"/>
  <c r="D423" i="19"/>
  <c r="D424" i="19"/>
  <c r="D425" i="19"/>
  <c r="D426" i="19"/>
  <c r="D427" i="19"/>
  <c r="D428" i="19"/>
  <c r="D429" i="19"/>
  <c r="D430" i="19"/>
  <c r="D431" i="19"/>
  <c r="D432" i="19"/>
  <c r="D433" i="19"/>
  <c r="D434" i="19"/>
  <c r="D435" i="19"/>
  <c r="D436" i="19"/>
  <c r="D437" i="19"/>
  <c r="D438" i="19"/>
  <c r="D439" i="19"/>
  <c r="D440" i="19"/>
  <c r="D441" i="19"/>
  <c r="D442" i="19"/>
  <c r="D443" i="19"/>
  <c r="D444" i="19"/>
  <c r="D445" i="19"/>
  <c r="D446" i="19"/>
  <c r="D447" i="19"/>
  <c r="D448" i="19"/>
  <c r="D449" i="19"/>
  <c r="D450" i="19"/>
  <c r="D451" i="19"/>
  <c r="D452" i="19"/>
  <c r="D453" i="19"/>
  <c r="D454" i="19"/>
  <c r="D455" i="19"/>
  <c r="D456" i="19"/>
  <c r="D457" i="19"/>
  <c r="D458" i="19"/>
  <c r="D459" i="19"/>
  <c r="D460" i="19"/>
  <c r="D461" i="19"/>
  <c r="D462" i="19"/>
  <c r="D463" i="19"/>
  <c r="D464" i="19"/>
  <c r="D465" i="19"/>
  <c r="D466" i="19"/>
  <c r="D467" i="19"/>
  <c r="D468" i="19"/>
  <c r="D469" i="19"/>
  <c r="D470" i="19"/>
  <c r="D471" i="19"/>
  <c r="D472" i="19"/>
  <c r="D473" i="19"/>
  <c r="D474" i="19"/>
  <c r="D475" i="19"/>
  <c r="D476" i="19"/>
  <c r="D477" i="19"/>
  <c r="D478" i="19"/>
  <c r="D479" i="19"/>
  <c r="D480" i="19"/>
  <c r="D481" i="19"/>
  <c r="D482" i="19"/>
  <c r="D483" i="19"/>
  <c r="D484" i="19"/>
  <c r="D485" i="19"/>
  <c r="D486" i="19"/>
  <c r="D487" i="19"/>
  <c r="D488" i="19"/>
  <c r="D489" i="19"/>
  <c r="D490" i="19"/>
  <c r="D491" i="19"/>
  <c r="D492" i="19"/>
  <c r="D493" i="19"/>
  <c r="D494" i="19"/>
  <c r="D495" i="19"/>
  <c r="D496" i="19"/>
  <c r="D497" i="19"/>
  <c r="D498" i="19"/>
  <c r="D499" i="19"/>
  <c r="D500" i="19"/>
  <c r="D501" i="19"/>
  <c r="D502" i="19"/>
  <c r="D503" i="19"/>
  <c r="D504" i="19"/>
  <c r="D505" i="19"/>
  <c r="D506" i="19"/>
  <c r="D507" i="19"/>
  <c r="D508" i="19"/>
  <c r="D509" i="19"/>
  <c r="D510" i="19"/>
  <c r="D511" i="19"/>
  <c r="D512" i="19"/>
  <c r="D513" i="19"/>
  <c r="D514" i="19"/>
  <c r="D515" i="19"/>
  <c r="D516" i="19"/>
  <c r="D517" i="19"/>
  <c r="D518" i="19"/>
  <c r="D519" i="19"/>
  <c r="D520" i="19"/>
  <c r="D521" i="19"/>
  <c r="D522" i="19"/>
  <c r="D523" i="19"/>
  <c r="D524" i="19"/>
  <c r="D525" i="19"/>
  <c r="D526" i="19"/>
  <c r="D527" i="19"/>
  <c r="D528" i="19"/>
  <c r="D529" i="19"/>
  <c r="D530" i="19"/>
  <c r="D531" i="19"/>
  <c r="D532" i="19"/>
  <c r="D533" i="19"/>
  <c r="D534" i="19"/>
  <c r="D535" i="19"/>
  <c r="D536" i="19"/>
  <c r="D537" i="19"/>
  <c r="D538" i="19"/>
  <c r="D539" i="19"/>
  <c r="D540" i="19"/>
  <c r="D541" i="19"/>
  <c r="D542" i="19"/>
  <c r="D543" i="19"/>
  <c r="D544" i="19"/>
  <c r="D545" i="19"/>
  <c r="D546" i="19"/>
  <c r="D547" i="19"/>
  <c r="D548" i="19"/>
  <c r="D549" i="19"/>
  <c r="D550" i="19"/>
  <c r="D551" i="19"/>
  <c r="D552" i="19"/>
  <c r="D553" i="19"/>
  <c r="D554" i="19"/>
  <c r="D555" i="19"/>
  <c r="D556" i="19"/>
  <c r="D557" i="19"/>
  <c r="D558" i="19"/>
  <c r="D559" i="19"/>
  <c r="D560" i="19"/>
  <c r="D561" i="19"/>
  <c r="D562" i="19"/>
  <c r="D563" i="19"/>
  <c r="D564" i="19"/>
  <c r="D565" i="19"/>
  <c r="D566" i="19"/>
  <c r="D567" i="19"/>
  <c r="D568" i="19"/>
  <c r="D569" i="19"/>
  <c r="D570" i="19"/>
  <c r="D571" i="19"/>
  <c r="D572" i="19"/>
  <c r="D573" i="19"/>
  <c r="D574" i="19"/>
  <c r="D575" i="19"/>
  <c r="D576" i="19"/>
  <c r="D577" i="19"/>
  <c r="D578" i="19"/>
  <c r="D579" i="19"/>
  <c r="D580" i="19"/>
  <c r="D581" i="19"/>
  <c r="D582" i="19"/>
  <c r="D583" i="19"/>
  <c r="D584" i="19"/>
  <c r="D585" i="19"/>
  <c r="D586" i="19"/>
  <c r="D587" i="19"/>
  <c r="D588" i="19"/>
  <c r="D589" i="19"/>
  <c r="D590" i="19"/>
  <c r="D591" i="19"/>
  <c r="D592" i="19"/>
  <c r="D593" i="19"/>
  <c r="D594" i="19"/>
  <c r="D595" i="19"/>
  <c r="D596" i="19"/>
  <c r="D597" i="19"/>
  <c r="D598" i="19"/>
  <c r="D599" i="19"/>
  <c r="D600" i="19"/>
  <c r="D601" i="19"/>
  <c r="D602" i="19"/>
  <c r="D603" i="19"/>
  <c r="D604" i="19"/>
  <c r="D605" i="19"/>
  <c r="D606" i="19"/>
  <c r="D607" i="19"/>
  <c r="D608" i="19"/>
  <c r="D609" i="19"/>
  <c r="D610" i="19"/>
  <c r="D611" i="19"/>
  <c r="D612" i="19"/>
  <c r="D613" i="19"/>
  <c r="D614" i="19"/>
  <c r="D615" i="19"/>
  <c r="D616" i="19"/>
  <c r="D617" i="19"/>
  <c r="D618" i="19"/>
  <c r="D619" i="19"/>
  <c r="D620" i="19"/>
  <c r="D621" i="19"/>
  <c r="D622" i="19"/>
  <c r="D623" i="19"/>
  <c r="D624" i="19"/>
  <c r="D625" i="19"/>
  <c r="D626" i="19"/>
  <c r="D627" i="19"/>
  <c r="D628" i="19"/>
  <c r="D629" i="19"/>
  <c r="D630" i="19"/>
  <c r="D631" i="19"/>
  <c r="D632" i="19"/>
  <c r="D633" i="19"/>
  <c r="D634" i="19"/>
  <c r="D635" i="19"/>
  <c r="D636" i="19"/>
  <c r="D637" i="19"/>
  <c r="D638" i="19"/>
  <c r="D639" i="19"/>
  <c r="D640" i="19"/>
  <c r="D641" i="19"/>
  <c r="D642" i="19"/>
  <c r="D643" i="19"/>
  <c r="D644" i="19"/>
  <c r="D645" i="19"/>
  <c r="D646" i="19"/>
  <c r="D647" i="19"/>
  <c r="D648" i="19"/>
  <c r="D649" i="19"/>
  <c r="D650" i="19"/>
  <c r="D651" i="19"/>
  <c r="D652" i="19"/>
  <c r="D653" i="19"/>
  <c r="D654" i="19"/>
  <c r="D655" i="19"/>
  <c r="D656" i="19"/>
  <c r="D657" i="19"/>
  <c r="D658" i="19"/>
  <c r="D659" i="19"/>
  <c r="D660" i="19"/>
  <c r="D661" i="19"/>
  <c r="D662" i="19"/>
  <c r="D663" i="19"/>
  <c r="D664" i="19"/>
  <c r="D665" i="19"/>
  <c r="D666" i="19"/>
  <c r="D667" i="19"/>
  <c r="D668" i="19"/>
  <c r="D669" i="19"/>
  <c r="D670" i="19"/>
  <c r="D671" i="19"/>
  <c r="D672" i="19"/>
  <c r="D673" i="19"/>
  <c r="D674" i="19"/>
  <c r="D675" i="19"/>
  <c r="D676" i="19"/>
  <c r="D677" i="19"/>
  <c r="D678" i="19"/>
  <c r="D679" i="19"/>
  <c r="D680" i="19"/>
  <c r="D681" i="19"/>
  <c r="D682" i="19"/>
  <c r="D683" i="19"/>
  <c r="D684" i="19"/>
  <c r="D685" i="19"/>
  <c r="D686" i="19"/>
  <c r="D687" i="19"/>
  <c r="D688" i="19"/>
  <c r="D689" i="19"/>
  <c r="D690" i="19"/>
  <c r="D691" i="19"/>
  <c r="D692" i="19"/>
  <c r="D693" i="19"/>
  <c r="D694" i="19"/>
  <c r="D695" i="19"/>
  <c r="D696" i="19"/>
  <c r="D697" i="19"/>
  <c r="D698" i="19"/>
  <c r="D699" i="19"/>
  <c r="D700" i="19"/>
  <c r="D701" i="19"/>
  <c r="D702" i="19"/>
  <c r="D703" i="19"/>
  <c r="D704" i="19"/>
  <c r="D705" i="19"/>
  <c r="D706" i="19"/>
  <c r="D707" i="19"/>
  <c r="D708" i="19"/>
  <c r="D709" i="19"/>
  <c r="D710" i="19"/>
  <c r="D711" i="19"/>
  <c r="D712" i="19"/>
  <c r="D713" i="19"/>
  <c r="D714" i="19"/>
  <c r="D715" i="19"/>
  <c r="D716" i="19"/>
  <c r="D717" i="19"/>
  <c r="D718" i="19"/>
  <c r="D719" i="19"/>
  <c r="D720" i="19"/>
  <c r="D721" i="19"/>
  <c r="D722" i="19"/>
  <c r="D723" i="19"/>
  <c r="D724" i="19"/>
  <c r="D725" i="19"/>
  <c r="D726" i="19"/>
  <c r="D727" i="19"/>
  <c r="D728" i="19"/>
  <c r="D729" i="19"/>
  <c r="D730" i="19"/>
  <c r="D731" i="19"/>
  <c r="D732" i="19"/>
  <c r="D733" i="19"/>
  <c r="D734" i="19"/>
  <c r="D735" i="19"/>
  <c r="D736" i="19"/>
  <c r="D737" i="19"/>
  <c r="D738" i="19"/>
  <c r="D739" i="19"/>
  <c r="D740" i="19"/>
  <c r="D741" i="19"/>
  <c r="D742" i="19"/>
  <c r="D743" i="19"/>
  <c r="D744" i="19"/>
  <c r="D745" i="19"/>
  <c r="D746" i="19"/>
  <c r="D747" i="19"/>
  <c r="D748" i="19"/>
  <c r="D749" i="19"/>
  <c r="D750" i="19"/>
  <c r="D751" i="19"/>
  <c r="D752" i="19"/>
  <c r="D753" i="19"/>
  <c r="D754" i="19"/>
  <c r="D755" i="19"/>
  <c r="D756" i="19"/>
  <c r="D757" i="19"/>
  <c r="D758" i="19"/>
  <c r="D759" i="19"/>
  <c r="D760" i="19"/>
  <c r="D761" i="19"/>
  <c r="D762" i="19"/>
  <c r="D763" i="19"/>
  <c r="D764" i="19"/>
  <c r="D765" i="19"/>
  <c r="D766" i="19"/>
  <c r="D767" i="19"/>
  <c r="D768" i="19"/>
  <c r="D769" i="19"/>
  <c r="D770" i="19"/>
  <c r="D771" i="19"/>
  <c r="D772" i="19"/>
  <c r="D773" i="19"/>
  <c r="D774" i="19"/>
  <c r="D775" i="19"/>
  <c r="D776" i="19"/>
  <c r="D777" i="19"/>
  <c r="D778" i="19"/>
  <c r="D779" i="19"/>
  <c r="D780" i="19"/>
  <c r="D781" i="19"/>
  <c r="D782" i="19"/>
  <c r="D783" i="19"/>
  <c r="D784" i="19"/>
  <c r="D785" i="19"/>
  <c r="D786" i="19"/>
  <c r="D787" i="19"/>
  <c r="D788" i="19"/>
  <c r="D789" i="19"/>
  <c r="D790" i="19"/>
  <c r="D791" i="19"/>
  <c r="D792" i="19"/>
  <c r="D793" i="19"/>
  <c r="D794" i="19"/>
  <c r="D795" i="19"/>
  <c r="D796" i="19"/>
  <c r="D797" i="19"/>
  <c r="D798" i="19"/>
  <c r="D799" i="19"/>
  <c r="D800" i="19"/>
  <c r="D801" i="19"/>
  <c r="D802" i="19"/>
  <c r="D803" i="19"/>
  <c r="D804" i="19"/>
  <c r="D805" i="19"/>
  <c r="D806" i="19"/>
  <c r="D807" i="19"/>
  <c r="D808" i="19"/>
  <c r="D809" i="19"/>
  <c r="D810" i="19"/>
  <c r="D811" i="19"/>
  <c r="D812" i="19"/>
  <c r="D813" i="19"/>
  <c r="D814" i="19"/>
  <c r="D815" i="19"/>
  <c r="D816" i="19"/>
  <c r="D817" i="19"/>
  <c r="D818" i="19"/>
  <c r="D819" i="19"/>
  <c r="D820" i="19"/>
  <c r="D821" i="19"/>
  <c r="D822" i="19"/>
  <c r="D823" i="19"/>
  <c r="D824" i="19"/>
  <c r="D825" i="19"/>
  <c r="D826" i="19"/>
  <c r="D827" i="19"/>
  <c r="D828" i="19"/>
  <c r="D829" i="19"/>
  <c r="D830" i="19"/>
  <c r="D831" i="19"/>
  <c r="D832" i="19"/>
  <c r="D833" i="19"/>
  <c r="D834" i="19"/>
  <c r="D835" i="19"/>
  <c r="D836" i="19"/>
  <c r="D837" i="19"/>
  <c r="D838" i="19"/>
  <c r="D839" i="19"/>
  <c r="D840" i="19"/>
  <c r="D841" i="19"/>
  <c r="D842" i="19"/>
  <c r="D843" i="19"/>
  <c r="D844" i="19"/>
  <c r="D845" i="19"/>
  <c r="D846" i="19"/>
  <c r="D847" i="19"/>
  <c r="D848" i="19"/>
  <c r="D849" i="19"/>
  <c r="D850" i="19"/>
  <c r="D851" i="19"/>
  <c r="D852" i="19"/>
  <c r="D853" i="19"/>
  <c r="D854" i="19"/>
  <c r="D855" i="19"/>
  <c r="D856" i="19"/>
  <c r="D857" i="19"/>
  <c r="D858" i="19"/>
  <c r="D859" i="19"/>
  <c r="D860" i="19"/>
  <c r="D861" i="19"/>
  <c r="D862" i="19"/>
  <c r="D863" i="19"/>
  <c r="D864" i="19"/>
  <c r="D865" i="19"/>
  <c r="D866" i="19"/>
  <c r="D867" i="19"/>
  <c r="D868" i="19"/>
  <c r="D869" i="19"/>
  <c r="D870" i="19"/>
  <c r="D871" i="19"/>
  <c r="D872" i="19"/>
  <c r="D873" i="19"/>
  <c r="D874" i="19"/>
  <c r="D875" i="19"/>
  <c r="D876" i="19"/>
  <c r="D877" i="19"/>
  <c r="D878" i="19"/>
  <c r="D879" i="19"/>
  <c r="D880" i="19"/>
  <c r="D881" i="19"/>
  <c r="D882" i="19"/>
  <c r="D883" i="19"/>
  <c r="D884" i="19"/>
  <c r="D885" i="19"/>
  <c r="D886" i="19"/>
  <c r="D887" i="19"/>
  <c r="D888" i="19"/>
  <c r="D889" i="19"/>
  <c r="D890" i="19"/>
  <c r="D891" i="19"/>
  <c r="D892" i="19"/>
  <c r="D893" i="19"/>
  <c r="D894" i="19"/>
  <c r="D895" i="19"/>
  <c r="D896" i="19"/>
  <c r="D897" i="19"/>
  <c r="D898" i="19"/>
  <c r="D899" i="19"/>
  <c r="D900" i="19"/>
  <c r="D901" i="19"/>
  <c r="D902" i="19"/>
  <c r="D903" i="19"/>
  <c r="D904" i="19"/>
  <c r="D905" i="19"/>
  <c r="D906" i="19"/>
  <c r="D907" i="19"/>
  <c r="D908" i="19"/>
  <c r="D909" i="19"/>
  <c r="D910" i="19"/>
  <c r="D911" i="19"/>
  <c r="D912" i="19"/>
  <c r="D913" i="19"/>
  <c r="D914" i="19"/>
  <c r="D915" i="19"/>
  <c r="D916" i="19"/>
  <c r="D917" i="19"/>
  <c r="D918" i="19"/>
  <c r="D919" i="19"/>
  <c r="D920" i="19"/>
  <c r="D921" i="19"/>
  <c r="D922" i="19"/>
  <c r="D923" i="19"/>
  <c r="D924" i="19"/>
  <c r="D925" i="19"/>
  <c r="D926" i="19"/>
  <c r="D927" i="19"/>
  <c r="D928" i="19"/>
  <c r="D929" i="19"/>
  <c r="D930" i="19"/>
  <c r="D931" i="19"/>
  <c r="D932" i="19"/>
  <c r="D933" i="19"/>
  <c r="D934" i="19"/>
  <c r="D935" i="19"/>
  <c r="D936" i="19"/>
  <c r="D937" i="19"/>
  <c r="D938" i="19"/>
  <c r="D939" i="19"/>
  <c r="D940" i="19"/>
  <c r="D941" i="19"/>
  <c r="D942" i="19"/>
  <c r="D943" i="19"/>
  <c r="D944" i="19"/>
  <c r="D945" i="19"/>
  <c r="D946" i="19"/>
  <c r="D947" i="19"/>
  <c r="D948" i="19"/>
  <c r="D949" i="19"/>
  <c r="D950" i="19"/>
  <c r="D951" i="19"/>
  <c r="D952" i="19"/>
  <c r="D953" i="19"/>
  <c r="D954" i="19"/>
  <c r="D955" i="19"/>
  <c r="D956" i="19"/>
  <c r="D957" i="19"/>
  <c r="D958" i="19"/>
  <c r="D959" i="19"/>
  <c r="D960" i="19"/>
  <c r="D961" i="19"/>
  <c r="D962" i="19"/>
  <c r="D963" i="19"/>
  <c r="D964" i="19"/>
  <c r="D965" i="19"/>
  <c r="D966" i="19"/>
  <c r="D967" i="19"/>
  <c r="D968" i="19"/>
  <c r="D969" i="19"/>
  <c r="D970" i="19"/>
  <c r="D971" i="19"/>
  <c r="D972" i="19"/>
  <c r="D973" i="19"/>
  <c r="D974" i="19"/>
  <c r="D975" i="19"/>
  <c r="D976" i="19"/>
  <c r="D977" i="19"/>
  <c r="D978" i="19"/>
  <c r="D979" i="19"/>
  <c r="D980" i="19"/>
  <c r="D981" i="19"/>
  <c r="D982" i="19"/>
  <c r="D983" i="19"/>
  <c r="D984" i="19"/>
  <c r="D985" i="19"/>
  <c r="D986" i="19"/>
  <c r="D987" i="19"/>
  <c r="D988" i="19"/>
  <c r="D989" i="19"/>
  <c r="D990" i="19"/>
  <c r="D991" i="19"/>
  <c r="D992" i="19"/>
  <c r="D993" i="19"/>
  <c r="D994" i="19"/>
  <c r="D995" i="19"/>
  <c r="D996" i="19"/>
  <c r="D997" i="19"/>
  <c r="D998" i="19"/>
  <c r="D999" i="19"/>
  <c r="D1000" i="19"/>
  <c r="D1001" i="19"/>
  <c r="D1002" i="19"/>
  <c r="D1003" i="19"/>
  <c r="D1004" i="19"/>
  <c r="D1005" i="19"/>
  <c r="D1006" i="19"/>
  <c r="D1007" i="19"/>
  <c r="D1008" i="19"/>
  <c r="D1009" i="19"/>
  <c r="D1010" i="19"/>
  <c r="D1011" i="19"/>
  <c r="D1012" i="19"/>
  <c r="D1013" i="19"/>
  <c r="D1014" i="19"/>
  <c r="D1015" i="19"/>
  <c r="D1016" i="19"/>
  <c r="D1017" i="19"/>
  <c r="D1018" i="19"/>
  <c r="D1019" i="19"/>
  <c r="D1020" i="19"/>
  <c r="D1021" i="19"/>
  <c r="D1022" i="19"/>
  <c r="D1023" i="19"/>
  <c r="D1024" i="19"/>
  <c r="D1025" i="19"/>
  <c r="D1026" i="19"/>
  <c r="D1027" i="19"/>
  <c r="D1028" i="19"/>
  <c r="D1029" i="19"/>
  <c r="D1030" i="19"/>
  <c r="D1031" i="19"/>
  <c r="D1032" i="19"/>
  <c r="D1033" i="19"/>
  <c r="D1034" i="19"/>
  <c r="D1035" i="19"/>
  <c r="D1036" i="19"/>
  <c r="D1037" i="19"/>
  <c r="D1038" i="19"/>
  <c r="D1039" i="19"/>
  <c r="D1040" i="19"/>
  <c r="D1041" i="19"/>
  <c r="D1042" i="19"/>
  <c r="D1043" i="19"/>
  <c r="D1044" i="19"/>
  <c r="D1045" i="19"/>
  <c r="D1046" i="19"/>
  <c r="D1047" i="19"/>
  <c r="D1048" i="19"/>
  <c r="D1049" i="19"/>
  <c r="D1050" i="19"/>
  <c r="D1051" i="19"/>
  <c r="D1052" i="19"/>
  <c r="D1053" i="19"/>
  <c r="D1054" i="19"/>
  <c r="D1055" i="19"/>
  <c r="D1056" i="19"/>
  <c r="D1057" i="19"/>
  <c r="D1058" i="19"/>
  <c r="D1059" i="19"/>
  <c r="D1060" i="19"/>
  <c r="D1061" i="19"/>
  <c r="D1062" i="19"/>
  <c r="D1063" i="19"/>
  <c r="D1064" i="19"/>
  <c r="D1065" i="19"/>
  <c r="D1066" i="19"/>
  <c r="D1067" i="19"/>
  <c r="D1068" i="19"/>
  <c r="D1069" i="19"/>
  <c r="D1070" i="19"/>
  <c r="D1071" i="19"/>
  <c r="D1072" i="19"/>
  <c r="D1073" i="19"/>
  <c r="D1074" i="19"/>
  <c r="D1075" i="19"/>
  <c r="D1076" i="19"/>
  <c r="D1077" i="19"/>
  <c r="D1078" i="19"/>
  <c r="D1079" i="19"/>
  <c r="D1080" i="19"/>
  <c r="D1081" i="19"/>
  <c r="D1082" i="19"/>
  <c r="D1083" i="19"/>
  <c r="D1084" i="19"/>
  <c r="D1085" i="19"/>
  <c r="D1086" i="19"/>
  <c r="D1087" i="19"/>
  <c r="D1088" i="19"/>
  <c r="D1089" i="19"/>
  <c r="D1090" i="19"/>
  <c r="D1091" i="19"/>
  <c r="D1092" i="19"/>
  <c r="D1093" i="19"/>
  <c r="D1094" i="19"/>
  <c r="D1095" i="19"/>
  <c r="D1096" i="19"/>
  <c r="D1097" i="19"/>
  <c r="D1098" i="19"/>
  <c r="D1099" i="19"/>
  <c r="D1100" i="19"/>
  <c r="D1101" i="19"/>
  <c r="D1102" i="19"/>
  <c r="D1103" i="19"/>
  <c r="D1104" i="19"/>
  <c r="D1105" i="19"/>
  <c r="D1106" i="19"/>
  <c r="D1107" i="19"/>
  <c r="D1108" i="19"/>
  <c r="D1109" i="19"/>
  <c r="D1110" i="19"/>
  <c r="D1111" i="19"/>
  <c r="D1112" i="19"/>
  <c r="D1113" i="19"/>
  <c r="D1114" i="19"/>
  <c r="D1115" i="19"/>
  <c r="D1116" i="19"/>
  <c r="D1117" i="19"/>
  <c r="D1118" i="19"/>
  <c r="D1119" i="19"/>
  <c r="D1120" i="19"/>
  <c r="D1121" i="19"/>
  <c r="D1122" i="19"/>
  <c r="D1123" i="19"/>
  <c r="D1124" i="19"/>
  <c r="D1125" i="19"/>
  <c r="D1126" i="19"/>
  <c r="D1127" i="19"/>
  <c r="D1128" i="19"/>
  <c r="D1129" i="19"/>
  <c r="D1130" i="19"/>
  <c r="D1131" i="19"/>
  <c r="D1132" i="19"/>
  <c r="D1133" i="19"/>
  <c r="D1134" i="19"/>
  <c r="D1135" i="19"/>
  <c r="D1136" i="19"/>
  <c r="D1137" i="19"/>
  <c r="D1138" i="19"/>
  <c r="D1139" i="19"/>
  <c r="D1140" i="19"/>
  <c r="D1141" i="19"/>
  <c r="D1142" i="19"/>
  <c r="D1143" i="19"/>
  <c r="D1144" i="19"/>
  <c r="D1145" i="19"/>
  <c r="D1146" i="19"/>
  <c r="D1147" i="19"/>
  <c r="D1148" i="19"/>
  <c r="D1149" i="19"/>
  <c r="D1150" i="19"/>
  <c r="D1151" i="19"/>
  <c r="D1152" i="19"/>
  <c r="D1153" i="19"/>
  <c r="D1154" i="19"/>
  <c r="D1155" i="19"/>
  <c r="D1156" i="19"/>
  <c r="D1157" i="19"/>
  <c r="D1158" i="19"/>
  <c r="D1159" i="19"/>
  <c r="D1160" i="19"/>
  <c r="D1161" i="19"/>
  <c r="D1162" i="19"/>
  <c r="D1163" i="19"/>
  <c r="D1164" i="19"/>
  <c r="D1165" i="19"/>
  <c r="D1166" i="19"/>
  <c r="D1167" i="19"/>
  <c r="D1168" i="19"/>
  <c r="D1169" i="19"/>
  <c r="D1170" i="19"/>
  <c r="D1171" i="19"/>
  <c r="D1172" i="19"/>
  <c r="D1173" i="19"/>
  <c r="D1174" i="19"/>
  <c r="D1175" i="19"/>
  <c r="D1176" i="19"/>
  <c r="D1177" i="19"/>
  <c r="D1178" i="19"/>
  <c r="D1179" i="19"/>
  <c r="D1180" i="19"/>
  <c r="D1181" i="19"/>
  <c r="D1182" i="19"/>
  <c r="D1183" i="19"/>
  <c r="D1184" i="19"/>
  <c r="D1185" i="19"/>
  <c r="D1186" i="19"/>
  <c r="D1187" i="19"/>
  <c r="D1188" i="19"/>
  <c r="D1189" i="19"/>
  <c r="D1190" i="19"/>
  <c r="D1191" i="19"/>
  <c r="D1192" i="19"/>
  <c r="D1193" i="19"/>
  <c r="D1194" i="19"/>
  <c r="D1195" i="19"/>
  <c r="D1196" i="19"/>
  <c r="D1197" i="19"/>
  <c r="D1198" i="19"/>
  <c r="D1199" i="19"/>
  <c r="D1200" i="19"/>
  <c r="D1201" i="19"/>
  <c r="D1202" i="19"/>
  <c r="D1203" i="19"/>
  <c r="D1204" i="19"/>
  <c r="D1205" i="19"/>
  <c r="D1206" i="19"/>
  <c r="D1207" i="19"/>
  <c r="D1208" i="19"/>
  <c r="D1209" i="19"/>
  <c r="D1210" i="19"/>
  <c r="D1211" i="19"/>
  <c r="D1212" i="19"/>
  <c r="D1213" i="19"/>
  <c r="D1214" i="19"/>
  <c r="D1215" i="19"/>
  <c r="D1216" i="19"/>
  <c r="D1217" i="19"/>
  <c r="D1218" i="19"/>
  <c r="D1219" i="19"/>
  <c r="D1220" i="19"/>
  <c r="D1221" i="19"/>
  <c r="D1222" i="19"/>
  <c r="D1223" i="19"/>
  <c r="D1224" i="19"/>
  <c r="D1225" i="19"/>
  <c r="D1226" i="19"/>
  <c r="D1227" i="19"/>
  <c r="D1228" i="19"/>
  <c r="D1229" i="19"/>
  <c r="D1230" i="19"/>
  <c r="D1231" i="19"/>
  <c r="D1232" i="19"/>
  <c r="D1233" i="19"/>
  <c r="D1234" i="19"/>
  <c r="D1235" i="19"/>
  <c r="D1236" i="19"/>
  <c r="D1237" i="19"/>
  <c r="D1238" i="19"/>
  <c r="D1239" i="19"/>
  <c r="D1240" i="19"/>
  <c r="D1241" i="19"/>
  <c r="D1242" i="19"/>
  <c r="D1243" i="19"/>
  <c r="D1244" i="19"/>
  <c r="D1245" i="19"/>
  <c r="D1246" i="19"/>
  <c r="D1247" i="19"/>
  <c r="D1248" i="19"/>
  <c r="D1249" i="19"/>
  <c r="D1250" i="19"/>
  <c r="D1251" i="19"/>
  <c r="D1252" i="19"/>
  <c r="D1253" i="19"/>
  <c r="D1254" i="19"/>
  <c r="D1255" i="19"/>
  <c r="D1256" i="19"/>
  <c r="D1257" i="19"/>
  <c r="D1258" i="19"/>
  <c r="D1259" i="19"/>
  <c r="D1260" i="19"/>
  <c r="D1261" i="19"/>
  <c r="D1262" i="19"/>
  <c r="D1263" i="19"/>
  <c r="D1264" i="19"/>
  <c r="D1265" i="19"/>
  <c r="D1266" i="19"/>
  <c r="D1267" i="19"/>
  <c r="D1268" i="19"/>
  <c r="D1269" i="19"/>
  <c r="D1270" i="19"/>
  <c r="D1271" i="19"/>
  <c r="D1272" i="19"/>
  <c r="D1273" i="19"/>
  <c r="D1274" i="19"/>
  <c r="D1275" i="19"/>
  <c r="D1276" i="19"/>
  <c r="D1277" i="19"/>
  <c r="D1278" i="19"/>
  <c r="D1279" i="19"/>
  <c r="D1280" i="19"/>
  <c r="D1281" i="19"/>
  <c r="D1282" i="19"/>
  <c r="D1283" i="19"/>
  <c r="D1284" i="19"/>
  <c r="D1285" i="19"/>
  <c r="D1286" i="19"/>
  <c r="D1287" i="19"/>
  <c r="D1288" i="19"/>
  <c r="D1289" i="19"/>
  <c r="D1290" i="19"/>
  <c r="D1291" i="19"/>
  <c r="D1292" i="19"/>
  <c r="D1293" i="19"/>
  <c r="D1294" i="19"/>
  <c r="D1295" i="19"/>
  <c r="D1296" i="19"/>
  <c r="D1297" i="19"/>
  <c r="D1298" i="19"/>
  <c r="D1299" i="19"/>
  <c r="D1300" i="19"/>
  <c r="D1301" i="19"/>
  <c r="D1302" i="19"/>
  <c r="D1303" i="19"/>
  <c r="D1304" i="19"/>
  <c r="D1305" i="19"/>
  <c r="D1306" i="19"/>
  <c r="D1307" i="19"/>
  <c r="D1308" i="19"/>
  <c r="D1309" i="19"/>
  <c r="D1310" i="19"/>
  <c r="D1311" i="19"/>
  <c r="D1312" i="19"/>
  <c r="D1313" i="19"/>
  <c r="D1314" i="19"/>
  <c r="D1315" i="19"/>
  <c r="D1316" i="19"/>
  <c r="D1317" i="19"/>
  <c r="D1318" i="19"/>
  <c r="D1319" i="19"/>
  <c r="D1320" i="19"/>
  <c r="D1321" i="19"/>
  <c r="D1322" i="19"/>
  <c r="D1323" i="19"/>
  <c r="D1324" i="19"/>
  <c r="D1325" i="19"/>
  <c r="D1326" i="19"/>
  <c r="D1327" i="19"/>
  <c r="D1328" i="19"/>
  <c r="D1329" i="19"/>
  <c r="D1330" i="19"/>
  <c r="D1331" i="19"/>
  <c r="D1332" i="19"/>
  <c r="D1333" i="19"/>
  <c r="D1334" i="19"/>
  <c r="D1335" i="19"/>
  <c r="D1336" i="19"/>
  <c r="D1337" i="19"/>
  <c r="D1338" i="19"/>
  <c r="D1339" i="19"/>
  <c r="D1340" i="19"/>
  <c r="D1341" i="19"/>
  <c r="D1342" i="19"/>
  <c r="D1343" i="19"/>
  <c r="D1344" i="19"/>
  <c r="D1345" i="19"/>
  <c r="D1346" i="19"/>
  <c r="D1347" i="19"/>
  <c r="D1348" i="19"/>
  <c r="D1349" i="19"/>
  <c r="D1350" i="19"/>
  <c r="D1351" i="19"/>
  <c r="D1352" i="19"/>
  <c r="D1353" i="19"/>
  <c r="D1354" i="19"/>
  <c r="D1355" i="19"/>
  <c r="D1356" i="19"/>
  <c r="D1357" i="19"/>
  <c r="D1358" i="19"/>
  <c r="D1359" i="19"/>
  <c r="D1360" i="19"/>
  <c r="D1361" i="19"/>
  <c r="D1362" i="19"/>
  <c r="D1363" i="19"/>
  <c r="D1364" i="19"/>
  <c r="D1365" i="19"/>
  <c r="D1366" i="19"/>
  <c r="D1367" i="19"/>
  <c r="D1368" i="19"/>
  <c r="D1369" i="19"/>
  <c r="D1370" i="19"/>
  <c r="D1371" i="19"/>
  <c r="D1372" i="19"/>
  <c r="D1373" i="19"/>
  <c r="D1374" i="19"/>
  <c r="D1375" i="19"/>
  <c r="D1376" i="19"/>
  <c r="D1377" i="19"/>
  <c r="D1378" i="19"/>
  <c r="D1379" i="19"/>
  <c r="D1380" i="19"/>
  <c r="D1381" i="19"/>
  <c r="D1382" i="19"/>
  <c r="D1383" i="19"/>
  <c r="D1384" i="19"/>
  <c r="D1385" i="19"/>
  <c r="D1386" i="19"/>
  <c r="D1387" i="19"/>
  <c r="D1388" i="19"/>
  <c r="D1389" i="19"/>
  <c r="D1390" i="19"/>
  <c r="D1391" i="19"/>
  <c r="D1392" i="19"/>
  <c r="D1393" i="19"/>
  <c r="D1394" i="19"/>
  <c r="D1395" i="19"/>
  <c r="D1396" i="19"/>
  <c r="D1397" i="19"/>
  <c r="D1398" i="19"/>
  <c r="D1399" i="19"/>
  <c r="D1400" i="19"/>
  <c r="D1401" i="19"/>
  <c r="D1402" i="19"/>
  <c r="D1403" i="19"/>
  <c r="D1404" i="19"/>
  <c r="D1405" i="19"/>
  <c r="D1406" i="19"/>
  <c r="D1407" i="19"/>
  <c r="D1408" i="19"/>
  <c r="D1409" i="19"/>
  <c r="D1410" i="19"/>
  <c r="D1411" i="19"/>
  <c r="D1412" i="19"/>
  <c r="D1413" i="19"/>
  <c r="D1414" i="19"/>
  <c r="D1415" i="19"/>
  <c r="D1416" i="19"/>
  <c r="D1417" i="19"/>
  <c r="D1418" i="19"/>
  <c r="D1419" i="19"/>
  <c r="D1420" i="19"/>
  <c r="D1421" i="19"/>
  <c r="D1422" i="19"/>
  <c r="D1423" i="19"/>
  <c r="D1424" i="19"/>
  <c r="D1425" i="19"/>
  <c r="D1426" i="19"/>
  <c r="D1427" i="19"/>
  <c r="D1428" i="19"/>
  <c r="D1429" i="19"/>
  <c r="D1430" i="19"/>
  <c r="D1431" i="19"/>
  <c r="D1432" i="19"/>
  <c r="D1433" i="19"/>
  <c r="D1434" i="19"/>
  <c r="D1435" i="19"/>
  <c r="D1436" i="19"/>
  <c r="D1437" i="19"/>
  <c r="D1438" i="19"/>
  <c r="D1439" i="19"/>
  <c r="D1440" i="19"/>
  <c r="D1441" i="19"/>
  <c r="D1442" i="19"/>
  <c r="D1443" i="19"/>
  <c r="D1444" i="19"/>
  <c r="D1445" i="19"/>
  <c r="D1446" i="19"/>
  <c r="D1447" i="19"/>
  <c r="D1448" i="19"/>
  <c r="D1449" i="19"/>
  <c r="D1450" i="19"/>
  <c r="D1451" i="19"/>
  <c r="D1452" i="19"/>
  <c r="D1453" i="19"/>
  <c r="D1454" i="19"/>
  <c r="D1455" i="19"/>
  <c r="D1456" i="19"/>
  <c r="D1457" i="19"/>
  <c r="D1458" i="19"/>
  <c r="D1459" i="19"/>
  <c r="D1460" i="19"/>
  <c r="D1461" i="19"/>
  <c r="D1462" i="19"/>
  <c r="D1463" i="19"/>
  <c r="D1464" i="19"/>
  <c r="D1465" i="19"/>
  <c r="D1466" i="19"/>
  <c r="D1467" i="19"/>
  <c r="D1468" i="19"/>
  <c r="D1469" i="19"/>
  <c r="D1470" i="19"/>
  <c r="D1471" i="19"/>
  <c r="D1472" i="19"/>
  <c r="D1473" i="19"/>
  <c r="D1474" i="19"/>
  <c r="D1475" i="19"/>
  <c r="D1476" i="19"/>
  <c r="D1477" i="19"/>
  <c r="D1478" i="19"/>
  <c r="D1479" i="19"/>
  <c r="D1480" i="19"/>
  <c r="D1481" i="19"/>
  <c r="D1482" i="19"/>
  <c r="D1483" i="19"/>
  <c r="D1484" i="19"/>
  <c r="D1485" i="19"/>
  <c r="D1486" i="19"/>
  <c r="D1487" i="19"/>
  <c r="D1488" i="19"/>
  <c r="D1489" i="19"/>
  <c r="D1490" i="19"/>
  <c r="D1491" i="19"/>
  <c r="D1492" i="19"/>
  <c r="D1493" i="19"/>
  <c r="D1494" i="19"/>
  <c r="D1495" i="19"/>
  <c r="D1496" i="19"/>
  <c r="D1497" i="19"/>
  <c r="D1498" i="19"/>
  <c r="D1499" i="19"/>
  <c r="D1500" i="19"/>
  <c r="D1501" i="19"/>
  <c r="D1502" i="19"/>
  <c r="D1503" i="19"/>
  <c r="D1504" i="19"/>
  <c r="D1505" i="19"/>
  <c r="D1506" i="19"/>
  <c r="D1507" i="19"/>
  <c r="D1508" i="19"/>
  <c r="D1509" i="19"/>
  <c r="D1510" i="19"/>
  <c r="D1511" i="19"/>
  <c r="D1512" i="19"/>
  <c r="D1513" i="19"/>
  <c r="D1514" i="19"/>
  <c r="D1515" i="19"/>
  <c r="D1516" i="19"/>
  <c r="D1517" i="19"/>
  <c r="D1518" i="19"/>
  <c r="D1519" i="19"/>
  <c r="D1520" i="19"/>
  <c r="D1521" i="19"/>
  <c r="D1522" i="19"/>
  <c r="D1523" i="19"/>
  <c r="D1524" i="19"/>
  <c r="D1525" i="19"/>
  <c r="D1526" i="19"/>
  <c r="D1527" i="19"/>
  <c r="D1528" i="19"/>
  <c r="D1529" i="19"/>
  <c r="D1530" i="19"/>
  <c r="D1531" i="19"/>
  <c r="D1532" i="19"/>
  <c r="D1533" i="19"/>
  <c r="D1534" i="19"/>
  <c r="D1535" i="19"/>
  <c r="D1536" i="19"/>
  <c r="D1537" i="19"/>
  <c r="D1538" i="19"/>
  <c r="D1539" i="19"/>
  <c r="D1540" i="19"/>
  <c r="D1541" i="19"/>
  <c r="D1542" i="19"/>
  <c r="D1543" i="19"/>
  <c r="D1544" i="19"/>
  <c r="D1545" i="19"/>
  <c r="D1546" i="19"/>
  <c r="D1547" i="19"/>
  <c r="D1548" i="19"/>
  <c r="D1549" i="19"/>
  <c r="D1550" i="19"/>
  <c r="D1551" i="19"/>
  <c r="D1552" i="19"/>
  <c r="D1553" i="19"/>
  <c r="D1554" i="19"/>
  <c r="D1555" i="19"/>
  <c r="D1556" i="19"/>
  <c r="D1557" i="19"/>
  <c r="D1558" i="19"/>
  <c r="D1559" i="19"/>
  <c r="D1560" i="19"/>
  <c r="D1561" i="19"/>
  <c r="D1562" i="19"/>
  <c r="D1563" i="19"/>
  <c r="D1564" i="19"/>
  <c r="D1565" i="19"/>
  <c r="D1566" i="19"/>
  <c r="D1567" i="19"/>
  <c r="D1568" i="19"/>
  <c r="D1569" i="19"/>
  <c r="D1570" i="19"/>
  <c r="D1571" i="19"/>
  <c r="D1572" i="19"/>
  <c r="D1573" i="19"/>
  <c r="D1574" i="19"/>
  <c r="D1575" i="19"/>
  <c r="D1576" i="19"/>
  <c r="D1577" i="19"/>
  <c r="D1578" i="19"/>
  <c r="D1579" i="19"/>
  <c r="D1580" i="19"/>
  <c r="D1581" i="19"/>
  <c r="D1582" i="19"/>
  <c r="D1583" i="19"/>
  <c r="D1584" i="19"/>
  <c r="D1585" i="19"/>
  <c r="D1586" i="19"/>
  <c r="D1587" i="19"/>
  <c r="D1588" i="19"/>
  <c r="D1589" i="19"/>
  <c r="D1590" i="19"/>
  <c r="D1591" i="19"/>
  <c r="D1592" i="19"/>
  <c r="D1593" i="19"/>
  <c r="D1594" i="19"/>
  <c r="D1595" i="19"/>
  <c r="D1596" i="19"/>
  <c r="D1597" i="19"/>
  <c r="D1598" i="19"/>
  <c r="D1599" i="19"/>
  <c r="D1600" i="19"/>
  <c r="D1601" i="19"/>
  <c r="D1602" i="19"/>
  <c r="D1603" i="19"/>
  <c r="D1604" i="19"/>
  <c r="D1605" i="19"/>
  <c r="D1606" i="19"/>
  <c r="D1607" i="19"/>
  <c r="D1608" i="19"/>
  <c r="D1609" i="19"/>
  <c r="D1610" i="19"/>
  <c r="D1611" i="19"/>
  <c r="D1612" i="19"/>
  <c r="D1613" i="19"/>
  <c r="D1614" i="19"/>
  <c r="D1615" i="19"/>
  <c r="D1616" i="19"/>
  <c r="D1617" i="19"/>
  <c r="D1618" i="19"/>
  <c r="D1619" i="19"/>
  <c r="D1620" i="19"/>
  <c r="D1621" i="19"/>
  <c r="D1622" i="19"/>
  <c r="D1623" i="19"/>
  <c r="D1624" i="19"/>
  <c r="D1625" i="19"/>
  <c r="D1626" i="19"/>
  <c r="D1627" i="19"/>
  <c r="D1628" i="19"/>
  <c r="D1629" i="19"/>
  <c r="D1630" i="19"/>
  <c r="D1631" i="19"/>
  <c r="D1632" i="19"/>
  <c r="D1633" i="19"/>
  <c r="D1634" i="19"/>
  <c r="D1635" i="19"/>
  <c r="D1636" i="19"/>
  <c r="D1637" i="19"/>
  <c r="D1638" i="19"/>
  <c r="D1639" i="19"/>
  <c r="D1640" i="19"/>
  <c r="D1641" i="19"/>
  <c r="D1642" i="19"/>
  <c r="D1643" i="19"/>
  <c r="D1644" i="19"/>
  <c r="D1645" i="19"/>
  <c r="D1646" i="19"/>
  <c r="D1647" i="19"/>
  <c r="D1648" i="19"/>
  <c r="D1649" i="19"/>
  <c r="D1650" i="19"/>
  <c r="D1651" i="19"/>
  <c r="D1652" i="19"/>
  <c r="D1653" i="19"/>
  <c r="D1654" i="19"/>
  <c r="D1655" i="19"/>
  <c r="D1656" i="19"/>
  <c r="D1657" i="19"/>
  <c r="D1658" i="19"/>
  <c r="D1659" i="19"/>
  <c r="D1660" i="19"/>
  <c r="D1661" i="19"/>
  <c r="D1662" i="19"/>
  <c r="D1663" i="19"/>
  <c r="D1664" i="19"/>
  <c r="D1665" i="19"/>
  <c r="D1666" i="19"/>
  <c r="D1667" i="19"/>
  <c r="D1668" i="19"/>
  <c r="D1669" i="19"/>
  <c r="D1670" i="19"/>
  <c r="D1671" i="19"/>
  <c r="D1672" i="19"/>
  <c r="D1673" i="19"/>
  <c r="D1674" i="19"/>
  <c r="D1675" i="19"/>
  <c r="D1676" i="19"/>
  <c r="D1677" i="19"/>
  <c r="D1678" i="19"/>
  <c r="D1679" i="19"/>
  <c r="D1680" i="19"/>
  <c r="D1681" i="19"/>
  <c r="D1682" i="19"/>
  <c r="D1683" i="19"/>
  <c r="D1684" i="19"/>
  <c r="D1685" i="19"/>
  <c r="D1686" i="19"/>
  <c r="D1687" i="19"/>
  <c r="D1688" i="19"/>
  <c r="D1689" i="19"/>
  <c r="D1690" i="19"/>
  <c r="D1691" i="19"/>
  <c r="D1692" i="19"/>
  <c r="D1693" i="19"/>
  <c r="D1694" i="19"/>
  <c r="D1695" i="19"/>
  <c r="D1696" i="19"/>
  <c r="D1697" i="19"/>
  <c r="D1698" i="19"/>
  <c r="D1699" i="19"/>
  <c r="D1700" i="19"/>
  <c r="D1701" i="19"/>
  <c r="D1702" i="19"/>
  <c r="D1703" i="19"/>
  <c r="D1704" i="19"/>
  <c r="D1705" i="19"/>
  <c r="D1706" i="19"/>
  <c r="D1707" i="19"/>
  <c r="D1708" i="19"/>
  <c r="D1709" i="19"/>
  <c r="D1710" i="19"/>
  <c r="D1711" i="19"/>
  <c r="D1712" i="19"/>
  <c r="D1713" i="19"/>
  <c r="D1714" i="19"/>
  <c r="D1715" i="19"/>
  <c r="D1716" i="19"/>
  <c r="D1717" i="19"/>
  <c r="D1718" i="19"/>
  <c r="D1719" i="19"/>
  <c r="D1720" i="19"/>
  <c r="D1721" i="19"/>
  <c r="D1722" i="19"/>
  <c r="D1723" i="19"/>
  <c r="D1724" i="19"/>
  <c r="D1725" i="19"/>
  <c r="D1726" i="19"/>
  <c r="D1727" i="19"/>
  <c r="D1728" i="19"/>
  <c r="D1729" i="19"/>
  <c r="D1730" i="19"/>
  <c r="D1731" i="19"/>
  <c r="D1732" i="19"/>
  <c r="D1733" i="19"/>
  <c r="D1734" i="19"/>
  <c r="D1735" i="19"/>
  <c r="D1736" i="19"/>
  <c r="D1737" i="19"/>
  <c r="D1738" i="19"/>
  <c r="D1739" i="19"/>
  <c r="D1740" i="19"/>
  <c r="D1741" i="19"/>
  <c r="D1742" i="19"/>
  <c r="D1743" i="19"/>
  <c r="D1744" i="19"/>
  <c r="D1745" i="19"/>
  <c r="D1746" i="19"/>
  <c r="D1747" i="19"/>
  <c r="D1748" i="19"/>
  <c r="D1749" i="19"/>
  <c r="D1750" i="19"/>
  <c r="D1751" i="19"/>
  <c r="D1752" i="19"/>
  <c r="D1753" i="19"/>
  <c r="D1754" i="19"/>
  <c r="D1755" i="19"/>
  <c r="D1756" i="19"/>
  <c r="D1757" i="19"/>
  <c r="D1758" i="19"/>
  <c r="D1759" i="19"/>
  <c r="D1760" i="19"/>
  <c r="D1761" i="19"/>
  <c r="D1762" i="19"/>
  <c r="D1763" i="19"/>
  <c r="D1764" i="19"/>
  <c r="D1765" i="19"/>
  <c r="D1766" i="19"/>
  <c r="D1767" i="19"/>
  <c r="D1768" i="19"/>
  <c r="D1769" i="19"/>
  <c r="D1770" i="19"/>
  <c r="D1771" i="19"/>
  <c r="D1772" i="19"/>
  <c r="D1773" i="19"/>
  <c r="D1774" i="19"/>
  <c r="D1775" i="19"/>
  <c r="D1776" i="19"/>
  <c r="D1777" i="19"/>
  <c r="D1778" i="19"/>
  <c r="D1779" i="19"/>
  <c r="D1780" i="19"/>
  <c r="D1781" i="19"/>
  <c r="D1782" i="19"/>
  <c r="D1783" i="19"/>
  <c r="D1784" i="19"/>
  <c r="D1785" i="19"/>
  <c r="D1786" i="19"/>
  <c r="D1787" i="19"/>
  <c r="D1788" i="19"/>
  <c r="D1789" i="19"/>
  <c r="D1790" i="19"/>
  <c r="D1791" i="19"/>
  <c r="D1792" i="19"/>
  <c r="D1793" i="19"/>
  <c r="D1794" i="19"/>
  <c r="D1795" i="19"/>
  <c r="D1796" i="19"/>
  <c r="D1797" i="19"/>
  <c r="D1798" i="19"/>
  <c r="D1799" i="19"/>
  <c r="D1800" i="19"/>
  <c r="D1801" i="19"/>
  <c r="D1802" i="19"/>
  <c r="D1803" i="19"/>
  <c r="D1804" i="19"/>
  <c r="D1805" i="19"/>
  <c r="D1806" i="19"/>
  <c r="D1807" i="19"/>
  <c r="D1808" i="19"/>
  <c r="D1809" i="19"/>
  <c r="D1810" i="19"/>
  <c r="D1811" i="19"/>
  <c r="D1812" i="19"/>
  <c r="D1813" i="19"/>
  <c r="D1814" i="19"/>
  <c r="D1815" i="19"/>
  <c r="D1816" i="19"/>
  <c r="D1817" i="19"/>
  <c r="D1818" i="19"/>
  <c r="D1819" i="19"/>
  <c r="D1820" i="19"/>
  <c r="D1821" i="19"/>
  <c r="D1822" i="19"/>
  <c r="D1823" i="19"/>
  <c r="D1824" i="19"/>
  <c r="D1825" i="19"/>
  <c r="D1826" i="19"/>
  <c r="D1827" i="19"/>
  <c r="D1828" i="19"/>
  <c r="D1829" i="19"/>
  <c r="D1830" i="19"/>
  <c r="D1831" i="19"/>
  <c r="D1832" i="19"/>
  <c r="D1833" i="19"/>
  <c r="D1834" i="19"/>
  <c r="D1835" i="19"/>
  <c r="D1836" i="19"/>
  <c r="D1837" i="19"/>
  <c r="D1838" i="19"/>
  <c r="D1839" i="19"/>
  <c r="D1840" i="19"/>
  <c r="D1841" i="19"/>
  <c r="D1842" i="19"/>
  <c r="D1843" i="19"/>
  <c r="D1844" i="19"/>
  <c r="D1845" i="19"/>
  <c r="D1846" i="19"/>
  <c r="D1847" i="19"/>
  <c r="D1848" i="19"/>
  <c r="D1849" i="19"/>
  <c r="D1850" i="19"/>
  <c r="D1851" i="19"/>
  <c r="D1852" i="19"/>
  <c r="D1853" i="19"/>
  <c r="D1854" i="19"/>
  <c r="D1855" i="19"/>
  <c r="D1856" i="19"/>
  <c r="D1857" i="19"/>
  <c r="D1858" i="19"/>
  <c r="D1859" i="19"/>
  <c r="D1860" i="19"/>
  <c r="D1861" i="19"/>
  <c r="D1862" i="19"/>
  <c r="D1863" i="19"/>
  <c r="D1864" i="19"/>
  <c r="D1865" i="19"/>
  <c r="D1866" i="19"/>
  <c r="D1867" i="19"/>
  <c r="D1868" i="19"/>
  <c r="D1869" i="19"/>
  <c r="D1870" i="19"/>
  <c r="D1871" i="19"/>
  <c r="D1872" i="19"/>
  <c r="D1873" i="19"/>
  <c r="D1874" i="19"/>
  <c r="D1875" i="19"/>
  <c r="D1876" i="19"/>
  <c r="D1877" i="19"/>
  <c r="D1878" i="19"/>
  <c r="D1879" i="19"/>
  <c r="D1880" i="19"/>
  <c r="D1881" i="19"/>
  <c r="D1882" i="19"/>
  <c r="D1883" i="19"/>
  <c r="D1884" i="19"/>
  <c r="D1885" i="19"/>
  <c r="D1886" i="19"/>
  <c r="D1887" i="19"/>
  <c r="D1888" i="19"/>
  <c r="D1889" i="19"/>
  <c r="D1890" i="19"/>
  <c r="D1891" i="19"/>
  <c r="D1892" i="19"/>
  <c r="D1893" i="19"/>
  <c r="D1894" i="19"/>
  <c r="D1895" i="19"/>
  <c r="D1896" i="19"/>
  <c r="D1897" i="19"/>
  <c r="D1898" i="19"/>
  <c r="D1899" i="19"/>
  <c r="D1900" i="19"/>
  <c r="D1901" i="19"/>
  <c r="D1902" i="19"/>
  <c r="D1903" i="19"/>
  <c r="D1904" i="19"/>
  <c r="D1905" i="19"/>
  <c r="D1906" i="19"/>
  <c r="D1907" i="19"/>
  <c r="D1908" i="19"/>
  <c r="D1909" i="19"/>
  <c r="D1910" i="19"/>
  <c r="D1911" i="19"/>
  <c r="D1912" i="19"/>
  <c r="D1913" i="19"/>
  <c r="D1914" i="19"/>
  <c r="D1915" i="19"/>
  <c r="D1916" i="19"/>
  <c r="D1917" i="19"/>
  <c r="D1918" i="19"/>
  <c r="D1919" i="19"/>
  <c r="D1920" i="19"/>
  <c r="D1921" i="19"/>
  <c r="D1922" i="19"/>
  <c r="D1923" i="19"/>
  <c r="D1924" i="19"/>
  <c r="D1925" i="19"/>
  <c r="D1926" i="19"/>
  <c r="D1927" i="19"/>
  <c r="D1928" i="19"/>
  <c r="D1929" i="19"/>
  <c r="D1930" i="19"/>
  <c r="D1931" i="19"/>
  <c r="D1932" i="19"/>
  <c r="D1933" i="19"/>
  <c r="D1934" i="19"/>
  <c r="D1935" i="19"/>
  <c r="D1936" i="19"/>
  <c r="D1937" i="19"/>
  <c r="D1938" i="19"/>
  <c r="D1939" i="19"/>
  <c r="D1940" i="19"/>
  <c r="D1941" i="19"/>
  <c r="D1942" i="19"/>
  <c r="D1943" i="19"/>
  <c r="D1944" i="19"/>
  <c r="D1945" i="19"/>
  <c r="D1946" i="19"/>
  <c r="D1947" i="19"/>
  <c r="D1948" i="19"/>
  <c r="D1949" i="19"/>
  <c r="D1950" i="19"/>
  <c r="D1951" i="19"/>
  <c r="D1952" i="19"/>
  <c r="D1953" i="19"/>
  <c r="D1954" i="19"/>
  <c r="D1955" i="19"/>
  <c r="D1956" i="19"/>
  <c r="D1957" i="19"/>
  <c r="D1958" i="19"/>
  <c r="D1959" i="19"/>
  <c r="D1960" i="19"/>
  <c r="D1961" i="19"/>
  <c r="D1962" i="19"/>
  <c r="D1963" i="19"/>
  <c r="D1964" i="19"/>
  <c r="D1965" i="19"/>
  <c r="D1966" i="19"/>
  <c r="D1967" i="19"/>
  <c r="D1968" i="19"/>
  <c r="D1969" i="19"/>
  <c r="D1970" i="19"/>
  <c r="D1971" i="19"/>
  <c r="D1972" i="19"/>
  <c r="D1973" i="19"/>
  <c r="D1974" i="19"/>
  <c r="D1975" i="19"/>
  <c r="D1976" i="19"/>
  <c r="D1977" i="19"/>
  <c r="D1978" i="19"/>
  <c r="D1979" i="19"/>
  <c r="D1980" i="19"/>
  <c r="D1981" i="19"/>
  <c r="D1982" i="19"/>
  <c r="D1983" i="19"/>
  <c r="D1984" i="19"/>
  <c r="D1985" i="19"/>
  <c r="D1986" i="19"/>
  <c r="D1987" i="19"/>
  <c r="D1988" i="19"/>
  <c r="D1989" i="19"/>
  <c r="D1990" i="19"/>
  <c r="D1991" i="19"/>
  <c r="D1992" i="19"/>
  <c r="D1993" i="19"/>
  <c r="D1994" i="19"/>
  <c r="D1995" i="19"/>
  <c r="D1996" i="19"/>
  <c r="D1997" i="19"/>
  <c r="D1998" i="19"/>
  <c r="D1999" i="19"/>
  <c r="D2000" i="19"/>
  <c r="D2001" i="19"/>
  <c r="D2002" i="19"/>
  <c r="D2003" i="19"/>
  <c r="D2004" i="19"/>
  <c r="D2005" i="19"/>
  <c r="D2006" i="19"/>
  <c r="D2007" i="19"/>
  <c r="D2008" i="19"/>
  <c r="D2009" i="19"/>
  <c r="D2010" i="19"/>
  <c r="D2011" i="19"/>
  <c r="D2012" i="19"/>
  <c r="D2013" i="19"/>
  <c r="D2014" i="19"/>
  <c r="D2015" i="19"/>
  <c r="D2016" i="19"/>
  <c r="D2017" i="19"/>
  <c r="D2018" i="19"/>
  <c r="D2019" i="19"/>
  <c r="D2020" i="19"/>
  <c r="D2021" i="19"/>
  <c r="D2022" i="19"/>
  <c r="D2023" i="19"/>
  <c r="D2024" i="19"/>
  <c r="D2025" i="19"/>
  <c r="D2026" i="19"/>
  <c r="D2027" i="19"/>
  <c r="D2028" i="19"/>
  <c r="D2029" i="19"/>
  <c r="D2030" i="19"/>
  <c r="D2031" i="19"/>
  <c r="D2032" i="19"/>
  <c r="D2033" i="19"/>
  <c r="D2034" i="19"/>
  <c r="D2035" i="19"/>
  <c r="D2036" i="19"/>
  <c r="D2037" i="19"/>
  <c r="D2038" i="19"/>
  <c r="D2039" i="19"/>
  <c r="D2040" i="19"/>
  <c r="D2041" i="19"/>
  <c r="D2042" i="19"/>
  <c r="D2043" i="19"/>
  <c r="D2044" i="19"/>
  <c r="D2045" i="19"/>
  <c r="D2046" i="19"/>
  <c r="D2047" i="19"/>
  <c r="D2048" i="19"/>
  <c r="D2049" i="19"/>
  <c r="D2050" i="19"/>
  <c r="D2051" i="19"/>
  <c r="D2052" i="19"/>
  <c r="D2053" i="19"/>
  <c r="D2054" i="19"/>
  <c r="D2055" i="19"/>
  <c r="D2056" i="19"/>
  <c r="D2057" i="19"/>
  <c r="D2058" i="19"/>
  <c r="D2059" i="19"/>
  <c r="D2060" i="19"/>
  <c r="D2061" i="19"/>
  <c r="D2062" i="19"/>
  <c r="D2063" i="19"/>
  <c r="D2064" i="19"/>
  <c r="D2065" i="19"/>
  <c r="D2066" i="19"/>
  <c r="D2067" i="19"/>
  <c r="D2068" i="19"/>
  <c r="D2069" i="19"/>
  <c r="D2070" i="19"/>
  <c r="D2071" i="19"/>
  <c r="D2072" i="19"/>
  <c r="D2073" i="19"/>
  <c r="D2074" i="19"/>
  <c r="D2075" i="19"/>
  <c r="D2076" i="19"/>
  <c r="D2077" i="19"/>
  <c r="D2078" i="19"/>
  <c r="D2079" i="19"/>
  <c r="D2080" i="19"/>
  <c r="D2081" i="19"/>
  <c r="D2082" i="19"/>
  <c r="D2083" i="19"/>
  <c r="D2084" i="19"/>
  <c r="D2085" i="19"/>
  <c r="D2086" i="19"/>
  <c r="D2087" i="19"/>
  <c r="D2088" i="19"/>
  <c r="D2089" i="19"/>
  <c r="D2090" i="19"/>
  <c r="D2091" i="19"/>
  <c r="D2092" i="19"/>
  <c r="D2093" i="19"/>
  <c r="D2094" i="19"/>
  <c r="D2095" i="19"/>
  <c r="D2096" i="19"/>
  <c r="D2097" i="19"/>
  <c r="D2098" i="19"/>
  <c r="D2099" i="19"/>
  <c r="D2100" i="19"/>
  <c r="D2101" i="19"/>
  <c r="D2102" i="19"/>
  <c r="D2103" i="19"/>
  <c r="D2104" i="19"/>
  <c r="D2105" i="19"/>
  <c r="D2106" i="19"/>
  <c r="D2107" i="19"/>
  <c r="D2108" i="19"/>
  <c r="D2109" i="19"/>
  <c r="D2110" i="19"/>
  <c r="D2111" i="19"/>
  <c r="D2112" i="19"/>
  <c r="D2113" i="19"/>
  <c r="D2114" i="19"/>
  <c r="D2115" i="19"/>
  <c r="D2116" i="19"/>
  <c r="D2117" i="19"/>
  <c r="D2118" i="19"/>
  <c r="D2119" i="19"/>
  <c r="D2120" i="19"/>
  <c r="D2121" i="19"/>
  <c r="D2122" i="19"/>
  <c r="D2123" i="19"/>
  <c r="D2124" i="19"/>
  <c r="D2125" i="19"/>
  <c r="D2126" i="19"/>
  <c r="D2127" i="19"/>
  <c r="D2128" i="19"/>
  <c r="D2129" i="19"/>
  <c r="D2130" i="19"/>
  <c r="D2131" i="19"/>
  <c r="D2132" i="19"/>
  <c r="D2133" i="19"/>
  <c r="D2134" i="19"/>
  <c r="D2135" i="19"/>
  <c r="D2136" i="19"/>
  <c r="D2137" i="19"/>
  <c r="D2138" i="19"/>
  <c r="D2139" i="19"/>
  <c r="D2140" i="19"/>
  <c r="D2141" i="19"/>
  <c r="D2142" i="19"/>
  <c r="D2143" i="19"/>
  <c r="D2144" i="19"/>
  <c r="D2145" i="19"/>
  <c r="D2146" i="19"/>
  <c r="D2147" i="19"/>
  <c r="D2148" i="19"/>
  <c r="D2149" i="19"/>
  <c r="D2150" i="19"/>
  <c r="D2151" i="19"/>
  <c r="D2152" i="19"/>
  <c r="D2153" i="19"/>
  <c r="D2154" i="19"/>
  <c r="D2155" i="19"/>
  <c r="D2156" i="19"/>
  <c r="D2157" i="19"/>
  <c r="D2158" i="19"/>
  <c r="D2159" i="19"/>
  <c r="D2160" i="19"/>
  <c r="D2161" i="19"/>
  <c r="D2162" i="19"/>
  <c r="D2163" i="19"/>
  <c r="D2164" i="19"/>
  <c r="D2165" i="19"/>
  <c r="D2166" i="19"/>
  <c r="D2167" i="19"/>
  <c r="D2168" i="19"/>
  <c r="D2169" i="19"/>
  <c r="D2170" i="19"/>
  <c r="D2171" i="19"/>
  <c r="D2172" i="19"/>
  <c r="D2173" i="19"/>
  <c r="D2174" i="19"/>
  <c r="D2175" i="19"/>
  <c r="D2176" i="19"/>
  <c r="D2177" i="19"/>
  <c r="D2178" i="19"/>
  <c r="D2179" i="19"/>
  <c r="D2180" i="19"/>
  <c r="D2181" i="19"/>
  <c r="D2182" i="19"/>
  <c r="D2183" i="19"/>
  <c r="D2184" i="19"/>
  <c r="D2185" i="19"/>
  <c r="D2186" i="19"/>
  <c r="D2187" i="19"/>
  <c r="D2188" i="19"/>
  <c r="D2189" i="19"/>
  <c r="D2190" i="19"/>
  <c r="D2191" i="19"/>
  <c r="D2192" i="19"/>
  <c r="D2193" i="19"/>
  <c r="D2194" i="19"/>
  <c r="D2195" i="19"/>
  <c r="D2196" i="19"/>
  <c r="D2197" i="19"/>
  <c r="D2198" i="19"/>
  <c r="D2199" i="19"/>
  <c r="D2200" i="19"/>
  <c r="D2201" i="19"/>
  <c r="D2202" i="19"/>
  <c r="D2203" i="19"/>
  <c r="D2204" i="19"/>
  <c r="D2205" i="19"/>
  <c r="D2206" i="19"/>
  <c r="D2207" i="19"/>
  <c r="D2208" i="19"/>
  <c r="D2209" i="19"/>
  <c r="D2210" i="19"/>
  <c r="D2211" i="19"/>
  <c r="D2212" i="19"/>
  <c r="D2213" i="19"/>
  <c r="D2214" i="19"/>
  <c r="D2215" i="19"/>
  <c r="D2216" i="19"/>
  <c r="D2217" i="19"/>
  <c r="D2218" i="19"/>
  <c r="D2219" i="19"/>
  <c r="D2220" i="19"/>
  <c r="D2221" i="19"/>
  <c r="D2222" i="19"/>
  <c r="D2223" i="19"/>
  <c r="D2224" i="19"/>
  <c r="D2225" i="19"/>
  <c r="D2226" i="19"/>
  <c r="D2227" i="19"/>
  <c r="D2228" i="19"/>
  <c r="D2229" i="19"/>
  <c r="D2230" i="19"/>
  <c r="D2231" i="19"/>
  <c r="D2232" i="19"/>
  <c r="D2233" i="19"/>
  <c r="D2234" i="19"/>
  <c r="D2235" i="19"/>
  <c r="D2236" i="19"/>
  <c r="D2237" i="19"/>
  <c r="D2238" i="19"/>
  <c r="D2239" i="19"/>
  <c r="D2240" i="19"/>
  <c r="D2241" i="19"/>
  <c r="D2242" i="19"/>
  <c r="D2243" i="19"/>
  <c r="D2244" i="19"/>
  <c r="D2245" i="19"/>
  <c r="D2246" i="19"/>
  <c r="D2247" i="19"/>
  <c r="D2248" i="19"/>
  <c r="D2249" i="19"/>
  <c r="D2250" i="19"/>
  <c r="D2251" i="19"/>
  <c r="D2252" i="19"/>
  <c r="D2253" i="19"/>
  <c r="D2254" i="19"/>
  <c r="D2255" i="19"/>
  <c r="D2256" i="19"/>
  <c r="D2257" i="19"/>
  <c r="D2258" i="19"/>
  <c r="D2259" i="19"/>
  <c r="D2260" i="19"/>
  <c r="D2261" i="19"/>
  <c r="D2262" i="19"/>
  <c r="D2263" i="19"/>
  <c r="D2264" i="19"/>
  <c r="D2265" i="19"/>
  <c r="D2266" i="19"/>
  <c r="D2267" i="19"/>
  <c r="D2268" i="19"/>
  <c r="D2269" i="19"/>
  <c r="D2270" i="19"/>
  <c r="D2271" i="19"/>
  <c r="D2272" i="19"/>
  <c r="D2273" i="19"/>
  <c r="D2274" i="19"/>
  <c r="D2275" i="19"/>
  <c r="D2276" i="19"/>
  <c r="D2277" i="19"/>
  <c r="D2278" i="19"/>
  <c r="D2279" i="19"/>
  <c r="D2280" i="19"/>
  <c r="D2281" i="19"/>
  <c r="D2282" i="19"/>
  <c r="D2283" i="19"/>
  <c r="D2284" i="19"/>
  <c r="D2285" i="19"/>
  <c r="D2286" i="19"/>
  <c r="D2287" i="19"/>
  <c r="D2288" i="19"/>
  <c r="D2289" i="19"/>
  <c r="D2290" i="19"/>
  <c r="D2291" i="19"/>
  <c r="D2292" i="19"/>
  <c r="D2293" i="19"/>
  <c r="D2294" i="19"/>
  <c r="D2295" i="19"/>
  <c r="D2296" i="19"/>
  <c r="D2297" i="19"/>
  <c r="D2298" i="19"/>
  <c r="D2299" i="19"/>
  <c r="D2300" i="19"/>
  <c r="D2301" i="19"/>
  <c r="D2302" i="19"/>
  <c r="D2303" i="19"/>
  <c r="D2304" i="19"/>
  <c r="D2305" i="19"/>
  <c r="D2306" i="19"/>
  <c r="D2307" i="19"/>
  <c r="D2308" i="19"/>
  <c r="D2309" i="19"/>
  <c r="D2310" i="19"/>
  <c r="D2311" i="19"/>
  <c r="D2312" i="19"/>
  <c r="D2313" i="19"/>
  <c r="D2314" i="19"/>
  <c r="D2315" i="19"/>
  <c r="D2316" i="19"/>
  <c r="D2317" i="19"/>
  <c r="D2318" i="19"/>
  <c r="D2319" i="19"/>
  <c r="D2320" i="19"/>
  <c r="D2321" i="19"/>
  <c r="D2322" i="19"/>
  <c r="D2323" i="19"/>
  <c r="D2324" i="19"/>
  <c r="D2325" i="19"/>
  <c r="D2326" i="19"/>
  <c r="D2327" i="19"/>
  <c r="D2328" i="19"/>
  <c r="D2329" i="19"/>
  <c r="D2330" i="19"/>
  <c r="D2331" i="19"/>
  <c r="D2332" i="19"/>
  <c r="D2333" i="19"/>
  <c r="D2334" i="19"/>
  <c r="D2335" i="19"/>
  <c r="D2336" i="19"/>
  <c r="D2337" i="19"/>
  <c r="D2338" i="19"/>
  <c r="D2339" i="19"/>
  <c r="D2340" i="19"/>
  <c r="D2341" i="19"/>
  <c r="D2342" i="19"/>
  <c r="D2343" i="19"/>
  <c r="D2344" i="19"/>
  <c r="D2345" i="19"/>
  <c r="D2346" i="19"/>
  <c r="D2347" i="19"/>
  <c r="D2348" i="19"/>
  <c r="D2349" i="19"/>
  <c r="D2350" i="19"/>
  <c r="D2351" i="19"/>
  <c r="D2352" i="19"/>
  <c r="D2353" i="19"/>
  <c r="D2354" i="19"/>
  <c r="D2355" i="19"/>
  <c r="D2356" i="19"/>
  <c r="D2357" i="19"/>
  <c r="D2358" i="19"/>
  <c r="D2359" i="19"/>
  <c r="D2360" i="19"/>
  <c r="D2361" i="19"/>
  <c r="D2362" i="19"/>
  <c r="D2363" i="19"/>
  <c r="D2364" i="19"/>
  <c r="D2365" i="19"/>
  <c r="D2366" i="19"/>
  <c r="D2367" i="19"/>
  <c r="D2368" i="19"/>
  <c r="D2369" i="19"/>
  <c r="D2370" i="19"/>
  <c r="D2371" i="19"/>
  <c r="D2372" i="19"/>
  <c r="D2373" i="19"/>
  <c r="D2374" i="19"/>
  <c r="D2375" i="19"/>
  <c r="D2376" i="19"/>
  <c r="D2377" i="19"/>
  <c r="D2378" i="19"/>
  <c r="D2379" i="19"/>
  <c r="D2380" i="19"/>
  <c r="D2381" i="19"/>
  <c r="D2382" i="19"/>
  <c r="D2383" i="19"/>
  <c r="D2384" i="19"/>
  <c r="D2385" i="19"/>
  <c r="D2386" i="19"/>
  <c r="D2387" i="19"/>
  <c r="D2388" i="19"/>
  <c r="D2389" i="19"/>
  <c r="D2390" i="19"/>
  <c r="D2391" i="19"/>
  <c r="D2392" i="19"/>
  <c r="D2393" i="19"/>
  <c r="D2394" i="19"/>
  <c r="D2395" i="19"/>
  <c r="D2396" i="19"/>
  <c r="D2397" i="19"/>
  <c r="D2398" i="19"/>
  <c r="D2399" i="19"/>
  <c r="D2400" i="19"/>
  <c r="D2401" i="19"/>
  <c r="D2402" i="19"/>
  <c r="D2403" i="19"/>
  <c r="D2404" i="19"/>
  <c r="D2405" i="19"/>
  <c r="D2406" i="19"/>
  <c r="D2407" i="19"/>
  <c r="D2408" i="19"/>
  <c r="D2409" i="19"/>
  <c r="D2410" i="19"/>
  <c r="D2411" i="19"/>
  <c r="D2412" i="19"/>
  <c r="D2413" i="19"/>
  <c r="D2414" i="19"/>
  <c r="D2415" i="19"/>
  <c r="D2416" i="19"/>
  <c r="D2417" i="19"/>
  <c r="D2418" i="19"/>
  <c r="D2419" i="19"/>
  <c r="D2420" i="19"/>
  <c r="D2421" i="19"/>
  <c r="D2422" i="19"/>
  <c r="D2423" i="19"/>
  <c r="D2424" i="19"/>
  <c r="D2425" i="19"/>
  <c r="D2426" i="19"/>
  <c r="D2427" i="19"/>
  <c r="D2428" i="19"/>
  <c r="D2429" i="19"/>
  <c r="D2430" i="19"/>
  <c r="D2431" i="19"/>
  <c r="D2432" i="19"/>
  <c r="D2433" i="19"/>
  <c r="D2434" i="19"/>
  <c r="D2435" i="19"/>
  <c r="D2436" i="19"/>
  <c r="D2437" i="19"/>
  <c r="D2438" i="19"/>
  <c r="D2439" i="19"/>
  <c r="D2440" i="19"/>
  <c r="D2441" i="19"/>
  <c r="D2442" i="19"/>
  <c r="D2443" i="19"/>
  <c r="D2444" i="19"/>
  <c r="D2445" i="19"/>
  <c r="D2446" i="19"/>
  <c r="D2447" i="19"/>
  <c r="D2448" i="19"/>
  <c r="D2449" i="19"/>
  <c r="D2450" i="19"/>
  <c r="D2451" i="19"/>
  <c r="D2452" i="19"/>
  <c r="D2453" i="19"/>
  <c r="D2454" i="19"/>
  <c r="D2455" i="19"/>
  <c r="D2456" i="19"/>
  <c r="D2457" i="19"/>
  <c r="D2458" i="19"/>
  <c r="D2459" i="19"/>
  <c r="D2460" i="19"/>
  <c r="D2461" i="19"/>
  <c r="D2462" i="19"/>
  <c r="D2463" i="19"/>
  <c r="D2464" i="19"/>
  <c r="D2465" i="19"/>
  <c r="D2466" i="19"/>
  <c r="D2467" i="19"/>
  <c r="D2468" i="19"/>
  <c r="D2469" i="19"/>
  <c r="D2470" i="19"/>
  <c r="D2471" i="19"/>
  <c r="D2472" i="19"/>
  <c r="D2473" i="19"/>
  <c r="D2474" i="19"/>
  <c r="D2475" i="19"/>
  <c r="D2476" i="19"/>
  <c r="D2477" i="19"/>
  <c r="D2478" i="19"/>
  <c r="D2479" i="19"/>
  <c r="D2480" i="19"/>
  <c r="D2481" i="19"/>
  <c r="D2482" i="19"/>
  <c r="D2483" i="19"/>
  <c r="D2484" i="19"/>
  <c r="D2485" i="19"/>
  <c r="D2486" i="19"/>
  <c r="D2487" i="19"/>
  <c r="D2488" i="19"/>
  <c r="D2489" i="19"/>
  <c r="D2490" i="19"/>
  <c r="D2491" i="19"/>
  <c r="D2492" i="19"/>
  <c r="D2493" i="19"/>
  <c r="D2494" i="19"/>
  <c r="D2495" i="19"/>
  <c r="D2496" i="19"/>
  <c r="D2497" i="19"/>
  <c r="D2498" i="19"/>
  <c r="D2499" i="19"/>
  <c r="D2500" i="19"/>
  <c r="D2501" i="19"/>
  <c r="D2502" i="19"/>
  <c r="D2503" i="19"/>
  <c r="D2504" i="19"/>
  <c r="D2505" i="19"/>
  <c r="D2506" i="19"/>
  <c r="D2507" i="19"/>
  <c r="D2508" i="19"/>
  <c r="D2509" i="19"/>
  <c r="D2510" i="19"/>
  <c r="D2511" i="19"/>
  <c r="D2512" i="19"/>
  <c r="D2513" i="19"/>
  <c r="D2514" i="19"/>
  <c r="D2515" i="19"/>
  <c r="D2516" i="19"/>
  <c r="D2517" i="19"/>
  <c r="D2518" i="19"/>
  <c r="D2519" i="19"/>
  <c r="D2520" i="19"/>
  <c r="D2521" i="19"/>
  <c r="D2522" i="19"/>
  <c r="D2523" i="19"/>
  <c r="D2524" i="19"/>
  <c r="D2525" i="19"/>
  <c r="D2526" i="19"/>
  <c r="D2527" i="19"/>
  <c r="D2528" i="19"/>
  <c r="D2529" i="19"/>
  <c r="D2530" i="19"/>
  <c r="D2531" i="19"/>
  <c r="D2532" i="19"/>
  <c r="D2533" i="19"/>
  <c r="D2534" i="19"/>
  <c r="D2535" i="19"/>
  <c r="D2536" i="19"/>
  <c r="D2537" i="19"/>
  <c r="D2538" i="19"/>
  <c r="D2539" i="19"/>
  <c r="D2540" i="19"/>
  <c r="D2541" i="19"/>
  <c r="D2542" i="19"/>
  <c r="D2543" i="19"/>
  <c r="D2544" i="19"/>
  <c r="D2545" i="19"/>
  <c r="D2546" i="19"/>
  <c r="D2547" i="19"/>
  <c r="D2548" i="19"/>
  <c r="D2549" i="19"/>
  <c r="D2550" i="19"/>
  <c r="D2551" i="19"/>
  <c r="D2552" i="19"/>
  <c r="D2553" i="19"/>
  <c r="D2554" i="19"/>
  <c r="D2555" i="19"/>
  <c r="D2556" i="19"/>
  <c r="D2557" i="19"/>
  <c r="D2558" i="19"/>
  <c r="D2559" i="19"/>
  <c r="D2560" i="19"/>
  <c r="D2561" i="19"/>
  <c r="D2562" i="19"/>
  <c r="D2563" i="19"/>
  <c r="D2564" i="19"/>
  <c r="D2565" i="19"/>
  <c r="D2566" i="19"/>
  <c r="D2567" i="19"/>
  <c r="D2568" i="19"/>
  <c r="D2569" i="19"/>
  <c r="D2570" i="19"/>
  <c r="D2571" i="19"/>
  <c r="D2572" i="19"/>
  <c r="D2573" i="19"/>
  <c r="D2574" i="19"/>
  <c r="D2575" i="19"/>
  <c r="D2576" i="19"/>
  <c r="D2577" i="19"/>
  <c r="D2578" i="19"/>
  <c r="D2579" i="19"/>
  <c r="D2580" i="19"/>
  <c r="D2581" i="19"/>
  <c r="D2582" i="19"/>
  <c r="D2583" i="19"/>
  <c r="D2584" i="19"/>
  <c r="D2585" i="19"/>
  <c r="D2586" i="19"/>
  <c r="D2587" i="19"/>
  <c r="D2588" i="19"/>
  <c r="D2589" i="19"/>
  <c r="D2590" i="19"/>
  <c r="D2591" i="19"/>
  <c r="D2592" i="19"/>
  <c r="D2593" i="19"/>
  <c r="D2594" i="19"/>
  <c r="D2595" i="19"/>
  <c r="D2596" i="19"/>
  <c r="D2597" i="19"/>
  <c r="D2598" i="19"/>
  <c r="D2599" i="19"/>
  <c r="D2600" i="19"/>
  <c r="D2601" i="19"/>
  <c r="D2602" i="19"/>
  <c r="D2603" i="19"/>
  <c r="D2604" i="19"/>
  <c r="D2605" i="19"/>
  <c r="D2606" i="19"/>
  <c r="D2607" i="19"/>
  <c r="D2608" i="19"/>
  <c r="D2609" i="19"/>
  <c r="D2610" i="19"/>
  <c r="D2611" i="19"/>
  <c r="D2612" i="19"/>
  <c r="D2613" i="19"/>
  <c r="D2614" i="19"/>
  <c r="D2615" i="19"/>
  <c r="D2616" i="19"/>
  <c r="D2617" i="19"/>
  <c r="D2618" i="19"/>
  <c r="D2619" i="19"/>
  <c r="D2620" i="19"/>
  <c r="D2621" i="19"/>
  <c r="D2622" i="19"/>
  <c r="D2623" i="19"/>
  <c r="D2624" i="19"/>
  <c r="D2625" i="19"/>
  <c r="D2626" i="19"/>
  <c r="D2627" i="19"/>
  <c r="D2628" i="19"/>
  <c r="D2629" i="19"/>
  <c r="D2630" i="19"/>
  <c r="D2631" i="19"/>
  <c r="D2632" i="19"/>
  <c r="D2633" i="19"/>
  <c r="D2634" i="19"/>
  <c r="D2635" i="19"/>
  <c r="D2636" i="19"/>
  <c r="D2637" i="19"/>
  <c r="D2638" i="19"/>
  <c r="D2639" i="19"/>
  <c r="D2640" i="19"/>
  <c r="D2641" i="19"/>
  <c r="D2642" i="19"/>
  <c r="D2643" i="19"/>
  <c r="D2644" i="19"/>
  <c r="D2645" i="19"/>
  <c r="D2646" i="19"/>
  <c r="D2647" i="19"/>
  <c r="D2648" i="19"/>
  <c r="D2649" i="19"/>
  <c r="D2650" i="19"/>
  <c r="D2651" i="19"/>
  <c r="D2652" i="19"/>
  <c r="D2653" i="19"/>
  <c r="D2654" i="19"/>
  <c r="D2655" i="19"/>
  <c r="D2656" i="19"/>
  <c r="D2657" i="19"/>
  <c r="D2658" i="19"/>
  <c r="D2659" i="19"/>
  <c r="D2660" i="19"/>
  <c r="D2661" i="19"/>
  <c r="D2662" i="19"/>
  <c r="D2663" i="19"/>
  <c r="D2664" i="19"/>
  <c r="D2665" i="19"/>
  <c r="D2666" i="19"/>
  <c r="D2667" i="19"/>
  <c r="D2668" i="19"/>
  <c r="D2669" i="19"/>
  <c r="D2670" i="19"/>
  <c r="D2671" i="19"/>
  <c r="D2672" i="19"/>
  <c r="D2673" i="19"/>
  <c r="D2674" i="19"/>
  <c r="D2675" i="19"/>
  <c r="D2676" i="19"/>
  <c r="D2677" i="19"/>
  <c r="D2678" i="19"/>
  <c r="D2679" i="19"/>
  <c r="D2680" i="19"/>
  <c r="D2681" i="19"/>
  <c r="D2682" i="19"/>
  <c r="D2683" i="19"/>
  <c r="D2684" i="19"/>
  <c r="D2685" i="19"/>
  <c r="D2686" i="19"/>
  <c r="D2687" i="19"/>
  <c r="D2688" i="19"/>
  <c r="D2689" i="19"/>
  <c r="D2690" i="19"/>
  <c r="D2691" i="19"/>
  <c r="D2692" i="19"/>
  <c r="D2693" i="19"/>
  <c r="D2694" i="19"/>
  <c r="D2695" i="19"/>
  <c r="D2696" i="19"/>
  <c r="D2697" i="19"/>
  <c r="D2698" i="19"/>
  <c r="D2699" i="19"/>
  <c r="D2700" i="19"/>
  <c r="D2701" i="19"/>
  <c r="D2702" i="19"/>
  <c r="D2703" i="19"/>
  <c r="D2704" i="19"/>
  <c r="D2705" i="19"/>
  <c r="D2706" i="19"/>
  <c r="D2707" i="19"/>
  <c r="D2708" i="19"/>
  <c r="D2709" i="19"/>
  <c r="D2710" i="19"/>
  <c r="D2711" i="19"/>
  <c r="D2712" i="19"/>
  <c r="D2713" i="19"/>
  <c r="D2714" i="19"/>
  <c r="D2715" i="19"/>
  <c r="D2716" i="19"/>
  <c r="D2717" i="19"/>
  <c r="D2718" i="19"/>
  <c r="D2719" i="19"/>
  <c r="D2720" i="19"/>
  <c r="D2721" i="19"/>
  <c r="D2722" i="19"/>
  <c r="D2723" i="19"/>
  <c r="D2724" i="19"/>
  <c r="D2725" i="19"/>
  <c r="D2726" i="19"/>
  <c r="D2727" i="19"/>
  <c r="D2728" i="19"/>
  <c r="D2729" i="19"/>
  <c r="D2730" i="19"/>
  <c r="D2731" i="19"/>
  <c r="D2732" i="19"/>
  <c r="D2733" i="19"/>
  <c r="D2734" i="19"/>
  <c r="D2735" i="19"/>
  <c r="D2736" i="19"/>
  <c r="D2737" i="19"/>
  <c r="D2738" i="19"/>
  <c r="D2739" i="19"/>
  <c r="D2740" i="19"/>
  <c r="D2741" i="19"/>
  <c r="D2742" i="19"/>
  <c r="D2743" i="19"/>
  <c r="D2744" i="19"/>
  <c r="D2745" i="19"/>
  <c r="D2746" i="19"/>
  <c r="D2747" i="19"/>
  <c r="D2748" i="19"/>
  <c r="D2749" i="19"/>
  <c r="D2750" i="19"/>
  <c r="D2751" i="19"/>
  <c r="D2752" i="19"/>
  <c r="D2753" i="19"/>
  <c r="D2754" i="19"/>
  <c r="D2755" i="19"/>
  <c r="D2756" i="19"/>
  <c r="D2757" i="19"/>
  <c r="D2758" i="19"/>
  <c r="D2759" i="19"/>
  <c r="D2760" i="19"/>
  <c r="D2761" i="19"/>
  <c r="D2762" i="19"/>
  <c r="D2763" i="19"/>
  <c r="D2764" i="19"/>
  <c r="D2765" i="19"/>
  <c r="D2766" i="19"/>
  <c r="D2767" i="19"/>
  <c r="D2768" i="19"/>
  <c r="D2769" i="19"/>
  <c r="D2770" i="19"/>
  <c r="D2771" i="19"/>
  <c r="D2772" i="19"/>
  <c r="D2773" i="19"/>
  <c r="D2774" i="19"/>
  <c r="D2775" i="19"/>
  <c r="D2776" i="19"/>
  <c r="D2777" i="19"/>
  <c r="D2778" i="19"/>
  <c r="D2779" i="19"/>
  <c r="D2780" i="19"/>
  <c r="D2781" i="19"/>
  <c r="D2782" i="19"/>
  <c r="D2783" i="19"/>
  <c r="D2784" i="19"/>
  <c r="D2785" i="19"/>
  <c r="D2786" i="19"/>
  <c r="D2787" i="19"/>
  <c r="D2788" i="19"/>
  <c r="D2789" i="19"/>
  <c r="D2790" i="19"/>
  <c r="D2791" i="19"/>
  <c r="D2792" i="19"/>
  <c r="D2793" i="19"/>
  <c r="D2794" i="19"/>
  <c r="D2795" i="19"/>
  <c r="D2796" i="19"/>
  <c r="D2797" i="19"/>
  <c r="D2798" i="19"/>
  <c r="D2799" i="19"/>
  <c r="D2800" i="19"/>
  <c r="D2801" i="19"/>
  <c r="D2802" i="19"/>
  <c r="D2803" i="19"/>
  <c r="D2804" i="19"/>
  <c r="D2805" i="19"/>
  <c r="D2806" i="19"/>
  <c r="D2807" i="19"/>
  <c r="D2808" i="19"/>
  <c r="D2809" i="19"/>
  <c r="D2810" i="19"/>
  <c r="D2811" i="19"/>
  <c r="D2812" i="19"/>
  <c r="D2813" i="19"/>
  <c r="D2814" i="19"/>
  <c r="D2815" i="19"/>
  <c r="D2816" i="19"/>
  <c r="D2817" i="19"/>
  <c r="D2818" i="19"/>
  <c r="D2819" i="19"/>
  <c r="D2820" i="19"/>
  <c r="D2821" i="19"/>
  <c r="D2822" i="19"/>
  <c r="D2823" i="19"/>
  <c r="D2824" i="19"/>
  <c r="D2825" i="19"/>
  <c r="D2826" i="19"/>
  <c r="D2827" i="19"/>
  <c r="D2828" i="19"/>
  <c r="D2829" i="19"/>
  <c r="D2830" i="19"/>
  <c r="D2831" i="19"/>
  <c r="D2832" i="19"/>
  <c r="D2833" i="19"/>
  <c r="D2834" i="19"/>
  <c r="D2835" i="19"/>
  <c r="D2836" i="19"/>
  <c r="D2837" i="19"/>
  <c r="D2838" i="19"/>
  <c r="D2839" i="19"/>
  <c r="D2840" i="19"/>
  <c r="D2841" i="19"/>
  <c r="D2842" i="19"/>
  <c r="D2843" i="19"/>
  <c r="D2844" i="19"/>
  <c r="D2845" i="19"/>
  <c r="D2846" i="19"/>
  <c r="D2847" i="19"/>
  <c r="D2848" i="19"/>
  <c r="D2849" i="19"/>
  <c r="D2850" i="19"/>
  <c r="D2851" i="19"/>
  <c r="D2852" i="19"/>
  <c r="D2853" i="19"/>
  <c r="D2854" i="19"/>
  <c r="D2855" i="19"/>
  <c r="D2856" i="19"/>
  <c r="D2857" i="19"/>
  <c r="D2858" i="19"/>
  <c r="D2859" i="19"/>
  <c r="D2860" i="19"/>
  <c r="D2861" i="19"/>
  <c r="D2862" i="19"/>
  <c r="D2863" i="19"/>
  <c r="D2864" i="19"/>
  <c r="D2865" i="19"/>
  <c r="D2866" i="19"/>
  <c r="D2867" i="19"/>
  <c r="D2868" i="19"/>
  <c r="D2869" i="19"/>
  <c r="D2870" i="19"/>
  <c r="D2871" i="19"/>
  <c r="D2872" i="19"/>
  <c r="D2873" i="19"/>
  <c r="D2874" i="19"/>
  <c r="D2875" i="19"/>
  <c r="D2876" i="19"/>
  <c r="D2877" i="19"/>
  <c r="D2878" i="19"/>
  <c r="D2879" i="19"/>
  <c r="D2880" i="19"/>
  <c r="D2881" i="19"/>
  <c r="D2882" i="19"/>
  <c r="D2883" i="19"/>
  <c r="D2884" i="19"/>
  <c r="D2885" i="19"/>
  <c r="D2886" i="19"/>
  <c r="D2887" i="19"/>
  <c r="D2888" i="19"/>
  <c r="D2889" i="19"/>
  <c r="D2890" i="19"/>
  <c r="D2891" i="19"/>
  <c r="D2892" i="19"/>
  <c r="D2893" i="19"/>
  <c r="D2894" i="19"/>
  <c r="D2895" i="19"/>
  <c r="D2896" i="19"/>
  <c r="D2897" i="19"/>
  <c r="D2898" i="19"/>
  <c r="D2899" i="19"/>
  <c r="D2900" i="19"/>
  <c r="D2901" i="19"/>
  <c r="D2902" i="19"/>
  <c r="D2903" i="19"/>
  <c r="D2904" i="19"/>
  <c r="D2905" i="19"/>
  <c r="D2906" i="19"/>
  <c r="D2907" i="19"/>
  <c r="D2908" i="19"/>
  <c r="D2909" i="19"/>
  <c r="D2910" i="19"/>
  <c r="D2911" i="19"/>
  <c r="D2912" i="19"/>
  <c r="D2913" i="19"/>
  <c r="D2914" i="19"/>
  <c r="D2915" i="19"/>
  <c r="D2916" i="19"/>
  <c r="D2917" i="19"/>
  <c r="D2918" i="19"/>
  <c r="D2919" i="19"/>
  <c r="D2920" i="19"/>
  <c r="D2921" i="19"/>
  <c r="D2922" i="19"/>
  <c r="D2923" i="19"/>
  <c r="D2924" i="19"/>
  <c r="D2925" i="19"/>
  <c r="D2926" i="19"/>
  <c r="D2927" i="19"/>
  <c r="D2928" i="19"/>
  <c r="D2929" i="19"/>
  <c r="D2930" i="19"/>
  <c r="D2931" i="19"/>
  <c r="D2932" i="19"/>
  <c r="D2933" i="19"/>
  <c r="D2934" i="19"/>
  <c r="D2935" i="19"/>
  <c r="D2936" i="19"/>
  <c r="D2937" i="19"/>
  <c r="D2938" i="19"/>
  <c r="D2939" i="19"/>
  <c r="D2940" i="19"/>
  <c r="D2941" i="19"/>
  <c r="D2942" i="19"/>
  <c r="D2943" i="19"/>
  <c r="D2944" i="19"/>
  <c r="D2945" i="19"/>
  <c r="D2946" i="19"/>
  <c r="D2947" i="19"/>
  <c r="D2948" i="19"/>
  <c r="D2949" i="19"/>
  <c r="D2950" i="19"/>
  <c r="D2951" i="19"/>
  <c r="D2952" i="19"/>
  <c r="D2953" i="19"/>
  <c r="D2954" i="19"/>
  <c r="D2955" i="19"/>
  <c r="D2956" i="19"/>
  <c r="D2957" i="19"/>
  <c r="D2958" i="19"/>
  <c r="D2959" i="19"/>
  <c r="D2960" i="19"/>
  <c r="D2961" i="19"/>
  <c r="D2962" i="19"/>
  <c r="D2963" i="19"/>
  <c r="D2964" i="19"/>
  <c r="D2965" i="19"/>
  <c r="D2966" i="19"/>
  <c r="D2967" i="19"/>
  <c r="D2968" i="19"/>
  <c r="D2969" i="19"/>
  <c r="D2970" i="19"/>
  <c r="D2971" i="19"/>
  <c r="D2972" i="19"/>
  <c r="D2973" i="19"/>
  <c r="D2974" i="19"/>
  <c r="D2975" i="19"/>
  <c r="D2976" i="19"/>
  <c r="D2977" i="19"/>
  <c r="D2978" i="19"/>
  <c r="D2979" i="19"/>
  <c r="D2980" i="19"/>
  <c r="D2981" i="19"/>
  <c r="D2982" i="19"/>
  <c r="D2983" i="19"/>
  <c r="D2984" i="19"/>
  <c r="D2985" i="19"/>
  <c r="D2986" i="19"/>
  <c r="D2987" i="19"/>
  <c r="D2988" i="19"/>
  <c r="D2989" i="19"/>
  <c r="D2990" i="19"/>
  <c r="D2991" i="19"/>
  <c r="D2992" i="19"/>
  <c r="D2993" i="19"/>
  <c r="D2994" i="19"/>
  <c r="D2995" i="19"/>
  <c r="D2996" i="19"/>
  <c r="D2997" i="19"/>
  <c r="D2998" i="19"/>
  <c r="D2999" i="19"/>
  <c r="D3000" i="19"/>
  <c r="D3001" i="19"/>
  <c r="D3002" i="19"/>
  <c r="D3003" i="19"/>
  <c r="D3004" i="19"/>
  <c r="D3005" i="19"/>
  <c r="D3006" i="19"/>
  <c r="D3007" i="19"/>
  <c r="D3008" i="19"/>
  <c r="D3009" i="19"/>
  <c r="D3010" i="19"/>
  <c r="D3011" i="19"/>
  <c r="D3012" i="19"/>
  <c r="D3013" i="19"/>
  <c r="D3014" i="19"/>
  <c r="D3015" i="19"/>
  <c r="D3016" i="19"/>
  <c r="D3017" i="19"/>
  <c r="D3018" i="19"/>
  <c r="D3019" i="19"/>
  <c r="D3020" i="19"/>
  <c r="D3021" i="19"/>
  <c r="D3022" i="19"/>
  <c r="D3023" i="19"/>
  <c r="D3024" i="19"/>
  <c r="D3025" i="19"/>
  <c r="D3026" i="19"/>
  <c r="D3027" i="19"/>
  <c r="D3028" i="19"/>
  <c r="D3029" i="19"/>
  <c r="D3030" i="19"/>
  <c r="D3031" i="19"/>
  <c r="D3032" i="19"/>
  <c r="D3033" i="19"/>
  <c r="D3034" i="19"/>
  <c r="D3035" i="19"/>
  <c r="D3036" i="19"/>
  <c r="D3037" i="19"/>
  <c r="D3038" i="19"/>
  <c r="D3039" i="19"/>
  <c r="D3040" i="19"/>
  <c r="D3041" i="19"/>
  <c r="D3042" i="19"/>
  <c r="D3043" i="19"/>
  <c r="D3044" i="19"/>
  <c r="D3045" i="19"/>
  <c r="D3046" i="19"/>
  <c r="D3047" i="19"/>
  <c r="D3048" i="19"/>
  <c r="D3049" i="19"/>
  <c r="D3050" i="19"/>
  <c r="D3051" i="19"/>
  <c r="D3052" i="19"/>
  <c r="D3053" i="19"/>
  <c r="D3054" i="19"/>
  <c r="D3055" i="19"/>
  <c r="D3056" i="19"/>
  <c r="D3057" i="19"/>
  <c r="D3058" i="19"/>
  <c r="D3059" i="19"/>
  <c r="D3060" i="19"/>
  <c r="D3061" i="19"/>
  <c r="D3062" i="19"/>
  <c r="D3063" i="19"/>
  <c r="D3064" i="19"/>
  <c r="D3065" i="19"/>
  <c r="D3066" i="19"/>
  <c r="D3067" i="19"/>
  <c r="D3068" i="19"/>
  <c r="D3069" i="19"/>
  <c r="D3070" i="19"/>
  <c r="D3071" i="19"/>
  <c r="D3072" i="19"/>
  <c r="D3073" i="19"/>
  <c r="D3074" i="19"/>
  <c r="D3075" i="19"/>
  <c r="D3076" i="19"/>
  <c r="D3077" i="19"/>
  <c r="D3078" i="19"/>
  <c r="D3079" i="19"/>
  <c r="D3080" i="19"/>
  <c r="D3081" i="19"/>
  <c r="D3082" i="19"/>
  <c r="D3083" i="19"/>
  <c r="D3084" i="19"/>
  <c r="D3085" i="19"/>
  <c r="D3086" i="19"/>
  <c r="D3087" i="19"/>
  <c r="D3088" i="19"/>
  <c r="D3089" i="19"/>
  <c r="D3090" i="19"/>
  <c r="D3091" i="19"/>
  <c r="D3092" i="19"/>
  <c r="D3093" i="19"/>
  <c r="D3094" i="19"/>
  <c r="D3095" i="19"/>
  <c r="D3096" i="19"/>
  <c r="D3097" i="19"/>
  <c r="D3098" i="19"/>
  <c r="D3099" i="19"/>
  <c r="D3100" i="19"/>
  <c r="D3101" i="19"/>
  <c r="D3102" i="19"/>
  <c r="D3103" i="19"/>
  <c r="D3104" i="19"/>
  <c r="D3105" i="19"/>
  <c r="D3106" i="19"/>
  <c r="D3107" i="19"/>
  <c r="D3108" i="19"/>
  <c r="D3109" i="19"/>
  <c r="D3110" i="19"/>
  <c r="D3111" i="19"/>
  <c r="D3112" i="19"/>
  <c r="D3113" i="19"/>
  <c r="D3114" i="19"/>
  <c r="D3115" i="19"/>
  <c r="D3116" i="19"/>
  <c r="D3117" i="19"/>
  <c r="D3118" i="19"/>
  <c r="D3119" i="19"/>
  <c r="D3120" i="19"/>
  <c r="D3121" i="19"/>
  <c r="D3122" i="19"/>
  <c r="D3123" i="19"/>
  <c r="D3124" i="19"/>
  <c r="D3125" i="19"/>
  <c r="D3126" i="19"/>
  <c r="D3127" i="19"/>
  <c r="D3128" i="19"/>
  <c r="D3129" i="19"/>
  <c r="D3130" i="19"/>
  <c r="D3131" i="19"/>
  <c r="D3132" i="19"/>
  <c r="D3133" i="19"/>
  <c r="D3134" i="19"/>
  <c r="D3135" i="19"/>
  <c r="D3136" i="19"/>
  <c r="D3137" i="19"/>
  <c r="D3138" i="19"/>
  <c r="D3139" i="19"/>
  <c r="D3140" i="19"/>
  <c r="D3141" i="19"/>
  <c r="D3142" i="19"/>
  <c r="D3143" i="19"/>
  <c r="D3144" i="19"/>
  <c r="D3145" i="19"/>
  <c r="D3146" i="19"/>
  <c r="D3147" i="19"/>
  <c r="D3148" i="19"/>
  <c r="D3149" i="19"/>
  <c r="D3150" i="19"/>
  <c r="D3151" i="19"/>
  <c r="D3152" i="19"/>
  <c r="D3153" i="19"/>
  <c r="D3154" i="19"/>
  <c r="D3155" i="19"/>
  <c r="D3156" i="19"/>
  <c r="D3157" i="19"/>
  <c r="D3158" i="19"/>
  <c r="D3159" i="19"/>
  <c r="D3160" i="19"/>
  <c r="D3161" i="19"/>
  <c r="D3162" i="19"/>
  <c r="D3163" i="19"/>
  <c r="D3164" i="19"/>
  <c r="D3165" i="19"/>
  <c r="D3166" i="19"/>
  <c r="D3167" i="19"/>
  <c r="D3168" i="19"/>
  <c r="D3169" i="19"/>
  <c r="D3170" i="19"/>
  <c r="D3171" i="19"/>
  <c r="D3172" i="19"/>
  <c r="D3173" i="19"/>
  <c r="D3174" i="19"/>
  <c r="D3175" i="19"/>
  <c r="D3176" i="19"/>
  <c r="D3177" i="19"/>
  <c r="D3178" i="19"/>
  <c r="D3179" i="19"/>
  <c r="D3180" i="19"/>
  <c r="D3181" i="19"/>
  <c r="D3182" i="19"/>
  <c r="D3183" i="19"/>
  <c r="D3184" i="19"/>
  <c r="D3185" i="19"/>
  <c r="D3186" i="19"/>
  <c r="D3187" i="19"/>
  <c r="D3188" i="19"/>
  <c r="D3189" i="19"/>
  <c r="D3190" i="19"/>
  <c r="D3191" i="19"/>
  <c r="D3192" i="19"/>
  <c r="D3193" i="19"/>
  <c r="D3194" i="19"/>
  <c r="D3195" i="19"/>
  <c r="D3196" i="19"/>
  <c r="D3197" i="19"/>
  <c r="D3198" i="19"/>
  <c r="D3199" i="19"/>
  <c r="D3200" i="19"/>
  <c r="D3201" i="19"/>
  <c r="D3202" i="19"/>
  <c r="D3203" i="19"/>
  <c r="D3204" i="19"/>
  <c r="D3205" i="19"/>
  <c r="D3206" i="19"/>
  <c r="D3207" i="19"/>
  <c r="D3208" i="19"/>
  <c r="D3209" i="19"/>
  <c r="D3210" i="19"/>
  <c r="D3211" i="19"/>
  <c r="D3212" i="19"/>
  <c r="D3213" i="19"/>
  <c r="D3214" i="19"/>
  <c r="D3215" i="19"/>
  <c r="D3216" i="19"/>
  <c r="D3217" i="19"/>
  <c r="D3218" i="19"/>
  <c r="D3219" i="19"/>
  <c r="D3220" i="19"/>
  <c r="D3221" i="19"/>
  <c r="D3222" i="19"/>
  <c r="D3223" i="19"/>
  <c r="D3224" i="19"/>
  <c r="D3225" i="19"/>
  <c r="D3226" i="19"/>
  <c r="D3227" i="19"/>
  <c r="D3228" i="19"/>
  <c r="D3229" i="19"/>
  <c r="D3230" i="19"/>
  <c r="D3231" i="19"/>
  <c r="D3232" i="19"/>
  <c r="D3233" i="19"/>
  <c r="D3234" i="19"/>
  <c r="D3235" i="19"/>
  <c r="D3236" i="19"/>
  <c r="D3237" i="19"/>
  <c r="D3238" i="19"/>
  <c r="D3239" i="19"/>
  <c r="D3240" i="19"/>
  <c r="D3241" i="19"/>
  <c r="D3242" i="19"/>
  <c r="D3243" i="19"/>
  <c r="D3244" i="19"/>
  <c r="D3245" i="19"/>
  <c r="D3246" i="19"/>
  <c r="D3247" i="19"/>
  <c r="D3248" i="19"/>
  <c r="D3249" i="19"/>
  <c r="D3250" i="19"/>
  <c r="D3251" i="19"/>
  <c r="D3252" i="19"/>
  <c r="D3253" i="19"/>
  <c r="D3254" i="19"/>
  <c r="D3255" i="19"/>
  <c r="D3256" i="19"/>
  <c r="D3257" i="19"/>
  <c r="D3258" i="19"/>
  <c r="D3259" i="19"/>
  <c r="D3260" i="19"/>
  <c r="D3261" i="19"/>
  <c r="D3262" i="19"/>
  <c r="D3263" i="19"/>
  <c r="D3264" i="19"/>
  <c r="D3265" i="19"/>
  <c r="D3266" i="19"/>
  <c r="D3267" i="19"/>
  <c r="D3268" i="19"/>
  <c r="D3269" i="19"/>
  <c r="D3270" i="19"/>
  <c r="D3271" i="19"/>
  <c r="D3272" i="19"/>
  <c r="D3273" i="19"/>
  <c r="D3274" i="19"/>
  <c r="D3275" i="19"/>
  <c r="D3276" i="19"/>
  <c r="D3277" i="19"/>
  <c r="D3278" i="19"/>
  <c r="D3279" i="19"/>
  <c r="D3280" i="19"/>
  <c r="D3281" i="19"/>
  <c r="D3282" i="19"/>
  <c r="D3283" i="19"/>
  <c r="D3284" i="19"/>
  <c r="D3285" i="19"/>
  <c r="D3286" i="19"/>
  <c r="D3287" i="19"/>
  <c r="D3288" i="19"/>
  <c r="D3289" i="19"/>
  <c r="D3290" i="19"/>
  <c r="D3291" i="19"/>
  <c r="D3292" i="19"/>
  <c r="D3293" i="19"/>
  <c r="D3294" i="19"/>
  <c r="D3295" i="19"/>
  <c r="D3296" i="19"/>
  <c r="D3297" i="19"/>
  <c r="D3298" i="19"/>
  <c r="D3299" i="19"/>
  <c r="D3300" i="19"/>
  <c r="D3301" i="19"/>
  <c r="D3302" i="19"/>
  <c r="D3303" i="19"/>
  <c r="D3304" i="19"/>
  <c r="D3305" i="19"/>
  <c r="D3306" i="19"/>
  <c r="D3307" i="19"/>
  <c r="D3308" i="19"/>
  <c r="D3309" i="19"/>
  <c r="D3310" i="19"/>
  <c r="D3311" i="19"/>
  <c r="D3312" i="19"/>
  <c r="D3313" i="19"/>
  <c r="D3314" i="19"/>
  <c r="D3315" i="19"/>
  <c r="D3316" i="19"/>
  <c r="D3317" i="19"/>
  <c r="D3318" i="19"/>
  <c r="D3319" i="19"/>
  <c r="D3320" i="19"/>
  <c r="D3321" i="19"/>
  <c r="D3322" i="19"/>
  <c r="D3323" i="19"/>
  <c r="D3324" i="19"/>
  <c r="D3325" i="19"/>
  <c r="D3326" i="19"/>
  <c r="D3327" i="19"/>
  <c r="D3328" i="19"/>
  <c r="D3329" i="19"/>
  <c r="D3330" i="19"/>
  <c r="D3331" i="19"/>
  <c r="D3332" i="19"/>
  <c r="D3333" i="19"/>
  <c r="D3334" i="19"/>
  <c r="D3335" i="19"/>
  <c r="D3336" i="19"/>
  <c r="D3337" i="19"/>
  <c r="D3338" i="19"/>
  <c r="D3339" i="19"/>
  <c r="D3340" i="19"/>
  <c r="D3341" i="19"/>
  <c r="D3342" i="19"/>
  <c r="D3343" i="19"/>
  <c r="D3344" i="19"/>
  <c r="D3345" i="19"/>
  <c r="D3346" i="19"/>
  <c r="D3347" i="19"/>
  <c r="D3348" i="19"/>
  <c r="D3349" i="19"/>
  <c r="D3350" i="19"/>
  <c r="D3351" i="19"/>
  <c r="D3352" i="19"/>
  <c r="D3353" i="19"/>
  <c r="D3354" i="19"/>
  <c r="D3355" i="19"/>
  <c r="D3356" i="19"/>
  <c r="D3357" i="19"/>
  <c r="D3358" i="19"/>
  <c r="D3359" i="19"/>
  <c r="D3360" i="19"/>
  <c r="D3361" i="19"/>
  <c r="D3362" i="19"/>
  <c r="D3363" i="19"/>
  <c r="D3364" i="19"/>
  <c r="D3365" i="19"/>
  <c r="D3366" i="19"/>
  <c r="D3367" i="19"/>
  <c r="D3368" i="19"/>
  <c r="D3369" i="19"/>
  <c r="D3370" i="19"/>
  <c r="D3371" i="19"/>
  <c r="D3372" i="19"/>
  <c r="D3373" i="19"/>
  <c r="D3374" i="19"/>
  <c r="D3375" i="19"/>
  <c r="D3376" i="19"/>
  <c r="D3377" i="19"/>
  <c r="D3378" i="19"/>
  <c r="D3379" i="19"/>
  <c r="D3380" i="19"/>
  <c r="D3381" i="19"/>
  <c r="D3382" i="19"/>
  <c r="D3383" i="19"/>
  <c r="D3384" i="19"/>
  <c r="D3385" i="19"/>
  <c r="D3386" i="19"/>
  <c r="D3387" i="19"/>
  <c r="D3388" i="19"/>
  <c r="D3389" i="19"/>
  <c r="D3390" i="19"/>
  <c r="D3391" i="19"/>
  <c r="D3392" i="19"/>
  <c r="D3393" i="19"/>
  <c r="D3394" i="19"/>
  <c r="D3395" i="19"/>
  <c r="D3396" i="19"/>
  <c r="D3397" i="19"/>
  <c r="D3398" i="19"/>
  <c r="D3399" i="19"/>
  <c r="D3400" i="19"/>
  <c r="D3401" i="19"/>
  <c r="D3402" i="19"/>
  <c r="D3403" i="19"/>
  <c r="D3404" i="19"/>
  <c r="D3405" i="19"/>
  <c r="D3406" i="19"/>
  <c r="D3407" i="19"/>
  <c r="D3408" i="19"/>
  <c r="D3409" i="19"/>
  <c r="D3410" i="19"/>
  <c r="D3411" i="19"/>
  <c r="D3412" i="19"/>
  <c r="D3413" i="19"/>
  <c r="D3414" i="19"/>
  <c r="D3415" i="19"/>
  <c r="D3416" i="19"/>
  <c r="D3417" i="19"/>
  <c r="D3418" i="19"/>
  <c r="D3419" i="19"/>
  <c r="D3420" i="19"/>
  <c r="D3421" i="19"/>
  <c r="D3422" i="19"/>
  <c r="D3423" i="19"/>
  <c r="D3424" i="19"/>
  <c r="D3425" i="19"/>
  <c r="D3426" i="19"/>
  <c r="D3427" i="19"/>
  <c r="D3428" i="19"/>
  <c r="D3429" i="19"/>
  <c r="D3430" i="19"/>
  <c r="D3431" i="19"/>
  <c r="D3432" i="19"/>
  <c r="D3433" i="19"/>
  <c r="D3434" i="19"/>
  <c r="D3435" i="19"/>
  <c r="D3436" i="19"/>
  <c r="D3437" i="19"/>
  <c r="D3438" i="19"/>
  <c r="D3439" i="19"/>
  <c r="D3440" i="19"/>
  <c r="D3441" i="19"/>
  <c r="D3442" i="19"/>
  <c r="D3443" i="19"/>
  <c r="D3444" i="19"/>
  <c r="D3445" i="19"/>
  <c r="D3446" i="19"/>
  <c r="D3447" i="19"/>
  <c r="D3448" i="19"/>
  <c r="D3449" i="19"/>
  <c r="D3450" i="19"/>
  <c r="D3451" i="19"/>
  <c r="D3452" i="19"/>
  <c r="D3453" i="19"/>
  <c r="D3454" i="19"/>
  <c r="D3455" i="19"/>
  <c r="D3456" i="19"/>
  <c r="D3457" i="19"/>
  <c r="D3458" i="19"/>
  <c r="D3459" i="19"/>
  <c r="D3460" i="19"/>
  <c r="D3461" i="19"/>
  <c r="D3462" i="19"/>
  <c r="D3463" i="19"/>
  <c r="D3464" i="19"/>
  <c r="D3465" i="19"/>
  <c r="D3466" i="19"/>
  <c r="D3467" i="19"/>
  <c r="D3468" i="19"/>
  <c r="D3469" i="19"/>
  <c r="D3470" i="19"/>
  <c r="D3471" i="19"/>
  <c r="D3472" i="19"/>
  <c r="D3473" i="19"/>
  <c r="D3474" i="19"/>
  <c r="D3475" i="19"/>
  <c r="D3476" i="19"/>
  <c r="D3477" i="19"/>
  <c r="D3478" i="19"/>
  <c r="D3479" i="19"/>
  <c r="D3480" i="19"/>
  <c r="D3481" i="19"/>
  <c r="D3482" i="19"/>
  <c r="D3483" i="19"/>
  <c r="D3484" i="19"/>
  <c r="D3485" i="19"/>
  <c r="D3486" i="19"/>
  <c r="D3487" i="19"/>
  <c r="D3488" i="19"/>
  <c r="D3489" i="19"/>
  <c r="D3490" i="19"/>
  <c r="D3491" i="19"/>
  <c r="D3492" i="19"/>
  <c r="D3493" i="19"/>
  <c r="D3494" i="19"/>
  <c r="D3495" i="19"/>
  <c r="D3496" i="19"/>
  <c r="D3497" i="19"/>
  <c r="D3498" i="19"/>
  <c r="D3499" i="19"/>
  <c r="D3500" i="19"/>
  <c r="D3501" i="19"/>
  <c r="D3502" i="19"/>
  <c r="D3503" i="19"/>
  <c r="D3504" i="19"/>
  <c r="D3505" i="19"/>
  <c r="D3506" i="19"/>
  <c r="D3507" i="19"/>
  <c r="D3508" i="19"/>
  <c r="D3509" i="19"/>
  <c r="D3510" i="19"/>
  <c r="D3511" i="19"/>
  <c r="D3512" i="19"/>
  <c r="D3513" i="19"/>
  <c r="D3514" i="19"/>
  <c r="D3515" i="19"/>
  <c r="D3516" i="19"/>
  <c r="D3517" i="19"/>
  <c r="D3518" i="19"/>
  <c r="D3519" i="19"/>
  <c r="D3520" i="19"/>
  <c r="D3521" i="19"/>
  <c r="D3522" i="19"/>
  <c r="D3523" i="19"/>
  <c r="D3524" i="19"/>
  <c r="D3525" i="19"/>
  <c r="D3526" i="19"/>
  <c r="D3527" i="19"/>
  <c r="D3528" i="19"/>
  <c r="D3529" i="19"/>
  <c r="D3530" i="19"/>
  <c r="D3531" i="19"/>
  <c r="D3532" i="19"/>
  <c r="D3533" i="19"/>
  <c r="D3534" i="19"/>
  <c r="D3535" i="19"/>
  <c r="D3536" i="19"/>
  <c r="D3537" i="19"/>
  <c r="D3538" i="19"/>
  <c r="D3539" i="19"/>
  <c r="D3540" i="19"/>
  <c r="D3541" i="19"/>
  <c r="D3542" i="19"/>
  <c r="D3543" i="19"/>
  <c r="D3544" i="19"/>
  <c r="D3545" i="19"/>
  <c r="D3546" i="19"/>
  <c r="D3547" i="19"/>
  <c r="D3548" i="19"/>
  <c r="D3549" i="19"/>
  <c r="D3550" i="19"/>
  <c r="D3551" i="19"/>
  <c r="D3552" i="19"/>
  <c r="D3553" i="19"/>
  <c r="D3554" i="19"/>
  <c r="D3555" i="19"/>
  <c r="D3556" i="19"/>
  <c r="D3557" i="19"/>
  <c r="D3558" i="19"/>
  <c r="D3559" i="19"/>
  <c r="D3560" i="19"/>
  <c r="D3561" i="19"/>
  <c r="D3562" i="19"/>
  <c r="D3563" i="19"/>
  <c r="D3564" i="19"/>
  <c r="D3565" i="19"/>
  <c r="D3566" i="19"/>
  <c r="D3567" i="19"/>
  <c r="D3568" i="19"/>
  <c r="D3569" i="19"/>
  <c r="D3570" i="19"/>
  <c r="D3571" i="19"/>
  <c r="D3572" i="19"/>
  <c r="D3573" i="19"/>
  <c r="D3574" i="19"/>
  <c r="D3575" i="19"/>
  <c r="D3576" i="19"/>
  <c r="D3577" i="19"/>
  <c r="D3578" i="19"/>
  <c r="D3579" i="19"/>
  <c r="D3580" i="19"/>
  <c r="D3581" i="19"/>
  <c r="D3582" i="19"/>
  <c r="D3583" i="19"/>
  <c r="D3584" i="19"/>
  <c r="D3585" i="19"/>
  <c r="D3586" i="19"/>
  <c r="D3587" i="19"/>
  <c r="D3588" i="19"/>
  <c r="D3589" i="19"/>
  <c r="D3590" i="19"/>
  <c r="D3591" i="19"/>
  <c r="D3592" i="19"/>
  <c r="D3593" i="19"/>
  <c r="D3594" i="19"/>
  <c r="D3595" i="19"/>
  <c r="D3596" i="19"/>
  <c r="D3597" i="19"/>
  <c r="D3598" i="19"/>
  <c r="D3599" i="19"/>
  <c r="D3600" i="19"/>
  <c r="D3601" i="19"/>
  <c r="D3602" i="19"/>
  <c r="D3603" i="19"/>
  <c r="D3604" i="19"/>
  <c r="D3605" i="19"/>
  <c r="D3606" i="19"/>
  <c r="D3607" i="19"/>
  <c r="D3608" i="19"/>
  <c r="D3609" i="19"/>
  <c r="D3610" i="19"/>
  <c r="D3611" i="19"/>
  <c r="D3612" i="19"/>
  <c r="D3613" i="19"/>
  <c r="D3614" i="19"/>
  <c r="D3615" i="19"/>
  <c r="D3616" i="19"/>
  <c r="D3617" i="19"/>
  <c r="D3618" i="19"/>
  <c r="D3619" i="19"/>
  <c r="D3620" i="19"/>
  <c r="D3621" i="19"/>
  <c r="D3622" i="19"/>
  <c r="D3623" i="19"/>
  <c r="D3624" i="19"/>
  <c r="D3625" i="19"/>
  <c r="D3626" i="19"/>
  <c r="D3627" i="19"/>
  <c r="D3628" i="19"/>
  <c r="D3629" i="19"/>
  <c r="D3630" i="19"/>
  <c r="D3631" i="19"/>
  <c r="D3632" i="19"/>
  <c r="D3633" i="19"/>
  <c r="D3634" i="19"/>
  <c r="D3635" i="19"/>
  <c r="D3636" i="19"/>
  <c r="D3637" i="19"/>
  <c r="D3638" i="19"/>
  <c r="D3639" i="19"/>
  <c r="D3640" i="19"/>
  <c r="D3641" i="19"/>
  <c r="D3642" i="19"/>
  <c r="D3643" i="19"/>
  <c r="D3644" i="19"/>
  <c r="D3645" i="19"/>
  <c r="D3646" i="19"/>
  <c r="D3647" i="19"/>
  <c r="D3648" i="19"/>
  <c r="D3649" i="19"/>
  <c r="D3650" i="19"/>
  <c r="D3651" i="19"/>
  <c r="D3652" i="19"/>
  <c r="D3653" i="19"/>
  <c r="D3654" i="19"/>
  <c r="D3655" i="19"/>
  <c r="D3656" i="19"/>
  <c r="D3657" i="19"/>
  <c r="D3658" i="19"/>
  <c r="D3659" i="19"/>
  <c r="D3660" i="19"/>
  <c r="D3661" i="19"/>
  <c r="D3662" i="19"/>
  <c r="D3663" i="19"/>
  <c r="D3664" i="19"/>
  <c r="D3665" i="19"/>
  <c r="D3666" i="19"/>
  <c r="D3667" i="19"/>
  <c r="D3668" i="19"/>
  <c r="D3669" i="19"/>
  <c r="D3670" i="19"/>
  <c r="D3671" i="19"/>
  <c r="D3672" i="19"/>
  <c r="D3673" i="19"/>
  <c r="D3674" i="19"/>
  <c r="D3675" i="19"/>
  <c r="D3676" i="19"/>
  <c r="D3677" i="19"/>
  <c r="D3678" i="19"/>
  <c r="D3679" i="19"/>
  <c r="D3680" i="19"/>
  <c r="D3681" i="19"/>
  <c r="D3682" i="19"/>
  <c r="D3683" i="19"/>
  <c r="D3684" i="19"/>
  <c r="D3685" i="19"/>
  <c r="D3686" i="19"/>
  <c r="D3687" i="19"/>
  <c r="D3688" i="19"/>
  <c r="D3689" i="19"/>
  <c r="D3690" i="19"/>
  <c r="D3691" i="19"/>
  <c r="D3692" i="19"/>
  <c r="D3693" i="19"/>
  <c r="D3694" i="19"/>
  <c r="D3695" i="19"/>
  <c r="D3696" i="19"/>
  <c r="D3697" i="19"/>
  <c r="D3698" i="19"/>
  <c r="D3699" i="19"/>
  <c r="D3700" i="19"/>
  <c r="D3701" i="19"/>
  <c r="D3702" i="19"/>
  <c r="D3703" i="19"/>
  <c r="D3704" i="19"/>
  <c r="D3705" i="19"/>
  <c r="D3706" i="19"/>
  <c r="D3707" i="19"/>
  <c r="D3708" i="19"/>
  <c r="D3709" i="19"/>
  <c r="D3710" i="19"/>
  <c r="D3711" i="19"/>
  <c r="D3712" i="19"/>
  <c r="D3713" i="19"/>
  <c r="D3714" i="19"/>
  <c r="D3715" i="19"/>
  <c r="D3716" i="19"/>
  <c r="D3717" i="19"/>
  <c r="D3718" i="19"/>
  <c r="D3719" i="19"/>
  <c r="D3720" i="19"/>
  <c r="D3721" i="19"/>
  <c r="D3722" i="19"/>
  <c r="D3723" i="19"/>
  <c r="D3724" i="19"/>
  <c r="D3725" i="19"/>
  <c r="D3726" i="19"/>
  <c r="D3727" i="19"/>
  <c r="D3728" i="19"/>
  <c r="D3729" i="19"/>
  <c r="D3730" i="19"/>
  <c r="D3731" i="19"/>
  <c r="D3732" i="19"/>
  <c r="D3733" i="19"/>
  <c r="D3734" i="19"/>
  <c r="D3735" i="19"/>
  <c r="D3736" i="19"/>
  <c r="D3737" i="19"/>
  <c r="D3738" i="19"/>
  <c r="D3739" i="19"/>
  <c r="D3740" i="19"/>
  <c r="D3741" i="19"/>
  <c r="D3742" i="19"/>
  <c r="D3743" i="19"/>
  <c r="D3744" i="19"/>
  <c r="D3745" i="19"/>
  <c r="D3746" i="19"/>
  <c r="D3747" i="19"/>
  <c r="D3748" i="19"/>
  <c r="D3749" i="19"/>
  <c r="D3750" i="19"/>
  <c r="D3751" i="19"/>
  <c r="D3752" i="19"/>
  <c r="D3753" i="19"/>
  <c r="D3754" i="19"/>
  <c r="D3755" i="19"/>
  <c r="D3756" i="19"/>
  <c r="D3757" i="19"/>
  <c r="D3758" i="19"/>
  <c r="D3759" i="19"/>
  <c r="D3760" i="19"/>
  <c r="D3761" i="19"/>
  <c r="D3762" i="19"/>
  <c r="D3763" i="19"/>
  <c r="D3764" i="19"/>
  <c r="D3765" i="19"/>
  <c r="D3766" i="19"/>
  <c r="D3767" i="19"/>
  <c r="D3768" i="19"/>
  <c r="D3769" i="19"/>
  <c r="D3770" i="19"/>
  <c r="D3771" i="19"/>
  <c r="D3772" i="19"/>
  <c r="D3773" i="19"/>
  <c r="D3774" i="19"/>
  <c r="D3775" i="19"/>
  <c r="D3776" i="19"/>
  <c r="D3777" i="19"/>
  <c r="D3778" i="19"/>
  <c r="D3779" i="19"/>
  <c r="D3780" i="19"/>
  <c r="D3781" i="19"/>
  <c r="D3782" i="19"/>
  <c r="D3783" i="19"/>
  <c r="D3784" i="19"/>
  <c r="D3785" i="19"/>
  <c r="D3786" i="19"/>
  <c r="D3787" i="19"/>
  <c r="D3788" i="19"/>
  <c r="D3789" i="19"/>
  <c r="D3790" i="19"/>
  <c r="D3791" i="19"/>
  <c r="D3792" i="19"/>
  <c r="D3793" i="19"/>
  <c r="D3794" i="19"/>
  <c r="D3795" i="19"/>
  <c r="D3796" i="19"/>
  <c r="D3797" i="19"/>
  <c r="D3798" i="19"/>
  <c r="D3799" i="19"/>
  <c r="D3800" i="19"/>
  <c r="D3801" i="19"/>
  <c r="D3802" i="19"/>
  <c r="D3803" i="19"/>
  <c r="D3804" i="19"/>
  <c r="D3805" i="19"/>
  <c r="D3806" i="19"/>
  <c r="D3807" i="19"/>
  <c r="D3808" i="19"/>
  <c r="D3809" i="19"/>
  <c r="D3810" i="19"/>
  <c r="D3811" i="19"/>
  <c r="D3812" i="19"/>
  <c r="D3813" i="19"/>
  <c r="D3814" i="19"/>
  <c r="D3815" i="19"/>
  <c r="D3816" i="19"/>
  <c r="D3817" i="19"/>
  <c r="D3818" i="19"/>
  <c r="D3819" i="19"/>
  <c r="D3820" i="19"/>
  <c r="D3821" i="19"/>
  <c r="D3822" i="19"/>
  <c r="D3823" i="19"/>
  <c r="D3824" i="19"/>
  <c r="D3825" i="19"/>
  <c r="D3826" i="19"/>
  <c r="D3827" i="19"/>
  <c r="D3828" i="19"/>
  <c r="D3829" i="19"/>
  <c r="D3830" i="19"/>
  <c r="D3831" i="19"/>
  <c r="D3832" i="19"/>
  <c r="D3833" i="19"/>
  <c r="D3834" i="19"/>
  <c r="D3835" i="19"/>
  <c r="D3836" i="19"/>
  <c r="D3837" i="19"/>
  <c r="D3838" i="19"/>
  <c r="D3839" i="19"/>
  <c r="D3840" i="19"/>
  <c r="D3841" i="19"/>
  <c r="D3842" i="19"/>
  <c r="D3843" i="19"/>
  <c r="D3844" i="19"/>
  <c r="D3845" i="19"/>
  <c r="D3846" i="19"/>
  <c r="D3847" i="19"/>
  <c r="D3848" i="19"/>
  <c r="D3849" i="19"/>
  <c r="D3850" i="19"/>
  <c r="D3851" i="19"/>
  <c r="D3852" i="19"/>
  <c r="D3853" i="19"/>
  <c r="D3854" i="19"/>
  <c r="D3855" i="19"/>
  <c r="D3856" i="19"/>
  <c r="D3857" i="19"/>
  <c r="D3858" i="19"/>
  <c r="D3859" i="19"/>
  <c r="D3860" i="19"/>
  <c r="D3861" i="19"/>
  <c r="D3862" i="19"/>
  <c r="D3863" i="19"/>
  <c r="D3864" i="19"/>
  <c r="D3865" i="19"/>
  <c r="D3866" i="19"/>
  <c r="D3867" i="19"/>
  <c r="D3868" i="19"/>
  <c r="D3869" i="19"/>
  <c r="D3870" i="19"/>
  <c r="D3871" i="19"/>
  <c r="D3872" i="19"/>
  <c r="D3873" i="19"/>
  <c r="D3874" i="19"/>
  <c r="D3875" i="19"/>
  <c r="D3876" i="19"/>
  <c r="D3877" i="19"/>
  <c r="D3878" i="19"/>
  <c r="D3879" i="19"/>
  <c r="D3880" i="19"/>
  <c r="D3881" i="19"/>
  <c r="D3882" i="19"/>
  <c r="D3883" i="19"/>
  <c r="D3884" i="19"/>
  <c r="D3885" i="19"/>
  <c r="D3886" i="19"/>
  <c r="D3887" i="19"/>
  <c r="D3888" i="19"/>
  <c r="D3889" i="19"/>
  <c r="D3890" i="19"/>
  <c r="D3891" i="19"/>
  <c r="D3892" i="19"/>
  <c r="D3893" i="19"/>
  <c r="D3894" i="19"/>
  <c r="D3895" i="19"/>
  <c r="D3896" i="19"/>
  <c r="D3897" i="19"/>
  <c r="D3898" i="19"/>
  <c r="D3899" i="19"/>
  <c r="D3900" i="19"/>
  <c r="D3901" i="19"/>
  <c r="D3902" i="19"/>
  <c r="D3903" i="19"/>
  <c r="D3904" i="19"/>
  <c r="D3905" i="19"/>
  <c r="D3906" i="19"/>
  <c r="D3907" i="19"/>
  <c r="D3908" i="19"/>
  <c r="D3909" i="19"/>
  <c r="D3910" i="19"/>
  <c r="D3911" i="19"/>
  <c r="D3912" i="19"/>
  <c r="D3913" i="19"/>
  <c r="D3914" i="19"/>
  <c r="D3915" i="19"/>
  <c r="D3916" i="19"/>
  <c r="D3917" i="19"/>
  <c r="D3918" i="19"/>
  <c r="D3919" i="19"/>
  <c r="D3920" i="19"/>
  <c r="D3921" i="19"/>
  <c r="D3922" i="19"/>
  <c r="D3923" i="19"/>
  <c r="D3924" i="19"/>
  <c r="D3925" i="19"/>
  <c r="D3926" i="19"/>
  <c r="D3927" i="19"/>
  <c r="D3928" i="19"/>
  <c r="D3929" i="19"/>
  <c r="D3930" i="19"/>
  <c r="D3931" i="19"/>
  <c r="D3932" i="19"/>
  <c r="D3933" i="19"/>
  <c r="D3934" i="19"/>
  <c r="D3935" i="19"/>
  <c r="D3936" i="19"/>
  <c r="D3937" i="19"/>
  <c r="D3938" i="19"/>
  <c r="D3939" i="19"/>
  <c r="D3940" i="19"/>
  <c r="D3941" i="19"/>
  <c r="D3942" i="19"/>
  <c r="D3943" i="19"/>
  <c r="D3944" i="19"/>
  <c r="D3945" i="19"/>
  <c r="D3946" i="19"/>
  <c r="D3947" i="19"/>
  <c r="D3948" i="19"/>
  <c r="D3949" i="19"/>
  <c r="D3950" i="19"/>
  <c r="D3951" i="19"/>
  <c r="D3952" i="19"/>
  <c r="D3953" i="19"/>
  <c r="D3954" i="19"/>
  <c r="D3955" i="19"/>
  <c r="D3956" i="19"/>
  <c r="D3957" i="19"/>
  <c r="D3958" i="19"/>
  <c r="D3959" i="19"/>
  <c r="D3960" i="19"/>
  <c r="D3961" i="19"/>
  <c r="D3962" i="19"/>
  <c r="D3963" i="19"/>
  <c r="D3964" i="19"/>
  <c r="D3965" i="19"/>
  <c r="D3966" i="19"/>
  <c r="D3967" i="19"/>
  <c r="D3968" i="19"/>
  <c r="D3969" i="19"/>
  <c r="D3970" i="19"/>
  <c r="D3971" i="19"/>
  <c r="D3972" i="19"/>
  <c r="D3973" i="19"/>
  <c r="D3974" i="19"/>
  <c r="D3975" i="19"/>
  <c r="D3976" i="19"/>
  <c r="D3977" i="19"/>
  <c r="D3978" i="19"/>
  <c r="D3979" i="19"/>
  <c r="D3980" i="19"/>
  <c r="D3981" i="19"/>
  <c r="D3982" i="19"/>
  <c r="D3983" i="19"/>
  <c r="D3984" i="19"/>
  <c r="D3985" i="19"/>
  <c r="D3986" i="19"/>
  <c r="D3987" i="19"/>
  <c r="D3988" i="19"/>
  <c r="D3989" i="19"/>
  <c r="D3990" i="19"/>
  <c r="D3991" i="19"/>
  <c r="D3992" i="19"/>
  <c r="D3993" i="19"/>
  <c r="D3994" i="19"/>
  <c r="D3995" i="19"/>
  <c r="D3996" i="19"/>
  <c r="D3997" i="19"/>
  <c r="D3998" i="19"/>
  <c r="D3999" i="19"/>
  <c r="D4000" i="19"/>
  <c r="D4001" i="19"/>
  <c r="D4002" i="19"/>
  <c r="D4003" i="19"/>
  <c r="D4004" i="19"/>
  <c r="D4005" i="19"/>
  <c r="D4006" i="19"/>
  <c r="D4007" i="19"/>
  <c r="D4008" i="19"/>
  <c r="D4009" i="19"/>
  <c r="D4010" i="19"/>
  <c r="D4011" i="19"/>
  <c r="D4012" i="19"/>
  <c r="D4013" i="19"/>
  <c r="D4014" i="19"/>
  <c r="D4015" i="19"/>
  <c r="D4016" i="19"/>
  <c r="D4017" i="19"/>
  <c r="D4018" i="19"/>
  <c r="D4019" i="19"/>
  <c r="D4020" i="19"/>
  <c r="D4021" i="19"/>
  <c r="D4022" i="19"/>
  <c r="D4023" i="19"/>
  <c r="D4024" i="19"/>
  <c r="D4025" i="19"/>
  <c r="D4026" i="19"/>
  <c r="D4027" i="19"/>
  <c r="D4028" i="19"/>
  <c r="D4029" i="19"/>
  <c r="D4030" i="19"/>
  <c r="D4031" i="19"/>
  <c r="D4032" i="19"/>
  <c r="D4033" i="19"/>
  <c r="D4034" i="19"/>
  <c r="D4035" i="19"/>
  <c r="D4036" i="19"/>
  <c r="D4037" i="19"/>
  <c r="D4038" i="19"/>
  <c r="D4039" i="19"/>
  <c r="D4040" i="19"/>
  <c r="D4041" i="19"/>
  <c r="D4042" i="19"/>
  <c r="D4043" i="19"/>
  <c r="D4044" i="19"/>
  <c r="D4045" i="19"/>
  <c r="D4046" i="19"/>
  <c r="D4047" i="19"/>
  <c r="D4048" i="19"/>
  <c r="D4049" i="19"/>
  <c r="D4050" i="19"/>
  <c r="D4051" i="19"/>
  <c r="D4052" i="19"/>
  <c r="D4053" i="19"/>
  <c r="D4054" i="19"/>
  <c r="D4055" i="19"/>
  <c r="D4056" i="19"/>
  <c r="D4057" i="19"/>
  <c r="D4058" i="19"/>
  <c r="D4059" i="19"/>
  <c r="D4060" i="19"/>
  <c r="D4061" i="19"/>
  <c r="D4062" i="19"/>
  <c r="D4063" i="19"/>
  <c r="D4064" i="19"/>
  <c r="D4065" i="19"/>
  <c r="D4066" i="19"/>
  <c r="D4067" i="19"/>
  <c r="D4068" i="19"/>
  <c r="D4069" i="19"/>
  <c r="D4070" i="19"/>
  <c r="D4071" i="19"/>
  <c r="D4072" i="19"/>
  <c r="D4073" i="19"/>
  <c r="D4074" i="19"/>
  <c r="D4075" i="19"/>
  <c r="D4076" i="19"/>
  <c r="D4077" i="19"/>
  <c r="D4078" i="19"/>
  <c r="D4079" i="19"/>
  <c r="D4080" i="19"/>
  <c r="D4081" i="19"/>
  <c r="D4082" i="19"/>
  <c r="D4083" i="19"/>
  <c r="D4084" i="19"/>
  <c r="D4085" i="19"/>
  <c r="D4086" i="19"/>
  <c r="D4087" i="19"/>
  <c r="D4088" i="19"/>
  <c r="D4089" i="19"/>
  <c r="D4090" i="19"/>
  <c r="D4091" i="19"/>
  <c r="D4092" i="19"/>
  <c r="D4093" i="19"/>
  <c r="D4094" i="19"/>
  <c r="D4095" i="19"/>
  <c r="D4096" i="19"/>
  <c r="D4097" i="19"/>
  <c r="D4098" i="19"/>
  <c r="D4099" i="19"/>
  <c r="D4100" i="19"/>
  <c r="D4101" i="19"/>
  <c r="D4102" i="19"/>
  <c r="D4103" i="19"/>
  <c r="D4104" i="19"/>
  <c r="D4105" i="19"/>
  <c r="D4106" i="19"/>
  <c r="D4107" i="19"/>
  <c r="D4108" i="19"/>
  <c r="D4109" i="19"/>
  <c r="D4110" i="19"/>
  <c r="D4111" i="19"/>
  <c r="D4112" i="19"/>
  <c r="D4113" i="19"/>
  <c r="D4114" i="19"/>
  <c r="D4115" i="19"/>
  <c r="D4116" i="19"/>
  <c r="D4117" i="19"/>
  <c r="D4118" i="19"/>
  <c r="D4119" i="19"/>
  <c r="D4120" i="19"/>
  <c r="D4121" i="19"/>
  <c r="D4122" i="19"/>
  <c r="D4123" i="19"/>
  <c r="D4124" i="19"/>
  <c r="D4125" i="19"/>
  <c r="D4126" i="19"/>
  <c r="D4127" i="19"/>
  <c r="D4128" i="19"/>
  <c r="D4129" i="19"/>
  <c r="D4130" i="19"/>
  <c r="D4131" i="19"/>
  <c r="D4132" i="19"/>
  <c r="D4133" i="19"/>
  <c r="D4134" i="19"/>
  <c r="D4135" i="19"/>
  <c r="D4136" i="19"/>
  <c r="D4137" i="19"/>
  <c r="D4138" i="19"/>
  <c r="D4139" i="19"/>
  <c r="D4140" i="19"/>
  <c r="D4141" i="19"/>
  <c r="D4142" i="19"/>
  <c r="D4143" i="19"/>
  <c r="D4144" i="19"/>
  <c r="D4145" i="19"/>
  <c r="D4146" i="19"/>
  <c r="D4147" i="19"/>
  <c r="D4148" i="19"/>
  <c r="D4149" i="19"/>
  <c r="D4150" i="19"/>
  <c r="D4151" i="19"/>
  <c r="D4152" i="19"/>
  <c r="D4153" i="19"/>
  <c r="D4154" i="19"/>
  <c r="D4155" i="19"/>
  <c r="D4156" i="19"/>
  <c r="D4157" i="19"/>
  <c r="D4158" i="19"/>
  <c r="D4159" i="19"/>
  <c r="D4160" i="19"/>
  <c r="D4161" i="19"/>
  <c r="D4162" i="19"/>
  <c r="D4163" i="19"/>
  <c r="D4164" i="19"/>
  <c r="D4165" i="19"/>
  <c r="D4166" i="19"/>
  <c r="D4167" i="19"/>
  <c r="D4168" i="19"/>
  <c r="D4169" i="19"/>
  <c r="D4170" i="19"/>
  <c r="D4171" i="19"/>
  <c r="D4172" i="19"/>
  <c r="D4173" i="19"/>
  <c r="D4174" i="19"/>
  <c r="D4175" i="19"/>
  <c r="D4176" i="19"/>
  <c r="D4177" i="19"/>
  <c r="D4178" i="19"/>
  <c r="D4179" i="19"/>
  <c r="D4180" i="19"/>
  <c r="D4181" i="19"/>
  <c r="D4182" i="19"/>
  <c r="D4183" i="19"/>
  <c r="D4184" i="19"/>
  <c r="D4185" i="19"/>
  <c r="D4186" i="19"/>
  <c r="D4187" i="19"/>
  <c r="D4188" i="19"/>
  <c r="D4189" i="19"/>
  <c r="D4190" i="19"/>
  <c r="D4191" i="19"/>
  <c r="D4192" i="19"/>
  <c r="D4193" i="19"/>
  <c r="D4194" i="19"/>
  <c r="D4195" i="19"/>
  <c r="D4196" i="19"/>
  <c r="D4197" i="19"/>
  <c r="D4198" i="19"/>
  <c r="D4199" i="19"/>
  <c r="D4200" i="19"/>
  <c r="D4201" i="19"/>
  <c r="D4202" i="19"/>
  <c r="D4203" i="19"/>
  <c r="D4204" i="19"/>
  <c r="D4205" i="19"/>
  <c r="D4206" i="19"/>
  <c r="D4207" i="19"/>
  <c r="D4208" i="19"/>
  <c r="D4209" i="19"/>
  <c r="D4210" i="19"/>
  <c r="D4211" i="19"/>
  <c r="D4212" i="19"/>
  <c r="D4213" i="19"/>
  <c r="D4214" i="19"/>
  <c r="D4215" i="19"/>
  <c r="D4216" i="19"/>
  <c r="D4217" i="19"/>
  <c r="D4218" i="19"/>
  <c r="D4219" i="19"/>
  <c r="D4220" i="19"/>
  <c r="D4221" i="19"/>
  <c r="D4222" i="19"/>
  <c r="D4223" i="19"/>
  <c r="D4224" i="19"/>
  <c r="D4225" i="19"/>
  <c r="D4226" i="19"/>
  <c r="D4227" i="19"/>
  <c r="D4228" i="19"/>
  <c r="D4229" i="19"/>
  <c r="D4230" i="19"/>
  <c r="D4231" i="19"/>
  <c r="D4232" i="19"/>
  <c r="D4233" i="19"/>
  <c r="D4234" i="19"/>
  <c r="D4235" i="19"/>
  <c r="D4236" i="19"/>
  <c r="D4237" i="19"/>
  <c r="D4238" i="19"/>
  <c r="D4239" i="19"/>
  <c r="D4240" i="19"/>
  <c r="D4241" i="19"/>
  <c r="D4242" i="19"/>
  <c r="D4243" i="19"/>
  <c r="D4244" i="19"/>
  <c r="D4245" i="19"/>
  <c r="D4246" i="19"/>
  <c r="D4247" i="19"/>
  <c r="D4248" i="19"/>
  <c r="D4249" i="19"/>
  <c r="D4250" i="19"/>
  <c r="D4251" i="19"/>
  <c r="D4252" i="19"/>
  <c r="D4253" i="19"/>
  <c r="D4254" i="19"/>
  <c r="D4255" i="19"/>
  <c r="D4256" i="19"/>
  <c r="D4257" i="19"/>
  <c r="D4258" i="19"/>
  <c r="D4259" i="19"/>
  <c r="D4260" i="19"/>
  <c r="D4261" i="19"/>
  <c r="D4262" i="19"/>
  <c r="D4263" i="19"/>
  <c r="D4264" i="19"/>
  <c r="D4265" i="19"/>
  <c r="D4266" i="19"/>
  <c r="D4267" i="19"/>
  <c r="D4268" i="19"/>
  <c r="D4269" i="19"/>
  <c r="D4270" i="19"/>
  <c r="D4271" i="19"/>
  <c r="D4272" i="19"/>
  <c r="D4273" i="19"/>
  <c r="D4274" i="19"/>
  <c r="D4275" i="19"/>
  <c r="D4276" i="19"/>
  <c r="D4277" i="19"/>
  <c r="D4278" i="19"/>
  <c r="D4279" i="19"/>
  <c r="D4280" i="19"/>
  <c r="D4281" i="19"/>
  <c r="D4282" i="19"/>
  <c r="D4283" i="19"/>
  <c r="D4284" i="19"/>
  <c r="D4285" i="19"/>
  <c r="D4286" i="19"/>
  <c r="D4287" i="19"/>
  <c r="D4288" i="19"/>
  <c r="D4289" i="19"/>
  <c r="D4290" i="19"/>
  <c r="D4291" i="19"/>
  <c r="D4292" i="19"/>
  <c r="D4293" i="19"/>
  <c r="D4294" i="19"/>
  <c r="D4295" i="19"/>
  <c r="D4296" i="19"/>
  <c r="D4297" i="19"/>
  <c r="D4298" i="19"/>
  <c r="D4299" i="19"/>
  <c r="D4300" i="19"/>
  <c r="D4301" i="19"/>
  <c r="D4302" i="19"/>
  <c r="D4303" i="19"/>
  <c r="D4304" i="19"/>
  <c r="D4305" i="19"/>
  <c r="D4306" i="19"/>
  <c r="D4307" i="19"/>
  <c r="D4308" i="19"/>
  <c r="D4309" i="19"/>
  <c r="D4310" i="19"/>
  <c r="D4311" i="19"/>
  <c r="D4312" i="19"/>
  <c r="D4313" i="19"/>
  <c r="D4314" i="19"/>
  <c r="D4315" i="19"/>
  <c r="D4316" i="19"/>
  <c r="D4317" i="19"/>
  <c r="D4318" i="19"/>
  <c r="D4319" i="19"/>
  <c r="D4320" i="19"/>
  <c r="D4321" i="19"/>
  <c r="D4322" i="19"/>
  <c r="D4323" i="19"/>
  <c r="D4324" i="19"/>
  <c r="D4325" i="19"/>
  <c r="D4326" i="19"/>
  <c r="D4327" i="19"/>
  <c r="D4328" i="19"/>
  <c r="D4329" i="19"/>
  <c r="D4330" i="19"/>
  <c r="D4331" i="19"/>
  <c r="D4332" i="19"/>
  <c r="D4333" i="19"/>
  <c r="D4334" i="19"/>
  <c r="D4335" i="19"/>
  <c r="D4336" i="19"/>
  <c r="D4337" i="19"/>
  <c r="D4338" i="19"/>
  <c r="D4339" i="19"/>
  <c r="D4340" i="19"/>
  <c r="D4341" i="19"/>
  <c r="D4342" i="19"/>
  <c r="D4343" i="19"/>
  <c r="D4344" i="19"/>
  <c r="D4345" i="19"/>
  <c r="D4346" i="19"/>
  <c r="D4347" i="19"/>
  <c r="D4348" i="19"/>
  <c r="D4349" i="19"/>
  <c r="D4350" i="19"/>
  <c r="D4351" i="19"/>
  <c r="D4352" i="19"/>
  <c r="D4353" i="19"/>
  <c r="D4354" i="19"/>
  <c r="D4355" i="19"/>
  <c r="D4356" i="19"/>
  <c r="D4357" i="19"/>
  <c r="D4358" i="19"/>
  <c r="D4359" i="19"/>
  <c r="D4360" i="19"/>
  <c r="D4361" i="19"/>
  <c r="D4362" i="19"/>
  <c r="D4363" i="19"/>
  <c r="D4364" i="19"/>
  <c r="D4365" i="19"/>
  <c r="D4366" i="19"/>
  <c r="D4367" i="19"/>
  <c r="D4368" i="19"/>
  <c r="D4369" i="19"/>
  <c r="D4370" i="19"/>
  <c r="D4371" i="19"/>
  <c r="D4372" i="19"/>
  <c r="D4373" i="19"/>
  <c r="D4374" i="19"/>
  <c r="D4375" i="19"/>
  <c r="D4376" i="19"/>
  <c r="D4377" i="19"/>
  <c r="D4378" i="19"/>
  <c r="D4379" i="19"/>
  <c r="D4380" i="19"/>
  <c r="D4381" i="19"/>
  <c r="D4382" i="19"/>
  <c r="D4383" i="19"/>
  <c r="D4384" i="19"/>
  <c r="D4385" i="19"/>
  <c r="D4386" i="19"/>
  <c r="D4387" i="19"/>
  <c r="D4388" i="19"/>
  <c r="D4389" i="19"/>
  <c r="D4390" i="19"/>
  <c r="D4391" i="19"/>
  <c r="D4392" i="19"/>
  <c r="D4393" i="19"/>
  <c r="D4394" i="19"/>
  <c r="D4395" i="19"/>
  <c r="D4396" i="19"/>
  <c r="D4397" i="19"/>
  <c r="D4398" i="19"/>
  <c r="D4399" i="19"/>
  <c r="D4400" i="19"/>
  <c r="D4401" i="19"/>
  <c r="D4402" i="19"/>
  <c r="D4403" i="19"/>
  <c r="D4404" i="19"/>
  <c r="D4405" i="19"/>
  <c r="D4406" i="19"/>
  <c r="D4407" i="19"/>
  <c r="D4408" i="19"/>
  <c r="D4409" i="19"/>
  <c r="D4410" i="19"/>
  <c r="D4411" i="19"/>
  <c r="D4412" i="19"/>
  <c r="D4413" i="19"/>
  <c r="D4414" i="19"/>
  <c r="D4415" i="19"/>
  <c r="D4416" i="19"/>
  <c r="D4417" i="19"/>
  <c r="D4418" i="19"/>
  <c r="D4419" i="19"/>
  <c r="D4420" i="19"/>
  <c r="D4421" i="19"/>
  <c r="D4422" i="19"/>
  <c r="D4423" i="19"/>
  <c r="D4424" i="19"/>
  <c r="D4425" i="19"/>
  <c r="D4426" i="19"/>
  <c r="D4427" i="19"/>
  <c r="D4428" i="19"/>
  <c r="D4429" i="19"/>
  <c r="D4430" i="19"/>
  <c r="D4431" i="19"/>
  <c r="D4432" i="19"/>
  <c r="D4433" i="19"/>
  <c r="D4434" i="19"/>
  <c r="D4435" i="19"/>
  <c r="D4436" i="19"/>
  <c r="D4437" i="19"/>
  <c r="D4438" i="19"/>
  <c r="D4439" i="19"/>
  <c r="D4440" i="19"/>
  <c r="D4441" i="19"/>
  <c r="D4442" i="19"/>
  <c r="D4443" i="19"/>
  <c r="D4444" i="19"/>
  <c r="D4445" i="19"/>
  <c r="D4446" i="19"/>
  <c r="D4447" i="19"/>
  <c r="D4448" i="19"/>
  <c r="D4449" i="19"/>
  <c r="D4450" i="19"/>
  <c r="D4451" i="19"/>
  <c r="D4452" i="19"/>
  <c r="D4453" i="19"/>
  <c r="D4454" i="19"/>
  <c r="D4455" i="19"/>
  <c r="D4456" i="19"/>
  <c r="D4457" i="19"/>
  <c r="D4458" i="19"/>
  <c r="D4459" i="19"/>
  <c r="D4460" i="19"/>
  <c r="D4461" i="19"/>
  <c r="D4462" i="19"/>
  <c r="D4463" i="19"/>
  <c r="D4464" i="19"/>
  <c r="D4465" i="19"/>
  <c r="D4466" i="19"/>
  <c r="D4467" i="19"/>
  <c r="D4468" i="19"/>
  <c r="D4469" i="19"/>
  <c r="D4470" i="19"/>
  <c r="D4471" i="19"/>
  <c r="D4472" i="19"/>
  <c r="D4473" i="19"/>
  <c r="D4474" i="19"/>
  <c r="D4475" i="19"/>
  <c r="D4476" i="19"/>
  <c r="D4477" i="19"/>
  <c r="D4478" i="19"/>
  <c r="D4479" i="19"/>
  <c r="D4480" i="19"/>
  <c r="D4481" i="19"/>
  <c r="D4482" i="19"/>
  <c r="D4483" i="19"/>
  <c r="D4484" i="19"/>
  <c r="D4485" i="19"/>
  <c r="D4486" i="19"/>
  <c r="D4487" i="19"/>
  <c r="D4488" i="19"/>
  <c r="D4489" i="19"/>
  <c r="D4490" i="19"/>
  <c r="D4491" i="19"/>
  <c r="D4492" i="19"/>
  <c r="D4493" i="19"/>
  <c r="D4494" i="19"/>
  <c r="D4495" i="19"/>
  <c r="D4496" i="19"/>
  <c r="D4497" i="19"/>
  <c r="D4498" i="19"/>
  <c r="D4499" i="19"/>
  <c r="D4500" i="19"/>
  <c r="D4501" i="19"/>
  <c r="D4502" i="19"/>
  <c r="D4503" i="19"/>
  <c r="D4504" i="19"/>
  <c r="D4505" i="19"/>
  <c r="D4506" i="19"/>
  <c r="D4507" i="19"/>
  <c r="D4508" i="19"/>
  <c r="D4509" i="19"/>
  <c r="D4510" i="19"/>
  <c r="D4511" i="19"/>
  <c r="D4512" i="19"/>
  <c r="D4513" i="19"/>
  <c r="D4514" i="19"/>
  <c r="D4515" i="19"/>
  <c r="D4516" i="19"/>
  <c r="D4517" i="19"/>
  <c r="D4518" i="19"/>
  <c r="D4519" i="19"/>
  <c r="D4520" i="19"/>
  <c r="D4521" i="19"/>
  <c r="D4522" i="19"/>
  <c r="D4523" i="19"/>
  <c r="D4524" i="19"/>
  <c r="D4525" i="19"/>
  <c r="D4526" i="19"/>
  <c r="D4527" i="19"/>
  <c r="D4528" i="19"/>
  <c r="D4529" i="19"/>
  <c r="D4530" i="19"/>
  <c r="D4531" i="19"/>
  <c r="D4532" i="19"/>
  <c r="D4533" i="19"/>
  <c r="D4534" i="19"/>
  <c r="D4535" i="19"/>
  <c r="D4536" i="19"/>
  <c r="D4537" i="19"/>
  <c r="D4538" i="19"/>
  <c r="D4539" i="19"/>
  <c r="D4540" i="19"/>
  <c r="D4541" i="19"/>
  <c r="D4542" i="19"/>
  <c r="D4543" i="19"/>
  <c r="D4544" i="19"/>
  <c r="D4545" i="19"/>
  <c r="D4546" i="19"/>
  <c r="D4547" i="19"/>
  <c r="D4548" i="19"/>
  <c r="D4549" i="19"/>
  <c r="D4550" i="19"/>
  <c r="D4551" i="19"/>
  <c r="D4552" i="19"/>
  <c r="D4553" i="19"/>
  <c r="D4554" i="19"/>
  <c r="D4555" i="19"/>
  <c r="D4556" i="19"/>
  <c r="D4557" i="19"/>
  <c r="D4558" i="19"/>
  <c r="D4559" i="19"/>
  <c r="D4560" i="19"/>
  <c r="D4561" i="19"/>
  <c r="D4562" i="19"/>
  <c r="D4563" i="19"/>
  <c r="D4564" i="19"/>
  <c r="D4565" i="19"/>
  <c r="D4566" i="19"/>
  <c r="D4567" i="19"/>
  <c r="D4568" i="19"/>
  <c r="D4569" i="19"/>
  <c r="D4570" i="19"/>
  <c r="D4571" i="19"/>
  <c r="D4572" i="19"/>
  <c r="D4573" i="19"/>
  <c r="D4574" i="19"/>
  <c r="D4575" i="19"/>
  <c r="D4576" i="19"/>
  <c r="D4577" i="19"/>
  <c r="D4578" i="19"/>
  <c r="D4579" i="19"/>
  <c r="D4580" i="19"/>
  <c r="D4581" i="19"/>
  <c r="D4582" i="19"/>
  <c r="D4583" i="19"/>
  <c r="D4584" i="19"/>
  <c r="D4585" i="19"/>
  <c r="D4586" i="19"/>
  <c r="D4587" i="19"/>
  <c r="D4588" i="19"/>
  <c r="D4589" i="19"/>
  <c r="D4590" i="19"/>
  <c r="D4591" i="19"/>
  <c r="D4592" i="19"/>
  <c r="D4593" i="19"/>
  <c r="D4594" i="19"/>
  <c r="D4595" i="19"/>
  <c r="D4596" i="19"/>
  <c r="D4597" i="19"/>
  <c r="D4598" i="19"/>
  <c r="D4599" i="19"/>
  <c r="D4600" i="19"/>
  <c r="D4601" i="19"/>
  <c r="D4602" i="19"/>
  <c r="D4603" i="19"/>
  <c r="D4604" i="19"/>
  <c r="D4605" i="19"/>
  <c r="D4606" i="19"/>
  <c r="D4607" i="19"/>
  <c r="D4608" i="19"/>
  <c r="D4609" i="19"/>
  <c r="D4610" i="19"/>
  <c r="D4611" i="19"/>
  <c r="D4612" i="19"/>
  <c r="D4613" i="19"/>
  <c r="D4614" i="19"/>
  <c r="D4615" i="19"/>
  <c r="D4616" i="19"/>
  <c r="D4617" i="19"/>
  <c r="D4618" i="19"/>
  <c r="D4619" i="19"/>
  <c r="D4620" i="19"/>
  <c r="D4621" i="19"/>
  <c r="D4622" i="19"/>
  <c r="D4623" i="19"/>
  <c r="D4624" i="19"/>
  <c r="D4625" i="19"/>
  <c r="D4626" i="19"/>
  <c r="D4627" i="19"/>
  <c r="D4628" i="19"/>
  <c r="D4629" i="19"/>
  <c r="D4630" i="19"/>
  <c r="D4631" i="19"/>
  <c r="D4632" i="19"/>
  <c r="D4633" i="19"/>
  <c r="D4634" i="19"/>
  <c r="D4635" i="19"/>
  <c r="D4636" i="19"/>
  <c r="D4637" i="19"/>
  <c r="D4638" i="19"/>
  <c r="D4639" i="19"/>
  <c r="D4640" i="19"/>
  <c r="D4641" i="19"/>
  <c r="D4642" i="19"/>
  <c r="D4643" i="19"/>
  <c r="D4644" i="19"/>
  <c r="D4645" i="19"/>
  <c r="D4646" i="19"/>
  <c r="D4647" i="19"/>
  <c r="D4648" i="19"/>
  <c r="D4649" i="19"/>
  <c r="D4650" i="19"/>
  <c r="D4651" i="19"/>
  <c r="D4652" i="19"/>
  <c r="D4653" i="19"/>
  <c r="D4654" i="19"/>
  <c r="D4655" i="19"/>
  <c r="D4656" i="19"/>
  <c r="D4657" i="19"/>
  <c r="D4658" i="19"/>
  <c r="D4659" i="19"/>
  <c r="D4660" i="19"/>
  <c r="D4661" i="19"/>
  <c r="D4662" i="19"/>
  <c r="D4663" i="19"/>
  <c r="D4664" i="19"/>
  <c r="D4665" i="19"/>
  <c r="D4666" i="19"/>
  <c r="D4667" i="19"/>
  <c r="D4668" i="19"/>
  <c r="D4669" i="19"/>
  <c r="D4670" i="19"/>
  <c r="D4671" i="19"/>
  <c r="D4672" i="19"/>
  <c r="D4673" i="19"/>
  <c r="D4674" i="19"/>
  <c r="D4675" i="19"/>
  <c r="D4676" i="19"/>
  <c r="D4677" i="19"/>
  <c r="D4678" i="19"/>
  <c r="D4679" i="19"/>
  <c r="D4680" i="19"/>
  <c r="D4681" i="19"/>
  <c r="D4682" i="19"/>
  <c r="D4683" i="19"/>
  <c r="D4684" i="19"/>
  <c r="D4685" i="19"/>
  <c r="D4686" i="19"/>
  <c r="D4687" i="19"/>
  <c r="D4688" i="19"/>
  <c r="D4689" i="19"/>
  <c r="D4690" i="19"/>
  <c r="D4691" i="19"/>
  <c r="D4692" i="19"/>
  <c r="D4693" i="19"/>
  <c r="D4694" i="19"/>
  <c r="D4695" i="19"/>
  <c r="D4696" i="19"/>
  <c r="D4697" i="19"/>
  <c r="D4698" i="19"/>
  <c r="D4699" i="19"/>
  <c r="D4700" i="19"/>
  <c r="D4701" i="19"/>
  <c r="D4702" i="19"/>
  <c r="D4703" i="19"/>
  <c r="D4704" i="19"/>
  <c r="D4705" i="19"/>
  <c r="D4706" i="19"/>
  <c r="D4707" i="19"/>
  <c r="D4708" i="19"/>
  <c r="D4709" i="19"/>
  <c r="D4710" i="19"/>
  <c r="D4711" i="19"/>
  <c r="D4712" i="19"/>
  <c r="D4713" i="19"/>
  <c r="D4714" i="19"/>
  <c r="D4715" i="19"/>
  <c r="D4716" i="19"/>
  <c r="D4717" i="19"/>
  <c r="D4718" i="19"/>
  <c r="D4719" i="19"/>
  <c r="D4720" i="19"/>
  <c r="D4721" i="19"/>
  <c r="D4722" i="19"/>
  <c r="D4723" i="19"/>
  <c r="D4724" i="19"/>
  <c r="D4725" i="19"/>
  <c r="D4726" i="19"/>
  <c r="D4727" i="19"/>
  <c r="D4728" i="19"/>
  <c r="D4729" i="19"/>
  <c r="D4730" i="19"/>
  <c r="D4731" i="19"/>
  <c r="D4732" i="19"/>
  <c r="D4733" i="19"/>
  <c r="D4734" i="19"/>
  <c r="D4735" i="19"/>
  <c r="D4736" i="19"/>
  <c r="D4737" i="19"/>
  <c r="D4738" i="19"/>
  <c r="D4739" i="19"/>
  <c r="D4740" i="19"/>
  <c r="D4741" i="19"/>
  <c r="D4742" i="19"/>
  <c r="D4743" i="19"/>
  <c r="D4744" i="19"/>
  <c r="D4745" i="19"/>
  <c r="D4746" i="19"/>
  <c r="D4747" i="19"/>
  <c r="D4748" i="19"/>
  <c r="D4749" i="19"/>
  <c r="D4750" i="19"/>
  <c r="D4751" i="19"/>
  <c r="D4752" i="19"/>
  <c r="D4753" i="19"/>
  <c r="D4754" i="19"/>
  <c r="D4755" i="19"/>
  <c r="D4756" i="19"/>
  <c r="D4757" i="19"/>
  <c r="D4758" i="19"/>
  <c r="D4759" i="19"/>
  <c r="D4760" i="19"/>
  <c r="D4761" i="19"/>
  <c r="D4762" i="19"/>
  <c r="D4763" i="19"/>
  <c r="D4764" i="19"/>
  <c r="D4765" i="19"/>
  <c r="D4766" i="19"/>
  <c r="D4767" i="19"/>
  <c r="D4768" i="19"/>
  <c r="D4769" i="19"/>
  <c r="D4770" i="19"/>
  <c r="D4771" i="19"/>
  <c r="D4772" i="19"/>
  <c r="D4773" i="19"/>
  <c r="D4774" i="19"/>
  <c r="D4775" i="19"/>
  <c r="D4776" i="19"/>
  <c r="D4777" i="19"/>
  <c r="D4778" i="19"/>
  <c r="D4779" i="19"/>
  <c r="D4780" i="19"/>
  <c r="D4781" i="19"/>
  <c r="D4782" i="19"/>
  <c r="D4783" i="19"/>
  <c r="D4784" i="19"/>
  <c r="D4785" i="19"/>
  <c r="D4786" i="19"/>
  <c r="D4787" i="19"/>
  <c r="D4788" i="19"/>
  <c r="D4789" i="19"/>
  <c r="D4790" i="19"/>
  <c r="D4791" i="19"/>
  <c r="D4792" i="19"/>
  <c r="D4793" i="19"/>
  <c r="D4794" i="19"/>
  <c r="D4795" i="19"/>
  <c r="D4796" i="19"/>
  <c r="D4797" i="19"/>
  <c r="D4798" i="19"/>
  <c r="D4799" i="19"/>
  <c r="D4800" i="19"/>
  <c r="D4801" i="19"/>
  <c r="D4802" i="19"/>
  <c r="D4803" i="19"/>
  <c r="D4804" i="19"/>
  <c r="D4805" i="19"/>
  <c r="D4806" i="19"/>
  <c r="D4807" i="19"/>
  <c r="D4808" i="19"/>
  <c r="D4809" i="19"/>
  <c r="D4810" i="19"/>
  <c r="D4811" i="19"/>
  <c r="D4812" i="19"/>
  <c r="D4813" i="19"/>
  <c r="D4814" i="19"/>
  <c r="D4815" i="19"/>
  <c r="D4816" i="19"/>
  <c r="D4817" i="19"/>
  <c r="D4818" i="19"/>
  <c r="D4819" i="19"/>
  <c r="D4820" i="19"/>
  <c r="D4821" i="19"/>
  <c r="D4822" i="19"/>
  <c r="D4823" i="19"/>
  <c r="D4824" i="19"/>
  <c r="D4825" i="19"/>
  <c r="D4826" i="19"/>
  <c r="D4827" i="19"/>
  <c r="D4828" i="19"/>
  <c r="D4829" i="19"/>
  <c r="D4830" i="19"/>
  <c r="D4831" i="19"/>
  <c r="D4832" i="19"/>
  <c r="D4833" i="19"/>
  <c r="D4834" i="19"/>
  <c r="D4835" i="19"/>
  <c r="D4836" i="19"/>
  <c r="D4837" i="19"/>
  <c r="D4838" i="19"/>
  <c r="D4839" i="19"/>
  <c r="D4840" i="19"/>
  <c r="D4841" i="19"/>
  <c r="D4842" i="19"/>
  <c r="D4843" i="19"/>
  <c r="D4844" i="19"/>
  <c r="D4845" i="19"/>
  <c r="D4846" i="19"/>
  <c r="D4847" i="19"/>
  <c r="D4848" i="19"/>
  <c r="D4849" i="19"/>
  <c r="D4850" i="19"/>
  <c r="D4851" i="19"/>
  <c r="D4852" i="19"/>
  <c r="D4853" i="19"/>
  <c r="D4854" i="19"/>
  <c r="D4855" i="19"/>
  <c r="D4856" i="19"/>
  <c r="D4857" i="19"/>
  <c r="D4858" i="19"/>
  <c r="D4859" i="19"/>
  <c r="D4860" i="19"/>
  <c r="D4861" i="19"/>
  <c r="D4862" i="19"/>
  <c r="D4863" i="19"/>
  <c r="D4864" i="19"/>
  <c r="D4865" i="19"/>
  <c r="D4866" i="19"/>
  <c r="D4867" i="19"/>
  <c r="D4868" i="19"/>
  <c r="D4869" i="19"/>
  <c r="D4870" i="19"/>
  <c r="D4871" i="19"/>
  <c r="D4872" i="19"/>
  <c r="D4873" i="19"/>
  <c r="D4874" i="19"/>
  <c r="D4875" i="19"/>
  <c r="D4876" i="19"/>
  <c r="D4877" i="19"/>
  <c r="D4878" i="19"/>
  <c r="D4879" i="19"/>
  <c r="D4880" i="19"/>
  <c r="D4881" i="19"/>
  <c r="D4882" i="19"/>
  <c r="D4883" i="19"/>
  <c r="D4884" i="19"/>
  <c r="D4885" i="19"/>
  <c r="D4886" i="19"/>
  <c r="D4887" i="19"/>
  <c r="D4888" i="19"/>
  <c r="D4889" i="19"/>
  <c r="D4890" i="19"/>
  <c r="D4891" i="19"/>
  <c r="D4892" i="19"/>
  <c r="D4893" i="19"/>
  <c r="D4894" i="19"/>
  <c r="D4895" i="19"/>
  <c r="D4896" i="19"/>
  <c r="D4897" i="19"/>
  <c r="D4898" i="19"/>
  <c r="D4899" i="19"/>
  <c r="D4900" i="19"/>
  <c r="D4901" i="19"/>
  <c r="D4902" i="19"/>
  <c r="D4903" i="19"/>
  <c r="D4904" i="19"/>
  <c r="D4905" i="19"/>
  <c r="D4906" i="19"/>
  <c r="D4907" i="19"/>
  <c r="D4908" i="19"/>
  <c r="D4909" i="19"/>
  <c r="D4910" i="19"/>
  <c r="D4911" i="19"/>
  <c r="D4912" i="19"/>
  <c r="D4913" i="19"/>
  <c r="D4914" i="19"/>
  <c r="D4915" i="19"/>
  <c r="D4916" i="19"/>
  <c r="D4917" i="19"/>
  <c r="D4918" i="19"/>
  <c r="D4919" i="19"/>
  <c r="D4920" i="19"/>
  <c r="D4921" i="19"/>
  <c r="D4922" i="19"/>
  <c r="D4923" i="19"/>
  <c r="D4924" i="19"/>
  <c r="D4925" i="19"/>
  <c r="D4926" i="19"/>
  <c r="D4927" i="19"/>
  <c r="D4928" i="19"/>
  <c r="D4929" i="19"/>
  <c r="D4930" i="19"/>
  <c r="D4931" i="19"/>
  <c r="D4932" i="19"/>
  <c r="D4933" i="19"/>
  <c r="D4934" i="19"/>
  <c r="D4935" i="19"/>
  <c r="D4936" i="19"/>
  <c r="D4937" i="19"/>
  <c r="D4938" i="19"/>
  <c r="D4939" i="19"/>
  <c r="D4940" i="19"/>
  <c r="D4941" i="19"/>
  <c r="D4942" i="19"/>
  <c r="D4943" i="19"/>
  <c r="D4944" i="19"/>
  <c r="D4945" i="19"/>
  <c r="D4946" i="19"/>
  <c r="D4947" i="19"/>
  <c r="D4948" i="19"/>
  <c r="D4949" i="19"/>
  <c r="D4950" i="19"/>
  <c r="D4951" i="19"/>
  <c r="D4952" i="19"/>
  <c r="D4953" i="19"/>
  <c r="D4954" i="19"/>
  <c r="D4955" i="19"/>
  <c r="D4956" i="19"/>
  <c r="D4957" i="19"/>
  <c r="D4958" i="19"/>
  <c r="D4959" i="19"/>
  <c r="D4960" i="19"/>
  <c r="D4961" i="19"/>
  <c r="D4962" i="19"/>
  <c r="D4963" i="19"/>
  <c r="D4964" i="19"/>
  <c r="D4965" i="19"/>
  <c r="D4966" i="19"/>
  <c r="D4967" i="19"/>
  <c r="D4968" i="19"/>
  <c r="D4969" i="19"/>
  <c r="D4970" i="19"/>
  <c r="D4971" i="19"/>
  <c r="D4972" i="19"/>
  <c r="D4973" i="19"/>
  <c r="D4974" i="19"/>
  <c r="D4975" i="19"/>
  <c r="D4976" i="19"/>
  <c r="D4977" i="19"/>
  <c r="D4978" i="19"/>
  <c r="D4979" i="19"/>
  <c r="D4980" i="19"/>
  <c r="D4981" i="19"/>
  <c r="D4982" i="19"/>
  <c r="D4983" i="19"/>
  <c r="D4984" i="19"/>
  <c r="D4985" i="19"/>
  <c r="D4986" i="19"/>
  <c r="D4987" i="19"/>
  <c r="D4988" i="19"/>
  <c r="D4989" i="19"/>
  <c r="D4990" i="19"/>
  <c r="D4991" i="19"/>
  <c r="D4992" i="19"/>
  <c r="D4993" i="19"/>
  <c r="D4994" i="19"/>
  <c r="D4995" i="19"/>
  <c r="D4996" i="19"/>
  <c r="D4997" i="19"/>
  <c r="D4998" i="19"/>
  <c r="D4999" i="19"/>
  <c r="D5000" i="19"/>
  <c r="D5001" i="19"/>
  <c r="D5002" i="19"/>
  <c r="D5003" i="19"/>
  <c r="D5004" i="19"/>
  <c r="D5005" i="19"/>
  <c r="D5006" i="19"/>
  <c r="D5007" i="19"/>
  <c r="D5008" i="19"/>
  <c r="D5009" i="19"/>
  <c r="D5010" i="19"/>
  <c r="D5011" i="19"/>
  <c r="D5012" i="19"/>
  <c r="D5013" i="19"/>
  <c r="D5014" i="19"/>
  <c r="D5015" i="19"/>
  <c r="D5016" i="19"/>
  <c r="D5017" i="19"/>
  <c r="D5018" i="19"/>
  <c r="D5019" i="19"/>
  <c r="D5020" i="19"/>
  <c r="D5021" i="19"/>
  <c r="D5022" i="19"/>
  <c r="D5023" i="19"/>
  <c r="D5024" i="19"/>
  <c r="D5025" i="19"/>
  <c r="D5026" i="19"/>
  <c r="D5027" i="19"/>
  <c r="D5028" i="19"/>
  <c r="D5029" i="19"/>
  <c r="D5030" i="19"/>
  <c r="D5031" i="19"/>
  <c r="D5032" i="19"/>
  <c r="D5033" i="19"/>
  <c r="D5034" i="19"/>
  <c r="D5035" i="19"/>
  <c r="D5036" i="19"/>
  <c r="D5037" i="19"/>
  <c r="D5038" i="19"/>
  <c r="D5039" i="19"/>
  <c r="D5040" i="19"/>
  <c r="D5041" i="19"/>
  <c r="D5042" i="19"/>
  <c r="D5043" i="19"/>
  <c r="D5044" i="19"/>
  <c r="D5045" i="19"/>
  <c r="D5046" i="19"/>
  <c r="D5047" i="19"/>
  <c r="D5048" i="19"/>
  <c r="D5049" i="19"/>
  <c r="D5050" i="19"/>
  <c r="D5051" i="19"/>
  <c r="D5052" i="19"/>
  <c r="D5053" i="19"/>
  <c r="D5054" i="19"/>
  <c r="D5055" i="19"/>
  <c r="D5056" i="19"/>
  <c r="D5057" i="19"/>
  <c r="D5058" i="19"/>
  <c r="D5059" i="19"/>
  <c r="D5060" i="19"/>
  <c r="D5061" i="19"/>
  <c r="D5062" i="19"/>
  <c r="D5063" i="19"/>
  <c r="D5064" i="19"/>
  <c r="D5065" i="19"/>
  <c r="D5066" i="19"/>
  <c r="D5067" i="19"/>
  <c r="D5068" i="19"/>
  <c r="D5069" i="19"/>
  <c r="D5070" i="19"/>
  <c r="D5071" i="19"/>
  <c r="D5072" i="19"/>
  <c r="D5073" i="19"/>
  <c r="D5074" i="19"/>
  <c r="D5075" i="19"/>
  <c r="D5076" i="19"/>
  <c r="D5077" i="19"/>
  <c r="D5078" i="19"/>
  <c r="D5079" i="19"/>
  <c r="D5080" i="19"/>
  <c r="D5081" i="19"/>
  <c r="D5082" i="19"/>
  <c r="D5083" i="19"/>
  <c r="D5084" i="19"/>
  <c r="D5085" i="19"/>
  <c r="D5086" i="19"/>
  <c r="D5087" i="19"/>
  <c r="D5088" i="19"/>
  <c r="D5089" i="19"/>
  <c r="D5090" i="19"/>
  <c r="D5091" i="19"/>
  <c r="D5092" i="19"/>
  <c r="D5093" i="19"/>
  <c r="D5094" i="19"/>
  <c r="D5095" i="19"/>
  <c r="D5096" i="19"/>
  <c r="D5097" i="19"/>
  <c r="D5098" i="19"/>
  <c r="D5099" i="19"/>
  <c r="D5100" i="19"/>
  <c r="D5101" i="19"/>
  <c r="D5102" i="19"/>
  <c r="D5103" i="19"/>
  <c r="D5104" i="19"/>
  <c r="D5105" i="19"/>
  <c r="D5106" i="19"/>
  <c r="D5107" i="19"/>
  <c r="D5108" i="19"/>
  <c r="D5109" i="19"/>
  <c r="D5110" i="19"/>
  <c r="D5111" i="19"/>
  <c r="D5112" i="19"/>
  <c r="D5113" i="19"/>
  <c r="D5114" i="19"/>
  <c r="D5115" i="19"/>
  <c r="D5116" i="19"/>
  <c r="D5117" i="19"/>
  <c r="D5118" i="19"/>
  <c r="D5119" i="19"/>
  <c r="D5120" i="19"/>
  <c r="D5121" i="19"/>
  <c r="D5122" i="19"/>
  <c r="D5123" i="19"/>
  <c r="D5124" i="19"/>
  <c r="D5125" i="19"/>
  <c r="D5126" i="19"/>
  <c r="D5127" i="19"/>
  <c r="D5128" i="19"/>
  <c r="D5129" i="19"/>
  <c r="D5130" i="19"/>
  <c r="D5131" i="19"/>
  <c r="D5132" i="19"/>
  <c r="D5133" i="19"/>
  <c r="D5134" i="19"/>
  <c r="D5135" i="19"/>
  <c r="D5136" i="19"/>
  <c r="D5137" i="19"/>
  <c r="D5138" i="19"/>
  <c r="D5139" i="19"/>
  <c r="D5140" i="19"/>
  <c r="D5141" i="19"/>
  <c r="D5142" i="19"/>
  <c r="D5143" i="19"/>
  <c r="D5144" i="19"/>
  <c r="D5145" i="19"/>
  <c r="D5146" i="19"/>
  <c r="D5147" i="19"/>
  <c r="D5148" i="19"/>
  <c r="D5149" i="19"/>
  <c r="D5150" i="19"/>
  <c r="D5151" i="19"/>
  <c r="D5152" i="19"/>
  <c r="D5153" i="19"/>
  <c r="D5154" i="19"/>
  <c r="D5155" i="19"/>
  <c r="D5156" i="19"/>
  <c r="D5157" i="19"/>
  <c r="D5158" i="19"/>
  <c r="D5159" i="19"/>
  <c r="D5160" i="19"/>
  <c r="D5161" i="19"/>
  <c r="D5162" i="19"/>
  <c r="D5163" i="19"/>
  <c r="D5164" i="19"/>
  <c r="D5165" i="19"/>
  <c r="D5166" i="19"/>
  <c r="D5167" i="19"/>
  <c r="D5168" i="19"/>
  <c r="D5169" i="19"/>
  <c r="D5170" i="19"/>
  <c r="D5171" i="19"/>
  <c r="D5172" i="19"/>
  <c r="D5173" i="19"/>
  <c r="D5174" i="19"/>
  <c r="D5175" i="19"/>
  <c r="D5176" i="19"/>
  <c r="D5177" i="19"/>
  <c r="D5178" i="19"/>
  <c r="D5179" i="19"/>
  <c r="D5180" i="19"/>
  <c r="D5181" i="19"/>
  <c r="D5182" i="19"/>
  <c r="D5183" i="19"/>
  <c r="D5184" i="19"/>
  <c r="D5185" i="19"/>
  <c r="D5186" i="19"/>
  <c r="D5187" i="19"/>
  <c r="D5188" i="19"/>
  <c r="D5189" i="19"/>
  <c r="D5190" i="19"/>
  <c r="D5191" i="19"/>
  <c r="D5192" i="19"/>
  <c r="D5193" i="19"/>
  <c r="D5194" i="19"/>
  <c r="D5195" i="19"/>
  <c r="D5196" i="19"/>
  <c r="D5197" i="19"/>
  <c r="D5198" i="19"/>
  <c r="D5199" i="19"/>
  <c r="D5200" i="19"/>
  <c r="D5201" i="19"/>
  <c r="D5202" i="19"/>
  <c r="D5203" i="19"/>
  <c r="D5204" i="19"/>
  <c r="D5205" i="19"/>
  <c r="D5206" i="19"/>
  <c r="D5207" i="19"/>
  <c r="D5208" i="19"/>
  <c r="D5209" i="19"/>
  <c r="D5210" i="19"/>
  <c r="D5211" i="19"/>
  <c r="D5212" i="19"/>
  <c r="D5213" i="19"/>
  <c r="D5214" i="19"/>
  <c r="D5215" i="19"/>
  <c r="D5216" i="19"/>
  <c r="D5217" i="19"/>
  <c r="D5218" i="19"/>
  <c r="D5219" i="19"/>
  <c r="D5220" i="19"/>
  <c r="D5221" i="19"/>
  <c r="D5222" i="19"/>
  <c r="D5223" i="19"/>
  <c r="D5224" i="19"/>
  <c r="D5225" i="19"/>
  <c r="D5226" i="19"/>
  <c r="D5227" i="19"/>
  <c r="D5228" i="19"/>
  <c r="D5229" i="19"/>
  <c r="D5230" i="19"/>
  <c r="D5231" i="19"/>
  <c r="D5232" i="19"/>
  <c r="D5233" i="19"/>
  <c r="D5234" i="19"/>
  <c r="D5235" i="19"/>
  <c r="D5236" i="19"/>
  <c r="D5237" i="19"/>
  <c r="D5238" i="19"/>
  <c r="D5239" i="19"/>
  <c r="D5240" i="19"/>
  <c r="D5241" i="19"/>
  <c r="D5242" i="19"/>
  <c r="D5243" i="19"/>
  <c r="D5244" i="19"/>
  <c r="D5245" i="19"/>
  <c r="D5246" i="19"/>
  <c r="D5247" i="19"/>
  <c r="D5248" i="19"/>
  <c r="D5249" i="19"/>
  <c r="D5250" i="19"/>
  <c r="D5251" i="19"/>
  <c r="D5252" i="19"/>
  <c r="D5253" i="19"/>
  <c r="D5254" i="19"/>
  <c r="D5255" i="19"/>
  <c r="D5256" i="19"/>
  <c r="D5257" i="19"/>
  <c r="D5258" i="19"/>
  <c r="D5259" i="19"/>
  <c r="D5260" i="19"/>
  <c r="D5261" i="19"/>
  <c r="D5262" i="19"/>
  <c r="D5263" i="19"/>
  <c r="D5264" i="19"/>
  <c r="D5265" i="19"/>
  <c r="D5266" i="19"/>
  <c r="D5267" i="19"/>
  <c r="D5268" i="19"/>
  <c r="D5269" i="19"/>
  <c r="D5270" i="19"/>
  <c r="D5271" i="19"/>
  <c r="D5272" i="19"/>
  <c r="D5273" i="19"/>
  <c r="D5274" i="19"/>
  <c r="D5275" i="19"/>
  <c r="D5276" i="19"/>
  <c r="D5277" i="19"/>
  <c r="D5278" i="19"/>
  <c r="D5279" i="19"/>
  <c r="D5280" i="19"/>
  <c r="D5281" i="19"/>
  <c r="D5282" i="19"/>
  <c r="D5283" i="19"/>
  <c r="D5284" i="19"/>
  <c r="D5285" i="19"/>
  <c r="D5286" i="19"/>
  <c r="D5287" i="19"/>
  <c r="D5288" i="19"/>
  <c r="D5289" i="19"/>
  <c r="D5290" i="19"/>
  <c r="D5291" i="19"/>
  <c r="D5292" i="19"/>
  <c r="D5293" i="19"/>
  <c r="D5294" i="19"/>
  <c r="D5295" i="19"/>
  <c r="D5296" i="19"/>
  <c r="D5297" i="19"/>
  <c r="D5298" i="19"/>
  <c r="D5299" i="19"/>
  <c r="D5300" i="19"/>
  <c r="D5301" i="19"/>
  <c r="D5302" i="19"/>
  <c r="D5303" i="19"/>
  <c r="D5304" i="19"/>
  <c r="D5305" i="19"/>
  <c r="D5306" i="19"/>
  <c r="D5307" i="19"/>
  <c r="D5308" i="19"/>
  <c r="D5309" i="19"/>
  <c r="D5310" i="19"/>
  <c r="D5311" i="19"/>
  <c r="D5312" i="19"/>
  <c r="D5313" i="19"/>
  <c r="D5314" i="19"/>
  <c r="D5315" i="19"/>
  <c r="D5316" i="19"/>
  <c r="D5317" i="19"/>
  <c r="D5318" i="19"/>
  <c r="D5319" i="19"/>
  <c r="D5320" i="19"/>
  <c r="D5321" i="19"/>
  <c r="D5322" i="19"/>
  <c r="D5323" i="19"/>
  <c r="D5324" i="19"/>
  <c r="D5325" i="19"/>
  <c r="D5326" i="19"/>
  <c r="D5327" i="19"/>
  <c r="D5328" i="19"/>
  <c r="D5329" i="19"/>
  <c r="D5330" i="19"/>
  <c r="D5331" i="19"/>
  <c r="D5332" i="19"/>
  <c r="D5333" i="19"/>
  <c r="D5334" i="19"/>
  <c r="D5335" i="19"/>
  <c r="D5336" i="19"/>
  <c r="D5337" i="19"/>
  <c r="D5338" i="19"/>
  <c r="D5339" i="19"/>
  <c r="D5340" i="19"/>
  <c r="D5341" i="19"/>
  <c r="D5342" i="19"/>
  <c r="D5343" i="19"/>
  <c r="D5344" i="19"/>
  <c r="D5345" i="19"/>
  <c r="D5346" i="19"/>
  <c r="D5347" i="19"/>
  <c r="D5348" i="19"/>
  <c r="D5349" i="19"/>
  <c r="D5350" i="19"/>
  <c r="D5351" i="19"/>
  <c r="D5352" i="19"/>
  <c r="D5353" i="19"/>
  <c r="D5354" i="19"/>
  <c r="D5355" i="19"/>
  <c r="D5356" i="19"/>
  <c r="D5357" i="19"/>
  <c r="D5358" i="19"/>
  <c r="D5359" i="19"/>
  <c r="D5360" i="19"/>
  <c r="D5361" i="19"/>
  <c r="D5362" i="19"/>
  <c r="D5363" i="19"/>
  <c r="D5364" i="19"/>
  <c r="D5365" i="19"/>
  <c r="D5366" i="19"/>
  <c r="D5367" i="19"/>
  <c r="D5368" i="19"/>
  <c r="D5369" i="19"/>
  <c r="D5370" i="19"/>
  <c r="D5371" i="19"/>
  <c r="D5372" i="19"/>
  <c r="D5373" i="19"/>
  <c r="D5374" i="19"/>
  <c r="D5375" i="19"/>
  <c r="D5376" i="19"/>
  <c r="D5377" i="19"/>
  <c r="D5378" i="19"/>
  <c r="D5379" i="19"/>
  <c r="D5380" i="19"/>
  <c r="D5381" i="19"/>
  <c r="D5382" i="19"/>
  <c r="D5383" i="19"/>
  <c r="D5384" i="19"/>
  <c r="D5385" i="19"/>
  <c r="D5386" i="19"/>
  <c r="D5387" i="19"/>
  <c r="D5388" i="19"/>
  <c r="D5389" i="19"/>
  <c r="D5390" i="19"/>
  <c r="D5391" i="19"/>
  <c r="D5392" i="19"/>
  <c r="D5393" i="19"/>
  <c r="D5394" i="19"/>
  <c r="D5395" i="19"/>
  <c r="D5396" i="19"/>
  <c r="D5397" i="19"/>
  <c r="D5398" i="19"/>
  <c r="D5399" i="19"/>
  <c r="D5400" i="19"/>
  <c r="D5401" i="19"/>
  <c r="D5402" i="19"/>
  <c r="D5403" i="19"/>
  <c r="D5404" i="19"/>
  <c r="D5405" i="19"/>
  <c r="D5406" i="19"/>
  <c r="D5407" i="19"/>
  <c r="D5408" i="19"/>
  <c r="D5409" i="19"/>
  <c r="D5410" i="19"/>
  <c r="D5411" i="19"/>
  <c r="D5412" i="19"/>
  <c r="D5413" i="19"/>
  <c r="D5414" i="19"/>
  <c r="D5415" i="19"/>
  <c r="D5416" i="19"/>
  <c r="D5417" i="19"/>
  <c r="D5418" i="19"/>
  <c r="D5419" i="19"/>
  <c r="D5420" i="19"/>
  <c r="D5421" i="19"/>
  <c r="D5422" i="19"/>
  <c r="D5423" i="19"/>
  <c r="D5424" i="19"/>
  <c r="D5425" i="19"/>
  <c r="D5426" i="19"/>
  <c r="D5427" i="19"/>
  <c r="D5428" i="19"/>
  <c r="D5429" i="19"/>
  <c r="D5430" i="19"/>
  <c r="D5431" i="19"/>
  <c r="D5432" i="19"/>
  <c r="D5433" i="19"/>
  <c r="D5434" i="19"/>
  <c r="D5435" i="19"/>
  <c r="D5436" i="19"/>
  <c r="D5437" i="19"/>
  <c r="D5438" i="19"/>
  <c r="D5439" i="19"/>
  <c r="D5440" i="19"/>
  <c r="D5441" i="19"/>
  <c r="D5442" i="19"/>
  <c r="D5443" i="19"/>
  <c r="D5444" i="19"/>
  <c r="D5445" i="19"/>
  <c r="D5446" i="19"/>
  <c r="D5447" i="19"/>
  <c r="D5448" i="19"/>
  <c r="D5449" i="19"/>
  <c r="D5450" i="19"/>
  <c r="D5451" i="19"/>
  <c r="D5452" i="19"/>
  <c r="D5453" i="19"/>
  <c r="D5454" i="19"/>
  <c r="D5455" i="19"/>
  <c r="D5456" i="19"/>
  <c r="D5457" i="19"/>
  <c r="D5458" i="19"/>
  <c r="D5459" i="19"/>
  <c r="D5460" i="19"/>
  <c r="D5461" i="19"/>
  <c r="D5462" i="19"/>
  <c r="D5463" i="19"/>
  <c r="D5464" i="19"/>
  <c r="D5465" i="19"/>
  <c r="D5466" i="19"/>
  <c r="D5467" i="19"/>
  <c r="D5468" i="19"/>
  <c r="D5469" i="19"/>
  <c r="D5470" i="19"/>
  <c r="D5471" i="19"/>
  <c r="D5472" i="19"/>
  <c r="D5473" i="19"/>
  <c r="D5474" i="19"/>
  <c r="D5475" i="19"/>
  <c r="D5476" i="19"/>
  <c r="D5477" i="19"/>
  <c r="D5478" i="19"/>
  <c r="D5479" i="19"/>
  <c r="D5480" i="19"/>
  <c r="D5481" i="19"/>
  <c r="D5482" i="19"/>
  <c r="D5483" i="19"/>
  <c r="D5484" i="19"/>
  <c r="D5485" i="19"/>
  <c r="D5486" i="19"/>
  <c r="D5487" i="19"/>
  <c r="D5488" i="19"/>
  <c r="D5489" i="19"/>
  <c r="D5490" i="19"/>
  <c r="D5491" i="19"/>
  <c r="D5492" i="19"/>
  <c r="D5493" i="19"/>
  <c r="D5494" i="19"/>
  <c r="D5495" i="19"/>
  <c r="D5496" i="19"/>
  <c r="D5497" i="19"/>
  <c r="D5498" i="19"/>
  <c r="D5499" i="19"/>
  <c r="D5500" i="19"/>
  <c r="D5501" i="19"/>
  <c r="D5502" i="19"/>
  <c r="D5503" i="19"/>
  <c r="D5504" i="19"/>
  <c r="D5505" i="19"/>
  <c r="D5506" i="19"/>
  <c r="D5507" i="19"/>
  <c r="D5508" i="19"/>
  <c r="D5509" i="19"/>
  <c r="D5510" i="19"/>
  <c r="D5511" i="19"/>
  <c r="D5512" i="19"/>
  <c r="D5513" i="19"/>
  <c r="D5514" i="19"/>
  <c r="D5515" i="19"/>
  <c r="D5516" i="19"/>
  <c r="D5517" i="19"/>
  <c r="D5518" i="19"/>
  <c r="D5519" i="19"/>
  <c r="D5520" i="19"/>
  <c r="D5521" i="19"/>
  <c r="D5522" i="19"/>
  <c r="D5523" i="19"/>
  <c r="D5524" i="19"/>
  <c r="D5525" i="19"/>
  <c r="D5526" i="19"/>
  <c r="D5527" i="19"/>
  <c r="D5528" i="19"/>
  <c r="D5529" i="19"/>
  <c r="D5530" i="19"/>
  <c r="D5531" i="19"/>
  <c r="D5532" i="19"/>
  <c r="D5533" i="19"/>
  <c r="D5534" i="19"/>
  <c r="D5535" i="19"/>
  <c r="D5536" i="19"/>
  <c r="D5537" i="19"/>
  <c r="D5538" i="19"/>
  <c r="D5539" i="19"/>
  <c r="D5540" i="19"/>
  <c r="D5541" i="19"/>
  <c r="D5542" i="19"/>
  <c r="D5543" i="19"/>
  <c r="D5544" i="19"/>
  <c r="D5545" i="19"/>
  <c r="D5546" i="19"/>
  <c r="D5547" i="19"/>
  <c r="D5548" i="19"/>
  <c r="D5549" i="19"/>
  <c r="D5550" i="19"/>
  <c r="D5551" i="19"/>
  <c r="D5552" i="19"/>
  <c r="D5553" i="19"/>
  <c r="D5554" i="19"/>
  <c r="D5555" i="19"/>
  <c r="D5556" i="19"/>
  <c r="D5557" i="19"/>
  <c r="D5558" i="19"/>
  <c r="D5559" i="19"/>
  <c r="D5560" i="19"/>
  <c r="D5561" i="19"/>
  <c r="D5562" i="19"/>
  <c r="D5563" i="19"/>
  <c r="D5564" i="19"/>
  <c r="D5565" i="19"/>
  <c r="D5566" i="19"/>
  <c r="D5567" i="19"/>
  <c r="D5568" i="19"/>
  <c r="D5569" i="19"/>
  <c r="D5570" i="19"/>
  <c r="D5571" i="19"/>
  <c r="D5572" i="19"/>
  <c r="D5573" i="19"/>
  <c r="D5574" i="19"/>
  <c r="D5575" i="19"/>
  <c r="D5576" i="19"/>
  <c r="D5577" i="19"/>
  <c r="D5578" i="19"/>
  <c r="D5579" i="19"/>
  <c r="D5580" i="19"/>
  <c r="D5581" i="19"/>
  <c r="D5582" i="19"/>
  <c r="D5583" i="19"/>
  <c r="D5584" i="19"/>
  <c r="D5585" i="19"/>
  <c r="D5586" i="19"/>
  <c r="D5587" i="19"/>
  <c r="D5588" i="19"/>
  <c r="D5589" i="19"/>
  <c r="D5590" i="19"/>
  <c r="D5591" i="19"/>
  <c r="D5592" i="19"/>
  <c r="D5593" i="19"/>
  <c r="D5594" i="19"/>
  <c r="D5595" i="19"/>
  <c r="D5596" i="19"/>
  <c r="D5597" i="19"/>
  <c r="D5598" i="19"/>
  <c r="D5599" i="19"/>
  <c r="D5600" i="19"/>
  <c r="D5601" i="19"/>
  <c r="D5602" i="19"/>
  <c r="D5603" i="19"/>
  <c r="D2" i="19"/>
  <c r="B3" i="19"/>
  <c r="B4" i="19"/>
  <c r="B5" i="19"/>
  <c r="B6" i="19"/>
  <c r="B7" i="19"/>
  <c r="B8" i="19"/>
  <c r="B9" i="19"/>
  <c r="B10" i="19"/>
  <c r="B11" i="19"/>
  <c r="B12" i="19"/>
  <c r="B13" i="19"/>
  <c r="B14" i="19"/>
  <c r="B15" i="19"/>
  <c r="B16" i="19"/>
  <c r="B17" i="19"/>
  <c r="B18" i="19"/>
  <c r="B19" i="19"/>
  <c r="B20" i="19"/>
  <c r="B21" i="19"/>
  <c r="B22" i="19"/>
  <c r="B23" i="19"/>
  <c r="B24" i="19"/>
  <c r="B25" i="19"/>
  <c r="B26" i="19"/>
  <c r="B27" i="19"/>
  <c r="B28" i="19"/>
  <c r="B29" i="19"/>
  <c r="B30" i="19"/>
  <c r="B31" i="19"/>
  <c r="B32" i="19"/>
  <c r="B33" i="19"/>
  <c r="B34" i="19"/>
  <c r="B35" i="19"/>
  <c r="B36" i="19"/>
  <c r="B37" i="19"/>
  <c r="B38" i="19"/>
  <c r="B39" i="19"/>
  <c r="B40" i="19"/>
  <c r="B41" i="19"/>
  <c r="B42" i="19"/>
  <c r="B43" i="19"/>
  <c r="B44" i="19"/>
  <c r="B45" i="19"/>
  <c r="B46" i="19"/>
  <c r="B47" i="19"/>
  <c r="B48" i="19"/>
  <c r="B49" i="19"/>
  <c r="B50" i="19"/>
  <c r="B51" i="19"/>
  <c r="B52" i="19"/>
  <c r="B53" i="19"/>
  <c r="B54" i="19"/>
  <c r="B55" i="19"/>
  <c r="B56" i="19"/>
  <c r="B57" i="19"/>
  <c r="B58" i="19"/>
  <c r="B59" i="19"/>
  <c r="B60" i="19"/>
  <c r="B61" i="19"/>
  <c r="B62" i="19"/>
  <c r="B63" i="19"/>
  <c r="B64" i="19"/>
  <c r="B65" i="19"/>
  <c r="B66" i="19"/>
  <c r="B67" i="19"/>
  <c r="B68" i="19"/>
  <c r="B69" i="19"/>
  <c r="B70" i="19"/>
  <c r="B71" i="19"/>
  <c r="B72" i="19"/>
  <c r="B73" i="19"/>
  <c r="B74" i="19"/>
  <c r="B75" i="19"/>
  <c r="B76" i="19"/>
  <c r="B77" i="19"/>
  <c r="B78" i="19"/>
  <c r="B79" i="19"/>
  <c r="B80" i="19"/>
  <c r="B81" i="19"/>
  <c r="B82" i="19"/>
  <c r="B83" i="19"/>
  <c r="B84" i="19"/>
  <c r="B85" i="19"/>
  <c r="B86" i="19"/>
  <c r="B87" i="19"/>
  <c r="B88" i="19"/>
  <c r="B89" i="19"/>
  <c r="B90" i="19"/>
  <c r="B91" i="19"/>
  <c r="B92" i="19"/>
  <c r="B93" i="19"/>
  <c r="B94" i="19"/>
  <c r="B95" i="19"/>
  <c r="B96" i="19"/>
  <c r="B97" i="19"/>
  <c r="B98" i="19"/>
  <c r="B99" i="19"/>
  <c r="B100" i="19"/>
  <c r="B101" i="19"/>
  <c r="B102" i="19"/>
  <c r="B103" i="19"/>
  <c r="B104" i="19"/>
  <c r="B105" i="19"/>
  <c r="B106" i="19"/>
  <c r="B107" i="19"/>
  <c r="B108" i="19"/>
  <c r="B109" i="19"/>
  <c r="B110" i="19"/>
  <c r="B111" i="19"/>
  <c r="B112" i="19"/>
  <c r="B113" i="19"/>
  <c r="B114" i="19"/>
  <c r="B115" i="19"/>
  <c r="B116" i="19"/>
  <c r="B117" i="19"/>
  <c r="B118" i="19"/>
  <c r="B119" i="19"/>
  <c r="B120" i="19"/>
  <c r="B121" i="19"/>
  <c r="B122" i="19"/>
  <c r="B123" i="19"/>
  <c r="B124" i="19"/>
  <c r="B125" i="19"/>
  <c r="B126" i="19"/>
  <c r="B127" i="19"/>
  <c r="B128" i="19"/>
  <c r="B129" i="19"/>
  <c r="B130" i="19"/>
  <c r="B131" i="19"/>
  <c r="B132" i="19"/>
  <c r="B133" i="19"/>
  <c r="B134" i="19"/>
  <c r="B135" i="19"/>
  <c r="B136" i="19"/>
  <c r="B137" i="19"/>
  <c r="B138" i="19"/>
  <c r="B139" i="19"/>
  <c r="B140" i="19"/>
  <c r="B141" i="19"/>
  <c r="B142" i="19"/>
  <c r="B143" i="19"/>
  <c r="B144" i="19"/>
  <c r="B145" i="19"/>
  <c r="B146" i="19"/>
  <c r="B147" i="19"/>
  <c r="B148" i="19"/>
  <c r="B149" i="19"/>
  <c r="B150" i="19"/>
  <c r="B151" i="19"/>
  <c r="B152" i="19"/>
  <c r="B153" i="19"/>
  <c r="B154" i="19"/>
  <c r="B155" i="19"/>
  <c r="B156" i="19"/>
  <c r="B157" i="19"/>
  <c r="B158" i="19"/>
  <c r="B159" i="19"/>
  <c r="B160" i="19"/>
  <c r="B161" i="19"/>
  <c r="B162" i="19"/>
  <c r="B163" i="19"/>
  <c r="B164" i="19"/>
  <c r="B165" i="19"/>
  <c r="B166" i="19"/>
  <c r="B167" i="19"/>
  <c r="B168" i="19"/>
  <c r="B169" i="19"/>
  <c r="B170" i="19"/>
  <c r="B171" i="19"/>
  <c r="B172" i="19"/>
  <c r="B173" i="19"/>
  <c r="B174" i="19"/>
  <c r="B175" i="19"/>
  <c r="B176" i="19"/>
  <c r="B177" i="19"/>
  <c r="B178" i="19"/>
  <c r="B179" i="19"/>
  <c r="B180" i="19"/>
  <c r="B181" i="19"/>
  <c r="B182" i="19"/>
  <c r="B183" i="19"/>
  <c r="B184" i="19"/>
  <c r="B185" i="19"/>
  <c r="B186" i="19"/>
  <c r="B187" i="19"/>
  <c r="B188" i="19"/>
  <c r="B189" i="19"/>
  <c r="B190" i="19"/>
  <c r="B191" i="19"/>
  <c r="B192" i="19"/>
  <c r="B193" i="19"/>
  <c r="B194" i="19"/>
  <c r="B195" i="19"/>
  <c r="B196" i="19"/>
  <c r="B197" i="19"/>
  <c r="B198" i="19"/>
  <c r="B199" i="19"/>
  <c r="B200" i="19"/>
  <c r="B201" i="19"/>
  <c r="B202" i="19"/>
  <c r="B203" i="19"/>
  <c r="B204" i="19"/>
  <c r="B205" i="19"/>
  <c r="B206" i="19"/>
  <c r="B207" i="19"/>
  <c r="B208" i="19"/>
  <c r="B209" i="19"/>
  <c r="B210" i="19"/>
  <c r="B211" i="19"/>
  <c r="B212" i="19"/>
  <c r="B213" i="19"/>
  <c r="B214" i="19"/>
  <c r="B215" i="19"/>
  <c r="B216" i="19"/>
  <c r="B217" i="19"/>
  <c r="B218" i="19"/>
  <c r="B219" i="19"/>
  <c r="B220" i="19"/>
  <c r="B221" i="19"/>
  <c r="B222" i="19"/>
  <c r="B223" i="19"/>
  <c r="B224" i="19"/>
  <c r="B225" i="19"/>
  <c r="B226" i="19"/>
  <c r="B227" i="19"/>
  <c r="B228" i="19"/>
  <c r="B229" i="19"/>
  <c r="B230" i="19"/>
  <c r="B231" i="19"/>
  <c r="B232" i="19"/>
  <c r="B233" i="19"/>
  <c r="B234" i="19"/>
  <c r="B235" i="19"/>
  <c r="B236" i="19"/>
  <c r="B237" i="19"/>
  <c r="B238" i="19"/>
  <c r="B239" i="19"/>
  <c r="B240" i="19"/>
  <c r="B241" i="19"/>
  <c r="B242" i="19"/>
  <c r="B243" i="19"/>
  <c r="B244" i="19"/>
  <c r="B245" i="19"/>
  <c r="B246" i="19"/>
  <c r="B247" i="19"/>
  <c r="B248" i="19"/>
  <c r="B249" i="19"/>
  <c r="B250" i="19"/>
  <c r="B251" i="19"/>
  <c r="B252" i="19"/>
  <c r="B253" i="19"/>
  <c r="B254" i="19"/>
  <c r="B255" i="19"/>
  <c r="B256" i="19"/>
  <c r="B257" i="19"/>
  <c r="B258" i="19"/>
  <c r="B259" i="19"/>
  <c r="B260" i="19"/>
  <c r="B261" i="19"/>
  <c r="B262" i="19"/>
  <c r="B263" i="19"/>
  <c r="B264" i="19"/>
  <c r="B265" i="19"/>
  <c r="B266" i="19"/>
  <c r="B267" i="19"/>
  <c r="B268" i="19"/>
  <c r="B269" i="19"/>
  <c r="B270" i="19"/>
  <c r="B271" i="19"/>
  <c r="B272" i="19"/>
  <c r="B273" i="19"/>
  <c r="B274" i="19"/>
  <c r="B275" i="19"/>
  <c r="B276" i="19"/>
  <c r="B277" i="19"/>
  <c r="B278" i="19"/>
  <c r="B279" i="19"/>
  <c r="B280" i="19"/>
  <c r="B281" i="19"/>
  <c r="B282" i="19"/>
  <c r="B283" i="19"/>
  <c r="B284" i="19"/>
  <c r="B285" i="19"/>
  <c r="B286" i="19"/>
  <c r="B287" i="19"/>
  <c r="B288" i="19"/>
  <c r="B289" i="19"/>
  <c r="B290" i="19"/>
  <c r="B291" i="19"/>
  <c r="B292" i="19"/>
  <c r="B293" i="19"/>
  <c r="B294" i="19"/>
  <c r="B295" i="19"/>
  <c r="B296" i="19"/>
  <c r="B297" i="19"/>
  <c r="B298" i="19"/>
  <c r="B299" i="19"/>
  <c r="B300" i="19"/>
  <c r="B301" i="19"/>
  <c r="B302" i="19"/>
  <c r="B303" i="19"/>
  <c r="B304" i="19"/>
  <c r="B305" i="19"/>
  <c r="B306" i="19"/>
  <c r="B307" i="19"/>
  <c r="B308" i="19"/>
  <c r="B309" i="19"/>
  <c r="B310" i="19"/>
  <c r="B311" i="19"/>
  <c r="B312" i="19"/>
  <c r="B313" i="19"/>
  <c r="B314" i="19"/>
  <c r="B315" i="19"/>
  <c r="B316" i="19"/>
  <c r="B317" i="19"/>
  <c r="B318" i="19"/>
  <c r="B319" i="19"/>
  <c r="B320" i="19"/>
  <c r="B321" i="19"/>
  <c r="B322" i="19"/>
  <c r="B323" i="19"/>
  <c r="B324" i="19"/>
  <c r="B325" i="19"/>
  <c r="B326" i="19"/>
  <c r="B327" i="19"/>
  <c r="B328" i="19"/>
  <c r="B329" i="19"/>
  <c r="B330" i="19"/>
  <c r="B331" i="19"/>
  <c r="B332" i="19"/>
  <c r="B333" i="19"/>
  <c r="B334" i="19"/>
  <c r="B335" i="19"/>
  <c r="B336" i="19"/>
  <c r="B337" i="19"/>
  <c r="B338" i="19"/>
  <c r="B339" i="19"/>
  <c r="B340" i="19"/>
  <c r="B341" i="19"/>
  <c r="B342" i="19"/>
  <c r="B343" i="19"/>
  <c r="B344" i="19"/>
  <c r="B345" i="19"/>
  <c r="B346" i="19"/>
  <c r="B347" i="19"/>
  <c r="B348" i="19"/>
  <c r="B349" i="19"/>
  <c r="B350" i="19"/>
  <c r="B351" i="19"/>
  <c r="B352" i="19"/>
  <c r="B353" i="19"/>
  <c r="B354" i="19"/>
  <c r="B355" i="19"/>
  <c r="B356" i="19"/>
  <c r="B357" i="19"/>
  <c r="B358" i="19"/>
  <c r="B359" i="19"/>
  <c r="B360" i="19"/>
  <c r="B361" i="19"/>
  <c r="B362" i="19"/>
  <c r="B363" i="19"/>
  <c r="B364" i="19"/>
  <c r="B365" i="19"/>
  <c r="B366" i="19"/>
  <c r="B367" i="19"/>
  <c r="B368" i="19"/>
  <c r="B369" i="19"/>
  <c r="B370" i="19"/>
  <c r="B371" i="19"/>
  <c r="B372" i="19"/>
  <c r="B373" i="19"/>
  <c r="B374" i="19"/>
  <c r="B375" i="19"/>
  <c r="B376" i="19"/>
  <c r="B377" i="19"/>
  <c r="B378" i="19"/>
  <c r="B379" i="19"/>
  <c r="B380" i="19"/>
  <c r="B381" i="19"/>
  <c r="B382" i="19"/>
  <c r="B383" i="19"/>
  <c r="B384" i="19"/>
  <c r="B385" i="19"/>
  <c r="B386" i="19"/>
  <c r="B387" i="19"/>
  <c r="B388" i="19"/>
  <c r="B389" i="19"/>
  <c r="B390" i="19"/>
  <c r="B391" i="19"/>
  <c r="B392" i="19"/>
  <c r="B393" i="19"/>
  <c r="B394" i="19"/>
  <c r="B395" i="19"/>
  <c r="B396" i="19"/>
  <c r="B397" i="19"/>
  <c r="B398" i="19"/>
  <c r="B399" i="19"/>
  <c r="B400" i="19"/>
  <c r="B401" i="19"/>
  <c r="B402" i="19"/>
  <c r="B403" i="19"/>
  <c r="B404" i="19"/>
  <c r="B405" i="19"/>
  <c r="B406" i="19"/>
  <c r="B407" i="19"/>
  <c r="B408" i="19"/>
  <c r="B409" i="19"/>
  <c r="B410" i="19"/>
  <c r="B411" i="19"/>
  <c r="B412" i="19"/>
  <c r="B413" i="19"/>
  <c r="B414" i="19"/>
  <c r="B415" i="19"/>
  <c r="B416" i="19"/>
  <c r="B417" i="19"/>
  <c r="B418" i="19"/>
  <c r="B419" i="19"/>
  <c r="B420" i="19"/>
  <c r="B421" i="19"/>
  <c r="B422" i="19"/>
  <c r="B423" i="19"/>
  <c r="B424" i="19"/>
  <c r="B425" i="19"/>
  <c r="B426" i="19"/>
  <c r="B427" i="19"/>
  <c r="B428" i="19"/>
  <c r="B429" i="19"/>
  <c r="B430" i="19"/>
  <c r="B431" i="19"/>
  <c r="B432" i="19"/>
  <c r="B433" i="19"/>
  <c r="B434" i="19"/>
  <c r="B435" i="19"/>
  <c r="B436" i="19"/>
  <c r="B437" i="19"/>
  <c r="B438" i="19"/>
  <c r="B439" i="19"/>
  <c r="B440" i="19"/>
  <c r="B441" i="19"/>
  <c r="B442" i="19"/>
  <c r="B443" i="19"/>
  <c r="B444" i="19"/>
  <c r="B445" i="19"/>
  <c r="B446" i="19"/>
  <c r="B447" i="19"/>
  <c r="B448" i="19"/>
  <c r="B449" i="19"/>
  <c r="B450" i="19"/>
  <c r="B451" i="19"/>
  <c r="B452" i="19"/>
  <c r="B453" i="19"/>
  <c r="B454" i="19"/>
  <c r="B455" i="19"/>
  <c r="B456" i="19"/>
  <c r="B457" i="19"/>
  <c r="B458" i="19"/>
  <c r="B459" i="19"/>
  <c r="B460" i="19"/>
  <c r="B461" i="19"/>
  <c r="B462" i="19"/>
  <c r="B463" i="19"/>
  <c r="B464" i="19"/>
  <c r="B465" i="19"/>
  <c r="B466" i="19"/>
  <c r="B467" i="19"/>
  <c r="B468" i="19"/>
  <c r="B469" i="19"/>
  <c r="B470" i="19"/>
  <c r="B471" i="19"/>
  <c r="B472" i="19"/>
  <c r="B473" i="19"/>
  <c r="B474" i="19"/>
  <c r="B475" i="19"/>
  <c r="B476" i="19"/>
  <c r="B477" i="19"/>
  <c r="B478" i="19"/>
  <c r="B479" i="19"/>
  <c r="B480" i="19"/>
  <c r="B481" i="19"/>
  <c r="B482" i="19"/>
  <c r="B483" i="19"/>
  <c r="B484" i="19"/>
  <c r="B485" i="19"/>
  <c r="B486" i="19"/>
  <c r="B487" i="19"/>
  <c r="B488" i="19"/>
  <c r="B489" i="19"/>
  <c r="B490" i="19"/>
  <c r="B491" i="19"/>
  <c r="B492" i="19"/>
  <c r="B493" i="19"/>
  <c r="B494" i="19"/>
  <c r="B495" i="19"/>
  <c r="B496" i="19"/>
  <c r="B497" i="19"/>
  <c r="B498" i="19"/>
  <c r="B499" i="19"/>
  <c r="B500" i="19"/>
  <c r="B501" i="19"/>
  <c r="B502" i="19"/>
  <c r="B503" i="19"/>
  <c r="B504" i="19"/>
  <c r="B505" i="19"/>
  <c r="B506" i="19"/>
  <c r="B507" i="19"/>
  <c r="B508" i="19"/>
  <c r="B509" i="19"/>
  <c r="B510" i="19"/>
  <c r="B511" i="19"/>
  <c r="B512" i="19"/>
  <c r="B513" i="19"/>
  <c r="B514" i="19"/>
  <c r="B515" i="19"/>
  <c r="B516" i="19"/>
  <c r="B517" i="19"/>
  <c r="B518" i="19"/>
  <c r="B519" i="19"/>
  <c r="B520" i="19"/>
  <c r="B521" i="19"/>
  <c r="B522" i="19"/>
  <c r="B523" i="19"/>
  <c r="B524" i="19"/>
  <c r="B525" i="19"/>
  <c r="B526" i="19"/>
  <c r="B527" i="19"/>
  <c r="B528" i="19"/>
  <c r="B529" i="19"/>
  <c r="B530" i="19"/>
  <c r="B531" i="19"/>
  <c r="B532" i="19"/>
  <c r="B533" i="19"/>
  <c r="B534" i="19"/>
  <c r="B535" i="19"/>
  <c r="B536" i="19"/>
  <c r="B537" i="19"/>
  <c r="B538" i="19"/>
  <c r="B539" i="19"/>
  <c r="B540" i="19"/>
  <c r="B541" i="19"/>
  <c r="B542" i="19"/>
  <c r="B543" i="19"/>
  <c r="B544" i="19"/>
  <c r="B545" i="19"/>
  <c r="B546" i="19"/>
  <c r="B547" i="19"/>
  <c r="B548" i="19"/>
  <c r="B549" i="19"/>
  <c r="B550" i="19"/>
  <c r="B551" i="19"/>
  <c r="B552" i="19"/>
  <c r="B553" i="19"/>
  <c r="B554" i="19"/>
  <c r="B555" i="19"/>
  <c r="B556" i="19"/>
  <c r="B557" i="19"/>
  <c r="B558" i="19"/>
  <c r="B559" i="19"/>
  <c r="B560" i="19"/>
  <c r="B561" i="19"/>
  <c r="B562" i="19"/>
  <c r="B563" i="19"/>
  <c r="B564" i="19"/>
  <c r="B565" i="19"/>
  <c r="B566" i="19"/>
  <c r="B567" i="19"/>
  <c r="B568" i="19"/>
  <c r="B569" i="19"/>
  <c r="B570" i="19"/>
  <c r="B571" i="19"/>
  <c r="B572" i="19"/>
  <c r="B573" i="19"/>
  <c r="B574" i="19"/>
  <c r="B575" i="19"/>
  <c r="B576" i="19"/>
  <c r="B577" i="19"/>
  <c r="B578" i="19"/>
  <c r="B579" i="19"/>
  <c r="B580" i="19"/>
  <c r="B581" i="19"/>
  <c r="B582" i="19"/>
  <c r="B583" i="19"/>
  <c r="B584" i="19"/>
  <c r="B585" i="19"/>
  <c r="B586" i="19"/>
  <c r="B587" i="19"/>
  <c r="B588" i="19"/>
  <c r="B589" i="19"/>
  <c r="B590" i="19"/>
  <c r="B591" i="19"/>
  <c r="B592" i="19"/>
  <c r="B593" i="19"/>
  <c r="B594" i="19"/>
  <c r="B595" i="19"/>
  <c r="B596" i="19"/>
  <c r="B597" i="19"/>
  <c r="B598" i="19"/>
  <c r="B599" i="19"/>
  <c r="B600" i="19"/>
  <c r="B601" i="19"/>
  <c r="B602" i="19"/>
  <c r="B603" i="19"/>
  <c r="B604" i="19"/>
  <c r="B605" i="19"/>
  <c r="B606" i="19"/>
  <c r="B607" i="19"/>
  <c r="B608" i="19"/>
  <c r="B609" i="19"/>
  <c r="B610" i="19"/>
  <c r="B611" i="19"/>
  <c r="B612" i="19"/>
  <c r="B613" i="19"/>
  <c r="B614" i="19"/>
  <c r="B615" i="19"/>
  <c r="B616" i="19"/>
  <c r="B617" i="19"/>
  <c r="B618" i="19"/>
  <c r="B619" i="19"/>
  <c r="B620" i="19"/>
  <c r="B621" i="19"/>
  <c r="B622" i="19"/>
  <c r="B623" i="19"/>
  <c r="B624" i="19"/>
  <c r="B625" i="19"/>
  <c r="B626" i="19"/>
  <c r="B627" i="19"/>
  <c r="B628" i="19"/>
  <c r="B629" i="19"/>
  <c r="B630" i="19"/>
  <c r="B631" i="19"/>
  <c r="B632" i="19"/>
  <c r="B633" i="19"/>
  <c r="B634" i="19"/>
  <c r="B635" i="19"/>
  <c r="B636" i="19"/>
  <c r="B637" i="19"/>
  <c r="B638" i="19"/>
  <c r="B639" i="19"/>
  <c r="B640" i="19"/>
  <c r="B641" i="19"/>
  <c r="B642" i="19"/>
  <c r="B643" i="19"/>
  <c r="B644" i="19"/>
  <c r="B645" i="19"/>
  <c r="B646" i="19"/>
  <c r="B647" i="19"/>
  <c r="B648" i="19"/>
  <c r="B649" i="19"/>
  <c r="B650" i="19"/>
  <c r="B651" i="19"/>
  <c r="B652" i="19"/>
  <c r="B653" i="19"/>
  <c r="B654" i="19"/>
  <c r="B655" i="19"/>
  <c r="B656" i="19"/>
  <c r="B657" i="19"/>
  <c r="B658" i="19"/>
  <c r="B659" i="19"/>
  <c r="B660" i="19"/>
  <c r="B661" i="19"/>
  <c r="B662" i="19"/>
  <c r="B663" i="19"/>
  <c r="B664" i="19"/>
  <c r="B665" i="19"/>
  <c r="B666" i="19"/>
  <c r="B667" i="19"/>
  <c r="B668" i="19"/>
  <c r="B669" i="19"/>
  <c r="B670" i="19"/>
  <c r="B671" i="19"/>
  <c r="B672" i="19"/>
  <c r="B673" i="19"/>
  <c r="B674" i="19"/>
  <c r="B675" i="19"/>
  <c r="B676" i="19"/>
  <c r="B677" i="19"/>
  <c r="B678" i="19"/>
  <c r="B679" i="19"/>
  <c r="B680" i="19"/>
  <c r="B681" i="19"/>
  <c r="B682" i="19"/>
  <c r="B683" i="19"/>
  <c r="B684" i="19"/>
  <c r="B685" i="19"/>
  <c r="B686" i="19"/>
  <c r="B687" i="19"/>
  <c r="B688" i="19"/>
  <c r="B689" i="19"/>
  <c r="B690" i="19"/>
  <c r="B691" i="19"/>
  <c r="B692" i="19"/>
  <c r="B693" i="19"/>
  <c r="B694" i="19"/>
  <c r="B695" i="19"/>
  <c r="B696" i="19"/>
  <c r="B697" i="19"/>
  <c r="B698" i="19"/>
  <c r="B699" i="19"/>
  <c r="B700" i="19"/>
  <c r="B701" i="19"/>
  <c r="B702" i="19"/>
  <c r="B703" i="19"/>
  <c r="B704" i="19"/>
  <c r="B705" i="19"/>
  <c r="B706" i="19"/>
  <c r="B707" i="19"/>
  <c r="B708" i="19"/>
  <c r="B709" i="19"/>
  <c r="B710" i="19"/>
  <c r="B711" i="19"/>
  <c r="B712" i="19"/>
  <c r="B713" i="19"/>
  <c r="B714" i="19"/>
  <c r="B715" i="19"/>
  <c r="B716" i="19"/>
  <c r="B717" i="19"/>
  <c r="B718" i="19"/>
  <c r="B719" i="19"/>
  <c r="B720" i="19"/>
  <c r="B721" i="19"/>
  <c r="B722" i="19"/>
  <c r="B723" i="19"/>
  <c r="B724" i="19"/>
  <c r="B725" i="19"/>
  <c r="B726" i="19"/>
  <c r="B727" i="19"/>
  <c r="B728" i="19"/>
  <c r="B729" i="19"/>
  <c r="B730" i="19"/>
  <c r="B731" i="19"/>
  <c r="B732" i="19"/>
  <c r="B733" i="19"/>
  <c r="B734" i="19"/>
  <c r="B735" i="19"/>
  <c r="B736" i="19"/>
  <c r="B737" i="19"/>
  <c r="B738" i="19"/>
  <c r="B739" i="19"/>
  <c r="B740" i="19"/>
  <c r="B741" i="19"/>
  <c r="B742" i="19"/>
  <c r="B743" i="19"/>
  <c r="B744" i="19"/>
  <c r="B745" i="19"/>
  <c r="B746" i="19"/>
  <c r="B747" i="19"/>
  <c r="B748" i="19"/>
  <c r="B749" i="19"/>
  <c r="B750" i="19"/>
  <c r="B751" i="19"/>
  <c r="B752" i="19"/>
  <c r="B753" i="19"/>
  <c r="B754" i="19"/>
  <c r="B755" i="19"/>
  <c r="B756" i="19"/>
  <c r="B757" i="19"/>
  <c r="B758" i="19"/>
  <c r="B759" i="19"/>
  <c r="B760" i="19"/>
  <c r="B761" i="19"/>
  <c r="B762" i="19"/>
  <c r="B763" i="19"/>
  <c r="B764" i="19"/>
  <c r="B765" i="19"/>
  <c r="B766" i="19"/>
  <c r="B767" i="19"/>
  <c r="B768" i="19"/>
  <c r="B769" i="19"/>
  <c r="B770" i="19"/>
  <c r="B771" i="19"/>
  <c r="B772" i="19"/>
  <c r="B773" i="19"/>
  <c r="B774" i="19"/>
  <c r="B775" i="19"/>
  <c r="B776" i="19"/>
  <c r="B777" i="19"/>
  <c r="B778" i="19"/>
  <c r="B779" i="19"/>
  <c r="B780" i="19"/>
  <c r="B781" i="19"/>
  <c r="B782" i="19"/>
  <c r="B783" i="19"/>
  <c r="B784" i="19"/>
  <c r="B785" i="19"/>
  <c r="B786" i="19"/>
  <c r="B787" i="19"/>
  <c r="B788" i="19"/>
  <c r="B789" i="19"/>
  <c r="B790" i="19"/>
  <c r="B791" i="19"/>
  <c r="B792" i="19"/>
  <c r="B793" i="19"/>
  <c r="B794" i="19"/>
  <c r="B795" i="19"/>
  <c r="B796" i="19"/>
  <c r="B797" i="19"/>
  <c r="B798" i="19"/>
  <c r="B799" i="19"/>
  <c r="B800" i="19"/>
  <c r="B801" i="19"/>
  <c r="B802" i="19"/>
  <c r="B803" i="19"/>
  <c r="B804" i="19"/>
  <c r="B805" i="19"/>
  <c r="B806" i="19"/>
  <c r="B807" i="19"/>
  <c r="B808" i="19"/>
  <c r="B809" i="19"/>
  <c r="B810" i="19"/>
  <c r="B811" i="19"/>
  <c r="B812" i="19"/>
  <c r="B813" i="19"/>
  <c r="B814" i="19"/>
  <c r="B815" i="19"/>
  <c r="B816" i="19"/>
  <c r="B817" i="19"/>
  <c r="B818" i="19"/>
  <c r="B819" i="19"/>
  <c r="B820" i="19"/>
  <c r="B821" i="19"/>
  <c r="B822" i="19"/>
  <c r="B823" i="19"/>
  <c r="B824" i="19"/>
  <c r="B825" i="19"/>
  <c r="B826" i="19"/>
  <c r="B827" i="19"/>
  <c r="B828" i="19"/>
  <c r="B829" i="19"/>
  <c r="B830" i="19"/>
  <c r="B831" i="19"/>
  <c r="B832" i="19"/>
  <c r="B833" i="19"/>
  <c r="B834" i="19"/>
  <c r="B835" i="19"/>
  <c r="B836" i="19"/>
  <c r="B837" i="19"/>
  <c r="B838" i="19"/>
  <c r="B839" i="19"/>
  <c r="B840" i="19"/>
  <c r="B841" i="19"/>
  <c r="B842" i="19"/>
  <c r="B843" i="19"/>
  <c r="B844" i="19"/>
  <c r="B845" i="19"/>
  <c r="B846" i="19"/>
  <c r="B847" i="19"/>
  <c r="B848" i="19"/>
  <c r="B849" i="19"/>
  <c r="B850" i="19"/>
  <c r="B851" i="19"/>
  <c r="B852" i="19"/>
  <c r="B853" i="19"/>
  <c r="B854" i="19"/>
  <c r="B855" i="19"/>
  <c r="B856" i="19"/>
  <c r="B857" i="19"/>
  <c r="B858" i="19"/>
  <c r="B859" i="19"/>
  <c r="B860" i="19"/>
  <c r="B861" i="19"/>
  <c r="B862" i="19"/>
  <c r="B863" i="19"/>
  <c r="B864" i="19"/>
  <c r="B865" i="19"/>
  <c r="B866" i="19"/>
  <c r="B867" i="19"/>
  <c r="B868" i="19"/>
  <c r="B869" i="19"/>
  <c r="B870" i="19"/>
  <c r="B871" i="19"/>
  <c r="B872" i="19"/>
  <c r="B873" i="19"/>
  <c r="B874" i="19"/>
  <c r="B875" i="19"/>
  <c r="B876" i="19"/>
  <c r="B877" i="19"/>
  <c r="B878" i="19"/>
  <c r="B879" i="19"/>
  <c r="B880" i="19"/>
  <c r="B881" i="19"/>
  <c r="B882" i="19"/>
  <c r="B883" i="19"/>
  <c r="B884" i="19"/>
  <c r="B885" i="19"/>
  <c r="B886" i="19"/>
  <c r="B887" i="19"/>
  <c r="B888" i="19"/>
  <c r="B889" i="19"/>
  <c r="B890" i="19"/>
  <c r="B891" i="19"/>
  <c r="B892" i="19"/>
  <c r="B893" i="19"/>
  <c r="B894" i="19"/>
  <c r="B895" i="19"/>
  <c r="B896" i="19"/>
  <c r="B897" i="19"/>
  <c r="B898" i="19"/>
  <c r="B899" i="19"/>
  <c r="B900" i="19"/>
  <c r="B901" i="19"/>
  <c r="B902" i="19"/>
  <c r="B903" i="19"/>
  <c r="B904" i="19"/>
  <c r="B905" i="19"/>
  <c r="B906" i="19"/>
  <c r="B907" i="19"/>
  <c r="B908" i="19"/>
  <c r="B909" i="19"/>
  <c r="B910" i="19"/>
  <c r="B911" i="19"/>
  <c r="B912" i="19"/>
  <c r="B913" i="19"/>
  <c r="B914" i="19"/>
  <c r="B915" i="19"/>
  <c r="B916" i="19"/>
  <c r="B917" i="19"/>
  <c r="B918" i="19"/>
  <c r="B919" i="19"/>
  <c r="B920" i="19"/>
  <c r="B921" i="19"/>
  <c r="B922" i="19"/>
  <c r="B923" i="19"/>
  <c r="B924" i="19"/>
  <c r="B925" i="19"/>
  <c r="B926" i="19"/>
  <c r="B927" i="19"/>
  <c r="B928" i="19"/>
  <c r="B929" i="19"/>
  <c r="B930" i="19"/>
  <c r="B931" i="19"/>
  <c r="B932" i="19"/>
  <c r="B933" i="19"/>
  <c r="B934" i="19"/>
  <c r="B935" i="19"/>
  <c r="B936" i="19"/>
  <c r="B937" i="19"/>
  <c r="B938" i="19"/>
  <c r="B939" i="19"/>
  <c r="B940" i="19"/>
  <c r="B941" i="19"/>
  <c r="B942" i="19"/>
  <c r="B943" i="19"/>
  <c r="B944" i="19"/>
  <c r="B945" i="19"/>
  <c r="B946" i="19"/>
  <c r="B947" i="19"/>
  <c r="B948" i="19"/>
  <c r="B949" i="19"/>
  <c r="B950" i="19"/>
  <c r="B951" i="19"/>
  <c r="B952" i="19"/>
  <c r="B953" i="19"/>
  <c r="B954" i="19"/>
  <c r="B955" i="19"/>
  <c r="B956" i="19"/>
  <c r="B957" i="19"/>
  <c r="B958" i="19"/>
  <c r="B959" i="19"/>
  <c r="B960" i="19"/>
  <c r="B961" i="19"/>
  <c r="B962" i="19"/>
  <c r="B963" i="19"/>
  <c r="B964" i="19"/>
  <c r="B965" i="19"/>
  <c r="B966" i="19"/>
  <c r="B967" i="19"/>
  <c r="B968" i="19"/>
  <c r="B969" i="19"/>
  <c r="B970" i="19"/>
  <c r="B971" i="19"/>
  <c r="B972" i="19"/>
  <c r="B973" i="19"/>
  <c r="B974" i="19"/>
  <c r="B975" i="19"/>
  <c r="B976" i="19"/>
  <c r="B977" i="19"/>
  <c r="B978" i="19"/>
  <c r="B979" i="19"/>
  <c r="B980" i="19"/>
  <c r="B981" i="19"/>
  <c r="B982" i="19"/>
  <c r="B983" i="19"/>
  <c r="B984" i="19"/>
  <c r="B985" i="19"/>
  <c r="B986" i="19"/>
  <c r="B987" i="19"/>
  <c r="B988" i="19"/>
  <c r="B989" i="19"/>
  <c r="B990" i="19"/>
  <c r="B991" i="19"/>
  <c r="B992" i="19"/>
  <c r="B993" i="19"/>
  <c r="B994" i="19"/>
  <c r="B995" i="19"/>
  <c r="B996" i="19"/>
  <c r="B997" i="19"/>
  <c r="B998" i="19"/>
  <c r="B999" i="19"/>
  <c r="B1000" i="19"/>
  <c r="B1001" i="19"/>
  <c r="B1002" i="19"/>
  <c r="B1003" i="19"/>
  <c r="B1004" i="19"/>
  <c r="B1005" i="19"/>
  <c r="B1006" i="19"/>
  <c r="B1007" i="19"/>
  <c r="B1008" i="19"/>
  <c r="B1009" i="19"/>
  <c r="B1010" i="19"/>
  <c r="B1011" i="19"/>
  <c r="B1012" i="19"/>
  <c r="B1013" i="19"/>
  <c r="B1014" i="19"/>
  <c r="B1015" i="19"/>
  <c r="B1016" i="19"/>
  <c r="B1017" i="19"/>
  <c r="B1018" i="19"/>
  <c r="B1019" i="19"/>
  <c r="B1020" i="19"/>
  <c r="B1021" i="19"/>
  <c r="B1022" i="19"/>
  <c r="B1023" i="19"/>
  <c r="B1024" i="19"/>
  <c r="B1025" i="19"/>
  <c r="B1026" i="19"/>
  <c r="B1027" i="19"/>
  <c r="B1028" i="19"/>
  <c r="B1029" i="19"/>
  <c r="B1030" i="19"/>
  <c r="B1031" i="19"/>
  <c r="B1032" i="19"/>
  <c r="B1033" i="19"/>
  <c r="B1034" i="19"/>
  <c r="B1035" i="19"/>
  <c r="B1036" i="19"/>
  <c r="B1037" i="19"/>
  <c r="B1038" i="19"/>
  <c r="B1039" i="19"/>
  <c r="B1040" i="19"/>
  <c r="B1041" i="19"/>
  <c r="B1042" i="19"/>
  <c r="B1043" i="19"/>
  <c r="B1044" i="19"/>
  <c r="B1045" i="19"/>
  <c r="B1046" i="19"/>
  <c r="B1047" i="19"/>
  <c r="B1048" i="19"/>
  <c r="B1049" i="19"/>
  <c r="B1050" i="19"/>
  <c r="B1051" i="19"/>
  <c r="B1052" i="19"/>
  <c r="B1053" i="19"/>
  <c r="B1054" i="19"/>
  <c r="B1055" i="19"/>
  <c r="B1056" i="19"/>
  <c r="B1057" i="19"/>
  <c r="B1058" i="19"/>
  <c r="B1059" i="19"/>
  <c r="B1060" i="19"/>
  <c r="B1061" i="19"/>
  <c r="B1062" i="19"/>
  <c r="B1063" i="19"/>
  <c r="B1064" i="19"/>
  <c r="B1065" i="19"/>
  <c r="B1066" i="19"/>
  <c r="B1067" i="19"/>
  <c r="B1068" i="19"/>
  <c r="B1069" i="19"/>
  <c r="B1070" i="19"/>
  <c r="B1071" i="19"/>
  <c r="B1072" i="19"/>
  <c r="B1073" i="19"/>
  <c r="B1074" i="19"/>
  <c r="B1075" i="19"/>
  <c r="B1076" i="19"/>
  <c r="B1077" i="19"/>
  <c r="B1078" i="19"/>
  <c r="B1079" i="19"/>
  <c r="B1080" i="19"/>
  <c r="B1081" i="19"/>
  <c r="B1082" i="19"/>
  <c r="B1083" i="19"/>
  <c r="B1084" i="19"/>
  <c r="B1085" i="19"/>
  <c r="B1086" i="19"/>
  <c r="B1087" i="19"/>
  <c r="B1088" i="19"/>
  <c r="B1089" i="19"/>
  <c r="B1090" i="19"/>
  <c r="B1091" i="19"/>
  <c r="B1092" i="19"/>
  <c r="B1093" i="19"/>
  <c r="B1094" i="19"/>
  <c r="B1095" i="19"/>
  <c r="B1096" i="19"/>
  <c r="B1097" i="19"/>
  <c r="B1098" i="19"/>
  <c r="B1099" i="19"/>
  <c r="B1100" i="19"/>
  <c r="B1101" i="19"/>
  <c r="B1102" i="19"/>
  <c r="B1103" i="19"/>
  <c r="B1104" i="19"/>
  <c r="B1105" i="19"/>
  <c r="B1106" i="19"/>
  <c r="B1107" i="19"/>
  <c r="B1108" i="19"/>
  <c r="B1109" i="19"/>
  <c r="B1110" i="19"/>
  <c r="B1111" i="19"/>
  <c r="B1112" i="19"/>
  <c r="B1113" i="19"/>
  <c r="B1114" i="19"/>
  <c r="B1115" i="19"/>
  <c r="B1116" i="19"/>
  <c r="B1117" i="19"/>
  <c r="B1118" i="19"/>
  <c r="B1119" i="19"/>
  <c r="B1120" i="19"/>
  <c r="B1121" i="19"/>
  <c r="B1122" i="19"/>
  <c r="B1123" i="19"/>
  <c r="B1124" i="19"/>
  <c r="B1125" i="19"/>
  <c r="B1126" i="19"/>
  <c r="B1127" i="19"/>
  <c r="B1128" i="19"/>
  <c r="B1129" i="19"/>
  <c r="B1130" i="19"/>
  <c r="B1131" i="19"/>
  <c r="B1132" i="19"/>
  <c r="B1133" i="19"/>
  <c r="B1134" i="19"/>
  <c r="B1135" i="19"/>
  <c r="B1136" i="19"/>
  <c r="B1137" i="19"/>
  <c r="B1138" i="19"/>
  <c r="B1139" i="19"/>
  <c r="B1140" i="19"/>
  <c r="B1141" i="19"/>
  <c r="B1142" i="19"/>
  <c r="B1143" i="19"/>
  <c r="B1144" i="19"/>
  <c r="B1145" i="19"/>
  <c r="B1146" i="19"/>
  <c r="B1147" i="19"/>
  <c r="B1148" i="19"/>
  <c r="B1149" i="19"/>
  <c r="B1150" i="19"/>
  <c r="B1151" i="19"/>
  <c r="B1152" i="19"/>
  <c r="B1153" i="19"/>
  <c r="B1154" i="19"/>
  <c r="B1155" i="19"/>
  <c r="B1156" i="19"/>
  <c r="B1157" i="19"/>
  <c r="B1158" i="19"/>
  <c r="B1159" i="19"/>
  <c r="B1160" i="19"/>
  <c r="B1161" i="19"/>
  <c r="B1162" i="19"/>
  <c r="B1163" i="19"/>
  <c r="B1164" i="19"/>
  <c r="B1165" i="19"/>
  <c r="B1166" i="19"/>
  <c r="B1167" i="19"/>
  <c r="B1168" i="19"/>
  <c r="B1169" i="19"/>
  <c r="B1170" i="19"/>
  <c r="B1171" i="19"/>
  <c r="B1172" i="19"/>
  <c r="B1173" i="19"/>
  <c r="B1174" i="19"/>
  <c r="B1175" i="19"/>
  <c r="B1176" i="19"/>
  <c r="B1177" i="19"/>
  <c r="B1178" i="19"/>
  <c r="B1179" i="19"/>
  <c r="B1180" i="19"/>
  <c r="B1181" i="19"/>
  <c r="B1182" i="19"/>
  <c r="B1183" i="19"/>
  <c r="B1184" i="19"/>
  <c r="B1185" i="19"/>
  <c r="B1186" i="19"/>
  <c r="B1187" i="19"/>
  <c r="B1188" i="19"/>
  <c r="B1189" i="19"/>
  <c r="B1190" i="19"/>
  <c r="B1191" i="19"/>
  <c r="B1192" i="19"/>
  <c r="B1193" i="19"/>
  <c r="B1194" i="19"/>
  <c r="B1195" i="19"/>
  <c r="B1196" i="19"/>
  <c r="B1197" i="19"/>
  <c r="B1198" i="19"/>
  <c r="B1199" i="19"/>
  <c r="B1200" i="19"/>
  <c r="B1201" i="19"/>
  <c r="B1202" i="19"/>
  <c r="B1203" i="19"/>
  <c r="B1204" i="19"/>
  <c r="B1205" i="19"/>
  <c r="B1206" i="19"/>
  <c r="B1207" i="19"/>
  <c r="B1208" i="19"/>
  <c r="B1209" i="19"/>
  <c r="B1210" i="19"/>
  <c r="B1211" i="19"/>
  <c r="B1212" i="19"/>
  <c r="B1213" i="19"/>
  <c r="B1214" i="19"/>
  <c r="B1215" i="19"/>
  <c r="B1216" i="19"/>
  <c r="B1217" i="19"/>
  <c r="B1218" i="19"/>
  <c r="B1219" i="19"/>
  <c r="B1220" i="19"/>
  <c r="B1221" i="19"/>
  <c r="B1222" i="19"/>
  <c r="B1223" i="19"/>
  <c r="B1224" i="19"/>
  <c r="B1225" i="19"/>
  <c r="B1226" i="19"/>
  <c r="B1227" i="19"/>
  <c r="B1228" i="19"/>
  <c r="B1229" i="19"/>
  <c r="B1230" i="19"/>
  <c r="B1231" i="19"/>
  <c r="B1232" i="19"/>
  <c r="B1233" i="19"/>
  <c r="B1234" i="19"/>
  <c r="B1235" i="19"/>
  <c r="B1236" i="19"/>
  <c r="B1237" i="19"/>
  <c r="B1238" i="19"/>
  <c r="B1239" i="19"/>
  <c r="B1240" i="19"/>
  <c r="B1241" i="19"/>
  <c r="B1242" i="19"/>
  <c r="B1243" i="19"/>
  <c r="B1244" i="19"/>
  <c r="B1245" i="19"/>
  <c r="B1246" i="19"/>
  <c r="B1247" i="19"/>
  <c r="B1248" i="19"/>
  <c r="B1249" i="19"/>
  <c r="B1250" i="19"/>
  <c r="B1251" i="19"/>
  <c r="B1252" i="19"/>
  <c r="B1253" i="19"/>
  <c r="B1254" i="19"/>
  <c r="B1255" i="19"/>
  <c r="B1256" i="19"/>
  <c r="B1257" i="19"/>
  <c r="B1258" i="19"/>
  <c r="B1259" i="19"/>
  <c r="B1260" i="19"/>
  <c r="B1261" i="19"/>
  <c r="B1262" i="19"/>
  <c r="B1263" i="19"/>
  <c r="B1264" i="19"/>
  <c r="B1265" i="19"/>
  <c r="B1266" i="19"/>
  <c r="B1267" i="19"/>
  <c r="B1268" i="19"/>
  <c r="B1269" i="19"/>
  <c r="B1270" i="19"/>
  <c r="B1271" i="19"/>
  <c r="B1272" i="19"/>
  <c r="B1273" i="19"/>
  <c r="B1274" i="19"/>
  <c r="B1275" i="19"/>
  <c r="B1276" i="19"/>
  <c r="B1277" i="19"/>
  <c r="B1278" i="19"/>
  <c r="B1279" i="19"/>
  <c r="B1280" i="19"/>
  <c r="B1281" i="19"/>
  <c r="B1282" i="19"/>
  <c r="B1283" i="19"/>
  <c r="B1284" i="19"/>
  <c r="B1285" i="19"/>
  <c r="B1286" i="19"/>
  <c r="B1287" i="19"/>
  <c r="B1288" i="19"/>
  <c r="B1289" i="19"/>
  <c r="B1290" i="19"/>
  <c r="B1291" i="19"/>
  <c r="B1292" i="19"/>
  <c r="B1293" i="19"/>
  <c r="B1294" i="19"/>
  <c r="B1295" i="19"/>
  <c r="B1296" i="19"/>
  <c r="B1297" i="19"/>
  <c r="B1298" i="19"/>
  <c r="B1299" i="19"/>
  <c r="B1300" i="19"/>
  <c r="B1301" i="19"/>
  <c r="B1302" i="19"/>
  <c r="B1303" i="19"/>
  <c r="B1304" i="19"/>
  <c r="B1305" i="19"/>
  <c r="B1306" i="19"/>
  <c r="B1307" i="19"/>
  <c r="B1308" i="19"/>
  <c r="B1309" i="19"/>
  <c r="B1310" i="19"/>
  <c r="B1311" i="19"/>
  <c r="B1312" i="19"/>
  <c r="B1313" i="19"/>
  <c r="B1314" i="19"/>
  <c r="B1315" i="19"/>
  <c r="B1316" i="19"/>
  <c r="B1317" i="19"/>
  <c r="B1318" i="19"/>
  <c r="B1319" i="19"/>
  <c r="B1320" i="19"/>
  <c r="B1321" i="19"/>
  <c r="B1322" i="19"/>
  <c r="B1323" i="19"/>
  <c r="B1324" i="19"/>
  <c r="B1325" i="19"/>
  <c r="B1326" i="19"/>
  <c r="B1327" i="19"/>
  <c r="B1328" i="19"/>
  <c r="B1329" i="19"/>
  <c r="B1330" i="19"/>
  <c r="B1331" i="19"/>
  <c r="B1332" i="19"/>
  <c r="B1333" i="19"/>
  <c r="B1334" i="19"/>
  <c r="B1335" i="19"/>
  <c r="B1336" i="19"/>
  <c r="B1337" i="19"/>
  <c r="B1338" i="19"/>
  <c r="B1339" i="19"/>
  <c r="B1340" i="19"/>
  <c r="B1341" i="19"/>
  <c r="B1342" i="19"/>
  <c r="B1343" i="19"/>
  <c r="B1344" i="19"/>
  <c r="B1345" i="19"/>
  <c r="B1346" i="19"/>
  <c r="B1347" i="19"/>
  <c r="B1348" i="19"/>
  <c r="B1349" i="19"/>
  <c r="B1350" i="19"/>
  <c r="B1351" i="19"/>
  <c r="B1352" i="19"/>
  <c r="B1353" i="19"/>
  <c r="B1354" i="19"/>
  <c r="B1355" i="19"/>
  <c r="B1356" i="19"/>
  <c r="B1357" i="19"/>
  <c r="B1358" i="19"/>
  <c r="B1359" i="19"/>
  <c r="B1360" i="19"/>
  <c r="B1361" i="19"/>
  <c r="B1362" i="19"/>
  <c r="B1363" i="19"/>
  <c r="B1364" i="19"/>
  <c r="B1365" i="19"/>
  <c r="B1366" i="19"/>
  <c r="B1367" i="19"/>
  <c r="B1368" i="19"/>
  <c r="B1369" i="19"/>
  <c r="B1370" i="19"/>
  <c r="B1371" i="19"/>
  <c r="B1372" i="19"/>
  <c r="B1373" i="19"/>
  <c r="B1374" i="19"/>
  <c r="B1375" i="19"/>
  <c r="B1376" i="19"/>
  <c r="B1377" i="19"/>
  <c r="B1378" i="19"/>
  <c r="B1379" i="19"/>
  <c r="B1380" i="19"/>
  <c r="B1381" i="19"/>
  <c r="B1382" i="19"/>
  <c r="B1383" i="19"/>
  <c r="B1384" i="19"/>
  <c r="B1385" i="19"/>
  <c r="B1386" i="19"/>
  <c r="B1387" i="19"/>
  <c r="B1388" i="19"/>
  <c r="B1389" i="19"/>
  <c r="B1390" i="19"/>
  <c r="B1391" i="19"/>
  <c r="B1392" i="19"/>
  <c r="B1393" i="19"/>
  <c r="B1394" i="19"/>
  <c r="B1395" i="19"/>
  <c r="B1396" i="19"/>
  <c r="B1397" i="19"/>
  <c r="B1398" i="19"/>
  <c r="B1399" i="19"/>
  <c r="B1400" i="19"/>
  <c r="B1401" i="19"/>
  <c r="B1402" i="19"/>
  <c r="B1403" i="19"/>
  <c r="B1404" i="19"/>
  <c r="B1405" i="19"/>
  <c r="B1406" i="19"/>
  <c r="B1407" i="19"/>
  <c r="B1408" i="19"/>
  <c r="B1409" i="19"/>
  <c r="B1410" i="19"/>
  <c r="B1411" i="19"/>
  <c r="B1412" i="19"/>
  <c r="B1413" i="19"/>
  <c r="B1414" i="19"/>
  <c r="B1415" i="19"/>
  <c r="B1416" i="19"/>
  <c r="B1417" i="19"/>
  <c r="B1418" i="19"/>
  <c r="B1419" i="19"/>
  <c r="B1420" i="19"/>
  <c r="B1421" i="19"/>
  <c r="B1422" i="19"/>
  <c r="B1423" i="19"/>
  <c r="B1424" i="19"/>
  <c r="B1425" i="19"/>
  <c r="B1426" i="19"/>
  <c r="B1427" i="19"/>
  <c r="B1428" i="19"/>
  <c r="B1429" i="19"/>
  <c r="B1430" i="19"/>
  <c r="B1431" i="19"/>
  <c r="B1432" i="19"/>
  <c r="B1433" i="19"/>
  <c r="B1434" i="19"/>
  <c r="B1435" i="19"/>
  <c r="B1436" i="19"/>
  <c r="B1437" i="19"/>
  <c r="B1438" i="19"/>
  <c r="B1439" i="19"/>
  <c r="B1440" i="19"/>
  <c r="B1441" i="19"/>
  <c r="B1442" i="19"/>
  <c r="B1443" i="19"/>
  <c r="B1444" i="19"/>
  <c r="B1445" i="19"/>
  <c r="B1446" i="19"/>
  <c r="B1447" i="19"/>
  <c r="B1448" i="19"/>
  <c r="B1449" i="19"/>
  <c r="B1450" i="19"/>
  <c r="B1451" i="19"/>
  <c r="B1452" i="19"/>
  <c r="B1453" i="19"/>
  <c r="B1454" i="19"/>
  <c r="B1455" i="19"/>
  <c r="B1456" i="19"/>
  <c r="B1457" i="19"/>
  <c r="B1458" i="19"/>
  <c r="B1459" i="19"/>
  <c r="B1460" i="19"/>
  <c r="B1461" i="19"/>
  <c r="B1462" i="19"/>
  <c r="B1463" i="19"/>
  <c r="B1464" i="19"/>
  <c r="B1465" i="19"/>
  <c r="B1466" i="19"/>
  <c r="B1467" i="19"/>
  <c r="B1468" i="19"/>
  <c r="B1469" i="19"/>
  <c r="B1470" i="19"/>
  <c r="B1471" i="19"/>
  <c r="B1472" i="19"/>
  <c r="B1473" i="19"/>
  <c r="B1474" i="19"/>
  <c r="B1475" i="19"/>
  <c r="B1476" i="19"/>
  <c r="B1477" i="19"/>
  <c r="B1478" i="19"/>
  <c r="B1479" i="19"/>
  <c r="B1480" i="19"/>
  <c r="B1481" i="19"/>
  <c r="B1482" i="19"/>
  <c r="B1483" i="19"/>
  <c r="B1484" i="19"/>
  <c r="B1485" i="19"/>
  <c r="B1486" i="19"/>
  <c r="B1487" i="19"/>
  <c r="B1488" i="19"/>
  <c r="B1489" i="19"/>
  <c r="B1490" i="19"/>
  <c r="B1491" i="19"/>
  <c r="B1492" i="19"/>
  <c r="B1493" i="19"/>
  <c r="B1494" i="19"/>
  <c r="B1495" i="19"/>
  <c r="B1496" i="19"/>
  <c r="B1497" i="19"/>
  <c r="B1498" i="19"/>
  <c r="B1499" i="19"/>
  <c r="B1500" i="19"/>
  <c r="B1501" i="19"/>
  <c r="B1502" i="19"/>
  <c r="B1503" i="19"/>
  <c r="B1504" i="19"/>
  <c r="B1505" i="19"/>
  <c r="B1506" i="19"/>
  <c r="B1507" i="19"/>
  <c r="B1508" i="19"/>
  <c r="B1509" i="19"/>
  <c r="B1510" i="19"/>
  <c r="B1511" i="19"/>
  <c r="B1512" i="19"/>
  <c r="B1513" i="19"/>
  <c r="B1514" i="19"/>
  <c r="B1515" i="19"/>
  <c r="B1516" i="19"/>
  <c r="B1517" i="19"/>
  <c r="B1518" i="19"/>
  <c r="B1519" i="19"/>
  <c r="B1520" i="19"/>
  <c r="B1521" i="19"/>
  <c r="B1522" i="19"/>
  <c r="B1523" i="19"/>
  <c r="B1524" i="19"/>
  <c r="B1525" i="19"/>
  <c r="B1526" i="19"/>
  <c r="B1527" i="19"/>
  <c r="B1528" i="19"/>
  <c r="B1529" i="19"/>
  <c r="B1530" i="19"/>
  <c r="B1531" i="19"/>
  <c r="B1532" i="19"/>
  <c r="B1533" i="19"/>
  <c r="B1534" i="19"/>
  <c r="B1535" i="19"/>
  <c r="B1536" i="19"/>
  <c r="B1537" i="19"/>
  <c r="B1538" i="19"/>
  <c r="B1539" i="19"/>
  <c r="B1540" i="19"/>
  <c r="B1541" i="19"/>
  <c r="B1542" i="19"/>
  <c r="B1543" i="19"/>
  <c r="B1544" i="19"/>
  <c r="B1545" i="19"/>
  <c r="B1546" i="19"/>
  <c r="B1547" i="19"/>
  <c r="B1548" i="19"/>
  <c r="B1549" i="19"/>
  <c r="B1550" i="19"/>
  <c r="B1551" i="19"/>
  <c r="B1552" i="19"/>
  <c r="B1553" i="19"/>
  <c r="B1554" i="19"/>
  <c r="B1555" i="19"/>
  <c r="B1556" i="19"/>
  <c r="B1557" i="19"/>
  <c r="B1558" i="19"/>
  <c r="B1559" i="19"/>
  <c r="B1560" i="19"/>
  <c r="B1561" i="19"/>
  <c r="B1562" i="19"/>
  <c r="B1563" i="19"/>
  <c r="B1564" i="19"/>
  <c r="B1565" i="19"/>
  <c r="B1566" i="19"/>
  <c r="B1567" i="19"/>
  <c r="B1568" i="19"/>
  <c r="B1569" i="19"/>
  <c r="B1570" i="19"/>
  <c r="B1571" i="19"/>
  <c r="B1572" i="19"/>
  <c r="B1573" i="19"/>
  <c r="B1574" i="19"/>
  <c r="B1575" i="19"/>
  <c r="B1576" i="19"/>
  <c r="B1577" i="19"/>
  <c r="B1578" i="19"/>
  <c r="B1579" i="19"/>
  <c r="B1580" i="19"/>
  <c r="B1581" i="19"/>
  <c r="B1582" i="19"/>
  <c r="B1583" i="19"/>
  <c r="B1584" i="19"/>
  <c r="B1585" i="19"/>
  <c r="B1586" i="19"/>
  <c r="B1587" i="19"/>
  <c r="B1588" i="19"/>
  <c r="B1589" i="19"/>
  <c r="B1590" i="19"/>
  <c r="B1591" i="19"/>
  <c r="B1592" i="19"/>
  <c r="B1593" i="19"/>
  <c r="B1594" i="19"/>
  <c r="B1595" i="19"/>
  <c r="B1596" i="19"/>
  <c r="B1597" i="19"/>
  <c r="B1598" i="19"/>
  <c r="B1599" i="19"/>
  <c r="B1600" i="19"/>
  <c r="B1601" i="19"/>
  <c r="B1602" i="19"/>
  <c r="B1603" i="19"/>
  <c r="B1604" i="19"/>
  <c r="B1605" i="19"/>
  <c r="B1606" i="19"/>
  <c r="B1607" i="19"/>
  <c r="B1608" i="19"/>
  <c r="B1609" i="19"/>
  <c r="B1610" i="19"/>
  <c r="B1611" i="19"/>
  <c r="B1612" i="19"/>
  <c r="B1613" i="19"/>
  <c r="B1614" i="19"/>
  <c r="B1615" i="19"/>
  <c r="B1616" i="19"/>
  <c r="B1617" i="19"/>
  <c r="B1618" i="19"/>
  <c r="B1619" i="19"/>
  <c r="B1620" i="19"/>
  <c r="B1621" i="19"/>
  <c r="B1622" i="19"/>
  <c r="B1623" i="19"/>
  <c r="B1624" i="19"/>
  <c r="B1625" i="19"/>
  <c r="B1626" i="19"/>
  <c r="B1627" i="19"/>
  <c r="B1628" i="19"/>
  <c r="B1629" i="19"/>
  <c r="B1630" i="19"/>
  <c r="B1631" i="19"/>
  <c r="B1632" i="19"/>
  <c r="B1633" i="19"/>
  <c r="B1634" i="19"/>
  <c r="B1635" i="19"/>
  <c r="B1636" i="19"/>
  <c r="B1637" i="19"/>
  <c r="B1638" i="19"/>
  <c r="B1639" i="19"/>
  <c r="B1640" i="19"/>
  <c r="B1641" i="19"/>
  <c r="B1642" i="19"/>
  <c r="B1643" i="19"/>
  <c r="B1644" i="19"/>
  <c r="B1645" i="19"/>
  <c r="B1646" i="19"/>
  <c r="B1647" i="19"/>
  <c r="B1648" i="19"/>
  <c r="B1649" i="19"/>
  <c r="B1650" i="19"/>
  <c r="B1651" i="19"/>
  <c r="B1652" i="19"/>
  <c r="B1653" i="19"/>
  <c r="B1654" i="19"/>
  <c r="B1655" i="19"/>
  <c r="B1656" i="19"/>
  <c r="B1657" i="19"/>
  <c r="B1658" i="19"/>
  <c r="B1659" i="19"/>
  <c r="B1660" i="19"/>
  <c r="B1661" i="19"/>
  <c r="B1662" i="19"/>
  <c r="B1663" i="19"/>
  <c r="B1664" i="19"/>
  <c r="B1665" i="19"/>
  <c r="B1666" i="19"/>
  <c r="B1667" i="19"/>
  <c r="B1668" i="19"/>
  <c r="B1669" i="19"/>
  <c r="B1670" i="19"/>
  <c r="B1671" i="19"/>
  <c r="B1672" i="19"/>
  <c r="B1673" i="19"/>
  <c r="B1674" i="19"/>
  <c r="B1675" i="19"/>
  <c r="B1676" i="19"/>
  <c r="B1677" i="19"/>
  <c r="B1678" i="19"/>
  <c r="B1679" i="19"/>
  <c r="B1680" i="19"/>
  <c r="B1681" i="19"/>
  <c r="B1682" i="19"/>
  <c r="B1683" i="19"/>
  <c r="B1684" i="19"/>
  <c r="B1685" i="19"/>
  <c r="B1686" i="19"/>
  <c r="B1687" i="19"/>
  <c r="B1688" i="19"/>
  <c r="B1689" i="19"/>
  <c r="B1690" i="19"/>
  <c r="B1691" i="19"/>
  <c r="B1692" i="19"/>
  <c r="B1693" i="19"/>
  <c r="B1694" i="19"/>
  <c r="B1695" i="19"/>
  <c r="B1696" i="19"/>
  <c r="B1697" i="19"/>
  <c r="B1698" i="19"/>
  <c r="B1699" i="19"/>
  <c r="B1700" i="19"/>
  <c r="B1701" i="19"/>
  <c r="B1702" i="19"/>
  <c r="B1703" i="19"/>
  <c r="B1704" i="19"/>
  <c r="B1705" i="19"/>
  <c r="B1706" i="19"/>
  <c r="B1707" i="19"/>
  <c r="B1708" i="19"/>
  <c r="B1709" i="19"/>
  <c r="B1710" i="19"/>
  <c r="B1711" i="19"/>
  <c r="B1712" i="19"/>
  <c r="B1713" i="19"/>
  <c r="B1714" i="19"/>
  <c r="B1715" i="19"/>
  <c r="B1716" i="19"/>
  <c r="B1717" i="19"/>
  <c r="B1718" i="19"/>
  <c r="B1719" i="19"/>
  <c r="B1720" i="19"/>
  <c r="B1721" i="19"/>
  <c r="B1722" i="19"/>
  <c r="B1723" i="19"/>
  <c r="B1724" i="19"/>
  <c r="B1725" i="19"/>
  <c r="B1726" i="19"/>
  <c r="B1727" i="19"/>
  <c r="B1728" i="19"/>
  <c r="B1729" i="19"/>
  <c r="B1730" i="19"/>
  <c r="B1731" i="19"/>
  <c r="B1732" i="19"/>
  <c r="B1733" i="19"/>
  <c r="B1734" i="19"/>
  <c r="B1735" i="19"/>
  <c r="B1736" i="19"/>
  <c r="B1737" i="19"/>
  <c r="B1738" i="19"/>
  <c r="B1739" i="19"/>
  <c r="B1740" i="19"/>
  <c r="B1741" i="19"/>
  <c r="B1742" i="19"/>
  <c r="B1743" i="19"/>
  <c r="B1744" i="19"/>
  <c r="B1745" i="19"/>
  <c r="B1746" i="19"/>
  <c r="B1747" i="19"/>
  <c r="B1748" i="19"/>
  <c r="B1749" i="19"/>
  <c r="B1750" i="19"/>
  <c r="B1751" i="19"/>
  <c r="B1752" i="19"/>
  <c r="B1753" i="19"/>
  <c r="B1754" i="19"/>
  <c r="B1755" i="19"/>
  <c r="B1756" i="19"/>
  <c r="B1757" i="19"/>
  <c r="B1758" i="19"/>
  <c r="B1759" i="19"/>
  <c r="B1760" i="19"/>
  <c r="B1761" i="19"/>
  <c r="B1762" i="19"/>
  <c r="B1763" i="19"/>
  <c r="B1764" i="19"/>
  <c r="B1765" i="19"/>
  <c r="B1766" i="19"/>
  <c r="B1767" i="19"/>
  <c r="B1768" i="19"/>
  <c r="B1769" i="19"/>
  <c r="B1770" i="19"/>
  <c r="B1771" i="19"/>
  <c r="B1772" i="19"/>
  <c r="B1773" i="19"/>
  <c r="B1774" i="19"/>
  <c r="B1775" i="19"/>
  <c r="B1776" i="19"/>
  <c r="B1777" i="19"/>
  <c r="B1778" i="19"/>
  <c r="B1779" i="19"/>
  <c r="B1780" i="19"/>
  <c r="B1781" i="19"/>
  <c r="B1782" i="19"/>
  <c r="B1783" i="19"/>
  <c r="B1784" i="19"/>
  <c r="B1785" i="19"/>
  <c r="B1786" i="19"/>
  <c r="B1787" i="19"/>
  <c r="B1788" i="19"/>
  <c r="B1789" i="19"/>
  <c r="B1790" i="19"/>
  <c r="B1791" i="19"/>
  <c r="B1792" i="19"/>
  <c r="B1793" i="19"/>
  <c r="B1794" i="19"/>
  <c r="B1795" i="19"/>
  <c r="B1796" i="19"/>
  <c r="B1797" i="19"/>
  <c r="B1798" i="19"/>
  <c r="B1799" i="19"/>
  <c r="B1800" i="19"/>
  <c r="B1801" i="19"/>
  <c r="B1802" i="19"/>
  <c r="B1803" i="19"/>
  <c r="B1804" i="19"/>
  <c r="B1805" i="19"/>
  <c r="B1806" i="19"/>
  <c r="B1807" i="19"/>
  <c r="B1808" i="19"/>
  <c r="B1809" i="19"/>
  <c r="B1810" i="19"/>
  <c r="B1811" i="19"/>
  <c r="B1812" i="19"/>
  <c r="B1813" i="19"/>
  <c r="B1814" i="19"/>
  <c r="B1815" i="19"/>
  <c r="B1816" i="19"/>
  <c r="B1817" i="19"/>
  <c r="B1818" i="19"/>
  <c r="B1819" i="19"/>
  <c r="B1820" i="19"/>
  <c r="B1821" i="19"/>
  <c r="B1822" i="19"/>
  <c r="B1823" i="19"/>
  <c r="B1824" i="19"/>
  <c r="B1825" i="19"/>
  <c r="B1826" i="19"/>
  <c r="B1827" i="19"/>
  <c r="B1828" i="19"/>
  <c r="B1829" i="19"/>
  <c r="B1830" i="19"/>
  <c r="B1831" i="19"/>
  <c r="B1832" i="19"/>
  <c r="B1833" i="19"/>
  <c r="B1834" i="19"/>
  <c r="B1835" i="19"/>
  <c r="B1836" i="19"/>
  <c r="B1837" i="19"/>
  <c r="B1838" i="19"/>
  <c r="B1839" i="19"/>
  <c r="B1840" i="19"/>
  <c r="B1841" i="19"/>
  <c r="B1842" i="19"/>
  <c r="B1843" i="19"/>
  <c r="B1844" i="19"/>
  <c r="B1845" i="19"/>
  <c r="B1846" i="19"/>
  <c r="B1847" i="19"/>
  <c r="B1848" i="19"/>
  <c r="B1849" i="19"/>
  <c r="B1850" i="19"/>
  <c r="B1851" i="19"/>
  <c r="B1852" i="19"/>
  <c r="B1853" i="19"/>
  <c r="B1854" i="19"/>
  <c r="B1855" i="19"/>
  <c r="B1856" i="19"/>
  <c r="B1857" i="19"/>
  <c r="B1858" i="19"/>
  <c r="B1859" i="19"/>
  <c r="B1860" i="19"/>
  <c r="B1861" i="19"/>
  <c r="B1862" i="19"/>
  <c r="B1863" i="19"/>
  <c r="B1864" i="19"/>
  <c r="B1865" i="19"/>
  <c r="B1866" i="19"/>
  <c r="B1867" i="19"/>
  <c r="B1868" i="19"/>
  <c r="B1869" i="19"/>
  <c r="B1870" i="19"/>
  <c r="B1871" i="19"/>
  <c r="B1872" i="19"/>
  <c r="B1873" i="19"/>
  <c r="B1874" i="19"/>
  <c r="B1875" i="19"/>
  <c r="B1876" i="19"/>
  <c r="B1877" i="19"/>
  <c r="B1878" i="19"/>
  <c r="B1879" i="19"/>
  <c r="B1880" i="19"/>
  <c r="B1881" i="19"/>
  <c r="B1882" i="19"/>
  <c r="B1883" i="19"/>
  <c r="B1884" i="19"/>
  <c r="B1885" i="19"/>
  <c r="B1886" i="19"/>
  <c r="B1887" i="19"/>
  <c r="B1888" i="19"/>
  <c r="B1889" i="19"/>
  <c r="B1890" i="19"/>
  <c r="B1891" i="19"/>
  <c r="B1892" i="19"/>
  <c r="B1893" i="19"/>
  <c r="B1894" i="19"/>
  <c r="B1895" i="19"/>
  <c r="B1896" i="19"/>
  <c r="B1897" i="19"/>
  <c r="B1898" i="19"/>
  <c r="B1899" i="19"/>
  <c r="B1900" i="19"/>
  <c r="B1901" i="19"/>
  <c r="B1902" i="19"/>
  <c r="B1903" i="19"/>
  <c r="B1904" i="19"/>
  <c r="B1905" i="19"/>
  <c r="B1906" i="19"/>
  <c r="B1907" i="19"/>
  <c r="B1908" i="19"/>
  <c r="B1909" i="19"/>
  <c r="B1910" i="19"/>
  <c r="B1911" i="19"/>
  <c r="B1912" i="19"/>
  <c r="B1913" i="19"/>
  <c r="B1914" i="19"/>
  <c r="B1915" i="19"/>
  <c r="B1916" i="19"/>
  <c r="B1917" i="19"/>
  <c r="B1918" i="19"/>
  <c r="B1919" i="19"/>
  <c r="B1920" i="19"/>
  <c r="B1921" i="19"/>
  <c r="B1922" i="19"/>
  <c r="B1923" i="19"/>
  <c r="B1924" i="19"/>
  <c r="B1925" i="19"/>
  <c r="B1926" i="19"/>
  <c r="B1927" i="19"/>
  <c r="B1928" i="19"/>
  <c r="B1929" i="19"/>
  <c r="B1930" i="19"/>
  <c r="B1931" i="19"/>
  <c r="B1932" i="19"/>
  <c r="B1933" i="19"/>
  <c r="B1934" i="19"/>
  <c r="B1935" i="19"/>
  <c r="B1936" i="19"/>
  <c r="B1937" i="19"/>
  <c r="B1938" i="19"/>
  <c r="B1939" i="19"/>
  <c r="B1940" i="19"/>
  <c r="B1941" i="19"/>
  <c r="B1942" i="19"/>
  <c r="B1943" i="19"/>
  <c r="B1944" i="19"/>
  <c r="B1945" i="19"/>
  <c r="B1946" i="19"/>
  <c r="B1947" i="19"/>
  <c r="B1948" i="19"/>
  <c r="B1949" i="19"/>
  <c r="B1950" i="19"/>
  <c r="B1951" i="19"/>
  <c r="B1952" i="19"/>
  <c r="B1953" i="19"/>
  <c r="B1954" i="19"/>
  <c r="B1955" i="19"/>
  <c r="B1956" i="19"/>
  <c r="B1957" i="19"/>
  <c r="B1958" i="19"/>
  <c r="B1959" i="19"/>
  <c r="B1960" i="19"/>
  <c r="B1961" i="19"/>
  <c r="B1962" i="19"/>
  <c r="B1963" i="19"/>
  <c r="B1964" i="19"/>
  <c r="B1965" i="19"/>
  <c r="B1966" i="19"/>
  <c r="B1967" i="19"/>
  <c r="B1968" i="19"/>
  <c r="B1969" i="19"/>
  <c r="B1970" i="19"/>
  <c r="B1971" i="19"/>
  <c r="B1972" i="19"/>
  <c r="B1973" i="19"/>
  <c r="B1974" i="19"/>
  <c r="B1975" i="19"/>
  <c r="B1976" i="19"/>
  <c r="B1977" i="19"/>
  <c r="B1978" i="19"/>
  <c r="B1979" i="19"/>
  <c r="B1980" i="19"/>
  <c r="B1981" i="19"/>
  <c r="B1982" i="19"/>
  <c r="B1983" i="19"/>
  <c r="B1984" i="19"/>
  <c r="B1985" i="19"/>
  <c r="B1986" i="19"/>
  <c r="B1987" i="19"/>
  <c r="B1988" i="19"/>
  <c r="B1989" i="19"/>
  <c r="B1990" i="19"/>
  <c r="B1991" i="19"/>
  <c r="B1992" i="19"/>
  <c r="B1993" i="19"/>
  <c r="B1994" i="19"/>
  <c r="B1995" i="19"/>
  <c r="B1996" i="19"/>
  <c r="B1997" i="19"/>
  <c r="B1998" i="19"/>
  <c r="B1999" i="19"/>
  <c r="B2000" i="19"/>
  <c r="B2001" i="19"/>
  <c r="B2002" i="19"/>
  <c r="B2003" i="19"/>
  <c r="B2004" i="19"/>
  <c r="B2005" i="19"/>
  <c r="B2006" i="19"/>
  <c r="B2007" i="19"/>
  <c r="B2008" i="19"/>
  <c r="B2009" i="19"/>
  <c r="B2010" i="19"/>
  <c r="B2011" i="19"/>
  <c r="B2012" i="19"/>
  <c r="B2013" i="19"/>
  <c r="B2014" i="19"/>
  <c r="B2015" i="19"/>
  <c r="B2016" i="19"/>
  <c r="B2017" i="19"/>
  <c r="B2018" i="19"/>
  <c r="B2019" i="19"/>
  <c r="B2020" i="19"/>
  <c r="B2021" i="19"/>
  <c r="B2022" i="19"/>
  <c r="B2023" i="19"/>
  <c r="B2024" i="19"/>
  <c r="B2025" i="19"/>
  <c r="B2026" i="19"/>
  <c r="B2027" i="19"/>
  <c r="B2028" i="19"/>
  <c r="B2029" i="19"/>
  <c r="B2030" i="19"/>
  <c r="B2031" i="19"/>
  <c r="B2032" i="19"/>
  <c r="B2033" i="19"/>
  <c r="B2034" i="19"/>
  <c r="B2035" i="19"/>
  <c r="B2036" i="19"/>
  <c r="B2037" i="19"/>
  <c r="B2038" i="19"/>
  <c r="B2039" i="19"/>
  <c r="B2040" i="19"/>
  <c r="B2041" i="19"/>
  <c r="B2042" i="19"/>
  <c r="B2043" i="19"/>
  <c r="B2044" i="19"/>
  <c r="B2045" i="19"/>
  <c r="B2046" i="19"/>
  <c r="B2047" i="19"/>
  <c r="B2048" i="19"/>
  <c r="B2049" i="19"/>
  <c r="B2050" i="19"/>
  <c r="B2051" i="19"/>
  <c r="B2052" i="19"/>
  <c r="B2053" i="19"/>
  <c r="B2054" i="19"/>
  <c r="B2055" i="19"/>
  <c r="B2056" i="19"/>
  <c r="B2057" i="19"/>
  <c r="B2058" i="19"/>
  <c r="B2059" i="19"/>
  <c r="B2060" i="19"/>
  <c r="B2061" i="19"/>
  <c r="B2062" i="19"/>
  <c r="B2063" i="19"/>
  <c r="B2064" i="19"/>
  <c r="B2065" i="19"/>
  <c r="B2066" i="19"/>
  <c r="B2067" i="19"/>
  <c r="B2068" i="19"/>
  <c r="B2069" i="19"/>
  <c r="B2070" i="19"/>
  <c r="B2071" i="19"/>
  <c r="B2072" i="19"/>
  <c r="B2073" i="19"/>
  <c r="B2074" i="19"/>
  <c r="B2075" i="19"/>
  <c r="B2076" i="19"/>
  <c r="B2077" i="19"/>
  <c r="B2078" i="19"/>
  <c r="B2079" i="19"/>
  <c r="B2080" i="19"/>
  <c r="B2081" i="19"/>
  <c r="B2082" i="19"/>
  <c r="B2083" i="19"/>
  <c r="B2084" i="19"/>
  <c r="B2085" i="19"/>
  <c r="B2086" i="19"/>
  <c r="B2087" i="19"/>
  <c r="B2088" i="19"/>
  <c r="B2089" i="19"/>
  <c r="B2090" i="19"/>
  <c r="B2091" i="19"/>
  <c r="B2092" i="19"/>
  <c r="B2093" i="19"/>
  <c r="B2094" i="19"/>
  <c r="B2095" i="19"/>
  <c r="B2096" i="19"/>
  <c r="B2097" i="19"/>
  <c r="B2098" i="19"/>
  <c r="B2099" i="19"/>
  <c r="B2100" i="19"/>
  <c r="B2101" i="19"/>
  <c r="B2102" i="19"/>
  <c r="B2103" i="19"/>
  <c r="B2104" i="19"/>
  <c r="B2105" i="19"/>
  <c r="B2106" i="19"/>
  <c r="B2107" i="19"/>
  <c r="B2108" i="19"/>
  <c r="B2109" i="19"/>
  <c r="B2110" i="19"/>
  <c r="B2111" i="19"/>
  <c r="B2112" i="19"/>
  <c r="B2113" i="19"/>
  <c r="B2114" i="19"/>
  <c r="B2115" i="19"/>
  <c r="B2116" i="19"/>
  <c r="B2117" i="19"/>
  <c r="B2118" i="19"/>
  <c r="B2119" i="19"/>
  <c r="B2120" i="19"/>
  <c r="B2121" i="19"/>
  <c r="B2122" i="19"/>
  <c r="B2123" i="19"/>
  <c r="B2124" i="19"/>
  <c r="B2125" i="19"/>
  <c r="B2126" i="19"/>
  <c r="B2127" i="19"/>
  <c r="B2128" i="19"/>
  <c r="B2129" i="19"/>
  <c r="B2130" i="19"/>
  <c r="B2131" i="19"/>
  <c r="B2132" i="19"/>
  <c r="B2133" i="19"/>
  <c r="B2134" i="19"/>
  <c r="B2135" i="19"/>
  <c r="B2136" i="19"/>
  <c r="B2137" i="19"/>
  <c r="B2138" i="19"/>
  <c r="B2139" i="19"/>
  <c r="B2140" i="19"/>
  <c r="B2141" i="19"/>
  <c r="B2142" i="19"/>
  <c r="B2143" i="19"/>
  <c r="B2144" i="19"/>
  <c r="B2145" i="19"/>
  <c r="B2146" i="19"/>
  <c r="B2147" i="19"/>
  <c r="B2148" i="19"/>
  <c r="B2149" i="19"/>
  <c r="B2150" i="19"/>
  <c r="B2151" i="19"/>
  <c r="B2152" i="19"/>
  <c r="B2153" i="19"/>
  <c r="B2154" i="19"/>
  <c r="B2155" i="19"/>
  <c r="B2156" i="19"/>
  <c r="B2157" i="19"/>
  <c r="B2158" i="19"/>
  <c r="B2159" i="19"/>
  <c r="B2160" i="19"/>
  <c r="B2161" i="19"/>
  <c r="B2162" i="19"/>
  <c r="B2163" i="19"/>
  <c r="B2164" i="19"/>
  <c r="B2165" i="19"/>
  <c r="B2166" i="19"/>
  <c r="B2167" i="19"/>
  <c r="B2168" i="19"/>
  <c r="B2169" i="19"/>
  <c r="B2170" i="19"/>
  <c r="B2171" i="19"/>
  <c r="B2172" i="19"/>
  <c r="B2173" i="19"/>
  <c r="B2174" i="19"/>
  <c r="B2175" i="19"/>
  <c r="B2176" i="19"/>
  <c r="B2177" i="19"/>
  <c r="B2178" i="19"/>
  <c r="B2179" i="19"/>
  <c r="B2180" i="19"/>
  <c r="B2181" i="19"/>
  <c r="B2182" i="19"/>
  <c r="B2183" i="19"/>
  <c r="B2184" i="19"/>
  <c r="B2185" i="19"/>
  <c r="B2186" i="19"/>
  <c r="B2187" i="19"/>
  <c r="B2188" i="19"/>
  <c r="B2189" i="19"/>
  <c r="B2190" i="19"/>
  <c r="B2191" i="19"/>
  <c r="B2192" i="19"/>
  <c r="B2193" i="19"/>
  <c r="B2194" i="19"/>
  <c r="B2195" i="19"/>
  <c r="B2196" i="19"/>
  <c r="B2197" i="19"/>
  <c r="B2198" i="19"/>
  <c r="B2199" i="19"/>
  <c r="B2200" i="19"/>
  <c r="B2201" i="19"/>
  <c r="B2202" i="19"/>
  <c r="B2203" i="19"/>
  <c r="B2204" i="19"/>
  <c r="B2205" i="19"/>
  <c r="B2206" i="19"/>
  <c r="B2207" i="19"/>
  <c r="B2208" i="19"/>
  <c r="B2209" i="19"/>
  <c r="B2210" i="19"/>
  <c r="B2211" i="19"/>
  <c r="B2212" i="19"/>
  <c r="B2213" i="19"/>
  <c r="B2214" i="19"/>
  <c r="B2215" i="19"/>
  <c r="B2216" i="19"/>
  <c r="B2217" i="19"/>
  <c r="B2218" i="19"/>
  <c r="B2219" i="19"/>
  <c r="B2220" i="19"/>
  <c r="B2221" i="19"/>
  <c r="B2222" i="19"/>
  <c r="B2223" i="19"/>
  <c r="B2224" i="19"/>
  <c r="B2225" i="19"/>
  <c r="B2226" i="19"/>
  <c r="B2227" i="19"/>
  <c r="B2228" i="19"/>
  <c r="B2229" i="19"/>
  <c r="B2230" i="19"/>
  <c r="B2231" i="19"/>
  <c r="B2232" i="19"/>
  <c r="B2233" i="19"/>
  <c r="B2234" i="19"/>
  <c r="B2235" i="19"/>
  <c r="B2236" i="19"/>
  <c r="B2237" i="19"/>
  <c r="B2238" i="19"/>
  <c r="B2239" i="19"/>
  <c r="B2240" i="19"/>
  <c r="B2241" i="19"/>
  <c r="B2242" i="19"/>
  <c r="B2243" i="19"/>
  <c r="B2244" i="19"/>
  <c r="B2245" i="19"/>
  <c r="B2246" i="19"/>
  <c r="B2247" i="19"/>
  <c r="B2248" i="19"/>
  <c r="B2249" i="19"/>
  <c r="B2250" i="19"/>
  <c r="B2251" i="19"/>
  <c r="B2252" i="19"/>
  <c r="B2253" i="19"/>
  <c r="B2254" i="19"/>
  <c r="B2255" i="19"/>
  <c r="B2256" i="19"/>
  <c r="B2257" i="19"/>
  <c r="B2258" i="19"/>
  <c r="B2259" i="19"/>
  <c r="B2260" i="19"/>
  <c r="B2261" i="19"/>
  <c r="B2262" i="19"/>
  <c r="B2263" i="19"/>
  <c r="B2264" i="19"/>
  <c r="B2265" i="19"/>
  <c r="B2266" i="19"/>
  <c r="B2267" i="19"/>
  <c r="B2268" i="19"/>
  <c r="B2269" i="19"/>
  <c r="B2270" i="19"/>
  <c r="B2271" i="19"/>
  <c r="B2272" i="19"/>
  <c r="B2273" i="19"/>
  <c r="B2274" i="19"/>
  <c r="B2275" i="19"/>
  <c r="B2276" i="19"/>
  <c r="B2277" i="19"/>
  <c r="B2278" i="19"/>
  <c r="B2279" i="19"/>
  <c r="B2280" i="19"/>
  <c r="B2281" i="19"/>
  <c r="B2282" i="19"/>
  <c r="B2283" i="19"/>
  <c r="B2284" i="19"/>
  <c r="B2285" i="19"/>
  <c r="B2286" i="19"/>
  <c r="B2287" i="19"/>
  <c r="B2288" i="19"/>
  <c r="B2289" i="19"/>
  <c r="B2290" i="19"/>
  <c r="B2291" i="19"/>
  <c r="B2292" i="19"/>
  <c r="B2293" i="19"/>
  <c r="B2294" i="19"/>
  <c r="B2295" i="19"/>
  <c r="B2296" i="19"/>
  <c r="B2297" i="19"/>
  <c r="B2298" i="19"/>
  <c r="B2299" i="19"/>
  <c r="B2300" i="19"/>
  <c r="B2301" i="19"/>
  <c r="B2302" i="19"/>
  <c r="B2303" i="19"/>
  <c r="B2304" i="19"/>
  <c r="B2305" i="19"/>
  <c r="B2306" i="19"/>
  <c r="B2307" i="19"/>
  <c r="B2308" i="19"/>
  <c r="B2309" i="19"/>
  <c r="B2310" i="19"/>
  <c r="B2311" i="19"/>
  <c r="B2312" i="19"/>
  <c r="B2313" i="19"/>
  <c r="B2314" i="19"/>
  <c r="B2315" i="19"/>
  <c r="B2316" i="19"/>
  <c r="B2317" i="19"/>
  <c r="B2318" i="19"/>
  <c r="B2319" i="19"/>
  <c r="B2320" i="19"/>
  <c r="B2321" i="19"/>
  <c r="B2322" i="19"/>
  <c r="B2323" i="19"/>
  <c r="B2324" i="19"/>
  <c r="B2325" i="19"/>
  <c r="B2326" i="19"/>
  <c r="B2327" i="19"/>
  <c r="B2328" i="19"/>
  <c r="B2329" i="19"/>
  <c r="B2330" i="19"/>
  <c r="B2331" i="19"/>
  <c r="B2332" i="19"/>
  <c r="B2333" i="19"/>
  <c r="B2334" i="19"/>
  <c r="B2335" i="19"/>
  <c r="B2336" i="19"/>
  <c r="B2337" i="19"/>
  <c r="B2338" i="19"/>
  <c r="B2339" i="19"/>
  <c r="B2340" i="19"/>
  <c r="B2341" i="19"/>
  <c r="B2342" i="19"/>
  <c r="B2343" i="19"/>
  <c r="B2344" i="19"/>
  <c r="B2345" i="19"/>
  <c r="B2346" i="19"/>
  <c r="B2347" i="19"/>
  <c r="B2348" i="19"/>
  <c r="B2349" i="19"/>
  <c r="B2350" i="19"/>
  <c r="B2351" i="19"/>
  <c r="B2352" i="19"/>
  <c r="B2353" i="19"/>
  <c r="B2354" i="19"/>
  <c r="B2355" i="19"/>
  <c r="B2356" i="19"/>
  <c r="B2357" i="19"/>
  <c r="B2358" i="19"/>
  <c r="B2359" i="19"/>
  <c r="B2360" i="19"/>
  <c r="B2361" i="19"/>
  <c r="B2362" i="19"/>
  <c r="B2363" i="19"/>
  <c r="B2364" i="19"/>
  <c r="B2365" i="19"/>
  <c r="B2366" i="19"/>
  <c r="B2367" i="19"/>
  <c r="B2368" i="19"/>
  <c r="B2369" i="19"/>
  <c r="B2370" i="19"/>
  <c r="B2371" i="19"/>
  <c r="B2372" i="19"/>
  <c r="B2373" i="19"/>
  <c r="B2374" i="19"/>
  <c r="B2375" i="19"/>
  <c r="B2376" i="19"/>
  <c r="B2377" i="19"/>
  <c r="B2378" i="19"/>
  <c r="B2379" i="19"/>
  <c r="B2380" i="19"/>
  <c r="B2381" i="19"/>
  <c r="B2382" i="19"/>
  <c r="B2383" i="19"/>
  <c r="B2384" i="19"/>
  <c r="B2385" i="19"/>
  <c r="B2386" i="19"/>
  <c r="B2387" i="19"/>
  <c r="B2388" i="19"/>
  <c r="B2389" i="19"/>
  <c r="B2390" i="19"/>
  <c r="B2391" i="19"/>
  <c r="B2392" i="19"/>
  <c r="B2393" i="19"/>
  <c r="B2394" i="19"/>
  <c r="B2395" i="19"/>
  <c r="B2396" i="19"/>
  <c r="B2397" i="19"/>
  <c r="B2398" i="19"/>
  <c r="B2399" i="19"/>
  <c r="B2400" i="19"/>
  <c r="B2401" i="19"/>
  <c r="B2402" i="19"/>
  <c r="B2403" i="19"/>
  <c r="B2404" i="19"/>
  <c r="B2405" i="19"/>
  <c r="B2406" i="19"/>
  <c r="B2407" i="19"/>
  <c r="B2408" i="19"/>
  <c r="B2409" i="19"/>
  <c r="B2410" i="19"/>
  <c r="B2411" i="19"/>
  <c r="B2412" i="19"/>
  <c r="B2413" i="19"/>
  <c r="B2414" i="19"/>
  <c r="B2415" i="19"/>
  <c r="B2416" i="19"/>
  <c r="B2417" i="19"/>
  <c r="B2418" i="19"/>
  <c r="B2419" i="19"/>
  <c r="B2420" i="19"/>
  <c r="B2421" i="19"/>
  <c r="B2422" i="19"/>
  <c r="B2423" i="19"/>
  <c r="B2424" i="19"/>
  <c r="B2425" i="19"/>
  <c r="B2426" i="19"/>
  <c r="B2427" i="19"/>
  <c r="B2428" i="19"/>
  <c r="B2429" i="19"/>
  <c r="B2430" i="19"/>
  <c r="B2431" i="19"/>
  <c r="B2432" i="19"/>
  <c r="B2433" i="19"/>
  <c r="B2434" i="19"/>
  <c r="B2435" i="19"/>
  <c r="B2436" i="19"/>
  <c r="B2437" i="19"/>
  <c r="B2438" i="19"/>
  <c r="B2439" i="19"/>
  <c r="B2440" i="19"/>
  <c r="B2441" i="19"/>
  <c r="B2442" i="19"/>
  <c r="B2443" i="19"/>
  <c r="B2444" i="19"/>
  <c r="B2445" i="19"/>
  <c r="B2446" i="19"/>
  <c r="B2447" i="19"/>
  <c r="B2448" i="19"/>
  <c r="B2449" i="19"/>
  <c r="B2450" i="19"/>
  <c r="B2451" i="19"/>
  <c r="B2452" i="19"/>
  <c r="B2453" i="19"/>
  <c r="B2454" i="19"/>
  <c r="B2455" i="19"/>
  <c r="B2456" i="19"/>
  <c r="B2457" i="19"/>
  <c r="B2458" i="19"/>
  <c r="B2459" i="19"/>
  <c r="B2460" i="19"/>
  <c r="B2461" i="19"/>
  <c r="B2462" i="19"/>
  <c r="B2463" i="19"/>
  <c r="B2464" i="19"/>
  <c r="B2465" i="19"/>
  <c r="B2466" i="19"/>
  <c r="B2467" i="19"/>
  <c r="B2468" i="19"/>
  <c r="B2469" i="19"/>
  <c r="B2470" i="19"/>
  <c r="B2471" i="19"/>
  <c r="B2472" i="19"/>
  <c r="B2473" i="19"/>
  <c r="B2474" i="19"/>
  <c r="B2475" i="19"/>
  <c r="B2476" i="19"/>
  <c r="B2477" i="19"/>
  <c r="B2478" i="19"/>
  <c r="B2479" i="19"/>
  <c r="B2480" i="19"/>
  <c r="B2481" i="19"/>
  <c r="B2482" i="19"/>
  <c r="B2483" i="19"/>
  <c r="B2484" i="19"/>
  <c r="B2485" i="19"/>
  <c r="B2486" i="19"/>
  <c r="B2487" i="19"/>
  <c r="B2488" i="19"/>
  <c r="B2489" i="19"/>
  <c r="B2490" i="19"/>
  <c r="B2491" i="19"/>
  <c r="B2492" i="19"/>
  <c r="B2493" i="19"/>
  <c r="B2494" i="19"/>
  <c r="B2495" i="19"/>
  <c r="B2496" i="19"/>
  <c r="B2497" i="19"/>
  <c r="B2498" i="19"/>
  <c r="B2499" i="19"/>
  <c r="B2500" i="19"/>
  <c r="B2501" i="19"/>
  <c r="B2502" i="19"/>
  <c r="B2503" i="19"/>
  <c r="B2504" i="19"/>
  <c r="B2505" i="19"/>
  <c r="B2506" i="19"/>
  <c r="B2507" i="19"/>
  <c r="B2508" i="19"/>
  <c r="B2509" i="19"/>
  <c r="B2510" i="19"/>
  <c r="B2511" i="19"/>
  <c r="B2512" i="19"/>
  <c r="B2513" i="19"/>
  <c r="B2514" i="19"/>
  <c r="B2515" i="19"/>
  <c r="B2516" i="19"/>
  <c r="B2517" i="19"/>
  <c r="B2518" i="19"/>
  <c r="B2519" i="19"/>
  <c r="B2520" i="19"/>
  <c r="B2521" i="19"/>
  <c r="B2522" i="19"/>
  <c r="B2523" i="19"/>
  <c r="B2524" i="19"/>
  <c r="B2525" i="19"/>
  <c r="B2526" i="19"/>
  <c r="B2527" i="19"/>
  <c r="B2528" i="19"/>
  <c r="B2529" i="19"/>
  <c r="B2530" i="19"/>
  <c r="B2531" i="19"/>
  <c r="B2532" i="19"/>
  <c r="B2533" i="19"/>
  <c r="B2534" i="19"/>
  <c r="B2535" i="19"/>
  <c r="B2536" i="19"/>
  <c r="B2537" i="19"/>
  <c r="B2538" i="19"/>
  <c r="B2539" i="19"/>
  <c r="B2540" i="19"/>
  <c r="B2541" i="19"/>
  <c r="B2542" i="19"/>
  <c r="B2543" i="19"/>
  <c r="B2544" i="19"/>
  <c r="B2545" i="19"/>
  <c r="B2546" i="19"/>
  <c r="B2547" i="19"/>
  <c r="B2548" i="19"/>
  <c r="B2549" i="19"/>
  <c r="B2550" i="19"/>
  <c r="B2551" i="19"/>
  <c r="B2552" i="19"/>
  <c r="B2553" i="19"/>
  <c r="B2554" i="19"/>
  <c r="B2555" i="19"/>
  <c r="B2556" i="19"/>
  <c r="B2557" i="19"/>
  <c r="B2558" i="19"/>
  <c r="B2559" i="19"/>
  <c r="B2560" i="19"/>
  <c r="B2561" i="19"/>
  <c r="B2562" i="19"/>
  <c r="B2563" i="19"/>
  <c r="B2564" i="19"/>
  <c r="B2565" i="19"/>
  <c r="B2566" i="19"/>
  <c r="B2567" i="19"/>
  <c r="B2568" i="19"/>
  <c r="B2569" i="19"/>
  <c r="B2570" i="19"/>
  <c r="B2571" i="19"/>
  <c r="B2572" i="19"/>
  <c r="B2573" i="19"/>
  <c r="B2574" i="19"/>
  <c r="B2575" i="19"/>
  <c r="B2576" i="19"/>
  <c r="B2577" i="19"/>
  <c r="B2578" i="19"/>
  <c r="B2579" i="19"/>
  <c r="B2580" i="19"/>
  <c r="B2581" i="19"/>
  <c r="B2582" i="19"/>
  <c r="B2583" i="19"/>
  <c r="B2584" i="19"/>
  <c r="B2585" i="19"/>
  <c r="B2586" i="19"/>
  <c r="B2587" i="19"/>
  <c r="B2588" i="19"/>
  <c r="B2589" i="19"/>
  <c r="B2590" i="19"/>
  <c r="B2591" i="19"/>
  <c r="B2592" i="19"/>
  <c r="B2593" i="19"/>
  <c r="B2594" i="19"/>
  <c r="B2595" i="19"/>
  <c r="B2596" i="19"/>
  <c r="B2597" i="19"/>
  <c r="B2598" i="19"/>
  <c r="B2599" i="19"/>
  <c r="B2600" i="19"/>
  <c r="B2601" i="19"/>
  <c r="B2602" i="19"/>
  <c r="B2603" i="19"/>
  <c r="B2604" i="19"/>
  <c r="B2605" i="19"/>
  <c r="B2606" i="19"/>
  <c r="B2607" i="19"/>
  <c r="B2608" i="19"/>
  <c r="B2609" i="19"/>
  <c r="B2610" i="19"/>
  <c r="B2611" i="19"/>
  <c r="B2612" i="19"/>
  <c r="B2613" i="19"/>
  <c r="B2614" i="19"/>
  <c r="B2615" i="19"/>
  <c r="B2616" i="19"/>
  <c r="B2617" i="19"/>
  <c r="B2618" i="19"/>
  <c r="B2619" i="19"/>
  <c r="B2620" i="19"/>
  <c r="B2621" i="19"/>
  <c r="B2622" i="19"/>
  <c r="B2623" i="19"/>
  <c r="B2624" i="19"/>
  <c r="B2625" i="19"/>
  <c r="B2626" i="19"/>
  <c r="B2627" i="19"/>
  <c r="B2628" i="19"/>
  <c r="B2629" i="19"/>
  <c r="B2630" i="19"/>
  <c r="B2631" i="19"/>
  <c r="B2632" i="19"/>
  <c r="B2633" i="19"/>
  <c r="B2634" i="19"/>
  <c r="B2635" i="19"/>
  <c r="B2636" i="19"/>
  <c r="B2637" i="19"/>
  <c r="B2638" i="19"/>
  <c r="B2639" i="19"/>
  <c r="B2640" i="19"/>
  <c r="B2641" i="19"/>
  <c r="B2642" i="19"/>
  <c r="B2643" i="19"/>
  <c r="B2644" i="19"/>
  <c r="B2645" i="19"/>
  <c r="B2646" i="19"/>
  <c r="B2647" i="19"/>
  <c r="B2648" i="19"/>
  <c r="B2649" i="19"/>
  <c r="B2650" i="19"/>
  <c r="B2651" i="19"/>
  <c r="B2652" i="19"/>
  <c r="B2653" i="19"/>
  <c r="B2654" i="19"/>
  <c r="B2655" i="19"/>
  <c r="B2656" i="19"/>
  <c r="B2657" i="19"/>
  <c r="B2658" i="19"/>
  <c r="B2659" i="19"/>
  <c r="B2660" i="19"/>
  <c r="B2661" i="19"/>
  <c r="B2662" i="19"/>
  <c r="B2663" i="19"/>
  <c r="B2664" i="19"/>
  <c r="B2665" i="19"/>
  <c r="B2666" i="19"/>
  <c r="B2667" i="19"/>
  <c r="B2668" i="19"/>
  <c r="B2669" i="19"/>
  <c r="B2670" i="19"/>
  <c r="B2671" i="19"/>
  <c r="B2672" i="19"/>
  <c r="B2673" i="19"/>
  <c r="B2674" i="19"/>
  <c r="B2675" i="19"/>
  <c r="B2676" i="19"/>
  <c r="B2677" i="19"/>
  <c r="B2678" i="19"/>
  <c r="B2679" i="19"/>
  <c r="B2680" i="19"/>
  <c r="B2681" i="19"/>
  <c r="B2682" i="19"/>
  <c r="B2683" i="19"/>
  <c r="B2684" i="19"/>
  <c r="B2685" i="19"/>
  <c r="B2686" i="19"/>
  <c r="B2687" i="19"/>
  <c r="B2688" i="19"/>
  <c r="B2689" i="19"/>
  <c r="B2690" i="19"/>
  <c r="B2691" i="19"/>
  <c r="B2692" i="19"/>
  <c r="B2693" i="19"/>
  <c r="B2694" i="19"/>
  <c r="B2695" i="19"/>
  <c r="B2696" i="19"/>
  <c r="B2697" i="19"/>
  <c r="B2698" i="19"/>
  <c r="B2699" i="19"/>
  <c r="B2700" i="19"/>
  <c r="B2701" i="19"/>
  <c r="B2702" i="19"/>
  <c r="B2703" i="19"/>
  <c r="B2704" i="19"/>
  <c r="B2705" i="19"/>
  <c r="B2706" i="19"/>
  <c r="B2707" i="19"/>
  <c r="B2708" i="19"/>
  <c r="B2709" i="19"/>
  <c r="B2710" i="19"/>
  <c r="B2711" i="19"/>
  <c r="B2712" i="19"/>
  <c r="B2713" i="19"/>
  <c r="B2714" i="19"/>
  <c r="B2715" i="19"/>
  <c r="B2716" i="19"/>
  <c r="B2717" i="19"/>
  <c r="B2718" i="19"/>
  <c r="B2719" i="19"/>
  <c r="B2720" i="19"/>
  <c r="B2721" i="19"/>
  <c r="B2722" i="19"/>
  <c r="B2723" i="19"/>
  <c r="B2724" i="19"/>
  <c r="B2725" i="19"/>
  <c r="B2726" i="19"/>
  <c r="B2727" i="19"/>
  <c r="B2728" i="19"/>
  <c r="B2729" i="19"/>
  <c r="B2730" i="19"/>
  <c r="B2731" i="19"/>
  <c r="B2732" i="19"/>
  <c r="B2733" i="19"/>
  <c r="B2734" i="19"/>
  <c r="B2735" i="19"/>
  <c r="B2736" i="19"/>
  <c r="B2737" i="19"/>
  <c r="B2738" i="19"/>
  <c r="B2739" i="19"/>
  <c r="B2740" i="19"/>
  <c r="B2741" i="19"/>
  <c r="B2742" i="19"/>
  <c r="B2743" i="19"/>
  <c r="B2744" i="19"/>
  <c r="B2745" i="19"/>
  <c r="B2746" i="19"/>
  <c r="B2747" i="19"/>
  <c r="B2748" i="19"/>
  <c r="B2749" i="19"/>
  <c r="B2750" i="19"/>
  <c r="B2751" i="19"/>
  <c r="B2752" i="19"/>
  <c r="B2753" i="19"/>
  <c r="B2754" i="19"/>
  <c r="B2755" i="19"/>
  <c r="B2756" i="19"/>
  <c r="B2757" i="19"/>
  <c r="B2758" i="19"/>
  <c r="B2759" i="19"/>
  <c r="B2760" i="19"/>
  <c r="B2761" i="19"/>
  <c r="B2762" i="19"/>
  <c r="B2763" i="19"/>
  <c r="B2764" i="19"/>
  <c r="B2765" i="19"/>
  <c r="B2766" i="19"/>
  <c r="B2767" i="19"/>
  <c r="B2768" i="19"/>
  <c r="B2769" i="19"/>
  <c r="B2770" i="19"/>
  <c r="B2771" i="19"/>
  <c r="B2772" i="19"/>
  <c r="B2773" i="19"/>
  <c r="B2774" i="19"/>
  <c r="B2775" i="19"/>
  <c r="B2776" i="19"/>
  <c r="B2777" i="19"/>
  <c r="B2778" i="19"/>
  <c r="B2779" i="19"/>
  <c r="B2780" i="19"/>
  <c r="B2781" i="19"/>
  <c r="B2782" i="19"/>
  <c r="B2783" i="19"/>
  <c r="B2784" i="19"/>
  <c r="B2785" i="19"/>
  <c r="B2786" i="19"/>
  <c r="B2787" i="19"/>
  <c r="B2788" i="19"/>
  <c r="B2789" i="19"/>
  <c r="B2790" i="19"/>
  <c r="B2791" i="19"/>
  <c r="B2792" i="19"/>
  <c r="B2793" i="19"/>
  <c r="B2794" i="19"/>
  <c r="B2795" i="19"/>
  <c r="B2796" i="19"/>
  <c r="B2797" i="19"/>
  <c r="B2798" i="19"/>
  <c r="B2799" i="19"/>
  <c r="B2800" i="19"/>
  <c r="B2801" i="19"/>
  <c r="B2802" i="19"/>
  <c r="B2803" i="19"/>
  <c r="B2804" i="19"/>
  <c r="B2805" i="19"/>
  <c r="B2806" i="19"/>
  <c r="B2807" i="19"/>
  <c r="B2808" i="19"/>
  <c r="B2809" i="19"/>
  <c r="B2810" i="19"/>
  <c r="B2811" i="19"/>
  <c r="B2812" i="19"/>
  <c r="B2813" i="19"/>
  <c r="B2814" i="19"/>
  <c r="B2815" i="19"/>
  <c r="B2816" i="19"/>
  <c r="B2817" i="19"/>
  <c r="B2818" i="19"/>
  <c r="B2819" i="19"/>
  <c r="B2820" i="19"/>
  <c r="B2821" i="19"/>
  <c r="B2822" i="19"/>
  <c r="B2823" i="19"/>
  <c r="B2824" i="19"/>
  <c r="B2825" i="19"/>
  <c r="B2826" i="19"/>
  <c r="B2827" i="19"/>
  <c r="B2828" i="19"/>
  <c r="B2829" i="19"/>
  <c r="B2830" i="19"/>
  <c r="B2831" i="19"/>
  <c r="B2832" i="19"/>
  <c r="B2833" i="19"/>
  <c r="B2834" i="19"/>
  <c r="B2835" i="19"/>
  <c r="B2836" i="19"/>
  <c r="B2837" i="19"/>
  <c r="B2838" i="19"/>
  <c r="B2839" i="19"/>
  <c r="B2840" i="19"/>
  <c r="B2841" i="19"/>
  <c r="B2842" i="19"/>
  <c r="B2843" i="19"/>
  <c r="B2844" i="19"/>
  <c r="B2845" i="19"/>
  <c r="B2846" i="19"/>
  <c r="B2847" i="19"/>
  <c r="B2848" i="19"/>
  <c r="B2849" i="19"/>
  <c r="B2850" i="19"/>
  <c r="B2851" i="19"/>
  <c r="B2852" i="19"/>
  <c r="B2853" i="19"/>
  <c r="B2854" i="19"/>
  <c r="B2855" i="19"/>
  <c r="B2856" i="19"/>
  <c r="B2857" i="19"/>
  <c r="B2858" i="19"/>
  <c r="B2859" i="19"/>
  <c r="B2860" i="19"/>
  <c r="B2861" i="19"/>
  <c r="B2862" i="19"/>
  <c r="B2863" i="19"/>
  <c r="B2864" i="19"/>
  <c r="B2865" i="19"/>
  <c r="B2866" i="19"/>
  <c r="B2867" i="19"/>
  <c r="B2868" i="19"/>
  <c r="B2869" i="19"/>
  <c r="B2870" i="19"/>
  <c r="B2871" i="19"/>
  <c r="B2872" i="19"/>
  <c r="B2873" i="19"/>
  <c r="B2874" i="19"/>
  <c r="B2875" i="19"/>
  <c r="B2876" i="19"/>
  <c r="B2877" i="19"/>
  <c r="B2878" i="19"/>
  <c r="B2879" i="19"/>
  <c r="B2880" i="19"/>
  <c r="B2881" i="19"/>
  <c r="B2882" i="19"/>
  <c r="B2883" i="19"/>
  <c r="B2884" i="19"/>
  <c r="B2885" i="19"/>
  <c r="B2886" i="19"/>
  <c r="B2887" i="19"/>
  <c r="B2888" i="19"/>
  <c r="B2889" i="19"/>
  <c r="B2890" i="19"/>
  <c r="B2891" i="19"/>
  <c r="B2892" i="19"/>
  <c r="B2893" i="19"/>
  <c r="B2894" i="19"/>
  <c r="B2895" i="19"/>
  <c r="B2896" i="19"/>
  <c r="B2897" i="19"/>
  <c r="B2898" i="19"/>
  <c r="B2899" i="19"/>
  <c r="B2900" i="19"/>
  <c r="B2901" i="19"/>
  <c r="B2902" i="19"/>
  <c r="B2903" i="19"/>
  <c r="B2904" i="19"/>
  <c r="B2905" i="19"/>
  <c r="B2906" i="19"/>
  <c r="B2907" i="19"/>
  <c r="B2908" i="19"/>
  <c r="B2909" i="19"/>
  <c r="B2910" i="19"/>
  <c r="B2911" i="19"/>
  <c r="B2912" i="19"/>
  <c r="B2913" i="19"/>
  <c r="B2914" i="19"/>
  <c r="B2915" i="19"/>
  <c r="B2916" i="19"/>
  <c r="B2917" i="19"/>
  <c r="B2918" i="19"/>
  <c r="B2919" i="19"/>
  <c r="B2920" i="19"/>
  <c r="B2921" i="19"/>
  <c r="B2922" i="19"/>
  <c r="B2923" i="19"/>
  <c r="B2924" i="19"/>
  <c r="B2925" i="19"/>
  <c r="B2926" i="19"/>
  <c r="B2927" i="19"/>
  <c r="B2928" i="19"/>
  <c r="B2929" i="19"/>
  <c r="B2930" i="19"/>
  <c r="B2931" i="19"/>
  <c r="B2932" i="19"/>
  <c r="B2933" i="19"/>
  <c r="B2934" i="19"/>
  <c r="B2935" i="19"/>
  <c r="B2936" i="19"/>
  <c r="B2937" i="19"/>
  <c r="B2938" i="19"/>
  <c r="B2939" i="19"/>
  <c r="B2940" i="19"/>
  <c r="B2941" i="19"/>
  <c r="B2942" i="19"/>
  <c r="B2943" i="19"/>
  <c r="B2944" i="19"/>
  <c r="B2945" i="19"/>
  <c r="B2946" i="19"/>
  <c r="B2947" i="19"/>
  <c r="B2948" i="19"/>
  <c r="B2949" i="19"/>
  <c r="B2950" i="19"/>
  <c r="B2951" i="19"/>
  <c r="B2952" i="19"/>
  <c r="B2953" i="19"/>
  <c r="B2954" i="19"/>
  <c r="B2955" i="19"/>
  <c r="B2956" i="19"/>
  <c r="B2957" i="19"/>
  <c r="B2958" i="19"/>
  <c r="B2959" i="19"/>
  <c r="B2960" i="19"/>
  <c r="B2961" i="19"/>
  <c r="B2962" i="19"/>
  <c r="B2963" i="19"/>
  <c r="B2964" i="19"/>
  <c r="B2965" i="19"/>
  <c r="B2966" i="19"/>
  <c r="B2967" i="19"/>
  <c r="B2968" i="19"/>
  <c r="B2969" i="19"/>
  <c r="B2970" i="19"/>
  <c r="B2971" i="19"/>
  <c r="B2972" i="19"/>
  <c r="B2973" i="19"/>
  <c r="B2974" i="19"/>
  <c r="B2975" i="19"/>
  <c r="B2976" i="19"/>
  <c r="B2977" i="19"/>
  <c r="B2978" i="19"/>
  <c r="B2979" i="19"/>
  <c r="B2980" i="19"/>
  <c r="B2981" i="19"/>
  <c r="B2982" i="19"/>
  <c r="B2983" i="19"/>
  <c r="B2984" i="19"/>
  <c r="B2985" i="19"/>
  <c r="B2986" i="19"/>
  <c r="B2987" i="19"/>
  <c r="B2988" i="19"/>
  <c r="B2989" i="19"/>
  <c r="B2990" i="19"/>
  <c r="B2991" i="19"/>
  <c r="B2992" i="19"/>
  <c r="B2993" i="19"/>
  <c r="B2994" i="19"/>
  <c r="B2995" i="19"/>
  <c r="B2996" i="19"/>
  <c r="B2997" i="19"/>
  <c r="B2998" i="19"/>
  <c r="B2999" i="19"/>
  <c r="B3000" i="19"/>
  <c r="B3001" i="19"/>
  <c r="B3002" i="19"/>
  <c r="B3003" i="19"/>
  <c r="B3004" i="19"/>
  <c r="B3005" i="19"/>
  <c r="B3006" i="19"/>
  <c r="B3007" i="19"/>
  <c r="B3008" i="19"/>
  <c r="B3009" i="19"/>
  <c r="B3010" i="19"/>
  <c r="B3011" i="19"/>
  <c r="B3012" i="19"/>
  <c r="B3013" i="19"/>
  <c r="B3014" i="19"/>
  <c r="B3015" i="19"/>
  <c r="B3016" i="19"/>
  <c r="B3017" i="19"/>
  <c r="B3018" i="19"/>
  <c r="B3019" i="19"/>
  <c r="B3020" i="19"/>
  <c r="B3021" i="19"/>
  <c r="B3022" i="19"/>
  <c r="B3023" i="19"/>
  <c r="B3024" i="19"/>
  <c r="B3025" i="19"/>
  <c r="B3026" i="19"/>
  <c r="B3027" i="19"/>
  <c r="B3028" i="19"/>
  <c r="B3029" i="19"/>
  <c r="B3030" i="19"/>
  <c r="B3031" i="19"/>
  <c r="B3032" i="19"/>
  <c r="B3033" i="19"/>
  <c r="B3034" i="19"/>
  <c r="B3035" i="19"/>
  <c r="B3036" i="19"/>
  <c r="B3037" i="19"/>
  <c r="B3038" i="19"/>
  <c r="B3039" i="19"/>
  <c r="B3040" i="19"/>
  <c r="B3041" i="19"/>
  <c r="B3042" i="19"/>
  <c r="B3043" i="19"/>
  <c r="B3044" i="19"/>
  <c r="B3045" i="19"/>
  <c r="B3046" i="19"/>
  <c r="B3047" i="19"/>
  <c r="B3048" i="19"/>
  <c r="B3049" i="19"/>
  <c r="B3050" i="19"/>
  <c r="B3051" i="19"/>
  <c r="B3052" i="19"/>
  <c r="B3053" i="19"/>
  <c r="B3054" i="19"/>
  <c r="B3055" i="19"/>
  <c r="B3056" i="19"/>
  <c r="B3057" i="19"/>
  <c r="B3058" i="19"/>
  <c r="B3059" i="19"/>
  <c r="B3060" i="19"/>
  <c r="B3061" i="19"/>
  <c r="B3062" i="19"/>
  <c r="B3063" i="19"/>
  <c r="B3064" i="19"/>
  <c r="B3065" i="19"/>
  <c r="B3066" i="19"/>
  <c r="B3067" i="19"/>
  <c r="B3068" i="19"/>
  <c r="B3069" i="19"/>
  <c r="B3070" i="19"/>
  <c r="B3071" i="19"/>
  <c r="B3072" i="19"/>
  <c r="B3073" i="19"/>
  <c r="B3074" i="19"/>
  <c r="B3075" i="19"/>
  <c r="B3076" i="19"/>
  <c r="B3077" i="19"/>
  <c r="B3078" i="19"/>
  <c r="B3079" i="19"/>
  <c r="B3080" i="19"/>
  <c r="B3081" i="19"/>
  <c r="B3082" i="19"/>
  <c r="B3083" i="19"/>
  <c r="B3084" i="19"/>
  <c r="B3085" i="19"/>
  <c r="B3086" i="19"/>
  <c r="B3087" i="19"/>
  <c r="B3088" i="19"/>
  <c r="B3089" i="19"/>
  <c r="B3090" i="19"/>
  <c r="B3091" i="19"/>
  <c r="B3092" i="19"/>
  <c r="B3093" i="19"/>
  <c r="B3094" i="19"/>
  <c r="B3095" i="19"/>
  <c r="B3096" i="19"/>
  <c r="B3097" i="19"/>
  <c r="B3098" i="19"/>
  <c r="B3099" i="19"/>
  <c r="B3100" i="19"/>
  <c r="B3101" i="19"/>
  <c r="B3102" i="19"/>
  <c r="B3103" i="19"/>
  <c r="B3104" i="19"/>
  <c r="B3105" i="19"/>
  <c r="B3106" i="19"/>
  <c r="B3107" i="19"/>
  <c r="B3108" i="19"/>
  <c r="B3109" i="19"/>
  <c r="B3110" i="19"/>
  <c r="B3111" i="19"/>
  <c r="B3112" i="19"/>
  <c r="B3113" i="19"/>
  <c r="B3114" i="19"/>
  <c r="B3115" i="19"/>
  <c r="B3116" i="19"/>
  <c r="B3117" i="19"/>
  <c r="B3118" i="19"/>
  <c r="B3119" i="19"/>
  <c r="B3120" i="19"/>
  <c r="B3121" i="19"/>
  <c r="B3122" i="19"/>
  <c r="B3123" i="19"/>
  <c r="B3124" i="19"/>
  <c r="B3125" i="19"/>
  <c r="B3126" i="19"/>
  <c r="B3127" i="19"/>
  <c r="B3128" i="19"/>
  <c r="B3129" i="19"/>
  <c r="B3130" i="19"/>
  <c r="B3131" i="19"/>
  <c r="B3132" i="19"/>
  <c r="B3133" i="19"/>
  <c r="B3134" i="19"/>
  <c r="B3135" i="19"/>
  <c r="B3136" i="19"/>
  <c r="B3137" i="19"/>
  <c r="B3138" i="19"/>
  <c r="B3139" i="19"/>
  <c r="B3140" i="19"/>
  <c r="B3141" i="19"/>
  <c r="B3142" i="19"/>
  <c r="B3143" i="19"/>
  <c r="B3144" i="19"/>
  <c r="B3145" i="19"/>
  <c r="B3146" i="19"/>
  <c r="B3147" i="19"/>
  <c r="B3148" i="19"/>
  <c r="B3149" i="19"/>
  <c r="B3150" i="19"/>
  <c r="B3151" i="19"/>
  <c r="B3152" i="19"/>
  <c r="B3153" i="19"/>
  <c r="B3154" i="19"/>
  <c r="B3155" i="19"/>
  <c r="B3156" i="19"/>
  <c r="B3157" i="19"/>
  <c r="B3158" i="19"/>
  <c r="B3159" i="19"/>
  <c r="B3160" i="19"/>
  <c r="B3161" i="19"/>
  <c r="B3162" i="19"/>
  <c r="B3163" i="19"/>
  <c r="B3164" i="19"/>
  <c r="B3165" i="19"/>
  <c r="B3166" i="19"/>
  <c r="B3167" i="19"/>
  <c r="B3168" i="19"/>
  <c r="B3169" i="19"/>
  <c r="B3170" i="19"/>
  <c r="B3171" i="19"/>
  <c r="B3172" i="19"/>
  <c r="B3173" i="19"/>
  <c r="B3174" i="19"/>
  <c r="B3175" i="19"/>
  <c r="B3176" i="19"/>
  <c r="B3177" i="19"/>
  <c r="B3178" i="19"/>
  <c r="B3179" i="19"/>
  <c r="B3180" i="19"/>
  <c r="B3181" i="19"/>
  <c r="B3182" i="19"/>
  <c r="B3183" i="19"/>
  <c r="B3184" i="19"/>
  <c r="B3185" i="19"/>
  <c r="B3186" i="19"/>
  <c r="B3187" i="19"/>
  <c r="B3188" i="19"/>
  <c r="B3189" i="19"/>
  <c r="B3190" i="19"/>
  <c r="B3191" i="19"/>
  <c r="B3192" i="19"/>
  <c r="B3193" i="19"/>
  <c r="B3194" i="19"/>
  <c r="B3195" i="19"/>
  <c r="B3196" i="19"/>
  <c r="B3197" i="19"/>
  <c r="B3198" i="19"/>
  <c r="B3199" i="19"/>
  <c r="B3200" i="19"/>
  <c r="B3201" i="19"/>
  <c r="B3202" i="19"/>
  <c r="B3203" i="19"/>
  <c r="B3204" i="19"/>
  <c r="B3205" i="19"/>
  <c r="B3206" i="19"/>
  <c r="B3207" i="19"/>
  <c r="B3208" i="19"/>
  <c r="B3209" i="19"/>
  <c r="B3210" i="19"/>
  <c r="B3211" i="19"/>
  <c r="B3212" i="19"/>
  <c r="B3213" i="19"/>
  <c r="B3214" i="19"/>
  <c r="B3215" i="19"/>
  <c r="B3216" i="19"/>
  <c r="B3217" i="19"/>
  <c r="B3218" i="19"/>
  <c r="B3219" i="19"/>
  <c r="B3220" i="19"/>
  <c r="B3221" i="19"/>
  <c r="B3222" i="19"/>
  <c r="B3223" i="19"/>
  <c r="B3224" i="19"/>
  <c r="B3225" i="19"/>
  <c r="B3226" i="19"/>
  <c r="B3227" i="19"/>
  <c r="B3228" i="19"/>
  <c r="B3229" i="19"/>
  <c r="B3230" i="19"/>
  <c r="B3231" i="19"/>
  <c r="B3232" i="19"/>
  <c r="B3233" i="19"/>
  <c r="B3234" i="19"/>
  <c r="B3235" i="19"/>
  <c r="B3236" i="19"/>
  <c r="B3237" i="19"/>
  <c r="B3238" i="19"/>
  <c r="B3239" i="19"/>
  <c r="B3240" i="19"/>
  <c r="B3241" i="19"/>
  <c r="B3242" i="19"/>
  <c r="B3243" i="19"/>
  <c r="B3244" i="19"/>
  <c r="B3245" i="19"/>
  <c r="B3246" i="19"/>
  <c r="B3247" i="19"/>
  <c r="B3248" i="19"/>
  <c r="B3249" i="19"/>
  <c r="B3250" i="19"/>
  <c r="B3251" i="19"/>
  <c r="B3252" i="19"/>
  <c r="B3253" i="19"/>
  <c r="B3254" i="19"/>
  <c r="B3255" i="19"/>
  <c r="B3256" i="19"/>
  <c r="B3257" i="19"/>
  <c r="B3258" i="19"/>
  <c r="B3259" i="19"/>
  <c r="B3260" i="19"/>
  <c r="B3261" i="19"/>
  <c r="B3262" i="19"/>
  <c r="B3263" i="19"/>
  <c r="B3264" i="19"/>
  <c r="B3265" i="19"/>
  <c r="B3266" i="19"/>
  <c r="B3267" i="19"/>
  <c r="B3268" i="19"/>
  <c r="B3269" i="19"/>
  <c r="B3270" i="19"/>
  <c r="B3271" i="19"/>
  <c r="B3272" i="19"/>
  <c r="B3273" i="19"/>
  <c r="B3274" i="19"/>
  <c r="B3275" i="19"/>
  <c r="B3276" i="19"/>
  <c r="B3277" i="19"/>
  <c r="B3278" i="19"/>
  <c r="B3279" i="19"/>
  <c r="B3280" i="19"/>
  <c r="B3281" i="19"/>
  <c r="B3282" i="19"/>
  <c r="B3283" i="19"/>
  <c r="B3284" i="19"/>
  <c r="B3285" i="19"/>
  <c r="B3286" i="19"/>
  <c r="B3287" i="19"/>
  <c r="B3288" i="19"/>
  <c r="B3289" i="19"/>
  <c r="B3290" i="19"/>
  <c r="B3291" i="19"/>
  <c r="B3292" i="19"/>
  <c r="B3293" i="19"/>
  <c r="B3294" i="19"/>
  <c r="B3295" i="19"/>
  <c r="B3296" i="19"/>
  <c r="B3297" i="19"/>
  <c r="B3298" i="19"/>
  <c r="B3299" i="19"/>
  <c r="B3300" i="19"/>
  <c r="B3301" i="19"/>
  <c r="B3302" i="19"/>
  <c r="B3303" i="19"/>
  <c r="B3304" i="19"/>
  <c r="B3305" i="19"/>
  <c r="B3306" i="19"/>
  <c r="B3307" i="19"/>
  <c r="B3308" i="19"/>
  <c r="B3309" i="19"/>
  <c r="B3310" i="19"/>
  <c r="B3311" i="19"/>
  <c r="B3312" i="19"/>
  <c r="B3313" i="19"/>
  <c r="B3314" i="19"/>
  <c r="B3315" i="19"/>
  <c r="B3316" i="19"/>
  <c r="B3317" i="19"/>
  <c r="B3318" i="19"/>
  <c r="B3319" i="19"/>
  <c r="B3320" i="19"/>
  <c r="B3321" i="19"/>
  <c r="B3322" i="19"/>
  <c r="B3323" i="19"/>
  <c r="B3324" i="19"/>
  <c r="B3325" i="19"/>
  <c r="B3326" i="19"/>
  <c r="B3327" i="19"/>
  <c r="B3328" i="19"/>
  <c r="B3329" i="19"/>
  <c r="B3330" i="19"/>
  <c r="B3331" i="19"/>
  <c r="B3332" i="19"/>
  <c r="B3333" i="19"/>
  <c r="B3334" i="19"/>
  <c r="B3335" i="19"/>
  <c r="B3336" i="19"/>
  <c r="B3337" i="19"/>
  <c r="B3338" i="19"/>
  <c r="B3339" i="19"/>
  <c r="B3340" i="19"/>
  <c r="B3341" i="19"/>
  <c r="B3342" i="19"/>
  <c r="B3343" i="19"/>
  <c r="B3344" i="19"/>
  <c r="B3345" i="19"/>
  <c r="B3346" i="19"/>
  <c r="B3347" i="19"/>
  <c r="B3348" i="19"/>
  <c r="B3349" i="19"/>
  <c r="B3350" i="19"/>
  <c r="B3351" i="19"/>
  <c r="B3352" i="19"/>
  <c r="B3353" i="19"/>
  <c r="B3354" i="19"/>
  <c r="B3355" i="19"/>
  <c r="B3356" i="19"/>
  <c r="B3357" i="19"/>
  <c r="B3358" i="19"/>
  <c r="B3359" i="19"/>
  <c r="B3360" i="19"/>
  <c r="B3361" i="19"/>
  <c r="B3362" i="19"/>
  <c r="B3363" i="19"/>
  <c r="B3364" i="19"/>
  <c r="B3365" i="19"/>
  <c r="B3366" i="19"/>
  <c r="B3367" i="19"/>
  <c r="B3368" i="19"/>
  <c r="B3369" i="19"/>
  <c r="B3370" i="19"/>
  <c r="B3371" i="19"/>
  <c r="B3372" i="19"/>
  <c r="B3373" i="19"/>
  <c r="B3374" i="19"/>
  <c r="B3375" i="19"/>
  <c r="B3376" i="19"/>
  <c r="B3377" i="19"/>
  <c r="B3378" i="19"/>
  <c r="B3379" i="19"/>
  <c r="B3380" i="19"/>
  <c r="B3381" i="19"/>
  <c r="B3382" i="19"/>
  <c r="B3383" i="19"/>
  <c r="B3384" i="19"/>
  <c r="B3385" i="19"/>
  <c r="B3386" i="19"/>
  <c r="B3387" i="19"/>
  <c r="B3388" i="19"/>
  <c r="B3389" i="19"/>
  <c r="B3390" i="19"/>
  <c r="B3391" i="19"/>
  <c r="B3392" i="19"/>
  <c r="B3393" i="19"/>
  <c r="B3394" i="19"/>
  <c r="B3395" i="19"/>
  <c r="B3396" i="19"/>
  <c r="B3397" i="19"/>
  <c r="B3398" i="19"/>
  <c r="B3399" i="19"/>
  <c r="B3400" i="19"/>
  <c r="B3401" i="19"/>
  <c r="B3402" i="19"/>
  <c r="B3403" i="19"/>
  <c r="B3404" i="19"/>
  <c r="B3405" i="19"/>
  <c r="B3406" i="19"/>
  <c r="B3407" i="19"/>
  <c r="B3408" i="19"/>
  <c r="B3409" i="19"/>
  <c r="B3410" i="19"/>
  <c r="B3411" i="19"/>
  <c r="B3412" i="19"/>
  <c r="B3413" i="19"/>
  <c r="B3414" i="19"/>
  <c r="B3415" i="19"/>
  <c r="B3416" i="19"/>
  <c r="B3417" i="19"/>
  <c r="B3418" i="19"/>
  <c r="B3419" i="19"/>
  <c r="B3420" i="19"/>
  <c r="B3421" i="19"/>
  <c r="B3422" i="19"/>
  <c r="B3423" i="19"/>
  <c r="B3424" i="19"/>
  <c r="B3425" i="19"/>
  <c r="B3426" i="19"/>
  <c r="B3427" i="19"/>
  <c r="B3428" i="19"/>
  <c r="B3429" i="19"/>
  <c r="B3430" i="19"/>
  <c r="B3431" i="19"/>
  <c r="B3432" i="19"/>
  <c r="B3433" i="19"/>
  <c r="B3434" i="19"/>
  <c r="B3435" i="19"/>
  <c r="B3436" i="19"/>
  <c r="B3437" i="19"/>
  <c r="B3438" i="19"/>
  <c r="B3439" i="19"/>
  <c r="B3440" i="19"/>
  <c r="B3441" i="19"/>
  <c r="B3442" i="19"/>
  <c r="B3443" i="19"/>
  <c r="B3444" i="19"/>
  <c r="B3445" i="19"/>
  <c r="B3446" i="19"/>
  <c r="B3447" i="19"/>
  <c r="B3448" i="19"/>
  <c r="B3449" i="19"/>
  <c r="B3450" i="19"/>
  <c r="B3451" i="19"/>
  <c r="B3452" i="19"/>
  <c r="B3453" i="19"/>
  <c r="B3454" i="19"/>
  <c r="B3455" i="19"/>
  <c r="B3456" i="19"/>
  <c r="B3457" i="19"/>
  <c r="B3458" i="19"/>
  <c r="B3459" i="19"/>
  <c r="B3460" i="19"/>
  <c r="B3461" i="19"/>
  <c r="B3462" i="19"/>
  <c r="B3463" i="19"/>
  <c r="B3464" i="19"/>
  <c r="B3465" i="19"/>
  <c r="B3466" i="19"/>
  <c r="B3467" i="19"/>
  <c r="B3468" i="19"/>
  <c r="B3469" i="19"/>
  <c r="B3470" i="19"/>
  <c r="B3471" i="19"/>
  <c r="B3472" i="19"/>
  <c r="B3473" i="19"/>
  <c r="B3474" i="19"/>
  <c r="B3475" i="19"/>
  <c r="B3476" i="19"/>
  <c r="B3477" i="19"/>
  <c r="B3478" i="19"/>
  <c r="B3479" i="19"/>
  <c r="B3480" i="19"/>
  <c r="B3481" i="19"/>
  <c r="B3482" i="19"/>
  <c r="B3483" i="19"/>
  <c r="B3484" i="19"/>
  <c r="B3485" i="19"/>
  <c r="B3486" i="19"/>
  <c r="B3487" i="19"/>
  <c r="B3488" i="19"/>
  <c r="B3489" i="19"/>
  <c r="B3490" i="19"/>
  <c r="B3491" i="19"/>
  <c r="B3492" i="19"/>
  <c r="B3493" i="19"/>
  <c r="B3494" i="19"/>
  <c r="B3495" i="19"/>
  <c r="B3496" i="19"/>
  <c r="B3497" i="19"/>
  <c r="B3498" i="19"/>
  <c r="B3499" i="19"/>
  <c r="B3500" i="19"/>
  <c r="B3501" i="19"/>
  <c r="B3502" i="19"/>
  <c r="B3503" i="19"/>
  <c r="B3504" i="19"/>
  <c r="B3505" i="19"/>
  <c r="B3506" i="19"/>
  <c r="B3507" i="19"/>
  <c r="B3508" i="19"/>
  <c r="B3509" i="19"/>
  <c r="B3510" i="19"/>
  <c r="B3511" i="19"/>
  <c r="B3512" i="19"/>
  <c r="B3513" i="19"/>
  <c r="B3514" i="19"/>
  <c r="B3515" i="19"/>
  <c r="B3516" i="19"/>
  <c r="B3517" i="19"/>
  <c r="B3518" i="19"/>
  <c r="B3519" i="19"/>
  <c r="B3520" i="19"/>
  <c r="B3521" i="19"/>
  <c r="B3522" i="19"/>
  <c r="B3523" i="19"/>
  <c r="B3524" i="19"/>
  <c r="B3525" i="19"/>
  <c r="B3526" i="19"/>
  <c r="B3527" i="19"/>
  <c r="B3528" i="19"/>
  <c r="B3529" i="19"/>
  <c r="B3530" i="19"/>
  <c r="B3531" i="19"/>
  <c r="B3532" i="19"/>
  <c r="B3533" i="19"/>
  <c r="B3534" i="19"/>
  <c r="B3535" i="19"/>
  <c r="B3536" i="19"/>
  <c r="B3537" i="19"/>
  <c r="B3538" i="19"/>
  <c r="B3539" i="19"/>
  <c r="B3540" i="19"/>
  <c r="B3541" i="19"/>
  <c r="B3542" i="19"/>
  <c r="B3543" i="19"/>
  <c r="B3544" i="19"/>
  <c r="B3545" i="19"/>
  <c r="B3546" i="19"/>
  <c r="B3547" i="19"/>
  <c r="B3548" i="19"/>
  <c r="B3549" i="19"/>
  <c r="B3550" i="19"/>
  <c r="B3551" i="19"/>
  <c r="B3552" i="19"/>
  <c r="B3553" i="19"/>
  <c r="B3554" i="19"/>
  <c r="B3555" i="19"/>
  <c r="B3556" i="19"/>
  <c r="B3557" i="19"/>
  <c r="B3558" i="19"/>
  <c r="B3559" i="19"/>
  <c r="B3560" i="19"/>
  <c r="B3561" i="19"/>
  <c r="B3562" i="19"/>
  <c r="B3563" i="19"/>
  <c r="B3564" i="19"/>
  <c r="B3565" i="19"/>
  <c r="B3566" i="19"/>
  <c r="B3567" i="19"/>
  <c r="B3568" i="19"/>
  <c r="B3569" i="19"/>
  <c r="B3570" i="19"/>
  <c r="B3571" i="19"/>
  <c r="B3572" i="19"/>
  <c r="B3573" i="19"/>
  <c r="B3574" i="19"/>
  <c r="B3575" i="19"/>
  <c r="B3576" i="19"/>
  <c r="B3577" i="19"/>
  <c r="B3578" i="19"/>
  <c r="B3579" i="19"/>
  <c r="B3580" i="19"/>
  <c r="B3581" i="19"/>
  <c r="B3582" i="19"/>
  <c r="B3583" i="19"/>
  <c r="B3584" i="19"/>
  <c r="B3585" i="19"/>
  <c r="B3586" i="19"/>
  <c r="B3587" i="19"/>
  <c r="B3588" i="19"/>
  <c r="B3589" i="19"/>
  <c r="B3590" i="19"/>
  <c r="B3591" i="19"/>
  <c r="B3592" i="19"/>
  <c r="B3593" i="19"/>
  <c r="B3594" i="19"/>
  <c r="B3595" i="19"/>
  <c r="B3596" i="19"/>
  <c r="B3597" i="19"/>
  <c r="B3598" i="19"/>
  <c r="B3599" i="19"/>
  <c r="B3600" i="19"/>
  <c r="B3601" i="19"/>
  <c r="B3602" i="19"/>
  <c r="B3603" i="19"/>
  <c r="B3604" i="19"/>
  <c r="B3605" i="19"/>
  <c r="B3606" i="19"/>
  <c r="B3607" i="19"/>
  <c r="B3608" i="19"/>
  <c r="B3609" i="19"/>
  <c r="B3610" i="19"/>
  <c r="B3611" i="19"/>
  <c r="B3612" i="19"/>
  <c r="B3613" i="19"/>
  <c r="B3614" i="19"/>
  <c r="B3615" i="19"/>
  <c r="B3616" i="19"/>
  <c r="B3617" i="19"/>
  <c r="B3618" i="19"/>
  <c r="B3619" i="19"/>
  <c r="B3620" i="19"/>
  <c r="B3621" i="19"/>
  <c r="B3622" i="19"/>
  <c r="B3623" i="19"/>
  <c r="B3624" i="19"/>
  <c r="B3625" i="19"/>
  <c r="B3626" i="19"/>
  <c r="B3627" i="19"/>
  <c r="B3628" i="19"/>
  <c r="B3629" i="19"/>
  <c r="B3630" i="19"/>
  <c r="B3631" i="19"/>
  <c r="B3632" i="19"/>
  <c r="B3633" i="19"/>
  <c r="B3634" i="19"/>
  <c r="B3635" i="19"/>
  <c r="B3636" i="19"/>
  <c r="B3637" i="19"/>
  <c r="B3638" i="19"/>
  <c r="B3639" i="19"/>
  <c r="B3640" i="19"/>
  <c r="B3641" i="19"/>
  <c r="B3642" i="19"/>
  <c r="B3643" i="19"/>
  <c r="B3644" i="19"/>
  <c r="B3645" i="19"/>
  <c r="B3646" i="19"/>
  <c r="B3647" i="19"/>
  <c r="B3648" i="19"/>
  <c r="B3649" i="19"/>
  <c r="B3650" i="19"/>
  <c r="B3651" i="19"/>
  <c r="B3652" i="19"/>
  <c r="B3653" i="19"/>
  <c r="B3654" i="19"/>
  <c r="B3655" i="19"/>
  <c r="B3656" i="19"/>
  <c r="B3657" i="19"/>
  <c r="B3658" i="19"/>
  <c r="B3659" i="19"/>
  <c r="B3660" i="19"/>
  <c r="B3661" i="19"/>
  <c r="B3662" i="19"/>
  <c r="B3663" i="19"/>
  <c r="B3664" i="19"/>
  <c r="B3665" i="19"/>
  <c r="B3666" i="19"/>
  <c r="B3667" i="19"/>
  <c r="B3668" i="19"/>
  <c r="B3669" i="19"/>
  <c r="B3670" i="19"/>
  <c r="B3671" i="19"/>
  <c r="B3672" i="19"/>
  <c r="B3673" i="19"/>
  <c r="B3674" i="19"/>
  <c r="B3675" i="19"/>
  <c r="B3676" i="19"/>
  <c r="B3677" i="19"/>
  <c r="B3678" i="19"/>
  <c r="B3679" i="19"/>
  <c r="B3680" i="19"/>
  <c r="B3681" i="19"/>
  <c r="B3682" i="19"/>
  <c r="B3683" i="19"/>
  <c r="B3684" i="19"/>
  <c r="B3685" i="19"/>
  <c r="B3686" i="19"/>
  <c r="B3687" i="19"/>
  <c r="B3688" i="19"/>
  <c r="B3689" i="19"/>
  <c r="B3690" i="19"/>
  <c r="B3691" i="19"/>
  <c r="B3692" i="19"/>
  <c r="B3693" i="19"/>
  <c r="B3694" i="19"/>
  <c r="B3695" i="19"/>
  <c r="B3696" i="19"/>
  <c r="B3697" i="19"/>
  <c r="B3698" i="19"/>
  <c r="B3699" i="19"/>
  <c r="B3700" i="19"/>
  <c r="B3701" i="19"/>
  <c r="B3702" i="19"/>
  <c r="B3703" i="19"/>
  <c r="B3704" i="19"/>
  <c r="B3705" i="19"/>
  <c r="B3706" i="19"/>
  <c r="B3707" i="19"/>
  <c r="B3708" i="19"/>
  <c r="B3709" i="19"/>
  <c r="B3710" i="19"/>
  <c r="B3711" i="19"/>
  <c r="B3712" i="19"/>
  <c r="B3713" i="19"/>
  <c r="B3714" i="19"/>
  <c r="B3715" i="19"/>
  <c r="B3716" i="19"/>
  <c r="B3717" i="19"/>
  <c r="B3718" i="19"/>
  <c r="B3719" i="19"/>
  <c r="B3720" i="19"/>
  <c r="B3721" i="19"/>
  <c r="B3722" i="19"/>
  <c r="B3723" i="19"/>
  <c r="B3724" i="19"/>
  <c r="B3725" i="19"/>
  <c r="B3726" i="19"/>
  <c r="B3727" i="19"/>
  <c r="B3728" i="19"/>
  <c r="B3729" i="19"/>
  <c r="B3730" i="19"/>
  <c r="B3731" i="19"/>
  <c r="B3732" i="19"/>
  <c r="B3733" i="19"/>
  <c r="B3734" i="19"/>
  <c r="B3735" i="19"/>
  <c r="B3736" i="19"/>
  <c r="B3737" i="19"/>
  <c r="B3738" i="19"/>
  <c r="B3739" i="19"/>
  <c r="B3740" i="19"/>
  <c r="B3741" i="19"/>
  <c r="B3742" i="19"/>
  <c r="B3743" i="19"/>
  <c r="B3744" i="19"/>
  <c r="B3745" i="19"/>
  <c r="B3746" i="19"/>
  <c r="B3747" i="19"/>
  <c r="B3748" i="19"/>
  <c r="B3749" i="19"/>
  <c r="B3750" i="19"/>
  <c r="B3751" i="19"/>
  <c r="B3752" i="19"/>
  <c r="B3753" i="19"/>
  <c r="B3754" i="19"/>
  <c r="B3755" i="19"/>
  <c r="B3756" i="19"/>
  <c r="B3757" i="19"/>
  <c r="B3758" i="19"/>
  <c r="B3759" i="19"/>
  <c r="B3760" i="19"/>
  <c r="B3761" i="19"/>
  <c r="B3762" i="19"/>
  <c r="B3763" i="19"/>
  <c r="B3764" i="19"/>
  <c r="B3765" i="19"/>
  <c r="B3766" i="19"/>
  <c r="B3767" i="19"/>
  <c r="B3768" i="19"/>
  <c r="B3769" i="19"/>
  <c r="B3770" i="19"/>
  <c r="B3771" i="19"/>
  <c r="B3772" i="19"/>
  <c r="B3773" i="19"/>
  <c r="B3774" i="19"/>
  <c r="B3775" i="19"/>
  <c r="B3776" i="19"/>
  <c r="B3777" i="19"/>
  <c r="B3778" i="19"/>
  <c r="B3779" i="19"/>
  <c r="B3780" i="19"/>
  <c r="B3781" i="19"/>
  <c r="B3782" i="19"/>
  <c r="B3783" i="19"/>
  <c r="B3784" i="19"/>
  <c r="B3785" i="19"/>
  <c r="B3786" i="19"/>
  <c r="B3787" i="19"/>
  <c r="B3788" i="19"/>
  <c r="B3789" i="19"/>
  <c r="B3790" i="19"/>
  <c r="B3791" i="19"/>
  <c r="B3792" i="19"/>
  <c r="B3793" i="19"/>
  <c r="B3794" i="19"/>
  <c r="B3795" i="19"/>
  <c r="B3796" i="19"/>
  <c r="B3797" i="19"/>
  <c r="B3798" i="19"/>
  <c r="B3799" i="19"/>
  <c r="B3800" i="19"/>
  <c r="B3801" i="19"/>
  <c r="B3802" i="19"/>
  <c r="B3803" i="19"/>
  <c r="B3804" i="19"/>
  <c r="B3805" i="19"/>
  <c r="B3806" i="19"/>
  <c r="B3807" i="19"/>
  <c r="B3808" i="19"/>
  <c r="B3809" i="19"/>
  <c r="B3810" i="19"/>
  <c r="B3811" i="19"/>
  <c r="B3812" i="19"/>
  <c r="B3813" i="19"/>
  <c r="B3814" i="19"/>
  <c r="B3815" i="19"/>
  <c r="B3816" i="19"/>
  <c r="B3817" i="19"/>
  <c r="B3818" i="19"/>
  <c r="B3819" i="19"/>
  <c r="B3820" i="19"/>
  <c r="B3821" i="19"/>
  <c r="B3822" i="19"/>
  <c r="B3823" i="19"/>
  <c r="B3824" i="19"/>
  <c r="B3825" i="19"/>
  <c r="B3826" i="19"/>
  <c r="B3827" i="19"/>
  <c r="B3828" i="19"/>
  <c r="B3829" i="19"/>
  <c r="B3830" i="19"/>
  <c r="B3831" i="19"/>
  <c r="B3832" i="19"/>
  <c r="B3833" i="19"/>
  <c r="B3834" i="19"/>
  <c r="B3835" i="19"/>
  <c r="B3836" i="19"/>
  <c r="B3837" i="19"/>
  <c r="B3838" i="19"/>
  <c r="B3839" i="19"/>
  <c r="B3840" i="19"/>
  <c r="B3841" i="19"/>
  <c r="B3842" i="19"/>
  <c r="B3843" i="19"/>
  <c r="B3844" i="19"/>
  <c r="B3845" i="19"/>
  <c r="B3846" i="19"/>
  <c r="B3847" i="19"/>
  <c r="B3848" i="19"/>
  <c r="B3849" i="19"/>
  <c r="B3850" i="19"/>
  <c r="B3851" i="19"/>
  <c r="B3852" i="19"/>
  <c r="B3853" i="19"/>
  <c r="B3854" i="19"/>
  <c r="B3855" i="19"/>
  <c r="B3856" i="19"/>
  <c r="B3857" i="19"/>
  <c r="B3858" i="19"/>
  <c r="B3859" i="19"/>
  <c r="B3860" i="19"/>
  <c r="B3861" i="19"/>
  <c r="B3862" i="19"/>
  <c r="B3863" i="19"/>
  <c r="B3864" i="19"/>
  <c r="B3865" i="19"/>
  <c r="B3866" i="19"/>
  <c r="B3867" i="19"/>
  <c r="B3868" i="19"/>
  <c r="B3869" i="19"/>
  <c r="B3870" i="19"/>
  <c r="B3871" i="19"/>
  <c r="B3872" i="19"/>
  <c r="B3873" i="19"/>
  <c r="B3874" i="19"/>
  <c r="B3875" i="19"/>
  <c r="B3876" i="19"/>
  <c r="B3877" i="19"/>
  <c r="B3878" i="19"/>
  <c r="B3879" i="19"/>
  <c r="B3880" i="19"/>
  <c r="B3881" i="19"/>
  <c r="B3882" i="19"/>
  <c r="B3883" i="19"/>
  <c r="B3884" i="19"/>
  <c r="B3885" i="19"/>
  <c r="B3886" i="19"/>
  <c r="B3887" i="19"/>
  <c r="B3888" i="19"/>
  <c r="B3889" i="19"/>
  <c r="B3890" i="19"/>
  <c r="B3891" i="19"/>
  <c r="B3892" i="19"/>
  <c r="B3893" i="19"/>
  <c r="B3894" i="19"/>
  <c r="B3895" i="19"/>
  <c r="B3896" i="19"/>
  <c r="B3897" i="19"/>
  <c r="B3898" i="19"/>
  <c r="B3899" i="19"/>
  <c r="B3900" i="19"/>
  <c r="B3901" i="19"/>
  <c r="B3902" i="19"/>
  <c r="B3903" i="19"/>
  <c r="B3904" i="19"/>
  <c r="B3905" i="19"/>
  <c r="B3906" i="19"/>
  <c r="B3907" i="19"/>
  <c r="B3908" i="19"/>
  <c r="B3909" i="19"/>
  <c r="B3910" i="19"/>
  <c r="B3911" i="19"/>
  <c r="B3912" i="19"/>
  <c r="B3913" i="19"/>
  <c r="B3914" i="19"/>
  <c r="B3915" i="19"/>
  <c r="B3916" i="19"/>
  <c r="B3917" i="19"/>
  <c r="B3918" i="19"/>
  <c r="B3919" i="19"/>
  <c r="B3920" i="19"/>
  <c r="B3921" i="19"/>
  <c r="B3922" i="19"/>
  <c r="B3923" i="19"/>
  <c r="B3924" i="19"/>
  <c r="B3925" i="19"/>
  <c r="B3926" i="19"/>
  <c r="B3927" i="19"/>
  <c r="B3928" i="19"/>
  <c r="B3929" i="19"/>
  <c r="B3930" i="19"/>
  <c r="B3931" i="19"/>
  <c r="B3932" i="19"/>
  <c r="B3933" i="19"/>
  <c r="B3934" i="19"/>
  <c r="B3935" i="19"/>
  <c r="B3936" i="19"/>
  <c r="B3937" i="19"/>
  <c r="B3938" i="19"/>
  <c r="B3939" i="19"/>
  <c r="B3940" i="19"/>
  <c r="B3941" i="19"/>
  <c r="B3942" i="19"/>
  <c r="B3943" i="19"/>
  <c r="B3944" i="19"/>
  <c r="B3945" i="19"/>
  <c r="B3946" i="19"/>
  <c r="B3947" i="19"/>
  <c r="B3948" i="19"/>
  <c r="B3949" i="19"/>
  <c r="B3950" i="19"/>
  <c r="B3951" i="19"/>
  <c r="B3952" i="19"/>
  <c r="B3953" i="19"/>
  <c r="B3954" i="19"/>
  <c r="B3955" i="19"/>
  <c r="B3956" i="19"/>
  <c r="B3957" i="19"/>
  <c r="B3958" i="19"/>
  <c r="B3959" i="19"/>
  <c r="B3960" i="19"/>
  <c r="B3961" i="19"/>
  <c r="B3962" i="19"/>
  <c r="B3963" i="19"/>
  <c r="B3964" i="19"/>
  <c r="B3965" i="19"/>
  <c r="B3966" i="19"/>
  <c r="B3967" i="19"/>
  <c r="B3968" i="19"/>
  <c r="B3969" i="19"/>
  <c r="B3970" i="19"/>
  <c r="B3971" i="19"/>
  <c r="B3972" i="19"/>
  <c r="B3973" i="19"/>
  <c r="B3974" i="19"/>
  <c r="B3975" i="19"/>
  <c r="B3976" i="19"/>
  <c r="B3977" i="19"/>
  <c r="B3978" i="19"/>
  <c r="B3979" i="19"/>
  <c r="B3980" i="19"/>
  <c r="B3981" i="19"/>
  <c r="B3982" i="19"/>
  <c r="B3983" i="19"/>
  <c r="B3984" i="19"/>
  <c r="B3985" i="19"/>
  <c r="B3986" i="19"/>
  <c r="B3987" i="19"/>
  <c r="B3988" i="19"/>
  <c r="B3989" i="19"/>
  <c r="B3990" i="19"/>
  <c r="B3991" i="19"/>
  <c r="B3992" i="19"/>
  <c r="B3993" i="19"/>
  <c r="B3994" i="19"/>
  <c r="B3995" i="19"/>
  <c r="B3996" i="19"/>
  <c r="B3997" i="19"/>
  <c r="B3998" i="19"/>
  <c r="B3999" i="19"/>
  <c r="B4000" i="19"/>
  <c r="B4001" i="19"/>
  <c r="B4002" i="19"/>
  <c r="B4003" i="19"/>
  <c r="B4004" i="19"/>
  <c r="B4005" i="19"/>
  <c r="B4006" i="19"/>
  <c r="B4007" i="19"/>
  <c r="B4008" i="19"/>
  <c r="B4009" i="19"/>
  <c r="B4010" i="19"/>
  <c r="B4011" i="19"/>
  <c r="B4012" i="19"/>
  <c r="B4013" i="19"/>
  <c r="B4014" i="19"/>
  <c r="B4015" i="19"/>
  <c r="B4016" i="19"/>
  <c r="B4017" i="19"/>
  <c r="B4018" i="19"/>
  <c r="B4019" i="19"/>
  <c r="B4020" i="19"/>
  <c r="B4021" i="19"/>
  <c r="B4022" i="19"/>
  <c r="B4023" i="19"/>
  <c r="B4024" i="19"/>
  <c r="B4025" i="19"/>
  <c r="B4026" i="19"/>
  <c r="B4027" i="19"/>
  <c r="B4028" i="19"/>
  <c r="B4029" i="19"/>
  <c r="B4030" i="19"/>
  <c r="B4031" i="19"/>
  <c r="B4032" i="19"/>
  <c r="B4033" i="19"/>
  <c r="B4034" i="19"/>
  <c r="B4035" i="19"/>
  <c r="B4036" i="19"/>
  <c r="B4037" i="19"/>
  <c r="B4038" i="19"/>
  <c r="B4039" i="19"/>
  <c r="B4040" i="19"/>
  <c r="B4041" i="19"/>
  <c r="B4042" i="19"/>
  <c r="B4043" i="19"/>
  <c r="B4044" i="19"/>
  <c r="B4045" i="19"/>
  <c r="B4046" i="19"/>
  <c r="B4047" i="19"/>
  <c r="B4048" i="19"/>
  <c r="B4049" i="19"/>
  <c r="B4050" i="19"/>
  <c r="B4051" i="19"/>
  <c r="B4052" i="19"/>
  <c r="B4053" i="19"/>
  <c r="B4054" i="19"/>
  <c r="B4055" i="19"/>
  <c r="B4056" i="19"/>
  <c r="B4057" i="19"/>
  <c r="B4058" i="19"/>
  <c r="B4059" i="19"/>
  <c r="B4060" i="19"/>
  <c r="B4061" i="19"/>
  <c r="B4062" i="19"/>
  <c r="B4063" i="19"/>
  <c r="B4064" i="19"/>
  <c r="B4065" i="19"/>
  <c r="B4066" i="19"/>
  <c r="B4067" i="19"/>
  <c r="B4068" i="19"/>
  <c r="B4069" i="19"/>
  <c r="B4070" i="19"/>
  <c r="B4071" i="19"/>
  <c r="B4072" i="19"/>
  <c r="B4073" i="19"/>
  <c r="B4074" i="19"/>
  <c r="B4075" i="19"/>
  <c r="B4076" i="19"/>
  <c r="B4077" i="19"/>
  <c r="B4078" i="19"/>
  <c r="B4079" i="19"/>
  <c r="B4080" i="19"/>
  <c r="B4081" i="19"/>
  <c r="B4082" i="19"/>
  <c r="B4083" i="19"/>
  <c r="B4084" i="19"/>
  <c r="B4085" i="19"/>
  <c r="B4086" i="19"/>
  <c r="B4087" i="19"/>
  <c r="B4088" i="19"/>
  <c r="B4089" i="19"/>
  <c r="B4090" i="19"/>
  <c r="B4091" i="19"/>
  <c r="B4092" i="19"/>
  <c r="B4093" i="19"/>
  <c r="B4094" i="19"/>
  <c r="B4095" i="19"/>
  <c r="B4096" i="19"/>
  <c r="B4097" i="19"/>
  <c r="B4098" i="19"/>
  <c r="B4099" i="19"/>
  <c r="B4100" i="19"/>
  <c r="B4101" i="19"/>
  <c r="B4102" i="19"/>
  <c r="B4103" i="19"/>
  <c r="B4104" i="19"/>
  <c r="B4105" i="19"/>
  <c r="B4106" i="19"/>
  <c r="B4107" i="19"/>
  <c r="B4108" i="19"/>
  <c r="B4109" i="19"/>
  <c r="B4110" i="19"/>
  <c r="B4111" i="19"/>
  <c r="B4112" i="19"/>
  <c r="B4113" i="19"/>
  <c r="B4114" i="19"/>
  <c r="B4115" i="19"/>
  <c r="B4116" i="19"/>
  <c r="B4117" i="19"/>
  <c r="B4118" i="19"/>
  <c r="B4119" i="19"/>
  <c r="B4120" i="19"/>
  <c r="B4121" i="19"/>
  <c r="B4122" i="19"/>
  <c r="B4123" i="19"/>
  <c r="B4124" i="19"/>
  <c r="B4125" i="19"/>
  <c r="B4126" i="19"/>
  <c r="B4127" i="19"/>
  <c r="B4128" i="19"/>
  <c r="B4129" i="19"/>
  <c r="B4130" i="19"/>
  <c r="B4131" i="19"/>
  <c r="B4132" i="19"/>
  <c r="B4133" i="19"/>
  <c r="B4134" i="19"/>
  <c r="B4135" i="19"/>
  <c r="B4136" i="19"/>
  <c r="B4137" i="19"/>
  <c r="B4138" i="19"/>
  <c r="B4139" i="19"/>
  <c r="B4140" i="19"/>
  <c r="B4141" i="19"/>
  <c r="B4142" i="19"/>
  <c r="B4143" i="19"/>
  <c r="B4144" i="19"/>
  <c r="B4145" i="19"/>
  <c r="B4146" i="19"/>
  <c r="B4147" i="19"/>
  <c r="B4148" i="19"/>
  <c r="B4149" i="19"/>
  <c r="B4150" i="19"/>
  <c r="B4151" i="19"/>
  <c r="B4152" i="19"/>
  <c r="B4153" i="19"/>
  <c r="B4154" i="19"/>
  <c r="B4155" i="19"/>
  <c r="B4156" i="19"/>
  <c r="B4157" i="19"/>
  <c r="B4158" i="19"/>
  <c r="B4159" i="19"/>
  <c r="B4160" i="19"/>
  <c r="B4161" i="19"/>
  <c r="B4162" i="19"/>
  <c r="B4163" i="19"/>
  <c r="B4164" i="19"/>
  <c r="B4165" i="19"/>
  <c r="B4166" i="19"/>
  <c r="B4167" i="19"/>
  <c r="B4168" i="19"/>
  <c r="B4169" i="19"/>
  <c r="B4170" i="19"/>
  <c r="B4171" i="19"/>
  <c r="B4172" i="19"/>
  <c r="B4173" i="19"/>
  <c r="B4174" i="19"/>
  <c r="B4175" i="19"/>
  <c r="B4176" i="19"/>
  <c r="B4177" i="19"/>
  <c r="B4178" i="19"/>
  <c r="B4179" i="19"/>
  <c r="B4180" i="19"/>
  <c r="B4181" i="19"/>
  <c r="B4182" i="19"/>
  <c r="B4183" i="19"/>
  <c r="B4184" i="19"/>
  <c r="B4185" i="19"/>
  <c r="B4186" i="19"/>
  <c r="B4187" i="19"/>
  <c r="B4188" i="19"/>
  <c r="B4189" i="19"/>
  <c r="B4190" i="19"/>
  <c r="B4191" i="19"/>
  <c r="B4192" i="19"/>
  <c r="B4193" i="19"/>
  <c r="B4194" i="19"/>
  <c r="B4195" i="19"/>
  <c r="B4196" i="19"/>
  <c r="B4197" i="19"/>
  <c r="B4198" i="19"/>
  <c r="B4199" i="19"/>
  <c r="B4200" i="19"/>
  <c r="B4201" i="19"/>
  <c r="B4202" i="19"/>
  <c r="B4203" i="19"/>
  <c r="B4204" i="19"/>
  <c r="B4205" i="19"/>
  <c r="B4206" i="19"/>
  <c r="B4207" i="19"/>
  <c r="B4208" i="19"/>
  <c r="B4209" i="19"/>
  <c r="B4210" i="19"/>
  <c r="B4211" i="19"/>
  <c r="B4212" i="19"/>
  <c r="B4213" i="19"/>
  <c r="B4214" i="19"/>
  <c r="B4215" i="19"/>
  <c r="B4216" i="19"/>
  <c r="B4217" i="19"/>
  <c r="B4218" i="19"/>
  <c r="B4219" i="19"/>
  <c r="B4220" i="19"/>
  <c r="B4221" i="19"/>
  <c r="B4222" i="19"/>
  <c r="B4223" i="19"/>
  <c r="B4224" i="19"/>
  <c r="B4225" i="19"/>
  <c r="B4226" i="19"/>
  <c r="B4227" i="19"/>
  <c r="B4228" i="19"/>
  <c r="B4229" i="19"/>
  <c r="B4230" i="19"/>
  <c r="B4231" i="19"/>
  <c r="B4232" i="19"/>
  <c r="B4233" i="19"/>
  <c r="B4234" i="19"/>
  <c r="B4235" i="19"/>
  <c r="B4236" i="19"/>
  <c r="B4237" i="19"/>
  <c r="B4238" i="19"/>
  <c r="B4239" i="19"/>
  <c r="B4240" i="19"/>
  <c r="B4241" i="19"/>
  <c r="B4242" i="19"/>
  <c r="B4243" i="19"/>
  <c r="B4244" i="19"/>
  <c r="B4245" i="19"/>
  <c r="B4246" i="19"/>
  <c r="B4247" i="19"/>
  <c r="B4248" i="19"/>
  <c r="B4249" i="19"/>
  <c r="B4250" i="19"/>
  <c r="B4251" i="19"/>
  <c r="B4252" i="19"/>
  <c r="B4253" i="19"/>
  <c r="B4254" i="19"/>
  <c r="B4255" i="19"/>
  <c r="B4256" i="19"/>
  <c r="B4257" i="19"/>
  <c r="B4258" i="19"/>
  <c r="B4259" i="19"/>
  <c r="B4260" i="19"/>
  <c r="B4261" i="19"/>
  <c r="B4262" i="19"/>
  <c r="B4263" i="19"/>
  <c r="B4264" i="19"/>
  <c r="B4265" i="19"/>
  <c r="B4266" i="19"/>
  <c r="B4267" i="19"/>
  <c r="B4268" i="19"/>
  <c r="B4269" i="19"/>
  <c r="B4270" i="19"/>
  <c r="B4271" i="19"/>
  <c r="B4272" i="19"/>
  <c r="B4273" i="19"/>
  <c r="B4274" i="19"/>
  <c r="B4275" i="19"/>
  <c r="B4276" i="19"/>
  <c r="B4277" i="19"/>
  <c r="B4278" i="19"/>
  <c r="B4279" i="19"/>
  <c r="B4280" i="19"/>
  <c r="B4281" i="19"/>
  <c r="B4282" i="19"/>
  <c r="B4283" i="19"/>
  <c r="B4284" i="19"/>
  <c r="B4285" i="19"/>
  <c r="B4286" i="19"/>
  <c r="B4287" i="19"/>
  <c r="B4288" i="19"/>
  <c r="B4289" i="19"/>
  <c r="B4290" i="19"/>
  <c r="B4291" i="19"/>
  <c r="B4292" i="19"/>
  <c r="B4293" i="19"/>
  <c r="B4294" i="19"/>
  <c r="B4295" i="19"/>
  <c r="B4296" i="19"/>
  <c r="B4297" i="19"/>
  <c r="B4298" i="19"/>
  <c r="B4299" i="19"/>
  <c r="B4300" i="19"/>
  <c r="B4301" i="19"/>
  <c r="B4302" i="19"/>
  <c r="B4303" i="19"/>
  <c r="B4304" i="19"/>
  <c r="B4305" i="19"/>
  <c r="B4306" i="19"/>
  <c r="B4307" i="19"/>
  <c r="B4308" i="19"/>
  <c r="B4309" i="19"/>
  <c r="B4310" i="19"/>
  <c r="B4311" i="19"/>
  <c r="B4312" i="19"/>
  <c r="B4313" i="19"/>
  <c r="B4314" i="19"/>
  <c r="B4315" i="19"/>
  <c r="B4316" i="19"/>
  <c r="B4317" i="19"/>
  <c r="B4318" i="19"/>
  <c r="B4319" i="19"/>
  <c r="B4320" i="19"/>
  <c r="B4321" i="19"/>
  <c r="B4322" i="19"/>
  <c r="B4323" i="19"/>
  <c r="B4324" i="19"/>
  <c r="B4325" i="19"/>
  <c r="B4326" i="19"/>
  <c r="B4327" i="19"/>
  <c r="B4328" i="19"/>
  <c r="B4329" i="19"/>
  <c r="B4330" i="19"/>
  <c r="B4331" i="19"/>
  <c r="B4332" i="19"/>
  <c r="B4333" i="19"/>
  <c r="B4334" i="19"/>
  <c r="B4335" i="19"/>
  <c r="B4336" i="19"/>
  <c r="B4337" i="19"/>
  <c r="B4338" i="19"/>
  <c r="B4339" i="19"/>
  <c r="B4340" i="19"/>
  <c r="B4341" i="19"/>
  <c r="B4342" i="19"/>
  <c r="B4343" i="19"/>
  <c r="B4344" i="19"/>
  <c r="B4345" i="19"/>
  <c r="B4346" i="19"/>
  <c r="B4347" i="19"/>
  <c r="B4348" i="19"/>
  <c r="B4349" i="19"/>
  <c r="B4350" i="19"/>
  <c r="B4351" i="19"/>
  <c r="B4352" i="19"/>
  <c r="B4353" i="19"/>
  <c r="B4354" i="19"/>
  <c r="B4355" i="19"/>
  <c r="B4356" i="19"/>
  <c r="B4357" i="19"/>
  <c r="B4358" i="19"/>
  <c r="B4359" i="19"/>
  <c r="B4360" i="19"/>
  <c r="B4361" i="19"/>
  <c r="B4362" i="19"/>
  <c r="B4363" i="19"/>
  <c r="B4364" i="19"/>
  <c r="B4365" i="19"/>
  <c r="B4366" i="19"/>
  <c r="B4367" i="19"/>
  <c r="B4368" i="19"/>
  <c r="B4369" i="19"/>
  <c r="B4370" i="19"/>
  <c r="B4371" i="19"/>
  <c r="B4372" i="19"/>
  <c r="B4373" i="19"/>
  <c r="B4374" i="19"/>
  <c r="B4375" i="19"/>
  <c r="B4376" i="19"/>
  <c r="B4377" i="19"/>
  <c r="B4378" i="19"/>
  <c r="B4379" i="19"/>
  <c r="B4380" i="19"/>
  <c r="B4381" i="19"/>
  <c r="B4382" i="19"/>
  <c r="B4383" i="19"/>
  <c r="B4384" i="19"/>
  <c r="B4385" i="19"/>
  <c r="B4386" i="19"/>
  <c r="B4387" i="19"/>
  <c r="B4388" i="19"/>
  <c r="B4389" i="19"/>
  <c r="B4390" i="19"/>
  <c r="B4391" i="19"/>
  <c r="B4392" i="19"/>
  <c r="B4393" i="19"/>
  <c r="B4394" i="19"/>
  <c r="B4395" i="19"/>
  <c r="B4396" i="19"/>
  <c r="B4397" i="19"/>
  <c r="B4398" i="19"/>
  <c r="B4399" i="19"/>
  <c r="B4400" i="19"/>
  <c r="B4401" i="19"/>
  <c r="B4402" i="19"/>
  <c r="B4403" i="19"/>
  <c r="B4404" i="19"/>
  <c r="B4405" i="19"/>
  <c r="B4406" i="19"/>
  <c r="B4407" i="19"/>
  <c r="B4408" i="19"/>
  <c r="B4409" i="19"/>
  <c r="B4410" i="19"/>
  <c r="B4411" i="19"/>
  <c r="B4412" i="19"/>
  <c r="B4413" i="19"/>
  <c r="B4414" i="19"/>
  <c r="B4415" i="19"/>
  <c r="B4416" i="19"/>
  <c r="B4417" i="19"/>
  <c r="B4418" i="19"/>
  <c r="B4419" i="19"/>
  <c r="B4420" i="19"/>
  <c r="B4421" i="19"/>
  <c r="B4422" i="19"/>
  <c r="B4423" i="19"/>
  <c r="B4424" i="19"/>
  <c r="B4425" i="19"/>
  <c r="B4426" i="19"/>
  <c r="B4427" i="19"/>
  <c r="B4428" i="19"/>
  <c r="B4429" i="19"/>
  <c r="B4430" i="19"/>
  <c r="B4431" i="19"/>
  <c r="B4432" i="19"/>
  <c r="B4433" i="19"/>
  <c r="B4434" i="19"/>
  <c r="B4435" i="19"/>
  <c r="B4436" i="19"/>
  <c r="B4437" i="19"/>
  <c r="B4438" i="19"/>
  <c r="B4439" i="19"/>
  <c r="B4440" i="19"/>
  <c r="B4441" i="19"/>
  <c r="B4442" i="19"/>
  <c r="B4443" i="19"/>
  <c r="B4444" i="19"/>
  <c r="B4445" i="19"/>
  <c r="B4446" i="19"/>
  <c r="B4447" i="19"/>
  <c r="B4448" i="19"/>
  <c r="B4449" i="19"/>
  <c r="B4450" i="19"/>
  <c r="B4451" i="19"/>
  <c r="B4452" i="19"/>
  <c r="B4453" i="19"/>
  <c r="B4454" i="19"/>
  <c r="B4455" i="19"/>
  <c r="B4456" i="19"/>
  <c r="B4457" i="19"/>
  <c r="B4458" i="19"/>
  <c r="B4459" i="19"/>
  <c r="B4460" i="19"/>
  <c r="B4461" i="19"/>
  <c r="B4462" i="19"/>
  <c r="B4463" i="19"/>
  <c r="B4464" i="19"/>
  <c r="B4465" i="19"/>
  <c r="B4466" i="19"/>
  <c r="B4467" i="19"/>
  <c r="B4468" i="19"/>
  <c r="B4469" i="19"/>
  <c r="B4470" i="19"/>
  <c r="B4471" i="19"/>
  <c r="B4472" i="19"/>
  <c r="B4473" i="19"/>
  <c r="B4474" i="19"/>
  <c r="B4475" i="19"/>
  <c r="B4476" i="19"/>
  <c r="B4477" i="19"/>
  <c r="B4478" i="19"/>
  <c r="B4479" i="19"/>
  <c r="B4480" i="19"/>
  <c r="B4481" i="19"/>
  <c r="B4482" i="19"/>
  <c r="B4483" i="19"/>
  <c r="B4484" i="19"/>
  <c r="B4485" i="19"/>
  <c r="B4486" i="19"/>
  <c r="B4487" i="19"/>
  <c r="B4488" i="19"/>
  <c r="B4489" i="19"/>
  <c r="B4490" i="19"/>
  <c r="B4491" i="19"/>
  <c r="B4492" i="19"/>
  <c r="B4493" i="19"/>
  <c r="B4494" i="19"/>
  <c r="B4495" i="19"/>
  <c r="B4496" i="19"/>
  <c r="B4497" i="19"/>
  <c r="B4498" i="19"/>
  <c r="B4499" i="19"/>
  <c r="B4500" i="19"/>
  <c r="B4501" i="19"/>
  <c r="B4502" i="19"/>
  <c r="B4503" i="19"/>
  <c r="B4504" i="19"/>
  <c r="B4505" i="19"/>
  <c r="B4506" i="19"/>
  <c r="B4507" i="19"/>
  <c r="B4508" i="19"/>
  <c r="B4509" i="19"/>
  <c r="B4510" i="19"/>
  <c r="B4511" i="19"/>
  <c r="B4512" i="19"/>
  <c r="B4513" i="19"/>
  <c r="B4514" i="19"/>
  <c r="B4515" i="19"/>
  <c r="B4516" i="19"/>
  <c r="B4517" i="19"/>
  <c r="B4518" i="19"/>
  <c r="B4519" i="19"/>
  <c r="B4520" i="19"/>
  <c r="B4521" i="19"/>
  <c r="B4522" i="19"/>
  <c r="B4523" i="19"/>
  <c r="B4524" i="19"/>
  <c r="B4525" i="19"/>
  <c r="B4526" i="19"/>
  <c r="B4527" i="19"/>
  <c r="B4528" i="19"/>
  <c r="B4529" i="19"/>
  <c r="B4530" i="19"/>
  <c r="B4531" i="19"/>
  <c r="B4532" i="19"/>
  <c r="B4533" i="19"/>
  <c r="B4534" i="19"/>
  <c r="B4535" i="19"/>
  <c r="B4536" i="19"/>
  <c r="B4537" i="19"/>
  <c r="B4538" i="19"/>
  <c r="B4539" i="19"/>
  <c r="B4540" i="19"/>
  <c r="B4541" i="19"/>
  <c r="B4542" i="19"/>
  <c r="B4543" i="19"/>
  <c r="B4544" i="19"/>
  <c r="B4545" i="19"/>
  <c r="B4546" i="19"/>
  <c r="B4547" i="19"/>
  <c r="B4548" i="19"/>
  <c r="B4549" i="19"/>
  <c r="B4550" i="19"/>
  <c r="B4551" i="19"/>
  <c r="B4552" i="19"/>
  <c r="B4553" i="19"/>
  <c r="B4554" i="19"/>
  <c r="B4555" i="19"/>
  <c r="B4556" i="19"/>
  <c r="B4557" i="19"/>
  <c r="B4558" i="19"/>
  <c r="B4559" i="19"/>
  <c r="B4560" i="19"/>
  <c r="B4561" i="19"/>
  <c r="B4562" i="19"/>
  <c r="B4563" i="19"/>
  <c r="B4564" i="19"/>
  <c r="B4565" i="19"/>
  <c r="B4566" i="19"/>
  <c r="B4567" i="19"/>
  <c r="B4568" i="19"/>
  <c r="B4569" i="19"/>
  <c r="B4570" i="19"/>
  <c r="B4571" i="19"/>
  <c r="B4572" i="19"/>
  <c r="B4573" i="19"/>
  <c r="B4574" i="19"/>
  <c r="B4575" i="19"/>
  <c r="B4576" i="19"/>
  <c r="B4577" i="19"/>
  <c r="B4578" i="19"/>
  <c r="B4579" i="19"/>
  <c r="B4580" i="19"/>
  <c r="B4581" i="19"/>
  <c r="B4582" i="19"/>
  <c r="B4583" i="19"/>
  <c r="B4584" i="19"/>
  <c r="B4585" i="19"/>
  <c r="B4586" i="19"/>
  <c r="B4587" i="19"/>
  <c r="B4588" i="19"/>
  <c r="B4589" i="19"/>
  <c r="B4590" i="19"/>
  <c r="B4591" i="19"/>
  <c r="B4592" i="19"/>
  <c r="B4593" i="19"/>
  <c r="B4594" i="19"/>
  <c r="B4595" i="19"/>
  <c r="B4596" i="19"/>
  <c r="B4597" i="19"/>
  <c r="B4598" i="19"/>
  <c r="B4599" i="19"/>
  <c r="B4600" i="19"/>
  <c r="B4601" i="19"/>
  <c r="B4602" i="19"/>
  <c r="B4603" i="19"/>
  <c r="B4604" i="19"/>
  <c r="B4605" i="19"/>
  <c r="B4606" i="19"/>
  <c r="B4607" i="19"/>
  <c r="B4608" i="19"/>
  <c r="B4609" i="19"/>
  <c r="B4610" i="19"/>
  <c r="B4611" i="19"/>
  <c r="B4612" i="19"/>
  <c r="B4613" i="19"/>
  <c r="B4614" i="19"/>
  <c r="B4615" i="19"/>
  <c r="B4616" i="19"/>
  <c r="B4617" i="19"/>
  <c r="B4618" i="19"/>
  <c r="B4619" i="19"/>
  <c r="B4620" i="19"/>
  <c r="B4621" i="19"/>
  <c r="B4622" i="19"/>
  <c r="B4623" i="19"/>
  <c r="B4624" i="19"/>
  <c r="B4625" i="19"/>
  <c r="B4626" i="19"/>
  <c r="B4627" i="19"/>
  <c r="B4628" i="19"/>
  <c r="B4629" i="19"/>
  <c r="B4630" i="19"/>
  <c r="B4631" i="19"/>
  <c r="B4632" i="19"/>
  <c r="B4633" i="19"/>
  <c r="B4634" i="19"/>
  <c r="B4635" i="19"/>
  <c r="B4636" i="19"/>
  <c r="B4637" i="19"/>
  <c r="B4638" i="19"/>
  <c r="B4639" i="19"/>
  <c r="B4640" i="19"/>
  <c r="B4641" i="19"/>
  <c r="B4642" i="19"/>
  <c r="B4643" i="19"/>
  <c r="B4644" i="19"/>
  <c r="B4645" i="19"/>
  <c r="B4646" i="19"/>
  <c r="B4647" i="19"/>
  <c r="B4648" i="19"/>
  <c r="B4649" i="19"/>
  <c r="B4650" i="19"/>
  <c r="B4651" i="19"/>
  <c r="B4652" i="19"/>
  <c r="B4653" i="19"/>
  <c r="B4654" i="19"/>
  <c r="B4655" i="19"/>
  <c r="B4656" i="19"/>
  <c r="B4657" i="19"/>
  <c r="B4658" i="19"/>
  <c r="B4659" i="19"/>
  <c r="B4660" i="19"/>
  <c r="B4661" i="19"/>
  <c r="B4662" i="19"/>
  <c r="B4663" i="19"/>
  <c r="B4664" i="19"/>
  <c r="B4665" i="19"/>
  <c r="B4666" i="19"/>
  <c r="B4667" i="19"/>
  <c r="B4668" i="19"/>
  <c r="B4669" i="19"/>
  <c r="B4670" i="19"/>
  <c r="B4671" i="19"/>
  <c r="B4672" i="19"/>
  <c r="B4673" i="19"/>
  <c r="B4674" i="19"/>
  <c r="B4675" i="19"/>
  <c r="B4676" i="19"/>
  <c r="B4677" i="19"/>
  <c r="B4678" i="19"/>
  <c r="B4679" i="19"/>
  <c r="B4680" i="19"/>
  <c r="B4681" i="19"/>
  <c r="B4682" i="19"/>
  <c r="B4683" i="19"/>
  <c r="B4684" i="19"/>
  <c r="B4685" i="19"/>
  <c r="B4686" i="19"/>
  <c r="B4687" i="19"/>
  <c r="B4688" i="19"/>
  <c r="B4689" i="19"/>
  <c r="B4690" i="19"/>
  <c r="B4691" i="19"/>
  <c r="B4692" i="19"/>
  <c r="B4693" i="19"/>
  <c r="B4694" i="19"/>
  <c r="B4695" i="19"/>
  <c r="B4696" i="19"/>
  <c r="B4697" i="19"/>
  <c r="B4698" i="19"/>
  <c r="B4699" i="19"/>
  <c r="B4700" i="19"/>
  <c r="B4701" i="19"/>
  <c r="B4702" i="19"/>
  <c r="B4703" i="19"/>
  <c r="B4704" i="19"/>
  <c r="B4705" i="19"/>
  <c r="B4706" i="19"/>
  <c r="B4707" i="19"/>
  <c r="B4708" i="19"/>
  <c r="B4709" i="19"/>
  <c r="B4710" i="19"/>
  <c r="B4711" i="19"/>
  <c r="B4712" i="19"/>
  <c r="B4713" i="19"/>
  <c r="B4714" i="19"/>
  <c r="B4715" i="19"/>
  <c r="B4716" i="19"/>
  <c r="B4717" i="19"/>
  <c r="B4718" i="19"/>
  <c r="B4719" i="19"/>
  <c r="B4720" i="19"/>
  <c r="B4721" i="19"/>
  <c r="B4722" i="19"/>
  <c r="B4723" i="19"/>
  <c r="B4724" i="19"/>
  <c r="B4725" i="19"/>
  <c r="B4726" i="19"/>
  <c r="B4727" i="19"/>
  <c r="B4728" i="19"/>
  <c r="B4729" i="19"/>
  <c r="B4730" i="19"/>
  <c r="B4731" i="19"/>
  <c r="B4732" i="19"/>
  <c r="B4733" i="19"/>
  <c r="B4734" i="19"/>
  <c r="B4735" i="19"/>
  <c r="B4736" i="19"/>
  <c r="B4737" i="19"/>
  <c r="B4738" i="19"/>
  <c r="B4739" i="19"/>
  <c r="B4740" i="19"/>
  <c r="B4741" i="19"/>
  <c r="B4742" i="19"/>
  <c r="B4743" i="19"/>
  <c r="B4744" i="19"/>
  <c r="B4745" i="19"/>
  <c r="B4746" i="19"/>
  <c r="B4747" i="19"/>
  <c r="B4748" i="19"/>
  <c r="B4749" i="19"/>
  <c r="B4750" i="19"/>
  <c r="B4751" i="19"/>
  <c r="B4752" i="19"/>
  <c r="B4753" i="19"/>
  <c r="B4754" i="19"/>
  <c r="B4755" i="19"/>
  <c r="B4756" i="19"/>
  <c r="B4757" i="19"/>
  <c r="B4758" i="19"/>
  <c r="B4759" i="19"/>
  <c r="B4760" i="19"/>
  <c r="B4761" i="19"/>
  <c r="B4762" i="19"/>
  <c r="B4763" i="19"/>
  <c r="B4764" i="19"/>
  <c r="B4765" i="19"/>
  <c r="B4766" i="19"/>
  <c r="B4767" i="19"/>
  <c r="B4768" i="19"/>
  <c r="B4769" i="19"/>
  <c r="B4770" i="19"/>
  <c r="B4771" i="19"/>
  <c r="B4772" i="19"/>
  <c r="B4773" i="19"/>
  <c r="B4774" i="19"/>
  <c r="B4775" i="19"/>
  <c r="B4776" i="19"/>
  <c r="B4777" i="19"/>
  <c r="B4778" i="19"/>
  <c r="B4779" i="19"/>
  <c r="B4780" i="19"/>
  <c r="B4781" i="19"/>
  <c r="B4782" i="19"/>
  <c r="B4783" i="19"/>
  <c r="B4784" i="19"/>
  <c r="B4785" i="19"/>
  <c r="B4786" i="19"/>
  <c r="B4787" i="19"/>
  <c r="B4788" i="19"/>
  <c r="B4789" i="19"/>
  <c r="B4790" i="19"/>
  <c r="B4791" i="19"/>
  <c r="B4792" i="19"/>
  <c r="B4793" i="19"/>
  <c r="B4794" i="19"/>
  <c r="B4795" i="19"/>
  <c r="B4796" i="19"/>
  <c r="B4797" i="19"/>
  <c r="B4798" i="19"/>
  <c r="B4799" i="19"/>
  <c r="B4800" i="19"/>
  <c r="B4801" i="19"/>
  <c r="B4802" i="19"/>
  <c r="B4803" i="19"/>
  <c r="B4804" i="19"/>
  <c r="B4805" i="19"/>
  <c r="B4806" i="19"/>
  <c r="B4807" i="19"/>
  <c r="B4808" i="19"/>
  <c r="B4809" i="19"/>
  <c r="B4810" i="19"/>
  <c r="B4811" i="19"/>
  <c r="B4812" i="19"/>
  <c r="B4813" i="19"/>
  <c r="B4814" i="19"/>
  <c r="B4815" i="19"/>
  <c r="B4816" i="19"/>
  <c r="B4817" i="19"/>
  <c r="B4818" i="19"/>
  <c r="B4819" i="19"/>
  <c r="B4820" i="19"/>
  <c r="B4821" i="19"/>
  <c r="B4822" i="19"/>
  <c r="B4823" i="19"/>
  <c r="B4824" i="19"/>
  <c r="B4825" i="19"/>
  <c r="B4826" i="19"/>
  <c r="B4827" i="19"/>
  <c r="B4828" i="19"/>
  <c r="B4829" i="19"/>
  <c r="B4830" i="19"/>
  <c r="B4831" i="19"/>
  <c r="B4832" i="19"/>
  <c r="B4833" i="19"/>
  <c r="B4834" i="19"/>
  <c r="B4835" i="19"/>
  <c r="B4836" i="19"/>
  <c r="B4837" i="19"/>
  <c r="B4838" i="19"/>
  <c r="B4839" i="19"/>
  <c r="B4840" i="19"/>
  <c r="B4841" i="19"/>
  <c r="B4842" i="19"/>
  <c r="B4843" i="19"/>
  <c r="B4844" i="19"/>
  <c r="B4845" i="19"/>
  <c r="B4846" i="19"/>
  <c r="B4847" i="19"/>
  <c r="B4848" i="19"/>
  <c r="B4849" i="19"/>
  <c r="B4850" i="19"/>
  <c r="B4851" i="19"/>
  <c r="B4852" i="19"/>
  <c r="B4853" i="19"/>
  <c r="B4854" i="19"/>
  <c r="B4855" i="19"/>
  <c r="B4856" i="19"/>
  <c r="B4857" i="19"/>
  <c r="B4858" i="19"/>
  <c r="B4859" i="19"/>
  <c r="B4860" i="19"/>
  <c r="B4861" i="19"/>
  <c r="B4862" i="19"/>
  <c r="B4863" i="19"/>
  <c r="B4864" i="19"/>
  <c r="B4865" i="19"/>
  <c r="B4866" i="19"/>
  <c r="B4867" i="19"/>
  <c r="B4868" i="19"/>
  <c r="B4869" i="19"/>
  <c r="B4870" i="19"/>
  <c r="B4871" i="19"/>
  <c r="B4872" i="19"/>
  <c r="B4873" i="19"/>
  <c r="B4874" i="19"/>
  <c r="B4875" i="19"/>
  <c r="B4876" i="19"/>
  <c r="B4877" i="19"/>
  <c r="B4878" i="19"/>
  <c r="B4879" i="19"/>
  <c r="B4880" i="19"/>
  <c r="B4881" i="19"/>
  <c r="B4882" i="19"/>
  <c r="B4883" i="19"/>
  <c r="B4884" i="19"/>
  <c r="B4885" i="19"/>
  <c r="B4886" i="19"/>
  <c r="B4887" i="19"/>
  <c r="B4888" i="19"/>
  <c r="B4889" i="19"/>
  <c r="B4890" i="19"/>
  <c r="B4891" i="19"/>
  <c r="B4892" i="19"/>
  <c r="B4893" i="19"/>
  <c r="B4894" i="19"/>
  <c r="B4895" i="19"/>
  <c r="B4896" i="19"/>
  <c r="B4897" i="19"/>
  <c r="B4898" i="19"/>
  <c r="B4899" i="19"/>
  <c r="B4900" i="19"/>
  <c r="B4901" i="19"/>
  <c r="B4902" i="19"/>
  <c r="B4903" i="19"/>
  <c r="B4904" i="19"/>
  <c r="B4905" i="19"/>
  <c r="B4906" i="19"/>
  <c r="B4907" i="19"/>
  <c r="B4908" i="19"/>
  <c r="B4909" i="19"/>
  <c r="B4910" i="19"/>
  <c r="B4911" i="19"/>
  <c r="B4912" i="19"/>
  <c r="B4913" i="19"/>
  <c r="B4914" i="19"/>
  <c r="B4915" i="19"/>
  <c r="B4916" i="19"/>
  <c r="B4917" i="19"/>
  <c r="B4918" i="19"/>
  <c r="B4919" i="19"/>
  <c r="B4920" i="19"/>
  <c r="B4921" i="19"/>
  <c r="B4922" i="19"/>
  <c r="B4923" i="19"/>
  <c r="B4924" i="19"/>
  <c r="B4925" i="19"/>
  <c r="B4926" i="19"/>
  <c r="B4927" i="19"/>
  <c r="B4928" i="19"/>
  <c r="B4929" i="19"/>
  <c r="B4930" i="19"/>
  <c r="B4931" i="19"/>
  <c r="B4932" i="19"/>
  <c r="B4933" i="19"/>
  <c r="B4934" i="19"/>
  <c r="B4935" i="19"/>
  <c r="B4936" i="19"/>
  <c r="B4937" i="19"/>
  <c r="B4938" i="19"/>
  <c r="B4939" i="19"/>
  <c r="B4940" i="19"/>
  <c r="B4941" i="19"/>
  <c r="B4942" i="19"/>
  <c r="B4943" i="19"/>
  <c r="B4944" i="19"/>
  <c r="B4945" i="19"/>
  <c r="B4946" i="19"/>
  <c r="B4947" i="19"/>
  <c r="B4948" i="19"/>
  <c r="B4949" i="19"/>
  <c r="B4950" i="19"/>
  <c r="B4951" i="19"/>
  <c r="B4952" i="19"/>
  <c r="B4953" i="19"/>
  <c r="B4954" i="19"/>
  <c r="B4955" i="19"/>
  <c r="B4956" i="19"/>
  <c r="B4957" i="19"/>
  <c r="B4958" i="19"/>
  <c r="B4959" i="19"/>
  <c r="B4960" i="19"/>
  <c r="B4961" i="19"/>
  <c r="B4962" i="19"/>
  <c r="B4963" i="19"/>
  <c r="B4964" i="19"/>
  <c r="B4965" i="19"/>
  <c r="B4966" i="19"/>
  <c r="B4967" i="19"/>
  <c r="B4968" i="19"/>
  <c r="B4969" i="19"/>
  <c r="B4970" i="19"/>
  <c r="B4971" i="19"/>
  <c r="B4972" i="19"/>
  <c r="B4973" i="19"/>
  <c r="B4974" i="19"/>
  <c r="B4975" i="19"/>
  <c r="B4976" i="19"/>
  <c r="B4977" i="19"/>
  <c r="B4978" i="19"/>
  <c r="B4979" i="19"/>
  <c r="B4980" i="19"/>
  <c r="B4981" i="19"/>
  <c r="B4982" i="19"/>
  <c r="B4983" i="19"/>
  <c r="B4984" i="19"/>
  <c r="B4985" i="19"/>
  <c r="B4986" i="19"/>
  <c r="B4987" i="19"/>
  <c r="B4988" i="19"/>
  <c r="B4989" i="19"/>
  <c r="B4990" i="19"/>
  <c r="B4991" i="19"/>
  <c r="B4992" i="19"/>
  <c r="B4993" i="19"/>
  <c r="B4994" i="19"/>
  <c r="B4995" i="19"/>
  <c r="B4996" i="19"/>
  <c r="B4997" i="19"/>
  <c r="B4998" i="19"/>
  <c r="B4999" i="19"/>
  <c r="B5000" i="19"/>
  <c r="B5001" i="19"/>
  <c r="B5002" i="19"/>
  <c r="B5003" i="19"/>
  <c r="B5004" i="19"/>
  <c r="B5005" i="19"/>
  <c r="B5006" i="19"/>
  <c r="B5007" i="19"/>
  <c r="B5008" i="19"/>
  <c r="B5009" i="19"/>
  <c r="B5010" i="19"/>
  <c r="B5011" i="19"/>
  <c r="B5012" i="19"/>
  <c r="B5013" i="19"/>
  <c r="B5014" i="19"/>
  <c r="B5015" i="19"/>
  <c r="B5016" i="19"/>
  <c r="B5017" i="19"/>
  <c r="B5018" i="19"/>
  <c r="B5019" i="19"/>
  <c r="B5020" i="19"/>
  <c r="B5021" i="19"/>
  <c r="B5022" i="19"/>
  <c r="B5023" i="19"/>
  <c r="B5024" i="19"/>
  <c r="B5025" i="19"/>
  <c r="B5026" i="19"/>
  <c r="B5027" i="19"/>
  <c r="B5028" i="19"/>
  <c r="B5029" i="19"/>
  <c r="B5030" i="19"/>
  <c r="B5031" i="19"/>
  <c r="B5032" i="19"/>
  <c r="B5033" i="19"/>
  <c r="B5034" i="19"/>
  <c r="B5035" i="19"/>
  <c r="B5036" i="19"/>
  <c r="B5037" i="19"/>
  <c r="B5038" i="19"/>
  <c r="B5039" i="19"/>
  <c r="B5040" i="19"/>
  <c r="B5041" i="19"/>
  <c r="B5042" i="19"/>
  <c r="B5043" i="19"/>
  <c r="B5044" i="19"/>
  <c r="B5045" i="19"/>
  <c r="B5046" i="19"/>
  <c r="B5047" i="19"/>
  <c r="B5048" i="19"/>
  <c r="B5049" i="19"/>
  <c r="B5050" i="19"/>
  <c r="B5051" i="19"/>
  <c r="B5052" i="19"/>
  <c r="B5053" i="19"/>
  <c r="B5054" i="19"/>
  <c r="B5055" i="19"/>
  <c r="B5056" i="19"/>
  <c r="B5057" i="19"/>
  <c r="B5058" i="19"/>
  <c r="B5059" i="19"/>
  <c r="B5060" i="19"/>
  <c r="B5061" i="19"/>
  <c r="B5062" i="19"/>
  <c r="B5063" i="19"/>
  <c r="B5064" i="19"/>
  <c r="B5065" i="19"/>
  <c r="B5066" i="19"/>
  <c r="B5067" i="19"/>
  <c r="B5068" i="19"/>
  <c r="B5069" i="19"/>
  <c r="B5070" i="19"/>
  <c r="B5071" i="19"/>
  <c r="B5072" i="19"/>
  <c r="B5073" i="19"/>
  <c r="B5074" i="19"/>
  <c r="B5075" i="19"/>
  <c r="B5076" i="19"/>
  <c r="B5077" i="19"/>
  <c r="B5078" i="19"/>
  <c r="B5079" i="19"/>
  <c r="B5080" i="19"/>
  <c r="B5081" i="19"/>
  <c r="B5082" i="19"/>
  <c r="B5083" i="19"/>
  <c r="B5084" i="19"/>
  <c r="B5085" i="19"/>
  <c r="B5086" i="19"/>
  <c r="B5087" i="19"/>
  <c r="B5088" i="19"/>
  <c r="B5089" i="19"/>
  <c r="B5090" i="19"/>
  <c r="B5091" i="19"/>
  <c r="B5092" i="19"/>
  <c r="B5093" i="19"/>
  <c r="B5094" i="19"/>
  <c r="B5095" i="19"/>
  <c r="B5096" i="19"/>
  <c r="B5097" i="19"/>
  <c r="B5098" i="19"/>
  <c r="B5099" i="19"/>
  <c r="B5100" i="19"/>
  <c r="B5101" i="19"/>
  <c r="B5102" i="19"/>
  <c r="B5103" i="19"/>
  <c r="B5104" i="19"/>
  <c r="B5105" i="19"/>
  <c r="B5106" i="19"/>
  <c r="B5107" i="19"/>
  <c r="B5108" i="19"/>
  <c r="B5109" i="19"/>
  <c r="B5110" i="19"/>
  <c r="B5111" i="19"/>
  <c r="B5112" i="19"/>
  <c r="B5113" i="19"/>
  <c r="B5114" i="19"/>
  <c r="B5115" i="19"/>
  <c r="B5116" i="19"/>
  <c r="B5117" i="19"/>
  <c r="B5118" i="19"/>
  <c r="B5119" i="19"/>
  <c r="B5120" i="19"/>
  <c r="B5121" i="19"/>
  <c r="B5122" i="19"/>
  <c r="B5123" i="19"/>
  <c r="B5124" i="19"/>
  <c r="B5125" i="19"/>
  <c r="B5126" i="19"/>
  <c r="B5127" i="19"/>
  <c r="B5128" i="19"/>
  <c r="B5129" i="19"/>
  <c r="B5130" i="19"/>
  <c r="B5131" i="19"/>
  <c r="B5132" i="19"/>
  <c r="B5133" i="19"/>
  <c r="B5134" i="19"/>
  <c r="B5135" i="19"/>
  <c r="B5136" i="19"/>
  <c r="B5137" i="19"/>
  <c r="B5138" i="19"/>
  <c r="B5139" i="19"/>
  <c r="B5140" i="19"/>
  <c r="B5141" i="19"/>
  <c r="B5142" i="19"/>
  <c r="B5143" i="19"/>
  <c r="B5144" i="19"/>
  <c r="B5145" i="19"/>
  <c r="B5146" i="19"/>
  <c r="B5147" i="19"/>
  <c r="B5148" i="19"/>
  <c r="B5149" i="19"/>
  <c r="B5150" i="19"/>
  <c r="B5151" i="19"/>
  <c r="B5152" i="19"/>
  <c r="B5153" i="19"/>
  <c r="B5154" i="19"/>
  <c r="B5155" i="19"/>
  <c r="B5156" i="19"/>
  <c r="B5157" i="19"/>
  <c r="B5158" i="19"/>
  <c r="B5159" i="19"/>
  <c r="B5160" i="19"/>
  <c r="B5161" i="19"/>
  <c r="B5162" i="19"/>
  <c r="B5163" i="19"/>
  <c r="B5164" i="19"/>
  <c r="B5165" i="19"/>
  <c r="B5166" i="19"/>
  <c r="B5167" i="19"/>
  <c r="B5168" i="19"/>
  <c r="B5169" i="19"/>
  <c r="B5170" i="19"/>
  <c r="B5171" i="19"/>
  <c r="B5172" i="19"/>
  <c r="B5173" i="19"/>
  <c r="B5174" i="19"/>
  <c r="B5175" i="19"/>
  <c r="B5176" i="19"/>
  <c r="B5177" i="19"/>
  <c r="B5178" i="19"/>
  <c r="B5179" i="19"/>
  <c r="B5180" i="19"/>
  <c r="B5181" i="19"/>
  <c r="B5182" i="19"/>
  <c r="B5183" i="19"/>
  <c r="B5184" i="19"/>
  <c r="B5185" i="19"/>
  <c r="B5186" i="19"/>
  <c r="B5187" i="19"/>
  <c r="B5188" i="19"/>
  <c r="B5189" i="19"/>
  <c r="B5190" i="19"/>
  <c r="B5191" i="19"/>
  <c r="B5192" i="19"/>
  <c r="B5193" i="19"/>
  <c r="B5194" i="19"/>
  <c r="B5195" i="19"/>
  <c r="B5196" i="19"/>
  <c r="B5197" i="19"/>
  <c r="B5198" i="19"/>
  <c r="B5199" i="19"/>
  <c r="B5200" i="19"/>
  <c r="B5201" i="19"/>
  <c r="B5202" i="19"/>
  <c r="B5203" i="19"/>
  <c r="B5204" i="19"/>
  <c r="B5205" i="19"/>
  <c r="B5206" i="19"/>
  <c r="B5207" i="19"/>
  <c r="B5208" i="19"/>
  <c r="B5209" i="19"/>
  <c r="B5210" i="19"/>
  <c r="B5211" i="19"/>
  <c r="B5212" i="19"/>
  <c r="B5213" i="19"/>
  <c r="B5214" i="19"/>
  <c r="B5215" i="19"/>
  <c r="B5216" i="19"/>
  <c r="B5217" i="19"/>
  <c r="B5218" i="19"/>
  <c r="B5219" i="19"/>
  <c r="B5220" i="19"/>
  <c r="B5221" i="19"/>
  <c r="B5222" i="19"/>
  <c r="B5223" i="19"/>
  <c r="B5224" i="19"/>
  <c r="B5225" i="19"/>
  <c r="B5226" i="19"/>
  <c r="B5227" i="19"/>
  <c r="B5228" i="19"/>
  <c r="B5229" i="19"/>
  <c r="B5230" i="19"/>
  <c r="B5231" i="19"/>
  <c r="B5232" i="19"/>
  <c r="B5233" i="19"/>
  <c r="B5234" i="19"/>
  <c r="B5235" i="19"/>
  <c r="B5236" i="19"/>
  <c r="B5237" i="19"/>
  <c r="B5238" i="19"/>
  <c r="B5239" i="19"/>
  <c r="B5240" i="19"/>
  <c r="B5241" i="19"/>
  <c r="B5242" i="19"/>
  <c r="B5243" i="19"/>
  <c r="B5244" i="19"/>
  <c r="B5245" i="19"/>
  <c r="B5246" i="19"/>
  <c r="B5247" i="19"/>
  <c r="B5248" i="19"/>
  <c r="B5249" i="19"/>
  <c r="B5250" i="19"/>
  <c r="B5251" i="19"/>
  <c r="B5252" i="19"/>
  <c r="B5253" i="19"/>
  <c r="B5254" i="19"/>
  <c r="B5255" i="19"/>
  <c r="B5256" i="19"/>
  <c r="B5257" i="19"/>
  <c r="B5258" i="19"/>
  <c r="B5259" i="19"/>
  <c r="B5260" i="19"/>
  <c r="B5261" i="19"/>
  <c r="B5262" i="19"/>
  <c r="B5263" i="19"/>
  <c r="B5264" i="19"/>
  <c r="B5265" i="19"/>
  <c r="B5266" i="19"/>
  <c r="B5267" i="19"/>
  <c r="B5268" i="19"/>
  <c r="B5269" i="19"/>
  <c r="B5270" i="19"/>
  <c r="B5271" i="19"/>
  <c r="B5272" i="19"/>
  <c r="B5273" i="19"/>
  <c r="B5274" i="19"/>
  <c r="B5275" i="19"/>
  <c r="B5276" i="19"/>
  <c r="B5277" i="19"/>
  <c r="B5278" i="19"/>
  <c r="B5279" i="19"/>
  <c r="B5280" i="19"/>
  <c r="B5281" i="19"/>
  <c r="B5282" i="19"/>
  <c r="B5283" i="19"/>
  <c r="B5284" i="19"/>
  <c r="B5285" i="19"/>
  <c r="B5286" i="19"/>
  <c r="B5287" i="19"/>
  <c r="B5288" i="19"/>
  <c r="B5289" i="19"/>
  <c r="B5290" i="19"/>
  <c r="B5291" i="19"/>
  <c r="B5292" i="19"/>
  <c r="B5293" i="19"/>
  <c r="B5294" i="19"/>
  <c r="B5295" i="19"/>
  <c r="B5296" i="19"/>
  <c r="B5297" i="19"/>
  <c r="B5298" i="19"/>
  <c r="B5299" i="19"/>
  <c r="B5300" i="19"/>
  <c r="B5301" i="19"/>
  <c r="B5302" i="19"/>
  <c r="B5303" i="19"/>
  <c r="B5304" i="19"/>
  <c r="B5305" i="19"/>
  <c r="B5306" i="19"/>
  <c r="B5307" i="19"/>
  <c r="B5308" i="19"/>
  <c r="B5309" i="19"/>
  <c r="B5310" i="19"/>
  <c r="B5311" i="19"/>
  <c r="B5312" i="19"/>
  <c r="B5313" i="19"/>
  <c r="B5314" i="19"/>
  <c r="B5315" i="19"/>
  <c r="B5316" i="19"/>
  <c r="B5317" i="19"/>
  <c r="B5318" i="19"/>
  <c r="B5319" i="19"/>
  <c r="B5320" i="19"/>
  <c r="B5321" i="19"/>
  <c r="B5322" i="19"/>
  <c r="B5323" i="19"/>
  <c r="B5324" i="19"/>
  <c r="B5325" i="19"/>
  <c r="B5326" i="19"/>
  <c r="B5327" i="19"/>
  <c r="B5328" i="19"/>
  <c r="B5329" i="19"/>
  <c r="B5330" i="19"/>
  <c r="B5331" i="19"/>
  <c r="B5332" i="19"/>
  <c r="B5333" i="19"/>
  <c r="B5334" i="19"/>
  <c r="B5335" i="19"/>
  <c r="B5336" i="19"/>
  <c r="B5337" i="19"/>
  <c r="B5338" i="19"/>
  <c r="B5339" i="19"/>
  <c r="B5340" i="19"/>
  <c r="B5341" i="19"/>
  <c r="B5342" i="19"/>
  <c r="B5343" i="19"/>
  <c r="B5344" i="19"/>
  <c r="B5345" i="19"/>
  <c r="B5346" i="19"/>
  <c r="B5347" i="19"/>
  <c r="B5348" i="19"/>
  <c r="B5349" i="19"/>
  <c r="B5350" i="19"/>
  <c r="B5351" i="19"/>
  <c r="B5352" i="19"/>
  <c r="B5353" i="19"/>
  <c r="B5354" i="19"/>
  <c r="B5355" i="19"/>
  <c r="B5356" i="19"/>
  <c r="B5357" i="19"/>
  <c r="B5358" i="19"/>
  <c r="B5359" i="19"/>
  <c r="B5360" i="19"/>
  <c r="B5361" i="19"/>
  <c r="B5362" i="19"/>
  <c r="B5363" i="19"/>
  <c r="B5364" i="19"/>
  <c r="B5365" i="19"/>
  <c r="B5366" i="19"/>
  <c r="B5367" i="19"/>
  <c r="B5368" i="19"/>
  <c r="B5369" i="19"/>
  <c r="B5370" i="19"/>
  <c r="B5371" i="19"/>
  <c r="B5372" i="19"/>
  <c r="B5373" i="19"/>
  <c r="B5374" i="19"/>
  <c r="B5375" i="19"/>
  <c r="B5376" i="19"/>
  <c r="B5377" i="19"/>
  <c r="B5378" i="19"/>
  <c r="B5379" i="19"/>
  <c r="B5380" i="19"/>
  <c r="B5381" i="19"/>
  <c r="B5382" i="19"/>
  <c r="B5383" i="19"/>
  <c r="B5384" i="19"/>
  <c r="B5385" i="19"/>
  <c r="B5386" i="19"/>
  <c r="B5387" i="19"/>
  <c r="B5388" i="19"/>
  <c r="B5389" i="19"/>
  <c r="B5390" i="19"/>
  <c r="B5391" i="19"/>
  <c r="B5392" i="19"/>
  <c r="B5393" i="19"/>
  <c r="B5394" i="19"/>
  <c r="B5395" i="19"/>
  <c r="B5396" i="19"/>
  <c r="B5397" i="19"/>
  <c r="B5398" i="19"/>
  <c r="B5399" i="19"/>
  <c r="B5400" i="19"/>
  <c r="B5401" i="19"/>
  <c r="B5402" i="19"/>
  <c r="B5403" i="19"/>
  <c r="B5404" i="19"/>
  <c r="B5405" i="19"/>
  <c r="B5406" i="19"/>
  <c r="B5407" i="19"/>
  <c r="B5408" i="19"/>
  <c r="B5409" i="19"/>
  <c r="B5410" i="19"/>
  <c r="B5411" i="19"/>
  <c r="B5412" i="19"/>
  <c r="B5413" i="19"/>
  <c r="B5414" i="19"/>
  <c r="B5415" i="19"/>
  <c r="B5416" i="19"/>
  <c r="B5417" i="19"/>
  <c r="B5418" i="19"/>
  <c r="B5419" i="19"/>
  <c r="B5420" i="19"/>
  <c r="B5421" i="19"/>
  <c r="B5422" i="19"/>
  <c r="B5423" i="19"/>
  <c r="B5424" i="19"/>
  <c r="B5425" i="19"/>
  <c r="B5426" i="19"/>
  <c r="B5427" i="19"/>
  <c r="B5428" i="19"/>
  <c r="B5429" i="19"/>
  <c r="B5430" i="19"/>
  <c r="B5431" i="19"/>
  <c r="B5432" i="19"/>
  <c r="B5433" i="19"/>
  <c r="B5434" i="19"/>
  <c r="B5435" i="19"/>
  <c r="B5436" i="19"/>
  <c r="B5437" i="19"/>
  <c r="B5438" i="19"/>
  <c r="B5439" i="19"/>
  <c r="B5440" i="19"/>
  <c r="B5441" i="19"/>
  <c r="B5442" i="19"/>
  <c r="B5443" i="19"/>
  <c r="B5444" i="19"/>
  <c r="B5445" i="19"/>
  <c r="B5446" i="19"/>
  <c r="B5447" i="19"/>
  <c r="B5448" i="19"/>
  <c r="B5449" i="19"/>
  <c r="B5450" i="19"/>
  <c r="B5451" i="19"/>
  <c r="B5452" i="19"/>
  <c r="B5453" i="19"/>
  <c r="B5454" i="19"/>
  <c r="B5455" i="19"/>
  <c r="B5456" i="19"/>
  <c r="B5457" i="19"/>
  <c r="B5458" i="19"/>
  <c r="B5459" i="19"/>
  <c r="B5460" i="19"/>
  <c r="B5461" i="19"/>
  <c r="B5462" i="19"/>
  <c r="B5463" i="19"/>
  <c r="B5464" i="19"/>
  <c r="B5465" i="19"/>
  <c r="B5466" i="19"/>
  <c r="B5467" i="19"/>
  <c r="B5468" i="19"/>
  <c r="B5469" i="19"/>
  <c r="B5470" i="19"/>
  <c r="B5471" i="19"/>
  <c r="B5472" i="19"/>
  <c r="B5473" i="19"/>
  <c r="B5474" i="19"/>
  <c r="B5475" i="19"/>
  <c r="B5476" i="19"/>
  <c r="B5477" i="19"/>
  <c r="B5478" i="19"/>
  <c r="B5479" i="19"/>
  <c r="B5480" i="19"/>
  <c r="B5481" i="19"/>
  <c r="B5482" i="19"/>
  <c r="B5483" i="19"/>
  <c r="B5484" i="19"/>
  <c r="B5485" i="19"/>
  <c r="B5486" i="19"/>
  <c r="B5487" i="19"/>
  <c r="B5488" i="19"/>
  <c r="B5489" i="19"/>
  <c r="B5490" i="19"/>
  <c r="B5491" i="19"/>
  <c r="B5492" i="19"/>
  <c r="B5493" i="19"/>
  <c r="B5494" i="19"/>
  <c r="B5495" i="19"/>
  <c r="B5496" i="19"/>
  <c r="B5497" i="19"/>
  <c r="B5498" i="19"/>
  <c r="B5499" i="19"/>
  <c r="B5500" i="19"/>
  <c r="B5501" i="19"/>
  <c r="B5502" i="19"/>
  <c r="B5503" i="19"/>
  <c r="B5504" i="19"/>
  <c r="B5505" i="19"/>
  <c r="B5506" i="19"/>
  <c r="B5507" i="19"/>
  <c r="B5508" i="19"/>
  <c r="B5509" i="19"/>
  <c r="B5510" i="19"/>
  <c r="B5511" i="19"/>
  <c r="B5512" i="19"/>
  <c r="B5513" i="19"/>
  <c r="B5514" i="19"/>
  <c r="B5515" i="19"/>
  <c r="B5516" i="19"/>
  <c r="B5517" i="19"/>
  <c r="B5518" i="19"/>
  <c r="B5519" i="19"/>
  <c r="B5520" i="19"/>
  <c r="B5521" i="19"/>
  <c r="B5522" i="19"/>
  <c r="B5523" i="19"/>
  <c r="B5524" i="19"/>
  <c r="B5525" i="19"/>
  <c r="B5526" i="19"/>
  <c r="B5527" i="19"/>
  <c r="B5528" i="19"/>
  <c r="B5529" i="19"/>
  <c r="B5530" i="19"/>
  <c r="B5531" i="19"/>
  <c r="B5532" i="19"/>
  <c r="B5533" i="19"/>
  <c r="B5534" i="19"/>
  <c r="B5535" i="19"/>
  <c r="B5536" i="19"/>
  <c r="B5537" i="19"/>
  <c r="B5538" i="19"/>
  <c r="B5539" i="19"/>
  <c r="B5540" i="19"/>
  <c r="B5541" i="19"/>
  <c r="B5542" i="19"/>
  <c r="B5543" i="19"/>
  <c r="B5544" i="19"/>
  <c r="B5545" i="19"/>
  <c r="B5546" i="19"/>
  <c r="B5547" i="19"/>
  <c r="B5548" i="19"/>
  <c r="B5549" i="19"/>
  <c r="B5550" i="19"/>
  <c r="B5551" i="19"/>
  <c r="B5552" i="19"/>
  <c r="B5553" i="19"/>
  <c r="B5554" i="19"/>
  <c r="B5555" i="19"/>
  <c r="B5556" i="19"/>
  <c r="B5557" i="19"/>
  <c r="B5558" i="19"/>
  <c r="B5559" i="19"/>
  <c r="B5560" i="19"/>
  <c r="B5561" i="19"/>
  <c r="B5562" i="19"/>
  <c r="B5563" i="19"/>
  <c r="B5564" i="19"/>
  <c r="B5565" i="19"/>
  <c r="B5566" i="19"/>
  <c r="B5567" i="19"/>
  <c r="B5568" i="19"/>
  <c r="B5569" i="19"/>
  <c r="B5570" i="19"/>
  <c r="B5571" i="19"/>
  <c r="B5572" i="19"/>
  <c r="B5573" i="19"/>
  <c r="B5574" i="19"/>
  <c r="B5575" i="19"/>
  <c r="B5576" i="19"/>
  <c r="B5577" i="19"/>
  <c r="B5578" i="19"/>
  <c r="B5579" i="19"/>
  <c r="B5580" i="19"/>
  <c r="B5581" i="19"/>
  <c r="B5582" i="19"/>
  <c r="B5583" i="19"/>
  <c r="B5584" i="19"/>
  <c r="B5585" i="19"/>
  <c r="B5586" i="19"/>
  <c r="B5587" i="19"/>
  <c r="B5588" i="19"/>
  <c r="B5589" i="19"/>
  <c r="B5590" i="19"/>
  <c r="B5591" i="19"/>
  <c r="B5592" i="19"/>
  <c r="B5593" i="19"/>
  <c r="B5594" i="19"/>
  <c r="B5595" i="19"/>
  <c r="B5596" i="19"/>
  <c r="B5597" i="19"/>
  <c r="B5598" i="19"/>
  <c r="B5599" i="19"/>
  <c r="B5600" i="19"/>
  <c r="B5601" i="19"/>
  <c r="B5602" i="19"/>
  <c r="B5603" i="19"/>
  <c r="B2" i="19"/>
  <c r="F16" i="20"/>
  <c r="F18" i="20"/>
  <c r="F17" i="20"/>
  <c r="I7" i="20"/>
  <c r="I5" i="20"/>
  <c r="I6" i="20"/>
  <c r="L2000" i="1"/>
  <c r="K2000" i="1"/>
  <c r="J2000" i="1"/>
  <c r="N2000" i="1"/>
  <c r="F2000" i="1"/>
  <c r="E2000" i="1"/>
  <c r="D2000" i="1"/>
  <c r="C2000" i="1"/>
  <c r="B2000" i="1"/>
  <c r="A2000" i="1"/>
  <c r="L1999" i="1"/>
  <c r="K1999" i="1"/>
  <c r="J1999" i="1"/>
  <c r="N1999" i="1"/>
  <c r="F1999" i="1"/>
  <c r="E1999" i="1"/>
  <c r="D1999" i="1"/>
  <c r="C1999" i="1"/>
  <c r="B1999" i="1"/>
  <c r="A1999" i="1"/>
  <c r="L1998" i="1"/>
  <c r="K1998" i="1"/>
  <c r="J1998" i="1"/>
  <c r="N1998" i="1"/>
  <c r="F1998" i="1"/>
  <c r="E1998" i="1"/>
  <c r="D1998" i="1"/>
  <c r="C1998" i="1"/>
  <c r="B1998" i="1"/>
  <c r="A1998" i="1"/>
  <c r="L1997" i="1"/>
  <c r="K1997" i="1"/>
  <c r="J1997" i="1"/>
  <c r="N1997" i="1"/>
  <c r="F1997" i="1"/>
  <c r="E1997" i="1"/>
  <c r="D1997" i="1"/>
  <c r="C1997" i="1"/>
  <c r="B1997" i="1"/>
  <c r="A1997" i="1"/>
  <c r="L1996" i="1"/>
  <c r="K1996" i="1"/>
  <c r="J1996" i="1"/>
  <c r="N1996" i="1"/>
  <c r="F1996" i="1"/>
  <c r="E1996" i="1"/>
  <c r="D1996" i="1"/>
  <c r="C1996" i="1"/>
  <c r="B1996" i="1"/>
  <c r="A1996" i="1"/>
  <c r="L1995" i="1"/>
  <c r="K1995" i="1"/>
  <c r="J1995" i="1"/>
  <c r="N1995" i="1"/>
  <c r="F1995" i="1"/>
  <c r="E1995" i="1"/>
  <c r="D1995" i="1"/>
  <c r="C1995" i="1"/>
  <c r="B1995" i="1"/>
  <c r="A1995" i="1"/>
  <c r="L1994" i="1"/>
  <c r="K1994" i="1"/>
  <c r="J1994" i="1"/>
  <c r="N1994" i="1"/>
  <c r="F1994" i="1"/>
  <c r="E1994" i="1"/>
  <c r="D1994" i="1"/>
  <c r="C1994" i="1"/>
  <c r="B1994" i="1"/>
  <c r="A1994" i="1"/>
  <c r="L1993" i="1"/>
  <c r="K1993" i="1"/>
  <c r="J1993" i="1"/>
  <c r="N1993" i="1"/>
  <c r="F1993" i="1"/>
  <c r="E1993" i="1"/>
  <c r="D1993" i="1"/>
  <c r="C1993" i="1"/>
  <c r="B1993" i="1"/>
  <c r="A1993" i="1"/>
  <c r="L1992" i="1"/>
  <c r="K1992" i="1"/>
  <c r="J1992" i="1"/>
  <c r="N1992" i="1"/>
  <c r="F1992" i="1"/>
  <c r="E1992" i="1"/>
  <c r="D1992" i="1"/>
  <c r="C1992" i="1"/>
  <c r="B1992" i="1"/>
  <c r="A1992" i="1"/>
  <c r="L1991" i="1"/>
  <c r="K1991" i="1"/>
  <c r="J1991" i="1"/>
  <c r="N1991" i="1"/>
  <c r="F1991" i="1"/>
  <c r="E1991" i="1"/>
  <c r="D1991" i="1"/>
  <c r="C1991" i="1"/>
  <c r="B1991" i="1"/>
  <c r="A1991" i="1"/>
  <c r="L1990" i="1"/>
  <c r="K1990" i="1"/>
  <c r="J1990" i="1"/>
  <c r="N1990" i="1"/>
  <c r="F1990" i="1"/>
  <c r="E1990" i="1"/>
  <c r="D1990" i="1"/>
  <c r="C1990" i="1"/>
  <c r="B1990" i="1"/>
  <c r="A1990" i="1"/>
  <c r="L1989" i="1"/>
  <c r="K1989" i="1"/>
  <c r="J1989" i="1"/>
  <c r="N1989" i="1"/>
  <c r="F1989" i="1"/>
  <c r="E1989" i="1"/>
  <c r="D1989" i="1"/>
  <c r="C1989" i="1"/>
  <c r="B1989" i="1"/>
  <c r="A1989" i="1"/>
  <c r="L1988" i="1"/>
  <c r="K1988" i="1"/>
  <c r="J1988" i="1"/>
  <c r="N1988" i="1"/>
  <c r="F1988" i="1"/>
  <c r="E1988" i="1"/>
  <c r="D1988" i="1"/>
  <c r="C1988" i="1"/>
  <c r="B1988" i="1"/>
  <c r="A1988" i="1"/>
  <c r="L1987" i="1"/>
  <c r="K1987" i="1"/>
  <c r="J1987" i="1"/>
  <c r="N1987" i="1"/>
  <c r="F1987" i="1"/>
  <c r="E1987" i="1"/>
  <c r="D1987" i="1"/>
  <c r="C1987" i="1"/>
  <c r="B1987" i="1"/>
  <c r="A1987" i="1"/>
  <c r="L1986" i="1"/>
  <c r="K1986" i="1"/>
  <c r="J1986" i="1"/>
  <c r="N1986" i="1"/>
  <c r="F1986" i="1"/>
  <c r="E1986" i="1"/>
  <c r="D1986" i="1"/>
  <c r="C1986" i="1"/>
  <c r="B1986" i="1"/>
  <c r="A1986" i="1"/>
  <c r="L1985" i="1"/>
  <c r="K1985" i="1"/>
  <c r="J1985" i="1"/>
  <c r="N1985" i="1"/>
  <c r="F1985" i="1"/>
  <c r="E1985" i="1"/>
  <c r="D1985" i="1"/>
  <c r="C1985" i="1"/>
  <c r="B1985" i="1"/>
  <c r="A1985" i="1"/>
  <c r="L1984" i="1"/>
  <c r="K1984" i="1"/>
  <c r="J1984" i="1"/>
  <c r="N1984" i="1"/>
  <c r="F1984" i="1"/>
  <c r="E1984" i="1"/>
  <c r="D1984" i="1"/>
  <c r="C1984" i="1"/>
  <c r="B1984" i="1"/>
  <c r="A1984" i="1"/>
  <c r="L1983" i="1"/>
  <c r="K1983" i="1"/>
  <c r="J1983" i="1"/>
  <c r="N1983" i="1"/>
  <c r="F1983" i="1"/>
  <c r="E1983" i="1"/>
  <c r="D1983" i="1"/>
  <c r="C1983" i="1"/>
  <c r="B1983" i="1"/>
  <c r="A1983" i="1"/>
  <c r="L1982" i="1"/>
  <c r="K1982" i="1"/>
  <c r="J1982" i="1"/>
  <c r="N1982" i="1"/>
  <c r="F1982" i="1"/>
  <c r="E1982" i="1"/>
  <c r="D1982" i="1"/>
  <c r="C1982" i="1"/>
  <c r="B1982" i="1"/>
  <c r="A1982" i="1"/>
  <c r="L1981" i="1"/>
  <c r="K1981" i="1"/>
  <c r="J1981" i="1"/>
  <c r="N1981" i="1"/>
  <c r="F1981" i="1"/>
  <c r="E1981" i="1"/>
  <c r="D1981" i="1"/>
  <c r="C1981" i="1"/>
  <c r="B1981" i="1"/>
  <c r="A1981" i="1"/>
  <c r="L1980" i="1"/>
  <c r="K1980" i="1"/>
  <c r="J1980" i="1"/>
  <c r="N1980" i="1"/>
  <c r="F1980" i="1"/>
  <c r="E1980" i="1"/>
  <c r="D1980" i="1"/>
  <c r="C1980" i="1"/>
  <c r="B1980" i="1"/>
  <c r="A1980" i="1"/>
  <c r="L1979" i="1"/>
  <c r="K1979" i="1"/>
  <c r="J1979" i="1"/>
  <c r="N1979" i="1"/>
  <c r="F1979" i="1"/>
  <c r="E1979" i="1"/>
  <c r="D1979" i="1"/>
  <c r="C1979" i="1"/>
  <c r="B1979" i="1"/>
  <c r="A1979" i="1"/>
  <c r="L1978" i="1"/>
  <c r="K1978" i="1"/>
  <c r="J1978" i="1"/>
  <c r="N1978" i="1"/>
  <c r="F1978" i="1"/>
  <c r="E1978" i="1"/>
  <c r="D1978" i="1"/>
  <c r="C1978" i="1"/>
  <c r="B1978" i="1"/>
  <c r="A1978" i="1"/>
  <c r="L1977" i="1"/>
  <c r="K1977" i="1"/>
  <c r="J1977" i="1"/>
  <c r="N1977" i="1"/>
  <c r="F1977" i="1"/>
  <c r="E1977" i="1"/>
  <c r="D1977" i="1"/>
  <c r="C1977" i="1"/>
  <c r="B1977" i="1"/>
  <c r="A1977" i="1"/>
  <c r="L1976" i="1"/>
  <c r="K1976" i="1"/>
  <c r="J1976" i="1"/>
  <c r="N1976" i="1"/>
  <c r="F1976" i="1"/>
  <c r="E1976" i="1"/>
  <c r="D1976" i="1"/>
  <c r="C1976" i="1"/>
  <c r="B1976" i="1"/>
  <c r="A1976" i="1"/>
  <c r="L1975" i="1"/>
  <c r="K1975" i="1"/>
  <c r="J1975" i="1"/>
  <c r="N1975" i="1"/>
  <c r="F1975" i="1"/>
  <c r="E1975" i="1"/>
  <c r="D1975" i="1"/>
  <c r="C1975" i="1"/>
  <c r="B1975" i="1"/>
  <c r="A1975" i="1"/>
  <c r="L1974" i="1"/>
  <c r="K1974" i="1"/>
  <c r="J1974" i="1"/>
  <c r="N1974" i="1"/>
  <c r="F1974" i="1"/>
  <c r="E1974" i="1"/>
  <c r="D1974" i="1"/>
  <c r="C1974" i="1"/>
  <c r="B1974" i="1"/>
  <c r="A1974" i="1"/>
  <c r="L1973" i="1"/>
  <c r="K1973" i="1"/>
  <c r="J1973" i="1"/>
  <c r="N1973" i="1"/>
  <c r="F1973" i="1"/>
  <c r="E1973" i="1"/>
  <c r="D1973" i="1"/>
  <c r="C1973" i="1"/>
  <c r="B1973" i="1"/>
  <c r="A1973" i="1"/>
  <c r="L1972" i="1"/>
  <c r="K1972" i="1"/>
  <c r="J1972" i="1"/>
  <c r="N1972" i="1"/>
  <c r="F1972" i="1"/>
  <c r="E1972" i="1"/>
  <c r="D1972" i="1"/>
  <c r="C1972" i="1"/>
  <c r="B1972" i="1"/>
  <c r="A1972" i="1"/>
  <c r="L1971" i="1"/>
  <c r="K1971" i="1"/>
  <c r="J1971" i="1"/>
  <c r="N1971" i="1"/>
  <c r="F1971" i="1"/>
  <c r="E1971" i="1"/>
  <c r="D1971" i="1"/>
  <c r="C1971" i="1"/>
  <c r="B1971" i="1"/>
  <c r="A1971" i="1"/>
  <c r="L1970" i="1"/>
  <c r="K1970" i="1"/>
  <c r="J1970" i="1"/>
  <c r="N1970" i="1"/>
  <c r="F1970" i="1"/>
  <c r="E1970" i="1"/>
  <c r="D1970" i="1"/>
  <c r="C1970" i="1"/>
  <c r="B1970" i="1"/>
  <c r="A1970" i="1"/>
  <c r="L1969" i="1"/>
  <c r="K1969" i="1"/>
  <c r="J1969" i="1"/>
  <c r="N1969" i="1"/>
  <c r="F1969" i="1"/>
  <c r="E1969" i="1"/>
  <c r="D1969" i="1"/>
  <c r="C1969" i="1"/>
  <c r="B1969" i="1"/>
  <c r="A1969" i="1"/>
  <c r="L1968" i="1"/>
  <c r="K1968" i="1"/>
  <c r="J1968" i="1"/>
  <c r="N1968" i="1"/>
  <c r="F1968" i="1"/>
  <c r="E1968" i="1"/>
  <c r="D1968" i="1"/>
  <c r="C1968" i="1"/>
  <c r="B1968" i="1"/>
  <c r="A1968" i="1"/>
  <c r="L1967" i="1"/>
  <c r="K1967" i="1"/>
  <c r="J1967" i="1"/>
  <c r="N1967" i="1"/>
  <c r="F1967" i="1"/>
  <c r="E1967" i="1"/>
  <c r="D1967" i="1"/>
  <c r="C1967" i="1"/>
  <c r="B1967" i="1"/>
  <c r="A1967" i="1"/>
  <c r="L1966" i="1"/>
  <c r="K1966" i="1"/>
  <c r="J1966" i="1"/>
  <c r="N1966" i="1"/>
  <c r="F1966" i="1"/>
  <c r="E1966" i="1"/>
  <c r="D1966" i="1"/>
  <c r="C1966" i="1"/>
  <c r="B1966" i="1"/>
  <c r="A1966" i="1"/>
  <c r="L1965" i="1"/>
  <c r="K1965" i="1"/>
  <c r="J1965" i="1"/>
  <c r="N1965" i="1"/>
  <c r="F1965" i="1"/>
  <c r="E1965" i="1"/>
  <c r="D1965" i="1"/>
  <c r="C1965" i="1"/>
  <c r="B1965" i="1"/>
  <c r="A1965" i="1"/>
  <c r="L1964" i="1"/>
  <c r="K1964" i="1"/>
  <c r="J1964" i="1"/>
  <c r="N1964" i="1"/>
  <c r="F1964" i="1"/>
  <c r="E1964" i="1"/>
  <c r="D1964" i="1"/>
  <c r="C1964" i="1"/>
  <c r="B1964" i="1"/>
  <c r="A1964" i="1"/>
  <c r="L1963" i="1"/>
  <c r="K1963" i="1"/>
  <c r="J1963" i="1"/>
  <c r="N1963" i="1"/>
  <c r="F1963" i="1"/>
  <c r="E1963" i="1"/>
  <c r="D1963" i="1"/>
  <c r="C1963" i="1"/>
  <c r="B1963" i="1"/>
  <c r="A1963" i="1"/>
  <c r="L1962" i="1"/>
  <c r="K1962" i="1"/>
  <c r="J1962" i="1"/>
  <c r="N1962" i="1"/>
  <c r="F1962" i="1"/>
  <c r="E1962" i="1"/>
  <c r="D1962" i="1"/>
  <c r="C1962" i="1"/>
  <c r="B1962" i="1"/>
  <c r="A1962" i="1"/>
  <c r="L1961" i="1"/>
  <c r="K1961" i="1"/>
  <c r="J1961" i="1"/>
  <c r="N1961" i="1"/>
  <c r="F1961" i="1"/>
  <c r="E1961" i="1"/>
  <c r="D1961" i="1"/>
  <c r="C1961" i="1"/>
  <c r="B1961" i="1"/>
  <c r="A1961" i="1"/>
  <c r="L1960" i="1"/>
  <c r="K1960" i="1"/>
  <c r="J1960" i="1"/>
  <c r="N1960" i="1"/>
  <c r="F1960" i="1"/>
  <c r="E1960" i="1"/>
  <c r="D1960" i="1"/>
  <c r="C1960" i="1"/>
  <c r="B1960" i="1"/>
  <c r="A1960" i="1"/>
  <c r="L1959" i="1"/>
  <c r="K1959" i="1"/>
  <c r="J1959" i="1"/>
  <c r="N1959" i="1"/>
  <c r="F1959" i="1"/>
  <c r="E1959" i="1"/>
  <c r="D1959" i="1"/>
  <c r="C1959" i="1"/>
  <c r="B1959" i="1"/>
  <c r="A1959" i="1"/>
  <c r="L1958" i="1"/>
  <c r="K1958" i="1"/>
  <c r="J1958" i="1"/>
  <c r="N1958" i="1"/>
  <c r="F1958" i="1"/>
  <c r="E1958" i="1"/>
  <c r="D1958" i="1"/>
  <c r="C1958" i="1"/>
  <c r="B1958" i="1"/>
  <c r="A1958" i="1"/>
  <c r="L1957" i="1"/>
  <c r="K1957" i="1"/>
  <c r="J1957" i="1"/>
  <c r="N1957" i="1"/>
  <c r="F1957" i="1"/>
  <c r="E1957" i="1"/>
  <c r="D1957" i="1"/>
  <c r="C1957" i="1"/>
  <c r="B1957" i="1"/>
  <c r="A1957" i="1"/>
  <c r="L1956" i="1"/>
  <c r="K1956" i="1"/>
  <c r="J1956" i="1"/>
  <c r="N1956" i="1"/>
  <c r="F1956" i="1"/>
  <c r="E1956" i="1"/>
  <c r="D1956" i="1"/>
  <c r="C1956" i="1"/>
  <c r="B1956" i="1"/>
  <c r="A1956" i="1"/>
  <c r="L1955" i="1"/>
  <c r="K1955" i="1"/>
  <c r="J1955" i="1"/>
  <c r="N1955" i="1"/>
  <c r="F1955" i="1"/>
  <c r="E1955" i="1"/>
  <c r="D1955" i="1"/>
  <c r="C1955" i="1"/>
  <c r="B1955" i="1"/>
  <c r="A1955" i="1"/>
  <c r="L1954" i="1"/>
  <c r="K1954" i="1"/>
  <c r="J1954" i="1"/>
  <c r="N1954" i="1"/>
  <c r="F1954" i="1"/>
  <c r="E1954" i="1"/>
  <c r="D1954" i="1"/>
  <c r="C1954" i="1"/>
  <c r="B1954" i="1"/>
  <c r="A1954" i="1"/>
  <c r="L1953" i="1"/>
  <c r="K1953" i="1"/>
  <c r="J1953" i="1"/>
  <c r="N1953" i="1"/>
  <c r="F1953" i="1"/>
  <c r="E1953" i="1"/>
  <c r="D1953" i="1"/>
  <c r="C1953" i="1"/>
  <c r="B1953" i="1"/>
  <c r="A1953" i="1"/>
  <c r="L1952" i="1"/>
  <c r="K1952" i="1"/>
  <c r="J1952" i="1"/>
  <c r="N1952" i="1"/>
  <c r="F1952" i="1"/>
  <c r="E1952" i="1"/>
  <c r="D1952" i="1"/>
  <c r="C1952" i="1"/>
  <c r="B1952" i="1"/>
  <c r="A1952" i="1"/>
  <c r="L1951" i="1"/>
  <c r="K1951" i="1"/>
  <c r="J1951" i="1"/>
  <c r="N1951" i="1"/>
  <c r="F1951" i="1"/>
  <c r="E1951" i="1"/>
  <c r="D1951" i="1"/>
  <c r="C1951" i="1"/>
  <c r="B1951" i="1"/>
  <c r="A1951" i="1"/>
  <c r="L1950" i="1"/>
  <c r="K1950" i="1"/>
  <c r="J1950" i="1"/>
  <c r="N1950" i="1"/>
  <c r="F1950" i="1"/>
  <c r="E1950" i="1"/>
  <c r="D1950" i="1"/>
  <c r="C1950" i="1"/>
  <c r="B1950" i="1"/>
  <c r="A1950" i="1"/>
  <c r="L1949" i="1"/>
  <c r="K1949" i="1"/>
  <c r="J1949" i="1"/>
  <c r="N1949" i="1"/>
  <c r="F1949" i="1"/>
  <c r="E1949" i="1"/>
  <c r="D1949" i="1"/>
  <c r="C1949" i="1"/>
  <c r="B1949" i="1"/>
  <c r="A1949" i="1"/>
  <c r="L1948" i="1"/>
  <c r="K1948" i="1"/>
  <c r="J1948" i="1"/>
  <c r="N1948" i="1"/>
  <c r="F1948" i="1"/>
  <c r="E1948" i="1"/>
  <c r="D1948" i="1"/>
  <c r="C1948" i="1"/>
  <c r="B1948" i="1"/>
  <c r="A1948" i="1"/>
  <c r="L1947" i="1"/>
  <c r="K1947" i="1"/>
  <c r="J1947" i="1"/>
  <c r="N1947" i="1"/>
  <c r="F1947" i="1"/>
  <c r="E1947" i="1"/>
  <c r="D1947" i="1"/>
  <c r="C1947" i="1"/>
  <c r="B1947" i="1"/>
  <c r="A1947" i="1"/>
  <c r="L1946" i="1"/>
  <c r="K1946" i="1"/>
  <c r="J1946" i="1"/>
  <c r="N1946" i="1"/>
  <c r="F1946" i="1"/>
  <c r="E1946" i="1"/>
  <c r="D1946" i="1"/>
  <c r="C1946" i="1"/>
  <c r="B1946" i="1"/>
  <c r="A1946" i="1"/>
  <c r="L1945" i="1"/>
  <c r="K1945" i="1"/>
  <c r="J1945" i="1"/>
  <c r="N1945" i="1"/>
  <c r="F1945" i="1"/>
  <c r="E1945" i="1"/>
  <c r="D1945" i="1"/>
  <c r="C1945" i="1"/>
  <c r="B1945" i="1"/>
  <c r="A1945" i="1"/>
  <c r="L1944" i="1"/>
  <c r="K1944" i="1"/>
  <c r="J1944" i="1"/>
  <c r="N1944" i="1"/>
  <c r="F1944" i="1"/>
  <c r="E1944" i="1"/>
  <c r="D1944" i="1"/>
  <c r="C1944" i="1"/>
  <c r="B1944" i="1"/>
  <c r="A1944" i="1"/>
  <c r="L1943" i="1"/>
  <c r="K1943" i="1"/>
  <c r="J1943" i="1"/>
  <c r="N1943" i="1"/>
  <c r="F1943" i="1"/>
  <c r="E1943" i="1"/>
  <c r="D1943" i="1"/>
  <c r="C1943" i="1"/>
  <c r="B1943" i="1"/>
  <c r="A1943" i="1"/>
  <c r="L1942" i="1"/>
  <c r="K1942" i="1"/>
  <c r="J1942" i="1"/>
  <c r="N1942" i="1"/>
  <c r="F1942" i="1"/>
  <c r="E1942" i="1"/>
  <c r="D1942" i="1"/>
  <c r="C1942" i="1"/>
  <c r="B1942" i="1"/>
  <c r="A1942" i="1"/>
  <c r="L1941" i="1"/>
  <c r="K1941" i="1"/>
  <c r="J1941" i="1"/>
  <c r="N1941" i="1"/>
  <c r="F1941" i="1"/>
  <c r="E1941" i="1"/>
  <c r="D1941" i="1"/>
  <c r="C1941" i="1"/>
  <c r="B1941" i="1"/>
  <c r="A1941" i="1"/>
  <c r="L1940" i="1"/>
  <c r="K1940" i="1"/>
  <c r="J1940" i="1"/>
  <c r="N1940" i="1"/>
  <c r="F1940" i="1"/>
  <c r="E1940" i="1"/>
  <c r="D1940" i="1"/>
  <c r="C1940" i="1"/>
  <c r="B1940" i="1"/>
  <c r="A1940" i="1"/>
  <c r="L1939" i="1"/>
  <c r="K1939" i="1"/>
  <c r="J1939" i="1"/>
  <c r="N1939" i="1"/>
  <c r="F1939" i="1"/>
  <c r="E1939" i="1"/>
  <c r="D1939" i="1"/>
  <c r="C1939" i="1"/>
  <c r="B1939" i="1"/>
  <c r="A1939" i="1"/>
  <c r="L1938" i="1"/>
  <c r="K1938" i="1"/>
  <c r="J1938" i="1"/>
  <c r="N1938" i="1"/>
  <c r="F1938" i="1"/>
  <c r="E1938" i="1"/>
  <c r="D1938" i="1"/>
  <c r="C1938" i="1"/>
  <c r="B1938" i="1"/>
  <c r="A1938" i="1"/>
  <c r="L1937" i="1"/>
  <c r="K1937" i="1"/>
  <c r="J1937" i="1"/>
  <c r="N1937" i="1"/>
  <c r="F1937" i="1"/>
  <c r="E1937" i="1"/>
  <c r="D1937" i="1"/>
  <c r="C1937" i="1"/>
  <c r="B1937" i="1"/>
  <c r="A1937" i="1"/>
  <c r="L1936" i="1"/>
  <c r="K1936" i="1"/>
  <c r="J1936" i="1"/>
  <c r="N1936" i="1"/>
  <c r="F1936" i="1"/>
  <c r="E1936" i="1"/>
  <c r="D1936" i="1"/>
  <c r="C1936" i="1"/>
  <c r="B1936" i="1"/>
  <c r="A1936" i="1"/>
  <c r="L1935" i="1"/>
  <c r="K1935" i="1"/>
  <c r="J1935" i="1"/>
  <c r="N1935" i="1"/>
  <c r="F1935" i="1"/>
  <c r="E1935" i="1"/>
  <c r="D1935" i="1"/>
  <c r="C1935" i="1"/>
  <c r="B1935" i="1"/>
  <c r="A1935" i="1"/>
  <c r="L1934" i="1"/>
  <c r="K1934" i="1"/>
  <c r="J1934" i="1"/>
  <c r="N1934" i="1"/>
  <c r="F1934" i="1"/>
  <c r="E1934" i="1"/>
  <c r="D1934" i="1"/>
  <c r="C1934" i="1"/>
  <c r="B1934" i="1"/>
  <c r="A1934" i="1"/>
  <c r="L1933" i="1"/>
  <c r="K1933" i="1"/>
  <c r="J1933" i="1"/>
  <c r="N1933" i="1"/>
  <c r="F1933" i="1"/>
  <c r="E1933" i="1"/>
  <c r="D1933" i="1"/>
  <c r="C1933" i="1"/>
  <c r="B1933" i="1"/>
  <c r="A1933" i="1"/>
  <c r="L1932" i="1"/>
  <c r="K1932" i="1"/>
  <c r="J1932" i="1"/>
  <c r="N1932" i="1"/>
  <c r="F1932" i="1"/>
  <c r="E1932" i="1"/>
  <c r="D1932" i="1"/>
  <c r="C1932" i="1"/>
  <c r="B1932" i="1"/>
  <c r="A1932" i="1"/>
  <c r="L1931" i="1"/>
  <c r="K1931" i="1"/>
  <c r="J1931" i="1"/>
  <c r="N1931" i="1"/>
  <c r="F1931" i="1"/>
  <c r="E1931" i="1"/>
  <c r="D1931" i="1"/>
  <c r="C1931" i="1"/>
  <c r="B1931" i="1"/>
  <c r="A1931" i="1"/>
  <c r="L1930" i="1"/>
  <c r="K1930" i="1"/>
  <c r="J1930" i="1"/>
  <c r="N1930" i="1"/>
  <c r="F1930" i="1"/>
  <c r="E1930" i="1"/>
  <c r="D1930" i="1"/>
  <c r="C1930" i="1"/>
  <c r="B1930" i="1"/>
  <c r="A1930" i="1"/>
  <c r="L1929" i="1"/>
  <c r="K1929" i="1"/>
  <c r="J1929" i="1"/>
  <c r="N1929" i="1"/>
  <c r="F1929" i="1"/>
  <c r="E1929" i="1"/>
  <c r="D1929" i="1"/>
  <c r="C1929" i="1"/>
  <c r="B1929" i="1"/>
  <c r="A1929" i="1"/>
  <c r="L1928" i="1"/>
  <c r="K1928" i="1"/>
  <c r="J1928" i="1"/>
  <c r="N1928" i="1"/>
  <c r="F1928" i="1"/>
  <c r="E1928" i="1"/>
  <c r="D1928" i="1"/>
  <c r="C1928" i="1"/>
  <c r="B1928" i="1"/>
  <c r="A1928" i="1"/>
  <c r="L1927" i="1"/>
  <c r="K1927" i="1"/>
  <c r="J1927" i="1"/>
  <c r="N1927" i="1"/>
  <c r="F1927" i="1"/>
  <c r="E1927" i="1"/>
  <c r="D1927" i="1"/>
  <c r="C1927" i="1"/>
  <c r="B1927" i="1"/>
  <c r="A1927" i="1"/>
  <c r="L1926" i="1"/>
  <c r="K1926" i="1"/>
  <c r="J1926" i="1"/>
  <c r="N1926" i="1"/>
  <c r="F1926" i="1"/>
  <c r="E1926" i="1"/>
  <c r="D1926" i="1"/>
  <c r="C1926" i="1"/>
  <c r="B1926" i="1"/>
  <c r="A1926" i="1"/>
  <c r="L1925" i="1"/>
  <c r="K1925" i="1"/>
  <c r="J1925" i="1"/>
  <c r="N1925" i="1"/>
  <c r="F1925" i="1"/>
  <c r="E1925" i="1"/>
  <c r="D1925" i="1"/>
  <c r="C1925" i="1"/>
  <c r="B1925" i="1"/>
  <c r="A1925" i="1"/>
  <c r="L1924" i="1"/>
  <c r="K1924" i="1"/>
  <c r="J1924" i="1"/>
  <c r="N1924" i="1"/>
  <c r="F1924" i="1"/>
  <c r="E1924" i="1"/>
  <c r="D1924" i="1"/>
  <c r="C1924" i="1"/>
  <c r="B1924" i="1"/>
  <c r="A1924" i="1"/>
  <c r="L1923" i="1"/>
  <c r="K1923" i="1"/>
  <c r="J1923" i="1"/>
  <c r="N1923" i="1"/>
  <c r="F1923" i="1"/>
  <c r="E1923" i="1"/>
  <c r="D1923" i="1"/>
  <c r="C1923" i="1"/>
  <c r="B1923" i="1"/>
  <c r="A1923" i="1"/>
  <c r="L1922" i="1"/>
  <c r="K1922" i="1"/>
  <c r="J1922" i="1"/>
  <c r="N1922" i="1"/>
  <c r="F1922" i="1"/>
  <c r="E1922" i="1"/>
  <c r="D1922" i="1"/>
  <c r="C1922" i="1"/>
  <c r="B1922" i="1"/>
  <c r="A1922" i="1"/>
  <c r="L1921" i="1"/>
  <c r="K1921" i="1"/>
  <c r="J1921" i="1"/>
  <c r="N1921" i="1"/>
  <c r="F1921" i="1"/>
  <c r="E1921" i="1"/>
  <c r="D1921" i="1"/>
  <c r="C1921" i="1"/>
  <c r="B1921" i="1"/>
  <c r="A1921" i="1"/>
  <c r="L1920" i="1"/>
  <c r="K1920" i="1"/>
  <c r="J1920" i="1"/>
  <c r="N1920" i="1"/>
  <c r="F1920" i="1"/>
  <c r="E1920" i="1"/>
  <c r="D1920" i="1"/>
  <c r="C1920" i="1"/>
  <c r="B1920" i="1"/>
  <c r="A1920" i="1"/>
  <c r="L1919" i="1"/>
  <c r="K1919" i="1"/>
  <c r="J1919" i="1"/>
  <c r="N1919" i="1"/>
  <c r="F1919" i="1"/>
  <c r="E1919" i="1"/>
  <c r="D1919" i="1"/>
  <c r="C1919" i="1"/>
  <c r="B1919" i="1"/>
  <c r="A1919" i="1"/>
  <c r="L1918" i="1"/>
  <c r="K1918" i="1"/>
  <c r="J1918" i="1"/>
  <c r="N1918" i="1"/>
  <c r="F1918" i="1"/>
  <c r="E1918" i="1"/>
  <c r="D1918" i="1"/>
  <c r="C1918" i="1"/>
  <c r="B1918" i="1"/>
  <c r="A1918" i="1"/>
  <c r="L1917" i="1"/>
  <c r="K1917" i="1"/>
  <c r="J1917" i="1"/>
  <c r="N1917" i="1"/>
  <c r="F1917" i="1"/>
  <c r="E1917" i="1"/>
  <c r="D1917" i="1"/>
  <c r="C1917" i="1"/>
  <c r="B1917" i="1"/>
  <c r="A1917" i="1"/>
  <c r="L1916" i="1"/>
  <c r="K1916" i="1"/>
  <c r="J1916" i="1"/>
  <c r="N1916" i="1"/>
  <c r="F1916" i="1"/>
  <c r="E1916" i="1"/>
  <c r="D1916" i="1"/>
  <c r="C1916" i="1"/>
  <c r="B1916" i="1"/>
  <c r="A1916" i="1"/>
  <c r="L1915" i="1"/>
  <c r="K1915" i="1"/>
  <c r="J1915" i="1"/>
  <c r="N1915" i="1"/>
  <c r="F1915" i="1"/>
  <c r="E1915" i="1"/>
  <c r="D1915" i="1"/>
  <c r="C1915" i="1"/>
  <c r="B1915" i="1"/>
  <c r="A1915" i="1"/>
  <c r="L1914" i="1"/>
  <c r="K1914" i="1"/>
  <c r="J1914" i="1"/>
  <c r="N1914" i="1"/>
  <c r="F1914" i="1"/>
  <c r="E1914" i="1"/>
  <c r="D1914" i="1"/>
  <c r="C1914" i="1"/>
  <c r="B1914" i="1"/>
  <c r="A1914" i="1"/>
  <c r="L1913" i="1"/>
  <c r="K1913" i="1"/>
  <c r="J1913" i="1"/>
  <c r="N1913" i="1"/>
  <c r="F1913" i="1"/>
  <c r="E1913" i="1"/>
  <c r="D1913" i="1"/>
  <c r="C1913" i="1"/>
  <c r="B1913" i="1"/>
  <c r="A1913" i="1"/>
  <c r="L1912" i="1"/>
  <c r="K1912" i="1"/>
  <c r="J1912" i="1"/>
  <c r="N1912" i="1"/>
  <c r="F1912" i="1"/>
  <c r="E1912" i="1"/>
  <c r="D1912" i="1"/>
  <c r="C1912" i="1"/>
  <c r="B1912" i="1"/>
  <c r="A1912" i="1"/>
  <c r="L1911" i="1"/>
  <c r="K1911" i="1"/>
  <c r="J1911" i="1"/>
  <c r="N1911" i="1"/>
  <c r="F1911" i="1"/>
  <c r="E1911" i="1"/>
  <c r="D1911" i="1"/>
  <c r="C1911" i="1"/>
  <c r="B1911" i="1"/>
  <c r="A1911" i="1"/>
  <c r="L1910" i="1"/>
  <c r="K1910" i="1"/>
  <c r="J1910" i="1"/>
  <c r="N1910" i="1"/>
  <c r="F1910" i="1"/>
  <c r="E1910" i="1"/>
  <c r="D1910" i="1"/>
  <c r="C1910" i="1"/>
  <c r="B1910" i="1"/>
  <c r="A1910" i="1"/>
  <c r="L1909" i="1"/>
  <c r="K1909" i="1"/>
  <c r="J1909" i="1"/>
  <c r="N1909" i="1"/>
  <c r="F1909" i="1"/>
  <c r="E1909" i="1"/>
  <c r="D1909" i="1"/>
  <c r="C1909" i="1"/>
  <c r="B1909" i="1"/>
  <c r="A1909" i="1"/>
  <c r="L1908" i="1"/>
  <c r="K1908" i="1"/>
  <c r="J1908" i="1"/>
  <c r="N1908" i="1"/>
  <c r="F1908" i="1"/>
  <c r="E1908" i="1"/>
  <c r="D1908" i="1"/>
  <c r="C1908" i="1"/>
  <c r="B1908" i="1"/>
  <c r="A1908" i="1"/>
  <c r="L1907" i="1"/>
  <c r="K1907" i="1"/>
  <c r="J1907" i="1"/>
  <c r="N1907" i="1"/>
  <c r="F1907" i="1"/>
  <c r="E1907" i="1"/>
  <c r="D1907" i="1"/>
  <c r="C1907" i="1"/>
  <c r="B1907" i="1"/>
  <c r="A1907" i="1"/>
  <c r="L1906" i="1"/>
  <c r="K1906" i="1"/>
  <c r="J1906" i="1"/>
  <c r="N1906" i="1"/>
  <c r="F1906" i="1"/>
  <c r="E1906" i="1"/>
  <c r="D1906" i="1"/>
  <c r="C1906" i="1"/>
  <c r="B1906" i="1"/>
  <c r="A1906" i="1"/>
  <c r="L1905" i="1"/>
  <c r="K1905" i="1"/>
  <c r="J1905" i="1"/>
  <c r="N1905" i="1"/>
  <c r="F1905" i="1"/>
  <c r="E1905" i="1"/>
  <c r="D1905" i="1"/>
  <c r="C1905" i="1"/>
  <c r="B1905" i="1"/>
  <c r="A1905" i="1"/>
  <c r="L1904" i="1"/>
  <c r="K1904" i="1"/>
  <c r="J1904" i="1"/>
  <c r="N1904" i="1"/>
  <c r="F1904" i="1"/>
  <c r="E1904" i="1"/>
  <c r="D1904" i="1"/>
  <c r="C1904" i="1"/>
  <c r="B1904" i="1"/>
  <c r="A1904" i="1"/>
  <c r="L1903" i="1"/>
  <c r="K1903" i="1"/>
  <c r="J1903" i="1"/>
  <c r="N1903" i="1"/>
  <c r="F1903" i="1"/>
  <c r="E1903" i="1"/>
  <c r="D1903" i="1"/>
  <c r="C1903" i="1"/>
  <c r="B1903" i="1"/>
  <c r="A1903" i="1"/>
  <c r="L1902" i="1"/>
  <c r="K1902" i="1"/>
  <c r="J1902" i="1"/>
  <c r="N1902" i="1"/>
  <c r="F1902" i="1"/>
  <c r="E1902" i="1"/>
  <c r="D1902" i="1"/>
  <c r="C1902" i="1"/>
  <c r="B1902" i="1"/>
  <c r="A1902" i="1"/>
  <c r="L1901" i="1"/>
  <c r="K1901" i="1"/>
  <c r="J1901" i="1"/>
  <c r="N1901" i="1"/>
  <c r="F1901" i="1"/>
  <c r="E1901" i="1"/>
  <c r="D1901" i="1"/>
  <c r="C1901" i="1"/>
  <c r="B1901" i="1"/>
  <c r="A1901" i="1"/>
  <c r="L1900" i="1"/>
  <c r="K1900" i="1"/>
  <c r="J1900" i="1"/>
  <c r="N1900" i="1"/>
  <c r="F1900" i="1"/>
  <c r="E1900" i="1"/>
  <c r="D1900" i="1"/>
  <c r="C1900" i="1"/>
  <c r="B1900" i="1"/>
  <c r="A1900" i="1"/>
  <c r="L1899" i="1"/>
  <c r="K1899" i="1"/>
  <c r="J1899" i="1"/>
  <c r="N1899" i="1"/>
  <c r="F1899" i="1"/>
  <c r="E1899" i="1"/>
  <c r="D1899" i="1"/>
  <c r="C1899" i="1"/>
  <c r="B1899" i="1"/>
  <c r="A1899" i="1"/>
  <c r="L1898" i="1"/>
  <c r="K1898" i="1"/>
  <c r="J1898" i="1"/>
  <c r="N1898" i="1"/>
  <c r="F1898" i="1"/>
  <c r="E1898" i="1"/>
  <c r="D1898" i="1"/>
  <c r="C1898" i="1"/>
  <c r="B1898" i="1"/>
  <c r="A1898" i="1"/>
  <c r="L1897" i="1"/>
  <c r="K1897" i="1"/>
  <c r="J1897" i="1"/>
  <c r="N1897" i="1"/>
  <c r="F1897" i="1"/>
  <c r="E1897" i="1"/>
  <c r="D1897" i="1"/>
  <c r="C1897" i="1"/>
  <c r="B1897" i="1"/>
  <c r="A1897" i="1"/>
  <c r="L1896" i="1"/>
  <c r="K1896" i="1"/>
  <c r="J1896" i="1"/>
  <c r="N1896" i="1"/>
  <c r="F1896" i="1"/>
  <c r="E1896" i="1"/>
  <c r="D1896" i="1"/>
  <c r="C1896" i="1"/>
  <c r="B1896" i="1"/>
  <c r="A1896" i="1"/>
  <c r="L1895" i="1"/>
  <c r="K1895" i="1"/>
  <c r="J1895" i="1"/>
  <c r="N1895" i="1"/>
  <c r="F1895" i="1"/>
  <c r="E1895" i="1"/>
  <c r="D1895" i="1"/>
  <c r="C1895" i="1"/>
  <c r="B1895" i="1"/>
  <c r="A1895" i="1"/>
  <c r="L1894" i="1"/>
  <c r="K1894" i="1"/>
  <c r="J1894" i="1"/>
  <c r="N1894" i="1"/>
  <c r="F1894" i="1"/>
  <c r="E1894" i="1"/>
  <c r="D1894" i="1"/>
  <c r="C1894" i="1"/>
  <c r="B1894" i="1"/>
  <c r="A1894" i="1"/>
  <c r="L1893" i="1"/>
  <c r="K1893" i="1"/>
  <c r="J1893" i="1"/>
  <c r="N1893" i="1"/>
  <c r="F1893" i="1"/>
  <c r="E1893" i="1"/>
  <c r="D1893" i="1"/>
  <c r="C1893" i="1"/>
  <c r="B1893" i="1"/>
  <c r="A1893" i="1"/>
  <c r="L1892" i="1"/>
  <c r="K1892" i="1"/>
  <c r="J1892" i="1"/>
  <c r="N1892" i="1"/>
  <c r="F1892" i="1"/>
  <c r="E1892" i="1"/>
  <c r="D1892" i="1"/>
  <c r="C1892" i="1"/>
  <c r="B1892" i="1"/>
  <c r="A1892" i="1"/>
  <c r="L1891" i="1"/>
  <c r="K1891" i="1"/>
  <c r="J1891" i="1"/>
  <c r="N1891" i="1"/>
  <c r="F1891" i="1"/>
  <c r="E1891" i="1"/>
  <c r="D1891" i="1"/>
  <c r="C1891" i="1"/>
  <c r="B1891" i="1"/>
  <c r="A1891" i="1"/>
  <c r="L1890" i="1"/>
  <c r="K1890" i="1"/>
  <c r="J1890" i="1"/>
  <c r="N1890" i="1"/>
  <c r="F1890" i="1"/>
  <c r="E1890" i="1"/>
  <c r="D1890" i="1"/>
  <c r="C1890" i="1"/>
  <c r="B1890" i="1"/>
  <c r="A1890" i="1"/>
  <c r="L1889" i="1"/>
  <c r="K1889" i="1"/>
  <c r="J1889" i="1"/>
  <c r="N1889" i="1"/>
  <c r="F1889" i="1"/>
  <c r="E1889" i="1"/>
  <c r="D1889" i="1"/>
  <c r="C1889" i="1"/>
  <c r="B1889" i="1"/>
  <c r="A1889" i="1"/>
  <c r="L1888" i="1"/>
  <c r="K1888" i="1"/>
  <c r="J1888" i="1"/>
  <c r="N1888" i="1"/>
  <c r="F1888" i="1"/>
  <c r="E1888" i="1"/>
  <c r="D1888" i="1"/>
  <c r="C1888" i="1"/>
  <c r="B1888" i="1"/>
  <c r="A1888" i="1"/>
  <c r="L1887" i="1"/>
  <c r="K1887" i="1"/>
  <c r="J1887" i="1"/>
  <c r="N1887" i="1"/>
  <c r="F1887" i="1"/>
  <c r="E1887" i="1"/>
  <c r="D1887" i="1"/>
  <c r="C1887" i="1"/>
  <c r="B1887" i="1"/>
  <c r="A1887" i="1"/>
  <c r="L1886" i="1"/>
  <c r="K1886" i="1"/>
  <c r="J1886" i="1"/>
  <c r="N1886" i="1"/>
  <c r="F1886" i="1"/>
  <c r="E1886" i="1"/>
  <c r="D1886" i="1"/>
  <c r="C1886" i="1"/>
  <c r="B1886" i="1"/>
  <c r="A1886" i="1"/>
  <c r="L1885" i="1"/>
  <c r="K1885" i="1"/>
  <c r="J1885" i="1"/>
  <c r="N1885" i="1"/>
  <c r="F1885" i="1"/>
  <c r="E1885" i="1"/>
  <c r="D1885" i="1"/>
  <c r="C1885" i="1"/>
  <c r="B1885" i="1"/>
  <c r="A1885" i="1"/>
  <c r="L1884" i="1"/>
  <c r="K1884" i="1"/>
  <c r="J1884" i="1"/>
  <c r="N1884" i="1"/>
  <c r="F1884" i="1"/>
  <c r="E1884" i="1"/>
  <c r="D1884" i="1"/>
  <c r="C1884" i="1"/>
  <c r="B1884" i="1"/>
  <c r="A1884" i="1"/>
  <c r="L1883" i="1"/>
  <c r="K1883" i="1"/>
  <c r="J1883" i="1"/>
  <c r="N1883" i="1"/>
  <c r="F1883" i="1"/>
  <c r="E1883" i="1"/>
  <c r="D1883" i="1"/>
  <c r="C1883" i="1"/>
  <c r="B1883" i="1"/>
  <c r="A1883" i="1"/>
  <c r="L1882" i="1"/>
  <c r="K1882" i="1"/>
  <c r="J1882" i="1"/>
  <c r="N1882" i="1"/>
  <c r="F1882" i="1"/>
  <c r="E1882" i="1"/>
  <c r="D1882" i="1"/>
  <c r="C1882" i="1"/>
  <c r="B1882" i="1"/>
  <c r="A1882" i="1"/>
  <c r="L1881" i="1"/>
  <c r="K1881" i="1"/>
  <c r="J1881" i="1"/>
  <c r="N1881" i="1"/>
  <c r="F1881" i="1"/>
  <c r="E1881" i="1"/>
  <c r="D1881" i="1"/>
  <c r="C1881" i="1"/>
  <c r="B1881" i="1"/>
  <c r="A1881" i="1"/>
  <c r="L1880" i="1"/>
  <c r="K1880" i="1"/>
  <c r="J1880" i="1"/>
  <c r="N1880" i="1"/>
  <c r="F1880" i="1"/>
  <c r="E1880" i="1"/>
  <c r="D1880" i="1"/>
  <c r="C1880" i="1"/>
  <c r="B1880" i="1"/>
  <c r="A1880" i="1"/>
  <c r="L1879" i="1"/>
  <c r="K1879" i="1"/>
  <c r="J1879" i="1"/>
  <c r="N1879" i="1"/>
  <c r="F1879" i="1"/>
  <c r="E1879" i="1"/>
  <c r="D1879" i="1"/>
  <c r="C1879" i="1"/>
  <c r="B1879" i="1"/>
  <c r="A1879" i="1"/>
  <c r="L1878" i="1"/>
  <c r="K1878" i="1"/>
  <c r="J1878" i="1"/>
  <c r="N1878" i="1"/>
  <c r="F1878" i="1"/>
  <c r="E1878" i="1"/>
  <c r="D1878" i="1"/>
  <c r="C1878" i="1"/>
  <c r="B1878" i="1"/>
  <c r="A1878" i="1"/>
  <c r="L1877" i="1"/>
  <c r="K1877" i="1"/>
  <c r="J1877" i="1"/>
  <c r="N1877" i="1"/>
  <c r="F1877" i="1"/>
  <c r="E1877" i="1"/>
  <c r="D1877" i="1"/>
  <c r="C1877" i="1"/>
  <c r="B1877" i="1"/>
  <c r="A1877" i="1"/>
  <c r="L1876" i="1"/>
  <c r="K1876" i="1"/>
  <c r="J1876" i="1"/>
  <c r="N1876" i="1"/>
  <c r="F1876" i="1"/>
  <c r="E1876" i="1"/>
  <c r="D1876" i="1"/>
  <c r="C1876" i="1"/>
  <c r="B1876" i="1"/>
  <c r="A1876" i="1"/>
  <c r="L1875" i="1"/>
  <c r="K1875" i="1"/>
  <c r="J1875" i="1"/>
  <c r="N1875" i="1"/>
  <c r="F1875" i="1"/>
  <c r="E1875" i="1"/>
  <c r="D1875" i="1"/>
  <c r="C1875" i="1"/>
  <c r="B1875" i="1"/>
  <c r="A1875" i="1"/>
  <c r="L1874" i="1"/>
  <c r="K1874" i="1"/>
  <c r="J1874" i="1"/>
  <c r="N1874" i="1"/>
  <c r="F1874" i="1"/>
  <c r="E1874" i="1"/>
  <c r="D1874" i="1"/>
  <c r="C1874" i="1"/>
  <c r="B1874" i="1"/>
  <c r="A1874" i="1"/>
  <c r="L1873" i="1"/>
  <c r="K1873" i="1"/>
  <c r="J1873" i="1"/>
  <c r="N1873" i="1"/>
  <c r="F1873" i="1"/>
  <c r="E1873" i="1"/>
  <c r="D1873" i="1"/>
  <c r="C1873" i="1"/>
  <c r="B1873" i="1"/>
  <c r="A1873" i="1"/>
  <c r="L1872" i="1"/>
  <c r="K1872" i="1"/>
  <c r="J1872" i="1"/>
  <c r="N1872" i="1"/>
  <c r="F1872" i="1"/>
  <c r="E1872" i="1"/>
  <c r="D1872" i="1"/>
  <c r="C1872" i="1"/>
  <c r="B1872" i="1"/>
  <c r="A1872" i="1"/>
  <c r="L1871" i="1"/>
  <c r="K1871" i="1"/>
  <c r="J1871" i="1"/>
  <c r="N1871" i="1"/>
  <c r="F1871" i="1"/>
  <c r="E1871" i="1"/>
  <c r="D1871" i="1"/>
  <c r="C1871" i="1"/>
  <c r="B1871" i="1"/>
  <c r="A1871" i="1"/>
  <c r="L1870" i="1"/>
  <c r="K1870" i="1"/>
  <c r="J1870" i="1"/>
  <c r="N1870" i="1"/>
  <c r="F1870" i="1"/>
  <c r="E1870" i="1"/>
  <c r="D1870" i="1"/>
  <c r="C1870" i="1"/>
  <c r="B1870" i="1"/>
  <c r="A1870" i="1"/>
  <c r="L1869" i="1"/>
  <c r="K1869" i="1"/>
  <c r="J1869" i="1"/>
  <c r="N1869" i="1"/>
  <c r="F1869" i="1"/>
  <c r="E1869" i="1"/>
  <c r="D1869" i="1"/>
  <c r="C1869" i="1"/>
  <c r="B1869" i="1"/>
  <c r="A1869" i="1"/>
  <c r="L1868" i="1"/>
  <c r="K1868" i="1"/>
  <c r="J1868" i="1"/>
  <c r="N1868" i="1"/>
  <c r="F1868" i="1"/>
  <c r="E1868" i="1"/>
  <c r="D1868" i="1"/>
  <c r="C1868" i="1"/>
  <c r="B1868" i="1"/>
  <c r="A1868" i="1"/>
  <c r="L1867" i="1"/>
  <c r="K1867" i="1"/>
  <c r="J1867" i="1"/>
  <c r="N1867" i="1"/>
  <c r="F1867" i="1"/>
  <c r="E1867" i="1"/>
  <c r="D1867" i="1"/>
  <c r="C1867" i="1"/>
  <c r="B1867" i="1"/>
  <c r="A1867" i="1"/>
  <c r="L1866" i="1"/>
  <c r="K1866" i="1"/>
  <c r="J1866" i="1"/>
  <c r="N1866" i="1"/>
  <c r="F1866" i="1"/>
  <c r="E1866" i="1"/>
  <c r="D1866" i="1"/>
  <c r="C1866" i="1"/>
  <c r="B1866" i="1"/>
  <c r="A1866" i="1"/>
  <c r="L1865" i="1"/>
  <c r="K1865" i="1"/>
  <c r="J1865" i="1"/>
  <c r="N1865" i="1"/>
  <c r="F1865" i="1"/>
  <c r="E1865" i="1"/>
  <c r="D1865" i="1"/>
  <c r="C1865" i="1"/>
  <c r="B1865" i="1"/>
  <c r="A1865" i="1"/>
  <c r="L1864" i="1"/>
  <c r="K1864" i="1"/>
  <c r="J1864" i="1"/>
  <c r="N1864" i="1"/>
  <c r="F1864" i="1"/>
  <c r="E1864" i="1"/>
  <c r="D1864" i="1"/>
  <c r="C1864" i="1"/>
  <c r="B1864" i="1"/>
  <c r="A1864" i="1"/>
  <c r="L1863" i="1"/>
  <c r="K1863" i="1"/>
  <c r="J1863" i="1"/>
  <c r="N1863" i="1"/>
  <c r="F1863" i="1"/>
  <c r="E1863" i="1"/>
  <c r="D1863" i="1"/>
  <c r="C1863" i="1"/>
  <c r="B1863" i="1"/>
  <c r="A1863" i="1"/>
  <c r="L1862" i="1"/>
  <c r="K1862" i="1"/>
  <c r="J1862" i="1"/>
  <c r="N1862" i="1"/>
  <c r="F1862" i="1"/>
  <c r="E1862" i="1"/>
  <c r="D1862" i="1"/>
  <c r="C1862" i="1"/>
  <c r="B1862" i="1"/>
  <c r="A1862" i="1"/>
  <c r="L1861" i="1"/>
  <c r="K1861" i="1"/>
  <c r="J1861" i="1"/>
  <c r="N1861" i="1"/>
  <c r="F1861" i="1"/>
  <c r="E1861" i="1"/>
  <c r="D1861" i="1"/>
  <c r="C1861" i="1"/>
  <c r="B1861" i="1"/>
  <c r="A1861" i="1"/>
  <c r="L1860" i="1"/>
  <c r="K1860" i="1"/>
  <c r="J1860" i="1"/>
  <c r="N1860" i="1"/>
  <c r="F1860" i="1"/>
  <c r="E1860" i="1"/>
  <c r="D1860" i="1"/>
  <c r="C1860" i="1"/>
  <c r="B1860" i="1"/>
  <c r="A1860" i="1"/>
  <c r="L1859" i="1"/>
  <c r="K1859" i="1"/>
  <c r="J1859" i="1"/>
  <c r="N1859" i="1"/>
  <c r="F1859" i="1"/>
  <c r="E1859" i="1"/>
  <c r="D1859" i="1"/>
  <c r="C1859" i="1"/>
  <c r="B1859" i="1"/>
  <c r="A1859" i="1"/>
  <c r="L1858" i="1"/>
  <c r="K1858" i="1"/>
  <c r="J1858" i="1"/>
  <c r="N1858" i="1"/>
  <c r="F1858" i="1"/>
  <c r="E1858" i="1"/>
  <c r="D1858" i="1"/>
  <c r="C1858" i="1"/>
  <c r="B1858" i="1"/>
  <c r="A1858" i="1"/>
  <c r="L1857" i="1"/>
  <c r="K1857" i="1"/>
  <c r="J1857" i="1"/>
  <c r="N1857" i="1"/>
  <c r="F1857" i="1"/>
  <c r="E1857" i="1"/>
  <c r="D1857" i="1"/>
  <c r="C1857" i="1"/>
  <c r="B1857" i="1"/>
  <c r="A1857" i="1"/>
  <c r="L1856" i="1"/>
  <c r="K1856" i="1"/>
  <c r="J1856" i="1"/>
  <c r="N1856" i="1"/>
  <c r="F1856" i="1"/>
  <c r="E1856" i="1"/>
  <c r="D1856" i="1"/>
  <c r="C1856" i="1"/>
  <c r="B1856" i="1"/>
  <c r="A1856" i="1"/>
  <c r="L1855" i="1"/>
  <c r="K1855" i="1"/>
  <c r="J1855" i="1"/>
  <c r="N1855" i="1"/>
  <c r="F1855" i="1"/>
  <c r="E1855" i="1"/>
  <c r="D1855" i="1"/>
  <c r="C1855" i="1"/>
  <c r="B1855" i="1"/>
  <c r="A1855" i="1"/>
  <c r="L1854" i="1"/>
  <c r="K1854" i="1"/>
  <c r="J1854" i="1"/>
  <c r="N1854" i="1"/>
  <c r="F1854" i="1"/>
  <c r="E1854" i="1"/>
  <c r="D1854" i="1"/>
  <c r="C1854" i="1"/>
  <c r="B1854" i="1"/>
  <c r="A1854" i="1"/>
  <c r="L1853" i="1"/>
  <c r="K1853" i="1"/>
  <c r="J1853" i="1"/>
  <c r="N1853" i="1"/>
  <c r="F1853" i="1"/>
  <c r="E1853" i="1"/>
  <c r="D1853" i="1"/>
  <c r="C1853" i="1"/>
  <c r="B1853" i="1"/>
  <c r="A1853" i="1"/>
  <c r="L1852" i="1"/>
  <c r="K1852" i="1"/>
  <c r="J1852" i="1"/>
  <c r="N1852" i="1"/>
  <c r="F1852" i="1"/>
  <c r="E1852" i="1"/>
  <c r="D1852" i="1"/>
  <c r="C1852" i="1"/>
  <c r="B1852" i="1"/>
  <c r="A1852" i="1"/>
  <c r="L1851" i="1"/>
  <c r="K1851" i="1"/>
  <c r="J1851" i="1"/>
  <c r="N1851" i="1"/>
  <c r="F1851" i="1"/>
  <c r="E1851" i="1"/>
  <c r="D1851" i="1"/>
  <c r="C1851" i="1"/>
  <c r="B1851" i="1"/>
  <c r="A1851" i="1"/>
  <c r="L1850" i="1"/>
  <c r="K1850" i="1"/>
  <c r="J1850" i="1"/>
  <c r="N1850" i="1"/>
  <c r="F1850" i="1"/>
  <c r="E1850" i="1"/>
  <c r="D1850" i="1"/>
  <c r="C1850" i="1"/>
  <c r="B1850" i="1"/>
  <c r="A1850" i="1"/>
  <c r="L1849" i="1"/>
  <c r="K1849" i="1"/>
  <c r="J1849" i="1"/>
  <c r="N1849" i="1"/>
  <c r="F1849" i="1"/>
  <c r="E1849" i="1"/>
  <c r="D1849" i="1"/>
  <c r="C1849" i="1"/>
  <c r="B1849" i="1"/>
  <c r="A1849" i="1"/>
  <c r="L1848" i="1"/>
  <c r="K1848" i="1"/>
  <c r="J1848" i="1"/>
  <c r="N1848" i="1"/>
  <c r="F1848" i="1"/>
  <c r="E1848" i="1"/>
  <c r="D1848" i="1"/>
  <c r="C1848" i="1"/>
  <c r="B1848" i="1"/>
  <c r="A1848" i="1"/>
  <c r="L1847" i="1"/>
  <c r="K1847" i="1"/>
  <c r="J1847" i="1"/>
  <c r="N1847" i="1"/>
  <c r="F1847" i="1"/>
  <c r="E1847" i="1"/>
  <c r="D1847" i="1"/>
  <c r="C1847" i="1"/>
  <c r="B1847" i="1"/>
  <c r="A1847" i="1"/>
  <c r="L1846" i="1"/>
  <c r="K1846" i="1"/>
  <c r="J1846" i="1"/>
  <c r="N1846" i="1"/>
  <c r="F1846" i="1"/>
  <c r="E1846" i="1"/>
  <c r="D1846" i="1"/>
  <c r="C1846" i="1"/>
  <c r="B1846" i="1"/>
  <c r="A1846" i="1"/>
  <c r="L1845" i="1"/>
  <c r="K1845" i="1"/>
  <c r="J1845" i="1"/>
  <c r="N1845" i="1"/>
  <c r="F1845" i="1"/>
  <c r="E1845" i="1"/>
  <c r="D1845" i="1"/>
  <c r="C1845" i="1"/>
  <c r="B1845" i="1"/>
  <c r="A1845" i="1"/>
  <c r="L1844" i="1"/>
  <c r="K1844" i="1"/>
  <c r="J1844" i="1"/>
  <c r="N1844" i="1"/>
  <c r="F1844" i="1"/>
  <c r="E1844" i="1"/>
  <c r="D1844" i="1"/>
  <c r="C1844" i="1"/>
  <c r="B1844" i="1"/>
  <c r="A1844" i="1"/>
  <c r="L1843" i="1"/>
  <c r="K1843" i="1"/>
  <c r="J1843" i="1"/>
  <c r="N1843" i="1"/>
  <c r="F1843" i="1"/>
  <c r="E1843" i="1"/>
  <c r="D1843" i="1"/>
  <c r="C1843" i="1"/>
  <c r="B1843" i="1"/>
  <c r="A1843" i="1"/>
  <c r="L1842" i="1"/>
  <c r="K1842" i="1"/>
  <c r="J1842" i="1"/>
  <c r="N1842" i="1"/>
  <c r="F1842" i="1"/>
  <c r="E1842" i="1"/>
  <c r="D1842" i="1"/>
  <c r="C1842" i="1"/>
  <c r="B1842" i="1"/>
  <c r="A1842" i="1"/>
  <c r="L1841" i="1"/>
  <c r="K1841" i="1"/>
  <c r="J1841" i="1"/>
  <c r="N1841" i="1"/>
  <c r="F1841" i="1"/>
  <c r="E1841" i="1"/>
  <c r="D1841" i="1"/>
  <c r="C1841" i="1"/>
  <c r="B1841" i="1"/>
  <c r="A1841" i="1"/>
  <c r="L1840" i="1"/>
  <c r="K1840" i="1"/>
  <c r="J1840" i="1"/>
  <c r="N1840" i="1"/>
  <c r="F1840" i="1"/>
  <c r="E1840" i="1"/>
  <c r="D1840" i="1"/>
  <c r="C1840" i="1"/>
  <c r="B1840" i="1"/>
  <c r="A1840" i="1"/>
  <c r="L1839" i="1"/>
  <c r="K1839" i="1"/>
  <c r="J1839" i="1"/>
  <c r="N1839" i="1"/>
  <c r="F1839" i="1"/>
  <c r="E1839" i="1"/>
  <c r="D1839" i="1"/>
  <c r="C1839" i="1"/>
  <c r="B1839" i="1"/>
  <c r="A1839" i="1"/>
  <c r="L1838" i="1"/>
  <c r="K1838" i="1"/>
  <c r="J1838" i="1"/>
  <c r="N1838" i="1"/>
  <c r="F1838" i="1"/>
  <c r="E1838" i="1"/>
  <c r="D1838" i="1"/>
  <c r="C1838" i="1"/>
  <c r="B1838" i="1"/>
  <c r="A1838" i="1"/>
  <c r="L1837" i="1"/>
  <c r="K1837" i="1"/>
  <c r="J1837" i="1"/>
  <c r="N1837" i="1"/>
  <c r="F1837" i="1"/>
  <c r="E1837" i="1"/>
  <c r="D1837" i="1"/>
  <c r="C1837" i="1"/>
  <c r="B1837" i="1"/>
  <c r="A1837" i="1"/>
  <c r="L1836" i="1"/>
  <c r="K1836" i="1"/>
  <c r="J1836" i="1"/>
  <c r="N1836" i="1"/>
  <c r="F1836" i="1"/>
  <c r="E1836" i="1"/>
  <c r="D1836" i="1"/>
  <c r="C1836" i="1"/>
  <c r="B1836" i="1"/>
  <c r="A1836" i="1"/>
  <c r="L1835" i="1"/>
  <c r="K1835" i="1"/>
  <c r="J1835" i="1"/>
  <c r="N1835" i="1"/>
  <c r="F1835" i="1"/>
  <c r="E1835" i="1"/>
  <c r="D1835" i="1"/>
  <c r="C1835" i="1"/>
  <c r="B1835" i="1"/>
  <c r="A1835" i="1"/>
  <c r="L1834" i="1"/>
  <c r="K1834" i="1"/>
  <c r="J1834" i="1"/>
  <c r="N1834" i="1"/>
  <c r="F1834" i="1"/>
  <c r="E1834" i="1"/>
  <c r="D1834" i="1"/>
  <c r="C1834" i="1"/>
  <c r="B1834" i="1"/>
  <c r="A1834" i="1"/>
  <c r="L1833" i="1"/>
  <c r="K1833" i="1"/>
  <c r="J1833" i="1"/>
  <c r="N1833" i="1"/>
  <c r="F1833" i="1"/>
  <c r="E1833" i="1"/>
  <c r="D1833" i="1"/>
  <c r="C1833" i="1"/>
  <c r="B1833" i="1"/>
  <c r="A1833" i="1"/>
  <c r="L1832" i="1"/>
  <c r="K1832" i="1"/>
  <c r="J1832" i="1"/>
  <c r="N1832" i="1"/>
  <c r="F1832" i="1"/>
  <c r="E1832" i="1"/>
  <c r="D1832" i="1"/>
  <c r="C1832" i="1"/>
  <c r="B1832" i="1"/>
  <c r="A1832" i="1"/>
  <c r="L1831" i="1"/>
  <c r="K1831" i="1"/>
  <c r="J1831" i="1"/>
  <c r="N1831" i="1"/>
  <c r="F1831" i="1"/>
  <c r="E1831" i="1"/>
  <c r="D1831" i="1"/>
  <c r="C1831" i="1"/>
  <c r="B1831" i="1"/>
  <c r="A1831" i="1"/>
  <c r="L1830" i="1"/>
  <c r="K1830" i="1"/>
  <c r="J1830" i="1"/>
  <c r="N1830" i="1"/>
  <c r="F1830" i="1"/>
  <c r="E1830" i="1"/>
  <c r="D1830" i="1"/>
  <c r="C1830" i="1"/>
  <c r="B1830" i="1"/>
  <c r="A1830" i="1"/>
  <c r="L1829" i="1"/>
  <c r="K1829" i="1"/>
  <c r="J1829" i="1"/>
  <c r="N1829" i="1"/>
  <c r="F1829" i="1"/>
  <c r="E1829" i="1"/>
  <c r="D1829" i="1"/>
  <c r="C1829" i="1"/>
  <c r="B1829" i="1"/>
  <c r="A1829" i="1"/>
  <c r="L1828" i="1"/>
  <c r="K1828" i="1"/>
  <c r="J1828" i="1"/>
  <c r="N1828" i="1"/>
  <c r="F1828" i="1"/>
  <c r="E1828" i="1"/>
  <c r="D1828" i="1"/>
  <c r="C1828" i="1"/>
  <c r="B1828" i="1"/>
  <c r="A1828" i="1"/>
  <c r="L1827" i="1"/>
  <c r="K1827" i="1"/>
  <c r="J1827" i="1"/>
  <c r="N1827" i="1"/>
  <c r="F1827" i="1"/>
  <c r="E1827" i="1"/>
  <c r="D1827" i="1"/>
  <c r="C1827" i="1"/>
  <c r="B1827" i="1"/>
  <c r="A1827" i="1"/>
  <c r="L1826" i="1"/>
  <c r="K1826" i="1"/>
  <c r="J1826" i="1"/>
  <c r="N1826" i="1"/>
  <c r="F1826" i="1"/>
  <c r="E1826" i="1"/>
  <c r="D1826" i="1"/>
  <c r="C1826" i="1"/>
  <c r="B1826" i="1"/>
  <c r="A1826" i="1"/>
  <c r="L1825" i="1"/>
  <c r="K1825" i="1"/>
  <c r="J1825" i="1"/>
  <c r="N1825" i="1"/>
  <c r="F1825" i="1"/>
  <c r="E1825" i="1"/>
  <c r="D1825" i="1"/>
  <c r="C1825" i="1"/>
  <c r="B1825" i="1"/>
  <c r="A1825" i="1"/>
  <c r="L1824" i="1"/>
  <c r="K1824" i="1"/>
  <c r="J1824" i="1"/>
  <c r="N1824" i="1"/>
  <c r="F1824" i="1"/>
  <c r="E1824" i="1"/>
  <c r="D1824" i="1"/>
  <c r="C1824" i="1"/>
  <c r="B1824" i="1"/>
  <c r="A1824" i="1"/>
  <c r="L1823" i="1"/>
  <c r="K1823" i="1"/>
  <c r="J1823" i="1"/>
  <c r="N1823" i="1"/>
  <c r="F1823" i="1"/>
  <c r="E1823" i="1"/>
  <c r="D1823" i="1"/>
  <c r="C1823" i="1"/>
  <c r="B1823" i="1"/>
  <c r="A1823" i="1"/>
  <c r="L1822" i="1"/>
  <c r="K1822" i="1"/>
  <c r="J1822" i="1"/>
  <c r="N1822" i="1"/>
  <c r="F1822" i="1"/>
  <c r="E1822" i="1"/>
  <c r="D1822" i="1"/>
  <c r="C1822" i="1"/>
  <c r="B1822" i="1"/>
  <c r="A1822" i="1"/>
  <c r="L1821" i="1"/>
  <c r="K1821" i="1"/>
  <c r="J1821" i="1"/>
  <c r="N1821" i="1"/>
  <c r="F1821" i="1"/>
  <c r="E1821" i="1"/>
  <c r="D1821" i="1"/>
  <c r="C1821" i="1"/>
  <c r="B1821" i="1"/>
  <c r="A1821" i="1"/>
  <c r="L1820" i="1"/>
  <c r="K1820" i="1"/>
  <c r="J1820" i="1"/>
  <c r="N1820" i="1"/>
  <c r="F1820" i="1"/>
  <c r="E1820" i="1"/>
  <c r="D1820" i="1"/>
  <c r="C1820" i="1"/>
  <c r="B1820" i="1"/>
  <c r="A1820" i="1"/>
  <c r="L1819" i="1"/>
  <c r="K1819" i="1"/>
  <c r="J1819" i="1"/>
  <c r="N1819" i="1"/>
  <c r="F1819" i="1"/>
  <c r="E1819" i="1"/>
  <c r="D1819" i="1"/>
  <c r="C1819" i="1"/>
  <c r="B1819" i="1"/>
  <c r="A1819" i="1"/>
  <c r="L1818" i="1"/>
  <c r="K1818" i="1"/>
  <c r="J1818" i="1"/>
  <c r="N1818" i="1"/>
  <c r="F1818" i="1"/>
  <c r="E1818" i="1"/>
  <c r="D1818" i="1"/>
  <c r="C1818" i="1"/>
  <c r="B1818" i="1"/>
  <c r="A1818" i="1"/>
  <c r="L1817" i="1"/>
  <c r="K1817" i="1"/>
  <c r="J1817" i="1"/>
  <c r="N1817" i="1"/>
  <c r="F1817" i="1"/>
  <c r="E1817" i="1"/>
  <c r="D1817" i="1"/>
  <c r="C1817" i="1"/>
  <c r="B1817" i="1"/>
  <c r="A1817" i="1"/>
  <c r="L1816" i="1"/>
  <c r="K1816" i="1"/>
  <c r="J1816" i="1"/>
  <c r="N1816" i="1"/>
  <c r="F1816" i="1"/>
  <c r="E1816" i="1"/>
  <c r="D1816" i="1"/>
  <c r="C1816" i="1"/>
  <c r="B1816" i="1"/>
  <c r="A1816" i="1"/>
  <c r="L1815" i="1"/>
  <c r="K1815" i="1"/>
  <c r="J1815" i="1"/>
  <c r="N1815" i="1"/>
  <c r="F1815" i="1"/>
  <c r="E1815" i="1"/>
  <c r="D1815" i="1"/>
  <c r="C1815" i="1"/>
  <c r="B1815" i="1"/>
  <c r="A1815" i="1"/>
  <c r="L1814" i="1"/>
  <c r="K1814" i="1"/>
  <c r="J1814" i="1"/>
  <c r="N1814" i="1"/>
  <c r="F1814" i="1"/>
  <c r="E1814" i="1"/>
  <c r="D1814" i="1"/>
  <c r="C1814" i="1"/>
  <c r="B1814" i="1"/>
  <c r="A1814" i="1"/>
  <c r="L1813" i="1"/>
  <c r="K1813" i="1"/>
  <c r="J1813" i="1"/>
  <c r="N1813" i="1"/>
  <c r="F1813" i="1"/>
  <c r="E1813" i="1"/>
  <c r="D1813" i="1"/>
  <c r="C1813" i="1"/>
  <c r="B1813" i="1"/>
  <c r="A1813" i="1"/>
  <c r="L1812" i="1"/>
  <c r="K1812" i="1"/>
  <c r="J1812" i="1"/>
  <c r="N1812" i="1"/>
  <c r="F1812" i="1"/>
  <c r="E1812" i="1"/>
  <c r="D1812" i="1"/>
  <c r="C1812" i="1"/>
  <c r="B1812" i="1"/>
  <c r="A1812" i="1"/>
  <c r="L1811" i="1"/>
  <c r="K1811" i="1"/>
  <c r="J1811" i="1"/>
  <c r="N1811" i="1"/>
  <c r="F1811" i="1"/>
  <c r="E1811" i="1"/>
  <c r="D1811" i="1"/>
  <c r="C1811" i="1"/>
  <c r="B1811" i="1"/>
  <c r="A1811" i="1"/>
  <c r="L1810" i="1"/>
  <c r="K1810" i="1"/>
  <c r="J1810" i="1"/>
  <c r="N1810" i="1"/>
  <c r="F1810" i="1"/>
  <c r="E1810" i="1"/>
  <c r="D1810" i="1"/>
  <c r="C1810" i="1"/>
  <c r="B1810" i="1"/>
  <c r="A1810" i="1"/>
  <c r="L1809" i="1"/>
  <c r="K1809" i="1"/>
  <c r="J1809" i="1"/>
  <c r="N1809" i="1"/>
  <c r="F1809" i="1"/>
  <c r="E1809" i="1"/>
  <c r="D1809" i="1"/>
  <c r="C1809" i="1"/>
  <c r="B1809" i="1"/>
  <c r="A1809" i="1"/>
  <c r="L1808" i="1"/>
  <c r="K1808" i="1"/>
  <c r="J1808" i="1"/>
  <c r="N1808" i="1"/>
  <c r="F1808" i="1"/>
  <c r="E1808" i="1"/>
  <c r="D1808" i="1"/>
  <c r="C1808" i="1"/>
  <c r="B1808" i="1"/>
  <c r="A1808" i="1"/>
  <c r="L1807" i="1"/>
  <c r="K1807" i="1"/>
  <c r="J1807" i="1"/>
  <c r="N1807" i="1"/>
  <c r="F1807" i="1"/>
  <c r="E1807" i="1"/>
  <c r="D1807" i="1"/>
  <c r="C1807" i="1"/>
  <c r="B1807" i="1"/>
  <c r="A1807" i="1"/>
  <c r="L1806" i="1"/>
  <c r="K1806" i="1"/>
  <c r="J1806" i="1"/>
  <c r="N1806" i="1"/>
  <c r="F1806" i="1"/>
  <c r="E1806" i="1"/>
  <c r="D1806" i="1"/>
  <c r="C1806" i="1"/>
  <c r="B1806" i="1"/>
  <c r="A1806" i="1"/>
  <c r="L1805" i="1"/>
  <c r="K1805" i="1"/>
  <c r="J1805" i="1"/>
  <c r="N1805" i="1"/>
  <c r="F1805" i="1"/>
  <c r="E1805" i="1"/>
  <c r="D1805" i="1"/>
  <c r="C1805" i="1"/>
  <c r="B1805" i="1"/>
  <c r="A1805" i="1"/>
  <c r="L1804" i="1"/>
  <c r="K1804" i="1"/>
  <c r="J1804" i="1"/>
  <c r="N1804" i="1"/>
  <c r="F1804" i="1"/>
  <c r="E1804" i="1"/>
  <c r="D1804" i="1"/>
  <c r="C1804" i="1"/>
  <c r="B1804" i="1"/>
  <c r="A1804" i="1"/>
  <c r="L1803" i="1"/>
  <c r="K1803" i="1"/>
  <c r="J1803" i="1"/>
  <c r="N1803" i="1"/>
  <c r="F1803" i="1"/>
  <c r="E1803" i="1"/>
  <c r="D1803" i="1"/>
  <c r="C1803" i="1"/>
  <c r="B1803" i="1"/>
  <c r="A1803" i="1"/>
  <c r="L1802" i="1"/>
  <c r="K1802" i="1"/>
  <c r="J1802" i="1"/>
  <c r="N1802" i="1"/>
  <c r="F1802" i="1"/>
  <c r="E1802" i="1"/>
  <c r="D1802" i="1"/>
  <c r="C1802" i="1"/>
  <c r="B1802" i="1"/>
  <c r="A1802" i="1"/>
  <c r="L1801" i="1"/>
  <c r="K1801" i="1"/>
  <c r="J1801" i="1"/>
  <c r="N1801" i="1"/>
  <c r="F1801" i="1"/>
  <c r="E1801" i="1"/>
  <c r="D1801" i="1"/>
  <c r="C1801" i="1"/>
  <c r="B1801" i="1"/>
  <c r="A1801" i="1"/>
  <c r="L1800" i="1"/>
  <c r="K1800" i="1"/>
  <c r="J1800" i="1"/>
  <c r="N1800" i="1"/>
  <c r="F1800" i="1"/>
  <c r="E1800" i="1"/>
  <c r="D1800" i="1"/>
  <c r="C1800" i="1"/>
  <c r="B1800" i="1"/>
  <c r="A1800" i="1"/>
  <c r="L1799" i="1"/>
  <c r="K1799" i="1"/>
  <c r="J1799" i="1"/>
  <c r="N1799" i="1"/>
  <c r="F1799" i="1"/>
  <c r="E1799" i="1"/>
  <c r="D1799" i="1"/>
  <c r="C1799" i="1"/>
  <c r="B1799" i="1"/>
  <c r="A1799" i="1"/>
  <c r="L1798" i="1"/>
  <c r="K1798" i="1"/>
  <c r="J1798" i="1"/>
  <c r="N1798" i="1"/>
  <c r="F1798" i="1"/>
  <c r="E1798" i="1"/>
  <c r="D1798" i="1"/>
  <c r="C1798" i="1"/>
  <c r="B1798" i="1"/>
  <c r="A1798" i="1"/>
  <c r="L1797" i="1"/>
  <c r="K1797" i="1"/>
  <c r="J1797" i="1"/>
  <c r="N1797" i="1"/>
  <c r="F1797" i="1"/>
  <c r="E1797" i="1"/>
  <c r="D1797" i="1"/>
  <c r="C1797" i="1"/>
  <c r="B1797" i="1"/>
  <c r="A1797" i="1"/>
  <c r="L1796" i="1"/>
  <c r="K1796" i="1"/>
  <c r="J1796" i="1"/>
  <c r="N1796" i="1"/>
  <c r="F1796" i="1"/>
  <c r="E1796" i="1"/>
  <c r="D1796" i="1"/>
  <c r="C1796" i="1"/>
  <c r="B1796" i="1"/>
  <c r="A1796" i="1"/>
  <c r="L1795" i="1"/>
  <c r="K1795" i="1"/>
  <c r="J1795" i="1"/>
  <c r="N1795" i="1"/>
  <c r="F1795" i="1"/>
  <c r="E1795" i="1"/>
  <c r="D1795" i="1"/>
  <c r="C1795" i="1"/>
  <c r="B1795" i="1"/>
  <c r="A1795" i="1"/>
  <c r="L1794" i="1"/>
  <c r="K1794" i="1"/>
  <c r="J1794" i="1"/>
  <c r="N1794" i="1"/>
  <c r="F1794" i="1"/>
  <c r="E1794" i="1"/>
  <c r="D1794" i="1"/>
  <c r="C1794" i="1"/>
  <c r="B1794" i="1"/>
  <c r="A1794" i="1"/>
  <c r="L1793" i="1"/>
  <c r="K1793" i="1"/>
  <c r="J1793" i="1"/>
  <c r="N1793" i="1"/>
  <c r="F1793" i="1"/>
  <c r="E1793" i="1"/>
  <c r="D1793" i="1"/>
  <c r="C1793" i="1"/>
  <c r="B1793" i="1"/>
  <c r="A1793" i="1"/>
  <c r="L1792" i="1"/>
  <c r="K1792" i="1"/>
  <c r="J1792" i="1"/>
  <c r="N1792" i="1"/>
  <c r="F1792" i="1"/>
  <c r="E1792" i="1"/>
  <c r="D1792" i="1"/>
  <c r="C1792" i="1"/>
  <c r="B1792" i="1"/>
  <c r="A1792" i="1"/>
  <c r="L1791" i="1"/>
  <c r="K1791" i="1"/>
  <c r="J1791" i="1"/>
  <c r="N1791" i="1"/>
  <c r="F1791" i="1"/>
  <c r="E1791" i="1"/>
  <c r="D1791" i="1"/>
  <c r="C1791" i="1"/>
  <c r="B1791" i="1"/>
  <c r="A1791" i="1"/>
  <c r="L1790" i="1"/>
  <c r="K1790" i="1"/>
  <c r="J1790" i="1"/>
  <c r="N1790" i="1"/>
  <c r="F1790" i="1"/>
  <c r="E1790" i="1"/>
  <c r="D1790" i="1"/>
  <c r="C1790" i="1"/>
  <c r="B1790" i="1"/>
  <c r="A1790" i="1"/>
  <c r="L1789" i="1"/>
  <c r="K1789" i="1"/>
  <c r="J1789" i="1"/>
  <c r="N1789" i="1"/>
  <c r="F1789" i="1"/>
  <c r="E1789" i="1"/>
  <c r="D1789" i="1"/>
  <c r="C1789" i="1"/>
  <c r="B1789" i="1"/>
  <c r="A1789" i="1"/>
  <c r="L1788" i="1"/>
  <c r="K1788" i="1"/>
  <c r="J1788" i="1"/>
  <c r="N1788" i="1"/>
  <c r="F1788" i="1"/>
  <c r="E1788" i="1"/>
  <c r="D1788" i="1"/>
  <c r="C1788" i="1"/>
  <c r="B1788" i="1"/>
  <c r="A1788" i="1"/>
  <c r="L1787" i="1"/>
  <c r="K1787" i="1"/>
  <c r="J1787" i="1"/>
  <c r="N1787" i="1"/>
  <c r="F1787" i="1"/>
  <c r="E1787" i="1"/>
  <c r="D1787" i="1"/>
  <c r="C1787" i="1"/>
  <c r="B1787" i="1"/>
  <c r="A1787" i="1"/>
  <c r="L1786" i="1"/>
  <c r="K1786" i="1"/>
  <c r="J1786" i="1"/>
  <c r="N1786" i="1"/>
  <c r="F1786" i="1"/>
  <c r="E1786" i="1"/>
  <c r="D1786" i="1"/>
  <c r="C1786" i="1"/>
  <c r="B1786" i="1"/>
  <c r="A1786" i="1"/>
  <c r="L1785" i="1"/>
  <c r="K1785" i="1"/>
  <c r="J1785" i="1"/>
  <c r="N1785" i="1"/>
  <c r="F1785" i="1"/>
  <c r="E1785" i="1"/>
  <c r="D1785" i="1"/>
  <c r="C1785" i="1"/>
  <c r="B1785" i="1"/>
  <c r="A1785" i="1"/>
  <c r="L1784" i="1"/>
  <c r="K1784" i="1"/>
  <c r="J1784" i="1"/>
  <c r="N1784" i="1"/>
  <c r="F1784" i="1"/>
  <c r="E1784" i="1"/>
  <c r="D1784" i="1"/>
  <c r="C1784" i="1"/>
  <c r="B1784" i="1"/>
  <c r="A1784" i="1"/>
  <c r="L1783" i="1"/>
  <c r="K1783" i="1"/>
  <c r="J1783" i="1"/>
  <c r="N1783" i="1"/>
  <c r="F1783" i="1"/>
  <c r="E1783" i="1"/>
  <c r="D1783" i="1"/>
  <c r="C1783" i="1"/>
  <c r="B1783" i="1"/>
  <c r="A1783" i="1"/>
  <c r="L1782" i="1"/>
  <c r="K1782" i="1"/>
  <c r="J1782" i="1"/>
  <c r="N1782" i="1"/>
  <c r="F1782" i="1"/>
  <c r="E1782" i="1"/>
  <c r="D1782" i="1"/>
  <c r="C1782" i="1"/>
  <c r="B1782" i="1"/>
  <c r="A1782" i="1"/>
  <c r="L1781" i="1"/>
  <c r="K1781" i="1"/>
  <c r="J1781" i="1"/>
  <c r="N1781" i="1"/>
  <c r="F1781" i="1"/>
  <c r="E1781" i="1"/>
  <c r="D1781" i="1"/>
  <c r="C1781" i="1"/>
  <c r="B1781" i="1"/>
  <c r="A1781" i="1"/>
  <c r="L1780" i="1"/>
  <c r="K1780" i="1"/>
  <c r="J1780" i="1"/>
  <c r="N1780" i="1"/>
  <c r="F1780" i="1"/>
  <c r="E1780" i="1"/>
  <c r="D1780" i="1"/>
  <c r="C1780" i="1"/>
  <c r="B1780" i="1"/>
  <c r="A1780" i="1"/>
  <c r="L1779" i="1"/>
  <c r="K1779" i="1"/>
  <c r="J1779" i="1"/>
  <c r="N1779" i="1"/>
  <c r="F1779" i="1"/>
  <c r="E1779" i="1"/>
  <c r="D1779" i="1"/>
  <c r="C1779" i="1"/>
  <c r="B1779" i="1"/>
  <c r="A1779" i="1"/>
  <c r="L1778" i="1"/>
  <c r="K1778" i="1"/>
  <c r="J1778" i="1"/>
  <c r="N1778" i="1"/>
  <c r="F1778" i="1"/>
  <c r="E1778" i="1"/>
  <c r="D1778" i="1"/>
  <c r="C1778" i="1"/>
  <c r="B1778" i="1"/>
  <c r="A1778" i="1"/>
  <c r="L1777" i="1"/>
  <c r="K1777" i="1"/>
  <c r="J1777" i="1"/>
  <c r="N1777" i="1"/>
  <c r="F1777" i="1"/>
  <c r="E1777" i="1"/>
  <c r="D1777" i="1"/>
  <c r="C1777" i="1"/>
  <c r="B1777" i="1"/>
  <c r="A1777" i="1"/>
  <c r="L1776" i="1"/>
  <c r="K1776" i="1"/>
  <c r="J1776" i="1"/>
  <c r="N1776" i="1"/>
  <c r="F1776" i="1"/>
  <c r="E1776" i="1"/>
  <c r="D1776" i="1"/>
  <c r="C1776" i="1"/>
  <c r="B1776" i="1"/>
  <c r="A1776" i="1"/>
  <c r="L1775" i="1"/>
  <c r="K1775" i="1"/>
  <c r="J1775" i="1"/>
  <c r="N1775" i="1"/>
  <c r="F1775" i="1"/>
  <c r="E1775" i="1"/>
  <c r="D1775" i="1"/>
  <c r="C1775" i="1"/>
  <c r="B1775" i="1"/>
  <c r="A1775" i="1"/>
  <c r="L1774" i="1"/>
  <c r="K1774" i="1"/>
  <c r="J1774" i="1"/>
  <c r="N1774" i="1"/>
  <c r="F1774" i="1"/>
  <c r="E1774" i="1"/>
  <c r="D1774" i="1"/>
  <c r="C1774" i="1"/>
  <c r="B1774" i="1"/>
  <c r="A1774" i="1"/>
  <c r="L1773" i="1"/>
  <c r="K1773" i="1"/>
  <c r="J1773" i="1"/>
  <c r="N1773" i="1"/>
  <c r="F1773" i="1"/>
  <c r="E1773" i="1"/>
  <c r="D1773" i="1"/>
  <c r="C1773" i="1"/>
  <c r="B1773" i="1"/>
  <c r="A1773" i="1"/>
  <c r="L1772" i="1"/>
  <c r="K1772" i="1"/>
  <c r="J1772" i="1"/>
  <c r="N1772" i="1"/>
  <c r="F1772" i="1"/>
  <c r="E1772" i="1"/>
  <c r="D1772" i="1"/>
  <c r="C1772" i="1"/>
  <c r="B1772" i="1"/>
  <c r="A1772" i="1"/>
  <c r="L1771" i="1"/>
  <c r="K1771" i="1"/>
  <c r="J1771" i="1"/>
  <c r="N1771" i="1"/>
  <c r="F1771" i="1"/>
  <c r="E1771" i="1"/>
  <c r="D1771" i="1"/>
  <c r="C1771" i="1"/>
  <c r="B1771" i="1"/>
  <c r="A1771" i="1"/>
  <c r="L1770" i="1"/>
  <c r="K1770" i="1"/>
  <c r="J1770" i="1"/>
  <c r="N1770" i="1"/>
  <c r="F1770" i="1"/>
  <c r="E1770" i="1"/>
  <c r="D1770" i="1"/>
  <c r="C1770" i="1"/>
  <c r="B1770" i="1"/>
  <c r="A1770" i="1"/>
  <c r="L1769" i="1"/>
  <c r="K1769" i="1"/>
  <c r="J1769" i="1"/>
  <c r="N1769" i="1"/>
  <c r="F1769" i="1"/>
  <c r="E1769" i="1"/>
  <c r="D1769" i="1"/>
  <c r="C1769" i="1"/>
  <c r="B1769" i="1"/>
  <c r="A1769" i="1"/>
  <c r="L1768" i="1"/>
  <c r="K1768" i="1"/>
  <c r="J1768" i="1"/>
  <c r="N1768" i="1"/>
  <c r="F1768" i="1"/>
  <c r="E1768" i="1"/>
  <c r="D1768" i="1"/>
  <c r="C1768" i="1"/>
  <c r="B1768" i="1"/>
  <c r="A1768" i="1"/>
  <c r="L1767" i="1"/>
  <c r="K1767" i="1"/>
  <c r="J1767" i="1"/>
  <c r="N1767" i="1"/>
  <c r="F1767" i="1"/>
  <c r="E1767" i="1"/>
  <c r="D1767" i="1"/>
  <c r="C1767" i="1"/>
  <c r="B1767" i="1"/>
  <c r="A1767" i="1"/>
  <c r="L1766" i="1"/>
  <c r="K1766" i="1"/>
  <c r="J1766" i="1"/>
  <c r="N1766" i="1"/>
  <c r="F1766" i="1"/>
  <c r="E1766" i="1"/>
  <c r="D1766" i="1"/>
  <c r="C1766" i="1"/>
  <c r="B1766" i="1"/>
  <c r="A1766" i="1"/>
  <c r="L1765" i="1"/>
  <c r="K1765" i="1"/>
  <c r="J1765" i="1"/>
  <c r="N1765" i="1"/>
  <c r="F1765" i="1"/>
  <c r="E1765" i="1"/>
  <c r="D1765" i="1"/>
  <c r="C1765" i="1"/>
  <c r="B1765" i="1"/>
  <c r="A1765" i="1"/>
  <c r="L1764" i="1"/>
  <c r="K1764" i="1"/>
  <c r="J1764" i="1"/>
  <c r="N1764" i="1"/>
  <c r="F1764" i="1"/>
  <c r="E1764" i="1"/>
  <c r="D1764" i="1"/>
  <c r="C1764" i="1"/>
  <c r="B1764" i="1"/>
  <c r="A1764" i="1"/>
  <c r="L1763" i="1"/>
  <c r="K1763" i="1"/>
  <c r="J1763" i="1"/>
  <c r="N1763" i="1"/>
  <c r="F1763" i="1"/>
  <c r="E1763" i="1"/>
  <c r="D1763" i="1"/>
  <c r="C1763" i="1"/>
  <c r="B1763" i="1"/>
  <c r="A1763" i="1"/>
  <c r="L1762" i="1"/>
  <c r="K1762" i="1"/>
  <c r="J1762" i="1"/>
  <c r="N1762" i="1"/>
  <c r="F1762" i="1"/>
  <c r="E1762" i="1"/>
  <c r="D1762" i="1"/>
  <c r="C1762" i="1"/>
  <c r="B1762" i="1"/>
  <c r="A1762" i="1"/>
  <c r="L1761" i="1"/>
  <c r="K1761" i="1"/>
  <c r="J1761" i="1"/>
  <c r="N1761" i="1"/>
  <c r="F1761" i="1"/>
  <c r="E1761" i="1"/>
  <c r="D1761" i="1"/>
  <c r="C1761" i="1"/>
  <c r="B1761" i="1"/>
  <c r="A1761" i="1"/>
  <c r="L1760" i="1"/>
  <c r="K1760" i="1"/>
  <c r="J1760" i="1"/>
  <c r="N1760" i="1"/>
  <c r="F1760" i="1"/>
  <c r="E1760" i="1"/>
  <c r="D1760" i="1"/>
  <c r="C1760" i="1"/>
  <c r="B1760" i="1"/>
  <c r="A1760" i="1"/>
  <c r="L1759" i="1"/>
  <c r="K1759" i="1"/>
  <c r="J1759" i="1"/>
  <c r="N1759" i="1"/>
  <c r="F1759" i="1"/>
  <c r="E1759" i="1"/>
  <c r="D1759" i="1"/>
  <c r="C1759" i="1"/>
  <c r="B1759" i="1"/>
  <c r="A1759" i="1"/>
  <c r="L1758" i="1"/>
  <c r="K1758" i="1"/>
  <c r="J1758" i="1"/>
  <c r="N1758" i="1"/>
  <c r="F1758" i="1"/>
  <c r="E1758" i="1"/>
  <c r="D1758" i="1"/>
  <c r="C1758" i="1"/>
  <c r="B1758" i="1"/>
  <c r="A1758" i="1"/>
  <c r="L1757" i="1"/>
  <c r="K1757" i="1"/>
  <c r="J1757" i="1"/>
  <c r="N1757" i="1"/>
  <c r="F1757" i="1"/>
  <c r="E1757" i="1"/>
  <c r="D1757" i="1"/>
  <c r="C1757" i="1"/>
  <c r="B1757" i="1"/>
  <c r="A1757" i="1"/>
  <c r="L1756" i="1"/>
  <c r="K1756" i="1"/>
  <c r="J1756" i="1"/>
  <c r="N1756" i="1"/>
  <c r="F1756" i="1"/>
  <c r="E1756" i="1"/>
  <c r="D1756" i="1"/>
  <c r="C1756" i="1"/>
  <c r="B1756" i="1"/>
  <c r="A1756" i="1"/>
  <c r="L1755" i="1"/>
  <c r="K1755" i="1"/>
  <c r="J1755" i="1"/>
  <c r="N1755" i="1"/>
  <c r="F1755" i="1"/>
  <c r="E1755" i="1"/>
  <c r="D1755" i="1"/>
  <c r="C1755" i="1"/>
  <c r="B1755" i="1"/>
  <c r="A1755" i="1"/>
  <c r="L1754" i="1"/>
  <c r="K1754" i="1"/>
  <c r="J1754" i="1"/>
  <c r="N1754" i="1"/>
  <c r="F1754" i="1"/>
  <c r="E1754" i="1"/>
  <c r="D1754" i="1"/>
  <c r="C1754" i="1"/>
  <c r="B1754" i="1"/>
  <c r="A1754" i="1"/>
  <c r="L1753" i="1"/>
  <c r="K1753" i="1"/>
  <c r="J1753" i="1"/>
  <c r="N1753" i="1"/>
  <c r="F1753" i="1"/>
  <c r="E1753" i="1"/>
  <c r="D1753" i="1"/>
  <c r="C1753" i="1"/>
  <c r="B1753" i="1"/>
  <c r="A1753" i="1"/>
  <c r="L1752" i="1"/>
  <c r="K1752" i="1"/>
  <c r="J1752" i="1"/>
  <c r="N1752" i="1"/>
  <c r="F1752" i="1"/>
  <c r="E1752" i="1"/>
  <c r="D1752" i="1"/>
  <c r="C1752" i="1"/>
  <c r="B1752" i="1"/>
  <c r="A1752" i="1"/>
  <c r="L1751" i="1"/>
  <c r="K1751" i="1"/>
  <c r="J1751" i="1"/>
  <c r="N1751" i="1"/>
  <c r="F1751" i="1"/>
  <c r="E1751" i="1"/>
  <c r="D1751" i="1"/>
  <c r="C1751" i="1"/>
  <c r="B1751" i="1"/>
  <c r="A1751" i="1"/>
  <c r="L1750" i="1"/>
  <c r="K1750" i="1"/>
  <c r="J1750" i="1"/>
  <c r="N1750" i="1"/>
  <c r="F1750" i="1"/>
  <c r="E1750" i="1"/>
  <c r="D1750" i="1"/>
  <c r="C1750" i="1"/>
  <c r="B1750" i="1"/>
  <c r="A1750" i="1"/>
  <c r="L1749" i="1"/>
  <c r="K1749" i="1"/>
  <c r="J1749" i="1"/>
  <c r="N1749" i="1"/>
  <c r="F1749" i="1"/>
  <c r="E1749" i="1"/>
  <c r="D1749" i="1"/>
  <c r="C1749" i="1"/>
  <c r="B1749" i="1"/>
  <c r="A1749" i="1"/>
  <c r="L1748" i="1"/>
  <c r="K1748" i="1"/>
  <c r="J1748" i="1"/>
  <c r="N1748" i="1"/>
  <c r="F1748" i="1"/>
  <c r="E1748" i="1"/>
  <c r="D1748" i="1"/>
  <c r="C1748" i="1"/>
  <c r="B1748" i="1"/>
  <c r="A1748" i="1"/>
  <c r="L1747" i="1"/>
  <c r="K1747" i="1"/>
  <c r="J1747" i="1"/>
  <c r="N1747" i="1"/>
  <c r="F1747" i="1"/>
  <c r="E1747" i="1"/>
  <c r="D1747" i="1"/>
  <c r="C1747" i="1"/>
  <c r="B1747" i="1"/>
  <c r="A1747" i="1"/>
  <c r="L1746" i="1"/>
  <c r="K1746" i="1"/>
  <c r="J1746" i="1"/>
  <c r="N1746" i="1"/>
  <c r="F1746" i="1"/>
  <c r="E1746" i="1"/>
  <c r="D1746" i="1"/>
  <c r="C1746" i="1"/>
  <c r="B1746" i="1"/>
  <c r="A1746" i="1"/>
  <c r="L1745" i="1"/>
  <c r="K1745" i="1"/>
  <c r="J1745" i="1"/>
  <c r="N1745" i="1"/>
  <c r="F1745" i="1"/>
  <c r="E1745" i="1"/>
  <c r="D1745" i="1"/>
  <c r="C1745" i="1"/>
  <c r="B1745" i="1"/>
  <c r="A1745" i="1"/>
  <c r="L1744" i="1"/>
  <c r="K1744" i="1"/>
  <c r="J1744" i="1"/>
  <c r="N1744" i="1"/>
  <c r="F1744" i="1"/>
  <c r="E1744" i="1"/>
  <c r="D1744" i="1"/>
  <c r="C1744" i="1"/>
  <c r="B1744" i="1"/>
  <c r="A1744" i="1"/>
  <c r="L1743" i="1"/>
  <c r="K1743" i="1"/>
  <c r="J1743" i="1"/>
  <c r="N1743" i="1"/>
  <c r="F1743" i="1"/>
  <c r="E1743" i="1"/>
  <c r="D1743" i="1"/>
  <c r="C1743" i="1"/>
  <c r="B1743" i="1"/>
  <c r="A1743" i="1"/>
  <c r="L1742" i="1"/>
  <c r="K1742" i="1"/>
  <c r="J1742" i="1"/>
  <c r="N1742" i="1"/>
  <c r="F1742" i="1"/>
  <c r="E1742" i="1"/>
  <c r="D1742" i="1"/>
  <c r="C1742" i="1"/>
  <c r="B1742" i="1"/>
  <c r="A1742" i="1"/>
  <c r="L1741" i="1"/>
  <c r="K1741" i="1"/>
  <c r="J1741" i="1"/>
  <c r="N1741" i="1"/>
  <c r="F1741" i="1"/>
  <c r="E1741" i="1"/>
  <c r="D1741" i="1"/>
  <c r="C1741" i="1"/>
  <c r="B1741" i="1"/>
  <c r="A1741" i="1"/>
  <c r="L1740" i="1"/>
  <c r="K1740" i="1"/>
  <c r="J1740" i="1"/>
  <c r="N1740" i="1"/>
  <c r="F1740" i="1"/>
  <c r="E1740" i="1"/>
  <c r="D1740" i="1"/>
  <c r="C1740" i="1"/>
  <c r="B1740" i="1"/>
  <c r="A1740" i="1"/>
  <c r="L1739" i="1"/>
  <c r="K1739" i="1"/>
  <c r="J1739" i="1"/>
  <c r="N1739" i="1"/>
  <c r="F1739" i="1"/>
  <c r="E1739" i="1"/>
  <c r="D1739" i="1"/>
  <c r="C1739" i="1"/>
  <c r="B1739" i="1"/>
  <c r="A1739" i="1"/>
  <c r="L1738" i="1"/>
  <c r="K1738" i="1"/>
  <c r="J1738" i="1"/>
  <c r="N1738" i="1"/>
  <c r="F1738" i="1"/>
  <c r="E1738" i="1"/>
  <c r="D1738" i="1"/>
  <c r="C1738" i="1"/>
  <c r="B1738" i="1"/>
  <c r="A1738" i="1"/>
  <c r="L1737" i="1"/>
  <c r="K1737" i="1"/>
  <c r="J1737" i="1"/>
  <c r="N1737" i="1"/>
  <c r="F1737" i="1"/>
  <c r="E1737" i="1"/>
  <c r="D1737" i="1"/>
  <c r="C1737" i="1"/>
  <c r="B1737" i="1"/>
  <c r="A1737" i="1"/>
  <c r="L1736" i="1"/>
  <c r="K1736" i="1"/>
  <c r="J1736" i="1"/>
  <c r="N1736" i="1"/>
  <c r="F1736" i="1"/>
  <c r="E1736" i="1"/>
  <c r="D1736" i="1"/>
  <c r="C1736" i="1"/>
  <c r="B1736" i="1"/>
  <c r="A1736" i="1"/>
  <c r="L1735" i="1"/>
  <c r="K1735" i="1"/>
  <c r="J1735" i="1"/>
  <c r="N1735" i="1"/>
  <c r="F1735" i="1"/>
  <c r="E1735" i="1"/>
  <c r="D1735" i="1"/>
  <c r="C1735" i="1"/>
  <c r="B1735" i="1"/>
  <c r="A1735" i="1"/>
  <c r="L1734" i="1"/>
  <c r="K1734" i="1"/>
  <c r="J1734" i="1"/>
  <c r="N1734" i="1"/>
  <c r="F1734" i="1"/>
  <c r="E1734" i="1"/>
  <c r="D1734" i="1"/>
  <c r="C1734" i="1"/>
  <c r="B1734" i="1"/>
  <c r="A1734" i="1"/>
  <c r="L1733" i="1"/>
  <c r="K1733" i="1"/>
  <c r="J1733" i="1"/>
  <c r="N1733" i="1"/>
  <c r="F1733" i="1"/>
  <c r="E1733" i="1"/>
  <c r="D1733" i="1"/>
  <c r="C1733" i="1"/>
  <c r="B1733" i="1"/>
  <c r="A1733" i="1"/>
  <c r="L1732" i="1"/>
  <c r="K1732" i="1"/>
  <c r="J1732" i="1"/>
  <c r="N1732" i="1"/>
  <c r="F1732" i="1"/>
  <c r="E1732" i="1"/>
  <c r="D1732" i="1"/>
  <c r="C1732" i="1"/>
  <c r="B1732" i="1"/>
  <c r="A1732" i="1"/>
  <c r="L1731" i="1"/>
  <c r="K1731" i="1"/>
  <c r="J1731" i="1"/>
  <c r="N1731" i="1"/>
  <c r="F1731" i="1"/>
  <c r="E1731" i="1"/>
  <c r="D1731" i="1"/>
  <c r="C1731" i="1"/>
  <c r="B1731" i="1"/>
  <c r="A1731" i="1"/>
  <c r="L1730" i="1"/>
  <c r="K1730" i="1"/>
  <c r="J1730" i="1"/>
  <c r="N1730" i="1"/>
  <c r="F1730" i="1"/>
  <c r="E1730" i="1"/>
  <c r="D1730" i="1"/>
  <c r="C1730" i="1"/>
  <c r="B1730" i="1"/>
  <c r="A1730" i="1"/>
  <c r="L1729" i="1"/>
  <c r="K1729" i="1"/>
  <c r="J1729" i="1"/>
  <c r="N1729" i="1"/>
  <c r="F1729" i="1"/>
  <c r="E1729" i="1"/>
  <c r="D1729" i="1"/>
  <c r="C1729" i="1"/>
  <c r="B1729" i="1"/>
  <c r="A1729" i="1"/>
  <c r="L1728" i="1"/>
  <c r="K1728" i="1"/>
  <c r="J1728" i="1"/>
  <c r="N1728" i="1"/>
  <c r="F1728" i="1"/>
  <c r="E1728" i="1"/>
  <c r="D1728" i="1"/>
  <c r="C1728" i="1"/>
  <c r="B1728" i="1"/>
  <c r="A1728" i="1"/>
  <c r="L1727" i="1"/>
  <c r="K1727" i="1"/>
  <c r="J1727" i="1"/>
  <c r="N1727" i="1"/>
  <c r="F1727" i="1"/>
  <c r="E1727" i="1"/>
  <c r="D1727" i="1"/>
  <c r="C1727" i="1"/>
  <c r="B1727" i="1"/>
  <c r="A1727" i="1"/>
  <c r="L1726" i="1"/>
  <c r="K1726" i="1"/>
  <c r="J1726" i="1"/>
  <c r="N1726" i="1"/>
  <c r="F1726" i="1"/>
  <c r="E1726" i="1"/>
  <c r="D1726" i="1"/>
  <c r="C1726" i="1"/>
  <c r="B1726" i="1"/>
  <c r="A1726" i="1"/>
  <c r="L1725" i="1"/>
  <c r="K1725" i="1"/>
  <c r="J1725" i="1"/>
  <c r="N1725" i="1"/>
  <c r="F1725" i="1"/>
  <c r="E1725" i="1"/>
  <c r="D1725" i="1"/>
  <c r="C1725" i="1"/>
  <c r="B1725" i="1"/>
  <c r="A1725" i="1"/>
  <c r="L1724" i="1"/>
  <c r="K1724" i="1"/>
  <c r="J1724" i="1"/>
  <c r="N1724" i="1"/>
  <c r="F1724" i="1"/>
  <c r="E1724" i="1"/>
  <c r="D1724" i="1"/>
  <c r="C1724" i="1"/>
  <c r="B1724" i="1"/>
  <c r="A1724" i="1"/>
  <c r="L1723" i="1"/>
  <c r="K1723" i="1"/>
  <c r="J1723" i="1"/>
  <c r="N1723" i="1"/>
  <c r="F1723" i="1"/>
  <c r="E1723" i="1"/>
  <c r="D1723" i="1"/>
  <c r="C1723" i="1"/>
  <c r="B1723" i="1"/>
  <c r="A1723" i="1"/>
  <c r="L1722" i="1"/>
  <c r="K1722" i="1"/>
  <c r="J1722" i="1"/>
  <c r="N1722" i="1"/>
  <c r="F1722" i="1"/>
  <c r="E1722" i="1"/>
  <c r="D1722" i="1"/>
  <c r="C1722" i="1"/>
  <c r="B1722" i="1"/>
  <c r="A1722" i="1"/>
  <c r="L1721" i="1"/>
  <c r="K1721" i="1"/>
  <c r="J1721" i="1"/>
  <c r="N1721" i="1"/>
  <c r="F1721" i="1"/>
  <c r="E1721" i="1"/>
  <c r="D1721" i="1"/>
  <c r="C1721" i="1"/>
  <c r="B1721" i="1"/>
  <c r="A1721" i="1"/>
  <c r="L1720" i="1"/>
  <c r="K1720" i="1"/>
  <c r="J1720" i="1"/>
  <c r="N1720" i="1"/>
  <c r="F1720" i="1"/>
  <c r="E1720" i="1"/>
  <c r="D1720" i="1"/>
  <c r="C1720" i="1"/>
  <c r="B1720" i="1"/>
  <c r="A1720" i="1"/>
  <c r="L1719" i="1"/>
  <c r="K1719" i="1"/>
  <c r="J1719" i="1"/>
  <c r="N1719" i="1"/>
  <c r="F1719" i="1"/>
  <c r="E1719" i="1"/>
  <c r="D1719" i="1"/>
  <c r="C1719" i="1"/>
  <c r="B1719" i="1"/>
  <c r="A1719" i="1"/>
  <c r="L1718" i="1"/>
  <c r="K1718" i="1"/>
  <c r="J1718" i="1"/>
  <c r="N1718" i="1"/>
  <c r="F1718" i="1"/>
  <c r="E1718" i="1"/>
  <c r="D1718" i="1"/>
  <c r="C1718" i="1"/>
  <c r="B1718" i="1"/>
  <c r="A1718" i="1"/>
  <c r="L1717" i="1"/>
  <c r="K1717" i="1"/>
  <c r="J1717" i="1"/>
  <c r="N1717" i="1"/>
  <c r="F1717" i="1"/>
  <c r="E1717" i="1"/>
  <c r="D1717" i="1"/>
  <c r="C1717" i="1"/>
  <c r="B1717" i="1"/>
  <c r="A1717" i="1"/>
  <c r="L1716" i="1"/>
  <c r="K1716" i="1"/>
  <c r="J1716" i="1"/>
  <c r="N1716" i="1"/>
  <c r="F1716" i="1"/>
  <c r="E1716" i="1"/>
  <c r="D1716" i="1"/>
  <c r="C1716" i="1"/>
  <c r="B1716" i="1"/>
  <c r="A1716" i="1"/>
  <c r="L1715" i="1"/>
  <c r="K1715" i="1"/>
  <c r="J1715" i="1"/>
  <c r="N1715" i="1"/>
  <c r="F1715" i="1"/>
  <c r="E1715" i="1"/>
  <c r="D1715" i="1"/>
  <c r="C1715" i="1"/>
  <c r="B1715" i="1"/>
  <c r="A1715" i="1"/>
  <c r="L1714" i="1"/>
  <c r="K1714" i="1"/>
  <c r="J1714" i="1"/>
  <c r="N1714" i="1"/>
  <c r="F1714" i="1"/>
  <c r="E1714" i="1"/>
  <c r="D1714" i="1"/>
  <c r="C1714" i="1"/>
  <c r="B1714" i="1"/>
  <c r="A1714" i="1"/>
  <c r="L1713" i="1"/>
  <c r="K1713" i="1"/>
  <c r="J1713" i="1"/>
  <c r="N1713" i="1"/>
  <c r="F1713" i="1"/>
  <c r="E1713" i="1"/>
  <c r="D1713" i="1"/>
  <c r="C1713" i="1"/>
  <c r="B1713" i="1"/>
  <c r="A1713" i="1"/>
  <c r="L1712" i="1"/>
  <c r="K1712" i="1"/>
  <c r="J1712" i="1"/>
  <c r="N1712" i="1"/>
  <c r="F1712" i="1"/>
  <c r="E1712" i="1"/>
  <c r="D1712" i="1"/>
  <c r="C1712" i="1"/>
  <c r="B1712" i="1"/>
  <c r="A1712" i="1"/>
  <c r="L1711" i="1"/>
  <c r="K1711" i="1"/>
  <c r="J1711" i="1"/>
  <c r="N1711" i="1"/>
  <c r="F1711" i="1"/>
  <c r="E1711" i="1"/>
  <c r="D1711" i="1"/>
  <c r="C1711" i="1"/>
  <c r="B1711" i="1"/>
  <c r="A1711" i="1"/>
  <c r="L1710" i="1"/>
  <c r="K1710" i="1"/>
  <c r="J1710" i="1"/>
  <c r="N1710" i="1"/>
  <c r="F1710" i="1"/>
  <c r="E1710" i="1"/>
  <c r="D1710" i="1"/>
  <c r="C1710" i="1"/>
  <c r="B1710" i="1"/>
  <c r="A1710" i="1"/>
  <c r="L1709" i="1"/>
  <c r="K1709" i="1"/>
  <c r="J1709" i="1"/>
  <c r="N1709" i="1"/>
  <c r="F1709" i="1"/>
  <c r="E1709" i="1"/>
  <c r="D1709" i="1"/>
  <c r="C1709" i="1"/>
  <c r="B1709" i="1"/>
  <c r="A1709" i="1"/>
  <c r="L1708" i="1"/>
  <c r="K1708" i="1"/>
  <c r="J1708" i="1"/>
  <c r="N1708" i="1"/>
  <c r="F1708" i="1"/>
  <c r="E1708" i="1"/>
  <c r="D1708" i="1"/>
  <c r="C1708" i="1"/>
  <c r="B1708" i="1"/>
  <c r="A1708" i="1"/>
  <c r="L1707" i="1"/>
  <c r="K1707" i="1"/>
  <c r="J1707" i="1"/>
  <c r="N1707" i="1"/>
  <c r="F1707" i="1"/>
  <c r="E1707" i="1"/>
  <c r="D1707" i="1"/>
  <c r="C1707" i="1"/>
  <c r="B1707" i="1"/>
  <c r="A1707" i="1"/>
  <c r="L1706" i="1"/>
  <c r="K1706" i="1"/>
  <c r="J1706" i="1"/>
  <c r="N1706" i="1"/>
  <c r="F1706" i="1"/>
  <c r="E1706" i="1"/>
  <c r="D1706" i="1"/>
  <c r="C1706" i="1"/>
  <c r="B1706" i="1"/>
  <c r="A1706" i="1"/>
  <c r="L1705" i="1"/>
  <c r="K1705" i="1"/>
  <c r="J1705" i="1"/>
  <c r="N1705" i="1"/>
  <c r="F1705" i="1"/>
  <c r="E1705" i="1"/>
  <c r="D1705" i="1"/>
  <c r="C1705" i="1"/>
  <c r="B1705" i="1"/>
  <c r="A1705" i="1"/>
  <c r="L1704" i="1"/>
  <c r="K1704" i="1"/>
  <c r="J1704" i="1"/>
  <c r="N1704" i="1"/>
  <c r="F1704" i="1"/>
  <c r="E1704" i="1"/>
  <c r="D1704" i="1"/>
  <c r="C1704" i="1"/>
  <c r="B1704" i="1"/>
  <c r="A1704" i="1"/>
  <c r="L1703" i="1"/>
  <c r="K1703" i="1"/>
  <c r="J1703" i="1"/>
  <c r="N1703" i="1"/>
  <c r="F1703" i="1"/>
  <c r="E1703" i="1"/>
  <c r="D1703" i="1"/>
  <c r="C1703" i="1"/>
  <c r="B1703" i="1"/>
  <c r="A1703" i="1"/>
  <c r="L1702" i="1"/>
  <c r="K1702" i="1"/>
  <c r="J1702" i="1"/>
  <c r="N1702" i="1"/>
  <c r="F1702" i="1"/>
  <c r="E1702" i="1"/>
  <c r="D1702" i="1"/>
  <c r="C1702" i="1"/>
  <c r="B1702" i="1"/>
  <c r="A1702" i="1"/>
  <c r="L1701" i="1"/>
  <c r="K1701" i="1"/>
  <c r="J1701" i="1"/>
  <c r="N1701" i="1"/>
  <c r="F1701" i="1"/>
  <c r="E1701" i="1"/>
  <c r="D1701" i="1"/>
  <c r="C1701" i="1"/>
  <c r="B1701" i="1"/>
  <c r="A1701" i="1"/>
  <c r="L1700" i="1"/>
  <c r="K1700" i="1"/>
  <c r="J1700" i="1"/>
  <c r="N1700" i="1"/>
  <c r="F1700" i="1"/>
  <c r="E1700" i="1"/>
  <c r="D1700" i="1"/>
  <c r="C1700" i="1"/>
  <c r="B1700" i="1"/>
  <c r="A1700" i="1"/>
  <c r="L1699" i="1"/>
  <c r="K1699" i="1"/>
  <c r="J1699" i="1"/>
  <c r="N1699" i="1"/>
  <c r="F1699" i="1"/>
  <c r="E1699" i="1"/>
  <c r="D1699" i="1"/>
  <c r="C1699" i="1"/>
  <c r="B1699" i="1"/>
  <c r="A1699" i="1"/>
  <c r="L1698" i="1"/>
  <c r="K1698" i="1"/>
  <c r="J1698" i="1"/>
  <c r="N1698" i="1"/>
  <c r="F1698" i="1"/>
  <c r="E1698" i="1"/>
  <c r="D1698" i="1"/>
  <c r="C1698" i="1"/>
  <c r="B1698" i="1"/>
  <c r="A1698" i="1"/>
  <c r="L1697" i="1"/>
  <c r="K1697" i="1"/>
  <c r="J1697" i="1"/>
  <c r="N1697" i="1"/>
  <c r="F1697" i="1"/>
  <c r="E1697" i="1"/>
  <c r="D1697" i="1"/>
  <c r="C1697" i="1"/>
  <c r="B1697" i="1"/>
  <c r="A1697" i="1"/>
  <c r="L1696" i="1"/>
  <c r="K1696" i="1"/>
  <c r="J1696" i="1"/>
  <c r="N1696" i="1"/>
  <c r="F1696" i="1"/>
  <c r="E1696" i="1"/>
  <c r="D1696" i="1"/>
  <c r="C1696" i="1"/>
  <c r="B1696" i="1"/>
  <c r="A1696" i="1"/>
  <c r="L1695" i="1"/>
  <c r="K1695" i="1"/>
  <c r="J1695" i="1"/>
  <c r="N1695" i="1"/>
  <c r="F1695" i="1"/>
  <c r="E1695" i="1"/>
  <c r="D1695" i="1"/>
  <c r="C1695" i="1"/>
  <c r="B1695" i="1"/>
  <c r="A1695" i="1"/>
  <c r="L1694" i="1"/>
  <c r="K1694" i="1"/>
  <c r="J1694" i="1"/>
  <c r="N1694" i="1"/>
  <c r="F1694" i="1"/>
  <c r="E1694" i="1"/>
  <c r="D1694" i="1"/>
  <c r="C1694" i="1"/>
  <c r="B1694" i="1"/>
  <c r="A1694" i="1"/>
  <c r="L1693" i="1"/>
  <c r="K1693" i="1"/>
  <c r="J1693" i="1"/>
  <c r="N1693" i="1"/>
  <c r="F1693" i="1"/>
  <c r="E1693" i="1"/>
  <c r="D1693" i="1"/>
  <c r="C1693" i="1"/>
  <c r="B1693" i="1"/>
  <c r="A1693" i="1"/>
  <c r="L1692" i="1"/>
  <c r="K1692" i="1"/>
  <c r="J1692" i="1"/>
  <c r="N1692" i="1"/>
  <c r="F1692" i="1"/>
  <c r="E1692" i="1"/>
  <c r="D1692" i="1"/>
  <c r="C1692" i="1"/>
  <c r="B1692" i="1"/>
  <c r="A1692" i="1"/>
  <c r="L1691" i="1"/>
  <c r="K1691" i="1"/>
  <c r="J1691" i="1"/>
  <c r="N1691" i="1"/>
  <c r="F1691" i="1"/>
  <c r="E1691" i="1"/>
  <c r="D1691" i="1"/>
  <c r="C1691" i="1"/>
  <c r="B1691" i="1"/>
  <c r="A1691" i="1"/>
  <c r="L1690" i="1"/>
  <c r="K1690" i="1"/>
  <c r="J1690" i="1"/>
  <c r="N1690" i="1"/>
  <c r="F1690" i="1"/>
  <c r="E1690" i="1"/>
  <c r="D1690" i="1"/>
  <c r="C1690" i="1"/>
  <c r="B1690" i="1"/>
  <c r="A1690" i="1"/>
  <c r="L1689" i="1"/>
  <c r="K1689" i="1"/>
  <c r="J1689" i="1"/>
  <c r="N1689" i="1"/>
  <c r="F1689" i="1"/>
  <c r="E1689" i="1"/>
  <c r="D1689" i="1"/>
  <c r="C1689" i="1"/>
  <c r="B1689" i="1"/>
  <c r="A1689" i="1"/>
  <c r="L1688" i="1"/>
  <c r="K1688" i="1"/>
  <c r="J1688" i="1"/>
  <c r="N1688" i="1"/>
  <c r="F1688" i="1"/>
  <c r="E1688" i="1"/>
  <c r="D1688" i="1"/>
  <c r="C1688" i="1"/>
  <c r="B1688" i="1"/>
  <c r="A1688" i="1"/>
  <c r="L1687" i="1"/>
  <c r="K1687" i="1"/>
  <c r="J1687" i="1"/>
  <c r="N1687" i="1"/>
  <c r="F1687" i="1"/>
  <c r="E1687" i="1"/>
  <c r="D1687" i="1"/>
  <c r="C1687" i="1"/>
  <c r="B1687" i="1"/>
  <c r="A1687" i="1"/>
  <c r="L1686" i="1"/>
  <c r="K1686" i="1"/>
  <c r="J1686" i="1"/>
  <c r="N1686" i="1"/>
  <c r="F1686" i="1"/>
  <c r="E1686" i="1"/>
  <c r="D1686" i="1"/>
  <c r="C1686" i="1"/>
  <c r="B1686" i="1"/>
  <c r="A1686" i="1"/>
  <c r="L1685" i="1"/>
  <c r="K1685" i="1"/>
  <c r="J1685" i="1"/>
  <c r="N1685" i="1"/>
  <c r="F1685" i="1"/>
  <c r="E1685" i="1"/>
  <c r="D1685" i="1"/>
  <c r="C1685" i="1"/>
  <c r="B1685" i="1"/>
  <c r="A1685" i="1"/>
  <c r="L1684" i="1"/>
  <c r="K1684" i="1"/>
  <c r="J1684" i="1"/>
  <c r="N1684" i="1"/>
  <c r="F1684" i="1"/>
  <c r="E1684" i="1"/>
  <c r="D1684" i="1"/>
  <c r="C1684" i="1"/>
  <c r="B1684" i="1"/>
  <c r="A1684" i="1"/>
  <c r="L1683" i="1"/>
  <c r="K1683" i="1"/>
  <c r="J1683" i="1"/>
  <c r="N1683" i="1"/>
  <c r="F1683" i="1"/>
  <c r="E1683" i="1"/>
  <c r="D1683" i="1"/>
  <c r="C1683" i="1"/>
  <c r="B1683" i="1"/>
  <c r="A1683" i="1"/>
  <c r="L1682" i="1"/>
  <c r="K1682" i="1"/>
  <c r="J1682" i="1"/>
  <c r="N1682" i="1"/>
  <c r="F1682" i="1"/>
  <c r="E1682" i="1"/>
  <c r="D1682" i="1"/>
  <c r="C1682" i="1"/>
  <c r="B1682" i="1"/>
  <c r="A1682" i="1"/>
  <c r="L1681" i="1"/>
  <c r="K1681" i="1"/>
  <c r="J1681" i="1"/>
  <c r="N1681" i="1"/>
  <c r="F1681" i="1"/>
  <c r="E1681" i="1"/>
  <c r="D1681" i="1"/>
  <c r="C1681" i="1"/>
  <c r="B1681" i="1"/>
  <c r="A1681" i="1"/>
  <c r="L1680" i="1"/>
  <c r="K1680" i="1"/>
  <c r="J1680" i="1"/>
  <c r="N1680" i="1"/>
  <c r="F1680" i="1"/>
  <c r="E1680" i="1"/>
  <c r="D1680" i="1"/>
  <c r="C1680" i="1"/>
  <c r="B1680" i="1"/>
  <c r="A1680" i="1"/>
  <c r="L1679" i="1"/>
  <c r="K1679" i="1"/>
  <c r="J1679" i="1"/>
  <c r="N1679" i="1"/>
  <c r="F1679" i="1"/>
  <c r="E1679" i="1"/>
  <c r="D1679" i="1"/>
  <c r="C1679" i="1"/>
  <c r="B1679" i="1"/>
  <c r="A1679" i="1"/>
  <c r="L1678" i="1"/>
  <c r="K1678" i="1"/>
  <c r="J1678" i="1"/>
  <c r="N1678" i="1"/>
  <c r="F1678" i="1"/>
  <c r="E1678" i="1"/>
  <c r="D1678" i="1"/>
  <c r="C1678" i="1"/>
  <c r="B1678" i="1"/>
  <c r="A1678" i="1"/>
  <c r="L1677" i="1"/>
  <c r="K1677" i="1"/>
  <c r="J1677" i="1"/>
  <c r="N1677" i="1"/>
  <c r="F1677" i="1"/>
  <c r="E1677" i="1"/>
  <c r="D1677" i="1"/>
  <c r="C1677" i="1"/>
  <c r="B1677" i="1"/>
  <c r="A1677" i="1"/>
  <c r="L1676" i="1"/>
  <c r="K1676" i="1"/>
  <c r="J1676" i="1"/>
  <c r="N1676" i="1"/>
  <c r="F1676" i="1"/>
  <c r="E1676" i="1"/>
  <c r="D1676" i="1"/>
  <c r="C1676" i="1"/>
  <c r="B1676" i="1"/>
  <c r="A1676" i="1"/>
  <c r="L1675" i="1"/>
  <c r="K1675" i="1"/>
  <c r="J1675" i="1"/>
  <c r="N1675" i="1"/>
  <c r="F1675" i="1"/>
  <c r="E1675" i="1"/>
  <c r="D1675" i="1"/>
  <c r="C1675" i="1"/>
  <c r="B1675" i="1"/>
  <c r="A1675" i="1"/>
  <c r="L1674" i="1"/>
  <c r="K1674" i="1"/>
  <c r="J1674" i="1"/>
  <c r="N1674" i="1"/>
  <c r="F1674" i="1"/>
  <c r="E1674" i="1"/>
  <c r="D1674" i="1"/>
  <c r="C1674" i="1"/>
  <c r="B1674" i="1"/>
  <c r="A1674" i="1"/>
  <c r="L1673" i="1"/>
  <c r="K1673" i="1"/>
  <c r="J1673" i="1"/>
  <c r="N1673" i="1"/>
  <c r="F1673" i="1"/>
  <c r="E1673" i="1"/>
  <c r="D1673" i="1"/>
  <c r="C1673" i="1"/>
  <c r="B1673" i="1"/>
  <c r="A1673" i="1"/>
  <c r="L1672" i="1"/>
  <c r="K1672" i="1"/>
  <c r="J1672" i="1"/>
  <c r="N1672" i="1"/>
  <c r="F1672" i="1"/>
  <c r="E1672" i="1"/>
  <c r="D1672" i="1"/>
  <c r="C1672" i="1"/>
  <c r="B1672" i="1"/>
  <c r="A1672" i="1"/>
  <c r="L1671" i="1"/>
  <c r="K1671" i="1"/>
  <c r="J1671" i="1"/>
  <c r="N1671" i="1"/>
  <c r="F1671" i="1"/>
  <c r="E1671" i="1"/>
  <c r="D1671" i="1"/>
  <c r="C1671" i="1"/>
  <c r="B1671" i="1"/>
  <c r="A1671" i="1"/>
  <c r="L1670" i="1"/>
  <c r="K1670" i="1"/>
  <c r="J1670" i="1"/>
  <c r="N1670" i="1"/>
  <c r="F1670" i="1"/>
  <c r="E1670" i="1"/>
  <c r="D1670" i="1"/>
  <c r="C1670" i="1"/>
  <c r="B1670" i="1"/>
  <c r="A1670" i="1"/>
  <c r="L1669" i="1"/>
  <c r="K1669" i="1"/>
  <c r="J1669" i="1"/>
  <c r="N1669" i="1"/>
  <c r="F1669" i="1"/>
  <c r="E1669" i="1"/>
  <c r="D1669" i="1"/>
  <c r="C1669" i="1"/>
  <c r="B1669" i="1"/>
  <c r="A1669" i="1"/>
  <c r="L1668" i="1"/>
  <c r="K1668" i="1"/>
  <c r="J1668" i="1"/>
  <c r="N1668" i="1"/>
  <c r="F1668" i="1"/>
  <c r="E1668" i="1"/>
  <c r="D1668" i="1"/>
  <c r="C1668" i="1"/>
  <c r="B1668" i="1"/>
  <c r="A1668" i="1"/>
  <c r="L1667" i="1"/>
  <c r="K1667" i="1"/>
  <c r="J1667" i="1"/>
  <c r="N1667" i="1"/>
  <c r="F1667" i="1"/>
  <c r="E1667" i="1"/>
  <c r="D1667" i="1"/>
  <c r="C1667" i="1"/>
  <c r="B1667" i="1"/>
  <c r="A1667" i="1"/>
  <c r="L1666" i="1"/>
  <c r="K1666" i="1"/>
  <c r="J1666" i="1"/>
  <c r="N1666" i="1"/>
  <c r="F1666" i="1"/>
  <c r="E1666" i="1"/>
  <c r="D1666" i="1"/>
  <c r="C1666" i="1"/>
  <c r="B1666" i="1"/>
  <c r="A1666" i="1"/>
  <c r="L1665" i="1"/>
  <c r="K1665" i="1"/>
  <c r="J1665" i="1"/>
  <c r="N1665" i="1"/>
  <c r="F1665" i="1"/>
  <c r="E1665" i="1"/>
  <c r="D1665" i="1"/>
  <c r="C1665" i="1"/>
  <c r="B1665" i="1"/>
  <c r="A1665" i="1"/>
  <c r="L1664" i="1"/>
  <c r="K1664" i="1"/>
  <c r="J1664" i="1"/>
  <c r="N1664" i="1"/>
  <c r="F1664" i="1"/>
  <c r="E1664" i="1"/>
  <c r="D1664" i="1"/>
  <c r="C1664" i="1"/>
  <c r="B1664" i="1"/>
  <c r="A1664" i="1"/>
  <c r="L1663" i="1"/>
  <c r="K1663" i="1"/>
  <c r="J1663" i="1"/>
  <c r="N1663" i="1"/>
  <c r="F1663" i="1"/>
  <c r="E1663" i="1"/>
  <c r="D1663" i="1"/>
  <c r="C1663" i="1"/>
  <c r="B1663" i="1"/>
  <c r="A1663" i="1"/>
  <c r="L1662" i="1"/>
  <c r="K1662" i="1"/>
  <c r="J1662" i="1"/>
  <c r="N1662" i="1"/>
  <c r="F1662" i="1"/>
  <c r="E1662" i="1"/>
  <c r="D1662" i="1"/>
  <c r="C1662" i="1"/>
  <c r="B1662" i="1"/>
  <c r="A1662" i="1"/>
  <c r="L1661" i="1"/>
  <c r="K1661" i="1"/>
  <c r="J1661" i="1"/>
  <c r="N1661" i="1"/>
  <c r="F1661" i="1"/>
  <c r="E1661" i="1"/>
  <c r="D1661" i="1"/>
  <c r="C1661" i="1"/>
  <c r="B1661" i="1"/>
  <c r="A1661" i="1"/>
  <c r="L1660" i="1"/>
  <c r="K1660" i="1"/>
  <c r="J1660" i="1"/>
  <c r="N1660" i="1"/>
  <c r="F1660" i="1"/>
  <c r="E1660" i="1"/>
  <c r="D1660" i="1"/>
  <c r="C1660" i="1"/>
  <c r="B1660" i="1"/>
  <c r="A1660" i="1"/>
  <c r="L1659" i="1"/>
  <c r="K1659" i="1"/>
  <c r="J1659" i="1"/>
  <c r="N1659" i="1"/>
  <c r="F1659" i="1"/>
  <c r="E1659" i="1"/>
  <c r="D1659" i="1"/>
  <c r="C1659" i="1"/>
  <c r="B1659" i="1"/>
  <c r="A1659" i="1"/>
  <c r="L1658" i="1"/>
  <c r="K1658" i="1"/>
  <c r="J1658" i="1"/>
  <c r="N1658" i="1"/>
  <c r="F1658" i="1"/>
  <c r="E1658" i="1"/>
  <c r="D1658" i="1"/>
  <c r="C1658" i="1"/>
  <c r="B1658" i="1"/>
  <c r="A1658" i="1"/>
  <c r="L1657" i="1"/>
  <c r="K1657" i="1"/>
  <c r="J1657" i="1"/>
  <c r="N1657" i="1"/>
  <c r="F1657" i="1"/>
  <c r="E1657" i="1"/>
  <c r="D1657" i="1"/>
  <c r="C1657" i="1"/>
  <c r="B1657" i="1"/>
  <c r="A1657" i="1"/>
  <c r="L1656" i="1"/>
  <c r="K1656" i="1"/>
  <c r="J1656" i="1"/>
  <c r="N1656" i="1"/>
  <c r="F1656" i="1"/>
  <c r="E1656" i="1"/>
  <c r="D1656" i="1"/>
  <c r="C1656" i="1"/>
  <c r="B1656" i="1"/>
  <c r="A1656" i="1"/>
  <c r="L1655" i="1"/>
  <c r="K1655" i="1"/>
  <c r="J1655" i="1"/>
  <c r="N1655" i="1"/>
  <c r="F1655" i="1"/>
  <c r="E1655" i="1"/>
  <c r="D1655" i="1"/>
  <c r="C1655" i="1"/>
  <c r="B1655" i="1"/>
  <c r="A1655" i="1"/>
  <c r="L1654" i="1"/>
  <c r="K1654" i="1"/>
  <c r="J1654" i="1"/>
  <c r="N1654" i="1"/>
  <c r="F1654" i="1"/>
  <c r="E1654" i="1"/>
  <c r="D1654" i="1"/>
  <c r="C1654" i="1"/>
  <c r="B1654" i="1"/>
  <c r="A1654" i="1"/>
  <c r="L1653" i="1"/>
  <c r="K1653" i="1"/>
  <c r="J1653" i="1"/>
  <c r="N1653" i="1"/>
  <c r="F1653" i="1"/>
  <c r="E1653" i="1"/>
  <c r="D1653" i="1"/>
  <c r="C1653" i="1"/>
  <c r="B1653" i="1"/>
  <c r="A1653" i="1"/>
  <c r="L1652" i="1"/>
  <c r="K1652" i="1"/>
  <c r="J1652" i="1"/>
  <c r="N1652" i="1"/>
  <c r="F1652" i="1"/>
  <c r="E1652" i="1"/>
  <c r="D1652" i="1"/>
  <c r="C1652" i="1"/>
  <c r="B1652" i="1"/>
  <c r="A1652" i="1"/>
  <c r="L1651" i="1"/>
  <c r="K1651" i="1"/>
  <c r="J1651" i="1"/>
  <c r="N1651" i="1"/>
  <c r="F1651" i="1"/>
  <c r="E1651" i="1"/>
  <c r="D1651" i="1"/>
  <c r="C1651" i="1"/>
  <c r="B1651" i="1"/>
  <c r="A1651" i="1"/>
  <c r="L1650" i="1"/>
  <c r="K1650" i="1"/>
  <c r="J1650" i="1"/>
  <c r="N1650" i="1"/>
  <c r="F1650" i="1"/>
  <c r="E1650" i="1"/>
  <c r="D1650" i="1"/>
  <c r="C1650" i="1"/>
  <c r="B1650" i="1"/>
  <c r="A1650" i="1"/>
  <c r="L1649" i="1"/>
  <c r="K1649" i="1"/>
  <c r="J1649" i="1"/>
  <c r="N1649" i="1"/>
  <c r="F1649" i="1"/>
  <c r="E1649" i="1"/>
  <c r="D1649" i="1"/>
  <c r="C1649" i="1"/>
  <c r="B1649" i="1"/>
  <c r="A1649" i="1"/>
  <c r="L1648" i="1"/>
  <c r="K1648" i="1"/>
  <c r="J1648" i="1"/>
  <c r="N1648" i="1"/>
  <c r="F1648" i="1"/>
  <c r="E1648" i="1"/>
  <c r="D1648" i="1"/>
  <c r="C1648" i="1"/>
  <c r="B1648" i="1"/>
  <c r="A1648" i="1"/>
  <c r="L1647" i="1"/>
  <c r="K1647" i="1"/>
  <c r="J1647" i="1"/>
  <c r="N1647" i="1"/>
  <c r="F1647" i="1"/>
  <c r="E1647" i="1"/>
  <c r="D1647" i="1"/>
  <c r="C1647" i="1"/>
  <c r="B1647" i="1"/>
  <c r="A1647" i="1"/>
  <c r="L1646" i="1"/>
  <c r="K1646" i="1"/>
  <c r="J1646" i="1"/>
  <c r="N1646" i="1"/>
  <c r="F1646" i="1"/>
  <c r="E1646" i="1"/>
  <c r="D1646" i="1"/>
  <c r="C1646" i="1"/>
  <c r="B1646" i="1"/>
  <c r="A1646" i="1"/>
  <c r="L1645" i="1"/>
  <c r="K1645" i="1"/>
  <c r="J1645" i="1"/>
  <c r="N1645" i="1"/>
  <c r="F1645" i="1"/>
  <c r="E1645" i="1"/>
  <c r="D1645" i="1"/>
  <c r="C1645" i="1"/>
  <c r="B1645" i="1"/>
  <c r="A1645" i="1"/>
  <c r="L1644" i="1"/>
  <c r="K1644" i="1"/>
  <c r="J1644" i="1"/>
  <c r="N1644" i="1"/>
  <c r="F1644" i="1"/>
  <c r="E1644" i="1"/>
  <c r="D1644" i="1"/>
  <c r="C1644" i="1"/>
  <c r="B1644" i="1"/>
  <c r="A1644" i="1"/>
  <c r="L1643" i="1"/>
  <c r="K1643" i="1"/>
  <c r="J1643" i="1"/>
  <c r="N1643" i="1"/>
  <c r="F1643" i="1"/>
  <c r="E1643" i="1"/>
  <c r="D1643" i="1"/>
  <c r="C1643" i="1"/>
  <c r="B1643" i="1"/>
  <c r="A1643" i="1"/>
  <c r="L1642" i="1"/>
  <c r="K1642" i="1"/>
  <c r="J1642" i="1"/>
  <c r="N1642" i="1"/>
  <c r="F1642" i="1"/>
  <c r="E1642" i="1"/>
  <c r="D1642" i="1"/>
  <c r="C1642" i="1"/>
  <c r="B1642" i="1"/>
  <c r="A1642" i="1"/>
  <c r="L1641" i="1"/>
  <c r="K1641" i="1"/>
  <c r="J1641" i="1"/>
  <c r="N1641" i="1"/>
  <c r="F1641" i="1"/>
  <c r="E1641" i="1"/>
  <c r="D1641" i="1"/>
  <c r="C1641" i="1"/>
  <c r="B1641" i="1"/>
  <c r="A1641" i="1"/>
  <c r="L1640" i="1"/>
  <c r="K1640" i="1"/>
  <c r="J1640" i="1"/>
  <c r="N1640" i="1"/>
  <c r="F1640" i="1"/>
  <c r="E1640" i="1"/>
  <c r="D1640" i="1"/>
  <c r="C1640" i="1"/>
  <c r="B1640" i="1"/>
  <c r="A1640" i="1"/>
  <c r="L1639" i="1"/>
  <c r="K1639" i="1"/>
  <c r="J1639" i="1"/>
  <c r="N1639" i="1"/>
  <c r="F1639" i="1"/>
  <c r="E1639" i="1"/>
  <c r="D1639" i="1"/>
  <c r="C1639" i="1"/>
  <c r="B1639" i="1"/>
  <c r="A1639" i="1"/>
  <c r="L1638" i="1"/>
  <c r="K1638" i="1"/>
  <c r="J1638" i="1"/>
  <c r="N1638" i="1"/>
  <c r="F1638" i="1"/>
  <c r="E1638" i="1"/>
  <c r="D1638" i="1"/>
  <c r="C1638" i="1"/>
  <c r="B1638" i="1"/>
  <c r="A1638" i="1"/>
  <c r="L1637" i="1"/>
  <c r="K1637" i="1"/>
  <c r="J1637" i="1"/>
  <c r="N1637" i="1"/>
  <c r="F1637" i="1"/>
  <c r="E1637" i="1"/>
  <c r="D1637" i="1"/>
  <c r="C1637" i="1"/>
  <c r="B1637" i="1"/>
  <c r="A1637" i="1"/>
  <c r="L1636" i="1"/>
  <c r="K1636" i="1"/>
  <c r="J1636" i="1"/>
  <c r="N1636" i="1"/>
  <c r="F1636" i="1"/>
  <c r="E1636" i="1"/>
  <c r="D1636" i="1"/>
  <c r="C1636" i="1"/>
  <c r="B1636" i="1"/>
  <c r="A1636" i="1"/>
  <c r="L1635" i="1"/>
  <c r="K1635" i="1"/>
  <c r="J1635" i="1"/>
  <c r="N1635" i="1"/>
  <c r="F1635" i="1"/>
  <c r="E1635" i="1"/>
  <c r="D1635" i="1"/>
  <c r="C1635" i="1"/>
  <c r="B1635" i="1"/>
  <c r="A1635" i="1"/>
  <c r="L1634" i="1"/>
  <c r="K1634" i="1"/>
  <c r="J1634" i="1"/>
  <c r="N1634" i="1"/>
  <c r="F1634" i="1"/>
  <c r="E1634" i="1"/>
  <c r="D1634" i="1"/>
  <c r="C1634" i="1"/>
  <c r="B1634" i="1"/>
  <c r="A1634" i="1"/>
  <c r="L1633" i="1"/>
  <c r="K1633" i="1"/>
  <c r="J1633" i="1"/>
  <c r="N1633" i="1"/>
  <c r="F1633" i="1"/>
  <c r="E1633" i="1"/>
  <c r="D1633" i="1"/>
  <c r="C1633" i="1"/>
  <c r="B1633" i="1"/>
  <c r="A1633" i="1"/>
  <c r="L1632" i="1"/>
  <c r="K1632" i="1"/>
  <c r="J1632" i="1"/>
  <c r="N1632" i="1"/>
  <c r="F1632" i="1"/>
  <c r="E1632" i="1"/>
  <c r="D1632" i="1"/>
  <c r="C1632" i="1"/>
  <c r="B1632" i="1"/>
  <c r="A1632" i="1"/>
  <c r="L1631" i="1"/>
  <c r="K1631" i="1"/>
  <c r="J1631" i="1"/>
  <c r="N1631" i="1"/>
  <c r="F1631" i="1"/>
  <c r="E1631" i="1"/>
  <c r="D1631" i="1"/>
  <c r="C1631" i="1"/>
  <c r="B1631" i="1"/>
  <c r="A1631" i="1"/>
  <c r="L1630" i="1"/>
  <c r="K1630" i="1"/>
  <c r="J1630" i="1"/>
  <c r="N1630" i="1"/>
  <c r="F1630" i="1"/>
  <c r="E1630" i="1"/>
  <c r="D1630" i="1"/>
  <c r="C1630" i="1"/>
  <c r="B1630" i="1"/>
  <c r="A1630" i="1"/>
  <c r="L1629" i="1"/>
  <c r="K1629" i="1"/>
  <c r="J1629" i="1"/>
  <c r="N1629" i="1"/>
  <c r="F1629" i="1"/>
  <c r="E1629" i="1"/>
  <c r="D1629" i="1"/>
  <c r="C1629" i="1"/>
  <c r="B1629" i="1"/>
  <c r="A1629" i="1"/>
  <c r="L1628" i="1"/>
  <c r="K1628" i="1"/>
  <c r="J1628" i="1"/>
  <c r="N1628" i="1"/>
  <c r="F1628" i="1"/>
  <c r="E1628" i="1"/>
  <c r="D1628" i="1"/>
  <c r="C1628" i="1"/>
  <c r="B1628" i="1"/>
  <c r="A1628" i="1"/>
  <c r="L1627" i="1"/>
  <c r="K1627" i="1"/>
  <c r="J1627" i="1"/>
  <c r="N1627" i="1"/>
  <c r="F1627" i="1"/>
  <c r="E1627" i="1"/>
  <c r="D1627" i="1"/>
  <c r="C1627" i="1"/>
  <c r="B1627" i="1"/>
  <c r="A1627" i="1"/>
  <c r="L1626" i="1"/>
  <c r="K1626" i="1"/>
  <c r="J1626" i="1"/>
  <c r="N1626" i="1"/>
  <c r="F1626" i="1"/>
  <c r="E1626" i="1"/>
  <c r="D1626" i="1"/>
  <c r="C1626" i="1"/>
  <c r="B1626" i="1"/>
  <c r="A1626" i="1"/>
  <c r="L1625" i="1"/>
  <c r="K1625" i="1"/>
  <c r="J1625" i="1"/>
  <c r="N1625" i="1"/>
  <c r="F1625" i="1"/>
  <c r="E1625" i="1"/>
  <c r="D1625" i="1"/>
  <c r="C1625" i="1"/>
  <c r="B1625" i="1"/>
  <c r="A1625" i="1"/>
  <c r="L1624" i="1"/>
  <c r="K1624" i="1"/>
  <c r="J1624" i="1"/>
  <c r="N1624" i="1"/>
  <c r="F1624" i="1"/>
  <c r="E1624" i="1"/>
  <c r="D1624" i="1"/>
  <c r="C1624" i="1"/>
  <c r="B1624" i="1"/>
  <c r="A1624" i="1"/>
  <c r="L1623" i="1"/>
  <c r="K1623" i="1"/>
  <c r="J1623" i="1"/>
  <c r="N1623" i="1"/>
  <c r="F1623" i="1"/>
  <c r="E1623" i="1"/>
  <c r="D1623" i="1"/>
  <c r="C1623" i="1"/>
  <c r="B1623" i="1"/>
  <c r="A1623" i="1"/>
  <c r="L1622" i="1"/>
  <c r="K1622" i="1"/>
  <c r="J1622" i="1"/>
  <c r="N1622" i="1"/>
  <c r="F1622" i="1"/>
  <c r="E1622" i="1"/>
  <c r="D1622" i="1"/>
  <c r="C1622" i="1"/>
  <c r="B1622" i="1"/>
  <c r="A1622" i="1"/>
  <c r="L1621" i="1"/>
  <c r="K1621" i="1"/>
  <c r="J1621" i="1"/>
  <c r="N1621" i="1"/>
  <c r="F1621" i="1"/>
  <c r="E1621" i="1"/>
  <c r="D1621" i="1"/>
  <c r="C1621" i="1"/>
  <c r="B1621" i="1"/>
  <c r="A1621" i="1"/>
  <c r="L1620" i="1"/>
  <c r="K1620" i="1"/>
  <c r="J1620" i="1"/>
  <c r="N1620" i="1"/>
  <c r="F1620" i="1"/>
  <c r="E1620" i="1"/>
  <c r="D1620" i="1"/>
  <c r="C1620" i="1"/>
  <c r="B1620" i="1"/>
  <c r="A1620" i="1"/>
  <c r="L1619" i="1"/>
  <c r="K1619" i="1"/>
  <c r="J1619" i="1"/>
  <c r="N1619" i="1"/>
  <c r="F1619" i="1"/>
  <c r="E1619" i="1"/>
  <c r="D1619" i="1"/>
  <c r="C1619" i="1"/>
  <c r="B1619" i="1"/>
  <c r="A1619" i="1"/>
  <c r="L1618" i="1"/>
  <c r="K1618" i="1"/>
  <c r="J1618" i="1"/>
  <c r="N1618" i="1"/>
  <c r="F1618" i="1"/>
  <c r="E1618" i="1"/>
  <c r="D1618" i="1"/>
  <c r="C1618" i="1"/>
  <c r="B1618" i="1"/>
  <c r="A1618" i="1"/>
  <c r="L1617" i="1"/>
  <c r="K1617" i="1"/>
  <c r="J1617" i="1"/>
  <c r="N1617" i="1"/>
  <c r="F1617" i="1"/>
  <c r="E1617" i="1"/>
  <c r="D1617" i="1"/>
  <c r="C1617" i="1"/>
  <c r="B1617" i="1"/>
  <c r="A1617" i="1"/>
  <c r="L1616" i="1"/>
  <c r="K1616" i="1"/>
  <c r="J1616" i="1"/>
  <c r="N1616" i="1"/>
  <c r="F1616" i="1"/>
  <c r="E1616" i="1"/>
  <c r="D1616" i="1"/>
  <c r="C1616" i="1"/>
  <c r="B1616" i="1"/>
  <c r="A1616" i="1"/>
  <c r="L1615" i="1"/>
  <c r="K1615" i="1"/>
  <c r="J1615" i="1"/>
  <c r="N1615" i="1"/>
  <c r="F1615" i="1"/>
  <c r="E1615" i="1"/>
  <c r="D1615" i="1"/>
  <c r="C1615" i="1"/>
  <c r="B1615" i="1"/>
  <c r="A1615" i="1"/>
  <c r="L1614" i="1"/>
  <c r="K1614" i="1"/>
  <c r="J1614" i="1"/>
  <c r="N1614" i="1"/>
  <c r="F1614" i="1"/>
  <c r="E1614" i="1"/>
  <c r="D1614" i="1"/>
  <c r="C1614" i="1"/>
  <c r="B1614" i="1"/>
  <c r="A1614" i="1"/>
  <c r="L1613" i="1"/>
  <c r="K1613" i="1"/>
  <c r="J1613" i="1"/>
  <c r="N1613" i="1"/>
  <c r="F1613" i="1"/>
  <c r="E1613" i="1"/>
  <c r="D1613" i="1"/>
  <c r="C1613" i="1"/>
  <c r="B1613" i="1"/>
  <c r="A1613" i="1"/>
  <c r="L1612" i="1"/>
  <c r="K1612" i="1"/>
  <c r="J1612" i="1"/>
  <c r="N1612" i="1"/>
  <c r="F1612" i="1"/>
  <c r="E1612" i="1"/>
  <c r="D1612" i="1"/>
  <c r="C1612" i="1"/>
  <c r="B1612" i="1"/>
  <c r="A1612" i="1"/>
  <c r="L1611" i="1"/>
  <c r="K1611" i="1"/>
  <c r="J1611" i="1"/>
  <c r="N1611" i="1"/>
  <c r="F1611" i="1"/>
  <c r="E1611" i="1"/>
  <c r="D1611" i="1"/>
  <c r="C1611" i="1"/>
  <c r="B1611" i="1"/>
  <c r="A1611" i="1"/>
  <c r="L1610" i="1"/>
  <c r="K1610" i="1"/>
  <c r="J1610" i="1"/>
  <c r="N1610" i="1"/>
  <c r="F1610" i="1"/>
  <c r="E1610" i="1"/>
  <c r="D1610" i="1"/>
  <c r="C1610" i="1"/>
  <c r="B1610" i="1"/>
  <c r="A1610" i="1"/>
  <c r="L1609" i="1"/>
  <c r="K1609" i="1"/>
  <c r="J1609" i="1"/>
  <c r="N1609" i="1"/>
  <c r="F1609" i="1"/>
  <c r="E1609" i="1"/>
  <c r="D1609" i="1"/>
  <c r="C1609" i="1"/>
  <c r="B1609" i="1"/>
  <c r="A1609" i="1"/>
  <c r="L1608" i="1"/>
  <c r="K1608" i="1"/>
  <c r="J1608" i="1"/>
  <c r="N1608" i="1"/>
  <c r="F1608" i="1"/>
  <c r="E1608" i="1"/>
  <c r="D1608" i="1"/>
  <c r="C1608" i="1"/>
  <c r="B1608" i="1"/>
  <c r="A1608" i="1"/>
  <c r="L1607" i="1"/>
  <c r="K1607" i="1"/>
  <c r="J1607" i="1"/>
  <c r="N1607" i="1"/>
  <c r="F1607" i="1"/>
  <c r="E1607" i="1"/>
  <c r="D1607" i="1"/>
  <c r="C1607" i="1"/>
  <c r="B1607" i="1"/>
  <c r="A1607" i="1"/>
  <c r="L1606" i="1"/>
  <c r="K1606" i="1"/>
  <c r="J1606" i="1"/>
  <c r="N1606" i="1"/>
  <c r="F1606" i="1"/>
  <c r="E1606" i="1"/>
  <c r="D1606" i="1"/>
  <c r="C1606" i="1"/>
  <c r="B1606" i="1"/>
  <c r="A1606" i="1"/>
  <c r="L1605" i="1"/>
  <c r="K1605" i="1"/>
  <c r="J1605" i="1"/>
  <c r="N1605" i="1"/>
  <c r="F1605" i="1"/>
  <c r="E1605" i="1"/>
  <c r="D1605" i="1"/>
  <c r="C1605" i="1"/>
  <c r="B1605" i="1"/>
  <c r="A1605" i="1"/>
  <c r="L1604" i="1"/>
  <c r="K1604" i="1"/>
  <c r="J1604" i="1"/>
  <c r="N1604" i="1"/>
  <c r="F1604" i="1"/>
  <c r="E1604" i="1"/>
  <c r="D1604" i="1"/>
  <c r="C1604" i="1"/>
  <c r="B1604" i="1"/>
  <c r="A1604" i="1"/>
  <c r="L1603" i="1"/>
  <c r="K1603" i="1"/>
  <c r="J1603" i="1"/>
  <c r="N1603" i="1"/>
  <c r="F1603" i="1"/>
  <c r="E1603" i="1"/>
  <c r="D1603" i="1"/>
  <c r="C1603" i="1"/>
  <c r="B1603" i="1"/>
  <c r="A1603" i="1"/>
  <c r="L1602" i="1"/>
  <c r="K1602" i="1"/>
  <c r="J1602" i="1"/>
  <c r="N1602" i="1"/>
  <c r="F1602" i="1"/>
  <c r="E1602" i="1"/>
  <c r="D1602" i="1"/>
  <c r="C1602" i="1"/>
  <c r="B1602" i="1"/>
  <c r="A1602" i="1"/>
  <c r="L1601" i="1"/>
  <c r="K1601" i="1"/>
  <c r="J1601" i="1"/>
  <c r="N1601" i="1"/>
  <c r="F1601" i="1"/>
  <c r="E1601" i="1"/>
  <c r="D1601" i="1"/>
  <c r="C1601" i="1"/>
  <c r="B1601" i="1"/>
  <c r="A1601" i="1"/>
  <c r="L1600" i="1"/>
  <c r="K1600" i="1"/>
  <c r="J1600" i="1"/>
  <c r="N1600" i="1"/>
  <c r="F1600" i="1"/>
  <c r="E1600" i="1"/>
  <c r="D1600" i="1"/>
  <c r="C1600" i="1"/>
  <c r="B1600" i="1"/>
  <c r="A1600" i="1"/>
  <c r="L1599" i="1"/>
  <c r="K1599" i="1"/>
  <c r="J1599" i="1"/>
  <c r="N1599" i="1"/>
  <c r="F1599" i="1"/>
  <c r="E1599" i="1"/>
  <c r="D1599" i="1"/>
  <c r="C1599" i="1"/>
  <c r="B1599" i="1"/>
  <c r="A1599" i="1"/>
  <c r="L1598" i="1"/>
  <c r="K1598" i="1"/>
  <c r="J1598" i="1"/>
  <c r="N1598" i="1"/>
  <c r="F1598" i="1"/>
  <c r="E1598" i="1"/>
  <c r="D1598" i="1"/>
  <c r="C1598" i="1"/>
  <c r="B1598" i="1"/>
  <c r="A1598" i="1"/>
  <c r="L1597" i="1"/>
  <c r="K1597" i="1"/>
  <c r="J1597" i="1"/>
  <c r="N1597" i="1"/>
  <c r="F1597" i="1"/>
  <c r="E1597" i="1"/>
  <c r="D1597" i="1"/>
  <c r="C1597" i="1"/>
  <c r="B1597" i="1"/>
  <c r="A1597" i="1"/>
  <c r="L1596" i="1"/>
  <c r="K1596" i="1"/>
  <c r="J1596" i="1"/>
  <c r="N1596" i="1"/>
  <c r="F1596" i="1"/>
  <c r="E1596" i="1"/>
  <c r="D1596" i="1"/>
  <c r="C1596" i="1"/>
  <c r="B1596" i="1"/>
  <c r="A1596" i="1"/>
  <c r="L1595" i="1"/>
  <c r="K1595" i="1"/>
  <c r="J1595" i="1"/>
  <c r="N1595" i="1"/>
  <c r="F1595" i="1"/>
  <c r="E1595" i="1"/>
  <c r="D1595" i="1"/>
  <c r="C1595" i="1"/>
  <c r="B1595" i="1"/>
  <c r="A1595" i="1"/>
  <c r="L1594" i="1"/>
  <c r="K1594" i="1"/>
  <c r="J1594" i="1"/>
  <c r="N1594" i="1"/>
  <c r="F1594" i="1"/>
  <c r="E1594" i="1"/>
  <c r="D1594" i="1"/>
  <c r="C1594" i="1"/>
  <c r="B1594" i="1"/>
  <c r="A1594" i="1"/>
  <c r="L1593" i="1"/>
  <c r="K1593" i="1"/>
  <c r="J1593" i="1"/>
  <c r="N1593" i="1"/>
  <c r="F1593" i="1"/>
  <c r="E1593" i="1"/>
  <c r="D1593" i="1"/>
  <c r="C1593" i="1"/>
  <c r="B1593" i="1"/>
  <c r="A1593" i="1"/>
  <c r="L1592" i="1"/>
  <c r="K1592" i="1"/>
  <c r="J1592" i="1"/>
  <c r="N1592" i="1"/>
  <c r="F1592" i="1"/>
  <c r="E1592" i="1"/>
  <c r="D1592" i="1"/>
  <c r="C1592" i="1"/>
  <c r="B1592" i="1"/>
  <c r="A1592" i="1"/>
  <c r="L1591" i="1"/>
  <c r="K1591" i="1"/>
  <c r="J1591" i="1"/>
  <c r="N1591" i="1"/>
  <c r="F1591" i="1"/>
  <c r="E1591" i="1"/>
  <c r="D1591" i="1"/>
  <c r="C1591" i="1"/>
  <c r="B1591" i="1"/>
  <c r="A1591" i="1"/>
  <c r="L1590" i="1"/>
  <c r="K1590" i="1"/>
  <c r="J1590" i="1"/>
  <c r="N1590" i="1"/>
  <c r="F1590" i="1"/>
  <c r="E1590" i="1"/>
  <c r="D1590" i="1"/>
  <c r="C1590" i="1"/>
  <c r="B1590" i="1"/>
  <c r="A1590" i="1"/>
  <c r="L1589" i="1"/>
  <c r="K1589" i="1"/>
  <c r="J1589" i="1"/>
  <c r="N1589" i="1"/>
  <c r="F1589" i="1"/>
  <c r="E1589" i="1"/>
  <c r="D1589" i="1"/>
  <c r="C1589" i="1"/>
  <c r="B1589" i="1"/>
  <c r="A1589" i="1"/>
  <c r="L1588" i="1"/>
  <c r="K1588" i="1"/>
  <c r="J1588" i="1"/>
  <c r="N1588" i="1"/>
  <c r="F1588" i="1"/>
  <c r="E1588" i="1"/>
  <c r="D1588" i="1"/>
  <c r="C1588" i="1"/>
  <c r="B1588" i="1"/>
  <c r="A1588" i="1"/>
  <c r="L1587" i="1"/>
  <c r="K1587" i="1"/>
  <c r="J1587" i="1"/>
  <c r="N1587" i="1"/>
  <c r="F1587" i="1"/>
  <c r="E1587" i="1"/>
  <c r="D1587" i="1"/>
  <c r="C1587" i="1"/>
  <c r="B1587" i="1"/>
  <c r="A1587" i="1"/>
  <c r="L1586" i="1"/>
  <c r="K1586" i="1"/>
  <c r="J1586" i="1"/>
  <c r="N1586" i="1"/>
  <c r="F1586" i="1"/>
  <c r="E1586" i="1"/>
  <c r="D1586" i="1"/>
  <c r="C1586" i="1"/>
  <c r="B1586" i="1"/>
  <c r="A1586" i="1"/>
  <c r="L1585" i="1"/>
  <c r="K1585" i="1"/>
  <c r="J1585" i="1"/>
  <c r="N1585" i="1"/>
  <c r="F1585" i="1"/>
  <c r="E1585" i="1"/>
  <c r="D1585" i="1"/>
  <c r="C1585" i="1"/>
  <c r="B1585" i="1"/>
  <c r="A1585" i="1"/>
  <c r="L1584" i="1"/>
  <c r="K1584" i="1"/>
  <c r="J1584" i="1"/>
  <c r="N1584" i="1"/>
  <c r="F1584" i="1"/>
  <c r="E1584" i="1"/>
  <c r="D1584" i="1"/>
  <c r="C1584" i="1"/>
  <c r="B1584" i="1"/>
  <c r="A1584" i="1"/>
  <c r="L1583" i="1"/>
  <c r="K1583" i="1"/>
  <c r="J1583" i="1"/>
  <c r="N1583" i="1"/>
  <c r="F1583" i="1"/>
  <c r="E1583" i="1"/>
  <c r="D1583" i="1"/>
  <c r="C1583" i="1"/>
  <c r="B1583" i="1"/>
  <c r="A1583" i="1"/>
  <c r="L1582" i="1"/>
  <c r="K1582" i="1"/>
  <c r="J1582" i="1"/>
  <c r="N1582" i="1"/>
  <c r="F1582" i="1"/>
  <c r="E1582" i="1"/>
  <c r="D1582" i="1"/>
  <c r="C1582" i="1"/>
  <c r="B1582" i="1"/>
  <c r="A1582" i="1"/>
  <c r="L1581" i="1"/>
  <c r="K1581" i="1"/>
  <c r="J1581" i="1"/>
  <c r="N1581" i="1"/>
  <c r="F1581" i="1"/>
  <c r="E1581" i="1"/>
  <c r="D1581" i="1"/>
  <c r="C1581" i="1"/>
  <c r="B1581" i="1"/>
  <c r="A1581" i="1"/>
  <c r="L1580" i="1"/>
  <c r="K1580" i="1"/>
  <c r="J1580" i="1"/>
  <c r="N1580" i="1"/>
  <c r="F1580" i="1"/>
  <c r="E1580" i="1"/>
  <c r="D1580" i="1"/>
  <c r="C1580" i="1"/>
  <c r="B1580" i="1"/>
  <c r="A1580" i="1"/>
  <c r="L1579" i="1"/>
  <c r="K1579" i="1"/>
  <c r="J1579" i="1"/>
  <c r="N1579" i="1"/>
  <c r="F1579" i="1"/>
  <c r="E1579" i="1"/>
  <c r="D1579" i="1"/>
  <c r="C1579" i="1"/>
  <c r="B1579" i="1"/>
  <c r="A1579" i="1"/>
  <c r="L1578" i="1"/>
  <c r="K1578" i="1"/>
  <c r="J1578" i="1"/>
  <c r="N1578" i="1"/>
  <c r="F1578" i="1"/>
  <c r="E1578" i="1"/>
  <c r="D1578" i="1"/>
  <c r="C1578" i="1"/>
  <c r="B1578" i="1"/>
  <c r="A1578" i="1"/>
  <c r="L1577" i="1"/>
  <c r="K1577" i="1"/>
  <c r="J1577" i="1"/>
  <c r="N1577" i="1"/>
  <c r="F1577" i="1"/>
  <c r="E1577" i="1"/>
  <c r="D1577" i="1"/>
  <c r="C1577" i="1"/>
  <c r="B1577" i="1"/>
  <c r="A1577" i="1"/>
  <c r="L1576" i="1"/>
  <c r="K1576" i="1"/>
  <c r="J1576" i="1"/>
  <c r="N1576" i="1"/>
  <c r="F1576" i="1"/>
  <c r="E1576" i="1"/>
  <c r="D1576" i="1"/>
  <c r="C1576" i="1"/>
  <c r="B1576" i="1"/>
  <c r="A1576" i="1"/>
  <c r="L1575" i="1"/>
  <c r="K1575" i="1"/>
  <c r="J1575" i="1"/>
  <c r="N1575" i="1"/>
  <c r="F1575" i="1"/>
  <c r="E1575" i="1"/>
  <c r="D1575" i="1"/>
  <c r="C1575" i="1"/>
  <c r="B1575" i="1"/>
  <c r="A1575" i="1"/>
  <c r="L1574" i="1"/>
  <c r="K1574" i="1"/>
  <c r="J1574" i="1"/>
  <c r="N1574" i="1"/>
  <c r="F1574" i="1"/>
  <c r="E1574" i="1"/>
  <c r="D1574" i="1"/>
  <c r="C1574" i="1"/>
  <c r="B1574" i="1"/>
  <c r="A1574" i="1"/>
  <c r="L1573" i="1"/>
  <c r="K1573" i="1"/>
  <c r="J1573" i="1"/>
  <c r="N1573" i="1"/>
  <c r="F1573" i="1"/>
  <c r="E1573" i="1"/>
  <c r="D1573" i="1"/>
  <c r="C1573" i="1"/>
  <c r="B1573" i="1"/>
  <c r="A1573" i="1"/>
  <c r="L1572" i="1"/>
  <c r="K1572" i="1"/>
  <c r="J1572" i="1"/>
  <c r="N1572" i="1"/>
  <c r="F1572" i="1"/>
  <c r="E1572" i="1"/>
  <c r="D1572" i="1"/>
  <c r="C1572" i="1"/>
  <c r="B1572" i="1"/>
  <c r="A1572" i="1"/>
  <c r="L1571" i="1"/>
  <c r="K1571" i="1"/>
  <c r="J1571" i="1"/>
  <c r="N1571" i="1"/>
  <c r="F1571" i="1"/>
  <c r="E1571" i="1"/>
  <c r="D1571" i="1"/>
  <c r="C1571" i="1"/>
  <c r="B1571" i="1"/>
  <c r="A1571" i="1"/>
  <c r="L1570" i="1"/>
  <c r="K1570" i="1"/>
  <c r="J1570" i="1"/>
  <c r="N1570" i="1"/>
  <c r="F1570" i="1"/>
  <c r="E1570" i="1"/>
  <c r="D1570" i="1"/>
  <c r="C1570" i="1"/>
  <c r="B1570" i="1"/>
  <c r="A1570" i="1"/>
  <c r="L1569" i="1"/>
  <c r="K1569" i="1"/>
  <c r="J1569" i="1"/>
  <c r="N1569" i="1"/>
  <c r="F1569" i="1"/>
  <c r="E1569" i="1"/>
  <c r="D1569" i="1"/>
  <c r="C1569" i="1"/>
  <c r="B1569" i="1"/>
  <c r="A1569" i="1"/>
  <c r="L1568" i="1"/>
  <c r="K1568" i="1"/>
  <c r="J1568" i="1"/>
  <c r="N1568" i="1"/>
  <c r="F1568" i="1"/>
  <c r="E1568" i="1"/>
  <c r="D1568" i="1"/>
  <c r="C1568" i="1"/>
  <c r="B1568" i="1"/>
  <c r="A1568" i="1"/>
  <c r="L1567" i="1"/>
  <c r="K1567" i="1"/>
  <c r="J1567" i="1"/>
  <c r="N1567" i="1"/>
  <c r="F1567" i="1"/>
  <c r="E1567" i="1"/>
  <c r="D1567" i="1"/>
  <c r="C1567" i="1"/>
  <c r="B1567" i="1"/>
  <c r="A1567" i="1"/>
  <c r="L1566" i="1"/>
  <c r="K1566" i="1"/>
  <c r="J1566" i="1"/>
  <c r="N1566" i="1"/>
  <c r="F1566" i="1"/>
  <c r="E1566" i="1"/>
  <c r="D1566" i="1"/>
  <c r="C1566" i="1"/>
  <c r="B1566" i="1"/>
  <c r="A1566" i="1"/>
  <c r="L1565" i="1"/>
  <c r="K1565" i="1"/>
  <c r="J1565" i="1"/>
  <c r="N1565" i="1"/>
  <c r="F1565" i="1"/>
  <c r="E1565" i="1"/>
  <c r="D1565" i="1"/>
  <c r="C1565" i="1"/>
  <c r="B1565" i="1"/>
  <c r="A1565" i="1"/>
  <c r="L1564" i="1"/>
  <c r="K1564" i="1"/>
  <c r="J1564" i="1"/>
  <c r="N1564" i="1"/>
  <c r="F1564" i="1"/>
  <c r="E1564" i="1"/>
  <c r="D1564" i="1"/>
  <c r="C1564" i="1"/>
  <c r="B1564" i="1"/>
  <c r="A1564" i="1"/>
  <c r="L1563" i="1"/>
  <c r="K1563" i="1"/>
  <c r="J1563" i="1"/>
  <c r="N1563" i="1"/>
  <c r="F1563" i="1"/>
  <c r="E1563" i="1"/>
  <c r="D1563" i="1"/>
  <c r="C1563" i="1"/>
  <c r="B1563" i="1"/>
  <c r="A1563" i="1"/>
  <c r="L1562" i="1"/>
  <c r="K1562" i="1"/>
  <c r="J1562" i="1"/>
  <c r="N1562" i="1"/>
  <c r="F1562" i="1"/>
  <c r="E1562" i="1"/>
  <c r="D1562" i="1"/>
  <c r="C1562" i="1"/>
  <c r="B1562" i="1"/>
  <c r="A1562" i="1"/>
  <c r="L1561" i="1"/>
  <c r="K1561" i="1"/>
  <c r="J1561" i="1"/>
  <c r="N1561" i="1"/>
  <c r="F1561" i="1"/>
  <c r="E1561" i="1"/>
  <c r="D1561" i="1"/>
  <c r="C1561" i="1"/>
  <c r="B1561" i="1"/>
  <c r="A1561" i="1"/>
  <c r="L1560" i="1"/>
  <c r="K1560" i="1"/>
  <c r="J1560" i="1"/>
  <c r="N1560" i="1"/>
  <c r="F1560" i="1"/>
  <c r="E1560" i="1"/>
  <c r="D1560" i="1"/>
  <c r="C1560" i="1"/>
  <c r="B1560" i="1"/>
  <c r="A1560" i="1"/>
  <c r="L1559" i="1"/>
  <c r="K1559" i="1"/>
  <c r="J1559" i="1"/>
  <c r="N1559" i="1"/>
  <c r="F1559" i="1"/>
  <c r="E1559" i="1"/>
  <c r="D1559" i="1"/>
  <c r="C1559" i="1"/>
  <c r="B1559" i="1"/>
  <c r="A1559" i="1"/>
  <c r="L1558" i="1"/>
  <c r="K1558" i="1"/>
  <c r="J1558" i="1"/>
  <c r="N1558" i="1"/>
  <c r="F1558" i="1"/>
  <c r="E1558" i="1"/>
  <c r="D1558" i="1"/>
  <c r="C1558" i="1"/>
  <c r="B1558" i="1"/>
  <c r="A1558" i="1"/>
  <c r="L1557" i="1"/>
  <c r="K1557" i="1"/>
  <c r="J1557" i="1"/>
  <c r="N1557" i="1"/>
  <c r="F1557" i="1"/>
  <c r="E1557" i="1"/>
  <c r="D1557" i="1"/>
  <c r="C1557" i="1"/>
  <c r="B1557" i="1"/>
  <c r="A1557" i="1"/>
  <c r="L1556" i="1"/>
  <c r="K1556" i="1"/>
  <c r="J1556" i="1"/>
  <c r="N1556" i="1"/>
  <c r="F1556" i="1"/>
  <c r="E1556" i="1"/>
  <c r="D1556" i="1"/>
  <c r="C1556" i="1"/>
  <c r="B1556" i="1"/>
  <c r="A1556" i="1"/>
  <c r="L1555" i="1"/>
  <c r="K1555" i="1"/>
  <c r="J1555" i="1"/>
  <c r="N1555" i="1"/>
  <c r="F1555" i="1"/>
  <c r="E1555" i="1"/>
  <c r="D1555" i="1"/>
  <c r="C1555" i="1"/>
  <c r="B1555" i="1"/>
  <c r="A1555" i="1"/>
  <c r="L1554" i="1"/>
  <c r="K1554" i="1"/>
  <c r="J1554" i="1"/>
  <c r="N1554" i="1"/>
  <c r="F1554" i="1"/>
  <c r="E1554" i="1"/>
  <c r="D1554" i="1"/>
  <c r="C1554" i="1"/>
  <c r="B1554" i="1"/>
  <c r="A1554" i="1"/>
  <c r="L1553" i="1"/>
  <c r="K1553" i="1"/>
  <c r="J1553" i="1"/>
  <c r="N1553" i="1"/>
  <c r="F1553" i="1"/>
  <c r="E1553" i="1"/>
  <c r="D1553" i="1"/>
  <c r="C1553" i="1"/>
  <c r="B1553" i="1"/>
  <c r="A1553" i="1"/>
  <c r="L1552" i="1"/>
  <c r="K1552" i="1"/>
  <c r="J1552" i="1"/>
  <c r="N1552" i="1"/>
  <c r="F1552" i="1"/>
  <c r="E1552" i="1"/>
  <c r="D1552" i="1"/>
  <c r="C1552" i="1"/>
  <c r="B1552" i="1"/>
  <c r="A1552" i="1"/>
  <c r="L1551" i="1"/>
  <c r="K1551" i="1"/>
  <c r="J1551" i="1"/>
  <c r="N1551" i="1"/>
  <c r="F1551" i="1"/>
  <c r="E1551" i="1"/>
  <c r="D1551" i="1"/>
  <c r="C1551" i="1"/>
  <c r="B1551" i="1"/>
  <c r="A1551" i="1"/>
  <c r="L1550" i="1"/>
  <c r="K1550" i="1"/>
  <c r="J1550" i="1"/>
  <c r="N1550" i="1"/>
  <c r="F1550" i="1"/>
  <c r="E1550" i="1"/>
  <c r="D1550" i="1"/>
  <c r="C1550" i="1"/>
  <c r="B1550" i="1"/>
  <c r="A1550" i="1"/>
  <c r="L1549" i="1"/>
  <c r="K1549" i="1"/>
  <c r="J1549" i="1"/>
  <c r="N1549" i="1"/>
  <c r="F1549" i="1"/>
  <c r="E1549" i="1"/>
  <c r="D1549" i="1"/>
  <c r="C1549" i="1"/>
  <c r="B1549" i="1"/>
  <c r="A1549" i="1"/>
  <c r="L1548" i="1"/>
  <c r="K1548" i="1"/>
  <c r="J1548" i="1"/>
  <c r="N1548" i="1"/>
  <c r="F1548" i="1"/>
  <c r="E1548" i="1"/>
  <c r="D1548" i="1"/>
  <c r="C1548" i="1"/>
  <c r="B1548" i="1"/>
  <c r="A1548" i="1"/>
  <c r="L1547" i="1"/>
  <c r="K1547" i="1"/>
  <c r="J1547" i="1"/>
  <c r="N1547" i="1"/>
  <c r="F1547" i="1"/>
  <c r="E1547" i="1"/>
  <c r="D1547" i="1"/>
  <c r="C1547" i="1"/>
  <c r="B1547" i="1"/>
  <c r="A1547" i="1"/>
  <c r="L1546" i="1"/>
  <c r="K1546" i="1"/>
  <c r="J1546" i="1"/>
  <c r="N1546" i="1"/>
  <c r="F1546" i="1"/>
  <c r="E1546" i="1"/>
  <c r="D1546" i="1"/>
  <c r="C1546" i="1"/>
  <c r="B1546" i="1"/>
  <c r="A1546" i="1"/>
  <c r="L1545" i="1"/>
  <c r="K1545" i="1"/>
  <c r="J1545" i="1"/>
  <c r="N1545" i="1"/>
  <c r="F1545" i="1"/>
  <c r="E1545" i="1"/>
  <c r="D1545" i="1"/>
  <c r="C1545" i="1"/>
  <c r="B1545" i="1"/>
  <c r="A1545" i="1"/>
  <c r="L1544" i="1"/>
  <c r="K1544" i="1"/>
  <c r="J1544" i="1"/>
  <c r="N1544" i="1"/>
  <c r="F1544" i="1"/>
  <c r="E1544" i="1"/>
  <c r="D1544" i="1"/>
  <c r="C1544" i="1"/>
  <c r="B1544" i="1"/>
  <c r="A1544" i="1"/>
  <c r="L1543" i="1"/>
  <c r="K1543" i="1"/>
  <c r="J1543" i="1"/>
  <c r="N1543" i="1"/>
  <c r="F1543" i="1"/>
  <c r="E1543" i="1"/>
  <c r="D1543" i="1"/>
  <c r="C1543" i="1"/>
  <c r="B1543" i="1"/>
  <c r="A1543" i="1"/>
  <c r="L1542" i="1"/>
  <c r="K1542" i="1"/>
  <c r="J1542" i="1"/>
  <c r="N1542" i="1"/>
  <c r="F1542" i="1"/>
  <c r="E1542" i="1"/>
  <c r="D1542" i="1"/>
  <c r="C1542" i="1"/>
  <c r="B1542" i="1"/>
  <c r="A1542" i="1"/>
  <c r="L1541" i="1"/>
  <c r="K1541" i="1"/>
  <c r="J1541" i="1"/>
  <c r="N1541" i="1"/>
  <c r="F1541" i="1"/>
  <c r="E1541" i="1"/>
  <c r="D1541" i="1"/>
  <c r="C1541" i="1"/>
  <c r="B1541" i="1"/>
  <c r="A1541" i="1"/>
  <c r="L1540" i="1"/>
  <c r="K1540" i="1"/>
  <c r="J1540" i="1"/>
  <c r="N1540" i="1"/>
  <c r="F1540" i="1"/>
  <c r="E1540" i="1"/>
  <c r="D1540" i="1"/>
  <c r="C1540" i="1"/>
  <c r="B1540" i="1"/>
  <c r="A1540" i="1"/>
  <c r="L1539" i="1"/>
  <c r="K1539" i="1"/>
  <c r="J1539" i="1"/>
  <c r="N1539" i="1"/>
  <c r="F1539" i="1"/>
  <c r="E1539" i="1"/>
  <c r="D1539" i="1"/>
  <c r="C1539" i="1"/>
  <c r="B1539" i="1"/>
  <c r="A1539" i="1"/>
  <c r="L1538" i="1"/>
  <c r="K1538" i="1"/>
  <c r="J1538" i="1"/>
  <c r="N1538" i="1"/>
  <c r="F1538" i="1"/>
  <c r="E1538" i="1"/>
  <c r="D1538" i="1"/>
  <c r="C1538" i="1"/>
  <c r="B1538" i="1"/>
  <c r="A1538" i="1"/>
  <c r="L1537" i="1"/>
  <c r="K1537" i="1"/>
  <c r="J1537" i="1"/>
  <c r="N1537" i="1"/>
  <c r="F1537" i="1"/>
  <c r="E1537" i="1"/>
  <c r="D1537" i="1"/>
  <c r="C1537" i="1"/>
  <c r="B1537" i="1"/>
  <c r="A1537" i="1"/>
  <c r="L1536" i="1"/>
  <c r="K1536" i="1"/>
  <c r="J1536" i="1"/>
  <c r="N1536" i="1"/>
  <c r="F1536" i="1"/>
  <c r="E1536" i="1"/>
  <c r="D1536" i="1"/>
  <c r="C1536" i="1"/>
  <c r="B1536" i="1"/>
  <c r="A1536" i="1"/>
  <c r="L1535" i="1"/>
  <c r="K1535" i="1"/>
  <c r="J1535" i="1"/>
  <c r="N1535" i="1"/>
  <c r="F1535" i="1"/>
  <c r="E1535" i="1"/>
  <c r="D1535" i="1"/>
  <c r="C1535" i="1"/>
  <c r="B1535" i="1"/>
  <c r="A1535" i="1"/>
  <c r="L1534" i="1"/>
  <c r="K1534" i="1"/>
  <c r="J1534" i="1"/>
  <c r="N1534" i="1"/>
  <c r="F1534" i="1"/>
  <c r="E1534" i="1"/>
  <c r="D1534" i="1"/>
  <c r="C1534" i="1"/>
  <c r="B1534" i="1"/>
  <c r="A1534" i="1"/>
  <c r="L1533" i="1"/>
  <c r="K1533" i="1"/>
  <c r="J1533" i="1"/>
  <c r="N1533" i="1"/>
  <c r="F1533" i="1"/>
  <c r="E1533" i="1"/>
  <c r="D1533" i="1"/>
  <c r="C1533" i="1"/>
  <c r="B1533" i="1"/>
  <c r="A1533" i="1"/>
  <c r="L1532" i="1"/>
  <c r="K1532" i="1"/>
  <c r="J1532" i="1"/>
  <c r="N1532" i="1"/>
  <c r="F1532" i="1"/>
  <c r="E1532" i="1"/>
  <c r="D1532" i="1"/>
  <c r="C1532" i="1"/>
  <c r="B1532" i="1"/>
  <c r="A1532" i="1"/>
  <c r="L1531" i="1"/>
  <c r="K1531" i="1"/>
  <c r="J1531" i="1"/>
  <c r="N1531" i="1"/>
  <c r="F1531" i="1"/>
  <c r="E1531" i="1"/>
  <c r="D1531" i="1"/>
  <c r="C1531" i="1"/>
  <c r="B1531" i="1"/>
  <c r="A1531" i="1"/>
  <c r="L1530" i="1"/>
  <c r="K1530" i="1"/>
  <c r="J1530" i="1"/>
  <c r="N1530" i="1"/>
  <c r="F1530" i="1"/>
  <c r="E1530" i="1"/>
  <c r="D1530" i="1"/>
  <c r="C1530" i="1"/>
  <c r="B1530" i="1"/>
  <c r="A1530" i="1"/>
  <c r="L1529" i="1"/>
  <c r="K1529" i="1"/>
  <c r="J1529" i="1"/>
  <c r="N1529" i="1"/>
  <c r="F1529" i="1"/>
  <c r="E1529" i="1"/>
  <c r="D1529" i="1"/>
  <c r="C1529" i="1"/>
  <c r="B1529" i="1"/>
  <c r="A1529" i="1"/>
  <c r="L1528" i="1"/>
  <c r="K1528" i="1"/>
  <c r="J1528" i="1"/>
  <c r="N1528" i="1"/>
  <c r="F1528" i="1"/>
  <c r="E1528" i="1"/>
  <c r="D1528" i="1"/>
  <c r="C1528" i="1"/>
  <c r="B1528" i="1"/>
  <c r="A1528" i="1"/>
  <c r="L1527" i="1"/>
  <c r="K1527" i="1"/>
  <c r="J1527" i="1"/>
  <c r="N1527" i="1"/>
  <c r="F1527" i="1"/>
  <c r="E1527" i="1"/>
  <c r="D1527" i="1"/>
  <c r="C1527" i="1"/>
  <c r="B1527" i="1"/>
  <c r="A1527" i="1"/>
  <c r="L1526" i="1"/>
  <c r="K1526" i="1"/>
  <c r="J1526" i="1"/>
  <c r="N1526" i="1"/>
  <c r="F1526" i="1"/>
  <c r="E1526" i="1"/>
  <c r="D1526" i="1"/>
  <c r="C1526" i="1"/>
  <c r="B1526" i="1"/>
  <c r="A1526" i="1"/>
  <c r="L1525" i="1"/>
  <c r="K1525" i="1"/>
  <c r="J1525" i="1"/>
  <c r="N1525" i="1"/>
  <c r="F1525" i="1"/>
  <c r="E1525" i="1"/>
  <c r="D1525" i="1"/>
  <c r="C1525" i="1"/>
  <c r="B1525" i="1"/>
  <c r="A1525" i="1"/>
  <c r="L1524" i="1"/>
  <c r="K1524" i="1"/>
  <c r="J1524" i="1"/>
  <c r="N1524" i="1"/>
  <c r="F1524" i="1"/>
  <c r="E1524" i="1"/>
  <c r="D1524" i="1"/>
  <c r="C1524" i="1"/>
  <c r="B1524" i="1"/>
  <c r="A1524" i="1"/>
  <c r="L1523" i="1"/>
  <c r="K1523" i="1"/>
  <c r="J1523" i="1"/>
  <c r="N1523" i="1"/>
  <c r="F1523" i="1"/>
  <c r="E1523" i="1"/>
  <c r="D1523" i="1"/>
  <c r="C1523" i="1"/>
  <c r="B1523" i="1"/>
  <c r="A1523" i="1"/>
  <c r="L1522" i="1"/>
  <c r="K1522" i="1"/>
  <c r="J1522" i="1"/>
  <c r="N1522" i="1"/>
  <c r="F1522" i="1"/>
  <c r="E1522" i="1"/>
  <c r="D1522" i="1"/>
  <c r="C1522" i="1"/>
  <c r="B1522" i="1"/>
  <c r="A1522" i="1"/>
  <c r="L1521" i="1"/>
  <c r="K1521" i="1"/>
  <c r="J1521" i="1"/>
  <c r="N1521" i="1"/>
  <c r="F1521" i="1"/>
  <c r="E1521" i="1"/>
  <c r="D1521" i="1"/>
  <c r="C1521" i="1"/>
  <c r="B1521" i="1"/>
  <c r="A1521" i="1"/>
  <c r="L1520" i="1"/>
  <c r="K1520" i="1"/>
  <c r="J1520" i="1"/>
  <c r="N1520" i="1"/>
  <c r="F1520" i="1"/>
  <c r="E1520" i="1"/>
  <c r="D1520" i="1"/>
  <c r="C1520" i="1"/>
  <c r="B1520" i="1"/>
  <c r="A1520" i="1"/>
  <c r="L1519" i="1"/>
  <c r="K1519" i="1"/>
  <c r="J1519" i="1"/>
  <c r="N1519" i="1"/>
  <c r="F1519" i="1"/>
  <c r="E1519" i="1"/>
  <c r="D1519" i="1"/>
  <c r="C1519" i="1"/>
  <c r="B1519" i="1"/>
  <c r="A1519" i="1"/>
  <c r="L1518" i="1"/>
  <c r="K1518" i="1"/>
  <c r="J1518" i="1"/>
  <c r="N1518" i="1"/>
  <c r="F1518" i="1"/>
  <c r="E1518" i="1"/>
  <c r="D1518" i="1"/>
  <c r="C1518" i="1"/>
  <c r="B1518" i="1"/>
  <c r="A1518" i="1"/>
  <c r="L1517" i="1"/>
  <c r="K1517" i="1"/>
  <c r="J1517" i="1"/>
  <c r="N1517" i="1"/>
  <c r="F1517" i="1"/>
  <c r="E1517" i="1"/>
  <c r="D1517" i="1"/>
  <c r="C1517" i="1"/>
  <c r="B1517" i="1"/>
  <c r="A1517" i="1"/>
  <c r="L1516" i="1"/>
  <c r="K1516" i="1"/>
  <c r="J1516" i="1"/>
  <c r="N1516" i="1"/>
  <c r="F1516" i="1"/>
  <c r="E1516" i="1"/>
  <c r="D1516" i="1"/>
  <c r="C1516" i="1"/>
  <c r="B1516" i="1"/>
  <c r="A1516" i="1"/>
  <c r="L1515" i="1"/>
  <c r="K1515" i="1"/>
  <c r="J1515" i="1"/>
  <c r="N1515" i="1"/>
  <c r="F1515" i="1"/>
  <c r="E1515" i="1"/>
  <c r="D1515" i="1"/>
  <c r="C1515" i="1"/>
  <c r="B1515" i="1"/>
  <c r="A1515" i="1"/>
  <c r="L1514" i="1"/>
  <c r="K1514" i="1"/>
  <c r="J1514" i="1"/>
  <c r="N1514" i="1"/>
  <c r="F1514" i="1"/>
  <c r="E1514" i="1"/>
  <c r="D1514" i="1"/>
  <c r="C1514" i="1"/>
  <c r="B1514" i="1"/>
  <c r="A1514" i="1"/>
  <c r="L1513" i="1"/>
  <c r="K1513" i="1"/>
  <c r="J1513" i="1"/>
  <c r="N1513" i="1"/>
  <c r="F1513" i="1"/>
  <c r="E1513" i="1"/>
  <c r="D1513" i="1"/>
  <c r="C1513" i="1"/>
  <c r="B1513" i="1"/>
  <c r="A1513" i="1"/>
  <c r="L1512" i="1"/>
  <c r="K1512" i="1"/>
  <c r="J1512" i="1"/>
  <c r="N1512" i="1"/>
  <c r="F1512" i="1"/>
  <c r="E1512" i="1"/>
  <c r="D1512" i="1"/>
  <c r="C1512" i="1"/>
  <c r="B1512" i="1"/>
  <c r="A1512" i="1"/>
  <c r="L1511" i="1"/>
  <c r="K1511" i="1"/>
  <c r="J1511" i="1"/>
  <c r="N1511" i="1"/>
  <c r="F1511" i="1"/>
  <c r="E1511" i="1"/>
  <c r="D1511" i="1"/>
  <c r="C1511" i="1"/>
  <c r="B1511" i="1"/>
  <c r="A1511" i="1"/>
  <c r="L1510" i="1"/>
  <c r="K1510" i="1"/>
  <c r="J1510" i="1"/>
  <c r="N1510" i="1"/>
  <c r="F1510" i="1"/>
  <c r="E1510" i="1"/>
  <c r="D1510" i="1"/>
  <c r="C1510" i="1"/>
  <c r="B1510" i="1"/>
  <c r="A1510" i="1"/>
  <c r="L1509" i="1"/>
  <c r="K1509" i="1"/>
  <c r="J1509" i="1"/>
  <c r="N1509" i="1"/>
  <c r="F1509" i="1"/>
  <c r="E1509" i="1"/>
  <c r="D1509" i="1"/>
  <c r="C1509" i="1"/>
  <c r="B1509" i="1"/>
  <c r="A1509" i="1"/>
  <c r="L1508" i="1"/>
  <c r="K1508" i="1"/>
  <c r="J1508" i="1"/>
  <c r="N1508" i="1"/>
  <c r="F1508" i="1"/>
  <c r="E1508" i="1"/>
  <c r="D1508" i="1"/>
  <c r="C1508" i="1"/>
  <c r="B1508" i="1"/>
  <c r="A1508" i="1"/>
  <c r="L1507" i="1"/>
  <c r="K1507" i="1"/>
  <c r="J1507" i="1"/>
  <c r="N1507" i="1"/>
  <c r="F1507" i="1"/>
  <c r="E1507" i="1"/>
  <c r="D1507" i="1"/>
  <c r="C1507" i="1"/>
  <c r="B1507" i="1"/>
  <c r="A1507" i="1"/>
  <c r="L1506" i="1"/>
  <c r="K1506" i="1"/>
  <c r="J1506" i="1"/>
  <c r="N1506" i="1"/>
  <c r="F1506" i="1"/>
  <c r="E1506" i="1"/>
  <c r="D1506" i="1"/>
  <c r="C1506" i="1"/>
  <c r="B1506" i="1"/>
  <c r="A1506" i="1"/>
  <c r="L1505" i="1"/>
  <c r="K1505" i="1"/>
  <c r="J1505" i="1"/>
  <c r="N1505" i="1"/>
  <c r="F1505" i="1"/>
  <c r="E1505" i="1"/>
  <c r="D1505" i="1"/>
  <c r="C1505" i="1"/>
  <c r="B1505" i="1"/>
  <c r="A1505" i="1"/>
  <c r="L1504" i="1"/>
  <c r="K1504" i="1"/>
  <c r="J1504" i="1"/>
  <c r="N1504" i="1"/>
  <c r="F1504" i="1"/>
  <c r="E1504" i="1"/>
  <c r="D1504" i="1"/>
  <c r="C1504" i="1"/>
  <c r="B1504" i="1"/>
  <c r="A1504" i="1"/>
  <c r="L1503" i="1"/>
  <c r="K1503" i="1"/>
  <c r="J1503" i="1"/>
  <c r="N1503" i="1"/>
  <c r="F1503" i="1"/>
  <c r="E1503" i="1"/>
  <c r="D1503" i="1"/>
  <c r="C1503" i="1"/>
  <c r="B1503" i="1"/>
  <c r="A1503" i="1"/>
  <c r="L1502" i="1"/>
  <c r="K1502" i="1"/>
  <c r="J1502" i="1"/>
  <c r="N1502" i="1"/>
  <c r="F1502" i="1"/>
  <c r="E1502" i="1"/>
  <c r="D1502" i="1"/>
  <c r="C1502" i="1"/>
  <c r="B1502" i="1"/>
  <c r="A1502" i="1"/>
  <c r="L1501" i="1"/>
  <c r="K1501" i="1"/>
  <c r="J1501" i="1"/>
  <c r="N1501" i="1"/>
  <c r="F1501" i="1"/>
  <c r="E1501" i="1"/>
  <c r="D1501" i="1"/>
  <c r="C1501" i="1"/>
  <c r="B1501" i="1"/>
  <c r="A1501" i="1"/>
  <c r="L1500" i="1"/>
  <c r="K1500" i="1"/>
  <c r="J1500" i="1"/>
  <c r="N1500" i="1"/>
  <c r="F1500" i="1"/>
  <c r="E1500" i="1"/>
  <c r="D1500" i="1"/>
  <c r="C1500" i="1"/>
  <c r="B1500" i="1"/>
  <c r="A1500" i="1"/>
  <c r="L1499" i="1"/>
  <c r="K1499" i="1"/>
  <c r="J1499" i="1"/>
  <c r="N1499" i="1"/>
  <c r="F1499" i="1"/>
  <c r="E1499" i="1"/>
  <c r="D1499" i="1"/>
  <c r="C1499" i="1"/>
  <c r="B1499" i="1"/>
  <c r="A1499" i="1"/>
  <c r="L1498" i="1"/>
  <c r="K1498" i="1"/>
  <c r="J1498" i="1"/>
  <c r="N1498" i="1"/>
  <c r="F1498" i="1"/>
  <c r="E1498" i="1"/>
  <c r="D1498" i="1"/>
  <c r="C1498" i="1"/>
  <c r="B1498" i="1"/>
  <c r="A1498" i="1"/>
  <c r="L1497" i="1"/>
  <c r="K1497" i="1"/>
  <c r="J1497" i="1"/>
  <c r="N1497" i="1"/>
  <c r="F1497" i="1"/>
  <c r="E1497" i="1"/>
  <c r="D1497" i="1"/>
  <c r="C1497" i="1"/>
  <c r="B1497" i="1"/>
  <c r="A1497" i="1"/>
  <c r="L1496" i="1"/>
  <c r="K1496" i="1"/>
  <c r="J1496" i="1"/>
  <c r="N1496" i="1"/>
  <c r="F1496" i="1"/>
  <c r="E1496" i="1"/>
  <c r="D1496" i="1"/>
  <c r="C1496" i="1"/>
  <c r="B1496" i="1"/>
  <c r="A1496" i="1"/>
  <c r="L1495" i="1"/>
  <c r="K1495" i="1"/>
  <c r="J1495" i="1"/>
  <c r="N1495" i="1"/>
  <c r="F1495" i="1"/>
  <c r="E1495" i="1"/>
  <c r="D1495" i="1"/>
  <c r="C1495" i="1"/>
  <c r="B1495" i="1"/>
  <c r="A1495" i="1"/>
  <c r="L1494" i="1"/>
  <c r="K1494" i="1"/>
  <c r="J1494" i="1"/>
  <c r="N1494" i="1"/>
  <c r="F1494" i="1"/>
  <c r="E1494" i="1"/>
  <c r="D1494" i="1"/>
  <c r="C1494" i="1"/>
  <c r="B1494" i="1"/>
  <c r="A1494" i="1"/>
  <c r="L1493" i="1"/>
  <c r="K1493" i="1"/>
  <c r="J1493" i="1"/>
  <c r="N1493" i="1"/>
  <c r="F1493" i="1"/>
  <c r="E1493" i="1"/>
  <c r="D1493" i="1"/>
  <c r="C1493" i="1"/>
  <c r="B1493" i="1"/>
  <c r="A1493" i="1"/>
  <c r="L1492" i="1"/>
  <c r="K1492" i="1"/>
  <c r="J1492" i="1"/>
  <c r="N1492" i="1"/>
  <c r="F1492" i="1"/>
  <c r="E1492" i="1"/>
  <c r="D1492" i="1"/>
  <c r="C1492" i="1"/>
  <c r="B1492" i="1"/>
  <c r="A1492" i="1"/>
  <c r="L1491" i="1"/>
  <c r="K1491" i="1"/>
  <c r="J1491" i="1"/>
  <c r="N1491" i="1"/>
  <c r="F1491" i="1"/>
  <c r="E1491" i="1"/>
  <c r="D1491" i="1"/>
  <c r="C1491" i="1"/>
  <c r="B1491" i="1"/>
  <c r="A1491" i="1"/>
  <c r="L1490" i="1"/>
  <c r="K1490" i="1"/>
  <c r="J1490" i="1"/>
  <c r="N1490" i="1"/>
  <c r="F1490" i="1"/>
  <c r="E1490" i="1"/>
  <c r="D1490" i="1"/>
  <c r="C1490" i="1"/>
  <c r="B1490" i="1"/>
  <c r="A1490" i="1"/>
  <c r="L1489" i="1"/>
  <c r="K1489" i="1"/>
  <c r="J1489" i="1"/>
  <c r="N1489" i="1"/>
  <c r="F1489" i="1"/>
  <c r="E1489" i="1"/>
  <c r="D1489" i="1"/>
  <c r="C1489" i="1"/>
  <c r="B1489" i="1"/>
  <c r="A1489" i="1"/>
  <c r="L1488" i="1"/>
  <c r="K1488" i="1"/>
  <c r="J1488" i="1"/>
  <c r="N1488" i="1"/>
  <c r="F1488" i="1"/>
  <c r="E1488" i="1"/>
  <c r="D1488" i="1"/>
  <c r="C1488" i="1"/>
  <c r="B1488" i="1"/>
  <c r="A1488" i="1"/>
  <c r="L1487" i="1"/>
  <c r="K1487" i="1"/>
  <c r="J1487" i="1"/>
  <c r="N1487" i="1"/>
  <c r="F1487" i="1"/>
  <c r="E1487" i="1"/>
  <c r="D1487" i="1"/>
  <c r="C1487" i="1"/>
  <c r="B1487" i="1"/>
  <c r="A1487" i="1"/>
  <c r="L1486" i="1"/>
  <c r="K1486" i="1"/>
  <c r="J1486" i="1"/>
  <c r="N1486" i="1"/>
  <c r="F1486" i="1"/>
  <c r="E1486" i="1"/>
  <c r="D1486" i="1"/>
  <c r="C1486" i="1"/>
  <c r="B1486" i="1"/>
  <c r="A1486" i="1"/>
  <c r="L1485" i="1"/>
  <c r="K1485" i="1"/>
  <c r="J1485" i="1"/>
  <c r="N1485" i="1"/>
  <c r="F1485" i="1"/>
  <c r="E1485" i="1"/>
  <c r="D1485" i="1"/>
  <c r="C1485" i="1"/>
  <c r="B1485" i="1"/>
  <c r="A1485" i="1"/>
  <c r="L1484" i="1"/>
  <c r="K1484" i="1"/>
  <c r="J1484" i="1"/>
  <c r="N1484" i="1"/>
  <c r="F1484" i="1"/>
  <c r="E1484" i="1"/>
  <c r="D1484" i="1"/>
  <c r="C1484" i="1"/>
  <c r="B1484" i="1"/>
  <c r="A1484" i="1"/>
  <c r="L1483" i="1"/>
  <c r="K1483" i="1"/>
  <c r="J1483" i="1"/>
  <c r="N1483" i="1"/>
  <c r="F1483" i="1"/>
  <c r="E1483" i="1"/>
  <c r="D1483" i="1"/>
  <c r="C1483" i="1"/>
  <c r="B1483" i="1"/>
  <c r="A1483" i="1"/>
  <c r="L1482" i="1"/>
  <c r="K1482" i="1"/>
  <c r="J1482" i="1"/>
  <c r="N1482" i="1"/>
  <c r="F1482" i="1"/>
  <c r="E1482" i="1"/>
  <c r="D1482" i="1"/>
  <c r="C1482" i="1"/>
  <c r="B1482" i="1"/>
  <c r="A1482" i="1"/>
  <c r="L1481" i="1"/>
  <c r="K1481" i="1"/>
  <c r="J1481" i="1"/>
  <c r="N1481" i="1"/>
  <c r="F1481" i="1"/>
  <c r="E1481" i="1"/>
  <c r="D1481" i="1"/>
  <c r="C1481" i="1"/>
  <c r="B1481" i="1"/>
  <c r="A1481" i="1"/>
  <c r="L1480" i="1"/>
  <c r="K1480" i="1"/>
  <c r="J1480" i="1"/>
  <c r="N1480" i="1"/>
  <c r="F1480" i="1"/>
  <c r="E1480" i="1"/>
  <c r="D1480" i="1"/>
  <c r="C1480" i="1"/>
  <c r="B1480" i="1"/>
  <c r="A1480" i="1"/>
  <c r="L1479" i="1"/>
  <c r="K1479" i="1"/>
  <c r="J1479" i="1"/>
  <c r="N1479" i="1"/>
  <c r="F1479" i="1"/>
  <c r="E1479" i="1"/>
  <c r="D1479" i="1"/>
  <c r="C1479" i="1"/>
  <c r="B1479" i="1"/>
  <c r="A1479" i="1"/>
  <c r="L1478" i="1"/>
  <c r="K1478" i="1"/>
  <c r="J1478" i="1"/>
  <c r="N1478" i="1"/>
  <c r="F1478" i="1"/>
  <c r="E1478" i="1"/>
  <c r="D1478" i="1"/>
  <c r="C1478" i="1"/>
  <c r="B1478" i="1"/>
  <c r="A1478" i="1"/>
  <c r="L1477" i="1"/>
  <c r="K1477" i="1"/>
  <c r="J1477" i="1"/>
  <c r="N1477" i="1"/>
  <c r="F1477" i="1"/>
  <c r="E1477" i="1"/>
  <c r="D1477" i="1"/>
  <c r="C1477" i="1"/>
  <c r="B1477" i="1"/>
  <c r="A1477" i="1"/>
  <c r="L1476" i="1"/>
  <c r="K1476" i="1"/>
  <c r="J1476" i="1"/>
  <c r="N1476" i="1"/>
  <c r="F1476" i="1"/>
  <c r="E1476" i="1"/>
  <c r="D1476" i="1"/>
  <c r="C1476" i="1"/>
  <c r="B1476" i="1"/>
  <c r="A1476" i="1"/>
  <c r="L1475" i="1"/>
  <c r="K1475" i="1"/>
  <c r="J1475" i="1"/>
  <c r="N1475" i="1"/>
  <c r="F1475" i="1"/>
  <c r="E1475" i="1"/>
  <c r="D1475" i="1"/>
  <c r="C1475" i="1"/>
  <c r="B1475" i="1"/>
  <c r="A1475" i="1"/>
  <c r="L1474" i="1"/>
  <c r="K1474" i="1"/>
  <c r="J1474" i="1"/>
  <c r="N1474" i="1"/>
  <c r="F1474" i="1"/>
  <c r="E1474" i="1"/>
  <c r="D1474" i="1"/>
  <c r="C1474" i="1"/>
  <c r="B1474" i="1"/>
  <c r="A1474" i="1"/>
  <c r="L1473" i="1"/>
  <c r="K1473" i="1"/>
  <c r="J1473" i="1"/>
  <c r="N1473" i="1"/>
  <c r="F1473" i="1"/>
  <c r="E1473" i="1"/>
  <c r="D1473" i="1"/>
  <c r="C1473" i="1"/>
  <c r="B1473" i="1"/>
  <c r="A1473" i="1"/>
  <c r="L1472" i="1"/>
  <c r="K1472" i="1"/>
  <c r="J1472" i="1"/>
  <c r="N1472" i="1"/>
  <c r="F1472" i="1"/>
  <c r="E1472" i="1"/>
  <c r="D1472" i="1"/>
  <c r="C1472" i="1"/>
  <c r="B1472" i="1"/>
  <c r="A1472" i="1"/>
  <c r="L1471" i="1"/>
  <c r="K1471" i="1"/>
  <c r="J1471" i="1"/>
  <c r="N1471" i="1"/>
  <c r="F1471" i="1"/>
  <c r="E1471" i="1"/>
  <c r="D1471" i="1"/>
  <c r="C1471" i="1"/>
  <c r="B1471" i="1"/>
  <c r="A1471" i="1"/>
  <c r="L1470" i="1"/>
  <c r="K1470" i="1"/>
  <c r="J1470" i="1"/>
  <c r="N1470" i="1"/>
  <c r="F1470" i="1"/>
  <c r="E1470" i="1"/>
  <c r="D1470" i="1"/>
  <c r="C1470" i="1"/>
  <c r="B1470" i="1"/>
  <c r="A1470" i="1"/>
  <c r="L1469" i="1"/>
  <c r="K1469" i="1"/>
  <c r="J1469" i="1"/>
  <c r="N1469" i="1"/>
  <c r="F1469" i="1"/>
  <c r="E1469" i="1"/>
  <c r="D1469" i="1"/>
  <c r="C1469" i="1"/>
  <c r="B1469" i="1"/>
  <c r="A1469" i="1"/>
  <c r="L1468" i="1"/>
  <c r="K1468" i="1"/>
  <c r="J1468" i="1"/>
  <c r="N1468" i="1"/>
  <c r="F1468" i="1"/>
  <c r="E1468" i="1"/>
  <c r="D1468" i="1"/>
  <c r="C1468" i="1"/>
  <c r="B1468" i="1"/>
  <c r="A1468" i="1"/>
  <c r="L1467" i="1"/>
  <c r="K1467" i="1"/>
  <c r="J1467" i="1"/>
  <c r="N1467" i="1"/>
  <c r="F1467" i="1"/>
  <c r="E1467" i="1"/>
  <c r="D1467" i="1"/>
  <c r="C1467" i="1"/>
  <c r="B1467" i="1"/>
  <c r="A1467" i="1"/>
  <c r="L1466" i="1"/>
  <c r="K1466" i="1"/>
  <c r="J1466" i="1"/>
  <c r="N1466" i="1"/>
  <c r="F1466" i="1"/>
  <c r="E1466" i="1"/>
  <c r="D1466" i="1"/>
  <c r="C1466" i="1"/>
  <c r="B1466" i="1"/>
  <c r="A1466" i="1"/>
  <c r="L1465" i="1"/>
  <c r="K1465" i="1"/>
  <c r="J1465" i="1"/>
  <c r="N1465" i="1"/>
  <c r="F1465" i="1"/>
  <c r="E1465" i="1"/>
  <c r="D1465" i="1"/>
  <c r="C1465" i="1"/>
  <c r="B1465" i="1"/>
  <c r="A1465" i="1"/>
  <c r="L1464" i="1"/>
  <c r="K1464" i="1"/>
  <c r="J1464" i="1"/>
  <c r="N1464" i="1"/>
  <c r="F1464" i="1"/>
  <c r="E1464" i="1"/>
  <c r="D1464" i="1"/>
  <c r="C1464" i="1"/>
  <c r="B1464" i="1"/>
  <c r="A1464" i="1"/>
  <c r="L1463" i="1"/>
  <c r="K1463" i="1"/>
  <c r="J1463" i="1"/>
  <c r="N1463" i="1"/>
  <c r="F1463" i="1"/>
  <c r="E1463" i="1"/>
  <c r="D1463" i="1"/>
  <c r="C1463" i="1"/>
  <c r="B1463" i="1"/>
  <c r="A1463" i="1"/>
  <c r="L1462" i="1"/>
  <c r="K1462" i="1"/>
  <c r="J1462" i="1"/>
  <c r="N1462" i="1"/>
  <c r="F1462" i="1"/>
  <c r="E1462" i="1"/>
  <c r="D1462" i="1"/>
  <c r="C1462" i="1"/>
  <c r="B1462" i="1"/>
  <c r="A1462" i="1"/>
  <c r="L1461" i="1"/>
  <c r="K1461" i="1"/>
  <c r="J1461" i="1"/>
  <c r="N1461" i="1"/>
  <c r="F1461" i="1"/>
  <c r="E1461" i="1"/>
  <c r="D1461" i="1"/>
  <c r="C1461" i="1"/>
  <c r="B1461" i="1"/>
  <c r="A1461" i="1"/>
  <c r="L1460" i="1"/>
  <c r="K1460" i="1"/>
  <c r="J1460" i="1"/>
  <c r="N1460" i="1"/>
  <c r="F1460" i="1"/>
  <c r="E1460" i="1"/>
  <c r="D1460" i="1"/>
  <c r="C1460" i="1"/>
  <c r="B1460" i="1"/>
  <c r="A1460" i="1"/>
  <c r="L1459" i="1"/>
  <c r="K1459" i="1"/>
  <c r="J1459" i="1"/>
  <c r="N1459" i="1"/>
  <c r="F1459" i="1"/>
  <c r="E1459" i="1"/>
  <c r="D1459" i="1"/>
  <c r="C1459" i="1"/>
  <c r="B1459" i="1"/>
  <c r="A1459" i="1"/>
  <c r="L1458" i="1"/>
  <c r="K1458" i="1"/>
  <c r="J1458" i="1"/>
  <c r="N1458" i="1"/>
  <c r="F1458" i="1"/>
  <c r="E1458" i="1"/>
  <c r="D1458" i="1"/>
  <c r="C1458" i="1"/>
  <c r="B1458" i="1"/>
  <c r="A1458" i="1"/>
  <c r="L1457" i="1"/>
  <c r="K1457" i="1"/>
  <c r="J1457" i="1"/>
  <c r="N1457" i="1"/>
  <c r="F1457" i="1"/>
  <c r="E1457" i="1"/>
  <c r="D1457" i="1"/>
  <c r="C1457" i="1"/>
  <c r="B1457" i="1"/>
  <c r="A1457" i="1"/>
  <c r="L1456" i="1"/>
  <c r="K1456" i="1"/>
  <c r="J1456" i="1"/>
  <c r="N1456" i="1"/>
  <c r="F1456" i="1"/>
  <c r="E1456" i="1"/>
  <c r="D1456" i="1"/>
  <c r="C1456" i="1"/>
  <c r="B1456" i="1"/>
  <c r="A1456" i="1"/>
  <c r="L1455" i="1"/>
  <c r="K1455" i="1"/>
  <c r="J1455" i="1"/>
  <c r="N1455" i="1"/>
  <c r="F1455" i="1"/>
  <c r="E1455" i="1"/>
  <c r="D1455" i="1"/>
  <c r="C1455" i="1"/>
  <c r="B1455" i="1"/>
  <c r="A1455" i="1"/>
  <c r="L1454" i="1"/>
  <c r="K1454" i="1"/>
  <c r="J1454" i="1"/>
  <c r="N1454" i="1"/>
  <c r="F1454" i="1"/>
  <c r="E1454" i="1"/>
  <c r="D1454" i="1"/>
  <c r="C1454" i="1"/>
  <c r="B1454" i="1"/>
  <c r="A1454" i="1"/>
  <c r="L1453" i="1"/>
  <c r="K1453" i="1"/>
  <c r="J1453" i="1"/>
  <c r="N1453" i="1"/>
  <c r="F1453" i="1"/>
  <c r="E1453" i="1"/>
  <c r="D1453" i="1"/>
  <c r="C1453" i="1"/>
  <c r="B1453" i="1"/>
  <c r="A1453" i="1"/>
  <c r="L1452" i="1"/>
  <c r="K1452" i="1"/>
  <c r="J1452" i="1"/>
  <c r="N1452" i="1"/>
  <c r="F1452" i="1"/>
  <c r="E1452" i="1"/>
  <c r="D1452" i="1"/>
  <c r="C1452" i="1"/>
  <c r="B1452" i="1"/>
  <c r="A1452" i="1"/>
  <c r="L1451" i="1"/>
  <c r="K1451" i="1"/>
  <c r="J1451" i="1"/>
  <c r="N1451" i="1"/>
  <c r="F1451" i="1"/>
  <c r="E1451" i="1"/>
  <c r="D1451" i="1"/>
  <c r="C1451" i="1"/>
  <c r="B1451" i="1"/>
  <c r="A1451" i="1"/>
  <c r="L1450" i="1"/>
  <c r="K1450" i="1"/>
  <c r="J1450" i="1"/>
  <c r="N1450" i="1"/>
  <c r="F1450" i="1"/>
  <c r="E1450" i="1"/>
  <c r="D1450" i="1"/>
  <c r="C1450" i="1"/>
  <c r="B1450" i="1"/>
  <c r="A1450" i="1"/>
  <c r="L1449" i="1"/>
  <c r="K1449" i="1"/>
  <c r="J1449" i="1"/>
  <c r="N1449" i="1"/>
  <c r="F1449" i="1"/>
  <c r="E1449" i="1"/>
  <c r="D1449" i="1"/>
  <c r="C1449" i="1"/>
  <c r="B1449" i="1"/>
  <c r="A1449" i="1"/>
  <c r="L1448" i="1"/>
  <c r="K1448" i="1"/>
  <c r="J1448" i="1"/>
  <c r="N1448" i="1"/>
  <c r="F1448" i="1"/>
  <c r="E1448" i="1"/>
  <c r="D1448" i="1"/>
  <c r="C1448" i="1"/>
  <c r="B1448" i="1"/>
  <c r="A1448" i="1"/>
  <c r="L1447" i="1"/>
  <c r="K1447" i="1"/>
  <c r="J1447" i="1"/>
  <c r="N1447" i="1"/>
  <c r="F1447" i="1"/>
  <c r="E1447" i="1"/>
  <c r="D1447" i="1"/>
  <c r="C1447" i="1"/>
  <c r="B1447" i="1"/>
  <c r="A1447" i="1"/>
  <c r="L1446" i="1"/>
  <c r="K1446" i="1"/>
  <c r="J1446" i="1"/>
  <c r="N1446" i="1"/>
  <c r="F1446" i="1"/>
  <c r="E1446" i="1"/>
  <c r="D1446" i="1"/>
  <c r="C1446" i="1"/>
  <c r="B1446" i="1"/>
  <c r="A1446" i="1"/>
  <c r="L1445" i="1"/>
  <c r="K1445" i="1"/>
  <c r="J1445" i="1"/>
  <c r="N1445" i="1"/>
  <c r="F1445" i="1"/>
  <c r="E1445" i="1"/>
  <c r="D1445" i="1"/>
  <c r="C1445" i="1"/>
  <c r="B1445" i="1"/>
  <c r="A1445" i="1"/>
  <c r="L1444" i="1"/>
  <c r="K1444" i="1"/>
  <c r="J1444" i="1"/>
  <c r="N1444" i="1"/>
  <c r="F1444" i="1"/>
  <c r="E1444" i="1"/>
  <c r="D1444" i="1"/>
  <c r="C1444" i="1"/>
  <c r="B1444" i="1"/>
  <c r="A1444" i="1"/>
  <c r="L1443" i="1"/>
  <c r="K1443" i="1"/>
  <c r="J1443" i="1"/>
  <c r="N1443" i="1"/>
  <c r="F1443" i="1"/>
  <c r="E1443" i="1"/>
  <c r="D1443" i="1"/>
  <c r="C1443" i="1"/>
  <c r="B1443" i="1"/>
  <c r="A1443" i="1"/>
  <c r="L1442" i="1"/>
  <c r="K1442" i="1"/>
  <c r="J1442" i="1"/>
  <c r="N1442" i="1"/>
  <c r="F1442" i="1"/>
  <c r="E1442" i="1"/>
  <c r="D1442" i="1"/>
  <c r="C1442" i="1"/>
  <c r="B1442" i="1"/>
  <c r="A1442" i="1"/>
  <c r="L1441" i="1"/>
  <c r="K1441" i="1"/>
  <c r="J1441" i="1"/>
  <c r="N1441" i="1"/>
  <c r="F1441" i="1"/>
  <c r="E1441" i="1"/>
  <c r="D1441" i="1"/>
  <c r="C1441" i="1"/>
  <c r="B1441" i="1"/>
  <c r="A1441" i="1"/>
  <c r="L1440" i="1"/>
  <c r="K1440" i="1"/>
  <c r="J1440" i="1"/>
  <c r="N1440" i="1"/>
  <c r="F1440" i="1"/>
  <c r="E1440" i="1"/>
  <c r="D1440" i="1"/>
  <c r="C1440" i="1"/>
  <c r="B1440" i="1"/>
  <c r="A1440" i="1"/>
  <c r="L1439" i="1"/>
  <c r="K1439" i="1"/>
  <c r="J1439" i="1"/>
  <c r="N1439" i="1"/>
  <c r="F1439" i="1"/>
  <c r="E1439" i="1"/>
  <c r="D1439" i="1"/>
  <c r="C1439" i="1"/>
  <c r="B1439" i="1"/>
  <c r="A1439" i="1"/>
  <c r="L1438" i="1"/>
  <c r="K1438" i="1"/>
  <c r="J1438" i="1"/>
  <c r="N1438" i="1"/>
  <c r="F1438" i="1"/>
  <c r="E1438" i="1"/>
  <c r="D1438" i="1"/>
  <c r="C1438" i="1"/>
  <c r="B1438" i="1"/>
  <c r="A1438" i="1"/>
  <c r="L1437" i="1"/>
  <c r="K1437" i="1"/>
  <c r="J1437" i="1"/>
  <c r="N1437" i="1"/>
  <c r="F1437" i="1"/>
  <c r="E1437" i="1"/>
  <c r="D1437" i="1"/>
  <c r="C1437" i="1"/>
  <c r="B1437" i="1"/>
  <c r="A1437" i="1"/>
  <c r="L1436" i="1"/>
  <c r="K1436" i="1"/>
  <c r="J1436" i="1"/>
  <c r="N1436" i="1"/>
  <c r="F1436" i="1"/>
  <c r="E1436" i="1"/>
  <c r="D1436" i="1"/>
  <c r="C1436" i="1"/>
  <c r="B1436" i="1"/>
  <c r="A1436" i="1"/>
  <c r="L1435" i="1"/>
  <c r="K1435" i="1"/>
  <c r="J1435" i="1"/>
  <c r="N1435" i="1"/>
  <c r="F1435" i="1"/>
  <c r="E1435" i="1"/>
  <c r="D1435" i="1"/>
  <c r="C1435" i="1"/>
  <c r="B1435" i="1"/>
  <c r="A1435" i="1"/>
  <c r="L1434" i="1"/>
  <c r="K1434" i="1"/>
  <c r="J1434" i="1"/>
  <c r="N1434" i="1"/>
  <c r="F1434" i="1"/>
  <c r="E1434" i="1"/>
  <c r="D1434" i="1"/>
  <c r="C1434" i="1"/>
  <c r="B1434" i="1"/>
  <c r="A1434" i="1"/>
  <c r="L1433" i="1"/>
  <c r="K1433" i="1"/>
  <c r="J1433" i="1"/>
  <c r="N1433" i="1"/>
  <c r="F1433" i="1"/>
  <c r="E1433" i="1"/>
  <c r="D1433" i="1"/>
  <c r="C1433" i="1"/>
  <c r="B1433" i="1"/>
  <c r="A1433" i="1"/>
  <c r="L1432" i="1"/>
  <c r="K1432" i="1"/>
  <c r="J1432" i="1"/>
  <c r="N1432" i="1"/>
  <c r="F1432" i="1"/>
  <c r="E1432" i="1"/>
  <c r="D1432" i="1"/>
  <c r="C1432" i="1"/>
  <c r="B1432" i="1"/>
  <c r="A1432" i="1"/>
  <c r="L1431" i="1"/>
  <c r="K1431" i="1"/>
  <c r="J1431" i="1"/>
  <c r="N1431" i="1"/>
  <c r="F1431" i="1"/>
  <c r="E1431" i="1"/>
  <c r="D1431" i="1"/>
  <c r="C1431" i="1"/>
  <c r="B1431" i="1"/>
  <c r="A1431" i="1"/>
  <c r="L1430" i="1"/>
  <c r="K1430" i="1"/>
  <c r="J1430" i="1"/>
  <c r="N1430" i="1"/>
  <c r="F1430" i="1"/>
  <c r="E1430" i="1"/>
  <c r="D1430" i="1"/>
  <c r="C1430" i="1"/>
  <c r="B1430" i="1"/>
  <c r="A1430" i="1"/>
  <c r="L1429" i="1"/>
  <c r="K1429" i="1"/>
  <c r="J1429" i="1"/>
  <c r="N1429" i="1"/>
  <c r="F1429" i="1"/>
  <c r="E1429" i="1"/>
  <c r="D1429" i="1"/>
  <c r="C1429" i="1"/>
  <c r="B1429" i="1"/>
  <c r="A1429" i="1"/>
  <c r="L1428" i="1"/>
  <c r="K1428" i="1"/>
  <c r="J1428" i="1"/>
  <c r="N1428" i="1"/>
  <c r="F1428" i="1"/>
  <c r="E1428" i="1"/>
  <c r="D1428" i="1"/>
  <c r="C1428" i="1"/>
  <c r="B1428" i="1"/>
  <c r="A1428" i="1"/>
  <c r="L1427" i="1"/>
  <c r="K1427" i="1"/>
  <c r="J1427" i="1"/>
  <c r="N1427" i="1"/>
  <c r="F1427" i="1"/>
  <c r="E1427" i="1"/>
  <c r="D1427" i="1"/>
  <c r="C1427" i="1"/>
  <c r="B1427" i="1"/>
  <c r="A1427" i="1"/>
  <c r="L1426" i="1"/>
  <c r="K1426" i="1"/>
  <c r="J1426" i="1"/>
  <c r="N1426" i="1"/>
  <c r="F1426" i="1"/>
  <c r="E1426" i="1"/>
  <c r="D1426" i="1"/>
  <c r="C1426" i="1"/>
  <c r="B1426" i="1"/>
  <c r="A1426" i="1"/>
  <c r="L1425" i="1"/>
  <c r="K1425" i="1"/>
  <c r="J1425" i="1"/>
  <c r="N1425" i="1"/>
  <c r="F1425" i="1"/>
  <c r="E1425" i="1"/>
  <c r="D1425" i="1"/>
  <c r="C1425" i="1"/>
  <c r="B1425" i="1"/>
  <c r="A1425" i="1"/>
  <c r="L1424" i="1"/>
  <c r="K1424" i="1"/>
  <c r="J1424" i="1"/>
  <c r="N1424" i="1"/>
  <c r="F1424" i="1"/>
  <c r="E1424" i="1"/>
  <c r="D1424" i="1"/>
  <c r="C1424" i="1"/>
  <c r="B1424" i="1"/>
  <c r="A1424" i="1"/>
  <c r="L1423" i="1"/>
  <c r="K1423" i="1"/>
  <c r="J1423" i="1"/>
  <c r="N1423" i="1"/>
  <c r="F1423" i="1"/>
  <c r="E1423" i="1"/>
  <c r="D1423" i="1"/>
  <c r="C1423" i="1"/>
  <c r="B1423" i="1"/>
  <c r="A1423" i="1"/>
  <c r="L1422" i="1"/>
  <c r="K1422" i="1"/>
  <c r="J1422" i="1"/>
  <c r="N1422" i="1"/>
  <c r="F1422" i="1"/>
  <c r="E1422" i="1"/>
  <c r="D1422" i="1"/>
  <c r="C1422" i="1"/>
  <c r="B1422" i="1"/>
  <c r="A1422" i="1"/>
  <c r="L1421" i="1"/>
  <c r="K1421" i="1"/>
  <c r="J1421" i="1"/>
  <c r="N1421" i="1"/>
  <c r="F1421" i="1"/>
  <c r="E1421" i="1"/>
  <c r="D1421" i="1"/>
  <c r="C1421" i="1"/>
  <c r="B1421" i="1"/>
  <c r="A1421" i="1"/>
  <c r="L1420" i="1"/>
  <c r="K1420" i="1"/>
  <c r="J1420" i="1"/>
  <c r="N1420" i="1"/>
  <c r="F1420" i="1"/>
  <c r="E1420" i="1"/>
  <c r="D1420" i="1"/>
  <c r="C1420" i="1"/>
  <c r="B1420" i="1"/>
  <c r="A1420" i="1"/>
  <c r="L1419" i="1"/>
  <c r="K1419" i="1"/>
  <c r="J1419" i="1"/>
  <c r="N1419" i="1"/>
  <c r="F1419" i="1"/>
  <c r="E1419" i="1"/>
  <c r="D1419" i="1"/>
  <c r="C1419" i="1"/>
  <c r="B1419" i="1"/>
  <c r="A1419" i="1"/>
  <c r="L1418" i="1"/>
  <c r="K1418" i="1"/>
  <c r="J1418" i="1"/>
  <c r="N1418" i="1"/>
  <c r="F1418" i="1"/>
  <c r="E1418" i="1"/>
  <c r="D1418" i="1"/>
  <c r="C1418" i="1"/>
  <c r="B1418" i="1"/>
  <c r="A1418" i="1"/>
  <c r="L1417" i="1"/>
  <c r="K1417" i="1"/>
  <c r="J1417" i="1"/>
  <c r="N1417" i="1"/>
  <c r="F1417" i="1"/>
  <c r="E1417" i="1"/>
  <c r="D1417" i="1"/>
  <c r="C1417" i="1"/>
  <c r="B1417" i="1"/>
  <c r="A1417" i="1"/>
  <c r="L1416" i="1"/>
  <c r="K1416" i="1"/>
  <c r="J1416" i="1"/>
  <c r="N1416" i="1"/>
  <c r="F1416" i="1"/>
  <c r="E1416" i="1"/>
  <c r="D1416" i="1"/>
  <c r="C1416" i="1"/>
  <c r="B1416" i="1"/>
  <c r="A1416" i="1"/>
  <c r="L1415" i="1"/>
  <c r="K1415" i="1"/>
  <c r="J1415" i="1"/>
  <c r="N1415" i="1"/>
  <c r="F1415" i="1"/>
  <c r="E1415" i="1"/>
  <c r="D1415" i="1"/>
  <c r="C1415" i="1"/>
  <c r="B1415" i="1"/>
  <c r="A1415" i="1"/>
  <c r="L1414" i="1"/>
  <c r="K1414" i="1"/>
  <c r="J1414" i="1"/>
  <c r="N1414" i="1"/>
  <c r="F1414" i="1"/>
  <c r="E1414" i="1"/>
  <c r="D1414" i="1"/>
  <c r="C1414" i="1"/>
  <c r="B1414" i="1"/>
  <c r="A1414" i="1"/>
  <c r="L1413" i="1"/>
  <c r="K1413" i="1"/>
  <c r="J1413" i="1"/>
  <c r="N1413" i="1"/>
  <c r="F1413" i="1"/>
  <c r="E1413" i="1"/>
  <c r="D1413" i="1"/>
  <c r="C1413" i="1"/>
  <c r="B1413" i="1"/>
  <c r="A1413" i="1"/>
  <c r="L1412" i="1"/>
  <c r="K1412" i="1"/>
  <c r="J1412" i="1"/>
  <c r="N1412" i="1"/>
  <c r="F1412" i="1"/>
  <c r="E1412" i="1"/>
  <c r="D1412" i="1"/>
  <c r="C1412" i="1"/>
  <c r="B1412" i="1"/>
  <c r="A1412" i="1"/>
  <c r="L1411" i="1"/>
  <c r="K1411" i="1"/>
  <c r="J1411" i="1"/>
  <c r="N1411" i="1"/>
  <c r="F1411" i="1"/>
  <c r="E1411" i="1"/>
  <c r="D1411" i="1"/>
  <c r="C1411" i="1"/>
  <c r="B1411" i="1"/>
  <c r="A1411" i="1"/>
  <c r="L1410" i="1"/>
  <c r="K1410" i="1"/>
  <c r="J1410" i="1"/>
  <c r="N1410" i="1"/>
  <c r="F1410" i="1"/>
  <c r="E1410" i="1"/>
  <c r="D1410" i="1"/>
  <c r="C1410" i="1"/>
  <c r="B1410" i="1"/>
  <c r="A1410" i="1"/>
  <c r="L1409" i="1"/>
  <c r="K1409" i="1"/>
  <c r="J1409" i="1"/>
  <c r="N1409" i="1"/>
  <c r="F1409" i="1"/>
  <c r="E1409" i="1"/>
  <c r="D1409" i="1"/>
  <c r="C1409" i="1"/>
  <c r="B1409" i="1"/>
  <c r="A1409" i="1"/>
  <c r="L1408" i="1"/>
  <c r="K1408" i="1"/>
  <c r="J1408" i="1"/>
  <c r="N1408" i="1"/>
  <c r="F1408" i="1"/>
  <c r="E1408" i="1"/>
  <c r="D1408" i="1"/>
  <c r="C1408" i="1"/>
  <c r="B1408" i="1"/>
  <c r="A1408" i="1"/>
  <c r="L1407" i="1"/>
  <c r="K1407" i="1"/>
  <c r="J1407" i="1"/>
  <c r="N1407" i="1"/>
  <c r="F1407" i="1"/>
  <c r="E1407" i="1"/>
  <c r="D1407" i="1"/>
  <c r="C1407" i="1"/>
  <c r="B1407" i="1"/>
  <c r="A1407" i="1"/>
  <c r="L1406" i="1"/>
  <c r="K1406" i="1"/>
  <c r="J1406" i="1"/>
  <c r="N1406" i="1"/>
  <c r="F1406" i="1"/>
  <c r="E1406" i="1"/>
  <c r="D1406" i="1"/>
  <c r="C1406" i="1"/>
  <c r="B1406" i="1"/>
  <c r="A1406" i="1"/>
  <c r="L1405" i="1"/>
  <c r="K1405" i="1"/>
  <c r="J1405" i="1"/>
  <c r="N1405" i="1"/>
  <c r="F1405" i="1"/>
  <c r="E1405" i="1"/>
  <c r="D1405" i="1"/>
  <c r="C1405" i="1"/>
  <c r="B1405" i="1"/>
  <c r="A1405" i="1"/>
  <c r="L1404" i="1"/>
  <c r="K1404" i="1"/>
  <c r="J1404" i="1"/>
  <c r="N1404" i="1"/>
  <c r="F1404" i="1"/>
  <c r="E1404" i="1"/>
  <c r="D1404" i="1"/>
  <c r="C1404" i="1"/>
  <c r="B1404" i="1"/>
  <c r="A1404" i="1"/>
  <c r="L1403" i="1"/>
  <c r="K1403" i="1"/>
  <c r="J1403" i="1"/>
  <c r="N1403" i="1"/>
  <c r="F1403" i="1"/>
  <c r="E1403" i="1"/>
  <c r="D1403" i="1"/>
  <c r="C1403" i="1"/>
  <c r="B1403" i="1"/>
  <c r="A1403" i="1"/>
  <c r="L1402" i="1"/>
  <c r="K1402" i="1"/>
  <c r="J1402" i="1"/>
  <c r="N1402" i="1"/>
  <c r="F1402" i="1"/>
  <c r="E1402" i="1"/>
  <c r="D1402" i="1"/>
  <c r="C1402" i="1"/>
  <c r="B1402" i="1"/>
  <c r="A1402" i="1"/>
  <c r="L1401" i="1"/>
  <c r="K1401" i="1"/>
  <c r="J1401" i="1"/>
  <c r="N1401" i="1"/>
  <c r="F1401" i="1"/>
  <c r="E1401" i="1"/>
  <c r="D1401" i="1"/>
  <c r="C1401" i="1"/>
  <c r="B1401" i="1"/>
  <c r="A1401" i="1"/>
  <c r="L1400" i="1"/>
  <c r="K1400" i="1"/>
  <c r="J1400" i="1"/>
  <c r="N1400" i="1"/>
  <c r="F1400" i="1"/>
  <c r="E1400" i="1"/>
  <c r="D1400" i="1"/>
  <c r="C1400" i="1"/>
  <c r="B1400" i="1"/>
  <c r="A1400" i="1"/>
  <c r="L1399" i="1"/>
  <c r="K1399" i="1"/>
  <c r="J1399" i="1"/>
  <c r="N1399" i="1"/>
  <c r="F1399" i="1"/>
  <c r="E1399" i="1"/>
  <c r="D1399" i="1"/>
  <c r="C1399" i="1"/>
  <c r="B1399" i="1"/>
  <c r="A1399" i="1"/>
  <c r="L1398" i="1"/>
  <c r="K1398" i="1"/>
  <c r="J1398" i="1"/>
  <c r="N1398" i="1"/>
  <c r="F1398" i="1"/>
  <c r="E1398" i="1"/>
  <c r="D1398" i="1"/>
  <c r="C1398" i="1"/>
  <c r="B1398" i="1"/>
  <c r="A1398" i="1"/>
  <c r="L1397" i="1"/>
  <c r="K1397" i="1"/>
  <c r="J1397" i="1"/>
  <c r="N1397" i="1"/>
  <c r="F1397" i="1"/>
  <c r="E1397" i="1"/>
  <c r="D1397" i="1"/>
  <c r="C1397" i="1"/>
  <c r="B1397" i="1"/>
  <c r="A1397" i="1"/>
  <c r="L1396" i="1"/>
  <c r="K1396" i="1"/>
  <c r="J1396" i="1"/>
  <c r="N1396" i="1"/>
  <c r="F1396" i="1"/>
  <c r="E1396" i="1"/>
  <c r="D1396" i="1"/>
  <c r="C1396" i="1"/>
  <c r="B1396" i="1"/>
  <c r="A1396" i="1"/>
  <c r="L1395" i="1"/>
  <c r="K1395" i="1"/>
  <c r="J1395" i="1"/>
  <c r="N1395" i="1"/>
  <c r="F1395" i="1"/>
  <c r="E1395" i="1"/>
  <c r="D1395" i="1"/>
  <c r="C1395" i="1"/>
  <c r="B1395" i="1"/>
  <c r="A1395" i="1"/>
  <c r="L1394" i="1"/>
  <c r="K1394" i="1"/>
  <c r="J1394" i="1"/>
  <c r="N1394" i="1"/>
  <c r="F1394" i="1"/>
  <c r="E1394" i="1"/>
  <c r="D1394" i="1"/>
  <c r="C1394" i="1"/>
  <c r="B1394" i="1"/>
  <c r="A1394" i="1"/>
  <c r="L1393" i="1"/>
  <c r="K1393" i="1"/>
  <c r="J1393" i="1"/>
  <c r="N1393" i="1"/>
  <c r="F1393" i="1"/>
  <c r="E1393" i="1"/>
  <c r="D1393" i="1"/>
  <c r="C1393" i="1"/>
  <c r="B1393" i="1"/>
  <c r="A1393" i="1"/>
  <c r="L1392" i="1"/>
  <c r="K1392" i="1"/>
  <c r="J1392" i="1"/>
  <c r="N1392" i="1"/>
  <c r="F1392" i="1"/>
  <c r="E1392" i="1"/>
  <c r="D1392" i="1"/>
  <c r="C1392" i="1"/>
  <c r="B1392" i="1"/>
  <c r="A1392" i="1"/>
  <c r="L1391" i="1"/>
  <c r="K1391" i="1"/>
  <c r="J1391" i="1"/>
  <c r="N1391" i="1"/>
  <c r="F1391" i="1"/>
  <c r="E1391" i="1"/>
  <c r="D1391" i="1"/>
  <c r="C1391" i="1"/>
  <c r="B1391" i="1"/>
  <c r="A1391" i="1"/>
  <c r="L1390" i="1"/>
  <c r="K1390" i="1"/>
  <c r="J1390" i="1"/>
  <c r="N1390" i="1"/>
  <c r="F1390" i="1"/>
  <c r="E1390" i="1"/>
  <c r="D1390" i="1"/>
  <c r="C1390" i="1"/>
  <c r="B1390" i="1"/>
  <c r="A1390" i="1"/>
  <c r="L1389" i="1"/>
  <c r="K1389" i="1"/>
  <c r="J1389" i="1"/>
  <c r="N1389" i="1"/>
  <c r="F1389" i="1"/>
  <c r="E1389" i="1"/>
  <c r="D1389" i="1"/>
  <c r="C1389" i="1"/>
  <c r="B1389" i="1"/>
  <c r="A1389" i="1"/>
  <c r="L1388" i="1"/>
  <c r="K1388" i="1"/>
  <c r="J1388" i="1"/>
  <c r="N1388" i="1"/>
  <c r="F1388" i="1"/>
  <c r="E1388" i="1"/>
  <c r="D1388" i="1"/>
  <c r="C1388" i="1"/>
  <c r="B1388" i="1"/>
  <c r="A1388" i="1"/>
  <c r="L1387" i="1"/>
  <c r="K1387" i="1"/>
  <c r="J1387" i="1"/>
  <c r="N1387" i="1"/>
  <c r="F1387" i="1"/>
  <c r="E1387" i="1"/>
  <c r="D1387" i="1"/>
  <c r="C1387" i="1"/>
  <c r="B1387" i="1"/>
  <c r="A1387" i="1"/>
  <c r="L1386" i="1"/>
  <c r="K1386" i="1"/>
  <c r="J1386" i="1"/>
  <c r="N1386" i="1"/>
  <c r="F1386" i="1"/>
  <c r="E1386" i="1"/>
  <c r="D1386" i="1"/>
  <c r="C1386" i="1"/>
  <c r="B1386" i="1"/>
  <c r="A1386" i="1"/>
  <c r="L1385" i="1"/>
  <c r="K1385" i="1"/>
  <c r="J1385" i="1"/>
  <c r="N1385" i="1"/>
  <c r="F1385" i="1"/>
  <c r="E1385" i="1"/>
  <c r="D1385" i="1"/>
  <c r="C1385" i="1"/>
  <c r="B1385" i="1"/>
  <c r="A1385" i="1"/>
  <c r="L1384" i="1"/>
  <c r="K1384" i="1"/>
  <c r="J1384" i="1"/>
  <c r="N1384" i="1"/>
  <c r="F1384" i="1"/>
  <c r="E1384" i="1"/>
  <c r="D1384" i="1"/>
  <c r="C1384" i="1"/>
  <c r="B1384" i="1"/>
  <c r="A1384" i="1"/>
  <c r="L1383" i="1"/>
  <c r="K1383" i="1"/>
  <c r="J1383" i="1"/>
  <c r="N1383" i="1"/>
  <c r="F1383" i="1"/>
  <c r="E1383" i="1"/>
  <c r="D1383" i="1"/>
  <c r="C1383" i="1"/>
  <c r="B1383" i="1"/>
  <c r="A1383" i="1"/>
  <c r="L1382" i="1"/>
  <c r="K1382" i="1"/>
  <c r="J1382" i="1"/>
  <c r="N1382" i="1"/>
  <c r="F1382" i="1"/>
  <c r="E1382" i="1"/>
  <c r="D1382" i="1"/>
  <c r="C1382" i="1"/>
  <c r="B1382" i="1"/>
  <c r="A1382" i="1"/>
  <c r="L1381" i="1"/>
  <c r="K1381" i="1"/>
  <c r="J1381" i="1"/>
  <c r="N1381" i="1"/>
  <c r="F1381" i="1"/>
  <c r="E1381" i="1"/>
  <c r="D1381" i="1"/>
  <c r="C1381" i="1"/>
  <c r="B1381" i="1"/>
  <c r="A1381" i="1"/>
  <c r="L1380" i="1"/>
  <c r="K1380" i="1"/>
  <c r="J1380" i="1"/>
  <c r="N1380" i="1"/>
  <c r="F1380" i="1"/>
  <c r="E1380" i="1"/>
  <c r="D1380" i="1"/>
  <c r="C1380" i="1"/>
  <c r="B1380" i="1"/>
  <c r="A1380" i="1"/>
  <c r="L1379" i="1"/>
  <c r="K1379" i="1"/>
  <c r="J1379" i="1"/>
  <c r="N1379" i="1"/>
  <c r="F1379" i="1"/>
  <c r="E1379" i="1"/>
  <c r="D1379" i="1"/>
  <c r="C1379" i="1"/>
  <c r="B1379" i="1"/>
  <c r="A1379" i="1"/>
  <c r="L1378" i="1"/>
  <c r="K1378" i="1"/>
  <c r="J1378" i="1"/>
  <c r="N1378" i="1"/>
  <c r="F1378" i="1"/>
  <c r="E1378" i="1"/>
  <c r="D1378" i="1"/>
  <c r="C1378" i="1"/>
  <c r="B1378" i="1"/>
  <c r="A1378" i="1"/>
  <c r="L1377" i="1"/>
  <c r="K1377" i="1"/>
  <c r="J1377" i="1"/>
  <c r="N1377" i="1"/>
  <c r="F1377" i="1"/>
  <c r="E1377" i="1"/>
  <c r="D1377" i="1"/>
  <c r="C1377" i="1"/>
  <c r="B1377" i="1"/>
  <c r="A1377" i="1"/>
  <c r="L1376" i="1"/>
  <c r="K1376" i="1"/>
  <c r="J1376" i="1"/>
  <c r="N1376" i="1"/>
  <c r="F1376" i="1"/>
  <c r="E1376" i="1"/>
  <c r="D1376" i="1"/>
  <c r="C1376" i="1"/>
  <c r="B1376" i="1"/>
  <c r="A1376" i="1"/>
  <c r="L1375" i="1"/>
  <c r="K1375" i="1"/>
  <c r="J1375" i="1"/>
  <c r="N1375" i="1"/>
  <c r="F1375" i="1"/>
  <c r="E1375" i="1"/>
  <c r="D1375" i="1"/>
  <c r="C1375" i="1"/>
  <c r="B1375" i="1"/>
  <c r="A1375" i="1"/>
  <c r="L1374" i="1"/>
  <c r="K1374" i="1"/>
  <c r="J1374" i="1"/>
  <c r="N1374" i="1"/>
  <c r="F1374" i="1"/>
  <c r="E1374" i="1"/>
  <c r="D1374" i="1"/>
  <c r="C1374" i="1"/>
  <c r="B1374" i="1"/>
  <c r="A1374" i="1"/>
  <c r="L1373" i="1"/>
  <c r="K1373" i="1"/>
  <c r="J1373" i="1"/>
  <c r="N1373" i="1"/>
  <c r="F1373" i="1"/>
  <c r="E1373" i="1"/>
  <c r="D1373" i="1"/>
  <c r="C1373" i="1"/>
  <c r="B1373" i="1"/>
  <c r="A1373" i="1"/>
  <c r="L1372" i="1"/>
  <c r="K1372" i="1"/>
  <c r="J1372" i="1"/>
  <c r="N1372" i="1"/>
  <c r="F1372" i="1"/>
  <c r="E1372" i="1"/>
  <c r="D1372" i="1"/>
  <c r="C1372" i="1"/>
  <c r="B1372" i="1"/>
  <c r="A1372" i="1"/>
  <c r="L1371" i="1"/>
  <c r="K1371" i="1"/>
  <c r="J1371" i="1"/>
  <c r="N1371" i="1"/>
  <c r="F1371" i="1"/>
  <c r="E1371" i="1"/>
  <c r="D1371" i="1"/>
  <c r="C1371" i="1"/>
  <c r="B1371" i="1"/>
  <c r="A1371" i="1"/>
  <c r="L1370" i="1"/>
  <c r="K1370" i="1"/>
  <c r="J1370" i="1"/>
  <c r="N1370" i="1"/>
  <c r="F1370" i="1"/>
  <c r="E1370" i="1"/>
  <c r="D1370" i="1"/>
  <c r="C1370" i="1"/>
  <c r="B1370" i="1"/>
  <c r="A1370" i="1"/>
  <c r="L1369" i="1"/>
  <c r="K1369" i="1"/>
  <c r="J1369" i="1"/>
  <c r="N1369" i="1"/>
  <c r="F1369" i="1"/>
  <c r="E1369" i="1"/>
  <c r="D1369" i="1"/>
  <c r="C1369" i="1"/>
  <c r="B1369" i="1"/>
  <c r="A1369" i="1"/>
  <c r="L1368" i="1"/>
  <c r="K1368" i="1"/>
  <c r="J1368" i="1"/>
  <c r="N1368" i="1"/>
  <c r="F1368" i="1"/>
  <c r="E1368" i="1"/>
  <c r="D1368" i="1"/>
  <c r="C1368" i="1"/>
  <c r="B1368" i="1"/>
  <c r="A1368" i="1"/>
  <c r="L1367" i="1"/>
  <c r="K1367" i="1"/>
  <c r="J1367" i="1"/>
  <c r="N1367" i="1"/>
  <c r="F1367" i="1"/>
  <c r="E1367" i="1"/>
  <c r="D1367" i="1"/>
  <c r="C1367" i="1"/>
  <c r="B1367" i="1"/>
  <c r="A1367" i="1"/>
  <c r="L1366" i="1"/>
  <c r="K1366" i="1"/>
  <c r="J1366" i="1"/>
  <c r="N1366" i="1"/>
  <c r="F1366" i="1"/>
  <c r="E1366" i="1"/>
  <c r="D1366" i="1"/>
  <c r="C1366" i="1"/>
  <c r="B1366" i="1"/>
  <c r="A1366" i="1"/>
  <c r="L1365" i="1"/>
  <c r="K1365" i="1"/>
  <c r="J1365" i="1"/>
  <c r="N1365" i="1"/>
  <c r="F1365" i="1"/>
  <c r="E1365" i="1"/>
  <c r="D1365" i="1"/>
  <c r="C1365" i="1"/>
  <c r="B1365" i="1"/>
  <c r="A1365" i="1"/>
  <c r="L1364" i="1"/>
  <c r="K1364" i="1"/>
  <c r="J1364" i="1"/>
  <c r="N1364" i="1"/>
  <c r="F1364" i="1"/>
  <c r="E1364" i="1"/>
  <c r="D1364" i="1"/>
  <c r="C1364" i="1"/>
  <c r="B1364" i="1"/>
  <c r="A1364" i="1"/>
  <c r="L1363" i="1"/>
  <c r="K1363" i="1"/>
  <c r="J1363" i="1"/>
  <c r="N1363" i="1"/>
  <c r="F1363" i="1"/>
  <c r="E1363" i="1"/>
  <c r="D1363" i="1"/>
  <c r="C1363" i="1"/>
  <c r="B1363" i="1"/>
  <c r="A1363" i="1"/>
  <c r="L1362" i="1"/>
  <c r="K1362" i="1"/>
  <c r="J1362" i="1"/>
  <c r="N1362" i="1"/>
  <c r="F1362" i="1"/>
  <c r="E1362" i="1"/>
  <c r="D1362" i="1"/>
  <c r="C1362" i="1"/>
  <c r="B1362" i="1"/>
  <c r="A1362" i="1"/>
  <c r="L1361" i="1"/>
  <c r="K1361" i="1"/>
  <c r="J1361" i="1"/>
  <c r="N1361" i="1"/>
  <c r="F1361" i="1"/>
  <c r="E1361" i="1"/>
  <c r="D1361" i="1"/>
  <c r="C1361" i="1"/>
  <c r="B1361" i="1"/>
  <c r="A1361" i="1"/>
  <c r="L1360" i="1"/>
  <c r="K1360" i="1"/>
  <c r="J1360" i="1"/>
  <c r="N1360" i="1"/>
  <c r="F1360" i="1"/>
  <c r="E1360" i="1"/>
  <c r="D1360" i="1"/>
  <c r="C1360" i="1"/>
  <c r="B1360" i="1"/>
  <c r="A1360" i="1"/>
  <c r="L1359" i="1"/>
  <c r="K1359" i="1"/>
  <c r="J1359" i="1"/>
  <c r="N1359" i="1"/>
  <c r="F1359" i="1"/>
  <c r="E1359" i="1"/>
  <c r="D1359" i="1"/>
  <c r="C1359" i="1"/>
  <c r="B1359" i="1"/>
  <c r="A1359" i="1"/>
  <c r="L1358" i="1"/>
  <c r="K1358" i="1"/>
  <c r="J1358" i="1"/>
  <c r="N1358" i="1"/>
  <c r="F1358" i="1"/>
  <c r="E1358" i="1"/>
  <c r="D1358" i="1"/>
  <c r="C1358" i="1"/>
  <c r="B1358" i="1"/>
  <c r="A1358" i="1"/>
  <c r="L1357" i="1"/>
  <c r="K1357" i="1"/>
  <c r="J1357" i="1"/>
  <c r="N1357" i="1"/>
  <c r="F1357" i="1"/>
  <c r="E1357" i="1"/>
  <c r="D1357" i="1"/>
  <c r="C1357" i="1"/>
  <c r="B1357" i="1"/>
  <c r="A1357" i="1"/>
  <c r="L1356" i="1"/>
  <c r="K1356" i="1"/>
  <c r="J1356" i="1"/>
  <c r="N1356" i="1"/>
  <c r="F1356" i="1"/>
  <c r="E1356" i="1"/>
  <c r="D1356" i="1"/>
  <c r="C1356" i="1"/>
  <c r="B1356" i="1"/>
  <c r="A1356" i="1"/>
  <c r="L1355" i="1"/>
  <c r="K1355" i="1"/>
  <c r="J1355" i="1"/>
  <c r="N1355" i="1"/>
  <c r="F1355" i="1"/>
  <c r="E1355" i="1"/>
  <c r="D1355" i="1"/>
  <c r="C1355" i="1"/>
  <c r="B1355" i="1"/>
  <c r="A1355" i="1"/>
  <c r="L1354" i="1"/>
  <c r="K1354" i="1"/>
  <c r="J1354" i="1"/>
  <c r="N1354" i="1"/>
  <c r="F1354" i="1"/>
  <c r="E1354" i="1"/>
  <c r="D1354" i="1"/>
  <c r="C1354" i="1"/>
  <c r="B1354" i="1"/>
  <c r="A1354" i="1"/>
  <c r="L1353" i="1"/>
  <c r="K1353" i="1"/>
  <c r="J1353" i="1"/>
  <c r="N1353" i="1"/>
  <c r="F1353" i="1"/>
  <c r="E1353" i="1"/>
  <c r="D1353" i="1"/>
  <c r="C1353" i="1"/>
  <c r="B1353" i="1"/>
  <c r="A1353" i="1"/>
  <c r="L1352" i="1"/>
  <c r="K1352" i="1"/>
  <c r="J1352" i="1"/>
  <c r="N1352" i="1"/>
  <c r="F1352" i="1"/>
  <c r="E1352" i="1"/>
  <c r="D1352" i="1"/>
  <c r="C1352" i="1"/>
  <c r="B1352" i="1"/>
  <c r="A1352" i="1"/>
  <c r="L1351" i="1"/>
  <c r="K1351" i="1"/>
  <c r="J1351" i="1"/>
  <c r="N1351" i="1"/>
  <c r="F1351" i="1"/>
  <c r="E1351" i="1"/>
  <c r="D1351" i="1"/>
  <c r="C1351" i="1"/>
  <c r="B1351" i="1"/>
  <c r="A1351" i="1"/>
  <c r="L1350" i="1"/>
  <c r="K1350" i="1"/>
  <c r="J1350" i="1"/>
  <c r="N1350" i="1"/>
  <c r="F1350" i="1"/>
  <c r="E1350" i="1"/>
  <c r="D1350" i="1"/>
  <c r="C1350" i="1"/>
  <c r="B1350" i="1"/>
  <c r="A1350" i="1"/>
  <c r="L1349" i="1"/>
  <c r="K1349" i="1"/>
  <c r="J1349" i="1"/>
  <c r="N1349" i="1"/>
  <c r="F1349" i="1"/>
  <c r="E1349" i="1"/>
  <c r="D1349" i="1"/>
  <c r="C1349" i="1"/>
  <c r="B1349" i="1"/>
  <c r="A1349" i="1"/>
  <c r="L1348" i="1"/>
  <c r="K1348" i="1"/>
  <c r="J1348" i="1"/>
  <c r="N1348" i="1"/>
  <c r="F1348" i="1"/>
  <c r="E1348" i="1"/>
  <c r="D1348" i="1"/>
  <c r="C1348" i="1"/>
  <c r="B1348" i="1"/>
  <c r="A1348" i="1"/>
  <c r="L1347" i="1"/>
  <c r="K1347" i="1"/>
  <c r="J1347" i="1"/>
  <c r="N1347" i="1"/>
  <c r="F1347" i="1"/>
  <c r="E1347" i="1"/>
  <c r="D1347" i="1"/>
  <c r="C1347" i="1"/>
  <c r="B1347" i="1"/>
  <c r="A1347" i="1"/>
  <c r="L1346" i="1"/>
  <c r="K1346" i="1"/>
  <c r="J1346" i="1"/>
  <c r="N1346" i="1"/>
  <c r="F1346" i="1"/>
  <c r="E1346" i="1"/>
  <c r="D1346" i="1"/>
  <c r="C1346" i="1"/>
  <c r="B1346" i="1"/>
  <c r="A1346" i="1"/>
  <c r="L1345" i="1"/>
  <c r="K1345" i="1"/>
  <c r="J1345" i="1"/>
  <c r="N1345" i="1"/>
  <c r="F1345" i="1"/>
  <c r="E1345" i="1"/>
  <c r="D1345" i="1"/>
  <c r="C1345" i="1"/>
  <c r="B1345" i="1"/>
  <c r="A1345" i="1"/>
  <c r="L1344" i="1"/>
  <c r="K1344" i="1"/>
  <c r="J1344" i="1"/>
  <c r="N1344" i="1"/>
  <c r="F1344" i="1"/>
  <c r="E1344" i="1"/>
  <c r="D1344" i="1"/>
  <c r="C1344" i="1"/>
  <c r="B1344" i="1"/>
  <c r="A1344" i="1"/>
  <c r="L1343" i="1"/>
  <c r="K1343" i="1"/>
  <c r="J1343" i="1"/>
  <c r="N1343" i="1"/>
  <c r="F1343" i="1"/>
  <c r="E1343" i="1"/>
  <c r="D1343" i="1"/>
  <c r="C1343" i="1"/>
  <c r="B1343" i="1"/>
  <c r="A1343" i="1"/>
  <c r="L1342" i="1"/>
  <c r="K1342" i="1"/>
  <c r="J1342" i="1"/>
  <c r="N1342" i="1"/>
  <c r="F1342" i="1"/>
  <c r="E1342" i="1"/>
  <c r="D1342" i="1"/>
  <c r="C1342" i="1"/>
  <c r="B1342" i="1"/>
  <c r="A1342" i="1"/>
  <c r="L1341" i="1"/>
  <c r="K1341" i="1"/>
  <c r="J1341" i="1"/>
  <c r="N1341" i="1"/>
  <c r="F1341" i="1"/>
  <c r="E1341" i="1"/>
  <c r="D1341" i="1"/>
  <c r="C1341" i="1"/>
  <c r="B1341" i="1"/>
  <c r="A1341" i="1"/>
  <c r="L1340" i="1"/>
  <c r="K1340" i="1"/>
  <c r="J1340" i="1"/>
  <c r="N1340" i="1"/>
  <c r="F1340" i="1"/>
  <c r="E1340" i="1"/>
  <c r="D1340" i="1"/>
  <c r="C1340" i="1"/>
  <c r="B1340" i="1"/>
  <c r="A1340" i="1"/>
  <c r="L1339" i="1"/>
  <c r="K1339" i="1"/>
  <c r="J1339" i="1"/>
  <c r="N1339" i="1"/>
  <c r="F1339" i="1"/>
  <c r="E1339" i="1"/>
  <c r="D1339" i="1"/>
  <c r="C1339" i="1"/>
  <c r="B1339" i="1"/>
  <c r="A1339" i="1"/>
  <c r="L1338" i="1"/>
  <c r="K1338" i="1"/>
  <c r="J1338" i="1"/>
  <c r="N1338" i="1"/>
  <c r="F1338" i="1"/>
  <c r="E1338" i="1"/>
  <c r="D1338" i="1"/>
  <c r="C1338" i="1"/>
  <c r="B1338" i="1"/>
  <c r="A1338" i="1"/>
  <c r="L1337" i="1"/>
  <c r="K1337" i="1"/>
  <c r="J1337" i="1"/>
  <c r="N1337" i="1"/>
  <c r="F1337" i="1"/>
  <c r="E1337" i="1"/>
  <c r="D1337" i="1"/>
  <c r="C1337" i="1"/>
  <c r="B1337" i="1"/>
  <c r="A1337" i="1"/>
  <c r="L1336" i="1"/>
  <c r="K1336" i="1"/>
  <c r="J1336" i="1"/>
  <c r="N1336" i="1"/>
  <c r="F1336" i="1"/>
  <c r="E1336" i="1"/>
  <c r="D1336" i="1"/>
  <c r="C1336" i="1"/>
  <c r="B1336" i="1"/>
  <c r="A1336" i="1"/>
  <c r="L1335" i="1"/>
  <c r="K1335" i="1"/>
  <c r="J1335" i="1"/>
  <c r="N1335" i="1"/>
  <c r="F1335" i="1"/>
  <c r="E1335" i="1"/>
  <c r="D1335" i="1"/>
  <c r="C1335" i="1"/>
  <c r="B1335" i="1"/>
  <c r="A1335" i="1"/>
  <c r="L1334" i="1"/>
  <c r="K1334" i="1"/>
  <c r="J1334" i="1"/>
  <c r="N1334" i="1"/>
  <c r="F1334" i="1"/>
  <c r="E1334" i="1"/>
  <c r="D1334" i="1"/>
  <c r="C1334" i="1"/>
  <c r="B1334" i="1"/>
  <c r="A1334" i="1"/>
  <c r="L1333" i="1"/>
  <c r="K1333" i="1"/>
  <c r="J1333" i="1"/>
  <c r="N1333" i="1"/>
  <c r="F1333" i="1"/>
  <c r="E1333" i="1"/>
  <c r="D1333" i="1"/>
  <c r="C1333" i="1"/>
  <c r="B1333" i="1"/>
  <c r="A1333" i="1"/>
  <c r="L1332" i="1"/>
  <c r="K1332" i="1"/>
  <c r="J1332" i="1"/>
  <c r="N1332" i="1"/>
  <c r="F1332" i="1"/>
  <c r="E1332" i="1"/>
  <c r="D1332" i="1"/>
  <c r="C1332" i="1"/>
  <c r="B1332" i="1"/>
  <c r="A1332" i="1"/>
  <c r="L1331" i="1"/>
  <c r="K1331" i="1"/>
  <c r="J1331" i="1"/>
  <c r="N1331" i="1"/>
  <c r="F1331" i="1"/>
  <c r="E1331" i="1"/>
  <c r="D1331" i="1"/>
  <c r="C1331" i="1"/>
  <c r="B1331" i="1"/>
  <c r="A1331" i="1"/>
  <c r="L1330" i="1"/>
  <c r="K1330" i="1"/>
  <c r="J1330" i="1"/>
  <c r="N1330" i="1"/>
  <c r="F1330" i="1"/>
  <c r="E1330" i="1"/>
  <c r="D1330" i="1"/>
  <c r="C1330" i="1"/>
  <c r="B1330" i="1"/>
  <c r="A1330" i="1"/>
  <c r="L1329" i="1"/>
  <c r="K1329" i="1"/>
  <c r="J1329" i="1"/>
  <c r="N1329" i="1"/>
  <c r="F1329" i="1"/>
  <c r="E1329" i="1"/>
  <c r="D1329" i="1"/>
  <c r="C1329" i="1"/>
  <c r="B1329" i="1"/>
  <c r="A1329" i="1"/>
  <c r="L1328" i="1"/>
  <c r="K1328" i="1"/>
  <c r="J1328" i="1"/>
  <c r="N1328" i="1"/>
  <c r="F1328" i="1"/>
  <c r="E1328" i="1"/>
  <c r="D1328" i="1"/>
  <c r="C1328" i="1"/>
  <c r="B1328" i="1"/>
  <c r="A1328" i="1"/>
  <c r="L1327" i="1"/>
  <c r="K1327" i="1"/>
  <c r="J1327" i="1"/>
  <c r="N1327" i="1"/>
  <c r="F1327" i="1"/>
  <c r="E1327" i="1"/>
  <c r="D1327" i="1"/>
  <c r="C1327" i="1"/>
  <c r="B1327" i="1"/>
  <c r="A1327" i="1"/>
  <c r="L1326" i="1"/>
  <c r="K1326" i="1"/>
  <c r="J1326" i="1"/>
  <c r="N1326" i="1"/>
  <c r="F1326" i="1"/>
  <c r="E1326" i="1"/>
  <c r="D1326" i="1"/>
  <c r="C1326" i="1"/>
  <c r="B1326" i="1"/>
  <c r="A1326" i="1"/>
  <c r="L1325" i="1"/>
  <c r="K1325" i="1"/>
  <c r="J1325" i="1"/>
  <c r="N1325" i="1"/>
  <c r="F1325" i="1"/>
  <c r="E1325" i="1"/>
  <c r="D1325" i="1"/>
  <c r="C1325" i="1"/>
  <c r="B1325" i="1"/>
  <c r="A1325" i="1"/>
  <c r="L1324" i="1"/>
  <c r="K1324" i="1"/>
  <c r="J1324" i="1"/>
  <c r="N1324" i="1"/>
  <c r="F1324" i="1"/>
  <c r="E1324" i="1"/>
  <c r="D1324" i="1"/>
  <c r="C1324" i="1"/>
  <c r="B1324" i="1"/>
  <c r="A1324" i="1"/>
  <c r="L1323" i="1"/>
  <c r="K1323" i="1"/>
  <c r="J1323" i="1"/>
  <c r="N1323" i="1"/>
  <c r="F1323" i="1"/>
  <c r="E1323" i="1"/>
  <c r="D1323" i="1"/>
  <c r="C1323" i="1"/>
  <c r="B1323" i="1"/>
  <c r="A1323" i="1"/>
  <c r="L1322" i="1"/>
  <c r="K1322" i="1"/>
  <c r="J1322" i="1"/>
  <c r="N1322" i="1"/>
  <c r="F1322" i="1"/>
  <c r="E1322" i="1"/>
  <c r="D1322" i="1"/>
  <c r="C1322" i="1"/>
  <c r="B1322" i="1"/>
  <c r="A1322" i="1"/>
  <c r="L1321" i="1"/>
  <c r="K1321" i="1"/>
  <c r="J1321" i="1"/>
  <c r="N1321" i="1"/>
  <c r="F1321" i="1"/>
  <c r="E1321" i="1"/>
  <c r="D1321" i="1"/>
  <c r="C1321" i="1"/>
  <c r="B1321" i="1"/>
  <c r="A1321" i="1"/>
  <c r="L1320" i="1"/>
  <c r="K1320" i="1"/>
  <c r="J1320" i="1"/>
  <c r="N1320" i="1"/>
  <c r="F1320" i="1"/>
  <c r="E1320" i="1"/>
  <c r="D1320" i="1"/>
  <c r="C1320" i="1"/>
  <c r="B1320" i="1"/>
  <c r="A1320" i="1"/>
  <c r="L1319" i="1"/>
  <c r="K1319" i="1"/>
  <c r="J1319" i="1"/>
  <c r="N1319" i="1"/>
  <c r="F1319" i="1"/>
  <c r="E1319" i="1"/>
  <c r="D1319" i="1"/>
  <c r="C1319" i="1"/>
  <c r="B1319" i="1"/>
  <c r="A1319" i="1"/>
  <c r="L1318" i="1"/>
  <c r="K1318" i="1"/>
  <c r="J1318" i="1"/>
  <c r="N1318" i="1"/>
  <c r="F1318" i="1"/>
  <c r="E1318" i="1"/>
  <c r="D1318" i="1"/>
  <c r="C1318" i="1"/>
  <c r="B1318" i="1"/>
  <c r="A1318" i="1"/>
  <c r="L1317" i="1"/>
  <c r="K1317" i="1"/>
  <c r="J1317" i="1"/>
  <c r="N1317" i="1"/>
  <c r="F1317" i="1"/>
  <c r="E1317" i="1"/>
  <c r="D1317" i="1"/>
  <c r="C1317" i="1"/>
  <c r="B1317" i="1"/>
  <c r="A1317" i="1"/>
  <c r="L1316" i="1"/>
  <c r="K1316" i="1"/>
  <c r="J1316" i="1"/>
  <c r="N1316" i="1"/>
  <c r="F1316" i="1"/>
  <c r="E1316" i="1"/>
  <c r="D1316" i="1"/>
  <c r="C1316" i="1"/>
  <c r="B1316" i="1"/>
  <c r="A1316" i="1"/>
  <c r="L1315" i="1"/>
  <c r="K1315" i="1"/>
  <c r="J1315" i="1"/>
  <c r="N1315" i="1"/>
  <c r="F1315" i="1"/>
  <c r="E1315" i="1"/>
  <c r="D1315" i="1"/>
  <c r="C1315" i="1"/>
  <c r="B1315" i="1"/>
  <c r="A1315" i="1"/>
  <c r="L1314" i="1"/>
  <c r="K1314" i="1"/>
  <c r="J1314" i="1"/>
  <c r="N1314" i="1"/>
  <c r="F1314" i="1"/>
  <c r="E1314" i="1"/>
  <c r="D1314" i="1"/>
  <c r="C1314" i="1"/>
  <c r="B1314" i="1"/>
  <c r="A1314" i="1"/>
  <c r="L1313" i="1"/>
  <c r="K1313" i="1"/>
  <c r="J1313" i="1"/>
  <c r="N1313" i="1"/>
  <c r="F1313" i="1"/>
  <c r="E1313" i="1"/>
  <c r="D1313" i="1"/>
  <c r="C1313" i="1"/>
  <c r="B1313" i="1"/>
  <c r="A1313" i="1"/>
  <c r="L1312" i="1"/>
  <c r="K1312" i="1"/>
  <c r="J1312" i="1"/>
  <c r="N1312" i="1"/>
  <c r="F1312" i="1"/>
  <c r="E1312" i="1"/>
  <c r="D1312" i="1"/>
  <c r="C1312" i="1"/>
  <c r="B1312" i="1"/>
  <c r="A1312" i="1"/>
  <c r="L1311" i="1"/>
  <c r="K1311" i="1"/>
  <c r="J1311" i="1"/>
  <c r="N1311" i="1"/>
  <c r="F1311" i="1"/>
  <c r="E1311" i="1"/>
  <c r="D1311" i="1"/>
  <c r="C1311" i="1"/>
  <c r="B1311" i="1"/>
  <c r="A1311" i="1"/>
  <c r="L1310" i="1"/>
  <c r="K1310" i="1"/>
  <c r="J1310" i="1"/>
  <c r="N1310" i="1"/>
  <c r="F1310" i="1"/>
  <c r="E1310" i="1"/>
  <c r="D1310" i="1"/>
  <c r="C1310" i="1"/>
  <c r="B1310" i="1"/>
  <c r="A1310" i="1"/>
  <c r="L1309" i="1"/>
  <c r="K1309" i="1"/>
  <c r="J1309" i="1"/>
  <c r="N1309" i="1"/>
  <c r="F1309" i="1"/>
  <c r="E1309" i="1"/>
  <c r="D1309" i="1"/>
  <c r="C1309" i="1"/>
  <c r="B1309" i="1"/>
  <c r="A1309" i="1"/>
  <c r="L1308" i="1"/>
  <c r="K1308" i="1"/>
  <c r="J1308" i="1"/>
  <c r="N1308" i="1"/>
  <c r="F1308" i="1"/>
  <c r="E1308" i="1"/>
  <c r="D1308" i="1"/>
  <c r="C1308" i="1"/>
  <c r="B1308" i="1"/>
  <c r="A1308" i="1"/>
  <c r="L1307" i="1"/>
  <c r="K1307" i="1"/>
  <c r="J1307" i="1"/>
  <c r="N1307" i="1"/>
  <c r="F1307" i="1"/>
  <c r="E1307" i="1"/>
  <c r="D1307" i="1"/>
  <c r="C1307" i="1"/>
  <c r="B1307" i="1"/>
  <c r="A1307" i="1"/>
  <c r="L1306" i="1"/>
  <c r="K1306" i="1"/>
  <c r="J1306" i="1"/>
  <c r="N1306" i="1"/>
  <c r="F1306" i="1"/>
  <c r="E1306" i="1"/>
  <c r="D1306" i="1"/>
  <c r="C1306" i="1"/>
  <c r="B1306" i="1"/>
  <c r="A1306" i="1"/>
  <c r="L1305" i="1"/>
  <c r="K1305" i="1"/>
  <c r="J1305" i="1"/>
  <c r="N1305" i="1"/>
  <c r="F1305" i="1"/>
  <c r="E1305" i="1"/>
  <c r="D1305" i="1"/>
  <c r="C1305" i="1"/>
  <c r="B1305" i="1"/>
  <c r="A1305" i="1"/>
  <c r="L1304" i="1"/>
  <c r="K1304" i="1"/>
  <c r="J1304" i="1"/>
  <c r="N1304" i="1"/>
  <c r="F1304" i="1"/>
  <c r="E1304" i="1"/>
  <c r="D1304" i="1"/>
  <c r="C1304" i="1"/>
  <c r="B1304" i="1"/>
  <c r="A1304" i="1"/>
  <c r="L1303" i="1"/>
  <c r="K1303" i="1"/>
  <c r="J1303" i="1"/>
  <c r="N1303" i="1"/>
  <c r="F1303" i="1"/>
  <c r="E1303" i="1"/>
  <c r="D1303" i="1"/>
  <c r="C1303" i="1"/>
  <c r="B1303" i="1"/>
  <c r="A1303" i="1"/>
  <c r="L1302" i="1"/>
  <c r="K1302" i="1"/>
  <c r="J1302" i="1"/>
  <c r="N1302" i="1"/>
  <c r="F1302" i="1"/>
  <c r="E1302" i="1"/>
  <c r="D1302" i="1"/>
  <c r="C1302" i="1"/>
  <c r="B1302" i="1"/>
  <c r="A1302" i="1"/>
  <c r="L1301" i="1"/>
  <c r="K1301" i="1"/>
  <c r="J1301" i="1"/>
  <c r="N1301" i="1"/>
  <c r="F1301" i="1"/>
  <c r="E1301" i="1"/>
  <c r="D1301" i="1"/>
  <c r="C1301" i="1"/>
  <c r="B1301" i="1"/>
  <c r="A1301" i="1"/>
  <c r="L1300" i="1"/>
  <c r="K1300" i="1"/>
  <c r="J1300" i="1"/>
  <c r="N1300" i="1"/>
  <c r="F1300" i="1"/>
  <c r="E1300" i="1"/>
  <c r="D1300" i="1"/>
  <c r="C1300" i="1"/>
  <c r="B1300" i="1"/>
  <c r="A1300" i="1"/>
  <c r="L1299" i="1"/>
  <c r="K1299" i="1"/>
  <c r="J1299" i="1"/>
  <c r="N1299" i="1"/>
  <c r="F1299" i="1"/>
  <c r="E1299" i="1"/>
  <c r="D1299" i="1"/>
  <c r="C1299" i="1"/>
  <c r="B1299" i="1"/>
  <c r="A1299" i="1"/>
  <c r="L1298" i="1"/>
  <c r="K1298" i="1"/>
  <c r="J1298" i="1"/>
  <c r="N1298" i="1"/>
  <c r="F1298" i="1"/>
  <c r="E1298" i="1"/>
  <c r="D1298" i="1"/>
  <c r="C1298" i="1"/>
  <c r="B1298" i="1"/>
  <c r="A1298" i="1"/>
  <c r="L1297" i="1"/>
  <c r="K1297" i="1"/>
  <c r="J1297" i="1"/>
  <c r="N1297" i="1"/>
  <c r="F1297" i="1"/>
  <c r="E1297" i="1"/>
  <c r="D1297" i="1"/>
  <c r="C1297" i="1"/>
  <c r="B1297" i="1"/>
  <c r="A1297" i="1"/>
  <c r="L1296" i="1"/>
  <c r="K1296" i="1"/>
  <c r="J1296" i="1"/>
  <c r="N1296" i="1"/>
  <c r="F1296" i="1"/>
  <c r="E1296" i="1"/>
  <c r="D1296" i="1"/>
  <c r="C1296" i="1"/>
  <c r="B1296" i="1"/>
  <c r="A1296" i="1"/>
  <c r="L1295" i="1"/>
  <c r="K1295" i="1"/>
  <c r="J1295" i="1"/>
  <c r="N1295" i="1"/>
  <c r="F1295" i="1"/>
  <c r="E1295" i="1"/>
  <c r="D1295" i="1"/>
  <c r="C1295" i="1"/>
  <c r="B1295" i="1"/>
  <c r="A1295" i="1"/>
  <c r="L1294" i="1"/>
  <c r="K1294" i="1"/>
  <c r="J1294" i="1"/>
  <c r="N1294" i="1"/>
  <c r="F1294" i="1"/>
  <c r="E1294" i="1"/>
  <c r="D1294" i="1"/>
  <c r="C1294" i="1"/>
  <c r="B1294" i="1"/>
  <c r="A1294" i="1"/>
  <c r="L1293" i="1"/>
  <c r="K1293" i="1"/>
  <c r="J1293" i="1"/>
  <c r="N1293" i="1"/>
  <c r="F1293" i="1"/>
  <c r="E1293" i="1"/>
  <c r="D1293" i="1"/>
  <c r="C1293" i="1"/>
  <c r="B1293" i="1"/>
  <c r="A1293" i="1"/>
  <c r="L1292" i="1"/>
  <c r="K1292" i="1"/>
  <c r="J1292" i="1"/>
  <c r="N1292" i="1"/>
  <c r="F1292" i="1"/>
  <c r="E1292" i="1"/>
  <c r="D1292" i="1"/>
  <c r="C1292" i="1"/>
  <c r="B1292" i="1"/>
  <c r="A1292" i="1"/>
  <c r="L1291" i="1"/>
  <c r="K1291" i="1"/>
  <c r="J1291" i="1"/>
  <c r="N1291" i="1"/>
  <c r="F1291" i="1"/>
  <c r="E1291" i="1"/>
  <c r="D1291" i="1"/>
  <c r="C1291" i="1"/>
  <c r="B1291" i="1"/>
  <c r="A1291" i="1"/>
  <c r="L1290" i="1"/>
  <c r="K1290" i="1"/>
  <c r="J1290" i="1"/>
  <c r="N1290" i="1"/>
  <c r="F1290" i="1"/>
  <c r="E1290" i="1"/>
  <c r="D1290" i="1"/>
  <c r="C1290" i="1"/>
  <c r="B1290" i="1"/>
  <c r="A1290" i="1"/>
  <c r="L1289" i="1"/>
  <c r="K1289" i="1"/>
  <c r="J1289" i="1"/>
  <c r="N1289" i="1"/>
  <c r="F1289" i="1"/>
  <c r="E1289" i="1"/>
  <c r="D1289" i="1"/>
  <c r="C1289" i="1"/>
  <c r="B1289" i="1"/>
  <c r="A1289" i="1"/>
  <c r="L1288" i="1"/>
  <c r="K1288" i="1"/>
  <c r="J1288" i="1"/>
  <c r="N1288" i="1"/>
  <c r="F1288" i="1"/>
  <c r="E1288" i="1"/>
  <c r="D1288" i="1"/>
  <c r="C1288" i="1"/>
  <c r="B1288" i="1"/>
  <c r="A1288" i="1"/>
  <c r="L1287" i="1"/>
  <c r="K1287" i="1"/>
  <c r="J1287" i="1"/>
  <c r="N1287" i="1"/>
  <c r="F1287" i="1"/>
  <c r="E1287" i="1"/>
  <c r="D1287" i="1"/>
  <c r="C1287" i="1"/>
  <c r="B1287" i="1"/>
  <c r="A1287" i="1"/>
  <c r="L1286" i="1"/>
  <c r="K1286" i="1"/>
  <c r="J1286" i="1"/>
  <c r="N1286" i="1"/>
  <c r="F1286" i="1"/>
  <c r="E1286" i="1"/>
  <c r="D1286" i="1"/>
  <c r="C1286" i="1"/>
  <c r="B1286" i="1"/>
  <c r="A1286" i="1"/>
  <c r="L1285" i="1"/>
  <c r="K1285" i="1"/>
  <c r="J1285" i="1"/>
  <c r="N1285" i="1"/>
  <c r="F1285" i="1"/>
  <c r="E1285" i="1"/>
  <c r="D1285" i="1"/>
  <c r="C1285" i="1"/>
  <c r="B1285" i="1"/>
  <c r="A1285" i="1"/>
  <c r="L1284" i="1"/>
  <c r="K1284" i="1"/>
  <c r="J1284" i="1"/>
  <c r="N1284" i="1"/>
  <c r="F1284" i="1"/>
  <c r="E1284" i="1"/>
  <c r="D1284" i="1"/>
  <c r="C1284" i="1"/>
  <c r="B1284" i="1"/>
  <c r="A1284" i="1"/>
  <c r="L1283" i="1"/>
  <c r="K1283" i="1"/>
  <c r="J1283" i="1"/>
  <c r="N1283" i="1"/>
  <c r="F1283" i="1"/>
  <c r="E1283" i="1"/>
  <c r="D1283" i="1"/>
  <c r="C1283" i="1"/>
  <c r="B1283" i="1"/>
  <c r="A1283" i="1"/>
  <c r="L1282" i="1"/>
  <c r="K1282" i="1"/>
  <c r="J1282" i="1"/>
  <c r="N1282" i="1"/>
  <c r="F1282" i="1"/>
  <c r="E1282" i="1"/>
  <c r="D1282" i="1"/>
  <c r="C1282" i="1"/>
  <c r="B1282" i="1"/>
  <c r="A1282" i="1"/>
  <c r="L1281" i="1"/>
  <c r="K1281" i="1"/>
  <c r="J1281" i="1"/>
  <c r="N1281" i="1"/>
  <c r="F1281" i="1"/>
  <c r="E1281" i="1"/>
  <c r="D1281" i="1"/>
  <c r="C1281" i="1"/>
  <c r="B1281" i="1"/>
  <c r="A1281" i="1"/>
  <c r="L1280" i="1"/>
  <c r="K1280" i="1"/>
  <c r="J1280" i="1"/>
  <c r="N1280" i="1"/>
  <c r="F1280" i="1"/>
  <c r="E1280" i="1"/>
  <c r="D1280" i="1"/>
  <c r="C1280" i="1"/>
  <c r="B1280" i="1"/>
  <c r="A1280" i="1"/>
  <c r="L1279" i="1"/>
  <c r="K1279" i="1"/>
  <c r="J1279" i="1"/>
  <c r="N1279" i="1"/>
  <c r="F1279" i="1"/>
  <c r="E1279" i="1"/>
  <c r="D1279" i="1"/>
  <c r="C1279" i="1"/>
  <c r="B1279" i="1"/>
  <c r="A1279" i="1"/>
  <c r="L1278" i="1"/>
  <c r="K1278" i="1"/>
  <c r="J1278" i="1"/>
  <c r="N1278" i="1"/>
  <c r="F1278" i="1"/>
  <c r="E1278" i="1"/>
  <c r="D1278" i="1"/>
  <c r="C1278" i="1"/>
  <c r="B1278" i="1"/>
  <c r="A1278" i="1"/>
  <c r="L1277" i="1"/>
  <c r="K1277" i="1"/>
  <c r="J1277" i="1"/>
  <c r="N1277" i="1"/>
  <c r="F1277" i="1"/>
  <c r="E1277" i="1"/>
  <c r="D1277" i="1"/>
  <c r="C1277" i="1"/>
  <c r="B1277" i="1"/>
  <c r="A1277" i="1"/>
  <c r="L1276" i="1"/>
  <c r="K1276" i="1"/>
  <c r="J1276" i="1"/>
  <c r="N1276" i="1"/>
  <c r="F1276" i="1"/>
  <c r="E1276" i="1"/>
  <c r="D1276" i="1"/>
  <c r="C1276" i="1"/>
  <c r="B1276" i="1"/>
  <c r="A1276" i="1"/>
  <c r="L1275" i="1"/>
  <c r="K1275" i="1"/>
  <c r="J1275" i="1"/>
  <c r="N1275" i="1"/>
  <c r="F1275" i="1"/>
  <c r="E1275" i="1"/>
  <c r="D1275" i="1"/>
  <c r="C1275" i="1"/>
  <c r="B1275" i="1"/>
  <c r="A1275" i="1"/>
  <c r="L1274" i="1"/>
  <c r="K1274" i="1"/>
  <c r="J1274" i="1"/>
  <c r="N1274" i="1"/>
  <c r="F1274" i="1"/>
  <c r="E1274" i="1"/>
  <c r="D1274" i="1"/>
  <c r="C1274" i="1"/>
  <c r="B1274" i="1"/>
  <c r="A1274" i="1"/>
  <c r="L1273" i="1"/>
  <c r="K1273" i="1"/>
  <c r="J1273" i="1"/>
  <c r="N1273" i="1"/>
  <c r="F1273" i="1"/>
  <c r="E1273" i="1"/>
  <c r="D1273" i="1"/>
  <c r="C1273" i="1"/>
  <c r="B1273" i="1"/>
  <c r="A1273" i="1"/>
  <c r="L1272" i="1"/>
  <c r="K1272" i="1"/>
  <c r="J1272" i="1"/>
  <c r="N1272" i="1"/>
  <c r="F1272" i="1"/>
  <c r="E1272" i="1"/>
  <c r="D1272" i="1"/>
  <c r="C1272" i="1"/>
  <c r="B1272" i="1"/>
  <c r="A1272" i="1"/>
  <c r="L1271" i="1"/>
  <c r="K1271" i="1"/>
  <c r="J1271" i="1"/>
  <c r="N1271" i="1"/>
  <c r="F1271" i="1"/>
  <c r="E1271" i="1"/>
  <c r="D1271" i="1"/>
  <c r="C1271" i="1"/>
  <c r="B1271" i="1"/>
  <c r="A1271" i="1"/>
  <c r="L1270" i="1"/>
  <c r="K1270" i="1"/>
  <c r="J1270" i="1"/>
  <c r="N1270" i="1"/>
  <c r="F1270" i="1"/>
  <c r="E1270" i="1"/>
  <c r="D1270" i="1"/>
  <c r="C1270" i="1"/>
  <c r="B1270" i="1"/>
  <c r="A1270" i="1"/>
  <c r="L1269" i="1"/>
  <c r="K1269" i="1"/>
  <c r="J1269" i="1"/>
  <c r="N1269" i="1"/>
  <c r="F1269" i="1"/>
  <c r="E1269" i="1"/>
  <c r="D1269" i="1"/>
  <c r="C1269" i="1"/>
  <c r="B1269" i="1"/>
  <c r="A1269" i="1"/>
  <c r="L1268" i="1"/>
  <c r="K1268" i="1"/>
  <c r="J1268" i="1"/>
  <c r="N1268" i="1"/>
  <c r="F1268" i="1"/>
  <c r="E1268" i="1"/>
  <c r="D1268" i="1"/>
  <c r="C1268" i="1"/>
  <c r="B1268" i="1"/>
  <c r="A1268" i="1"/>
  <c r="L1267" i="1"/>
  <c r="K1267" i="1"/>
  <c r="J1267" i="1"/>
  <c r="N1267" i="1"/>
  <c r="F1267" i="1"/>
  <c r="E1267" i="1"/>
  <c r="D1267" i="1"/>
  <c r="C1267" i="1"/>
  <c r="B1267" i="1"/>
  <c r="A1267" i="1"/>
  <c r="L1266" i="1"/>
  <c r="K1266" i="1"/>
  <c r="J1266" i="1"/>
  <c r="N1266" i="1"/>
  <c r="F1266" i="1"/>
  <c r="E1266" i="1"/>
  <c r="D1266" i="1"/>
  <c r="C1266" i="1"/>
  <c r="B1266" i="1"/>
  <c r="A1266" i="1"/>
  <c r="L1265" i="1"/>
  <c r="K1265" i="1"/>
  <c r="J1265" i="1"/>
  <c r="N1265" i="1"/>
  <c r="F1265" i="1"/>
  <c r="E1265" i="1"/>
  <c r="D1265" i="1"/>
  <c r="C1265" i="1"/>
  <c r="B1265" i="1"/>
  <c r="A1265" i="1"/>
  <c r="L1264" i="1"/>
  <c r="K1264" i="1"/>
  <c r="J1264" i="1"/>
  <c r="N1264" i="1"/>
  <c r="F1264" i="1"/>
  <c r="E1264" i="1"/>
  <c r="D1264" i="1"/>
  <c r="C1264" i="1"/>
  <c r="B1264" i="1"/>
  <c r="A1264" i="1"/>
  <c r="L1263" i="1"/>
  <c r="K1263" i="1"/>
  <c r="J1263" i="1"/>
  <c r="N1263" i="1"/>
  <c r="F1263" i="1"/>
  <c r="E1263" i="1"/>
  <c r="D1263" i="1"/>
  <c r="C1263" i="1"/>
  <c r="B1263" i="1"/>
  <c r="A1263" i="1"/>
  <c r="L1262" i="1"/>
  <c r="K1262" i="1"/>
  <c r="J1262" i="1"/>
  <c r="N1262" i="1"/>
  <c r="F1262" i="1"/>
  <c r="E1262" i="1"/>
  <c r="D1262" i="1"/>
  <c r="C1262" i="1"/>
  <c r="B1262" i="1"/>
  <c r="A1262" i="1"/>
  <c r="L1261" i="1"/>
  <c r="K1261" i="1"/>
  <c r="J1261" i="1"/>
  <c r="N1261" i="1"/>
  <c r="F1261" i="1"/>
  <c r="E1261" i="1"/>
  <c r="D1261" i="1"/>
  <c r="C1261" i="1"/>
  <c r="B1261" i="1"/>
  <c r="A1261" i="1"/>
  <c r="L1260" i="1"/>
  <c r="K1260" i="1"/>
  <c r="J1260" i="1"/>
  <c r="N1260" i="1"/>
  <c r="F1260" i="1"/>
  <c r="E1260" i="1"/>
  <c r="D1260" i="1"/>
  <c r="C1260" i="1"/>
  <c r="B1260" i="1"/>
  <c r="A1260" i="1"/>
  <c r="L1259" i="1"/>
  <c r="K1259" i="1"/>
  <c r="J1259" i="1"/>
  <c r="N1259" i="1"/>
  <c r="F1259" i="1"/>
  <c r="E1259" i="1"/>
  <c r="D1259" i="1"/>
  <c r="C1259" i="1"/>
  <c r="B1259" i="1"/>
  <c r="A1259" i="1"/>
  <c r="L1258" i="1"/>
  <c r="K1258" i="1"/>
  <c r="J1258" i="1"/>
  <c r="N1258" i="1"/>
  <c r="F1258" i="1"/>
  <c r="E1258" i="1"/>
  <c r="D1258" i="1"/>
  <c r="C1258" i="1"/>
  <c r="B1258" i="1"/>
  <c r="A1258" i="1"/>
  <c r="L1257" i="1"/>
  <c r="K1257" i="1"/>
  <c r="J1257" i="1"/>
  <c r="N1257" i="1"/>
  <c r="F1257" i="1"/>
  <c r="E1257" i="1"/>
  <c r="D1257" i="1"/>
  <c r="C1257" i="1"/>
  <c r="B1257" i="1"/>
  <c r="A1257" i="1"/>
  <c r="L1256" i="1"/>
  <c r="K1256" i="1"/>
  <c r="J1256" i="1"/>
  <c r="N1256" i="1"/>
  <c r="F1256" i="1"/>
  <c r="E1256" i="1"/>
  <c r="D1256" i="1"/>
  <c r="C1256" i="1"/>
  <c r="B1256" i="1"/>
  <c r="A1256" i="1"/>
  <c r="L1255" i="1"/>
  <c r="K1255" i="1"/>
  <c r="J1255" i="1"/>
  <c r="N1255" i="1"/>
  <c r="F1255" i="1"/>
  <c r="E1255" i="1"/>
  <c r="D1255" i="1"/>
  <c r="C1255" i="1"/>
  <c r="B1255" i="1"/>
  <c r="A1255" i="1"/>
  <c r="L1254" i="1"/>
  <c r="K1254" i="1"/>
  <c r="J1254" i="1"/>
  <c r="N1254" i="1"/>
  <c r="F1254" i="1"/>
  <c r="E1254" i="1"/>
  <c r="D1254" i="1"/>
  <c r="C1254" i="1"/>
  <c r="B1254" i="1"/>
  <c r="A1254" i="1"/>
  <c r="L1253" i="1"/>
  <c r="K1253" i="1"/>
  <c r="J1253" i="1"/>
  <c r="N1253" i="1"/>
  <c r="F1253" i="1"/>
  <c r="E1253" i="1"/>
  <c r="D1253" i="1"/>
  <c r="C1253" i="1"/>
  <c r="B1253" i="1"/>
  <c r="A1253" i="1"/>
  <c r="L1252" i="1"/>
  <c r="K1252" i="1"/>
  <c r="J1252" i="1"/>
  <c r="N1252" i="1"/>
  <c r="F1252" i="1"/>
  <c r="E1252" i="1"/>
  <c r="D1252" i="1"/>
  <c r="C1252" i="1"/>
  <c r="B1252" i="1"/>
  <c r="A1252" i="1"/>
  <c r="L1251" i="1"/>
  <c r="K1251" i="1"/>
  <c r="J1251" i="1"/>
  <c r="N1251" i="1"/>
  <c r="F1251" i="1"/>
  <c r="E1251" i="1"/>
  <c r="D1251" i="1"/>
  <c r="C1251" i="1"/>
  <c r="B1251" i="1"/>
  <c r="A1251" i="1"/>
  <c r="L1250" i="1"/>
  <c r="K1250" i="1"/>
  <c r="J1250" i="1"/>
  <c r="N1250" i="1"/>
  <c r="F1250" i="1"/>
  <c r="E1250" i="1"/>
  <c r="D1250" i="1"/>
  <c r="C1250" i="1"/>
  <c r="B1250" i="1"/>
  <c r="A1250" i="1"/>
  <c r="L1249" i="1"/>
  <c r="K1249" i="1"/>
  <c r="J1249" i="1"/>
  <c r="N1249" i="1"/>
  <c r="F1249" i="1"/>
  <c r="E1249" i="1"/>
  <c r="D1249" i="1"/>
  <c r="C1249" i="1"/>
  <c r="B1249" i="1"/>
  <c r="A1249" i="1"/>
  <c r="L1248" i="1"/>
  <c r="K1248" i="1"/>
  <c r="J1248" i="1"/>
  <c r="N1248" i="1"/>
  <c r="F1248" i="1"/>
  <c r="E1248" i="1"/>
  <c r="D1248" i="1"/>
  <c r="C1248" i="1"/>
  <c r="B1248" i="1"/>
  <c r="A1248" i="1"/>
  <c r="L1247" i="1"/>
  <c r="K1247" i="1"/>
  <c r="J1247" i="1"/>
  <c r="N1247" i="1"/>
  <c r="F1247" i="1"/>
  <c r="E1247" i="1"/>
  <c r="D1247" i="1"/>
  <c r="C1247" i="1"/>
  <c r="B1247" i="1"/>
  <c r="A1247" i="1"/>
  <c r="L1246" i="1"/>
  <c r="K1246" i="1"/>
  <c r="J1246" i="1"/>
  <c r="N1246" i="1"/>
  <c r="F1246" i="1"/>
  <c r="E1246" i="1"/>
  <c r="D1246" i="1"/>
  <c r="C1246" i="1"/>
  <c r="B1246" i="1"/>
  <c r="A1246" i="1"/>
  <c r="L1245" i="1"/>
  <c r="K1245" i="1"/>
  <c r="J1245" i="1"/>
  <c r="N1245" i="1"/>
  <c r="F1245" i="1"/>
  <c r="E1245" i="1"/>
  <c r="D1245" i="1"/>
  <c r="C1245" i="1"/>
  <c r="B1245" i="1"/>
  <c r="A1245" i="1"/>
  <c r="L1244" i="1"/>
  <c r="K1244" i="1"/>
  <c r="J1244" i="1"/>
  <c r="N1244" i="1"/>
  <c r="F1244" i="1"/>
  <c r="E1244" i="1"/>
  <c r="D1244" i="1"/>
  <c r="C1244" i="1"/>
  <c r="B1244" i="1"/>
  <c r="A1244" i="1"/>
  <c r="L1243" i="1"/>
  <c r="K1243" i="1"/>
  <c r="J1243" i="1"/>
  <c r="N1243" i="1"/>
  <c r="F1243" i="1"/>
  <c r="E1243" i="1"/>
  <c r="D1243" i="1"/>
  <c r="C1243" i="1"/>
  <c r="B1243" i="1"/>
  <c r="A1243" i="1"/>
  <c r="L1242" i="1"/>
  <c r="K1242" i="1"/>
  <c r="J1242" i="1"/>
  <c r="N1242" i="1"/>
  <c r="F1242" i="1"/>
  <c r="E1242" i="1"/>
  <c r="D1242" i="1"/>
  <c r="C1242" i="1"/>
  <c r="B1242" i="1"/>
  <c r="A1242" i="1"/>
  <c r="L1241" i="1"/>
  <c r="K1241" i="1"/>
  <c r="J1241" i="1"/>
  <c r="N1241" i="1"/>
  <c r="F1241" i="1"/>
  <c r="E1241" i="1"/>
  <c r="D1241" i="1"/>
  <c r="C1241" i="1"/>
  <c r="B1241" i="1"/>
  <c r="A1241" i="1"/>
  <c r="L1240" i="1"/>
  <c r="K1240" i="1"/>
  <c r="J1240" i="1"/>
  <c r="N1240" i="1"/>
  <c r="F1240" i="1"/>
  <c r="E1240" i="1"/>
  <c r="D1240" i="1"/>
  <c r="C1240" i="1"/>
  <c r="B1240" i="1"/>
  <c r="A1240" i="1"/>
  <c r="L1239" i="1"/>
  <c r="K1239" i="1"/>
  <c r="J1239" i="1"/>
  <c r="N1239" i="1"/>
  <c r="F1239" i="1"/>
  <c r="E1239" i="1"/>
  <c r="D1239" i="1"/>
  <c r="C1239" i="1"/>
  <c r="B1239" i="1"/>
  <c r="A1239" i="1"/>
  <c r="L1238" i="1"/>
  <c r="K1238" i="1"/>
  <c r="J1238" i="1"/>
  <c r="N1238" i="1"/>
  <c r="F1238" i="1"/>
  <c r="E1238" i="1"/>
  <c r="D1238" i="1"/>
  <c r="C1238" i="1"/>
  <c r="B1238" i="1"/>
  <c r="A1238" i="1"/>
  <c r="L1237" i="1"/>
  <c r="K1237" i="1"/>
  <c r="J1237" i="1"/>
  <c r="N1237" i="1"/>
  <c r="F1237" i="1"/>
  <c r="E1237" i="1"/>
  <c r="D1237" i="1"/>
  <c r="C1237" i="1"/>
  <c r="B1237" i="1"/>
  <c r="A1237" i="1"/>
  <c r="L1236" i="1"/>
  <c r="K1236" i="1"/>
  <c r="J1236" i="1"/>
  <c r="N1236" i="1"/>
  <c r="F1236" i="1"/>
  <c r="E1236" i="1"/>
  <c r="D1236" i="1"/>
  <c r="C1236" i="1"/>
  <c r="B1236" i="1"/>
  <c r="A1236" i="1"/>
  <c r="L1235" i="1"/>
  <c r="K1235" i="1"/>
  <c r="J1235" i="1"/>
  <c r="N1235" i="1"/>
  <c r="F1235" i="1"/>
  <c r="E1235" i="1"/>
  <c r="D1235" i="1"/>
  <c r="C1235" i="1"/>
  <c r="B1235" i="1"/>
  <c r="A1235" i="1"/>
  <c r="L1234" i="1"/>
  <c r="K1234" i="1"/>
  <c r="J1234" i="1"/>
  <c r="N1234" i="1"/>
  <c r="F1234" i="1"/>
  <c r="E1234" i="1"/>
  <c r="D1234" i="1"/>
  <c r="C1234" i="1"/>
  <c r="B1234" i="1"/>
  <c r="A1234" i="1"/>
  <c r="L1233" i="1"/>
  <c r="K1233" i="1"/>
  <c r="J1233" i="1"/>
  <c r="N1233" i="1"/>
  <c r="F1233" i="1"/>
  <c r="E1233" i="1"/>
  <c r="D1233" i="1"/>
  <c r="C1233" i="1"/>
  <c r="B1233" i="1"/>
  <c r="A1233" i="1"/>
  <c r="L1232" i="1"/>
  <c r="K1232" i="1"/>
  <c r="J1232" i="1"/>
  <c r="N1232" i="1"/>
  <c r="F1232" i="1"/>
  <c r="E1232" i="1"/>
  <c r="D1232" i="1"/>
  <c r="C1232" i="1"/>
  <c r="B1232" i="1"/>
  <c r="A1232" i="1"/>
  <c r="L1231" i="1"/>
  <c r="K1231" i="1"/>
  <c r="J1231" i="1"/>
  <c r="N1231" i="1"/>
  <c r="F1231" i="1"/>
  <c r="E1231" i="1"/>
  <c r="D1231" i="1"/>
  <c r="C1231" i="1"/>
  <c r="B1231" i="1"/>
  <c r="A1231" i="1"/>
  <c r="L1230" i="1"/>
  <c r="K1230" i="1"/>
  <c r="J1230" i="1"/>
  <c r="N1230" i="1"/>
  <c r="F1230" i="1"/>
  <c r="E1230" i="1"/>
  <c r="D1230" i="1"/>
  <c r="C1230" i="1"/>
  <c r="B1230" i="1"/>
  <c r="A1230" i="1"/>
  <c r="L1229" i="1"/>
  <c r="K1229" i="1"/>
  <c r="J1229" i="1"/>
  <c r="N1229" i="1"/>
  <c r="F1229" i="1"/>
  <c r="E1229" i="1"/>
  <c r="D1229" i="1"/>
  <c r="C1229" i="1"/>
  <c r="B1229" i="1"/>
  <c r="A1229" i="1"/>
  <c r="L1228" i="1"/>
  <c r="K1228" i="1"/>
  <c r="J1228" i="1"/>
  <c r="N1228" i="1"/>
  <c r="F1228" i="1"/>
  <c r="E1228" i="1"/>
  <c r="D1228" i="1"/>
  <c r="C1228" i="1"/>
  <c r="B1228" i="1"/>
  <c r="A1228" i="1"/>
  <c r="L1227" i="1"/>
  <c r="K1227" i="1"/>
  <c r="J1227" i="1"/>
  <c r="N1227" i="1"/>
  <c r="F1227" i="1"/>
  <c r="E1227" i="1"/>
  <c r="D1227" i="1"/>
  <c r="C1227" i="1"/>
  <c r="B1227" i="1"/>
  <c r="A1227" i="1"/>
  <c r="L1226" i="1"/>
  <c r="K1226" i="1"/>
  <c r="J1226" i="1"/>
  <c r="N1226" i="1"/>
  <c r="F1226" i="1"/>
  <c r="E1226" i="1"/>
  <c r="D1226" i="1"/>
  <c r="C1226" i="1"/>
  <c r="B1226" i="1"/>
  <c r="A1226" i="1"/>
  <c r="L1225" i="1"/>
  <c r="K1225" i="1"/>
  <c r="J1225" i="1"/>
  <c r="N1225" i="1"/>
  <c r="F1225" i="1"/>
  <c r="E1225" i="1"/>
  <c r="D1225" i="1"/>
  <c r="C1225" i="1"/>
  <c r="B1225" i="1"/>
  <c r="A1225" i="1"/>
  <c r="L1224" i="1"/>
  <c r="K1224" i="1"/>
  <c r="J1224" i="1"/>
  <c r="N1224" i="1"/>
  <c r="F1224" i="1"/>
  <c r="E1224" i="1"/>
  <c r="D1224" i="1"/>
  <c r="C1224" i="1"/>
  <c r="B1224" i="1"/>
  <c r="A1224" i="1"/>
  <c r="L1223" i="1"/>
  <c r="K1223" i="1"/>
  <c r="J1223" i="1"/>
  <c r="N1223" i="1"/>
  <c r="F1223" i="1"/>
  <c r="E1223" i="1"/>
  <c r="D1223" i="1"/>
  <c r="C1223" i="1"/>
  <c r="B1223" i="1"/>
  <c r="A1223" i="1"/>
  <c r="L1222" i="1"/>
  <c r="K1222" i="1"/>
  <c r="J1222" i="1"/>
  <c r="N1222" i="1"/>
  <c r="F1222" i="1"/>
  <c r="E1222" i="1"/>
  <c r="D1222" i="1"/>
  <c r="C1222" i="1"/>
  <c r="B1222" i="1"/>
  <c r="A1222" i="1"/>
  <c r="L1221" i="1"/>
  <c r="K1221" i="1"/>
  <c r="J1221" i="1"/>
  <c r="N1221" i="1"/>
  <c r="F1221" i="1"/>
  <c r="E1221" i="1"/>
  <c r="D1221" i="1"/>
  <c r="C1221" i="1"/>
  <c r="B1221" i="1"/>
  <c r="A1221" i="1"/>
  <c r="L1220" i="1"/>
  <c r="K1220" i="1"/>
  <c r="J1220" i="1"/>
  <c r="N1220" i="1"/>
  <c r="F1220" i="1"/>
  <c r="E1220" i="1"/>
  <c r="D1220" i="1"/>
  <c r="C1220" i="1"/>
  <c r="B1220" i="1"/>
  <c r="A1220" i="1"/>
  <c r="L1219" i="1"/>
  <c r="K1219" i="1"/>
  <c r="J1219" i="1"/>
  <c r="N1219" i="1"/>
  <c r="F1219" i="1"/>
  <c r="E1219" i="1"/>
  <c r="D1219" i="1"/>
  <c r="C1219" i="1"/>
  <c r="B1219" i="1"/>
  <c r="A1219" i="1"/>
  <c r="L1218" i="1"/>
  <c r="K1218" i="1"/>
  <c r="J1218" i="1"/>
  <c r="N1218" i="1"/>
  <c r="F1218" i="1"/>
  <c r="E1218" i="1"/>
  <c r="D1218" i="1"/>
  <c r="C1218" i="1"/>
  <c r="B1218" i="1"/>
  <c r="A1218" i="1"/>
  <c r="L1217" i="1"/>
  <c r="K1217" i="1"/>
  <c r="J1217" i="1"/>
  <c r="N1217" i="1"/>
  <c r="F1217" i="1"/>
  <c r="E1217" i="1"/>
  <c r="D1217" i="1"/>
  <c r="C1217" i="1"/>
  <c r="B1217" i="1"/>
  <c r="A1217" i="1"/>
  <c r="L1216" i="1"/>
  <c r="K1216" i="1"/>
  <c r="J1216" i="1"/>
  <c r="N1216" i="1"/>
  <c r="F1216" i="1"/>
  <c r="E1216" i="1"/>
  <c r="D1216" i="1"/>
  <c r="C1216" i="1"/>
  <c r="B1216" i="1"/>
  <c r="A1216" i="1"/>
  <c r="L1215" i="1"/>
  <c r="K1215" i="1"/>
  <c r="J1215" i="1"/>
  <c r="N1215" i="1"/>
  <c r="F1215" i="1"/>
  <c r="E1215" i="1"/>
  <c r="D1215" i="1"/>
  <c r="C1215" i="1"/>
  <c r="B1215" i="1"/>
  <c r="A1215" i="1"/>
  <c r="L1214" i="1"/>
  <c r="K1214" i="1"/>
  <c r="J1214" i="1"/>
  <c r="N1214" i="1"/>
  <c r="F1214" i="1"/>
  <c r="E1214" i="1"/>
  <c r="D1214" i="1"/>
  <c r="C1214" i="1"/>
  <c r="B1214" i="1"/>
  <c r="A1214" i="1"/>
  <c r="L1213" i="1"/>
  <c r="K1213" i="1"/>
  <c r="J1213" i="1"/>
  <c r="N1213" i="1"/>
  <c r="F1213" i="1"/>
  <c r="E1213" i="1"/>
  <c r="D1213" i="1"/>
  <c r="C1213" i="1"/>
  <c r="B1213" i="1"/>
  <c r="A1213" i="1"/>
  <c r="L1212" i="1"/>
  <c r="K1212" i="1"/>
  <c r="J1212" i="1"/>
  <c r="N1212" i="1"/>
  <c r="F1212" i="1"/>
  <c r="E1212" i="1"/>
  <c r="D1212" i="1"/>
  <c r="C1212" i="1"/>
  <c r="B1212" i="1"/>
  <c r="A1212" i="1"/>
  <c r="L1211" i="1"/>
  <c r="K1211" i="1"/>
  <c r="J1211" i="1"/>
  <c r="N1211" i="1"/>
  <c r="F1211" i="1"/>
  <c r="E1211" i="1"/>
  <c r="D1211" i="1"/>
  <c r="C1211" i="1"/>
  <c r="B1211" i="1"/>
  <c r="A1211" i="1"/>
  <c r="L1210" i="1"/>
  <c r="K1210" i="1"/>
  <c r="J1210" i="1"/>
  <c r="N1210" i="1"/>
  <c r="F1210" i="1"/>
  <c r="E1210" i="1"/>
  <c r="D1210" i="1"/>
  <c r="C1210" i="1"/>
  <c r="B1210" i="1"/>
  <c r="A1210" i="1"/>
  <c r="L1209" i="1"/>
  <c r="K1209" i="1"/>
  <c r="J1209" i="1"/>
  <c r="N1209" i="1"/>
  <c r="F1209" i="1"/>
  <c r="E1209" i="1"/>
  <c r="D1209" i="1"/>
  <c r="C1209" i="1"/>
  <c r="B1209" i="1"/>
  <c r="A1209" i="1"/>
  <c r="L1208" i="1"/>
  <c r="K1208" i="1"/>
  <c r="J1208" i="1"/>
  <c r="N1208" i="1"/>
  <c r="F1208" i="1"/>
  <c r="E1208" i="1"/>
  <c r="D1208" i="1"/>
  <c r="C1208" i="1"/>
  <c r="B1208" i="1"/>
  <c r="A1208" i="1"/>
  <c r="L1207" i="1"/>
  <c r="K1207" i="1"/>
  <c r="J1207" i="1"/>
  <c r="N1207" i="1"/>
  <c r="F1207" i="1"/>
  <c r="E1207" i="1"/>
  <c r="D1207" i="1"/>
  <c r="C1207" i="1"/>
  <c r="B1207" i="1"/>
  <c r="A1207" i="1"/>
  <c r="L1206" i="1"/>
  <c r="K1206" i="1"/>
  <c r="J1206" i="1"/>
  <c r="N1206" i="1"/>
  <c r="F1206" i="1"/>
  <c r="E1206" i="1"/>
  <c r="D1206" i="1"/>
  <c r="C1206" i="1"/>
  <c r="B1206" i="1"/>
  <c r="A1206" i="1"/>
  <c r="L1205" i="1"/>
  <c r="K1205" i="1"/>
  <c r="J1205" i="1"/>
  <c r="N1205" i="1"/>
  <c r="F1205" i="1"/>
  <c r="E1205" i="1"/>
  <c r="D1205" i="1"/>
  <c r="C1205" i="1"/>
  <c r="B1205" i="1"/>
  <c r="A1205" i="1"/>
  <c r="L1204" i="1"/>
  <c r="K1204" i="1"/>
  <c r="J1204" i="1"/>
  <c r="N1204" i="1"/>
  <c r="F1204" i="1"/>
  <c r="E1204" i="1"/>
  <c r="D1204" i="1"/>
  <c r="C1204" i="1"/>
  <c r="B1204" i="1"/>
  <c r="A1204" i="1"/>
  <c r="L1203" i="1"/>
  <c r="K1203" i="1"/>
  <c r="J1203" i="1"/>
  <c r="N1203" i="1"/>
  <c r="F1203" i="1"/>
  <c r="E1203" i="1"/>
  <c r="D1203" i="1"/>
  <c r="C1203" i="1"/>
  <c r="B1203" i="1"/>
  <c r="A1203" i="1"/>
  <c r="L1202" i="1"/>
  <c r="K1202" i="1"/>
  <c r="J1202" i="1"/>
  <c r="N1202" i="1"/>
  <c r="F1202" i="1"/>
  <c r="E1202" i="1"/>
  <c r="D1202" i="1"/>
  <c r="C1202" i="1"/>
  <c r="B1202" i="1"/>
  <c r="A1202" i="1"/>
  <c r="L1201" i="1"/>
  <c r="K1201" i="1"/>
  <c r="J1201" i="1"/>
  <c r="N1201" i="1"/>
  <c r="F1201" i="1"/>
  <c r="E1201" i="1"/>
  <c r="D1201" i="1"/>
  <c r="C1201" i="1"/>
  <c r="B1201" i="1"/>
  <c r="A1201" i="1"/>
  <c r="L1200" i="1"/>
  <c r="K1200" i="1"/>
  <c r="J1200" i="1"/>
  <c r="N1200" i="1"/>
  <c r="F1200" i="1"/>
  <c r="E1200" i="1"/>
  <c r="D1200" i="1"/>
  <c r="C1200" i="1"/>
  <c r="B1200" i="1"/>
  <c r="A1200" i="1"/>
  <c r="L1199" i="1"/>
  <c r="K1199" i="1"/>
  <c r="J1199" i="1"/>
  <c r="N1199" i="1"/>
  <c r="F1199" i="1"/>
  <c r="E1199" i="1"/>
  <c r="D1199" i="1"/>
  <c r="C1199" i="1"/>
  <c r="B1199" i="1"/>
  <c r="A1199" i="1"/>
  <c r="L1198" i="1"/>
  <c r="K1198" i="1"/>
  <c r="J1198" i="1"/>
  <c r="N1198" i="1"/>
  <c r="F1198" i="1"/>
  <c r="E1198" i="1"/>
  <c r="D1198" i="1"/>
  <c r="C1198" i="1"/>
  <c r="B1198" i="1"/>
  <c r="A1198" i="1"/>
  <c r="L1197" i="1"/>
  <c r="K1197" i="1"/>
  <c r="J1197" i="1"/>
  <c r="N1197" i="1"/>
  <c r="F1197" i="1"/>
  <c r="E1197" i="1"/>
  <c r="D1197" i="1"/>
  <c r="C1197" i="1"/>
  <c r="B1197" i="1"/>
  <c r="A1197" i="1"/>
  <c r="L1196" i="1"/>
  <c r="K1196" i="1"/>
  <c r="J1196" i="1"/>
  <c r="N1196" i="1"/>
  <c r="F1196" i="1"/>
  <c r="E1196" i="1"/>
  <c r="D1196" i="1"/>
  <c r="C1196" i="1"/>
  <c r="B1196" i="1"/>
  <c r="A1196" i="1"/>
  <c r="L1195" i="1"/>
  <c r="K1195" i="1"/>
  <c r="J1195" i="1"/>
  <c r="N1195" i="1"/>
  <c r="F1195" i="1"/>
  <c r="E1195" i="1"/>
  <c r="D1195" i="1"/>
  <c r="C1195" i="1"/>
  <c r="B1195" i="1"/>
  <c r="A1195" i="1"/>
  <c r="L1194" i="1"/>
  <c r="K1194" i="1"/>
  <c r="J1194" i="1"/>
  <c r="N1194" i="1"/>
  <c r="F1194" i="1"/>
  <c r="E1194" i="1"/>
  <c r="D1194" i="1"/>
  <c r="C1194" i="1"/>
  <c r="B1194" i="1"/>
  <c r="A1194" i="1"/>
  <c r="L1193" i="1"/>
  <c r="K1193" i="1"/>
  <c r="J1193" i="1"/>
  <c r="N1193" i="1"/>
  <c r="F1193" i="1"/>
  <c r="E1193" i="1"/>
  <c r="D1193" i="1"/>
  <c r="C1193" i="1"/>
  <c r="B1193" i="1"/>
  <c r="A1193" i="1"/>
  <c r="L1192" i="1"/>
  <c r="K1192" i="1"/>
  <c r="J1192" i="1"/>
  <c r="N1192" i="1"/>
  <c r="F1192" i="1"/>
  <c r="E1192" i="1"/>
  <c r="D1192" i="1"/>
  <c r="C1192" i="1"/>
  <c r="B1192" i="1"/>
  <c r="A1192" i="1"/>
  <c r="L1191" i="1"/>
  <c r="K1191" i="1"/>
  <c r="J1191" i="1"/>
  <c r="N1191" i="1"/>
  <c r="F1191" i="1"/>
  <c r="E1191" i="1"/>
  <c r="D1191" i="1"/>
  <c r="C1191" i="1"/>
  <c r="B1191" i="1"/>
  <c r="A1191" i="1"/>
  <c r="L1190" i="1"/>
  <c r="K1190" i="1"/>
  <c r="J1190" i="1"/>
  <c r="N1190" i="1"/>
  <c r="F1190" i="1"/>
  <c r="E1190" i="1"/>
  <c r="D1190" i="1"/>
  <c r="C1190" i="1"/>
  <c r="B1190" i="1"/>
  <c r="A1190" i="1"/>
  <c r="L1189" i="1"/>
  <c r="K1189" i="1"/>
  <c r="J1189" i="1"/>
  <c r="N1189" i="1"/>
  <c r="F1189" i="1"/>
  <c r="E1189" i="1"/>
  <c r="D1189" i="1"/>
  <c r="C1189" i="1"/>
  <c r="B1189" i="1"/>
  <c r="A1189" i="1"/>
  <c r="L1188" i="1"/>
  <c r="K1188" i="1"/>
  <c r="J1188" i="1"/>
  <c r="N1188" i="1"/>
  <c r="F1188" i="1"/>
  <c r="E1188" i="1"/>
  <c r="D1188" i="1"/>
  <c r="C1188" i="1"/>
  <c r="B1188" i="1"/>
  <c r="A1188" i="1"/>
  <c r="L1187" i="1"/>
  <c r="K1187" i="1"/>
  <c r="J1187" i="1"/>
  <c r="N1187" i="1"/>
  <c r="F1187" i="1"/>
  <c r="E1187" i="1"/>
  <c r="D1187" i="1"/>
  <c r="C1187" i="1"/>
  <c r="B1187" i="1"/>
  <c r="A1187" i="1"/>
  <c r="L1186" i="1"/>
  <c r="K1186" i="1"/>
  <c r="J1186" i="1"/>
  <c r="N1186" i="1"/>
  <c r="F1186" i="1"/>
  <c r="E1186" i="1"/>
  <c r="D1186" i="1"/>
  <c r="C1186" i="1"/>
  <c r="B1186" i="1"/>
  <c r="A1186" i="1"/>
  <c r="L1185" i="1"/>
  <c r="K1185" i="1"/>
  <c r="J1185" i="1"/>
  <c r="N1185" i="1"/>
  <c r="F1185" i="1"/>
  <c r="E1185" i="1"/>
  <c r="D1185" i="1"/>
  <c r="C1185" i="1"/>
  <c r="B1185" i="1"/>
  <c r="A1185" i="1"/>
  <c r="L1184" i="1"/>
  <c r="K1184" i="1"/>
  <c r="J1184" i="1"/>
  <c r="N1184" i="1"/>
  <c r="F1184" i="1"/>
  <c r="E1184" i="1"/>
  <c r="D1184" i="1"/>
  <c r="C1184" i="1"/>
  <c r="B1184" i="1"/>
  <c r="A1184" i="1"/>
  <c r="L1183" i="1"/>
  <c r="K1183" i="1"/>
  <c r="J1183" i="1"/>
  <c r="N1183" i="1"/>
  <c r="F1183" i="1"/>
  <c r="E1183" i="1"/>
  <c r="D1183" i="1"/>
  <c r="C1183" i="1"/>
  <c r="B1183" i="1"/>
  <c r="A1183" i="1"/>
  <c r="L1182" i="1"/>
  <c r="K1182" i="1"/>
  <c r="J1182" i="1"/>
  <c r="N1182" i="1"/>
  <c r="F1182" i="1"/>
  <c r="E1182" i="1"/>
  <c r="D1182" i="1"/>
  <c r="C1182" i="1"/>
  <c r="B1182" i="1"/>
  <c r="A1182" i="1"/>
  <c r="L1181" i="1"/>
  <c r="K1181" i="1"/>
  <c r="J1181" i="1"/>
  <c r="N1181" i="1"/>
  <c r="F1181" i="1"/>
  <c r="E1181" i="1"/>
  <c r="D1181" i="1"/>
  <c r="C1181" i="1"/>
  <c r="B1181" i="1"/>
  <c r="A1181" i="1"/>
  <c r="L1180" i="1"/>
  <c r="K1180" i="1"/>
  <c r="J1180" i="1"/>
  <c r="N1180" i="1"/>
  <c r="F1180" i="1"/>
  <c r="E1180" i="1"/>
  <c r="D1180" i="1"/>
  <c r="C1180" i="1"/>
  <c r="B1180" i="1"/>
  <c r="A1180" i="1"/>
  <c r="L1179" i="1"/>
  <c r="K1179" i="1"/>
  <c r="J1179" i="1"/>
  <c r="N1179" i="1"/>
  <c r="F1179" i="1"/>
  <c r="E1179" i="1"/>
  <c r="D1179" i="1"/>
  <c r="C1179" i="1"/>
  <c r="B1179" i="1"/>
  <c r="A1179" i="1"/>
  <c r="L1178" i="1"/>
  <c r="K1178" i="1"/>
  <c r="J1178" i="1"/>
  <c r="N1178" i="1"/>
  <c r="F1178" i="1"/>
  <c r="E1178" i="1"/>
  <c r="D1178" i="1"/>
  <c r="C1178" i="1"/>
  <c r="B1178" i="1"/>
  <c r="A1178" i="1"/>
  <c r="L1177" i="1"/>
  <c r="K1177" i="1"/>
  <c r="J1177" i="1"/>
  <c r="N1177" i="1"/>
  <c r="F1177" i="1"/>
  <c r="E1177" i="1"/>
  <c r="D1177" i="1"/>
  <c r="C1177" i="1"/>
  <c r="B1177" i="1"/>
  <c r="A1177" i="1"/>
  <c r="L1176" i="1"/>
  <c r="K1176" i="1"/>
  <c r="J1176" i="1"/>
  <c r="N1176" i="1"/>
  <c r="F1176" i="1"/>
  <c r="E1176" i="1"/>
  <c r="D1176" i="1"/>
  <c r="C1176" i="1"/>
  <c r="B1176" i="1"/>
  <c r="A1176" i="1"/>
  <c r="L1175" i="1"/>
  <c r="K1175" i="1"/>
  <c r="J1175" i="1"/>
  <c r="N1175" i="1"/>
  <c r="F1175" i="1"/>
  <c r="E1175" i="1"/>
  <c r="D1175" i="1"/>
  <c r="C1175" i="1"/>
  <c r="B1175" i="1"/>
  <c r="A1175" i="1"/>
  <c r="L1174" i="1"/>
  <c r="K1174" i="1"/>
  <c r="J1174" i="1"/>
  <c r="N1174" i="1"/>
  <c r="F1174" i="1"/>
  <c r="E1174" i="1"/>
  <c r="D1174" i="1"/>
  <c r="C1174" i="1"/>
  <c r="B1174" i="1"/>
  <c r="A1174" i="1"/>
  <c r="L1173" i="1"/>
  <c r="K1173" i="1"/>
  <c r="J1173" i="1"/>
  <c r="N1173" i="1"/>
  <c r="F1173" i="1"/>
  <c r="E1173" i="1"/>
  <c r="D1173" i="1"/>
  <c r="C1173" i="1"/>
  <c r="B1173" i="1"/>
  <c r="A1173" i="1"/>
  <c r="L1172" i="1"/>
  <c r="K1172" i="1"/>
  <c r="J1172" i="1"/>
  <c r="N1172" i="1"/>
  <c r="F1172" i="1"/>
  <c r="E1172" i="1"/>
  <c r="D1172" i="1"/>
  <c r="C1172" i="1"/>
  <c r="B1172" i="1"/>
  <c r="A1172" i="1"/>
  <c r="L1171" i="1"/>
  <c r="K1171" i="1"/>
  <c r="J1171" i="1"/>
  <c r="N1171" i="1"/>
  <c r="F1171" i="1"/>
  <c r="E1171" i="1"/>
  <c r="D1171" i="1"/>
  <c r="C1171" i="1"/>
  <c r="B1171" i="1"/>
  <c r="A1171" i="1"/>
  <c r="L1170" i="1"/>
  <c r="K1170" i="1"/>
  <c r="J1170" i="1"/>
  <c r="N1170" i="1"/>
  <c r="F1170" i="1"/>
  <c r="E1170" i="1"/>
  <c r="D1170" i="1"/>
  <c r="C1170" i="1"/>
  <c r="B1170" i="1"/>
  <c r="A1170" i="1"/>
  <c r="L1169" i="1"/>
  <c r="K1169" i="1"/>
  <c r="J1169" i="1"/>
  <c r="N1169" i="1"/>
  <c r="F1169" i="1"/>
  <c r="E1169" i="1"/>
  <c r="D1169" i="1"/>
  <c r="C1169" i="1"/>
  <c r="B1169" i="1"/>
  <c r="A1169" i="1"/>
  <c r="L1168" i="1"/>
  <c r="K1168" i="1"/>
  <c r="J1168" i="1"/>
  <c r="N1168" i="1"/>
  <c r="F1168" i="1"/>
  <c r="E1168" i="1"/>
  <c r="D1168" i="1"/>
  <c r="C1168" i="1"/>
  <c r="B1168" i="1"/>
  <c r="A1168" i="1"/>
  <c r="L1167" i="1"/>
  <c r="K1167" i="1"/>
  <c r="J1167" i="1"/>
  <c r="N1167" i="1"/>
  <c r="F1167" i="1"/>
  <c r="E1167" i="1"/>
  <c r="D1167" i="1"/>
  <c r="C1167" i="1"/>
  <c r="B1167" i="1"/>
  <c r="A1167" i="1"/>
  <c r="L1166" i="1"/>
  <c r="K1166" i="1"/>
  <c r="J1166" i="1"/>
  <c r="N1166" i="1"/>
  <c r="F1166" i="1"/>
  <c r="E1166" i="1"/>
  <c r="D1166" i="1"/>
  <c r="C1166" i="1"/>
  <c r="B1166" i="1"/>
  <c r="A1166" i="1"/>
  <c r="L1165" i="1"/>
  <c r="K1165" i="1"/>
  <c r="J1165" i="1"/>
  <c r="N1165" i="1"/>
  <c r="F1165" i="1"/>
  <c r="E1165" i="1"/>
  <c r="D1165" i="1"/>
  <c r="C1165" i="1"/>
  <c r="B1165" i="1"/>
  <c r="A1165" i="1"/>
  <c r="L1164" i="1"/>
  <c r="K1164" i="1"/>
  <c r="J1164" i="1"/>
  <c r="N1164" i="1"/>
  <c r="F1164" i="1"/>
  <c r="E1164" i="1"/>
  <c r="D1164" i="1"/>
  <c r="C1164" i="1"/>
  <c r="B1164" i="1"/>
  <c r="A1164" i="1"/>
  <c r="L1163" i="1"/>
  <c r="K1163" i="1"/>
  <c r="J1163" i="1"/>
  <c r="N1163" i="1"/>
  <c r="F1163" i="1"/>
  <c r="E1163" i="1"/>
  <c r="D1163" i="1"/>
  <c r="C1163" i="1"/>
  <c r="B1163" i="1"/>
  <c r="A1163" i="1"/>
  <c r="L1162" i="1"/>
  <c r="K1162" i="1"/>
  <c r="J1162" i="1"/>
  <c r="N1162" i="1"/>
  <c r="F1162" i="1"/>
  <c r="E1162" i="1"/>
  <c r="D1162" i="1"/>
  <c r="C1162" i="1"/>
  <c r="B1162" i="1"/>
  <c r="A1162" i="1"/>
  <c r="L1161" i="1"/>
  <c r="K1161" i="1"/>
  <c r="J1161" i="1"/>
  <c r="N1161" i="1"/>
  <c r="F1161" i="1"/>
  <c r="E1161" i="1"/>
  <c r="D1161" i="1"/>
  <c r="C1161" i="1"/>
  <c r="B1161" i="1"/>
  <c r="A1161" i="1"/>
  <c r="L1160" i="1"/>
  <c r="K1160" i="1"/>
  <c r="J1160" i="1"/>
  <c r="N1160" i="1"/>
  <c r="F1160" i="1"/>
  <c r="E1160" i="1"/>
  <c r="D1160" i="1"/>
  <c r="C1160" i="1"/>
  <c r="B1160" i="1"/>
  <c r="A1160" i="1"/>
  <c r="L1159" i="1"/>
  <c r="K1159" i="1"/>
  <c r="J1159" i="1"/>
  <c r="N1159" i="1"/>
  <c r="F1159" i="1"/>
  <c r="E1159" i="1"/>
  <c r="D1159" i="1"/>
  <c r="C1159" i="1"/>
  <c r="B1159" i="1"/>
  <c r="A1159" i="1"/>
  <c r="L1158" i="1"/>
  <c r="K1158" i="1"/>
  <c r="J1158" i="1"/>
  <c r="N1158" i="1"/>
  <c r="F1158" i="1"/>
  <c r="E1158" i="1"/>
  <c r="D1158" i="1"/>
  <c r="C1158" i="1"/>
  <c r="B1158" i="1"/>
  <c r="A1158" i="1"/>
  <c r="L1157" i="1"/>
  <c r="K1157" i="1"/>
  <c r="J1157" i="1"/>
  <c r="N1157" i="1"/>
  <c r="F1157" i="1"/>
  <c r="E1157" i="1"/>
  <c r="D1157" i="1"/>
  <c r="C1157" i="1"/>
  <c r="B1157" i="1"/>
  <c r="A1157" i="1"/>
  <c r="L1156" i="1"/>
  <c r="K1156" i="1"/>
  <c r="J1156" i="1"/>
  <c r="N1156" i="1"/>
  <c r="F1156" i="1"/>
  <c r="E1156" i="1"/>
  <c r="D1156" i="1"/>
  <c r="C1156" i="1"/>
  <c r="B1156" i="1"/>
  <c r="A1156" i="1"/>
  <c r="L1155" i="1"/>
  <c r="K1155" i="1"/>
  <c r="J1155" i="1"/>
  <c r="N1155" i="1"/>
  <c r="F1155" i="1"/>
  <c r="E1155" i="1"/>
  <c r="D1155" i="1"/>
  <c r="C1155" i="1"/>
  <c r="B1155" i="1"/>
  <c r="A1155" i="1"/>
  <c r="L1154" i="1"/>
  <c r="K1154" i="1"/>
  <c r="J1154" i="1"/>
  <c r="N1154" i="1"/>
  <c r="F1154" i="1"/>
  <c r="E1154" i="1"/>
  <c r="D1154" i="1"/>
  <c r="C1154" i="1"/>
  <c r="B1154" i="1"/>
  <c r="A1154" i="1"/>
  <c r="L1153" i="1"/>
  <c r="K1153" i="1"/>
  <c r="J1153" i="1"/>
  <c r="N1153" i="1"/>
  <c r="F1153" i="1"/>
  <c r="E1153" i="1"/>
  <c r="D1153" i="1"/>
  <c r="C1153" i="1"/>
  <c r="B1153" i="1"/>
  <c r="A1153" i="1"/>
  <c r="L1152" i="1"/>
  <c r="K1152" i="1"/>
  <c r="J1152" i="1"/>
  <c r="N1152" i="1"/>
  <c r="F1152" i="1"/>
  <c r="E1152" i="1"/>
  <c r="D1152" i="1"/>
  <c r="C1152" i="1"/>
  <c r="B1152" i="1"/>
  <c r="A1152" i="1"/>
  <c r="L1151" i="1"/>
  <c r="K1151" i="1"/>
  <c r="J1151" i="1"/>
  <c r="N1151" i="1"/>
  <c r="F1151" i="1"/>
  <c r="E1151" i="1"/>
  <c r="D1151" i="1"/>
  <c r="C1151" i="1"/>
  <c r="B1151" i="1"/>
  <c r="A1151" i="1"/>
  <c r="L1150" i="1"/>
  <c r="K1150" i="1"/>
  <c r="J1150" i="1"/>
  <c r="N1150" i="1"/>
  <c r="F1150" i="1"/>
  <c r="E1150" i="1"/>
  <c r="D1150" i="1"/>
  <c r="C1150" i="1"/>
  <c r="B1150" i="1"/>
  <c r="A1150" i="1"/>
  <c r="L1149" i="1"/>
  <c r="K1149" i="1"/>
  <c r="J1149" i="1"/>
  <c r="N1149" i="1"/>
  <c r="F1149" i="1"/>
  <c r="E1149" i="1"/>
  <c r="D1149" i="1"/>
  <c r="C1149" i="1"/>
  <c r="B1149" i="1"/>
  <c r="A1149" i="1"/>
  <c r="L1148" i="1"/>
  <c r="K1148" i="1"/>
  <c r="J1148" i="1"/>
  <c r="N1148" i="1"/>
  <c r="F1148" i="1"/>
  <c r="E1148" i="1"/>
  <c r="D1148" i="1"/>
  <c r="C1148" i="1"/>
  <c r="B1148" i="1"/>
  <c r="A1148" i="1"/>
  <c r="L1147" i="1"/>
  <c r="K1147" i="1"/>
  <c r="J1147" i="1"/>
  <c r="N1147" i="1"/>
  <c r="F1147" i="1"/>
  <c r="E1147" i="1"/>
  <c r="D1147" i="1"/>
  <c r="C1147" i="1"/>
  <c r="B1147" i="1"/>
  <c r="A1147" i="1"/>
  <c r="L1146" i="1"/>
  <c r="K1146" i="1"/>
  <c r="J1146" i="1"/>
  <c r="N1146" i="1"/>
  <c r="F1146" i="1"/>
  <c r="E1146" i="1"/>
  <c r="D1146" i="1"/>
  <c r="C1146" i="1"/>
  <c r="B1146" i="1"/>
  <c r="A1146" i="1"/>
  <c r="L1145" i="1"/>
  <c r="K1145" i="1"/>
  <c r="J1145" i="1"/>
  <c r="N1145" i="1"/>
  <c r="F1145" i="1"/>
  <c r="E1145" i="1"/>
  <c r="D1145" i="1"/>
  <c r="C1145" i="1"/>
  <c r="B1145" i="1"/>
  <c r="A1145" i="1"/>
  <c r="L1144" i="1"/>
  <c r="K1144" i="1"/>
  <c r="J1144" i="1"/>
  <c r="N1144" i="1"/>
  <c r="F1144" i="1"/>
  <c r="E1144" i="1"/>
  <c r="D1144" i="1"/>
  <c r="C1144" i="1"/>
  <c r="B1144" i="1"/>
  <c r="A1144" i="1"/>
  <c r="L1143" i="1"/>
  <c r="K1143" i="1"/>
  <c r="J1143" i="1"/>
  <c r="N1143" i="1"/>
  <c r="F1143" i="1"/>
  <c r="E1143" i="1"/>
  <c r="D1143" i="1"/>
  <c r="C1143" i="1"/>
  <c r="B1143" i="1"/>
  <c r="A1143" i="1"/>
  <c r="L1142" i="1"/>
  <c r="K1142" i="1"/>
  <c r="J1142" i="1"/>
  <c r="N1142" i="1"/>
  <c r="F1142" i="1"/>
  <c r="E1142" i="1"/>
  <c r="D1142" i="1"/>
  <c r="C1142" i="1"/>
  <c r="B1142" i="1"/>
  <c r="A1142" i="1"/>
  <c r="L1141" i="1"/>
  <c r="K1141" i="1"/>
  <c r="J1141" i="1"/>
  <c r="N1141" i="1"/>
  <c r="F1141" i="1"/>
  <c r="E1141" i="1"/>
  <c r="D1141" i="1"/>
  <c r="C1141" i="1"/>
  <c r="B1141" i="1"/>
  <c r="A1141" i="1"/>
  <c r="L1140" i="1"/>
  <c r="K1140" i="1"/>
  <c r="J1140" i="1"/>
  <c r="N1140" i="1"/>
  <c r="F1140" i="1"/>
  <c r="E1140" i="1"/>
  <c r="D1140" i="1"/>
  <c r="C1140" i="1"/>
  <c r="B1140" i="1"/>
  <c r="A1140" i="1"/>
  <c r="L1139" i="1"/>
  <c r="K1139" i="1"/>
  <c r="J1139" i="1"/>
  <c r="N1139" i="1"/>
  <c r="F1139" i="1"/>
  <c r="E1139" i="1"/>
  <c r="D1139" i="1"/>
  <c r="C1139" i="1"/>
  <c r="B1139" i="1"/>
  <c r="A1139" i="1"/>
  <c r="L1138" i="1"/>
  <c r="K1138" i="1"/>
  <c r="J1138" i="1"/>
  <c r="N1138" i="1"/>
  <c r="F1138" i="1"/>
  <c r="E1138" i="1"/>
  <c r="D1138" i="1"/>
  <c r="C1138" i="1"/>
  <c r="B1138" i="1"/>
  <c r="A1138" i="1"/>
  <c r="L1137" i="1"/>
  <c r="K1137" i="1"/>
  <c r="J1137" i="1"/>
  <c r="N1137" i="1"/>
  <c r="F1137" i="1"/>
  <c r="E1137" i="1"/>
  <c r="D1137" i="1"/>
  <c r="C1137" i="1"/>
  <c r="B1137" i="1"/>
  <c r="A1137" i="1"/>
  <c r="L1136" i="1"/>
  <c r="K1136" i="1"/>
  <c r="J1136" i="1"/>
  <c r="N1136" i="1"/>
  <c r="F1136" i="1"/>
  <c r="E1136" i="1"/>
  <c r="D1136" i="1"/>
  <c r="C1136" i="1"/>
  <c r="B1136" i="1"/>
  <c r="A1136" i="1"/>
  <c r="L1135" i="1"/>
  <c r="K1135" i="1"/>
  <c r="J1135" i="1"/>
  <c r="N1135" i="1"/>
  <c r="F1135" i="1"/>
  <c r="E1135" i="1"/>
  <c r="D1135" i="1"/>
  <c r="C1135" i="1"/>
  <c r="B1135" i="1"/>
  <c r="A1135" i="1"/>
  <c r="L1134" i="1"/>
  <c r="K1134" i="1"/>
  <c r="J1134" i="1"/>
  <c r="N1134" i="1"/>
  <c r="F1134" i="1"/>
  <c r="E1134" i="1"/>
  <c r="D1134" i="1"/>
  <c r="C1134" i="1"/>
  <c r="B1134" i="1"/>
  <c r="A1134" i="1"/>
  <c r="L1133" i="1"/>
  <c r="K1133" i="1"/>
  <c r="J1133" i="1"/>
  <c r="N1133" i="1"/>
  <c r="F1133" i="1"/>
  <c r="E1133" i="1"/>
  <c r="D1133" i="1"/>
  <c r="C1133" i="1"/>
  <c r="B1133" i="1"/>
  <c r="A1133" i="1"/>
  <c r="L1132" i="1"/>
  <c r="K1132" i="1"/>
  <c r="J1132" i="1"/>
  <c r="N1132" i="1"/>
  <c r="F1132" i="1"/>
  <c r="E1132" i="1"/>
  <c r="D1132" i="1"/>
  <c r="C1132" i="1"/>
  <c r="B1132" i="1"/>
  <c r="A1132" i="1"/>
  <c r="L1131" i="1"/>
  <c r="K1131" i="1"/>
  <c r="J1131" i="1"/>
  <c r="N1131" i="1"/>
  <c r="F1131" i="1"/>
  <c r="E1131" i="1"/>
  <c r="D1131" i="1"/>
  <c r="C1131" i="1"/>
  <c r="B1131" i="1"/>
  <c r="A1131" i="1"/>
  <c r="L1130" i="1"/>
  <c r="K1130" i="1"/>
  <c r="J1130" i="1"/>
  <c r="N1130" i="1"/>
  <c r="F1130" i="1"/>
  <c r="E1130" i="1"/>
  <c r="D1130" i="1"/>
  <c r="C1130" i="1"/>
  <c r="B1130" i="1"/>
  <c r="A1130" i="1"/>
  <c r="L1129" i="1"/>
  <c r="K1129" i="1"/>
  <c r="J1129" i="1"/>
  <c r="N1129" i="1"/>
  <c r="F1129" i="1"/>
  <c r="E1129" i="1"/>
  <c r="D1129" i="1"/>
  <c r="C1129" i="1"/>
  <c r="B1129" i="1"/>
  <c r="A1129" i="1"/>
  <c r="L1128" i="1"/>
  <c r="K1128" i="1"/>
  <c r="J1128" i="1"/>
  <c r="N1128" i="1"/>
  <c r="F1128" i="1"/>
  <c r="E1128" i="1"/>
  <c r="D1128" i="1"/>
  <c r="C1128" i="1"/>
  <c r="B1128" i="1"/>
  <c r="A1128" i="1"/>
  <c r="L1127" i="1"/>
  <c r="K1127" i="1"/>
  <c r="J1127" i="1"/>
  <c r="N1127" i="1"/>
  <c r="F1127" i="1"/>
  <c r="E1127" i="1"/>
  <c r="D1127" i="1"/>
  <c r="C1127" i="1"/>
  <c r="B1127" i="1"/>
  <c r="A1127" i="1"/>
  <c r="L1126" i="1"/>
  <c r="K1126" i="1"/>
  <c r="J1126" i="1"/>
  <c r="N1126" i="1"/>
  <c r="F1126" i="1"/>
  <c r="E1126" i="1"/>
  <c r="D1126" i="1"/>
  <c r="C1126" i="1"/>
  <c r="B1126" i="1"/>
  <c r="A1126" i="1"/>
  <c r="L1125" i="1"/>
  <c r="K1125" i="1"/>
  <c r="J1125" i="1"/>
  <c r="N1125" i="1"/>
  <c r="F1125" i="1"/>
  <c r="E1125" i="1"/>
  <c r="D1125" i="1"/>
  <c r="C1125" i="1"/>
  <c r="B1125" i="1"/>
  <c r="A1125" i="1"/>
  <c r="L1124" i="1"/>
  <c r="K1124" i="1"/>
  <c r="J1124" i="1"/>
  <c r="N1124" i="1"/>
  <c r="F1124" i="1"/>
  <c r="E1124" i="1"/>
  <c r="D1124" i="1"/>
  <c r="C1124" i="1"/>
  <c r="B1124" i="1"/>
  <c r="A1124" i="1"/>
  <c r="L1123" i="1"/>
  <c r="K1123" i="1"/>
  <c r="J1123" i="1"/>
  <c r="N1123" i="1"/>
  <c r="F1123" i="1"/>
  <c r="E1123" i="1"/>
  <c r="D1123" i="1"/>
  <c r="C1123" i="1"/>
  <c r="B1123" i="1"/>
  <c r="A1123" i="1"/>
  <c r="L1122" i="1"/>
  <c r="K1122" i="1"/>
  <c r="J1122" i="1"/>
  <c r="N1122" i="1"/>
  <c r="F1122" i="1"/>
  <c r="E1122" i="1"/>
  <c r="D1122" i="1"/>
  <c r="C1122" i="1"/>
  <c r="B1122" i="1"/>
  <c r="A1122" i="1"/>
  <c r="L1121" i="1"/>
  <c r="K1121" i="1"/>
  <c r="J1121" i="1"/>
  <c r="N1121" i="1"/>
  <c r="F1121" i="1"/>
  <c r="E1121" i="1"/>
  <c r="D1121" i="1"/>
  <c r="C1121" i="1"/>
  <c r="B1121" i="1"/>
  <c r="A1121" i="1"/>
  <c r="L1120" i="1"/>
  <c r="K1120" i="1"/>
  <c r="J1120" i="1"/>
  <c r="N1120" i="1"/>
  <c r="F1120" i="1"/>
  <c r="E1120" i="1"/>
  <c r="D1120" i="1"/>
  <c r="C1120" i="1"/>
  <c r="B1120" i="1"/>
  <c r="A1120" i="1"/>
  <c r="L1119" i="1"/>
  <c r="K1119" i="1"/>
  <c r="J1119" i="1"/>
  <c r="N1119" i="1"/>
  <c r="F1119" i="1"/>
  <c r="E1119" i="1"/>
  <c r="D1119" i="1"/>
  <c r="C1119" i="1"/>
  <c r="B1119" i="1"/>
  <c r="A1119" i="1"/>
  <c r="L1118" i="1"/>
  <c r="K1118" i="1"/>
  <c r="J1118" i="1"/>
  <c r="N1118" i="1"/>
  <c r="F1118" i="1"/>
  <c r="E1118" i="1"/>
  <c r="D1118" i="1"/>
  <c r="C1118" i="1"/>
  <c r="B1118" i="1"/>
  <c r="A1118" i="1"/>
  <c r="L1117" i="1"/>
  <c r="K1117" i="1"/>
  <c r="J1117" i="1"/>
  <c r="N1117" i="1"/>
  <c r="F1117" i="1"/>
  <c r="E1117" i="1"/>
  <c r="D1117" i="1"/>
  <c r="C1117" i="1"/>
  <c r="B1117" i="1"/>
  <c r="A1117" i="1"/>
  <c r="L1116" i="1"/>
  <c r="K1116" i="1"/>
  <c r="J1116" i="1"/>
  <c r="N1116" i="1"/>
  <c r="F1116" i="1"/>
  <c r="E1116" i="1"/>
  <c r="D1116" i="1"/>
  <c r="C1116" i="1"/>
  <c r="B1116" i="1"/>
  <c r="A1116" i="1"/>
  <c r="L1115" i="1"/>
  <c r="K1115" i="1"/>
  <c r="J1115" i="1"/>
  <c r="N1115" i="1"/>
  <c r="F1115" i="1"/>
  <c r="E1115" i="1"/>
  <c r="D1115" i="1"/>
  <c r="C1115" i="1"/>
  <c r="B1115" i="1"/>
  <c r="A1115" i="1"/>
  <c r="L1114" i="1"/>
  <c r="K1114" i="1"/>
  <c r="J1114" i="1"/>
  <c r="N1114" i="1"/>
  <c r="F1114" i="1"/>
  <c r="E1114" i="1"/>
  <c r="D1114" i="1"/>
  <c r="C1114" i="1"/>
  <c r="B1114" i="1"/>
  <c r="A1114" i="1"/>
  <c r="L1113" i="1"/>
  <c r="K1113" i="1"/>
  <c r="J1113" i="1"/>
  <c r="N1113" i="1"/>
  <c r="F1113" i="1"/>
  <c r="E1113" i="1"/>
  <c r="D1113" i="1"/>
  <c r="C1113" i="1"/>
  <c r="B1113" i="1"/>
  <c r="A1113" i="1"/>
  <c r="L1112" i="1"/>
  <c r="K1112" i="1"/>
  <c r="J1112" i="1"/>
  <c r="N1112" i="1"/>
  <c r="F1112" i="1"/>
  <c r="E1112" i="1"/>
  <c r="D1112" i="1"/>
  <c r="C1112" i="1"/>
  <c r="B1112" i="1"/>
  <c r="A1112" i="1"/>
  <c r="L1111" i="1"/>
  <c r="K1111" i="1"/>
  <c r="J1111" i="1"/>
  <c r="N1111" i="1"/>
  <c r="F1111" i="1"/>
  <c r="E1111" i="1"/>
  <c r="D1111" i="1"/>
  <c r="C1111" i="1"/>
  <c r="B1111" i="1"/>
  <c r="A1111" i="1"/>
  <c r="L1110" i="1"/>
  <c r="K1110" i="1"/>
  <c r="J1110" i="1"/>
  <c r="N1110" i="1"/>
  <c r="F1110" i="1"/>
  <c r="E1110" i="1"/>
  <c r="D1110" i="1"/>
  <c r="C1110" i="1"/>
  <c r="B1110" i="1"/>
  <c r="A1110" i="1"/>
  <c r="L1109" i="1"/>
  <c r="K1109" i="1"/>
  <c r="J1109" i="1"/>
  <c r="N1109" i="1"/>
  <c r="F1109" i="1"/>
  <c r="E1109" i="1"/>
  <c r="D1109" i="1"/>
  <c r="C1109" i="1"/>
  <c r="B1109" i="1"/>
  <c r="A1109" i="1"/>
  <c r="L1108" i="1"/>
  <c r="K1108" i="1"/>
  <c r="J1108" i="1"/>
  <c r="N1108" i="1"/>
  <c r="F1108" i="1"/>
  <c r="E1108" i="1"/>
  <c r="D1108" i="1"/>
  <c r="C1108" i="1"/>
  <c r="B1108" i="1"/>
  <c r="A1108" i="1"/>
  <c r="L1107" i="1"/>
  <c r="K1107" i="1"/>
  <c r="J1107" i="1"/>
  <c r="N1107" i="1"/>
  <c r="F1107" i="1"/>
  <c r="E1107" i="1"/>
  <c r="D1107" i="1"/>
  <c r="C1107" i="1"/>
  <c r="B1107" i="1"/>
  <c r="A1107" i="1"/>
  <c r="L1106" i="1"/>
  <c r="K1106" i="1"/>
  <c r="J1106" i="1"/>
  <c r="N1106" i="1"/>
  <c r="F1106" i="1"/>
  <c r="E1106" i="1"/>
  <c r="D1106" i="1"/>
  <c r="C1106" i="1"/>
  <c r="B1106" i="1"/>
  <c r="A1106" i="1"/>
  <c r="L1105" i="1"/>
  <c r="K1105" i="1"/>
  <c r="J1105" i="1"/>
  <c r="N1105" i="1"/>
  <c r="F1105" i="1"/>
  <c r="E1105" i="1"/>
  <c r="D1105" i="1"/>
  <c r="C1105" i="1"/>
  <c r="B1105" i="1"/>
  <c r="A1105" i="1"/>
  <c r="L1104" i="1"/>
  <c r="K1104" i="1"/>
  <c r="J1104" i="1"/>
  <c r="N1104" i="1"/>
  <c r="F1104" i="1"/>
  <c r="E1104" i="1"/>
  <c r="D1104" i="1"/>
  <c r="C1104" i="1"/>
  <c r="B1104" i="1"/>
  <c r="A1104" i="1"/>
  <c r="L1103" i="1"/>
  <c r="K1103" i="1"/>
  <c r="J1103" i="1"/>
  <c r="N1103" i="1"/>
  <c r="F1103" i="1"/>
  <c r="E1103" i="1"/>
  <c r="D1103" i="1"/>
  <c r="C1103" i="1"/>
  <c r="B1103" i="1"/>
  <c r="A1103" i="1"/>
  <c r="L1102" i="1"/>
  <c r="K1102" i="1"/>
  <c r="J1102" i="1"/>
  <c r="N1102" i="1"/>
  <c r="F1102" i="1"/>
  <c r="E1102" i="1"/>
  <c r="D1102" i="1"/>
  <c r="C1102" i="1"/>
  <c r="B1102" i="1"/>
  <c r="A1102" i="1"/>
  <c r="L1101" i="1"/>
  <c r="K1101" i="1"/>
  <c r="J1101" i="1"/>
  <c r="N1101" i="1"/>
  <c r="F1101" i="1"/>
  <c r="E1101" i="1"/>
  <c r="D1101" i="1"/>
  <c r="C1101" i="1"/>
  <c r="B1101" i="1"/>
  <c r="A1101" i="1"/>
  <c r="L1100" i="1"/>
  <c r="K1100" i="1"/>
  <c r="J1100" i="1"/>
  <c r="N1100" i="1"/>
  <c r="F1100" i="1"/>
  <c r="E1100" i="1"/>
  <c r="D1100" i="1"/>
  <c r="C1100" i="1"/>
  <c r="B1100" i="1"/>
  <c r="A1100" i="1"/>
  <c r="L1099" i="1"/>
  <c r="K1099" i="1"/>
  <c r="J1099" i="1"/>
  <c r="N1099" i="1"/>
  <c r="F1099" i="1"/>
  <c r="E1099" i="1"/>
  <c r="D1099" i="1"/>
  <c r="C1099" i="1"/>
  <c r="B1099" i="1"/>
  <c r="A1099" i="1"/>
  <c r="L1098" i="1"/>
  <c r="K1098" i="1"/>
  <c r="J1098" i="1"/>
  <c r="N1098" i="1"/>
  <c r="F1098" i="1"/>
  <c r="E1098" i="1"/>
  <c r="D1098" i="1"/>
  <c r="C1098" i="1"/>
  <c r="B1098" i="1"/>
  <c r="A1098" i="1"/>
  <c r="L1097" i="1"/>
  <c r="K1097" i="1"/>
  <c r="J1097" i="1"/>
  <c r="N1097" i="1"/>
  <c r="F1097" i="1"/>
  <c r="E1097" i="1"/>
  <c r="D1097" i="1"/>
  <c r="C1097" i="1"/>
  <c r="B1097" i="1"/>
  <c r="A1097" i="1"/>
  <c r="L1096" i="1"/>
  <c r="K1096" i="1"/>
  <c r="J1096" i="1"/>
  <c r="N1096" i="1"/>
  <c r="F1096" i="1"/>
  <c r="E1096" i="1"/>
  <c r="D1096" i="1"/>
  <c r="C1096" i="1"/>
  <c r="B1096" i="1"/>
  <c r="A1096" i="1"/>
  <c r="L1095" i="1"/>
  <c r="K1095" i="1"/>
  <c r="J1095" i="1"/>
  <c r="N1095" i="1"/>
  <c r="F1095" i="1"/>
  <c r="E1095" i="1"/>
  <c r="D1095" i="1"/>
  <c r="C1095" i="1"/>
  <c r="B1095" i="1"/>
  <c r="A1095" i="1"/>
  <c r="L1094" i="1"/>
  <c r="K1094" i="1"/>
  <c r="J1094" i="1"/>
  <c r="N1094" i="1"/>
  <c r="F1094" i="1"/>
  <c r="E1094" i="1"/>
  <c r="D1094" i="1"/>
  <c r="C1094" i="1"/>
  <c r="B1094" i="1"/>
  <c r="A1094" i="1"/>
  <c r="L1093" i="1"/>
  <c r="K1093" i="1"/>
  <c r="J1093" i="1"/>
  <c r="N1093" i="1"/>
  <c r="F1093" i="1"/>
  <c r="E1093" i="1"/>
  <c r="D1093" i="1"/>
  <c r="C1093" i="1"/>
  <c r="B1093" i="1"/>
  <c r="A1093" i="1"/>
  <c r="L1092" i="1"/>
  <c r="K1092" i="1"/>
  <c r="J1092" i="1"/>
  <c r="N1092" i="1"/>
  <c r="F1092" i="1"/>
  <c r="E1092" i="1"/>
  <c r="D1092" i="1"/>
  <c r="C1092" i="1"/>
  <c r="B1092" i="1"/>
  <c r="A1092" i="1"/>
  <c r="L1091" i="1"/>
  <c r="K1091" i="1"/>
  <c r="J1091" i="1"/>
  <c r="N1091" i="1"/>
  <c r="F1091" i="1"/>
  <c r="E1091" i="1"/>
  <c r="D1091" i="1"/>
  <c r="C1091" i="1"/>
  <c r="B1091" i="1"/>
  <c r="A1091" i="1"/>
  <c r="L1090" i="1"/>
  <c r="K1090" i="1"/>
  <c r="J1090" i="1"/>
  <c r="N1090" i="1"/>
  <c r="F1090" i="1"/>
  <c r="E1090" i="1"/>
  <c r="D1090" i="1"/>
  <c r="C1090" i="1"/>
  <c r="B1090" i="1"/>
  <c r="A1090" i="1"/>
  <c r="L1089" i="1"/>
  <c r="K1089" i="1"/>
  <c r="J1089" i="1"/>
  <c r="N1089" i="1"/>
  <c r="F1089" i="1"/>
  <c r="E1089" i="1"/>
  <c r="D1089" i="1"/>
  <c r="C1089" i="1"/>
  <c r="B1089" i="1"/>
  <c r="A1089" i="1"/>
  <c r="L1088" i="1"/>
  <c r="K1088" i="1"/>
  <c r="J1088" i="1"/>
  <c r="N1088" i="1"/>
  <c r="F1088" i="1"/>
  <c r="E1088" i="1"/>
  <c r="D1088" i="1"/>
  <c r="C1088" i="1"/>
  <c r="B1088" i="1"/>
  <c r="A1088" i="1"/>
  <c r="L1087" i="1"/>
  <c r="K1087" i="1"/>
  <c r="J1087" i="1"/>
  <c r="N1087" i="1"/>
  <c r="F1087" i="1"/>
  <c r="E1087" i="1"/>
  <c r="D1087" i="1"/>
  <c r="C1087" i="1"/>
  <c r="B1087" i="1"/>
  <c r="A1087" i="1"/>
  <c r="L1086" i="1"/>
  <c r="K1086" i="1"/>
  <c r="J1086" i="1"/>
  <c r="N1086" i="1"/>
  <c r="F1086" i="1"/>
  <c r="E1086" i="1"/>
  <c r="D1086" i="1"/>
  <c r="C1086" i="1"/>
  <c r="B1086" i="1"/>
  <c r="A1086" i="1"/>
  <c r="L1085" i="1"/>
  <c r="K1085" i="1"/>
  <c r="J1085" i="1"/>
  <c r="N1085" i="1"/>
  <c r="F1085" i="1"/>
  <c r="E1085" i="1"/>
  <c r="D1085" i="1"/>
  <c r="C1085" i="1"/>
  <c r="B1085" i="1"/>
  <c r="A1085" i="1"/>
  <c r="L1084" i="1"/>
  <c r="K1084" i="1"/>
  <c r="J1084" i="1"/>
  <c r="N1084" i="1"/>
  <c r="F1084" i="1"/>
  <c r="E1084" i="1"/>
  <c r="D1084" i="1"/>
  <c r="C1084" i="1"/>
  <c r="B1084" i="1"/>
  <c r="A1084" i="1"/>
  <c r="L1083" i="1"/>
  <c r="K1083" i="1"/>
  <c r="J1083" i="1"/>
  <c r="N1083" i="1"/>
  <c r="F1083" i="1"/>
  <c r="E1083" i="1"/>
  <c r="D1083" i="1"/>
  <c r="C1083" i="1"/>
  <c r="B1083" i="1"/>
  <c r="A1083" i="1"/>
  <c r="L1082" i="1"/>
  <c r="K1082" i="1"/>
  <c r="J1082" i="1"/>
  <c r="N1082" i="1"/>
  <c r="F1082" i="1"/>
  <c r="E1082" i="1"/>
  <c r="D1082" i="1"/>
  <c r="C1082" i="1"/>
  <c r="B1082" i="1"/>
  <c r="A1082" i="1"/>
  <c r="L1081" i="1"/>
  <c r="K1081" i="1"/>
  <c r="J1081" i="1"/>
  <c r="N1081" i="1"/>
  <c r="F1081" i="1"/>
  <c r="E1081" i="1"/>
  <c r="D1081" i="1"/>
  <c r="C1081" i="1"/>
  <c r="B1081" i="1"/>
  <c r="A1081" i="1"/>
  <c r="L1080" i="1"/>
  <c r="K1080" i="1"/>
  <c r="J1080" i="1"/>
  <c r="N1080" i="1"/>
  <c r="F1080" i="1"/>
  <c r="E1080" i="1"/>
  <c r="D1080" i="1"/>
  <c r="C1080" i="1"/>
  <c r="B1080" i="1"/>
  <c r="A1080" i="1"/>
  <c r="L1079" i="1"/>
  <c r="K1079" i="1"/>
  <c r="J1079" i="1"/>
  <c r="N1079" i="1"/>
  <c r="F1079" i="1"/>
  <c r="E1079" i="1"/>
  <c r="D1079" i="1"/>
  <c r="C1079" i="1"/>
  <c r="B1079" i="1"/>
  <c r="A1079" i="1"/>
  <c r="L1078" i="1"/>
  <c r="K1078" i="1"/>
  <c r="J1078" i="1"/>
  <c r="N1078" i="1"/>
  <c r="F1078" i="1"/>
  <c r="E1078" i="1"/>
  <c r="D1078" i="1"/>
  <c r="C1078" i="1"/>
  <c r="B1078" i="1"/>
  <c r="A1078" i="1"/>
  <c r="L1077" i="1"/>
  <c r="K1077" i="1"/>
  <c r="J1077" i="1"/>
  <c r="N1077" i="1"/>
  <c r="F1077" i="1"/>
  <c r="E1077" i="1"/>
  <c r="D1077" i="1"/>
  <c r="C1077" i="1"/>
  <c r="B1077" i="1"/>
  <c r="A1077" i="1"/>
  <c r="L1076" i="1"/>
  <c r="K1076" i="1"/>
  <c r="J1076" i="1"/>
  <c r="N1076" i="1"/>
  <c r="F1076" i="1"/>
  <c r="E1076" i="1"/>
  <c r="D1076" i="1"/>
  <c r="C1076" i="1"/>
  <c r="B1076" i="1"/>
  <c r="A1076" i="1"/>
  <c r="L1075" i="1"/>
  <c r="K1075" i="1"/>
  <c r="J1075" i="1"/>
  <c r="N1075" i="1"/>
  <c r="F1075" i="1"/>
  <c r="E1075" i="1"/>
  <c r="D1075" i="1"/>
  <c r="C1075" i="1"/>
  <c r="B1075" i="1"/>
  <c r="A1075" i="1"/>
  <c r="L1074" i="1"/>
  <c r="K1074" i="1"/>
  <c r="J1074" i="1"/>
  <c r="N1074" i="1"/>
  <c r="F1074" i="1"/>
  <c r="E1074" i="1"/>
  <c r="D1074" i="1"/>
  <c r="C1074" i="1"/>
  <c r="B1074" i="1"/>
  <c r="A1074" i="1"/>
  <c r="L1073" i="1"/>
  <c r="K1073" i="1"/>
  <c r="J1073" i="1"/>
  <c r="N1073" i="1"/>
  <c r="F1073" i="1"/>
  <c r="E1073" i="1"/>
  <c r="D1073" i="1"/>
  <c r="C1073" i="1"/>
  <c r="B1073" i="1"/>
  <c r="A1073" i="1"/>
  <c r="L1072" i="1"/>
  <c r="K1072" i="1"/>
  <c r="J1072" i="1"/>
  <c r="N1072" i="1"/>
  <c r="F1072" i="1"/>
  <c r="E1072" i="1"/>
  <c r="D1072" i="1"/>
  <c r="C1072" i="1"/>
  <c r="B1072" i="1"/>
  <c r="A1072" i="1"/>
  <c r="L1071" i="1"/>
  <c r="K1071" i="1"/>
  <c r="J1071" i="1"/>
  <c r="N1071" i="1"/>
  <c r="F1071" i="1"/>
  <c r="E1071" i="1"/>
  <c r="D1071" i="1"/>
  <c r="C1071" i="1"/>
  <c r="B1071" i="1"/>
  <c r="A1071" i="1"/>
  <c r="L1070" i="1"/>
  <c r="K1070" i="1"/>
  <c r="J1070" i="1"/>
  <c r="N1070" i="1"/>
  <c r="F1070" i="1"/>
  <c r="E1070" i="1"/>
  <c r="D1070" i="1"/>
  <c r="C1070" i="1"/>
  <c r="B1070" i="1"/>
  <c r="A1070" i="1"/>
  <c r="L1069" i="1"/>
  <c r="K1069" i="1"/>
  <c r="J1069" i="1"/>
  <c r="N1069" i="1"/>
  <c r="F1069" i="1"/>
  <c r="E1069" i="1"/>
  <c r="D1069" i="1"/>
  <c r="C1069" i="1"/>
  <c r="B1069" i="1"/>
  <c r="A1069" i="1"/>
  <c r="L1068" i="1"/>
  <c r="K1068" i="1"/>
  <c r="J1068" i="1"/>
  <c r="N1068" i="1"/>
  <c r="F1068" i="1"/>
  <c r="E1068" i="1"/>
  <c r="D1068" i="1"/>
  <c r="C1068" i="1"/>
  <c r="B1068" i="1"/>
  <c r="A1068" i="1"/>
  <c r="L1067" i="1"/>
  <c r="K1067" i="1"/>
  <c r="J1067" i="1"/>
  <c r="N1067" i="1"/>
  <c r="F1067" i="1"/>
  <c r="E1067" i="1"/>
  <c r="D1067" i="1"/>
  <c r="C1067" i="1"/>
  <c r="B1067" i="1"/>
  <c r="A1067" i="1"/>
  <c r="L1066" i="1"/>
  <c r="K1066" i="1"/>
  <c r="J1066" i="1"/>
  <c r="N1066" i="1"/>
  <c r="F1066" i="1"/>
  <c r="E1066" i="1"/>
  <c r="D1066" i="1"/>
  <c r="C1066" i="1"/>
  <c r="B1066" i="1"/>
  <c r="A1066" i="1"/>
  <c r="L1065" i="1"/>
  <c r="K1065" i="1"/>
  <c r="J1065" i="1"/>
  <c r="N1065" i="1"/>
  <c r="F1065" i="1"/>
  <c r="E1065" i="1"/>
  <c r="D1065" i="1"/>
  <c r="C1065" i="1"/>
  <c r="B1065" i="1"/>
  <c r="A1065" i="1"/>
  <c r="L1064" i="1"/>
  <c r="K1064" i="1"/>
  <c r="J1064" i="1"/>
  <c r="N1064" i="1"/>
  <c r="F1064" i="1"/>
  <c r="E1064" i="1"/>
  <c r="D1064" i="1"/>
  <c r="C1064" i="1"/>
  <c r="B1064" i="1"/>
  <c r="A1064" i="1"/>
  <c r="L1063" i="1"/>
  <c r="K1063" i="1"/>
  <c r="J1063" i="1"/>
  <c r="N1063" i="1"/>
  <c r="F1063" i="1"/>
  <c r="E1063" i="1"/>
  <c r="D1063" i="1"/>
  <c r="C1063" i="1"/>
  <c r="B1063" i="1"/>
  <c r="A1063" i="1"/>
  <c r="L1062" i="1"/>
  <c r="K1062" i="1"/>
  <c r="J1062" i="1"/>
  <c r="N1062" i="1"/>
  <c r="F1062" i="1"/>
  <c r="E1062" i="1"/>
  <c r="D1062" i="1"/>
  <c r="C1062" i="1"/>
  <c r="B1062" i="1"/>
  <c r="A1062" i="1"/>
  <c r="L1061" i="1"/>
  <c r="K1061" i="1"/>
  <c r="J1061" i="1"/>
  <c r="N1061" i="1"/>
  <c r="F1061" i="1"/>
  <c r="E1061" i="1"/>
  <c r="D1061" i="1"/>
  <c r="C1061" i="1"/>
  <c r="B1061" i="1"/>
  <c r="A1061" i="1"/>
  <c r="L1060" i="1"/>
  <c r="K1060" i="1"/>
  <c r="J1060" i="1"/>
  <c r="N1060" i="1"/>
  <c r="F1060" i="1"/>
  <c r="E1060" i="1"/>
  <c r="D1060" i="1"/>
  <c r="C1060" i="1"/>
  <c r="B1060" i="1"/>
  <c r="A1060" i="1"/>
  <c r="L1059" i="1"/>
  <c r="K1059" i="1"/>
  <c r="J1059" i="1"/>
  <c r="N1059" i="1"/>
  <c r="F1059" i="1"/>
  <c r="E1059" i="1"/>
  <c r="D1059" i="1"/>
  <c r="C1059" i="1"/>
  <c r="B1059" i="1"/>
  <c r="A1059" i="1"/>
  <c r="L1058" i="1"/>
  <c r="K1058" i="1"/>
  <c r="J1058" i="1"/>
  <c r="N1058" i="1"/>
  <c r="F1058" i="1"/>
  <c r="E1058" i="1"/>
  <c r="D1058" i="1"/>
  <c r="C1058" i="1"/>
  <c r="B1058" i="1"/>
  <c r="A1058" i="1"/>
  <c r="L1057" i="1"/>
  <c r="K1057" i="1"/>
  <c r="J1057" i="1"/>
  <c r="N1057" i="1"/>
  <c r="F1057" i="1"/>
  <c r="E1057" i="1"/>
  <c r="D1057" i="1"/>
  <c r="C1057" i="1"/>
  <c r="B1057" i="1"/>
  <c r="A1057" i="1"/>
  <c r="L1056" i="1"/>
  <c r="K1056" i="1"/>
  <c r="J1056" i="1"/>
  <c r="N1056" i="1"/>
  <c r="F1056" i="1"/>
  <c r="E1056" i="1"/>
  <c r="D1056" i="1"/>
  <c r="C1056" i="1"/>
  <c r="B1056" i="1"/>
  <c r="A1056" i="1"/>
  <c r="L1055" i="1"/>
  <c r="K1055" i="1"/>
  <c r="J1055" i="1"/>
  <c r="N1055" i="1"/>
  <c r="F1055" i="1"/>
  <c r="E1055" i="1"/>
  <c r="D1055" i="1"/>
  <c r="C1055" i="1"/>
  <c r="B1055" i="1"/>
  <c r="A1055" i="1"/>
  <c r="L1054" i="1"/>
  <c r="K1054" i="1"/>
  <c r="J1054" i="1"/>
  <c r="N1054" i="1"/>
  <c r="F1054" i="1"/>
  <c r="E1054" i="1"/>
  <c r="D1054" i="1"/>
  <c r="C1054" i="1"/>
  <c r="B1054" i="1"/>
  <c r="A1054" i="1"/>
  <c r="L1053" i="1"/>
  <c r="K1053" i="1"/>
  <c r="J1053" i="1"/>
  <c r="N1053" i="1"/>
  <c r="F1053" i="1"/>
  <c r="E1053" i="1"/>
  <c r="D1053" i="1"/>
  <c r="C1053" i="1"/>
  <c r="B1053" i="1"/>
  <c r="A1053" i="1"/>
  <c r="L1052" i="1"/>
  <c r="K1052" i="1"/>
  <c r="J1052" i="1"/>
  <c r="N1052" i="1"/>
  <c r="F1052" i="1"/>
  <c r="E1052" i="1"/>
  <c r="D1052" i="1"/>
  <c r="C1052" i="1"/>
  <c r="B1052" i="1"/>
  <c r="A1052" i="1"/>
  <c r="L1051" i="1"/>
  <c r="K1051" i="1"/>
  <c r="J1051" i="1"/>
  <c r="N1051" i="1"/>
  <c r="F1051" i="1"/>
  <c r="E1051" i="1"/>
  <c r="D1051" i="1"/>
  <c r="C1051" i="1"/>
  <c r="B1051" i="1"/>
  <c r="A1051" i="1"/>
  <c r="L1050" i="1"/>
  <c r="K1050" i="1"/>
  <c r="J1050" i="1"/>
  <c r="N1050" i="1"/>
  <c r="F1050" i="1"/>
  <c r="E1050" i="1"/>
  <c r="D1050" i="1"/>
  <c r="C1050" i="1"/>
  <c r="B1050" i="1"/>
  <c r="A1050" i="1"/>
  <c r="L1049" i="1"/>
  <c r="K1049" i="1"/>
  <c r="J1049" i="1"/>
  <c r="N1049" i="1"/>
  <c r="F1049" i="1"/>
  <c r="E1049" i="1"/>
  <c r="D1049" i="1"/>
  <c r="C1049" i="1"/>
  <c r="B1049" i="1"/>
  <c r="A1049" i="1"/>
  <c r="L1048" i="1"/>
  <c r="K1048" i="1"/>
  <c r="J1048" i="1"/>
  <c r="N1048" i="1"/>
  <c r="F1048" i="1"/>
  <c r="E1048" i="1"/>
  <c r="D1048" i="1"/>
  <c r="C1048" i="1"/>
  <c r="B1048" i="1"/>
  <c r="A1048" i="1"/>
  <c r="L1047" i="1"/>
  <c r="K1047" i="1"/>
  <c r="J1047" i="1"/>
  <c r="N1047" i="1"/>
  <c r="F1047" i="1"/>
  <c r="E1047" i="1"/>
  <c r="D1047" i="1"/>
  <c r="C1047" i="1"/>
  <c r="B1047" i="1"/>
  <c r="A1047" i="1"/>
  <c r="L1046" i="1"/>
  <c r="K1046" i="1"/>
  <c r="J1046" i="1"/>
  <c r="N1046" i="1"/>
  <c r="F1046" i="1"/>
  <c r="E1046" i="1"/>
  <c r="D1046" i="1"/>
  <c r="C1046" i="1"/>
  <c r="B1046" i="1"/>
  <c r="A1046" i="1"/>
  <c r="L1045" i="1"/>
  <c r="K1045" i="1"/>
  <c r="J1045" i="1"/>
  <c r="N1045" i="1"/>
  <c r="F1045" i="1"/>
  <c r="E1045" i="1"/>
  <c r="D1045" i="1"/>
  <c r="C1045" i="1"/>
  <c r="B1045" i="1"/>
  <c r="A1045" i="1"/>
  <c r="L1044" i="1"/>
  <c r="K1044" i="1"/>
  <c r="J1044" i="1"/>
  <c r="N1044" i="1"/>
  <c r="F1044" i="1"/>
  <c r="E1044" i="1"/>
  <c r="D1044" i="1"/>
  <c r="C1044" i="1"/>
  <c r="B1044" i="1"/>
  <c r="A1044" i="1"/>
  <c r="L1043" i="1"/>
  <c r="K1043" i="1"/>
  <c r="J1043" i="1"/>
  <c r="N1043" i="1"/>
  <c r="F1043" i="1"/>
  <c r="E1043" i="1"/>
  <c r="D1043" i="1"/>
  <c r="C1043" i="1"/>
  <c r="B1043" i="1"/>
  <c r="A1043" i="1"/>
  <c r="L1042" i="1"/>
  <c r="K1042" i="1"/>
  <c r="J1042" i="1"/>
  <c r="N1042" i="1"/>
  <c r="F1042" i="1"/>
  <c r="E1042" i="1"/>
  <c r="D1042" i="1"/>
  <c r="C1042" i="1"/>
  <c r="B1042" i="1"/>
  <c r="A1042" i="1"/>
  <c r="L1041" i="1"/>
  <c r="K1041" i="1"/>
  <c r="J1041" i="1"/>
  <c r="N1041" i="1"/>
  <c r="F1041" i="1"/>
  <c r="E1041" i="1"/>
  <c r="D1041" i="1"/>
  <c r="C1041" i="1"/>
  <c r="B1041" i="1"/>
  <c r="A1041" i="1"/>
  <c r="L1040" i="1"/>
  <c r="K1040" i="1"/>
  <c r="J1040" i="1"/>
  <c r="N1040" i="1"/>
  <c r="F1040" i="1"/>
  <c r="E1040" i="1"/>
  <c r="D1040" i="1"/>
  <c r="C1040" i="1"/>
  <c r="B1040" i="1"/>
  <c r="A1040" i="1"/>
  <c r="L1039" i="1"/>
  <c r="K1039" i="1"/>
  <c r="J1039" i="1"/>
  <c r="N1039" i="1"/>
  <c r="F1039" i="1"/>
  <c r="E1039" i="1"/>
  <c r="D1039" i="1"/>
  <c r="C1039" i="1"/>
  <c r="B1039" i="1"/>
  <c r="A1039" i="1"/>
  <c r="L1038" i="1"/>
  <c r="K1038" i="1"/>
  <c r="J1038" i="1"/>
  <c r="N1038" i="1"/>
  <c r="F1038" i="1"/>
  <c r="E1038" i="1"/>
  <c r="D1038" i="1"/>
  <c r="C1038" i="1"/>
  <c r="B1038" i="1"/>
  <c r="A1038" i="1"/>
  <c r="L1037" i="1"/>
  <c r="K1037" i="1"/>
  <c r="J1037" i="1"/>
  <c r="N1037" i="1"/>
  <c r="F1037" i="1"/>
  <c r="E1037" i="1"/>
  <c r="D1037" i="1"/>
  <c r="C1037" i="1"/>
  <c r="B1037" i="1"/>
  <c r="A1037" i="1"/>
  <c r="L1036" i="1"/>
  <c r="K1036" i="1"/>
  <c r="J1036" i="1"/>
  <c r="N1036" i="1"/>
  <c r="F1036" i="1"/>
  <c r="E1036" i="1"/>
  <c r="D1036" i="1"/>
  <c r="C1036" i="1"/>
  <c r="B1036" i="1"/>
  <c r="A1036" i="1"/>
  <c r="L1035" i="1"/>
  <c r="K1035" i="1"/>
  <c r="J1035" i="1"/>
  <c r="N1035" i="1"/>
  <c r="F1035" i="1"/>
  <c r="E1035" i="1"/>
  <c r="D1035" i="1"/>
  <c r="C1035" i="1"/>
  <c r="B1035" i="1"/>
  <c r="A1035" i="1"/>
  <c r="L1034" i="1"/>
  <c r="K1034" i="1"/>
  <c r="J1034" i="1"/>
  <c r="N1034" i="1"/>
  <c r="F1034" i="1"/>
  <c r="E1034" i="1"/>
  <c r="D1034" i="1"/>
  <c r="C1034" i="1"/>
  <c r="B1034" i="1"/>
  <c r="A1034" i="1"/>
  <c r="L1033" i="1"/>
  <c r="K1033" i="1"/>
  <c r="J1033" i="1"/>
  <c r="N1033" i="1"/>
  <c r="F1033" i="1"/>
  <c r="E1033" i="1"/>
  <c r="D1033" i="1"/>
  <c r="C1033" i="1"/>
  <c r="B1033" i="1"/>
  <c r="A1033" i="1"/>
  <c r="L1032" i="1"/>
  <c r="K1032" i="1"/>
  <c r="J1032" i="1"/>
  <c r="N1032" i="1"/>
  <c r="F1032" i="1"/>
  <c r="E1032" i="1"/>
  <c r="D1032" i="1"/>
  <c r="C1032" i="1"/>
  <c r="B1032" i="1"/>
  <c r="A1032" i="1"/>
  <c r="L1031" i="1"/>
  <c r="K1031" i="1"/>
  <c r="J1031" i="1"/>
  <c r="N1031" i="1"/>
  <c r="F1031" i="1"/>
  <c r="E1031" i="1"/>
  <c r="D1031" i="1"/>
  <c r="C1031" i="1"/>
  <c r="B1031" i="1"/>
  <c r="A1031" i="1"/>
  <c r="L1030" i="1"/>
  <c r="K1030" i="1"/>
  <c r="J1030" i="1"/>
  <c r="N1030" i="1"/>
  <c r="F1030" i="1"/>
  <c r="E1030" i="1"/>
  <c r="D1030" i="1"/>
  <c r="C1030" i="1"/>
  <c r="B1030" i="1"/>
  <c r="A1030" i="1"/>
  <c r="L1029" i="1"/>
  <c r="K1029" i="1"/>
  <c r="J1029" i="1"/>
  <c r="N1029" i="1"/>
  <c r="F1029" i="1"/>
  <c r="E1029" i="1"/>
  <c r="D1029" i="1"/>
  <c r="C1029" i="1"/>
  <c r="B1029" i="1"/>
  <c r="A1029" i="1"/>
  <c r="L1028" i="1"/>
  <c r="K1028" i="1"/>
  <c r="J1028" i="1"/>
  <c r="N1028" i="1"/>
  <c r="F1028" i="1"/>
  <c r="E1028" i="1"/>
  <c r="D1028" i="1"/>
  <c r="C1028" i="1"/>
  <c r="B1028" i="1"/>
  <c r="A1028" i="1"/>
  <c r="L1027" i="1"/>
  <c r="K1027" i="1"/>
  <c r="J1027" i="1"/>
  <c r="N1027" i="1"/>
  <c r="F1027" i="1"/>
  <c r="E1027" i="1"/>
  <c r="D1027" i="1"/>
  <c r="C1027" i="1"/>
  <c r="B1027" i="1"/>
  <c r="A1027" i="1"/>
  <c r="L1026" i="1"/>
  <c r="K1026" i="1"/>
  <c r="J1026" i="1"/>
  <c r="N1026" i="1"/>
  <c r="F1026" i="1"/>
  <c r="E1026" i="1"/>
  <c r="D1026" i="1"/>
  <c r="C1026" i="1"/>
  <c r="B1026" i="1"/>
  <c r="A1026" i="1"/>
  <c r="L1025" i="1"/>
  <c r="K1025" i="1"/>
  <c r="J1025" i="1"/>
  <c r="N1025" i="1"/>
  <c r="F1025" i="1"/>
  <c r="E1025" i="1"/>
  <c r="D1025" i="1"/>
  <c r="C1025" i="1"/>
  <c r="B1025" i="1"/>
  <c r="A1025" i="1"/>
  <c r="L1024" i="1"/>
  <c r="K1024" i="1"/>
  <c r="J1024" i="1"/>
  <c r="N1024" i="1"/>
  <c r="F1024" i="1"/>
  <c r="E1024" i="1"/>
  <c r="D1024" i="1"/>
  <c r="C1024" i="1"/>
  <c r="B1024" i="1"/>
  <c r="A1024" i="1"/>
  <c r="L1023" i="1"/>
  <c r="K1023" i="1"/>
  <c r="J1023" i="1"/>
  <c r="N1023" i="1"/>
  <c r="F1023" i="1"/>
  <c r="E1023" i="1"/>
  <c r="D1023" i="1"/>
  <c r="C1023" i="1"/>
  <c r="B1023" i="1"/>
  <c r="A1023" i="1"/>
  <c r="L1022" i="1"/>
  <c r="K1022" i="1"/>
  <c r="J1022" i="1"/>
  <c r="N1022" i="1"/>
  <c r="F1022" i="1"/>
  <c r="E1022" i="1"/>
  <c r="D1022" i="1"/>
  <c r="C1022" i="1"/>
  <c r="B1022" i="1"/>
  <c r="A1022" i="1"/>
  <c r="L1021" i="1"/>
  <c r="K1021" i="1"/>
  <c r="J1021" i="1"/>
  <c r="N1021" i="1"/>
  <c r="F1021" i="1"/>
  <c r="E1021" i="1"/>
  <c r="D1021" i="1"/>
  <c r="C1021" i="1"/>
  <c r="B1021" i="1"/>
  <c r="A1021" i="1"/>
  <c r="L1020" i="1"/>
  <c r="K1020" i="1"/>
  <c r="J1020" i="1"/>
  <c r="N1020" i="1"/>
  <c r="F1020" i="1"/>
  <c r="E1020" i="1"/>
  <c r="D1020" i="1"/>
  <c r="C1020" i="1"/>
  <c r="B1020" i="1"/>
  <c r="A1020" i="1"/>
  <c r="L1019" i="1"/>
  <c r="K1019" i="1"/>
  <c r="J1019" i="1"/>
  <c r="N1019" i="1"/>
  <c r="F1019" i="1"/>
  <c r="E1019" i="1"/>
  <c r="D1019" i="1"/>
  <c r="C1019" i="1"/>
  <c r="B1019" i="1"/>
  <c r="A1019" i="1"/>
  <c r="L1018" i="1"/>
  <c r="K1018" i="1"/>
  <c r="J1018" i="1"/>
  <c r="N1018" i="1"/>
  <c r="F1018" i="1"/>
  <c r="E1018" i="1"/>
  <c r="D1018" i="1"/>
  <c r="C1018" i="1"/>
  <c r="B1018" i="1"/>
  <c r="A1018" i="1"/>
  <c r="L1017" i="1"/>
  <c r="K1017" i="1"/>
  <c r="J1017" i="1"/>
  <c r="N1017" i="1"/>
  <c r="F1017" i="1"/>
  <c r="E1017" i="1"/>
  <c r="D1017" i="1"/>
  <c r="C1017" i="1"/>
  <c r="B1017" i="1"/>
  <c r="A1017" i="1"/>
  <c r="L1016" i="1"/>
  <c r="K1016" i="1"/>
  <c r="J1016" i="1"/>
  <c r="N1016" i="1"/>
  <c r="F1016" i="1"/>
  <c r="E1016" i="1"/>
  <c r="D1016" i="1"/>
  <c r="C1016" i="1"/>
  <c r="B1016" i="1"/>
  <c r="A1016" i="1"/>
  <c r="L1015" i="1"/>
  <c r="K1015" i="1"/>
  <c r="J1015" i="1"/>
  <c r="N1015" i="1"/>
  <c r="F1015" i="1"/>
  <c r="E1015" i="1"/>
  <c r="D1015" i="1"/>
  <c r="C1015" i="1"/>
  <c r="B1015" i="1"/>
  <c r="A1015" i="1"/>
  <c r="L1014" i="1"/>
  <c r="K1014" i="1"/>
  <c r="J1014" i="1"/>
  <c r="N1014" i="1"/>
  <c r="F1014" i="1"/>
  <c r="E1014" i="1"/>
  <c r="D1014" i="1"/>
  <c r="C1014" i="1"/>
  <c r="B1014" i="1"/>
  <c r="A1014" i="1"/>
  <c r="L1013" i="1"/>
  <c r="K1013" i="1"/>
  <c r="J1013" i="1"/>
  <c r="N1013" i="1"/>
  <c r="F1013" i="1"/>
  <c r="E1013" i="1"/>
  <c r="D1013" i="1"/>
  <c r="C1013" i="1"/>
  <c r="B1013" i="1"/>
  <c r="A1013" i="1"/>
  <c r="L1012" i="1"/>
  <c r="K1012" i="1"/>
  <c r="J1012" i="1"/>
  <c r="N1012" i="1"/>
  <c r="F1012" i="1"/>
  <c r="E1012" i="1"/>
  <c r="D1012" i="1"/>
  <c r="C1012" i="1"/>
  <c r="B1012" i="1"/>
  <c r="A1012" i="1"/>
  <c r="L1011" i="1"/>
  <c r="K1011" i="1"/>
  <c r="J1011" i="1"/>
  <c r="N1011" i="1"/>
  <c r="F1011" i="1"/>
  <c r="E1011" i="1"/>
  <c r="D1011" i="1"/>
  <c r="C1011" i="1"/>
  <c r="B1011" i="1"/>
  <c r="A1011" i="1"/>
  <c r="L1010" i="1"/>
  <c r="K1010" i="1"/>
  <c r="J1010" i="1"/>
  <c r="N1010" i="1"/>
  <c r="F1010" i="1"/>
  <c r="E1010" i="1"/>
  <c r="D1010" i="1"/>
  <c r="C1010" i="1"/>
  <c r="B1010" i="1"/>
  <c r="A1010" i="1"/>
  <c r="L1009" i="1"/>
  <c r="K1009" i="1"/>
  <c r="J1009" i="1"/>
  <c r="N1009" i="1"/>
  <c r="F1009" i="1"/>
  <c r="E1009" i="1"/>
  <c r="D1009" i="1"/>
  <c r="C1009" i="1"/>
  <c r="B1009" i="1"/>
  <c r="A1009" i="1"/>
  <c r="L1008" i="1"/>
  <c r="K1008" i="1"/>
  <c r="J1008" i="1"/>
  <c r="N1008" i="1"/>
  <c r="F1008" i="1"/>
  <c r="E1008" i="1"/>
  <c r="D1008" i="1"/>
  <c r="C1008" i="1"/>
  <c r="B1008" i="1"/>
  <c r="A1008" i="1"/>
  <c r="L1007" i="1"/>
  <c r="K1007" i="1"/>
  <c r="J1007" i="1"/>
  <c r="N1007" i="1"/>
  <c r="F1007" i="1"/>
  <c r="E1007" i="1"/>
  <c r="D1007" i="1"/>
  <c r="C1007" i="1"/>
  <c r="B1007" i="1"/>
  <c r="A1007" i="1"/>
  <c r="L1006" i="1"/>
  <c r="K1006" i="1"/>
  <c r="J1006" i="1"/>
  <c r="N1006" i="1"/>
  <c r="F1006" i="1"/>
  <c r="E1006" i="1"/>
  <c r="D1006" i="1"/>
  <c r="C1006" i="1"/>
  <c r="B1006" i="1"/>
  <c r="A1006" i="1"/>
  <c r="L1005" i="1"/>
  <c r="K1005" i="1"/>
  <c r="J1005" i="1"/>
  <c r="N1005" i="1"/>
  <c r="F1005" i="1"/>
  <c r="E1005" i="1"/>
  <c r="D1005" i="1"/>
  <c r="C1005" i="1"/>
  <c r="B1005" i="1"/>
  <c r="A1005" i="1"/>
  <c r="L1004" i="1"/>
  <c r="K1004" i="1"/>
  <c r="J1004" i="1"/>
  <c r="N1004" i="1"/>
  <c r="F1004" i="1"/>
  <c r="E1004" i="1"/>
  <c r="D1004" i="1"/>
  <c r="C1004" i="1"/>
  <c r="B1004" i="1"/>
  <c r="A1004" i="1"/>
  <c r="L1003" i="1"/>
  <c r="K1003" i="1"/>
  <c r="J1003" i="1"/>
  <c r="N1003" i="1"/>
  <c r="F1003" i="1"/>
  <c r="E1003" i="1"/>
  <c r="D1003" i="1"/>
  <c r="C1003" i="1"/>
  <c r="B1003" i="1"/>
  <c r="A1003" i="1"/>
  <c r="L1002" i="1"/>
  <c r="K1002" i="1"/>
  <c r="J1002" i="1"/>
  <c r="N1002" i="1"/>
  <c r="F1002" i="1"/>
  <c r="E1002" i="1"/>
  <c r="D1002" i="1"/>
  <c r="C1002" i="1"/>
  <c r="B1002" i="1"/>
  <c r="A1002" i="1"/>
  <c r="L1001" i="1"/>
  <c r="K1001" i="1"/>
  <c r="J1001" i="1"/>
  <c r="N1001" i="1"/>
  <c r="F1001" i="1"/>
  <c r="E1001" i="1"/>
  <c r="D1001" i="1"/>
  <c r="C1001" i="1"/>
  <c r="B1001" i="1"/>
  <c r="A1001" i="1"/>
  <c r="L1000" i="1"/>
  <c r="K1000" i="1"/>
  <c r="J1000" i="1"/>
  <c r="N1000" i="1"/>
  <c r="F1000" i="1"/>
  <c r="E1000" i="1"/>
  <c r="D1000" i="1"/>
  <c r="C1000" i="1"/>
  <c r="B1000" i="1"/>
  <c r="A1000" i="1"/>
  <c r="L999" i="1"/>
  <c r="K999" i="1"/>
  <c r="J999" i="1"/>
  <c r="N999" i="1"/>
  <c r="F999" i="1"/>
  <c r="E999" i="1"/>
  <c r="D999" i="1"/>
  <c r="C999" i="1"/>
  <c r="B999" i="1"/>
  <c r="A999" i="1"/>
  <c r="L998" i="1"/>
  <c r="K998" i="1"/>
  <c r="J998" i="1"/>
  <c r="N998" i="1"/>
  <c r="F998" i="1"/>
  <c r="E998" i="1"/>
  <c r="D998" i="1"/>
  <c r="C998" i="1"/>
  <c r="B998" i="1"/>
  <c r="A998" i="1"/>
  <c r="L997" i="1"/>
  <c r="K997" i="1"/>
  <c r="J997" i="1"/>
  <c r="N997" i="1"/>
  <c r="F997" i="1"/>
  <c r="E997" i="1"/>
  <c r="D997" i="1"/>
  <c r="C997" i="1"/>
  <c r="B997" i="1"/>
  <c r="A997" i="1"/>
  <c r="L996" i="1"/>
  <c r="K996" i="1"/>
  <c r="J996" i="1"/>
  <c r="N996" i="1"/>
  <c r="F996" i="1"/>
  <c r="E996" i="1"/>
  <c r="D996" i="1"/>
  <c r="C996" i="1"/>
  <c r="B996" i="1"/>
  <c r="A996" i="1"/>
  <c r="L995" i="1"/>
  <c r="K995" i="1"/>
  <c r="J995" i="1"/>
  <c r="N995" i="1"/>
  <c r="F995" i="1"/>
  <c r="E995" i="1"/>
  <c r="D995" i="1"/>
  <c r="C995" i="1"/>
  <c r="B995" i="1"/>
  <c r="A995" i="1"/>
  <c r="L994" i="1"/>
  <c r="K994" i="1"/>
  <c r="J994" i="1"/>
  <c r="N994" i="1"/>
  <c r="F994" i="1"/>
  <c r="E994" i="1"/>
  <c r="D994" i="1"/>
  <c r="C994" i="1"/>
  <c r="B994" i="1"/>
  <c r="A994" i="1"/>
  <c r="L993" i="1"/>
  <c r="K993" i="1"/>
  <c r="J993" i="1"/>
  <c r="N993" i="1"/>
  <c r="F993" i="1"/>
  <c r="E993" i="1"/>
  <c r="D993" i="1"/>
  <c r="C993" i="1"/>
  <c r="B993" i="1"/>
  <c r="A993" i="1"/>
  <c r="L992" i="1"/>
  <c r="K992" i="1"/>
  <c r="J992" i="1"/>
  <c r="N992" i="1"/>
  <c r="F992" i="1"/>
  <c r="E992" i="1"/>
  <c r="D992" i="1"/>
  <c r="C992" i="1"/>
  <c r="B992" i="1"/>
  <c r="A992" i="1"/>
  <c r="L991" i="1"/>
  <c r="K991" i="1"/>
  <c r="J991" i="1"/>
  <c r="N991" i="1"/>
  <c r="F991" i="1"/>
  <c r="E991" i="1"/>
  <c r="D991" i="1"/>
  <c r="C991" i="1"/>
  <c r="B991" i="1"/>
  <c r="A991" i="1"/>
  <c r="L990" i="1"/>
  <c r="K990" i="1"/>
  <c r="J990" i="1"/>
  <c r="N990" i="1"/>
  <c r="F990" i="1"/>
  <c r="E990" i="1"/>
  <c r="D990" i="1"/>
  <c r="C990" i="1"/>
  <c r="B990" i="1"/>
  <c r="A990" i="1"/>
  <c r="L989" i="1"/>
  <c r="K989" i="1"/>
  <c r="J989" i="1"/>
  <c r="N989" i="1"/>
  <c r="F989" i="1"/>
  <c r="E989" i="1"/>
  <c r="D989" i="1"/>
  <c r="C989" i="1"/>
  <c r="B989" i="1"/>
  <c r="A989" i="1"/>
  <c r="L988" i="1"/>
  <c r="K988" i="1"/>
  <c r="J988" i="1"/>
  <c r="N988" i="1"/>
  <c r="F988" i="1"/>
  <c r="E988" i="1"/>
  <c r="D988" i="1"/>
  <c r="C988" i="1"/>
  <c r="B988" i="1"/>
  <c r="A988" i="1"/>
  <c r="L987" i="1"/>
  <c r="K987" i="1"/>
  <c r="J987" i="1"/>
  <c r="N987" i="1"/>
  <c r="F987" i="1"/>
  <c r="E987" i="1"/>
  <c r="D987" i="1"/>
  <c r="C987" i="1"/>
  <c r="B987" i="1"/>
  <c r="A987" i="1"/>
  <c r="L986" i="1"/>
  <c r="K986" i="1"/>
  <c r="J986" i="1"/>
  <c r="N986" i="1"/>
  <c r="F986" i="1"/>
  <c r="E986" i="1"/>
  <c r="D986" i="1"/>
  <c r="C986" i="1"/>
  <c r="B986" i="1"/>
  <c r="A986" i="1"/>
  <c r="L985" i="1"/>
  <c r="K985" i="1"/>
  <c r="J985" i="1"/>
  <c r="N985" i="1"/>
  <c r="F985" i="1"/>
  <c r="E985" i="1"/>
  <c r="D985" i="1"/>
  <c r="C985" i="1"/>
  <c r="B985" i="1"/>
  <c r="A985" i="1"/>
  <c r="L984" i="1"/>
  <c r="K984" i="1"/>
  <c r="J984" i="1"/>
  <c r="N984" i="1"/>
  <c r="F984" i="1"/>
  <c r="E984" i="1"/>
  <c r="D984" i="1"/>
  <c r="C984" i="1"/>
  <c r="B984" i="1"/>
  <c r="A984" i="1"/>
  <c r="L983" i="1"/>
  <c r="K983" i="1"/>
  <c r="J983" i="1"/>
  <c r="N983" i="1"/>
  <c r="F983" i="1"/>
  <c r="E983" i="1"/>
  <c r="D983" i="1"/>
  <c r="C983" i="1"/>
  <c r="B983" i="1"/>
  <c r="A983" i="1"/>
  <c r="L982" i="1"/>
  <c r="K982" i="1"/>
  <c r="J982" i="1"/>
  <c r="N982" i="1"/>
  <c r="F982" i="1"/>
  <c r="E982" i="1"/>
  <c r="D982" i="1"/>
  <c r="C982" i="1"/>
  <c r="B982" i="1"/>
  <c r="A982" i="1"/>
  <c r="L981" i="1"/>
  <c r="K981" i="1"/>
  <c r="J981" i="1"/>
  <c r="N981" i="1"/>
  <c r="F981" i="1"/>
  <c r="E981" i="1"/>
  <c r="D981" i="1"/>
  <c r="C981" i="1"/>
  <c r="B981" i="1"/>
  <c r="A981" i="1"/>
  <c r="L980" i="1"/>
  <c r="K980" i="1"/>
  <c r="J980" i="1"/>
  <c r="N980" i="1"/>
  <c r="F980" i="1"/>
  <c r="E980" i="1"/>
  <c r="D980" i="1"/>
  <c r="C980" i="1"/>
  <c r="B980" i="1"/>
  <c r="A980" i="1"/>
  <c r="L979" i="1"/>
  <c r="K979" i="1"/>
  <c r="J979" i="1"/>
  <c r="N979" i="1"/>
  <c r="F979" i="1"/>
  <c r="E979" i="1"/>
  <c r="D979" i="1"/>
  <c r="C979" i="1"/>
  <c r="B979" i="1"/>
  <c r="A979" i="1"/>
  <c r="L978" i="1"/>
  <c r="K978" i="1"/>
  <c r="J978" i="1"/>
  <c r="N978" i="1"/>
  <c r="F978" i="1"/>
  <c r="E978" i="1"/>
  <c r="D978" i="1"/>
  <c r="C978" i="1"/>
  <c r="B978" i="1"/>
  <c r="A978" i="1"/>
  <c r="L977" i="1"/>
  <c r="K977" i="1"/>
  <c r="J977" i="1"/>
  <c r="N977" i="1"/>
  <c r="F977" i="1"/>
  <c r="E977" i="1"/>
  <c r="D977" i="1"/>
  <c r="C977" i="1"/>
  <c r="B977" i="1"/>
  <c r="A977" i="1"/>
  <c r="L976" i="1"/>
  <c r="K976" i="1"/>
  <c r="J976" i="1"/>
  <c r="N976" i="1"/>
  <c r="F976" i="1"/>
  <c r="E976" i="1"/>
  <c r="D976" i="1"/>
  <c r="C976" i="1"/>
  <c r="B976" i="1"/>
  <c r="A976" i="1"/>
  <c r="L975" i="1"/>
  <c r="K975" i="1"/>
  <c r="J975" i="1"/>
  <c r="N975" i="1"/>
  <c r="F975" i="1"/>
  <c r="E975" i="1"/>
  <c r="D975" i="1"/>
  <c r="C975" i="1"/>
  <c r="B975" i="1"/>
  <c r="A975" i="1"/>
  <c r="L974" i="1"/>
  <c r="K974" i="1"/>
  <c r="J974" i="1"/>
  <c r="N974" i="1"/>
  <c r="F974" i="1"/>
  <c r="E974" i="1"/>
  <c r="D974" i="1"/>
  <c r="C974" i="1"/>
  <c r="B974" i="1"/>
  <c r="A974" i="1"/>
  <c r="L973" i="1"/>
  <c r="K973" i="1"/>
  <c r="J973" i="1"/>
  <c r="N973" i="1"/>
  <c r="F973" i="1"/>
  <c r="E973" i="1"/>
  <c r="D973" i="1"/>
  <c r="C973" i="1"/>
  <c r="B973" i="1"/>
  <c r="A973" i="1"/>
  <c r="L972" i="1"/>
  <c r="K972" i="1"/>
  <c r="J972" i="1"/>
  <c r="N972" i="1"/>
  <c r="F972" i="1"/>
  <c r="E972" i="1"/>
  <c r="D972" i="1"/>
  <c r="C972" i="1"/>
  <c r="B972" i="1"/>
  <c r="A972" i="1"/>
  <c r="L971" i="1"/>
  <c r="K971" i="1"/>
  <c r="J971" i="1"/>
  <c r="N971" i="1"/>
  <c r="F971" i="1"/>
  <c r="E971" i="1"/>
  <c r="D971" i="1"/>
  <c r="C971" i="1"/>
  <c r="B971" i="1"/>
  <c r="A971" i="1"/>
  <c r="L970" i="1"/>
  <c r="K970" i="1"/>
  <c r="J970" i="1"/>
  <c r="N970" i="1"/>
  <c r="F970" i="1"/>
  <c r="E970" i="1"/>
  <c r="D970" i="1"/>
  <c r="C970" i="1"/>
  <c r="B970" i="1"/>
  <c r="A970" i="1"/>
  <c r="L969" i="1"/>
  <c r="K969" i="1"/>
  <c r="J969" i="1"/>
  <c r="N969" i="1"/>
  <c r="F969" i="1"/>
  <c r="E969" i="1"/>
  <c r="D969" i="1"/>
  <c r="C969" i="1"/>
  <c r="B969" i="1"/>
  <c r="A969" i="1"/>
  <c r="L968" i="1"/>
  <c r="K968" i="1"/>
  <c r="J968" i="1"/>
  <c r="N968" i="1"/>
  <c r="F968" i="1"/>
  <c r="E968" i="1"/>
  <c r="D968" i="1"/>
  <c r="C968" i="1"/>
  <c r="B968" i="1"/>
  <c r="A968" i="1"/>
  <c r="L967" i="1"/>
  <c r="K967" i="1"/>
  <c r="J967" i="1"/>
  <c r="N967" i="1"/>
  <c r="F967" i="1"/>
  <c r="E967" i="1"/>
  <c r="D967" i="1"/>
  <c r="C967" i="1"/>
  <c r="B967" i="1"/>
  <c r="A967" i="1"/>
  <c r="L966" i="1"/>
  <c r="K966" i="1"/>
  <c r="J966" i="1"/>
  <c r="N966" i="1"/>
  <c r="F966" i="1"/>
  <c r="E966" i="1"/>
  <c r="D966" i="1"/>
  <c r="C966" i="1"/>
  <c r="B966" i="1"/>
  <c r="A966" i="1"/>
  <c r="L965" i="1"/>
  <c r="K965" i="1"/>
  <c r="J965" i="1"/>
  <c r="N965" i="1"/>
  <c r="F965" i="1"/>
  <c r="E965" i="1"/>
  <c r="D965" i="1"/>
  <c r="C965" i="1"/>
  <c r="B965" i="1"/>
  <c r="A965" i="1"/>
  <c r="L964" i="1"/>
  <c r="K964" i="1"/>
  <c r="J964" i="1"/>
  <c r="N964" i="1"/>
  <c r="F964" i="1"/>
  <c r="E964" i="1"/>
  <c r="D964" i="1"/>
  <c r="C964" i="1"/>
  <c r="B964" i="1"/>
  <c r="A964" i="1"/>
  <c r="L963" i="1"/>
  <c r="K963" i="1"/>
  <c r="J963" i="1"/>
  <c r="N963" i="1"/>
  <c r="F963" i="1"/>
  <c r="E963" i="1"/>
  <c r="D963" i="1"/>
  <c r="C963" i="1"/>
  <c r="B963" i="1"/>
  <c r="A963" i="1"/>
  <c r="L962" i="1"/>
  <c r="K962" i="1"/>
  <c r="J962" i="1"/>
  <c r="N962" i="1"/>
  <c r="F962" i="1"/>
  <c r="E962" i="1"/>
  <c r="D962" i="1"/>
  <c r="C962" i="1"/>
  <c r="B962" i="1"/>
  <c r="A962" i="1"/>
  <c r="L961" i="1"/>
  <c r="K961" i="1"/>
  <c r="J961" i="1"/>
  <c r="N961" i="1"/>
  <c r="F961" i="1"/>
  <c r="E961" i="1"/>
  <c r="D961" i="1"/>
  <c r="C961" i="1"/>
  <c r="B961" i="1"/>
  <c r="A961" i="1"/>
  <c r="L960" i="1"/>
  <c r="K960" i="1"/>
  <c r="J960" i="1"/>
  <c r="N960" i="1"/>
  <c r="F960" i="1"/>
  <c r="E960" i="1"/>
  <c r="D960" i="1"/>
  <c r="C960" i="1"/>
  <c r="B960" i="1"/>
  <c r="A960" i="1"/>
  <c r="L959" i="1"/>
  <c r="K959" i="1"/>
  <c r="J959" i="1"/>
  <c r="N959" i="1"/>
  <c r="F959" i="1"/>
  <c r="E959" i="1"/>
  <c r="D959" i="1"/>
  <c r="C959" i="1"/>
  <c r="B959" i="1"/>
  <c r="A959" i="1"/>
  <c r="L958" i="1"/>
  <c r="K958" i="1"/>
  <c r="J958" i="1"/>
  <c r="N958" i="1"/>
  <c r="F958" i="1"/>
  <c r="E958" i="1"/>
  <c r="D958" i="1"/>
  <c r="C958" i="1"/>
  <c r="B958" i="1"/>
  <c r="A958" i="1"/>
  <c r="L957" i="1"/>
  <c r="K957" i="1"/>
  <c r="J957" i="1"/>
  <c r="N957" i="1"/>
  <c r="F957" i="1"/>
  <c r="E957" i="1"/>
  <c r="D957" i="1"/>
  <c r="C957" i="1"/>
  <c r="B957" i="1"/>
  <c r="A957" i="1"/>
  <c r="L956" i="1"/>
  <c r="K956" i="1"/>
  <c r="J956" i="1"/>
  <c r="N956" i="1"/>
  <c r="F956" i="1"/>
  <c r="E956" i="1"/>
  <c r="D956" i="1"/>
  <c r="C956" i="1"/>
  <c r="B956" i="1"/>
  <c r="A956" i="1"/>
  <c r="L955" i="1"/>
  <c r="K955" i="1"/>
  <c r="J955" i="1"/>
  <c r="N955" i="1"/>
  <c r="F955" i="1"/>
  <c r="E955" i="1"/>
  <c r="D955" i="1"/>
  <c r="C955" i="1"/>
  <c r="B955" i="1"/>
  <c r="A955" i="1"/>
  <c r="L954" i="1"/>
  <c r="K954" i="1"/>
  <c r="J954" i="1"/>
  <c r="N954" i="1"/>
  <c r="F954" i="1"/>
  <c r="E954" i="1"/>
  <c r="D954" i="1"/>
  <c r="C954" i="1"/>
  <c r="B954" i="1"/>
  <c r="A954" i="1"/>
  <c r="L953" i="1"/>
  <c r="K953" i="1"/>
  <c r="J953" i="1"/>
  <c r="N953" i="1"/>
  <c r="F953" i="1"/>
  <c r="E953" i="1"/>
  <c r="D953" i="1"/>
  <c r="C953" i="1"/>
  <c r="B953" i="1"/>
  <c r="A953" i="1"/>
  <c r="L952" i="1"/>
  <c r="K952" i="1"/>
  <c r="J952" i="1"/>
  <c r="N952" i="1"/>
  <c r="F952" i="1"/>
  <c r="E952" i="1"/>
  <c r="D952" i="1"/>
  <c r="C952" i="1"/>
  <c r="B952" i="1"/>
  <c r="A952" i="1"/>
  <c r="L951" i="1"/>
  <c r="K951" i="1"/>
  <c r="J951" i="1"/>
  <c r="N951" i="1"/>
  <c r="F951" i="1"/>
  <c r="E951" i="1"/>
  <c r="D951" i="1"/>
  <c r="C951" i="1"/>
  <c r="B951" i="1"/>
  <c r="A951" i="1"/>
  <c r="L950" i="1"/>
  <c r="K950" i="1"/>
  <c r="J950" i="1"/>
  <c r="N950" i="1"/>
  <c r="F950" i="1"/>
  <c r="E950" i="1"/>
  <c r="D950" i="1"/>
  <c r="C950" i="1"/>
  <c r="B950" i="1"/>
  <c r="A950" i="1"/>
  <c r="L949" i="1"/>
  <c r="K949" i="1"/>
  <c r="J949" i="1"/>
  <c r="N949" i="1"/>
  <c r="F949" i="1"/>
  <c r="E949" i="1"/>
  <c r="D949" i="1"/>
  <c r="C949" i="1"/>
  <c r="B949" i="1"/>
  <c r="A949" i="1"/>
  <c r="L948" i="1"/>
  <c r="K948" i="1"/>
  <c r="J948" i="1"/>
  <c r="N948" i="1"/>
  <c r="F948" i="1"/>
  <c r="E948" i="1"/>
  <c r="D948" i="1"/>
  <c r="C948" i="1"/>
  <c r="B948" i="1"/>
  <c r="A948" i="1"/>
  <c r="L947" i="1"/>
  <c r="K947" i="1"/>
  <c r="J947" i="1"/>
  <c r="N947" i="1"/>
  <c r="F947" i="1"/>
  <c r="E947" i="1"/>
  <c r="D947" i="1"/>
  <c r="C947" i="1"/>
  <c r="B947" i="1"/>
  <c r="A947" i="1"/>
  <c r="L946" i="1"/>
  <c r="K946" i="1"/>
  <c r="J946" i="1"/>
  <c r="N946" i="1"/>
  <c r="F946" i="1"/>
  <c r="E946" i="1"/>
  <c r="D946" i="1"/>
  <c r="C946" i="1"/>
  <c r="B946" i="1"/>
  <c r="A946" i="1"/>
  <c r="L945" i="1"/>
  <c r="K945" i="1"/>
  <c r="J945" i="1"/>
  <c r="N945" i="1"/>
  <c r="F945" i="1"/>
  <c r="E945" i="1"/>
  <c r="D945" i="1"/>
  <c r="C945" i="1"/>
  <c r="B945" i="1"/>
  <c r="A945" i="1"/>
  <c r="L944" i="1"/>
  <c r="K944" i="1"/>
  <c r="J944" i="1"/>
  <c r="N944" i="1"/>
  <c r="F944" i="1"/>
  <c r="E944" i="1"/>
  <c r="D944" i="1"/>
  <c r="C944" i="1"/>
  <c r="B944" i="1"/>
  <c r="A944" i="1"/>
  <c r="L943" i="1"/>
  <c r="K943" i="1"/>
  <c r="J943" i="1"/>
  <c r="N943" i="1"/>
  <c r="F943" i="1"/>
  <c r="E943" i="1"/>
  <c r="D943" i="1"/>
  <c r="C943" i="1"/>
  <c r="B943" i="1"/>
  <c r="A943" i="1"/>
  <c r="L942" i="1"/>
  <c r="K942" i="1"/>
  <c r="J942" i="1"/>
  <c r="N942" i="1"/>
  <c r="F942" i="1"/>
  <c r="E942" i="1"/>
  <c r="D942" i="1"/>
  <c r="C942" i="1"/>
  <c r="B942" i="1"/>
  <c r="A942" i="1"/>
  <c r="L941" i="1"/>
  <c r="K941" i="1"/>
  <c r="J941" i="1"/>
  <c r="N941" i="1"/>
  <c r="F941" i="1"/>
  <c r="E941" i="1"/>
  <c r="D941" i="1"/>
  <c r="C941" i="1"/>
  <c r="B941" i="1"/>
  <c r="A941" i="1"/>
  <c r="L940" i="1"/>
  <c r="K940" i="1"/>
  <c r="J940" i="1"/>
  <c r="N940" i="1"/>
  <c r="F940" i="1"/>
  <c r="E940" i="1"/>
  <c r="D940" i="1"/>
  <c r="C940" i="1"/>
  <c r="B940" i="1"/>
  <c r="A940" i="1"/>
  <c r="L939" i="1"/>
  <c r="K939" i="1"/>
  <c r="J939" i="1"/>
  <c r="N939" i="1"/>
  <c r="F939" i="1"/>
  <c r="E939" i="1"/>
  <c r="D939" i="1"/>
  <c r="C939" i="1"/>
  <c r="B939" i="1"/>
  <c r="A939" i="1"/>
  <c r="L938" i="1"/>
  <c r="K938" i="1"/>
  <c r="J938" i="1"/>
  <c r="N938" i="1"/>
  <c r="F938" i="1"/>
  <c r="E938" i="1"/>
  <c r="D938" i="1"/>
  <c r="C938" i="1"/>
  <c r="B938" i="1"/>
  <c r="A938" i="1"/>
  <c r="L937" i="1"/>
  <c r="K937" i="1"/>
  <c r="J937" i="1"/>
  <c r="N937" i="1"/>
  <c r="F937" i="1"/>
  <c r="E937" i="1"/>
  <c r="D937" i="1"/>
  <c r="C937" i="1"/>
  <c r="B937" i="1"/>
  <c r="A937" i="1"/>
  <c r="L936" i="1"/>
  <c r="K936" i="1"/>
  <c r="J936" i="1"/>
  <c r="N936" i="1"/>
  <c r="F936" i="1"/>
  <c r="E936" i="1"/>
  <c r="D936" i="1"/>
  <c r="C936" i="1"/>
  <c r="B936" i="1"/>
  <c r="A936" i="1"/>
  <c r="L935" i="1"/>
  <c r="K935" i="1"/>
  <c r="J935" i="1"/>
  <c r="N935" i="1"/>
  <c r="F935" i="1"/>
  <c r="E935" i="1"/>
  <c r="D935" i="1"/>
  <c r="C935" i="1"/>
  <c r="B935" i="1"/>
  <c r="A935" i="1"/>
  <c r="L934" i="1"/>
  <c r="K934" i="1"/>
  <c r="J934" i="1"/>
  <c r="N934" i="1"/>
  <c r="F934" i="1"/>
  <c r="E934" i="1"/>
  <c r="D934" i="1"/>
  <c r="C934" i="1"/>
  <c r="B934" i="1"/>
  <c r="A934" i="1"/>
  <c r="L933" i="1"/>
  <c r="K933" i="1"/>
  <c r="J933" i="1"/>
  <c r="N933" i="1"/>
  <c r="F933" i="1"/>
  <c r="E933" i="1"/>
  <c r="D933" i="1"/>
  <c r="C933" i="1"/>
  <c r="B933" i="1"/>
  <c r="A933" i="1"/>
  <c r="L932" i="1"/>
  <c r="K932" i="1"/>
  <c r="J932" i="1"/>
  <c r="N932" i="1"/>
  <c r="F932" i="1"/>
  <c r="E932" i="1"/>
  <c r="D932" i="1"/>
  <c r="C932" i="1"/>
  <c r="B932" i="1"/>
  <c r="A932" i="1"/>
  <c r="L931" i="1"/>
  <c r="K931" i="1"/>
  <c r="J931" i="1"/>
  <c r="N931" i="1"/>
  <c r="F931" i="1"/>
  <c r="E931" i="1"/>
  <c r="D931" i="1"/>
  <c r="C931" i="1"/>
  <c r="B931" i="1"/>
  <c r="A931" i="1"/>
  <c r="L930" i="1"/>
  <c r="K930" i="1"/>
  <c r="J930" i="1"/>
  <c r="N930" i="1"/>
  <c r="F930" i="1"/>
  <c r="E930" i="1"/>
  <c r="D930" i="1"/>
  <c r="C930" i="1"/>
  <c r="B930" i="1"/>
  <c r="A930" i="1"/>
  <c r="L929" i="1"/>
  <c r="K929" i="1"/>
  <c r="J929" i="1"/>
  <c r="N929" i="1"/>
  <c r="F929" i="1"/>
  <c r="E929" i="1"/>
  <c r="D929" i="1"/>
  <c r="C929" i="1"/>
  <c r="B929" i="1"/>
  <c r="A929" i="1"/>
  <c r="L928" i="1"/>
  <c r="K928" i="1"/>
  <c r="J928" i="1"/>
  <c r="N928" i="1"/>
  <c r="F928" i="1"/>
  <c r="E928" i="1"/>
  <c r="D928" i="1"/>
  <c r="C928" i="1"/>
  <c r="B928" i="1"/>
  <c r="A928" i="1"/>
  <c r="L927" i="1"/>
  <c r="K927" i="1"/>
  <c r="J927" i="1"/>
  <c r="N927" i="1"/>
  <c r="F927" i="1"/>
  <c r="E927" i="1"/>
  <c r="D927" i="1"/>
  <c r="C927" i="1"/>
  <c r="B927" i="1"/>
  <c r="A927" i="1"/>
  <c r="L926" i="1"/>
  <c r="K926" i="1"/>
  <c r="J926" i="1"/>
  <c r="N926" i="1"/>
  <c r="F926" i="1"/>
  <c r="E926" i="1"/>
  <c r="D926" i="1"/>
  <c r="C926" i="1"/>
  <c r="B926" i="1"/>
  <c r="A926" i="1"/>
  <c r="L925" i="1"/>
  <c r="K925" i="1"/>
  <c r="J925" i="1"/>
  <c r="N925" i="1"/>
  <c r="F925" i="1"/>
  <c r="E925" i="1"/>
  <c r="D925" i="1"/>
  <c r="C925" i="1"/>
  <c r="B925" i="1"/>
  <c r="A925" i="1"/>
  <c r="L924" i="1"/>
  <c r="K924" i="1"/>
  <c r="J924" i="1"/>
  <c r="N924" i="1"/>
  <c r="F924" i="1"/>
  <c r="E924" i="1"/>
  <c r="D924" i="1"/>
  <c r="C924" i="1"/>
  <c r="B924" i="1"/>
  <c r="A924" i="1"/>
  <c r="L923" i="1"/>
  <c r="K923" i="1"/>
  <c r="J923" i="1"/>
  <c r="N923" i="1"/>
  <c r="F923" i="1"/>
  <c r="E923" i="1"/>
  <c r="D923" i="1"/>
  <c r="C923" i="1"/>
  <c r="B923" i="1"/>
  <c r="A923" i="1"/>
  <c r="L922" i="1"/>
  <c r="K922" i="1"/>
  <c r="J922" i="1"/>
  <c r="N922" i="1"/>
  <c r="F922" i="1"/>
  <c r="E922" i="1"/>
  <c r="D922" i="1"/>
  <c r="C922" i="1"/>
  <c r="B922" i="1"/>
  <c r="A922" i="1"/>
  <c r="L921" i="1"/>
  <c r="K921" i="1"/>
  <c r="J921" i="1"/>
  <c r="N921" i="1"/>
  <c r="F921" i="1"/>
  <c r="E921" i="1"/>
  <c r="D921" i="1"/>
  <c r="C921" i="1"/>
  <c r="B921" i="1"/>
  <c r="A921" i="1"/>
  <c r="L920" i="1"/>
  <c r="K920" i="1"/>
  <c r="J920" i="1"/>
  <c r="N920" i="1"/>
  <c r="F920" i="1"/>
  <c r="E920" i="1"/>
  <c r="D920" i="1"/>
  <c r="C920" i="1"/>
  <c r="B920" i="1"/>
  <c r="A920" i="1"/>
  <c r="L919" i="1"/>
  <c r="K919" i="1"/>
  <c r="J919" i="1"/>
  <c r="N919" i="1"/>
  <c r="F919" i="1"/>
  <c r="E919" i="1"/>
  <c r="D919" i="1"/>
  <c r="C919" i="1"/>
  <c r="B919" i="1"/>
  <c r="A919" i="1"/>
  <c r="L918" i="1"/>
  <c r="K918" i="1"/>
  <c r="J918" i="1"/>
  <c r="N918" i="1"/>
  <c r="F918" i="1"/>
  <c r="E918" i="1"/>
  <c r="D918" i="1"/>
  <c r="C918" i="1"/>
  <c r="B918" i="1"/>
  <c r="A918" i="1"/>
  <c r="L917" i="1"/>
  <c r="K917" i="1"/>
  <c r="J917" i="1"/>
  <c r="N917" i="1"/>
  <c r="F917" i="1"/>
  <c r="E917" i="1"/>
  <c r="D917" i="1"/>
  <c r="C917" i="1"/>
  <c r="B917" i="1"/>
  <c r="A917" i="1"/>
  <c r="L916" i="1"/>
  <c r="K916" i="1"/>
  <c r="J916" i="1"/>
  <c r="N916" i="1"/>
  <c r="F916" i="1"/>
  <c r="E916" i="1"/>
  <c r="D916" i="1"/>
  <c r="C916" i="1"/>
  <c r="B916" i="1"/>
  <c r="A916" i="1"/>
  <c r="L915" i="1"/>
  <c r="K915" i="1"/>
  <c r="J915" i="1"/>
  <c r="N915" i="1"/>
  <c r="F915" i="1"/>
  <c r="E915" i="1"/>
  <c r="D915" i="1"/>
  <c r="C915" i="1"/>
  <c r="B915" i="1"/>
  <c r="A915" i="1"/>
  <c r="L914" i="1"/>
  <c r="K914" i="1"/>
  <c r="J914" i="1"/>
  <c r="N914" i="1"/>
  <c r="F914" i="1"/>
  <c r="E914" i="1"/>
  <c r="D914" i="1"/>
  <c r="C914" i="1"/>
  <c r="B914" i="1"/>
  <c r="A914" i="1"/>
  <c r="L913" i="1"/>
  <c r="K913" i="1"/>
  <c r="J913" i="1"/>
  <c r="N913" i="1"/>
  <c r="F913" i="1"/>
  <c r="E913" i="1"/>
  <c r="D913" i="1"/>
  <c r="C913" i="1"/>
  <c r="B913" i="1"/>
  <c r="A913" i="1"/>
  <c r="L912" i="1"/>
  <c r="K912" i="1"/>
  <c r="J912" i="1"/>
  <c r="N912" i="1"/>
  <c r="F912" i="1"/>
  <c r="E912" i="1"/>
  <c r="D912" i="1"/>
  <c r="C912" i="1"/>
  <c r="B912" i="1"/>
  <c r="A912" i="1"/>
  <c r="L911" i="1"/>
  <c r="K911" i="1"/>
  <c r="J911" i="1"/>
  <c r="N911" i="1"/>
  <c r="F911" i="1"/>
  <c r="E911" i="1"/>
  <c r="D911" i="1"/>
  <c r="C911" i="1"/>
  <c r="B911" i="1"/>
  <c r="A911" i="1"/>
  <c r="L910" i="1"/>
  <c r="K910" i="1"/>
  <c r="J910" i="1"/>
  <c r="N910" i="1"/>
  <c r="F910" i="1"/>
  <c r="E910" i="1"/>
  <c r="D910" i="1"/>
  <c r="C910" i="1"/>
  <c r="B910" i="1"/>
  <c r="A910" i="1"/>
  <c r="L909" i="1"/>
  <c r="K909" i="1"/>
  <c r="J909" i="1"/>
  <c r="N909" i="1"/>
  <c r="F909" i="1"/>
  <c r="E909" i="1"/>
  <c r="D909" i="1"/>
  <c r="C909" i="1"/>
  <c r="B909" i="1"/>
  <c r="A909" i="1"/>
  <c r="L908" i="1"/>
  <c r="K908" i="1"/>
  <c r="J908" i="1"/>
  <c r="N908" i="1"/>
  <c r="F908" i="1"/>
  <c r="E908" i="1"/>
  <c r="D908" i="1"/>
  <c r="C908" i="1"/>
  <c r="B908" i="1"/>
  <c r="A908" i="1"/>
  <c r="L907" i="1"/>
  <c r="K907" i="1"/>
  <c r="J907" i="1"/>
  <c r="N907" i="1"/>
  <c r="F907" i="1"/>
  <c r="E907" i="1"/>
  <c r="D907" i="1"/>
  <c r="C907" i="1"/>
  <c r="B907" i="1"/>
  <c r="A907" i="1"/>
  <c r="L906" i="1"/>
  <c r="K906" i="1"/>
  <c r="J906" i="1"/>
  <c r="N906" i="1"/>
  <c r="F906" i="1"/>
  <c r="E906" i="1"/>
  <c r="D906" i="1"/>
  <c r="C906" i="1"/>
  <c r="B906" i="1"/>
  <c r="A906" i="1"/>
  <c r="L905" i="1"/>
  <c r="K905" i="1"/>
  <c r="J905" i="1"/>
  <c r="N905" i="1"/>
  <c r="F905" i="1"/>
  <c r="E905" i="1"/>
  <c r="D905" i="1"/>
  <c r="C905" i="1"/>
  <c r="B905" i="1"/>
  <c r="A905" i="1"/>
  <c r="L904" i="1"/>
  <c r="K904" i="1"/>
  <c r="J904" i="1"/>
  <c r="N904" i="1"/>
  <c r="F904" i="1"/>
  <c r="E904" i="1"/>
  <c r="D904" i="1"/>
  <c r="C904" i="1"/>
  <c r="B904" i="1"/>
  <c r="A904" i="1"/>
  <c r="L903" i="1"/>
  <c r="K903" i="1"/>
  <c r="J903" i="1"/>
  <c r="N903" i="1"/>
  <c r="F903" i="1"/>
  <c r="E903" i="1"/>
  <c r="D903" i="1"/>
  <c r="C903" i="1"/>
  <c r="B903" i="1"/>
  <c r="A903" i="1"/>
  <c r="L902" i="1"/>
  <c r="K902" i="1"/>
  <c r="J902" i="1"/>
  <c r="N902" i="1"/>
  <c r="F902" i="1"/>
  <c r="E902" i="1"/>
  <c r="D902" i="1"/>
  <c r="C902" i="1"/>
  <c r="B902" i="1"/>
  <c r="A902" i="1"/>
  <c r="L901" i="1"/>
  <c r="K901" i="1"/>
  <c r="J901" i="1"/>
  <c r="N901" i="1"/>
  <c r="F901" i="1"/>
  <c r="E901" i="1"/>
  <c r="D901" i="1"/>
  <c r="C901" i="1"/>
  <c r="B901" i="1"/>
  <c r="A901" i="1"/>
  <c r="L900" i="1"/>
  <c r="K900" i="1"/>
  <c r="J900" i="1"/>
  <c r="N900" i="1"/>
  <c r="F900" i="1"/>
  <c r="E900" i="1"/>
  <c r="D900" i="1"/>
  <c r="C900" i="1"/>
  <c r="B900" i="1"/>
  <c r="A900" i="1"/>
  <c r="L899" i="1"/>
  <c r="K899" i="1"/>
  <c r="J899" i="1"/>
  <c r="N899" i="1"/>
  <c r="F899" i="1"/>
  <c r="E899" i="1"/>
  <c r="D899" i="1"/>
  <c r="C899" i="1"/>
  <c r="B899" i="1"/>
  <c r="A899" i="1"/>
  <c r="L898" i="1"/>
  <c r="K898" i="1"/>
  <c r="J898" i="1"/>
  <c r="N898" i="1"/>
  <c r="F898" i="1"/>
  <c r="E898" i="1"/>
  <c r="D898" i="1"/>
  <c r="C898" i="1"/>
  <c r="B898" i="1"/>
  <c r="A898" i="1"/>
  <c r="L897" i="1"/>
  <c r="K897" i="1"/>
  <c r="J897" i="1"/>
  <c r="N897" i="1"/>
  <c r="F897" i="1"/>
  <c r="E897" i="1"/>
  <c r="D897" i="1"/>
  <c r="C897" i="1"/>
  <c r="B897" i="1"/>
  <c r="A897" i="1"/>
  <c r="L896" i="1"/>
  <c r="K896" i="1"/>
  <c r="J896" i="1"/>
  <c r="N896" i="1"/>
  <c r="F896" i="1"/>
  <c r="E896" i="1"/>
  <c r="D896" i="1"/>
  <c r="C896" i="1"/>
  <c r="B896" i="1"/>
  <c r="A896" i="1"/>
  <c r="L895" i="1"/>
  <c r="K895" i="1"/>
  <c r="J895" i="1"/>
  <c r="N895" i="1"/>
  <c r="F895" i="1"/>
  <c r="E895" i="1"/>
  <c r="D895" i="1"/>
  <c r="C895" i="1"/>
  <c r="B895" i="1"/>
  <c r="A895" i="1"/>
  <c r="L894" i="1"/>
  <c r="K894" i="1"/>
  <c r="J894" i="1"/>
  <c r="N894" i="1"/>
  <c r="F894" i="1"/>
  <c r="E894" i="1"/>
  <c r="D894" i="1"/>
  <c r="C894" i="1"/>
  <c r="B894" i="1"/>
  <c r="A894" i="1"/>
  <c r="L893" i="1"/>
  <c r="K893" i="1"/>
  <c r="J893" i="1"/>
  <c r="N893" i="1"/>
  <c r="F893" i="1"/>
  <c r="E893" i="1"/>
  <c r="D893" i="1"/>
  <c r="C893" i="1"/>
  <c r="B893" i="1"/>
  <c r="A893" i="1"/>
  <c r="L892" i="1"/>
  <c r="K892" i="1"/>
  <c r="J892" i="1"/>
  <c r="N892" i="1"/>
  <c r="F892" i="1"/>
  <c r="E892" i="1"/>
  <c r="D892" i="1"/>
  <c r="C892" i="1"/>
  <c r="B892" i="1"/>
  <c r="A892" i="1"/>
  <c r="L891" i="1"/>
  <c r="K891" i="1"/>
  <c r="J891" i="1"/>
  <c r="N891" i="1"/>
  <c r="F891" i="1"/>
  <c r="E891" i="1"/>
  <c r="D891" i="1"/>
  <c r="C891" i="1"/>
  <c r="B891" i="1"/>
  <c r="A891" i="1"/>
  <c r="L890" i="1"/>
  <c r="K890" i="1"/>
  <c r="J890" i="1"/>
  <c r="N890" i="1"/>
  <c r="F890" i="1"/>
  <c r="E890" i="1"/>
  <c r="D890" i="1"/>
  <c r="C890" i="1"/>
  <c r="B890" i="1"/>
  <c r="A890" i="1"/>
  <c r="L889" i="1"/>
  <c r="K889" i="1"/>
  <c r="J889" i="1"/>
  <c r="N889" i="1"/>
  <c r="F889" i="1"/>
  <c r="E889" i="1"/>
  <c r="D889" i="1"/>
  <c r="C889" i="1"/>
  <c r="B889" i="1"/>
  <c r="A889" i="1"/>
  <c r="L888" i="1"/>
  <c r="K888" i="1"/>
  <c r="J888" i="1"/>
  <c r="N888" i="1"/>
  <c r="F888" i="1"/>
  <c r="E888" i="1"/>
  <c r="D888" i="1"/>
  <c r="C888" i="1"/>
  <c r="B888" i="1"/>
  <c r="A888" i="1"/>
  <c r="L887" i="1"/>
  <c r="K887" i="1"/>
  <c r="J887" i="1"/>
  <c r="N887" i="1"/>
  <c r="F887" i="1"/>
  <c r="E887" i="1"/>
  <c r="D887" i="1"/>
  <c r="C887" i="1"/>
  <c r="B887" i="1"/>
  <c r="A887" i="1"/>
  <c r="L886" i="1"/>
  <c r="K886" i="1"/>
  <c r="J886" i="1"/>
  <c r="N886" i="1"/>
  <c r="F886" i="1"/>
  <c r="E886" i="1"/>
  <c r="D886" i="1"/>
  <c r="C886" i="1"/>
  <c r="B886" i="1"/>
  <c r="A886" i="1"/>
  <c r="L885" i="1"/>
  <c r="K885" i="1"/>
  <c r="J885" i="1"/>
  <c r="N885" i="1"/>
  <c r="F885" i="1"/>
  <c r="E885" i="1"/>
  <c r="D885" i="1"/>
  <c r="C885" i="1"/>
  <c r="B885" i="1"/>
  <c r="A885" i="1"/>
  <c r="L884" i="1"/>
  <c r="K884" i="1"/>
  <c r="J884" i="1"/>
  <c r="N884" i="1"/>
  <c r="F884" i="1"/>
  <c r="E884" i="1"/>
  <c r="D884" i="1"/>
  <c r="C884" i="1"/>
  <c r="B884" i="1"/>
  <c r="A884" i="1"/>
  <c r="L883" i="1"/>
  <c r="K883" i="1"/>
  <c r="J883" i="1"/>
  <c r="N883" i="1"/>
  <c r="F883" i="1"/>
  <c r="E883" i="1"/>
  <c r="D883" i="1"/>
  <c r="C883" i="1"/>
  <c r="B883" i="1"/>
  <c r="A883" i="1"/>
  <c r="L882" i="1"/>
  <c r="K882" i="1"/>
  <c r="J882" i="1"/>
  <c r="N882" i="1"/>
  <c r="F882" i="1"/>
  <c r="E882" i="1"/>
  <c r="D882" i="1"/>
  <c r="C882" i="1"/>
  <c r="B882" i="1"/>
  <c r="A882" i="1"/>
  <c r="L881" i="1"/>
  <c r="K881" i="1"/>
  <c r="J881" i="1"/>
  <c r="N881" i="1"/>
  <c r="F881" i="1"/>
  <c r="E881" i="1"/>
  <c r="D881" i="1"/>
  <c r="C881" i="1"/>
  <c r="B881" i="1"/>
  <c r="A881" i="1"/>
  <c r="L880" i="1"/>
  <c r="K880" i="1"/>
  <c r="J880" i="1"/>
  <c r="N880" i="1"/>
  <c r="F880" i="1"/>
  <c r="E880" i="1"/>
  <c r="D880" i="1"/>
  <c r="C880" i="1"/>
  <c r="B880" i="1"/>
  <c r="A880" i="1"/>
  <c r="L879" i="1"/>
  <c r="K879" i="1"/>
  <c r="J879" i="1"/>
  <c r="N879" i="1"/>
  <c r="F879" i="1"/>
  <c r="E879" i="1"/>
  <c r="D879" i="1"/>
  <c r="C879" i="1"/>
  <c r="B879" i="1"/>
  <c r="A879" i="1"/>
  <c r="L878" i="1"/>
  <c r="K878" i="1"/>
  <c r="J878" i="1"/>
  <c r="N878" i="1"/>
  <c r="F878" i="1"/>
  <c r="E878" i="1"/>
  <c r="D878" i="1"/>
  <c r="C878" i="1"/>
  <c r="B878" i="1"/>
  <c r="A878" i="1"/>
  <c r="L877" i="1"/>
  <c r="K877" i="1"/>
  <c r="J877" i="1"/>
  <c r="N877" i="1"/>
  <c r="F877" i="1"/>
  <c r="E877" i="1"/>
  <c r="D877" i="1"/>
  <c r="C877" i="1"/>
  <c r="B877" i="1"/>
  <c r="A877" i="1"/>
  <c r="L876" i="1"/>
  <c r="K876" i="1"/>
  <c r="J876" i="1"/>
  <c r="N876" i="1"/>
  <c r="F876" i="1"/>
  <c r="E876" i="1"/>
  <c r="D876" i="1"/>
  <c r="C876" i="1"/>
  <c r="B876" i="1"/>
  <c r="A876" i="1"/>
  <c r="L875" i="1"/>
  <c r="K875" i="1"/>
  <c r="J875" i="1"/>
  <c r="N875" i="1"/>
  <c r="F875" i="1"/>
  <c r="E875" i="1"/>
  <c r="D875" i="1"/>
  <c r="C875" i="1"/>
  <c r="B875" i="1"/>
  <c r="A875" i="1"/>
  <c r="L874" i="1"/>
  <c r="K874" i="1"/>
  <c r="J874" i="1"/>
  <c r="N874" i="1"/>
  <c r="F874" i="1"/>
  <c r="E874" i="1"/>
  <c r="D874" i="1"/>
  <c r="C874" i="1"/>
  <c r="B874" i="1"/>
  <c r="A874" i="1"/>
  <c r="L873" i="1"/>
  <c r="K873" i="1"/>
  <c r="J873" i="1"/>
  <c r="N873" i="1"/>
  <c r="F873" i="1"/>
  <c r="E873" i="1"/>
  <c r="D873" i="1"/>
  <c r="C873" i="1"/>
  <c r="B873" i="1"/>
  <c r="A873" i="1"/>
  <c r="L872" i="1"/>
  <c r="K872" i="1"/>
  <c r="J872" i="1"/>
  <c r="N872" i="1"/>
  <c r="F872" i="1"/>
  <c r="E872" i="1"/>
  <c r="D872" i="1"/>
  <c r="C872" i="1"/>
  <c r="B872" i="1"/>
  <c r="A872" i="1"/>
  <c r="L871" i="1"/>
  <c r="K871" i="1"/>
  <c r="J871" i="1"/>
  <c r="N871" i="1"/>
  <c r="F871" i="1"/>
  <c r="E871" i="1"/>
  <c r="D871" i="1"/>
  <c r="C871" i="1"/>
  <c r="B871" i="1"/>
  <c r="A871" i="1"/>
  <c r="L870" i="1"/>
  <c r="K870" i="1"/>
  <c r="J870" i="1"/>
  <c r="N870" i="1"/>
  <c r="F870" i="1"/>
  <c r="E870" i="1"/>
  <c r="D870" i="1"/>
  <c r="C870" i="1"/>
  <c r="B870" i="1"/>
  <c r="A870" i="1"/>
  <c r="L869" i="1"/>
  <c r="K869" i="1"/>
  <c r="J869" i="1"/>
  <c r="N869" i="1"/>
  <c r="F869" i="1"/>
  <c r="E869" i="1"/>
  <c r="D869" i="1"/>
  <c r="C869" i="1"/>
  <c r="B869" i="1"/>
  <c r="A869" i="1"/>
  <c r="L868" i="1"/>
  <c r="K868" i="1"/>
  <c r="J868" i="1"/>
  <c r="N868" i="1"/>
  <c r="F868" i="1"/>
  <c r="E868" i="1"/>
  <c r="D868" i="1"/>
  <c r="C868" i="1"/>
  <c r="B868" i="1"/>
  <c r="A868" i="1"/>
  <c r="L867" i="1"/>
  <c r="K867" i="1"/>
  <c r="J867" i="1"/>
  <c r="N867" i="1"/>
  <c r="F867" i="1"/>
  <c r="E867" i="1"/>
  <c r="D867" i="1"/>
  <c r="C867" i="1"/>
  <c r="B867" i="1"/>
  <c r="A867" i="1"/>
  <c r="L866" i="1"/>
  <c r="K866" i="1"/>
  <c r="J866" i="1"/>
  <c r="N866" i="1"/>
  <c r="F866" i="1"/>
  <c r="E866" i="1"/>
  <c r="D866" i="1"/>
  <c r="C866" i="1"/>
  <c r="B866" i="1"/>
  <c r="A866" i="1"/>
  <c r="L865" i="1"/>
  <c r="K865" i="1"/>
  <c r="J865" i="1"/>
  <c r="N865" i="1"/>
  <c r="F865" i="1"/>
  <c r="E865" i="1"/>
  <c r="D865" i="1"/>
  <c r="C865" i="1"/>
  <c r="B865" i="1"/>
  <c r="A865" i="1"/>
  <c r="L864" i="1"/>
  <c r="K864" i="1"/>
  <c r="J864" i="1"/>
  <c r="N864" i="1"/>
  <c r="F864" i="1"/>
  <c r="E864" i="1"/>
  <c r="D864" i="1"/>
  <c r="C864" i="1"/>
  <c r="B864" i="1"/>
  <c r="A864" i="1"/>
  <c r="L863" i="1"/>
  <c r="K863" i="1"/>
  <c r="J863" i="1"/>
  <c r="N863" i="1"/>
  <c r="F863" i="1"/>
  <c r="E863" i="1"/>
  <c r="D863" i="1"/>
  <c r="C863" i="1"/>
  <c r="B863" i="1"/>
  <c r="A863" i="1"/>
  <c r="L862" i="1"/>
  <c r="K862" i="1"/>
  <c r="J862" i="1"/>
  <c r="N862" i="1"/>
  <c r="F862" i="1"/>
  <c r="E862" i="1"/>
  <c r="D862" i="1"/>
  <c r="C862" i="1"/>
  <c r="B862" i="1"/>
  <c r="A862" i="1"/>
  <c r="L861" i="1"/>
  <c r="K861" i="1"/>
  <c r="J861" i="1"/>
  <c r="N861" i="1"/>
  <c r="F861" i="1"/>
  <c r="E861" i="1"/>
  <c r="D861" i="1"/>
  <c r="C861" i="1"/>
  <c r="B861" i="1"/>
  <c r="A861" i="1"/>
  <c r="L860" i="1"/>
  <c r="K860" i="1"/>
  <c r="J860" i="1"/>
  <c r="N860" i="1"/>
  <c r="F860" i="1"/>
  <c r="E860" i="1"/>
  <c r="D860" i="1"/>
  <c r="C860" i="1"/>
  <c r="B860" i="1"/>
  <c r="A860" i="1"/>
  <c r="L859" i="1"/>
  <c r="K859" i="1"/>
  <c r="J859" i="1"/>
  <c r="N859" i="1"/>
  <c r="F859" i="1"/>
  <c r="E859" i="1"/>
  <c r="D859" i="1"/>
  <c r="C859" i="1"/>
  <c r="B859" i="1"/>
  <c r="A859" i="1"/>
  <c r="L858" i="1"/>
  <c r="K858" i="1"/>
  <c r="J858" i="1"/>
  <c r="N858" i="1"/>
  <c r="F858" i="1"/>
  <c r="E858" i="1"/>
  <c r="D858" i="1"/>
  <c r="C858" i="1"/>
  <c r="B858" i="1"/>
  <c r="A858" i="1"/>
  <c r="L857" i="1"/>
  <c r="K857" i="1"/>
  <c r="J857" i="1"/>
  <c r="N857" i="1"/>
  <c r="F857" i="1"/>
  <c r="E857" i="1"/>
  <c r="D857" i="1"/>
  <c r="C857" i="1"/>
  <c r="B857" i="1"/>
  <c r="A857" i="1"/>
  <c r="L856" i="1"/>
  <c r="K856" i="1"/>
  <c r="J856" i="1"/>
  <c r="N856" i="1"/>
  <c r="F856" i="1"/>
  <c r="E856" i="1"/>
  <c r="D856" i="1"/>
  <c r="C856" i="1"/>
  <c r="B856" i="1"/>
  <c r="A856" i="1"/>
  <c r="L855" i="1"/>
  <c r="K855" i="1"/>
  <c r="J855" i="1"/>
  <c r="N855" i="1"/>
  <c r="F855" i="1"/>
  <c r="E855" i="1"/>
  <c r="D855" i="1"/>
  <c r="C855" i="1"/>
  <c r="B855" i="1"/>
  <c r="A855" i="1"/>
  <c r="L854" i="1"/>
  <c r="K854" i="1"/>
  <c r="J854" i="1"/>
  <c r="N854" i="1"/>
  <c r="F854" i="1"/>
  <c r="E854" i="1"/>
  <c r="D854" i="1"/>
  <c r="C854" i="1"/>
  <c r="B854" i="1"/>
  <c r="A854" i="1"/>
  <c r="L853" i="1"/>
  <c r="K853" i="1"/>
  <c r="J853" i="1"/>
  <c r="N853" i="1"/>
  <c r="F853" i="1"/>
  <c r="E853" i="1"/>
  <c r="D853" i="1"/>
  <c r="C853" i="1"/>
  <c r="B853" i="1"/>
  <c r="A853" i="1"/>
  <c r="L852" i="1"/>
  <c r="K852" i="1"/>
  <c r="J852" i="1"/>
  <c r="N852" i="1"/>
  <c r="F852" i="1"/>
  <c r="E852" i="1"/>
  <c r="D852" i="1"/>
  <c r="C852" i="1"/>
  <c r="B852" i="1"/>
  <c r="A852" i="1"/>
  <c r="L851" i="1"/>
  <c r="K851" i="1"/>
  <c r="J851" i="1"/>
  <c r="N851" i="1"/>
  <c r="F851" i="1"/>
  <c r="E851" i="1"/>
  <c r="D851" i="1"/>
  <c r="C851" i="1"/>
  <c r="B851" i="1"/>
  <c r="A851" i="1"/>
  <c r="L850" i="1"/>
  <c r="K850" i="1"/>
  <c r="J850" i="1"/>
  <c r="N850" i="1"/>
  <c r="F850" i="1"/>
  <c r="E850" i="1"/>
  <c r="D850" i="1"/>
  <c r="C850" i="1"/>
  <c r="B850" i="1"/>
  <c r="A850" i="1"/>
  <c r="L849" i="1"/>
  <c r="K849" i="1"/>
  <c r="J849" i="1"/>
  <c r="N849" i="1"/>
  <c r="F849" i="1"/>
  <c r="E849" i="1"/>
  <c r="D849" i="1"/>
  <c r="C849" i="1"/>
  <c r="B849" i="1"/>
  <c r="A849" i="1"/>
  <c r="L848" i="1"/>
  <c r="K848" i="1"/>
  <c r="J848" i="1"/>
  <c r="N848" i="1"/>
  <c r="F848" i="1"/>
  <c r="E848" i="1"/>
  <c r="D848" i="1"/>
  <c r="C848" i="1"/>
  <c r="B848" i="1"/>
  <c r="A848" i="1"/>
  <c r="L847" i="1"/>
  <c r="K847" i="1"/>
  <c r="J847" i="1"/>
  <c r="N847" i="1"/>
  <c r="F847" i="1"/>
  <c r="E847" i="1"/>
  <c r="D847" i="1"/>
  <c r="C847" i="1"/>
  <c r="B847" i="1"/>
  <c r="A847" i="1"/>
  <c r="L846" i="1"/>
  <c r="K846" i="1"/>
  <c r="J846" i="1"/>
  <c r="N846" i="1"/>
  <c r="F846" i="1"/>
  <c r="E846" i="1"/>
  <c r="D846" i="1"/>
  <c r="C846" i="1"/>
  <c r="B846" i="1"/>
  <c r="A846" i="1"/>
  <c r="L845" i="1"/>
  <c r="K845" i="1"/>
  <c r="J845" i="1"/>
  <c r="N845" i="1"/>
  <c r="F845" i="1"/>
  <c r="E845" i="1"/>
  <c r="D845" i="1"/>
  <c r="C845" i="1"/>
  <c r="B845" i="1"/>
  <c r="A845" i="1"/>
  <c r="L844" i="1"/>
  <c r="K844" i="1"/>
  <c r="J844" i="1"/>
  <c r="N844" i="1"/>
  <c r="F844" i="1"/>
  <c r="E844" i="1"/>
  <c r="D844" i="1"/>
  <c r="C844" i="1"/>
  <c r="B844" i="1"/>
  <c r="A844" i="1"/>
  <c r="L843" i="1"/>
  <c r="K843" i="1"/>
  <c r="J843" i="1"/>
  <c r="N843" i="1"/>
  <c r="F843" i="1"/>
  <c r="E843" i="1"/>
  <c r="D843" i="1"/>
  <c r="C843" i="1"/>
  <c r="B843" i="1"/>
  <c r="A843" i="1"/>
  <c r="L842" i="1"/>
  <c r="K842" i="1"/>
  <c r="J842" i="1"/>
  <c r="N842" i="1"/>
  <c r="F842" i="1"/>
  <c r="E842" i="1"/>
  <c r="D842" i="1"/>
  <c r="C842" i="1"/>
  <c r="B842" i="1"/>
  <c r="A842" i="1"/>
  <c r="L841" i="1"/>
  <c r="K841" i="1"/>
  <c r="J841" i="1"/>
  <c r="N841" i="1"/>
  <c r="F841" i="1"/>
  <c r="E841" i="1"/>
  <c r="D841" i="1"/>
  <c r="C841" i="1"/>
  <c r="B841" i="1"/>
  <c r="A841" i="1"/>
  <c r="L840" i="1"/>
  <c r="K840" i="1"/>
  <c r="J840" i="1"/>
  <c r="N840" i="1"/>
  <c r="F840" i="1"/>
  <c r="E840" i="1"/>
  <c r="D840" i="1"/>
  <c r="C840" i="1"/>
  <c r="B840" i="1"/>
  <c r="A840" i="1"/>
  <c r="L839" i="1"/>
  <c r="K839" i="1"/>
  <c r="J839" i="1"/>
  <c r="N839" i="1"/>
  <c r="F839" i="1"/>
  <c r="E839" i="1"/>
  <c r="D839" i="1"/>
  <c r="C839" i="1"/>
  <c r="B839" i="1"/>
  <c r="A839" i="1"/>
  <c r="L838" i="1"/>
  <c r="K838" i="1"/>
  <c r="J838" i="1"/>
  <c r="N838" i="1"/>
  <c r="F838" i="1"/>
  <c r="E838" i="1"/>
  <c r="D838" i="1"/>
  <c r="C838" i="1"/>
  <c r="B838" i="1"/>
  <c r="A838" i="1"/>
  <c r="L837" i="1"/>
  <c r="K837" i="1"/>
  <c r="J837" i="1"/>
  <c r="N837" i="1"/>
  <c r="F837" i="1"/>
  <c r="E837" i="1"/>
  <c r="D837" i="1"/>
  <c r="C837" i="1"/>
  <c r="B837" i="1"/>
  <c r="A837" i="1"/>
  <c r="L836" i="1"/>
  <c r="K836" i="1"/>
  <c r="J836" i="1"/>
  <c r="N836" i="1"/>
  <c r="F836" i="1"/>
  <c r="E836" i="1"/>
  <c r="D836" i="1"/>
  <c r="C836" i="1"/>
  <c r="B836" i="1"/>
  <c r="A836" i="1"/>
  <c r="L835" i="1"/>
  <c r="K835" i="1"/>
  <c r="J835" i="1"/>
  <c r="N835" i="1"/>
  <c r="F835" i="1"/>
  <c r="E835" i="1"/>
  <c r="D835" i="1"/>
  <c r="C835" i="1"/>
  <c r="B835" i="1"/>
  <c r="A835" i="1"/>
  <c r="L834" i="1"/>
  <c r="K834" i="1"/>
  <c r="J834" i="1"/>
  <c r="N834" i="1"/>
  <c r="F834" i="1"/>
  <c r="E834" i="1"/>
  <c r="D834" i="1"/>
  <c r="C834" i="1"/>
  <c r="B834" i="1"/>
  <c r="A834" i="1"/>
  <c r="L833" i="1"/>
  <c r="K833" i="1"/>
  <c r="J833" i="1"/>
  <c r="N833" i="1"/>
  <c r="F833" i="1"/>
  <c r="E833" i="1"/>
  <c r="D833" i="1"/>
  <c r="C833" i="1"/>
  <c r="B833" i="1"/>
  <c r="A833" i="1"/>
  <c r="L832" i="1"/>
  <c r="K832" i="1"/>
  <c r="J832" i="1"/>
  <c r="N832" i="1"/>
  <c r="F832" i="1"/>
  <c r="E832" i="1"/>
  <c r="D832" i="1"/>
  <c r="C832" i="1"/>
  <c r="B832" i="1"/>
  <c r="A832" i="1"/>
  <c r="L831" i="1"/>
  <c r="K831" i="1"/>
  <c r="J831" i="1"/>
  <c r="N831" i="1"/>
  <c r="F831" i="1"/>
  <c r="E831" i="1"/>
  <c r="D831" i="1"/>
  <c r="C831" i="1"/>
  <c r="B831" i="1"/>
  <c r="A831" i="1"/>
  <c r="L830" i="1"/>
  <c r="K830" i="1"/>
  <c r="J830" i="1"/>
  <c r="N830" i="1"/>
  <c r="F830" i="1"/>
  <c r="E830" i="1"/>
  <c r="D830" i="1"/>
  <c r="C830" i="1"/>
  <c r="B830" i="1"/>
  <c r="A830" i="1"/>
  <c r="L829" i="1"/>
  <c r="K829" i="1"/>
  <c r="J829" i="1"/>
  <c r="N829" i="1"/>
  <c r="F829" i="1"/>
  <c r="E829" i="1"/>
  <c r="D829" i="1"/>
  <c r="C829" i="1"/>
  <c r="B829" i="1"/>
  <c r="A829" i="1"/>
  <c r="L828" i="1"/>
  <c r="K828" i="1"/>
  <c r="J828" i="1"/>
  <c r="N828" i="1"/>
  <c r="F828" i="1"/>
  <c r="E828" i="1"/>
  <c r="D828" i="1"/>
  <c r="C828" i="1"/>
  <c r="B828" i="1"/>
  <c r="A828" i="1"/>
  <c r="L827" i="1"/>
  <c r="K827" i="1"/>
  <c r="J827" i="1"/>
  <c r="N827" i="1"/>
  <c r="F827" i="1"/>
  <c r="E827" i="1"/>
  <c r="D827" i="1"/>
  <c r="C827" i="1"/>
  <c r="B827" i="1"/>
  <c r="A827" i="1"/>
  <c r="L826" i="1"/>
  <c r="K826" i="1"/>
  <c r="J826" i="1"/>
  <c r="N826" i="1"/>
  <c r="F826" i="1"/>
  <c r="E826" i="1"/>
  <c r="D826" i="1"/>
  <c r="C826" i="1"/>
  <c r="B826" i="1"/>
  <c r="A826" i="1"/>
  <c r="L825" i="1"/>
  <c r="K825" i="1"/>
  <c r="J825" i="1"/>
  <c r="N825" i="1"/>
  <c r="F825" i="1"/>
  <c r="E825" i="1"/>
  <c r="D825" i="1"/>
  <c r="C825" i="1"/>
  <c r="B825" i="1"/>
  <c r="A825" i="1"/>
  <c r="L824" i="1"/>
  <c r="K824" i="1"/>
  <c r="J824" i="1"/>
  <c r="N824" i="1"/>
  <c r="F824" i="1"/>
  <c r="E824" i="1"/>
  <c r="D824" i="1"/>
  <c r="C824" i="1"/>
  <c r="B824" i="1"/>
  <c r="A824" i="1"/>
  <c r="L823" i="1"/>
  <c r="K823" i="1"/>
  <c r="J823" i="1"/>
  <c r="N823" i="1"/>
  <c r="F823" i="1"/>
  <c r="E823" i="1"/>
  <c r="D823" i="1"/>
  <c r="C823" i="1"/>
  <c r="B823" i="1"/>
  <c r="A823" i="1"/>
  <c r="L822" i="1"/>
  <c r="K822" i="1"/>
  <c r="J822" i="1"/>
  <c r="N822" i="1"/>
  <c r="F822" i="1"/>
  <c r="E822" i="1"/>
  <c r="D822" i="1"/>
  <c r="C822" i="1"/>
  <c r="B822" i="1"/>
  <c r="A822" i="1"/>
  <c r="L821" i="1"/>
  <c r="K821" i="1"/>
  <c r="J821" i="1"/>
  <c r="N821" i="1"/>
  <c r="F821" i="1"/>
  <c r="E821" i="1"/>
  <c r="D821" i="1"/>
  <c r="C821" i="1"/>
  <c r="B821" i="1"/>
  <c r="A821" i="1"/>
  <c r="L820" i="1"/>
  <c r="K820" i="1"/>
  <c r="J820" i="1"/>
  <c r="N820" i="1"/>
  <c r="F820" i="1"/>
  <c r="E820" i="1"/>
  <c r="D820" i="1"/>
  <c r="C820" i="1"/>
  <c r="B820" i="1"/>
  <c r="A820" i="1"/>
  <c r="L819" i="1"/>
  <c r="K819" i="1"/>
  <c r="J819" i="1"/>
  <c r="N819" i="1"/>
  <c r="F819" i="1"/>
  <c r="E819" i="1"/>
  <c r="D819" i="1"/>
  <c r="C819" i="1"/>
  <c r="B819" i="1"/>
  <c r="A819" i="1"/>
  <c r="L818" i="1"/>
  <c r="K818" i="1"/>
  <c r="J818" i="1"/>
  <c r="N818" i="1"/>
  <c r="F818" i="1"/>
  <c r="E818" i="1"/>
  <c r="D818" i="1"/>
  <c r="C818" i="1"/>
  <c r="B818" i="1"/>
  <c r="A818" i="1"/>
  <c r="L817" i="1"/>
  <c r="K817" i="1"/>
  <c r="J817" i="1"/>
  <c r="N817" i="1"/>
  <c r="F817" i="1"/>
  <c r="E817" i="1"/>
  <c r="D817" i="1"/>
  <c r="C817" i="1"/>
  <c r="B817" i="1"/>
  <c r="A817" i="1"/>
  <c r="L816" i="1"/>
  <c r="K816" i="1"/>
  <c r="J816" i="1"/>
  <c r="N816" i="1"/>
  <c r="F816" i="1"/>
  <c r="E816" i="1"/>
  <c r="D816" i="1"/>
  <c r="C816" i="1"/>
  <c r="B816" i="1"/>
  <c r="A816" i="1"/>
  <c r="L815" i="1"/>
  <c r="K815" i="1"/>
  <c r="J815" i="1"/>
  <c r="N815" i="1"/>
  <c r="F815" i="1"/>
  <c r="E815" i="1"/>
  <c r="D815" i="1"/>
  <c r="C815" i="1"/>
  <c r="B815" i="1"/>
  <c r="A815" i="1"/>
  <c r="L814" i="1"/>
  <c r="K814" i="1"/>
  <c r="J814" i="1"/>
  <c r="N814" i="1"/>
  <c r="F814" i="1"/>
  <c r="E814" i="1"/>
  <c r="D814" i="1"/>
  <c r="C814" i="1"/>
  <c r="B814" i="1"/>
  <c r="A814" i="1"/>
  <c r="L813" i="1"/>
  <c r="K813" i="1"/>
  <c r="J813" i="1"/>
  <c r="N813" i="1"/>
  <c r="F813" i="1"/>
  <c r="E813" i="1"/>
  <c r="D813" i="1"/>
  <c r="C813" i="1"/>
  <c r="B813" i="1"/>
  <c r="A813" i="1"/>
  <c r="L812" i="1"/>
  <c r="K812" i="1"/>
  <c r="J812" i="1"/>
  <c r="N812" i="1"/>
  <c r="F812" i="1"/>
  <c r="E812" i="1"/>
  <c r="D812" i="1"/>
  <c r="C812" i="1"/>
  <c r="B812" i="1"/>
  <c r="A812" i="1"/>
  <c r="L811" i="1"/>
  <c r="K811" i="1"/>
  <c r="J811" i="1"/>
  <c r="N811" i="1"/>
  <c r="F811" i="1"/>
  <c r="E811" i="1"/>
  <c r="D811" i="1"/>
  <c r="C811" i="1"/>
  <c r="B811" i="1"/>
  <c r="A811" i="1"/>
  <c r="L810" i="1"/>
  <c r="K810" i="1"/>
  <c r="J810" i="1"/>
  <c r="N810" i="1"/>
  <c r="F810" i="1"/>
  <c r="E810" i="1"/>
  <c r="D810" i="1"/>
  <c r="C810" i="1"/>
  <c r="B810" i="1"/>
  <c r="A810" i="1"/>
  <c r="L809" i="1"/>
  <c r="K809" i="1"/>
  <c r="J809" i="1"/>
  <c r="N809" i="1"/>
  <c r="F809" i="1"/>
  <c r="E809" i="1"/>
  <c r="D809" i="1"/>
  <c r="C809" i="1"/>
  <c r="B809" i="1"/>
  <c r="A809" i="1"/>
  <c r="L808" i="1"/>
  <c r="K808" i="1"/>
  <c r="J808" i="1"/>
  <c r="N808" i="1"/>
  <c r="F808" i="1"/>
  <c r="E808" i="1"/>
  <c r="D808" i="1"/>
  <c r="C808" i="1"/>
  <c r="B808" i="1"/>
  <c r="A808" i="1"/>
  <c r="L807" i="1"/>
  <c r="K807" i="1"/>
  <c r="J807" i="1"/>
  <c r="N807" i="1"/>
  <c r="F807" i="1"/>
  <c r="E807" i="1"/>
  <c r="D807" i="1"/>
  <c r="C807" i="1"/>
  <c r="B807" i="1"/>
  <c r="A807" i="1"/>
  <c r="L806" i="1"/>
  <c r="K806" i="1"/>
  <c r="J806" i="1"/>
  <c r="N806" i="1"/>
  <c r="F806" i="1"/>
  <c r="E806" i="1"/>
  <c r="D806" i="1"/>
  <c r="C806" i="1"/>
  <c r="B806" i="1"/>
  <c r="A806" i="1"/>
  <c r="L805" i="1"/>
  <c r="K805" i="1"/>
  <c r="J805" i="1"/>
  <c r="N805" i="1"/>
  <c r="F805" i="1"/>
  <c r="E805" i="1"/>
  <c r="D805" i="1"/>
  <c r="C805" i="1"/>
  <c r="B805" i="1"/>
  <c r="A805" i="1"/>
  <c r="L804" i="1"/>
  <c r="K804" i="1"/>
  <c r="J804" i="1"/>
  <c r="N804" i="1"/>
  <c r="F804" i="1"/>
  <c r="E804" i="1"/>
  <c r="D804" i="1"/>
  <c r="C804" i="1"/>
  <c r="B804" i="1"/>
  <c r="A804" i="1"/>
  <c r="L803" i="1"/>
  <c r="K803" i="1"/>
  <c r="J803" i="1"/>
  <c r="N803" i="1"/>
  <c r="F803" i="1"/>
  <c r="E803" i="1"/>
  <c r="D803" i="1"/>
  <c r="C803" i="1"/>
  <c r="B803" i="1"/>
  <c r="A803" i="1"/>
  <c r="L802" i="1"/>
  <c r="K802" i="1"/>
  <c r="J802" i="1"/>
  <c r="N802" i="1"/>
  <c r="F802" i="1"/>
  <c r="E802" i="1"/>
  <c r="D802" i="1"/>
  <c r="C802" i="1"/>
  <c r="B802" i="1"/>
  <c r="A802" i="1"/>
  <c r="L801" i="1"/>
  <c r="K801" i="1"/>
  <c r="J801" i="1"/>
  <c r="N801" i="1"/>
  <c r="F801" i="1"/>
  <c r="E801" i="1"/>
  <c r="D801" i="1"/>
  <c r="C801" i="1"/>
  <c r="B801" i="1"/>
  <c r="A801" i="1"/>
  <c r="L800" i="1"/>
  <c r="K800" i="1"/>
  <c r="J800" i="1"/>
  <c r="N800" i="1"/>
  <c r="F800" i="1"/>
  <c r="E800" i="1"/>
  <c r="D800" i="1"/>
  <c r="C800" i="1"/>
  <c r="B800" i="1"/>
  <c r="A800" i="1"/>
  <c r="L799" i="1"/>
  <c r="K799" i="1"/>
  <c r="J799" i="1"/>
  <c r="N799" i="1"/>
  <c r="F799" i="1"/>
  <c r="E799" i="1"/>
  <c r="D799" i="1"/>
  <c r="C799" i="1"/>
  <c r="B799" i="1"/>
  <c r="A799" i="1"/>
  <c r="L798" i="1"/>
  <c r="K798" i="1"/>
  <c r="J798" i="1"/>
  <c r="N798" i="1"/>
  <c r="F798" i="1"/>
  <c r="E798" i="1"/>
  <c r="D798" i="1"/>
  <c r="C798" i="1"/>
  <c r="B798" i="1"/>
  <c r="A798" i="1"/>
  <c r="L797" i="1"/>
  <c r="K797" i="1"/>
  <c r="J797" i="1"/>
  <c r="N797" i="1"/>
  <c r="F797" i="1"/>
  <c r="E797" i="1"/>
  <c r="D797" i="1"/>
  <c r="C797" i="1"/>
  <c r="B797" i="1"/>
  <c r="A797" i="1"/>
  <c r="L796" i="1"/>
  <c r="K796" i="1"/>
  <c r="J796" i="1"/>
  <c r="N796" i="1"/>
  <c r="F796" i="1"/>
  <c r="E796" i="1"/>
  <c r="D796" i="1"/>
  <c r="C796" i="1"/>
  <c r="B796" i="1"/>
  <c r="A796" i="1"/>
  <c r="L795" i="1"/>
  <c r="K795" i="1"/>
  <c r="J795" i="1"/>
  <c r="N795" i="1"/>
  <c r="F795" i="1"/>
  <c r="E795" i="1"/>
  <c r="D795" i="1"/>
  <c r="C795" i="1"/>
  <c r="B795" i="1"/>
  <c r="A795" i="1"/>
  <c r="L794" i="1"/>
  <c r="K794" i="1"/>
  <c r="J794" i="1"/>
  <c r="N794" i="1"/>
  <c r="F794" i="1"/>
  <c r="E794" i="1"/>
  <c r="D794" i="1"/>
  <c r="C794" i="1"/>
  <c r="B794" i="1"/>
  <c r="A794" i="1"/>
  <c r="L793" i="1"/>
  <c r="K793" i="1"/>
  <c r="J793" i="1"/>
  <c r="N793" i="1"/>
  <c r="F793" i="1"/>
  <c r="E793" i="1"/>
  <c r="D793" i="1"/>
  <c r="C793" i="1"/>
  <c r="B793" i="1"/>
  <c r="A793" i="1"/>
  <c r="L792" i="1"/>
  <c r="K792" i="1"/>
  <c r="J792" i="1"/>
  <c r="N792" i="1"/>
  <c r="F792" i="1"/>
  <c r="E792" i="1"/>
  <c r="D792" i="1"/>
  <c r="C792" i="1"/>
  <c r="B792" i="1"/>
  <c r="A792" i="1"/>
  <c r="L791" i="1"/>
  <c r="K791" i="1"/>
  <c r="J791" i="1"/>
  <c r="N791" i="1"/>
  <c r="F791" i="1"/>
  <c r="E791" i="1"/>
  <c r="D791" i="1"/>
  <c r="C791" i="1"/>
  <c r="B791" i="1"/>
  <c r="A791" i="1"/>
  <c r="L790" i="1"/>
  <c r="K790" i="1"/>
  <c r="J790" i="1"/>
  <c r="N790" i="1"/>
  <c r="F790" i="1"/>
  <c r="E790" i="1"/>
  <c r="D790" i="1"/>
  <c r="C790" i="1"/>
  <c r="B790" i="1"/>
  <c r="A790" i="1"/>
  <c r="L789" i="1"/>
  <c r="K789" i="1"/>
  <c r="J789" i="1"/>
  <c r="N789" i="1"/>
  <c r="F789" i="1"/>
  <c r="E789" i="1"/>
  <c r="D789" i="1"/>
  <c r="C789" i="1"/>
  <c r="B789" i="1"/>
  <c r="A789" i="1"/>
  <c r="L788" i="1"/>
  <c r="K788" i="1"/>
  <c r="J788" i="1"/>
  <c r="N788" i="1"/>
  <c r="F788" i="1"/>
  <c r="E788" i="1"/>
  <c r="D788" i="1"/>
  <c r="C788" i="1"/>
  <c r="B788" i="1"/>
  <c r="A788" i="1"/>
  <c r="L787" i="1"/>
  <c r="K787" i="1"/>
  <c r="J787" i="1"/>
  <c r="N787" i="1"/>
  <c r="F787" i="1"/>
  <c r="E787" i="1"/>
  <c r="D787" i="1"/>
  <c r="C787" i="1"/>
  <c r="B787" i="1"/>
  <c r="A787" i="1"/>
  <c r="L786" i="1"/>
  <c r="K786" i="1"/>
  <c r="J786" i="1"/>
  <c r="N786" i="1"/>
  <c r="F786" i="1"/>
  <c r="E786" i="1"/>
  <c r="D786" i="1"/>
  <c r="C786" i="1"/>
  <c r="B786" i="1"/>
  <c r="A786" i="1"/>
  <c r="L785" i="1"/>
  <c r="K785" i="1"/>
  <c r="J785" i="1"/>
  <c r="N785" i="1"/>
  <c r="F785" i="1"/>
  <c r="E785" i="1"/>
  <c r="D785" i="1"/>
  <c r="C785" i="1"/>
  <c r="B785" i="1"/>
  <c r="A785" i="1"/>
  <c r="L784" i="1"/>
  <c r="K784" i="1"/>
  <c r="J784" i="1"/>
  <c r="N784" i="1"/>
  <c r="F784" i="1"/>
  <c r="E784" i="1"/>
  <c r="D784" i="1"/>
  <c r="C784" i="1"/>
  <c r="B784" i="1"/>
  <c r="A784" i="1"/>
  <c r="L783" i="1"/>
  <c r="K783" i="1"/>
  <c r="J783" i="1"/>
  <c r="N783" i="1"/>
  <c r="F783" i="1"/>
  <c r="E783" i="1"/>
  <c r="D783" i="1"/>
  <c r="C783" i="1"/>
  <c r="B783" i="1"/>
  <c r="A783" i="1"/>
  <c r="L782" i="1"/>
  <c r="K782" i="1"/>
  <c r="J782" i="1"/>
  <c r="N782" i="1"/>
  <c r="F782" i="1"/>
  <c r="E782" i="1"/>
  <c r="D782" i="1"/>
  <c r="C782" i="1"/>
  <c r="B782" i="1"/>
  <c r="A782" i="1"/>
  <c r="L781" i="1"/>
  <c r="K781" i="1"/>
  <c r="J781" i="1"/>
  <c r="N781" i="1"/>
  <c r="F781" i="1"/>
  <c r="E781" i="1"/>
  <c r="D781" i="1"/>
  <c r="C781" i="1"/>
  <c r="B781" i="1"/>
  <c r="A781" i="1"/>
  <c r="L780" i="1"/>
  <c r="K780" i="1"/>
  <c r="J780" i="1"/>
  <c r="N780" i="1"/>
  <c r="F780" i="1"/>
  <c r="E780" i="1"/>
  <c r="D780" i="1"/>
  <c r="C780" i="1"/>
  <c r="B780" i="1"/>
  <c r="A780" i="1"/>
  <c r="L779" i="1"/>
  <c r="K779" i="1"/>
  <c r="J779" i="1"/>
  <c r="N779" i="1"/>
  <c r="F779" i="1"/>
  <c r="E779" i="1"/>
  <c r="D779" i="1"/>
  <c r="C779" i="1"/>
  <c r="B779" i="1"/>
  <c r="A779" i="1"/>
  <c r="L778" i="1"/>
  <c r="K778" i="1"/>
  <c r="J778" i="1"/>
  <c r="N778" i="1"/>
  <c r="F778" i="1"/>
  <c r="E778" i="1"/>
  <c r="D778" i="1"/>
  <c r="C778" i="1"/>
  <c r="B778" i="1"/>
  <c r="A778" i="1"/>
  <c r="L777" i="1"/>
  <c r="K777" i="1"/>
  <c r="J777" i="1"/>
  <c r="N777" i="1"/>
  <c r="F777" i="1"/>
  <c r="E777" i="1"/>
  <c r="D777" i="1"/>
  <c r="C777" i="1"/>
  <c r="B777" i="1"/>
  <c r="A777" i="1"/>
  <c r="L776" i="1"/>
  <c r="K776" i="1"/>
  <c r="J776" i="1"/>
  <c r="N776" i="1"/>
  <c r="F776" i="1"/>
  <c r="E776" i="1"/>
  <c r="D776" i="1"/>
  <c r="C776" i="1"/>
  <c r="B776" i="1"/>
  <c r="A776" i="1"/>
  <c r="L775" i="1"/>
  <c r="K775" i="1"/>
  <c r="J775" i="1"/>
  <c r="N775" i="1"/>
  <c r="F775" i="1"/>
  <c r="E775" i="1"/>
  <c r="D775" i="1"/>
  <c r="C775" i="1"/>
  <c r="B775" i="1"/>
  <c r="A775" i="1"/>
  <c r="L774" i="1"/>
  <c r="K774" i="1"/>
  <c r="J774" i="1"/>
  <c r="N774" i="1"/>
  <c r="F774" i="1"/>
  <c r="E774" i="1"/>
  <c r="D774" i="1"/>
  <c r="C774" i="1"/>
  <c r="B774" i="1"/>
  <c r="A774" i="1"/>
  <c r="L773" i="1"/>
  <c r="K773" i="1"/>
  <c r="J773" i="1"/>
  <c r="N773" i="1"/>
  <c r="F773" i="1"/>
  <c r="E773" i="1"/>
  <c r="D773" i="1"/>
  <c r="C773" i="1"/>
  <c r="B773" i="1"/>
  <c r="A773" i="1"/>
  <c r="L772" i="1"/>
  <c r="K772" i="1"/>
  <c r="J772" i="1"/>
  <c r="N772" i="1"/>
  <c r="F772" i="1"/>
  <c r="E772" i="1"/>
  <c r="D772" i="1"/>
  <c r="C772" i="1"/>
  <c r="B772" i="1"/>
  <c r="A772" i="1"/>
  <c r="L771" i="1"/>
  <c r="K771" i="1"/>
  <c r="J771" i="1"/>
  <c r="N771" i="1"/>
  <c r="F771" i="1"/>
  <c r="E771" i="1"/>
  <c r="D771" i="1"/>
  <c r="C771" i="1"/>
  <c r="B771" i="1"/>
  <c r="A771" i="1"/>
  <c r="L770" i="1"/>
  <c r="K770" i="1"/>
  <c r="J770" i="1"/>
  <c r="N770" i="1"/>
  <c r="F770" i="1"/>
  <c r="E770" i="1"/>
  <c r="D770" i="1"/>
  <c r="C770" i="1"/>
  <c r="B770" i="1"/>
  <c r="A770" i="1"/>
  <c r="L769" i="1"/>
  <c r="K769" i="1"/>
  <c r="J769" i="1"/>
  <c r="N769" i="1"/>
  <c r="F769" i="1"/>
  <c r="E769" i="1"/>
  <c r="D769" i="1"/>
  <c r="C769" i="1"/>
  <c r="B769" i="1"/>
  <c r="A769" i="1"/>
  <c r="L768" i="1"/>
  <c r="K768" i="1"/>
  <c r="J768" i="1"/>
  <c r="N768" i="1"/>
  <c r="F768" i="1"/>
  <c r="E768" i="1"/>
  <c r="D768" i="1"/>
  <c r="C768" i="1"/>
  <c r="B768" i="1"/>
  <c r="A768" i="1"/>
  <c r="L767" i="1"/>
  <c r="K767" i="1"/>
  <c r="J767" i="1"/>
  <c r="N767" i="1"/>
  <c r="F767" i="1"/>
  <c r="E767" i="1"/>
  <c r="D767" i="1"/>
  <c r="C767" i="1"/>
  <c r="B767" i="1"/>
  <c r="A767" i="1"/>
  <c r="L766" i="1"/>
  <c r="K766" i="1"/>
  <c r="J766" i="1"/>
  <c r="N766" i="1"/>
  <c r="F766" i="1"/>
  <c r="E766" i="1"/>
  <c r="D766" i="1"/>
  <c r="C766" i="1"/>
  <c r="B766" i="1"/>
  <c r="A766" i="1"/>
  <c r="L765" i="1"/>
  <c r="K765" i="1"/>
  <c r="J765" i="1"/>
  <c r="N765" i="1"/>
  <c r="F765" i="1"/>
  <c r="E765" i="1"/>
  <c r="D765" i="1"/>
  <c r="C765" i="1"/>
  <c r="B765" i="1"/>
  <c r="A765" i="1"/>
  <c r="L764" i="1"/>
  <c r="K764" i="1"/>
  <c r="J764" i="1"/>
  <c r="N764" i="1"/>
  <c r="F764" i="1"/>
  <c r="E764" i="1"/>
  <c r="D764" i="1"/>
  <c r="C764" i="1"/>
  <c r="B764" i="1"/>
  <c r="A764" i="1"/>
  <c r="L763" i="1"/>
  <c r="K763" i="1"/>
  <c r="J763" i="1"/>
  <c r="N763" i="1"/>
  <c r="F763" i="1"/>
  <c r="E763" i="1"/>
  <c r="D763" i="1"/>
  <c r="C763" i="1"/>
  <c r="B763" i="1"/>
  <c r="A763" i="1"/>
  <c r="L762" i="1"/>
  <c r="K762" i="1"/>
  <c r="J762" i="1"/>
  <c r="N762" i="1"/>
  <c r="F762" i="1"/>
  <c r="E762" i="1"/>
  <c r="D762" i="1"/>
  <c r="C762" i="1"/>
  <c r="B762" i="1"/>
  <c r="A762" i="1"/>
  <c r="L761" i="1"/>
  <c r="K761" i="1"/>
  <c r="J761" i="1"/>
  <c r="N761" i="1"/>
  <c r="F761" i="1"/>
  <c r="E761" i="1"/>
  <c r="D761" i="1"/>
  <c r="C761" i="1"/>
  <c r="B761" i="1"/>
  <c r="A761" i="1"/>
  <c r="L760" i="1"/>
  <c r="K760" i="1"/>
  <c r="J760" i="1"/>
  <c r="N760" i="1"/>
  <c r="F760" i="1"/>
  <c r="E760" i="1"/>
  <c r="D760" i="1"/>
  <c r="C760" i="1"/>
  <c r="B760" i="1"/>
  <c r="A760" i="1"/>
  <c r="L759" i="1"/>
  <c r="K759" i="1"/>
  <c r="J759" i="1"/>
  <c r="N759" i="1"/>
  <c r="F759" i="1"/>
  <c r="E759" i="1"/>
  <c r="D759" i="1"/>
  <c r="C759" i="1"/>
  <c r="B759" i="1"/>
  <c r="A759" i="1"/>
  <c r="L758" i="1"/>
  <c r="K758" i="1"/>
  <c r="J758" i="1"/>
  <c r="N758" i="1"/>
  <c r="F758" i="1"/>
  <c r="E758" i="1"/>
  <c r="D758" i="1"/>
  <c r="C758" i="1"/>
  <c r="B758" i="1"/>
  <c r="A758" i="1"/>
  <c r="L757" i="1"/>
  <c r="K757" i="1"/>
  <c r="J757" i="1"/>
  <c r="N757" i="1"/>
  <c r="F757" i="1"/>
  <c r="E757" i="1"/>
  <c r="D757" i="1"/>
  <c r="C757" i="1"/>
  <c r="B757" i="1"/>
  <c r="A757" i="1"/>
  <c r="L756" i="1"/>
  <c r="K756" i="1"/>
  <c r="J756" i="1"/>
  <c r="N756" i="1"/>
  <c r="F756" i="1"/>
  <c r="E756" i="1"/>
  <c r="D756" i="1"/>
  <c r="C756" i="1"/>
  <c r="B756" i="1"/>
  <c r="A756" i="1"/>
  <c r="L755" i="1"/>
  <c r="K755" i="1"/>
  <c r="J755" i="1"/>
  <c r="N755" i="1"/>
  <c r="F755" i="1"/>
  <c r="E755" i="1"/>
  <c r="D755" i="1"/>
  <c r="C755" i="1"/>
  <c r="B755" i="1"/>
  <c r="A755" i="1"/>
  <c r="L754" i="1"/>
  <c r="K754" i="1"/>
  <c r="J754" i="1"/>
  <c r="N754" i="1"/>
  <c r="F754" i="1"/>
  <c r="E754" i="1"/>
  <c r="D754" i="1"/>
  <c r="C754" i="1"/>
  <c r="B754" i="1"/>
  <c r="A754" i="1"/>
  <c r="L753" i="1"/>
  <c r="K753" i="1"/>
  <c r="J753" i="1"/>
  <c r="N753" i="1"/>
  <c r="F753" i="1"/>
  <c r="E753" i="1"/>
  <c r="D753" i="1"/>
  <c r="C753" i="1"/>
  <c r="B753" i="1"/>
  <c r="A753" i="1"/>
  <c r="L752" i="1"/>
  <c r="K752" i="1"/>
  <c r="J752" i="1"/>
  <c r="N752" i="1"/>
  <c r="F752" i="1"/>
  <c r="E752" i="1"/>
  <c r="D752" i="1"/>
  <c r="C752" i="1"/>
  <c r="B752" i="1"/>
  <c r="A752" i="1"/>
  <c r="L751" i="1"/>
  <c r="K751" i="1"/>
  <c r="J751" i="1"/>
  <c r="N751" i="1"/>
  <c r="F751" i="1"/>
  <c r="E751" i="1"/>
  <c r="D751" i="1"/>
  <c r="C751" i="1"/>
  <c r="B751" i="1"/>
  <c r="A751" i="1"/>
  <c r="L750" i="1"/>
  <c r="K750" i="1"/>
  <c r="J750" i="1"/>
  <c r="N750" i="1"/>
  <c r="F750" i="1"/>
  <c r="E750" i="1"/>
  <c r="D750" i="1"/>
  <c r="C750" i="1"/>
  <c r="B750" i="1"/>
  <c r="A750" i="1"/>
  <c r="L749" i="1"/>
  <c r="K749" i="1"/>
  <c r="J749" i="1"/>
  <c r="N749" i="1"/>
  <c r="F749" i="1"/>
  <c r="E749" i="1"/>
  <c r="D749" i="1"/>
  <c r="C749" i="1"/>
  <c r="B749" i="1"/>
  <c r="A749" i="1"/>
  <c r="L748" i="1"/>
  <c r="K748" i="1"/>
  <c r="J748" i="1"/>
  <c r="N748" i="1"/>
  <c r="F748" i="1"/>
  <c r="E748" i="1"/>
  <c r="D748" i="1"/>
  <c r="C748" i="1"/>
  <c r="B748" i="1"/>
  <c r="A748" i="1"/>
  <c r="L747" i="1"/>
  <c r="K747" i="1"/>
  <c r="J747" i="1"/>
  <c r="N747" i="1"/>
  <c r="F747" i="1"/>
  <c r="E747" i="1"/>
  <c r="D747" i="1"/>
  <c r="C747" i="1"/>
  <c r="B747" i="1"/>
  <c r="A747" i="1"/>
  <c r="L746" i="1"/>
  <c r="K746" i="1"/>
  <c r="J746" i="1"/>
  <c r="N746" i="1"/>
  <c r="F746" i="1"/>
  <c r="E746" i="1"/>
  <c r="D746" i="1"/>
  <c r="C746" i="1"/>
  <c r="B746" i="1"/>
  <c r="A746" i="1"/>
  <c r="L745" i="1"/>
  <c r="K745" i="1"/>
  <c r="J745" i="1"/>
  <c r="N745" i="1"/>
  <c r="F745" i="1"/>
  <c r="E745" i="1"/>
  <c r="D745" i="1"/>
  <c r="C745" i="1"/>
  <c r="B745" i="1"/>
  <c r="A745" i="1"/>
  <c r="L744" i="1"/>
  <c r="K744" i="1"/>
  <c r="J744" i="1"/>
  <c r="N744" i="1"/>
  <c r="F744" i="1"/>
  <c r="E744" i="1"/>
  <c r="D744" i="1"/>
  <c r="C744" i="1"/>
  <c r="B744" i="1"/>
  <c r="A744" i="1"/>
  <c r="L743" i="1"/>
  <c r="K743" i="1"/>
  <c r="J743" i="1"/>
  <c r="N743" i="1"/>
  <c r="F743" i="1"/>
  <c r="E743" i="1"/>
  <c r="D743" i="1"/>
  <c r="C743" i="1"/>
  <c r="B743" i="1"/>
  <c r="A743" i="1"/>
  <c r="L742" i="1"/>
  <c r="K742" i="1"/>
  <c r="J742" i="1"/>
  <c r="N742" i="1"/>
  <c r="F742" i="1"/>
  <c r="E742" i="1"/>
  <c r="D742" i="1"/>
  <c r="C742" i="1"/>
  <c r="B742" i="1"/>
  <c r="A742" i="1"/>
  <c r="L741" i="1"/>
  <c r="K741" i="1"/>
  <c r="J741" i="1"/>
  <c r="N741" i="1"/>
  <c r="F741" i="1"/>
  <c r="E741" i="1"/>
  <c r="D741" i="1"/>
  <c r="C741" i="1"/>
  <c r="B741" i="1"/>
  <c r="A741" i="1"/>
  <c r="L740" i="1"/>
  <c r="K740" i="1"/>
  <c r="J740" i="1"/>
  <c r="N740" i="1"/>
  <c r="F740" i="1"/>
  <c r="E740" i="1"/>
  <c r="D740" i="1"/>
  <c r="C740" i="1"/>
  <c r="B740" i="1"/>
  <c r="A740" i="1"/>
  <c r="L739" i="1"/>
  <c r="K739" i="1"/>
  <c r="J739" i="1"/>
  <c r="N739" i="1"/>
  <c r="F739" i="1"/>
  <c r="E739" i="1"/>
  <c r="D739" i="1"/>
  <c r="C739" i="1"/>
  <c r="B739" i="1"/>
  <c r="A739" i="1"/>
  <c r="L738" i="1"/>
  <c r="K738" i="1"/>
  <c r="J738" i="1"/>
  <c r="N738" i="1"/>
  <c r="F738" i="1"/>
  <c r="E738" i="1"/>
  <c r="D738" i="1"/>
  <c r="C738" i="1"/>
  <c r="B738" i="1"/>
  <c r="A738" i="1"/>
  <c r="L737" i="1"/>
  <c r="K737" i="1"/>
  <c r="J737" i="1"/>
  <c r="N737" i="1"/>
  <c r="F737" i="1"/>
  <c r="E737" i="1"/>
  <c r="D737" i="1"/>
  <c r="C737" i="1"/>
  <c r="B737" i="1"/>
  <c r="A737" i="1"/>
  <c r="L736" i="1"/>
  <c r="K736" i="1"/>
  <c r="J736" i="1"/>
  <c r="N736" i="1"/>
  <c r="F736" i="1"/>
  <c r="E736" i="1"/>
  <c r="D736" i="1"/>
  <c r="C736" i="1"/>
  <c r="B736" i="1"/>
  <c r="A736" i="1"/>
  <c r="L735" i="1"/>
  <c r="K735" i="1"/>
  <c r="J735" i="1"/>
  <c r="N735" i="1"/>
  <c r="F735" i="1"/>
  <c r="E735" i="1"/>
  <c r="D735" i="1"/>
  <c r="C735" i="1"/>
  <c r="B735" i="1"/>
  <c r="A735" i="1"/>
  <c r="L734" i="1"/>
  <c r="K734" i="1"/>
  <c r="J734" i="1"/>
  <c r="N734" i="1"/>
  <c r="F734" i="1"/>
  <c r="E734" i="1"/>
  <c r="D734" i="1"/>
  <c r="C734" i="1"/>
  <c r="B734" i="1"/>
  <c r="A734" i="1"/>
  <c r="L733" i="1"/>
  <c r="K733" i="1"/>
  <c r="J733" i="1"/>
  <c r="N733" i="1"/>
  <c r="F733" i="1"/>
  <c r="E733" i="1"/>
  <c r="D733" i="1"/>
  <c r="C733" i="1"/>
  <c r="B733" i="1"/>
  <c r="A733" i="1"/>
  <c r="L732" i="1"/>
  <c r="K732" i="1"/>
  <c r="J732" i="1"/>
  <c r="N732" i="1"/>
  <c r="F732" i="1"/>
  <c r="E732" i="1"/>
  <c r="D732" i="1"/>
  <c r="C732" i="1"/>
  <c r="B732" i="1"/>
  <c r="A732" i="1"/>
  <c r="L731" i="1"/>
  <c r="K731" i="1"/>
  <c r="J731" i="1"/>
  <c r="N731" i="1"/>
  <c r="F731" i="1"/>
  <c r="E731" i="1"/>
  <c r="D731" i="1"/>
  <c r="C731" i="1"/>
  <c r="B731" i="1"/>
  <c r="A731" i="1"/>
  <c r="L730" i="1"/>
  <c r="K730" i="1"/>
  <c r="J730" i="1"/>
  <c r="N730" i="1"/>
  <c r="F730" i="1"/>
  <c r="E730" i="1"/>
  <c r="D730" i="1"/>
  <c r="C730" i="1"/>
  <c r="B730" i="1"/>
  <c r="A730" i="1"/>
  <c r="L729" i="1"/>
  <c r="K729" i="1"/>
  <c r="J729" i="1"/>
  <c r="N729" i="1"/>
  <c r="F729" i="1"/>
  <c r="E729" i="1"/>
  <c r="D729" i="1"/>
  <c r="C729" i="1"/>
  <c r="B729" i="1"/>
  <c r="A729" i="1"/>
  <c r="L728" i="1"/>
  <c r="K728" i="1"/>
  <c r="J728" i="1"/>
  <c r="N728" i="1"/>
  <c r="F728" i="1"/>
  <c r="E728" i="1"/>
  <c r="D728" i="1"/>
  <c r="C728" i="1"/>
  <c r="B728" i="1"/>
  <c r="A728" i="1"/>
  <c r="L727" i="1"/>
  <c r="K727" i="1"/>
  <c r="J727" i="1"/>
  <c r="N727" i="1"/>
  <c r="F727" i="1"/>
  <c r="E727" i="1"/>
  <c r="D727" i="1"/>
  <c r="C727" i="1"/>
  <c r="B727" i="1"/>
  <c r="A727" i="1"/>
  <c r="L726" i="1"/>
  <c r="K726" i="1"/>
  <c r="J726" i="1"/>
  <c r="N726" i="1"/>
  <c r="F726" i="1"/>
  <c r="E726" i="1"/>
  <c r="D726" i="1"/>
  <c r="C726" i="1"/>
  <c r="B726" i="1"/>
  <c r="A726" i="1"/>
  <c r="L725" i="1"/>
  <c r="K725" i="1"/>
  <c r="J725" i="1"/>
  <c r="N725" i="1"/>
  <c r="F725" i="1"/>
  <c r="E725" i="1"/>
  <c r="D725" i="1"/>
  <c r="C725" i="1"/>
  <c r="B725" i="1"/>
  <c r="A725" i="1"/>
  <c r="L724" i="1"/>
  <c r="K724" i="1"/>
  <c r="J724" i="1"/>
  <c r="N724" i="1"/>
  <c r="F724" i="1"/>
  <c r="E724" i="1"/>
  <c r="D724" i="1"/>
  <c r="C724" i="1"/>
  <c r="B724" i="1"/>
  <c r="A724" i="1"/>
  <c r="L723" i="1"/>
  <c r="K723" i="1"/>
  <c r="J723" i="1"/>
  <c r="N723" i="1"/>
  <c r="F723" i="1"/>
  <c r="E723" i="1"/>
  <c r="D723" i="1"/>
  <c r="C723" i="1"/>
  <c r="B723" i="1"/>
  <c r="A723" i="1"/>
  <c r="L722" i="1"/>
  <c r="K722" i="1"/>
  <c r="J722" i="1"/>
  <c r="N722" i="1"/>
  <c r="F722" i="1"/>
  <c r="E722" i="1"/>
  <c r="D722" i="1"/>
  <c r="C722" i="1"/>
  <c r="B722" i="1"/>
  <c r="A722" i="1"/>
  <c r="L721" i="1"/>
  <c r="K721" i="1"/>
  <c r="J721" i="1"/>
  <c r="N721" i="1"/>
  <c r="F721" i="1"/>
  <c r="E721" i="1"/>
  <c r="D721" i="1"/>
  <c r="C721" i="1"/>
  <c r="B721" i="1"/>
  <c r="A721" i="1"/>
  <c r="L720" i="1"/>
  <c r="K720" i="1"/>
  <c r="J720" i="1"/>
  <c r="N720" i="1"/>
  <c r="F720" i="1"/>
  <c r="E720" i="1"/>
  <c r="D720" i="1"/>
  <c r="C720" i="1"/>
  <c r="B720" i="1"/>
  <c r="A720" i="1"/>
  <c r="L719" i="1"/>
  <c r="K719" i="1"/>
  <c r="J719" i="1"/>
  <c r="N719" i="1"/>
  <c r="F719" i="1"/>
  <c r="E719" i="1"/>
  <c r="D719" i="1"/>
  <c r="C719" i="1"/>
  <c r="B719" i="1"/>
  <c r="A719" i="1"/>
  <c r="L718" i="1"/>
  <c r="K718" i="1"/>
  <c r="J718" i="1"/>
  <c r="N718" i="1"/>
  <c r="F718" i="1"/>
  <c r="E718" i="1"/>
  <c r="D718" i="1"/>
  <c r="C718" i="1"/>
  <c r="B718" i="1"/>
  <c r="A718" i="1"/>
  <c r="L717" i="1"/>
  <c r="K717" i="1"/>
  <c r="J717" i="1"/>
  <c r="N717" i="1"/>
  <c r="F717" i="1"/>
  <c r="E717" i="1"/>
  <c r="D717" i="1"/>
  <c r="C717" i="1"/>
  <c r="B717" i="1"/>
  <c r="A717" i="1"/>
  <c r="L716" i="1"/>
  <c r="K716" i="1"/>
  <c r="J716" i="1"/>
  <c r="N716" i="1"/>
  <c r="F716" i="1"/>
  <c r="E716" i="1"/>
  <c r="D716" i="1"/>
  <c r="C716" i="1"/>
  <c r="B716" i="1"/>
  <c r="A716" i="1"/>
  <c r="L715" i="1"/>
  <c r="K715" i="1"/>
  <c r="J715" i="1"/>
  <c r="N715" i="1"/>
  <c r="F715" i="1"/>
  <c r="E715" i="1"/>
  <c r="D715" i="1"/>
  <c r="C715" i="1"/>
  <c r="B715" i="1"/>
  <c r="A715" i="1"/>
  <c r="L714" i="1"/>
  <c r="K714" i="1"/>
  <c r="J714" i="1"/>
  <c r="N714" i="1"/>
  <c r="F714" i="1"/>
  <c r="E714" i="1"/>
  <c r="D714" i="1"/>
  <c r="C714" i="1"/>
  <c r="B714" i="1"/>
  <c r="A714" i="1"/>
  <c r="L713" i="1"/>
  <c r="K713" i="1"/>
  <c r="J713" i="1"/>
  <c r="N713" i="1"/>
  <c r="F713" i="1"/>
  <c r="E713" i="1"/>
  <c r="D713" i="1"/>
  <c r="C713" i="1"/>
  <c r="B713" i="1"/>
  <c r="A713" i="1"/>
  <c r="L712" i="1"/>
  <c r="K712" i="1"/>
  <c r="J712" i="1"/>
  <c r="N712" i="1"/>
  <c r="F712" i="1"/>
  <c r="E712" i="1"/>
  <c r="D712" i="1"/>
  <c r="C712" i="1"/>
  <c r="B712" i="1"/>
  <c r="A712" i="1"/>
  <c r="L711" i="1"/>
  <c r="K711" i="1"/>
  <c r="J711" i="1"/>
  <c r="N711" i="1"/>
  <c r="F711" i="1"/>
  <c r="E711" i="1"/>
  <c r="D711" i="1"/>
  <c r="C711" i="1"/>
  <c r="B711" i="1"/>
  <c r="A711" i="1"/>
  <c r="L710" i="1"/>
  <c r="K710" i="1"/>
  <c r="J710" i="1"/>
  <c r="N710" i="1"/>
  <c r="F710" i="1"/>
  <c r="E710" i="1"/>
  <c r="D710" i="1"/>
  <c r="A710" i="1"/>
  <c r="C710" i="1"/>
  <c r="B710" i="1"/>
  <c r="L709" i="1"/>
  <c r="K709" i="1"/>
  <c r="J709" i="1"/>
  <c r="N709" i="1"/>
  <c r="F709" i="1"/>
  <c r="E709" i="1"/>
  <c r="D709" i="1"/>
  <c r="A709" i="1"/>
  <c r="C709" i="1"/>
  <c r="B709" i="1"/>
  <c r="L708" i="1"/>
  <c r="K708" i="1"/>
  <c r="J708" i="1"/>
  <c r="N708" i="1"/>
  <c r="F708" i="1"/>
  <c r="E708" i="1"/>
  <c r="D708" i="1"/>
  <c r="A708" i="1"/>
  <c r="C708" i="1"/>
  <c r="B708" i="1"/>
  <c r="L707" i="1"/>
  <c r="K707" i="1"/>
  <c r="J707" i="1"/>
  <c r="N707" i="1"/>
  <c r="F707" i="1"/>
  <c r="E707" i="1"/>
  <c r="D707" i="1"/>
  <c r="A707" i="1"/>
  <c r="C707" i="1"/>
  <c r="B707" i="1"/>
  <c r="L706" i="1"/>
  <c r="K706" i="1"/>
  <c r="J706" i="1"/>
  <c r="N706" i="1"/>
  <c r="F706" i="1"/>
  <c r="E706" i="1"/>
  <c r="D706" i="1"/>
  <c r="A706" i="1"/>
  <c r="C706" i="1"/>
  <c r="B706" i="1"/>
  <c r="L705" i="1"/>
  <c r="K705" i="1"/>
  <c r="J705" i="1"/>
  <c r="N705" i="1"/>
  <c r="F705" i="1"/>
  <c r="E705" i="1"/>
  <c r="D705" i="1"/>
  <c r="A705" i="1"/>
  <c r="C705" i="1"/>
  <c r="B705" i="1"/>
  <c r="L704" i="1"/>
  <c r="K704" i="1"/>
  <c r="J704" i="1"/>
  <c r="N704" i="1"/>
  <c r="F704" i="1"/>
  <c r="E704" i="1"/>
  <c r="D704" i="1"/>
  <c r="A704" i="1"/>
  <c r="C704" i="1"/>
  <c r="B704" i="1"/>
  <c r="L703" i="1"/>
  <c r="K703" i="1"/>
  <c r="J703" i="1"/>
  <c r="N703" i="1"/>
  <c r="F703" i="1"/>
  <c r="E703" i="1"/>
  <c r="D703" i="1"/>
  <c r="A703" i="1"/>
  <c r="C703" i="1"/>
  <c r="B703" i="1"/>
  <c r="L702" i="1"/>
  <c r="K702" i="1"/>
  <c r="J702" i="1"/>
  <c r="N702" i="1"/>
  <c r="F702" i="1"/>
  <c r="E702" i="1"/>
  <c r="D702" i="1"/>
  <c r="A702" i="1"/>
  <c r="C702" i="1"/>
  <c r="B702" i="1"/>
  <c r="L701" i="1"/>
  <c r="K701" i="1"/>
  <c r="J701" i="1"/>
  <c r="N701" i="1"/>
  <c r="F701" i="1"/>
  <c r="E701" i="1"/>
  <c r="D701" i="1"/>
  <c r="A701" i="1"/>
  <c r="C701" i="1"/>
  <c r="B701" i="1"/>
  <c r="L700" i="1"/>
  <c r="K700" i="1"/>
  <c r="J700" i="1"/>
  <c r="N700" i="1"/>
  <c r="F700" i="1"/>
  <c r="E700" i="1"/>
  <c r="D700" i="1"/>
  <c r="A700" i="1"/>
  <c r="C700" i="1"/>
  <c r="B700" i="1"/>
  <c r="L699" i="1"/>
  <c r="K699" i="1"/>
  <c r="J699" i="1"/>
  <c r="N699" i="1"/>
  <c r="F699" i="1"/>
  <c r="E699" i="1"/>
  <c r="D699" i="1"/>
  <c r="A699" i="1"/>
  <c r="C699" i="1"/>
  <c r="B699" i="1"/>
  <c r="L698" i="1"/>
  <c r="K698" i="1"/>
  <c r="J698" i="1"/>
  <c r="N698" i="1"/>
  <c r="F698" i="1"/>
  <c r="E698" i="1"/>
  <c r="D698" i="1"/>
  <c r="A698" i="1"/>
  <c r="C698" i="1"/>
  <c r="B698" i="1"/>
  <c r="L697" i="1"/>
  <c r="K697" i="1"/>
  <c r="J697" i="1"/>
  <c r="N697" i="1"/>
  <c r="F697" i="1"/>
  <c r="E697" i="1"/>
  <c r="D697" i="1"/>
  <c r="A697" i="1"/>
  <c r="C697" i="1"/>
  <c r="B697" i="1"/>
  <c r="L696" i="1"/>
  <c r="K696" i="1"/>
  <c r="J696" i="1"/>
  <c r="N696" i="1"/>
  <c r="F696" i="1"/>
  <c r="E696" i="1"/>
  <c r="D696" i="1"/>
  <c r="A696" i="1"/>
  <c r="C696" i="1"/>
  <c r="B696" i="1"/>
  <c r="L695" i="1"/>
  <c r="K695" i="1"/>
  <c r="J695" i="1"/>
  <c r="N695" i="1"/>
  <c r="F695" i="1"/>
  <c r="E695" i="1"/>
  <c r="D695" i="1"/>
  <c r="A695" i="1"/>
  <c r="C695" i="1"/>
  <c r="B695" i="1"/>
  <c r="L694" i="1"/>
  <c r="K694" i="1"/>
  <c r="J694" i="1"/>
  <c r="N694" i="1"/>
  <c r="F694" i="1"/>
  <c r="E694" i="1"/>
  <c r="D694" i="1"/>
  <c r="A694" i="1"/>
  <c r="C694" i="1"/>
  <c r="B694" i="1"/>
  <c r="L693" i="1"/>
  <c r="K693" i="1"/>
  <c r="J693" i="1"/>
  <c r="N693" i="1"/>
  <c r="F693" i="1"/>
  <c r="E693" i="1"/>
  <c r="D693" i="1"/>
  <c r="A693" i="1"/>
  <c r="C693" i="1"/>
  <c r="B693" i="1"/>
  <c r="L692" i="1"/>
  <c r="K692" i="1"/>
  <c r="J692" i="1"/>
  <c r="N692" i="1"/>
  <c r="F692" i="1"/>
  <c r="E692" i="1"/>
  <c r="D692" i="1"/>
  <c r="A692" i="1"/>
  <c r="C692" i="1"/>
  <c r="B692" i="1"/>
  <c r="L691" i="1"/>
  <c r="K691" i="1"/>
  <c r="J691" i="1"/>
  <c r="N691" i="1"/>
  <c r="F691" i="1"/>
  <c r="E691" i="1"/>
  <c r="D691" i="1"/>
  <c r="A691" i="1"/>
  <c r="C691" i="1"/>
  <c r="B691" i="1"/>
  <c r="L690" i="1"/>
  <c r="K690" i="1"/>
  <c r="J690" i="1"/>
  <c r="N690" i="1"/>
  <c r="F690" i="1"/>
  <c r="E690" i="1"/>
  <c r="D690" i="1"/>
  <c r="A690" i="1"/>
  <c r="C690" i="1"/>
  <c r="B690" i="1"/>
  <c r="L689" i="1"/>
  <c r="K689" i="1"/>
  <c r="J689" i="1"/>
  <c r="N689" i="1"/>
  <c r="F689" i="1"/>
  <c r="E689" i="1"/>
  <c r="D689" i="1"/>
  <c r="A689" i="1"/>
  <c r="C689" i="1"/>
  <c r="B689" i="1"/>
  <c r="L688" i="1"/>
  <c r="K688" i="1"/>
  <c r="J688" i="1"/>
  <c r="N688" i="1"/>
  <c r="F688" i="1"/>
  <c r="E688" i="1"/>
  <c r="D688" i="1"/>
  <c r="A688" i="1"/>
  <c r="C688" i="1"/>
  <c r="B688" i="1"/>
  <c r="L687" i="1"/>
  <c r="K687" i="1"/>
  <c r="J687" i="1"/>
  <c r="N687" i="1"/>
  <c r="F687" i="1"/>
  <c r="E687" i="1"/>
  <c r="D687" i="1"/>
  <c r="A687" i="1"/>
  <c r="C687" i="1"/>
  <c r="B687" i="1"/>
  <c r="L686" i="1"/>
  <c r="K686" i="1"/>
  <c r="J686" i="1"/>
  <c r="N686" i="1"/>
  <c r="F686" i="1"/>
  <c r="E686" i="1"/>
  <c r="D686" i="1"/>
  <c r="A686" i="1"/>
  <c r="C686" i="1"/>
  <c r="B686" i="1"/>
  <c r="L685" i="1"/>
  <c r="K685" i="1"/>
  <c r="J685" i="1"/>
  <c r="N685" i="1"/>
  <c r="F685" i="1"/>
  <c r="E685" i="1"/>
  <c r="D685" i="1"/>
  <c r="A685" i="1"/>
  <c r="C685" i="1"/>
  <c r="B685" i="1"/>
  <c r="L684" i="1"/>
  <c r="K684" i="1"/>
  <c r="J684" i="1"/>
  <c r="N684" i="1"/>
  <c r="F684" i="1"/>
  <c r="E684" i="1"/>
  <c r="D684" i="1"/>
  <c r="A684" i="1"/>
  <c r="C684" i="1"/>
  <c r="B684" i="1"/>
  <c r="L683" i="1"/>
  <c r="K683" i="1"/>
  <c r="J683" i="1"/>
  <c r="N683" i="1"/>
  <c r="F683" i="1"/>
  <c r="E683" i="1"/>
  <c r="D683" i="1"/>
  <c r="A683" i="1"/>
  <c r="C683" i="1"/>
  <c r="B683" i="1"/>
  <c r="L682" i="1"/>
  <c r="K682" i="1"/>
  <c r="J682" i="1"/>
  <c r="N682" i="1"/>
  <c r="F682" i="1"/>
  <c r="E682" i="1"/>
  <c r="D682" i="1"/>
  <c r="A682" i="1"/>
  <c r="C682" i="1"/>
  <c r="B682" i="1"/>
  <c r="L681" i="1"/>
  <c r="K681" i="1"/>
  <c r="J681" i="1"/>
  <c r="N681" i="1"/>
  <c r="F681" i="1"/>
  <c r="E681" i="1"/>
  <c r="D681" i="1"/>
  <c r="A681" i="1"/>
  <c r="C681" i="1"/>
  <c r="B681" i="1"/>
  <c r="L680" i="1"/>
  <c r="K680" i="1"/>
  <c r="J680" i="1"/>
  <c r="N680" i="1"/>
  <c r="F680" i="1"/>
  <c r="E680" i="1"/>
  <c r="D680" i="1"/>
  <c r="A680" i="1"/>
  <c r="C680" i="1"/>
  <c r="B680" i="1"/>
  <c r="L679" i="1"/>
  <c r="K679" i="1"/>
  <c r="J679" i="1"/>
  <c r="N679" i="1"/>
  <c r="F679" i="1"/>
  <c r="E679" i="1"/>
  <c r="D679" i="1"/>
  <c r="A679" i="1"/>
  <c r="C679" i="1"/>
  <c r="B679" i="1"/>
  <c r="L678" i="1"/>
  <c r="K678" i="1"/>
  <c r="J678" i="1"/>
  <c r="N678" i="1"/>
  <c r="F678" i="1"/>
  <c r="E678" i="1"/>
  <c r="D678" i="1"/>
  <c r="A678" i="1"/>
  <c r="C678" i="1"/>
  <c r="B678" i="1"/>
  <c r="L677" i="1"/>
  <c r="K677" i="1"/>
  <c r="J677" i="1"/>
  <c r="N677" i="1"/>
  <c r="F677" i="1"/>
  <c r="E677" i="1"/>
  <c r="D677" i="1"/>
  <c r="A677" i="1"/>
  <c r="C677" i="1"/>
  <c r="B677" i="1"/>
  <c r="L676" i="1"/>
  <c r="K676" i="1"/>
  <c r="J676" i="1"/>
  <c r="N676" i="1"/>
  <c r="F676" i="1"/>
  <c r="E676" i="1"/>
  <c r="D676" i="1"/>
  <c r="A676" i="1"/>
  <c r="C676" i="1"/>
  <c r="B676" i="1"/>
  <c r="L675" i="1"/>
  <c r="K675" i="1"/>
  <c r="J675" i="1"/>
  <c r="N675" i="1"/>
  <c r="F675" i="1"/>
  <c r="E675" i="1"/>
  <c r="D675" i="1"/>
  <c r="A675" i="1"/>
  <c r="C675" i="1"/>
  <c r="B675" i="1"/>
  <c r="L674" i="1"/>
  <c r="K674" i="1"/>
  <c r="J674" i="1"/>
  <c r="N674" i="1"/>
  <c r="F674" i="1"/>
  <c r="E674" i="1"/>
  <c r="D674" i="1"/>
  <c r="A674" i="1"/>
  <c r="C674" i="1"/>
  <c r="B674" i="1"/>
  <c r="L673" i="1"/>
  <c r="K673" i="1"/>
  <c r="J673" i="1"/>
  <c r="N673" i="1"/>
  <c r="F673" i="1"/>
  <c r="E673" i="1"/>
  <c r="D673" i="1"/>
  <c r="A673" i="1"/>
  <c r="C673" i="1"/>
  <c r="B673" i="1"/>
  <c r="L672" i="1"/>
  <c r="K672" i="1"/>
  <c r="J672" i="1"/>
  <c r="N672" i="1"/>
  <c r="F672" i="1"/>
  <c r="E672" i="1"/>
  <c r="D672" i="1"/>
  <c r="A672" i="1"/>
  <c r="C672" i="1"/>
  <c r="B672" i="1"/>
  <c r="L671" i="1"/>
  <c r="K671" i="1"/>
  <c r="J671" i="1"/>
  <c r="N671" i="1"/>
  <c r="F671" i="1"/>
  <c r="E671" i="1"/>
  <c r="D671" i="1"/>
  <c r="A671" i="1"/>
  <c r="C671" i="1"/>
  <c r="B671" i="1"/>
  <c r="L670" i="1"/>
  <c r="K670" i="1"/>
  <c r="J670" i="1"/>
  <c r="N670" i="1"/>
  <c r="F670" i="1"/>
  <c r="E670" i="1"/>
  <c r="D670" i="1"/>
  <c r="A670" i="1"/>
  <c r="C670" i="1"/>
  <c r="B670" i="1"/>
  <c r="L669" i="1"/>
  <c r="K669" i="1"/>
  <c r="J669" i="1"/>
  <c r="N669" i="1"/>
  <c r="F669" i="1"/>
  <c r="E669" i="1"/>
  <c r="D669" i="1"/>
  <c r="A669" i="1"/>
  <c r="C669" i="1"/>
  <c r="B669" i="1"/>
  <c r="L668" i="1"/>
  <c r="K668" i="1"/>
  <c r="J668" i="1"/>
  <c r="N668" i="1"/>
  <c r="F668" i="1"/>
  <c r="E668" i="1"/>
  <c r="D668" i="1"/>
  <c r="A668" i="1"/>
  <c r="C668" i="1"/>
  <c r="B668" i="1"/>
  <c r="L667" i="1"/>
  <c r="K667" i="1"/>
  <c r="J667" i="1"/>
  <c r="N667" i="1"/>
  <c r="F667" i="1"/>
  <c r="E667" i="1"/>
  <c r="D667" i="1"/>
  <c r="A667" i="1"/>
  <c r="C667" i="1"/>
  <c r="B667" i="1"/>
  <c r="L666" i="1"/>
  <c r="K666" i="1"/>
  <c r="J666" i="1"/>
  <c r="N666" i="1"/>
  <c r="F666" i="1"/>
  <c r="E666" i="1"/>
  <c r="D666" i="1"/>
  <c r="A666" i="1"/>
  <c r="C666" i="1"/>
  <c r="B666" i="1"/>
  <c r="L665" i="1"/>
  <c r="K665" i="1"/>
  <c r="J665" i="1"/>
  <c r="N665" i="1"/>
  <c r="F665" i="1"/>
  <c r="E665" i="1"/>
  <c r="D665" i="1"/>
  <c r="A665" i="1"/>
  <c r="C665" i="1"/>
  <c r="B665" i="1"/>
  <c r="L664" i="1"/>
  <c r="K664" i="1"/>
  <c r="J664" i="1"/>
  <c r="N664" i="1"/>
  <c r="F664" i="1"/>
  <c r="E664" i="1"/>
  <c r="D664" i="1"/>
  <c r="A664" i="1"/>
  <c r="C664" i="1"/>
  <c r="B664" i="1"/>
  <c r="L663" i="1"/>
  <c r="K663" i="1"/>
  <c r="J663" i="1"/>
  <c r="N663" i="1"/>
  <c r="F663" i="1"/>
  <c r="E663" i="1"/>
  <c r="D663" i="1"/>
  <c r="A663" i="1"/>
  <c r="C663" i="1"/>
  <c r="B663" i="1"/>
  <c r="L662" i="1"/>
  <c r="K662" i="1"/>
  <c r="J662" i="1"/>
  <c r="N662" i="1"/>
  <c r="F662" i="1"/>
  <c r="E662" i="1"/>
  <c r="D662" i="1"/>
  <c r="A662" i="1"/>
  <c r="C662" i="1"/>
  <c r="B662" i="1"/>
  <c r="L661" i="1"/>
  <c r="K661" i="1"/>
  <c r="J661" i="1"/>
  <c r="N661" i="1"/>
  <c r="F661" i="1"/>
  <c r="E661" i="1"/>
  <c r="D661" i="1"/>
  <c r="A661" i="1"/>
  <c r="C661" i="1"/>
  <c r="B661" i="1"/>
  <c r="L660" i="1"/>
  <c r="K660" i="1"/>
  <c r="J660" i="1"/>
  <c r="N660" i="1"/>
  <c r="F660" i="1"/>
  <c r="E660" i="1"/>
  <c r="D660" i="1"/>
  <c r="A660" i="1"/>
  <c r="C660" i="1"/>
  <c r="B660" i="1"/>
  <c r="L659" i="1"/>
  <c r="K659" i="1"/>
  <c r="J659" i="1"/>
  <c r="N659" i="1"/>
  <c r="F659" i="1"/>
  <c r="E659" i="1"/>
  <c r="D659" i="1"/>
  <c r="A659" i="1"/>
  <c r="C659" i="1"/>
  <c r="B659" i="1"/>
  <c r="L658" i="1"/>
  <c r="K658" i="1"/>
  <c r="J658" i="1"/>
  <c r="N658" i="1"/>
  <c r="F658" i="1"/>
  <c r="E658" i="1"/>
  <c r="D658" i="1"/>
  <c r="A658" i="1"/>
  <c r="C658" i="1"/>
  <c r="B658" i="1"/>
  <c r="L657" i="1"/>
  <c r="K657" i="1"/>
  <c r="J657" i="1"/>
  <c r="N657" i="1"/>
  <c r="F657" i="1"/>
  <c r="E657" i="1"/>
  <c r="D657" i="1"/>
  <c r="A657" i="1"/>
  <c r="C657" i="1"/>
  <c r="B657" i="1"/>
  <c r="L656" i="1"/>
  <c r="K656" i="1"/>
  <c r="J656" i="1"/>
  <c r="N656" i="1"/>
  <c r="F656" i="1"/>
  <c r="E656" i="1"/>
  <c r="D656" i="1"/>
  <c r="A656" i="1"/>
  <c r="C656" i="1"/>
  <c r="B656" i="1"/>
  <c r="L655" i="1"/>
  <c r="K655" i="1"/>
  <c r="J655" i="1"/>
  <c r="N655" i="1"/>
  <c r="F655" i="1"/>
  <c r="E655" i="1"/>
  <c r="D655" i="1"/>
  <c r="A655" i="1"/>
  <c r="C655" i="1"/>
  <c r="B655" i="1"/>
  <c r="L654" i="1"/>
  <c r="K654" i="1"/>
  <c r="J654" i="1"/>
  <c r="N654" i="1"/>
  <c r="F654" i="1"/>
  <c r="E654" i="1"/>
  <c r="D654" i="1"/>
  <c r="A654" i="1"/>
  <c r="C654" i="1"/>
  <c r="B654" i="1"/>
  <c r="L653" i="1"/>
  <c r="K653" i="1"/>
  <c r="J653" i="1"/>
  <c r="N653" i="1"/>
  <c r="F653" i="1"/>
  <c r="E653" i="1"/>
  <c r="D653" i="1"/>
  <c r="A653" i="1"/>
  <c r="C653" i="1"/>
  <c r="B653" i="1"/>
  <c r="L652" i="1"/>
  <c r="K652" i="1"/>
  <c r="J652" i="1"/>
  <c r="N652" i="1"/>
  <c r="F652" i="1"/>
  <c r="E652" i="1"/>
  <c r="D652" i="1"/>
  <c r="A652" i="1"/>
  <c r="C652" i="1"/>
  <c r="B652" i="1"/>
  <c r="L651" i="1"/>
  <c r="K651" i="1"/>
  <c r="J651" i="1"/>
  <c r="N651" i="1"/>
  <c r="F651" i="1"/>
  <c r="E651" i="1"/>
  <c r="D651" i="1"/>
  <c r="A651" i="1"/>
  <c r="C651" i="1"/>
  <c r="B651" i="1"/>
  <c r="L650" i="1"/>
  <c r="K650" i="1"/>
  <c r="J650" i="1"/>
  <c r="N650" i="1"/>
  <c r="F650" i="1"/>
  <c r="E650" i="1"/>
  <c r="D650" i="1"/>
  <c r="A650" i="1"/>
  <c r="C650" i="1"/>
  <c r="B650" i="1"/>
  <c r="L649" i="1"/>
  <c r="K649" i="1"/>
  <c r="J649" i="1"/>
  <c r="N649" i="1"/>
  <c r="F649" i="1"/>
  <c r="E649" i="1"/>
  <c r="D649" i="1"/>
  <c r="A649" i="1"/>
  <c r="C649" i="1"/>
  <c r="B649" i="1"/>
  <c r="L648" i="1"/>
  <c r="K648" i="1"/>
  <c r="J648" i="1"/>
  <c r="N648" i="1"/>
  <c r="F648" i="1"/>
  <c r="E648" i="1"/>
  <c r="D648" i="1"/>
  <c r="A648" i="1"/>
  <c r="C648" i="1"/>
  <c r="B648" i="1"/>
  <c r="L647" i="1"/>
  <c r="K647" i="1"/>
  <c r="J647" i="1"/>
  <c r="N647" i="1"/>
  <c r="F647" i="1"/>
  <c r="E647" i="1"/>
  <c r="D647" i="1"/>
  <c r="A647" i="1"/>
  <c r="C647" i="1"/>
  <c r="B647" i="1"/>
  <c r="L646" i="1"/>
  <c r="K646" i="1"/>
  <c r="J646" i="1"/>
  <c r="N646" i="1"/>
  <c r="F646" i="1"/>
  <c r="E646" i="1"/>
  <c r="D646" i="1"/>
  <c r="A646" i="1"/>
  <c r="C646" i="1"/>
  <c r="B646" i="1"/>
  <c r="L645" i="1"/>
  <c r="K645" i="1"/>
  <c r="J645" i="1"/>
  <c r="N645" i="1"/>
  <c r="F645" i="1"/>
  <c r="E645" i="1"/>
  <c r="D645" i="1"/>
  <c r="A645" i="1"/>
  <c r="C645" i="1"/>
  <c r="B645" i="1"/>
  <c r="L644" i="1"/>
  <c r="K644" i="1"/>
  <c r="J644" i="1"/>
  <c r="N644" i="1"/>
  <c r="F644" i="1"/>
  <c r="E644" i="1"/>
  <c r="D644" i="1"/>
  <c r="A644" i="1"/>
  <c r="C644" i="1"/>
  <c r="B644" i="1"/>
  <c r="L643" i="1"/>
  <c r="K643" i="1"/>
  <c r="J643" i="1"/>
  <c r="N643" i="1"/>
  <c r="F643" i="1"/>
  <c r="E643" i="1"/>
  <c r="D643" i="1"/>
  <c r="A643" i="1"/>
  <c r="C643" i="1"/>
  <c r="B643" i="1"/>
  <c r="L642" i="1"/>
  <c r="K642" i="1"/>
  <c r="J642" i="1"/>
  <c r="N642" i="1"/>
  <c r="F642" i="1"/>
  <c r="E642" i="1"/>
  <c r="D642" i="1"/>
  <c r="A642" i="1"/>
  <c r="C642" i="1"/>
  <c r="B642" i="1"/>
  <c r="L641" i="1"/>
  <c r="K641" i="1"/>
  <c r="J641" i="1"/>
  <c r="N641" i="1"/>
  <c r="F641" i="1"/>
  <c r="E641" i="1"/>
  <c r="D641" i="1"/>
  <c r="A641" i="1"/>
  <c r="C641" i="1"/>
  <c r="B641" i="1"/>
  <c r="L640" i="1"/>
  <c r="K640" i="1"/>
  <c r="J640" i="1"/>
  <c r="N640" i="1"/>
  <c r="F640" i="1"/>
  <c r="E640" i="1"/>
  <c r="D640" i="1"/>
  <c r="A640" i="1"/>
  <c r="C640" i="1"/>
  <c r="B640" i="1"/>
  <c r="L639" i="1"/>
  <c r="K639" i="1"/>
  <c r="J639" i="1"/>
  <c r="N639" i="1"/>
  <c r="F639" i="1"/>
  <c r="E639" i="1"/>
  <c r="D639" i="1"/>
  <c r="A639" i="1"/>
  <c r="C639" i="1"/>
  <c r="B639" i="1"/>
  <c r="L638" i="1"/>
  <c r="K638" i="1"/>
  <c r="J638" i="1"/>
  <c r="N638" i="1"/>
  <c r="F638" i="1"/>
  <c r="E638" i="1"/>
  <c r="D638" i="1"/>
  <c r="A638" i="1"/>
  <c r="C638" i="1"/>
  <c r="B638" i="1"/>
  <c r="L637" i="1"/>
  <c r="K637" i="1"/>
  <c r="J637" i="1"/>
  <c r="N637" i="1"/>
  <c r="F637" i="1"/>
  <c r="E637" i="1"/>
  <c r="D637" i="1"/>
  <c r="A637" i="1"/>
  <c r="C637" i="1"/>
  <c r="B637" i="1"/>
  <c r="L636" i="1"/>
  <c r="K636" i="1"/>
  <c r="J636" i="1"/>
  <c r="N636" i="1"/>
  <c r="F636" i="1"/>
  <c r="E636" i="1"/>
  <c r="D636" i="1"/>
  <c r="A636" i="1"/>
  <c r="C636" i="1"/>
  <c r="B636" i="1"/>
  <c r="L635" i="1"/>
  <c r="K635" i="1"/>
  <c r="J635" i="1"/>
  <c r="N635" i="1"/>
  <c r="F635" i="1"/>
  <c r="E635" i="1"/>
  <c r="D635" i="1"/>
  <c r="A635" i="1"/>
  <c r="C635" i="1"/>
  <c r="B635" i="1"/>
  <c r="L634" i="1"/>
  <c r="K634" i="1"/>
  <c r="J634" i="1"/>
  <c r="N634" i="1"/>
  <c r="F634" i="1"/>
  <c r="E634" i="1"/>
  <c r="D634" i="1"/>
  <c r="A634" i="1"/>
  <c r="C634" i="1"/>
  <c r="B634" i="1"/>
  <c r="L633" i="1"/>
  <c r="K633" i="1"/>
  <c r="J633" i="1"/>
  <c r="N633" i="1"/>
  <c r="F633" i="1"/>
  <c r="E633" i="1"/>
  <c r="D633" i="1"/>
  <c r="A633" i="1"/>
  <c r="C633" i="1"/>
  <c r="B633" i="1"/>
  <c r="L632" i="1"/>
  <c r="K632" i="1"/>
  <c r="J632" i="1"/>
  <c r="N632" i="1"/>
  <c r="F632" i="1"/>
  <c r="E632" i="1"/>
  <c r="D632" i="1"/>
  <c r="A632" i="1"/>
  <c r="C632" i="1"/>
  <c r="B632" i="1"/>
  <c r="L631" i="1"/>
  <c r="K631" i="1"/>
  <c r="J631" i="1"/>
  <c r="N631" i="1"/>
  <c r="F631" i="1"/>
  <c r="E631" i="1"/>
  <c r="D631" i="1"/>
  <c r="A631" i="1"/>
  <c r="C631" i="1"/>
  <c r="B631" i="1"/>
  <c r="L630" i="1"/>
  <c r="K630" i="1"/>
  <c r="J630" i="1"/>
  <c r="N630" i="1"/>
  <c r="F630" i="1"/>
  <c r="E630" i="1"/>
  <c r="D630" i="1"/>
  <c r="A630" i="1"/>
  <c r="C630" i="1"/>
  <c r="B630" i="1"/>
  <c r="L629" i="1"/>
  <c r="K629" i="1"/>
  <c r="J629" i="1"/>
  <c r="N629" i="1"/>
  <c r="F629" i="1"/>
  <c r="E629" i="1"/>
  <c r="D629" i="1"/>
  <c r="A629" i="1"/>
  <c r="C629" i="1"/>
  <c r="B629" i="1"/>
  <c r="L628" i="1"/>
  <c r="K628" i="1"/>
  <c r="J628" i="1"/>
  <c r="N628" i="1"/>
  <c r="F628" i="1"/>
  <c r="E628" i="1"/>
  <c r="D628" i="1"/>
  <c r="A628" i="1"/>
  <c r="C628" i="1"/>
  <c r="B628" i="1"/>
  <c r="L627" i="1"/>
  <c r="K627" i="1"/>
  <c r="J627" i="1"/>
  <c r="N627" i="1"/>
  <c r="F627" i="1"/>
  <c r="E627" i="1"/>
  <c r="D627" i="1"/>
  <c r="A627" i="1"/>
  <c r="C627" i="1"/>
  <c r="B627" i="1"/>
  <c r="L626" i="1"/>
  <c r="K626" i="1"/>
  <c r="J626" i="1"/>
  <c r="N626" i="1"/>
  <c r="F626" i="1"/>
  <c r="E626" i="1"/>
  <c r="D626" i="1"/>
  <c r="A626" i="1"/>
  <c r="C626" i="1"/>
  <c r="B626" i="1"/>
  <c r="L625" i="1"/>
  <c r="K625" i="1"/>
  <c r="J625" i="1"/>
  <c r="N625" i="1"/>
  <c r="F625" i="1"/>
  <c r="E625" i="1"/>
  <c r="D625" i="1"/>
  <c r="A625" i="1"/>
  <c r="C625" i="1"/>
  <c r="B625" i="1"/>
  <c r="L624" i="1"/>
  <c r="K624" i="1"/>
  <c r="J624" i="1"/>
  <c r="N624" i="1"/>
  <c r="F624" i="1"/>
  <c r="E624" i="1"/>
  <c r="D624" i="1"/>
  <c r="A624" i="1"/>
  <c r="C624" i="1"/>
  <c r="B624" i="1"/>
  <c r="L623" i="1"/>
  <c r="K623" i="1"/>
  <c r="J623" i="1"/>
  <c r="N623" i="1"/>
  <c r="F623" i="1"/>
  <c r="E623" i="1"/>
  <c r="D623" i="1"/>
  <c r="A623" i="1"/>
  <c r="C623" i="1"/>
  <c r="B623" i="1"/>
  <c r="L622" i="1"/>
  <c r="K622" i="1"/>
  <c r="J622" i="1"/>
  <c r="N622" i="1"/>
  <c r="F622" i="1"/>
  <c r="E622" i="1"/>
  <c r="D622" i="1"/>
  <c r="A622" i="1"/>
  <c r="C622" i="1"/>
  <c r="B622" i="1"/>
  <c r="L621" i="1"/>
  <c r="K621" i="1"/>
  <c r="J621" i="1"/>
  <c r="N621" i="1"/>
  <c r="F621" i="1"/>
  <c r="E621" i="1"/>
  <c r="D621" i="1"/>
  <c r="A621" i="1"/>
  <c r="C621" i="1"/>
  <c r="B621" i="1"/>
  <c r="L620" i="1"/>
  <c r="K620" i="1"/>
  <c r="J620" i="1"/>
  <c r="N620" i="1"/>
  <c r="F620" i="1"/>
  <c r="E620" i="1"/>
  <c r="D620" i="1"/>
  <c r="A620" i="1"/>
  <c r="C620" i="1"/>
  <c r="B620" i="1"/>
  <c r="L619" i="1"/>
  <c r="K619" i="1"/>
  <c r="J619" i="1"/>
  <c r="N619" i="1"/>
  <c r="F619" i="1"/>
  <c r="E619" i="1"/>
  <c r="D619" i="1"/>
  <c r="A619" i="1"/>
  <c r="C619" i="1"/>
  <c r="B619" i="1"/>
  <c r="L618" i="1"/>
  <c r="K618" i="1"/>
  <c r="J618" i="1"/>
  <c r="N618" i="1"/>
  <c r="F618" i="1"/>
  <c r="E618" i="1"/>
  <c r="D618" i="1"/>
  <c r="A618" i="1"/>
  <c r="C618" i="1"/>
  <c r="B618" i="1"/>
  <c r="L617" i="1"/>
  <c r="K617" i="1"/>
  <c r="J617" i="1"/>
  <c r="N617" i="1"/>
  <c r="F617" i="1"/>
  <c r="E617" i="1"/>
  <c r="D617" i="1"/>
  <c r="A617" i="1"/>
  <c r="C617" i="1"/>
  <c r="B617" i="1"/>
  <c r="L616" i="1"/>
  <c r="K616" i="1"/>
  <c r="J616" i="1"/>
  <c r="N616" i="1"/>
  <c r="F616" i="1"/>
  <c r="E616" i="1"/>
  <c r="D616" i="1"/>
  <c r="A616" i="1"/>
  <c r="C616" i="1"/>
  <c r="B616" i="1"/>
  <c r="L615" i="1"/>
  <c r="K615" i="1"/>
  <c r="J615" i="1"/>
  <c r="N615" i="1"/>
  <c r="F615" i="1"/>
  <c r="E615" i="1"/>
  <c r="D615" i="1"/>
  <c r="A615" i="1"/>
  <c r="C615" i="1"/>
  <c r="B615" i="1"/>
  <c r="L614" i="1"/>
  <c r="K614" i="1"/>
  <c r="J614" i="1"/>
  <c r="N614" i="1"/>
  <c r="F614" i="1"/>
  <c r="E614" i="1"/>
  <c r="D614" i="1"/>
  <c r="A614" i="1"/>
  <c r="C614" i="1"/>
  <c r="B614" i="1"/>
  <c r="L613" i="1"/>
  <c r="K613" i="1"/>
  <c r="J613" i="1"/>
  <c r="N613" i="1"/>
  <c r="F613" i="1"/>
  <c r="E613" i="1"/>
  <c r="D613" i="1"/>
  <c r="A613" i="1"/>
  <c r="C613" i="1"/>
  <c r="B613" i="1"/>
  <c r="L612" i="1"/>
  <c r="K612" i="1"/>
  <c r="J612" i="1"/>
  <c r="N612" i="1"/>
  <c r="F612" i="1"/>
  <c r="E612" i="1"/>
  <c r="D612" i="1"/>
  <c r="A612" i="1"/>
  <c r="C612" i="1"/>
  <c r="B612" i="1"/>
  <c r="L611" i="1"/>
  <c r="K611" i="1"/>
  <c r="J611" i="1"/>
  <c r="N611" i="1"/>
  <c r="F611" i="1"/>
  <c r="E611" i="1"/>
  <c r="D611" i="1"/>
  <c r="A611" i="1"/>
  <c r="C611" i="1"/>
  <c r="B611" i="1"/>
  <c r="L610" i="1"/>
  <c r="K610" i="1"/>
  <c r="J610" i="1"/>
  <c r="N610" i="1"/>
  <c r="F610" i="1"/>
  <c r="E610" i="1"/>
  <c r="D610" i="1"/>
  <c r="A610" i="1"/>
  <c r="C610" i="1"/>
  <c r="B610" i="1"/>
  <c r="L609" i="1"/>
  <c r="K609" i="1"/>
  <c r="J609" i="1"/>
  <c r="N609" i="1"/>
  <c r="F609" i="1"/>
  <c r="E609" i="1"/>
  <c r="D609" i="1"/>
  <c r="A609" i="1"/>
  <c r="C609" i="1"/>
  <c r="B609" i="1"/>
  <c r="L608" i="1"/>
  <c r="K608" i="1"/>
  <c r="J608" i="1"/>
  <c r="N608" i="1"/>
  <c r="F608" i="1"/>
  <c r="E608" i="1"/>
  <c r="D608" i="1"/>
  <c r="A608" i="1"/>
  <c r="C608" i="1"/>
  <c r="B608" i="1"/>
  <c r="L607" i="1"/>
  <c r="K607" i="1"/>
  <c r="J607" i="1"/>
  <c r="N607" i="1"/>
  <c r="F607" i="1"/>
  <c r="E607" i="1"/>
  <c r="D607" i="1"/>
  <c r="A607" i="1"/>
  <c r="C607" i="1"/>
  <c r="B607" i="1"/>
  <c r="L606" i="1"/>
  <c r="K606" i="1"/>
  <c r="J606" i="1"/>
  <c r="N606" i="1"/>
  <c r="F606" i="1"/>
  <c r="E606" i="1"/>
  <c r="D606" i="1"/>
  <c r="A606" i="1"/>
  <c r="C606" i="1"/>
  <c r="B606" i="1"/>
  <c r="L605" i="1"/>
  <c r="K605" i="1"/>
  <c r="J605" i="1"/>
  <c r="N605" i="1"/>
  <c r="F605" i="1"/>
  <c r="E605" i="1"/>
  <c r="D605" i="1"/>
  <c r="A605" i="1"/>
  <c r="C605" i="1"/>
  <c r="B605" i="1"/>
  <c r="L604" i="1"/>
  <c r="K604" i="1"/>
  <c r="J604" i="1"/>
  <c r="N604" i="1"/>
  <c r="F604" i="1"/>
  <c r="E604" i="1"/>
  <c r="D604" i="1"/>
  <c r="A604" i="1"/>
  <c r="C604" i="1"/>
  <c r="B604" i="1"/>
  <c r="L603" i="1"/>
  <c r="K603" i="1"/>
  <c r="J603" i="1"/>
  <c r="N603" i="1"/>
  <c r="F603" i="1"/>
  <c r="E603" i="1"/>
  <c r="D603" i="1"/>
  <c r="A603" i="1"/>
  <c r="C603" i="1"/>
  <c r="B603" i="1"/>
  <c r="L602" i="1"/>
  <c r="K602" i="1"/>
  <c r="J602" i="1"/>
  <c r="N602" i="1"/>
  <c r="F602" i="1"/>
  <c r="E602" i="1"/>
  <c r="D602" i="1"/>
  <c r="A602" i="1"/>
  <c r="C602" i="1"/>
  <c r="B602" i="1"/>
  <c r="L601" i="1"/>
  <c r="K601" i="1"/>
  <c r="J601" i="1"/>
  <c r="N601" i="1"/>
  <c r="F601" i="1"/>
  <c r="E601" i="1"/>
  <c r="D601" i="1"/>
  <c r="A601" i="1"/>
  <c r="C601" i="1"/>
  <c r="B601" i="1"/>
  <c r="L600" i="1"/>
  <c r="K600" i="1"/>
  <c r="J600" i="1"/>
  <c r="N600" i="1"/>
  <c r="F600" i="1"/>
  <c r="E600" i="1"/>
  <c r="D600" i="1"/>
  <c r="A600" i="1"/>
  <c r="C600" i="1"/>
  <c r="B600" i="1"/>
  <c r="L599" i="1"/>
  <c r="K599" i="1"/>
  <c r="J599" i="1"/>
  <c r="N599" i="1"/>
  <c r="F599" i="1"/>
  <c r="E599" i="1"/>
  <c r="D599" i="1"/>
  <c r="A599" i="1"/>
  <c r="C599" i="1"/>
  <c r="B599" i="1"/>
  <c r="L598" i="1"/>
  <c r="K598" i="1"/>
  <c r="J598" i="1"/>
  <c r="N598" i="1"/>
  <c r="F598" i="1"/>
  <c r="E598" i="1"/>
  <c r="D598" i="1"/>
  <c r="A598" i="1"/>
  <c r="C598" i="1"/>
  <c r="B598" i="1"/>
  <c r="L597" i="1"/>
  <c r="K597" i="1"/>
  <c r="J597" i="1"/>
  <c r="N597" i="1"/>
  <c r="F597" i="1"/>
  <c r="E597" i="1"/>
  <c r="D597" i="1"/>
  <c r="A597" i="1"/>
  <c r="C597" i="1"/>
  <c r="B597" i="1"/>
  <c r="L596" i="1"/>
  <c r="K596" i="1"/>
  <c r="J596" i="1"/>
  <c r="N596" i="1"/>
  <c r="F596" i="1"/>
  <c r="E596" i="1"/>
  <c r="D596" i="1"/>
  <c r="A596" i="1"/>
  <c r="C596" i="1"/>
  <c r="B596" i="1"/>
  <c r="L595" i="1"/>
  <c r="K595" i="1"/>
  <c r="J595" i="1"/>
  <c r="N595" i="1"/>
  <c r="F595" i="1"/>
  <c r="E595" i="1"/>
  <c r="D595" i="1"/>
  <c r="A595" i="1"/>
  <c r="C595" i="1"/>
  <c r="B595" i="1"/>
  <c r="L594" i="1"/>
  <c r="K594" i="1"/>
  <c r="J594" i="1"/>
  <c r="N594" i="1"/>
  <c r="F594" i="1"/>
  <c r="E594" i="1"/>
  <c r="D594" i="1"/>
  <c r="A594" i="1"/>
  <c r="C594" i="1"/>
  <c r="B594" i="1"/>
  <c r="L593" i="1"/>
  <c r="K593" i="1"/>
  <c r="J593" i="1"/>
  <c r="N593" i="1"/>
  <c r="F593" i="1"/>
  <c r="E593" i="1"/>
  <c r="D593" i="1"/>
  <c r="A593" i="1"/>
  <c r="C593" i="1"/>
  <c r="B593" i="1"/>
  <c r="L592" i="1"/>
  <c r="K592" i="1"/>
  <c r="J592" i="1"/>
  <c r="N592" i="1"/>
  <c r="F592" i="1"/>
  <c r="E592" i="1"/>
  <c r="D592" i="1"/>
  <c r="A592" i="1"/>
  <c r="C592" i="1"/>
  <c r="B592" i="1"/>
  <c r="L591" i="1"/>
  <c r="K591" i="1"/>
  <c r="J591" i="1"/>
  <c r="N591" i="1"/>
  <c r="F591" i="1"/>
  <c r="E591" i="1"/>
  <c r="D591" i="1"/>
  <c r="A591" i="1"/>
  <c r="C591" i="1"/>
  <c r="B591" i="1"/>
  <c r="L590" i="1"/>
  <c r="K590" i="1"/>
  <c r="J590" i="1"/>
  <c r="N590" i="1"/>
  <c r="F590" i="1"/>
  <c r="E590" i="1"/>
  <c r="D590" i="1"/>
  <c r="A590" i="1"/>
  <c r="C590" i="1"/>
  <c r="B590" i="1"/>
  <c r="L589" i="1"/>
  <c r="K589" i="1"/>
  <c r="J589" i="1"/>
  <c r="N589" i="1"/>
  <c r="F589" i="1"/>
  <c r="E589" i="1"/>
  <c r="D589" i="1"/>
  <c r="A589" i="1"/>
  <c r="C589" i="1"/>
  <c r="B589" i="1"/>
  <c r="L588" i="1"/>
  <c r="K588" i="1"/>
  <c r="J588" i="1"/>
  <c r="N588" i="1"/>
  <c r="F588" i="1"/>
  <c r="E588" i="1"/>
  <c r="D588" i="1"/>
  <c r="A588" i="1"/>
  <c r="C588" i="1"/>
  <c r="B588" i="1"/>
  <c r="L587" i="1"/>
  <c r="K587" i="1"/>
  <c r="J587" i="1"/>
  <c r="N587" i="1"/>
  <c r="F587" i="1"/>
  <c r="E587" i="1"/>
  <c r="D587" i="1"/>
  <c r="A587" i="1"/>
  <c r="C587" i="1"/>
  <c r="B587" i="1"/>
  <c r="L586" i="1"/>
  <c r="K586" i="1"/>
  <c r="J586" i="1"/>
  <c r="N586" i="1"/>
  <c r="F586" i="1"/>
  <c r="E586" i="1"/>
  <c r="D586" i="1"/>
  <c r="A586" i="1"/>
  <c r="C586" i="1"/>
  <c r="B586" i="1"/>
  <c r="L585" i="1"/>
  <c r="K585" i="1"/>
  <c r="J585" i="1"/>
  <c r="N585" i="1"/>
  <c r="F585" i="1"/>
  <c r="E585" i="1"/>
  <c r="D585" i="1"/>
  <c r="A585" i="1"/>
  <c r="C585" i="1"/>
  <c r="B585" i="1"/>
  <c r="L584" i="1"/>
  <c r="K584" i="1"/>
  <c r="J584" i="1"/>
  <c r="N584" i="1"/>
  <c r="F584" i="1"/>
  <c r="E584" i="1"/>
  <c r="D584" i="1"/>
  <c r="A584" i="1"/>
  <c r="C584" i="1"/>
  <c r="B584" i="1"/>
  <c r="L583" i="1"/>
  <c r="K583" i="1"/>
  <c r="J583" i="1"/>
  <c r="N583" i="1"/>
  <c r="F583" i="1"/>
  <c r="E583" i="1"/>
  <c r="D583" i="1"/>
  <c r="A583" i="1"/>
  <c r="C583" i="1"/>
  <c r="B583" i="1"/>
  <c r="L582" i="1"/>
  <c r="K582" i="1"/>
  <c r="J582" i="1"/>
  <c r="N582" i="1"/>
  <c r="F582" i="1"/>
  <c r="E582" i="1"/>
  <c r="D582" i="1"/>
  <c r="A582" i="1"/>
  <c r="C582" i="1"/>
  <c r="B582" i="1"/>
  <c r="L581" i="1"/>
  <c r="K581" i="1"/>
  <c r="J581" i="1"/>
  <c r="N581" i="1"/>
  <c r="F581" i="1"/>
  <c r="E581" i="1"/>
  <c r="D581" i="1"/>
  <c r="A581" i="1"/>
  <c r="C581" i="1"/>
  <c r="B581" i="1"/>
  <c r="L580" i="1"/>
  <c r="K580" i="1"/>
  <c r="J580" i="1"/>
  <c r="N580" i="1"/>
  <c r="F580" i="1"/>
  <c r="E580" i="1"/>
  <c r="D580" i="1"/>
  <c r="A580" i="1"/>
  <c r="C580" i="1"/>
  <c r="B580" i="1"/>
  <c r="L579" i="1"/>
  <c r="K579" i="1"/>
  <c r="J579" i="1"/>
  <c r="N579" i="1"/>
  <c r="F579" i="1"/>
  <c r="E579" i="1"/>
  <c r="D579" i="1"/>
  <c r="A579" i="1"/>
  <c r="C579" i="1"/>
  <c r="B579" i="1"/>
  <c r="L578" i="1"/>
  <c r="K578" i="1"/>
  <c r="J578" i="1"/>
  <c r="N578" i="1"/>
  <c r="F578" i="1"/>
  <c r="E578" i="1"/>
  <c r="D578" i="1"/>
  <c r="A578" i="1"/>
  <c r="C578" i="1"/>
  <c r="B578" i="1"/>
  <c r="L577" i="1"/>
  <c r="K577" i="1"/>
  <c r="J577" i="1"/>
  <c r="N577" i="1"/>
  <c r="F577" i="1"/>
  <c r="E577" i="1"/>
  <c r="D577" i="1"/>
  <c r="A577" i="1"/>
  <c r="C577" i="1"/>
  <c r="B577" i="1"/>
  <c r="L576" i="1"/>
  <c r="K576" i="1"/>
  <c r="J576" i="1"/>
  <c r="N576" i="1"/>
  <c r="F576" i="1"/>
  <c r="E576" i="1"/>
  <c r="D576" i="1"/>
  <c r="A576" i="1"/>
  <c r="C576" i="1"/>
  <c r="B576" i="1"/>
  <c r="L575" i="1"/>
  <c r="K575" i="1"/>
  <c r="J575" i="1"/>
  <c r="N575" i="1"/>
  <c r="F575" i="1"/>
  <c r="E575" i="1"/>
  <c r="D575" i="1"/>
  <c r="B575" i="1"/>
  <c r="A575" i="1"/>
  <c r="C575" i="1"/>
  <c r="L574" i="1"/>
  <c r="K574" i="1"/>
  <c r="J574" i="1"/>
  <c r="N574" i="1"/>
  <c r="F574" i="1"/>
  <c r="E574" i="1"/>
  <c r="D574" i="1"/>
  <c r="A574" i="1"/>
  <c r="C574" i="1"/>
  <c r="B574" i="1"/>
  <c r="L573" i="1"/>
  <c r="K573" i="1"/>
  <c r="J573" i="1"/>
  <c r="N573" i="1"/>
  <c r="F573" i="1"/>
  <c r="E573" i="1"/>
  <c r="D573" i="1"/>
  <c r="B573" i="1"/>
  <c r="A573" i="1"/>
  <c r="C573" i="1"/>
  <c r="L572" i="1"/>
  <c r="K572" i="1"/>
  <c r="J572" i="1"/>
  <c r="N572" i="1"/>
  <c r="F572" i="1"/>
  <c r="E572" i="1"/>
  <c r="D572" i="1"/>
  <c r="A572" i="1"/>
  <c r="C572" i="1"/>
  <c r="B572" i="1"/>
  <c r="L571" i="1"/>
  <c r="K571" i="1"/>
  <c r="J571" i="1"/>
  <c r="N571" i="1"/>
  <c r="F571" i="1"/>
  <c r="E571" i="1"/>
  <c r="D571" i="1"/>
  <c r="B571" i="1"/>
  <c r="A571" i="1"/>
  <c r="C571" i="1"/>
  <c r="L570" i="1"/>
  <c r="K570" i="1"/>
  <c r="J570" i="1"/>
  <c r="N570" i="1"/>
  <c r="F570" i="1"/>
  <c r="E570" i="1"/>
  <c r="D570" i="1"/>
  <c r="A570" i="1"/>
  <c r="C570" i="1"/>
  <c r="B570" i="1"/>
  <c r="L569" i="1"/>
  <c r="K569" i="1"/>
  <c r="J569" i="1"/>
  <c r="N569" i="1"/>
  <c r="F569" i="1"/>
  <c r="E569" i="1"/>
  <c r="D569" i="1"/>
  <c r="B569" i="1"/>
  <c r="A569" i="1"/>
  <c r="C569" i="1"/>
  <c r="L568" i="1"/>
  <c r="K568" i="1"/>
  <c r="J568" i="1"/>
  <c r="N568" i="1"/>
  <c r="F568" i="1"/>
  <c r="E568" i="1"/>
  <c r="D568" i="1"/>
  <c r="A568" i="1"/>
  <c r="C568" i="1"/>
  <c r="B568" i="1"/>
  <c r="L567" i="1"/>
  <c r="K567" i="1"/>
  <c r="J567" i="1"/>
  <c r="N567" i="1"/>
  <c r="F567" i="1"/>
  <c r="E567" i="1"/>
  <c r="D567" i="1"/>
  <c r="B567" i="1"/>
  <c r="A567" i="1"/>
  <c r="C567" i="1"/>
  <c r="L566" i="1"/>
  <c r="K566" i="1"/>
  <c r="J566" i="1"/>
  <c r="N566" i="1"/>
  <c r="F566" i="1"/>
  <c r="E566" i="1"/>
  <c r="D566" i="1"/>
  <c r="A566" i="1"/>
  <c r="C566" i="1"/>
  <c r="B566" i="1"/>
  <c r="L565" i="1"/>
  <c r="K565" i="1"/>
  <c r="J565" i="1"/>
  <c r="N565" i="1"/>
  <c r="F565" i="1"/>
  <c r="E565" i="1"/>
  <c r="D565" i="1"/>
  <c r="B565" i="1"/>
  <c r="A565" i="1"/>
  <c r="C565" i="1"/>
  <c r="L564" i="1"/>
  <c r="K564" i="1"/>
  <c r="J564" i="1"/>
  <c r="N564" i="1"/>
  <c r="F564" i="1"/>
  <c r="E564" i="1"/>
  <c r="D564" i="1"/>
  <c r="A564" i="1"/>
  <c r="C564" i="1"/>
  <c r="B564" i="1"/>
  <c r="L563" i="1"/>
  <c r="K563" i="1"/>
  <c r="J563" i="1"/>
  <c r="N563" i="1"/>
  <c r="F563" i="1"/>
  <c r="E563" i="1"/>
  <c r="D563" i="1"/>
  <c r="B563" i="1"/>
  <c r="A563" i="1"/>
  <c r="C563" i="1"/>
  <c r="L562" i="1"/>
  <c r="K562" i="1"/>
  <c r="J562" i="1"/>
  <c r="N562" i="1"/>
  <c r="F562" i="1"/>
  <c r="E562" i="1"/>
  <c r="D562" i="1"/>
  <c r="A562" i="1"/>
  <c r="C562" i="1"/>
  <c r="B562" i="1"/>
  <c r="L561" i="1"/>
  <c r="K561" i="1"/>
  <c r="J561" i="1"/>
  <c r="N561" i="1"/>
  <c r="F561" i="1"/>
  <c r="E561" i="1"/>
  <c r="D561" i="1"/>
  <c r="B561" i="1"/>
  <c r="A561" i="1"/>
  <c r="C561" i="1"/>
  <c r="L560" i="1"/>
  <c r="K560" i="1"/>
  <c r="J560" i="1"/>
  <c r="N560" i="1"/>
  <c r="F560" i="1"/>
  <c r="E560" i="1"/>
  <c r="D560" i="1"/>
  <c r="A560" i="1"/>
  <c r="C560" i="1"/>
  <c r="B560" i="1"/>
  <c r="L559" i="1"/>
  <c r="K559" i="1"/>
  <c r="J559" i="1"/>
  <c r="N559" i="1"/>
  <c r="F559" i="1"/>
  <c r="E559" i="1"/>
  <c r="D559" i="1"/>
  <c r="B559" i="1"/>
  <c r="A559" i="1"/>
  <c r="C559" i="1"/>
  <c r="L558" i="1"/>
  <c r="K558" i="1"/>
  <c r="J558" i="1"/>
  <c r="N558" i="1"/>
  <c r="F558" i="1"/>
  <c r="E558" i="1"/>
  <c r="D558" i="1"/>
  <c r="A558" i="1"/>
  <c r="C558" i="1"/>
  <c r="B558" i="1"/>
  <c r="L557" i="1"/>
  <c r="K557" i="1"/>
  <c r="J557" i="1"/>
  <c r="N557" i="1"/>
  <c r="F557" i="1"/>
  <c r="E557" i="1"/>
  <c r="D557" i="1"/>
  <c r="B557" i="1"/>
  <c r="A557" i="1"/>
  <c r="C557" i="1"/>
  <c r="L556" i="1"/>
  <c r="K556" i="1"/>
  <c r="J556" i="1"/>
  <c r="N556" i="1"/>
  <c r="F556" i="1"/>
  <c r="E556" i="1"/>
  <c r="D556" i="1"/>
  <c r="A556" i="1"/>
  <c r="C556" i="1"/>
  <c r="B556" i="1"/>
  <c r="L555" i="1"/>
  <c r="K555" i="1"/>
  <c r="J555" i="1"/>
  <c r="N555" i="1"/>
  <c r="F555" i="1"/>
  <c r="E555" i="1"/>
  <c r="D555" i="1"/>
  <c r="B555" i="1"/>
  <c r="A555" i="1"/>
  <c r="C555" i="1"/>
  <c r="L554" i="1"/>
  <c r="K554" i="1"/>
  <c r="J554" i="1"/>
  <c r="N554" i="1"/>
  <c r="F554" i="1"/>
  <c r="E554" i="1"/>
  <c r="D554" i="1"/>
  <c r="A554" i="1"/>
  <c r="C554" i="1"/>
  <c r="B554" i="1"/>
  <c r="L553" i="1"/>
  <c r="K553" i="1"/>
  <c r="J553" i="1"/>
  <c r="N553" i="1"/>
  <c r="F553" i="1"/>
  <c r="E553" i="1"/>
  <c r="D553" i="1"/>
  <c r="B553" i="1"/>
  <c r="A553" i="1"/>
  <c r="C553" i="1"/>
  <c r="L552" i="1"/>
  <c r="K552" i="1"/>
  <c r="J552" i="1"/>
  <c r="N552" i="1"/>
  <c r="F552" i="1"/>
  <c r="E552" i="1"/>
  <c r="D552" i="1"/>
  <c r="A552" i="1"/>
  <c r="C552" i="1"/>
  <c r="B552" i="1"/>
  <c r="L551" i="1"/>
  <c r="K551" i="1"/>
  <c r="J551" i="1"/>
  <c r="N551" i="1"/>
  <c r="F551" i="1"/>
  <c r="E551" i="1"/>
  <c r="D551" i="1"/>
  <c r="B551" i="1"/>
  <c r="A551" i="1"/>
  <c r="C551" i="1"/>
  <c r="L550" i="1"/>
  <c r="K550" i="1"/>
  <c r="J550" i="1"/>
  <c r="N550" i="1"/>
  <c r="F550" i="1"/>
  <c r="E550" i="1"/>
  <c r="D550" i="1"/>
  <c r="A550" i="1"/>
  <c r="C550" i="1"/>
  <c r="B550" i="1"/>
  <c r="L549" i="1"/>
  <c r="K549" i="1"/>
  <c r="J549" i="1"/>
  <c r="N549" i="1"/>
  <c r="F549" i="1"/>
  <c r="E549" i="1"/>
  <c r="D549" i="1"/>
  <c r="B549" i="1"/>
  <c r="A549" i="1"/>
  <c r="C549" i="1"/>
  <c r="L548" i="1"/>
  <c r="K548" i="1"/>
  <c r="J548" i="1"/>
  <c r="N548" i="1"/>
  <c r="F548" i="1"/>
  <c r="E548" i="1"/>
  <c r="D548" i="1"/>
  <c r="A548" i="1"/>
  <c r="C548" i="1"/>
  <c r="B548" i="1"/>
  <c r="L547" i="1"/>
  <c r="K547" i="1"/>
  <c r="J547" i="1"/>
  <c r="N547" i="1"/>
  <c r="F547" i="1"/>
  <c r="E547" i="1"/>
  <c r="D547" i="1"/>
  <c r="B547" i="1"/>
  <c r="A547" i="1"/>
  <c r="C547" i="1"/>
  <c r="L546" i="1"/>
  <c r="K546" i="1"/>
  <c r="J546" i="1"/>
  <c r="N546" i="1"/>
  <c r="F546" i="1"/>
  <c r="E546" i="1"/>
  <c r="D546" i="1"/>
  <c r="A546" i="1"/>
  <c r="C546" i="1"/>
  <c r="B546" i="1"/>
  <c r="L545" i="1"/>
  <c r="K545" i="1"/>
  <c r="J545" i="1"/>
  <c r="N545" i="1"/>
  <c r="F545" i="1"/>
  <c r="E545" i="1"/>
  <c r="D545" i="1"/>
  <c r="B545" i="1"/>
  <c r="A545" i="1"/>
  <c r="C545" i="1"/>
  <c r="L544" i="1"/>
  <c r="K544" i="1"/>
  <c r="J544" i="1"/>
  <c r="N544" i="1"/>
  <c r="F544" i="1"/>
  <c r="E544" i="1"/>
  <c r="D544" i="1"/>
  <c r="A544" i="1"/>
  <c r="C544" i="1"/>
  <c r="B544" i="1"/>
  <c r="L543" i="1"/>
  <c r="K543" i="1"/>
  <c r="J543" i="1"/>
  <c r="N543" i="1"/>
  <c r="F543" i="1"/>
  <c r="E543" i="1"/>
  <c r="D543" i="1"/>
  <c r="B543" i="1"/>
  <c r="A543" i="1"/>
  <c r="C543" i="1"/>
  <c r="L542" i="1"/>
  <c r="K542" i="1"/>
  <c r="J542" i="1"/>
  <c r="N542" i="1"/>
  <c r="F542" i="1"/>
  <c r="E542" i="1"/>
  <c r="D542" i="1"/>
  <c r="A542" i="1"/>
  <c r="C542" i="1"/>
  <c r="B542" i="1"/>
  <c r="L541" i="1"/>
  <c r="K541" i="1"/>
  <c r="J541" i="1"/>
  <c r="N541" i="1"/>
  <c r="F541" i="1"/>
  <c r="E541" i="1"/>
  <c r="D541" i="1"/>
  <c r="B541" i="1"/>
  <c r="A541" i="1"/>
  <c r="C541" i="1"/>
  <c r="L540" i="1"/>
  <c r="K540" i="1"/>
  <c r="J540" i="1"/>
  <c r="N540" i="1"/>
  <c r="F540" i="1"/>
  <c r="E540" i="1"/>
  <c r="D540" i="1"/>
  <c r="A540" i="1"/>
  <c r="C540" i="1"/>
  <c r="B540" i="1"/>
  <c r="L539" i="1"/>
  <c r="K539" i="1"/>
  <c r="J539" i="1"/>
  <c r="N539" i="1"/>
  <c r="F539" i="1"/>
  <c r="E539" i="1"/>
  <c r="D539" i="1"/>
  <c r="B539" i="1"/>
  <c r="A539" i="1"/>
  <c r="C539" i="1"/>
  <c r="L538" i="1"/>
  <c r="K538" i="1"/>
  <c r="J538" i="1"/>
  <c r="N538" i="1"/>
  <c r="F538" i="1"/>
  <c r="E538" i="1"/>
  <c r="D538" i="1"/>
  <c r="A538" i="1"/>
  <c r="C538" i="1"/>
  <c r="B538" i="1"/>
  <c r="L537" i="1"/>
  <c r="K537" i="1"/>
  <c r="J537" i="1"/>
  <c r="N537" i="1"/>
  <c r="F537" i="1"/>
  <c r="E537" i="1"/>
  <c r="D537" i="1"/>
  <c r="B537" i="1"/>
  <c r="A537" i="1"/>
  <c r="C537" i="1"/>
  <c r="L536" i="1"/>
  <c r="K536" i="1"/>
  <c r="J536" i="1"/>
  <c r="N536" i="1"/>
  <c r="F536" i="1"/>
  <c r="E536" i="1"/>
  <c r="D536" i="1"/>
  <c r="A536" i="1"/>
  <c r="C536" i="1"/>
  <c r="B536" i="1"/>
  <c r="L535" i="1"/>
  <c r="K535" i="1"/>
  <c r="J535" i="1"/>
  <c r="N535" i="1"/>
  <c r="F535" i="1"/>
  <c r="E535" i="1"/>
  <c r="D535" i="1"/>
  <c r="B535" i="1"/>
  <c r="A535" i="1"/>
  <c r="C535" i="1"/>
  <c r="L534" i="1"/>
  <c r="K534" i="1"/>
  <c r="J534" i="1"/>
  <c r="N534" i="1"/>
  <c r="F534" i="1"/>
  <c r="E534" i="1"/>
  <c r="D534" i="1"/>
  <c r="A534" i="1"/>
  <c r="C534" i="1"/>
  <c r="B534" i="1"/>
  <c r="L533" i="1"/>
  <c r="K533" i="1"/>
  <c r="J533" i="1"/>
  <c r="N533" i="1"/>
  <c r="F533" i="1"/>
  <c r="E533" i="1"/>
  <c r="D533" i="1"/>
  <c r="B533" i="1"/>
  <c r="A533" i="1"/>
  <c r="C533" i="1"/>
  <c r="L532" i="1"/>
  <c r="K532" i="1"/>
  <c r="J532" i="1"/>
  <c r="N532" i="1"/>
  <c r="F532" i="1"/>
  <c r="E532" i="1"/>
  <c r="D532" i="1"/>
  <c r="B532" i="1"/>
  <c r="A532" i="1"/>
  <c r="C532" i="1"/>
  <c r="L531" i="1"/>
  <c r="K531" i="1"/>
  <c r="J531" i="1"/>
  <c r="N531" i="1"/>
  <c r="F531" i="1"/>
  <c r="E531" i="1"/>
  <c r="D531" i="1"/>
  <c r="B531" i="1"/>
  <c r="A531" i="1"/>
  <c r="C531" i="1"/>
  <c r="L530" i="1"/>
  <c r="K530" i="1"/>
  <c r="J530" i="1"/>
  <c r="N530" i="1"/>
  <c r="F530" i="1"/>
  <c r="E530" i="1"/>
  <c r="D530" i="1"/>
  <c r="B530" i="1"/>
  <c r="A530" i="1"/>
  <c r="C530" i="1"/>
  <c r="L529" i="1"/>
  <c r="K529" i="1"/>
  <c r="J529" i="1"/>
  <c r="N529" i="1"/>
  <c r="F529" i="1"/>
  <c r="E529" i="1"/>
  <c r="D529" i="1"/>
  <c r="B529" i="1"/>
  <c r="A529" i="1"/>
  <c r="C529" i="1"/>
  <c r="L528" i="1"/>
  <c r="K528" i="1"/>
  <c r="J528" i="1"/>
  <c r="N528" i="1"/>
  <c r="F528" i="1"/>
  <c r="E528" i="1"/>
  <c r="D528" i="1"/>
  <c r="B528" i="1"/>
  <c r="A528" i="1"/>
  <c r="C528" i="1"/>
  <c r="L527" i="1"/>
  <c r="K527" i="1"/>
  <c r="J527" i="1"/>
  <c r="N527" i="1"/>
  <c r="F527" i="1"/>
  <c r="E527" i="1"/>
  <c r="D527" i="1"/>
  <c r="B527" i="1"/>
  <c r="A527" i="1"/>
  <c r="C527" i="1"/>
  <c r="L526" i="1"/>
  <c r="K526" i="1"/>
  <c r="J526" i="1"/>
  <c r="N526" i="1"/>
  <c r="F526" i="1"/>
  <c r="E526" i="1"/>
  <c r="D526" i="1"/>
  <c r="B526" i="1"/>
  <c r="A526" i="1"/>
  <c r="C526" i="1"/>
  <c r="L525" i="1"/>
  <c r="K525" i="1"/>
  <c r="J525" i="1"/>
  <c r="N525" i="1"/>
  <c r="F525" i="1"/>
  <c r="E525" i="1"/>
  <c r="D525" i="1"/>
  <c r="B525" i="1"/>
  <c r="A525" i="1"/>
  <c r="C525" i="1"/>
  <c r="L524" i="1"/>
  <c r="K524" i="1"/>
  <c r="J524" i="1"/>
  <c r="N524" i="1"/>
  <c r="F524" i="1"/>
  <c r="E524" i="1"/>
  <c r="D524" i="1"/>
  <c r="B524" i="1"/>
  <c r="A524" i="1"/>
  <c r="C524" i="1"/>
  <c r="L523" i="1"/>
  <c r="K523" i="1"/>
  <c r="J523" i="1"/>
  <c r="N523" i="1"/>
  <c r="F523" i="1"/>
  <c r="E523" i="1"/>
  <c r="D523" i="1"/>
  <c r="B523" i="1"/>
  <c r="A523" i="1"/>
  <c r="C523" i="1"/>
  <c r="L522" i="1"/>
  <c r="K522" i="1"/>
  <c r="J522" i="1"/>
  <c r="N522" i="1"/>
  <c r="F522" i="1"/>
  <c r="E522" i="1"/>
  <c r="D522" i="1"/>
  <c r="B522" i="1"/>
  <c r="A522" i="1"/>
  <c r="C522" i="1"/>
  <c r="L521" i="1"/>
  <c r="K521" i="1"/>
  <c r="J521" i="1"/>
  <c r="N521" i="1"/>
  <c r="F521" i="1"/>
  <c r="E521" i="1"/>
  <c r="D521" i="1"/>
  <c r="B521" i="1"/>
  <c r="A521" i="1"/>
  <c r="C521" i="1"/>
  <c r="L520" i="1"/>
  <c r="K520" i="1"/>
  <c r="J520" i="1"/>
  <c r="N520" i="1"/>
  <c r="F520" i="1"/>
  <c r="E520" i="1"/>
  <c r="D520" i="1"/>
  <c r="B520" i="1"/>
  <c r="A520" i="1"/>
  <c r="C520" i="1"/>
  <c r="L519" i="1"/>
  <c r="K519" i="1"/>
  <c r="J519" i="1"/>
  <c r="N519" i="1"/>
  <c r="F519" i="1"/>
  <c r="E519" i="1"/>
  <c r="D519" i="1"/>
  <c r="B519" i="1"/>
  <c r="A519" i="1"/>
  <c r="C519" i="1"/>
  <c r="L518" i="1"/>
  <c r="K518" i="1"/>
  <c r="J518" i="1"/>
  <c r="N518" i="1"/>
  <c r="F518" i="1"/>
  <c r="E518" i="1"/>
  <c r="D518" i="1"/>
  <c r="B518" i="1"/>
  <c r="A518" i="1"/>
  <c r="C518" i="1"/>
  <c r="L517" i="1"/>
  <c r="K517" i="1"/>
  <c r="J517" i="1"/>
  <c r="N517" i="1"/>
  <c r="F517" i="1"/>
  <c r="E517" i="1"/>
  <c r="D517" i="1"/>
  <c r="B517" i="1"/>
  <c r="A517" i="1"/>
  <c r="C517" i="1"/>
  <c r="L516" i="1"/>
  <c r="K516" i="1"/>
  <c r="J516" i="1"/>
  <c r="N516" i="1"/>
  <c r="F516" i="1"/>
  <c r="E516" i="1"/>
  <c r="D516" i="1"/>
  <c r="B516" i="1"/>
  <c r="A516" i="1"/>
  <c r="C516" i="1"/>
  <c r="L515" i="1"/>
  <c r="K515" i="1"/>
  <c r="J515" i="1"/>
  <c r="N515" i="1"/>
  <c r="F515" i="1"/>
  <c r="E515" i="1"/>
  <c r="D515" i="1"/>
  <c r="B515" i="1"/>
  <c r="A515" i="1"/>
  <c r="C515" i="1"/>
  <c r="L514" i="1"/>
  <c r="K514" i="1"/>
  <c r="J514" i="1"/>
  <c r="N514" i="1"/>
  <c r="F514" i="1"/>
  <c r="E514" i="1"/>
  <c r="D514" i="1"/>
  <c r="B514" i="1"/>
  <c r="A514" i="1"/>
  <c r="C514" i="1"/>
  <c r="L513" i="1"/>
  <c r="K513" i="1"/>
  <c r="J513" i="1"/>
  <c r="N513" i="1"/>
  <c r="F513" i="1"/>
  <c r="E513" i="1"/>
  <c r="D513" i="1"/>
  <c r="B513" i="1"/>
  <c r="A513" i="1"/>
  <c r="C513" i="1"/>
  <c r="L512" i="1"/>
  <c r="K512" i="1"/>
  <c r="J512" i="1"/>
  <c r="N512" i="1"/>
  <c r="F512" i="1"/>
  <c r="E512" i="1"/>
  <c r="D512" i="1"/>
  <c r="B512" i="1"/>
  <c r="A512" i="1"/>
  <c r="C512" i="1"/>
  <c r="L511" i="1"/>
  <c r="K511" i="1"/>
  <c r="J511" i="1"/>
  <c r="N511" i="1"/>
  <c r="F511" i="1"/>
  <c r="E511" i="1"/>
  <c r="D511" i="1"/>
  <c r="B511" i="1"/>
  <c r="A511" i="1"/>
  <c r="C511" i="1"/>
  <c r="L510" i="1"/>
  <c r="K510" i="1"/>
  <c r="J510" i="1"/>
  <c r="N510" i="1"/>
  <c r="F510" i="1"/>
  <c r="E510" i="1"/>
  <c r="D510" i="1"/>
  <c r="B510" i="1"/>
  <c r="A510" i="1"/>
  <c r="C510" i="1"/>
  <c r="L509" i="1"/>
  <c r="K509" i="1"/>
  <c r="J509" i="1"/>
  <c r="N509" i="1"/>
  <c r="F509" i="1"/>
  <c r="E509" i="1"/>
  <c r="D509" i="1"/>
  <c r="B509" i="1"/>
  <c r="A509" i="1"/>
  <c r="C509" i="1"/>
  <c r="L508" i="1"/>
  <c r="K508" i="1"/>
  <c r="J508" i="1"/>
  <c r="N508" i="1"/>
  <c r="F508" i="1"/>
  <c r="E508" i="1"/>
  <c r="D508" i="1"/>
  <c r="B508" i="1"/>
  <c r="A508" i="1"/>
  <c r="C508" i="1"/>
  <c r="L507" i="1"/>
  <c r="K507" i="1"/>
  <c r="J507" i="1"/>
  <c r="N507" i="1"/>
  <c r="F507" i="1"/>
  <c r="E507" i="1"/>
  <c r="D507" i="1"/>
  <c r="B507" i="1"/>
  <c r="A507" i="1"/>
  <c r="C507" i="1"/>
  <c r="L506" i="1"/>
  <c r="K506" i="1"/>
  <c r="J506" i="1"/>
  <c r="N506" i="1"/>
  <c r="F506" i="1"/>
  <c r="E506" i="1"/>
  <c r="D506" i="1"/>
  <c r="B506" i="1"/>
  <c r="A506" i="1"/>
  <c r="C506" i="1"/>
  <c r="L505" i="1"/>
  <c r="K505" i="1"/>
  <c r="J505" i="1"/>
  <c r="N505" i="1"/>
  <c r="F505" i="1"/>
  <c r="E505" i="1"/>
  <c r="D505" i="1"/>
  <c r="B505" i="1"/>
  <c r="A505" i="1"/>
  <c r="C505" i="1"/>
  <c r="L504" i="1"/>
  <c r="K504" i="1"/>
  <c r="J504" i="1"/>
  <c r="N504" i="1"/>
  <c r="F504" i="1"/>
  <c r="E504" i="1"/>
  <c r="D504" i="1"/>
  <c r="B504" i="1"/>
  <c r="A504" i="1"/>
  <c r="C504" i="1"/>
  <c r="L503" i="1"/>
  <c r="K503" i="1"/>
  <c r="J503" i="1"/>
  <c r="N503" i="1"/>
  <c r="F503" i="1"/>
  <c r="E503" i="1"/>
  <c r="D503" i="1"/>
  <c r="B503" i="1"/>
  <c r="A503" i="1"/>
  <c r="C503" i="1"/>
  <c r="L502" i="1"/>
  <c r="K502" i="1"/>
  <c r="J502" i="1"/>
  <c r="N502" i="1"/>
  <c r="F502" i="1"/>
  <c r="E502" i="1"/>
  <c r="D502" i="1"/>
  <c r="B502" i="1"/>
  <c r="A502" i="1"/>
  <c r="C502" i="1"/>
  <c r="L501" i="1"/>
  <c r="K501" i="1"/>
  <c r="J501" i="1"/>
  <c r="N501" i="1"/>
  <c r="F501" i="1"/>
  <c r="E501" i="1"/>
  <c r="D501" i="1"/>
  <c r="B501" i="1"/>
  <c r="A501" i="1"/>
  <c r="C501" i="1"/>
  <c r="L500" i="1"/>
  <c r="K500" i="1"/>
  <c r="J500" i="1"/>
  <c r="N500" i="1"/>
  <c r="F500" i="1"/>
  <c r="E500" i="1"/>
  <c r="D500" i="1"/>
  <c r="B500" i="1"/>
  <c r="A500" i="1"/>
  <c r="C500" i="1"/>
  <c r="L499" i="1"/>
  <c r="K499" i="1"/>
  <c r="J499" i="1"/>
  <c r="N499" i="1"/>
  <c r="F499" i="1"/>
  <c r="E499" i="1"/>
  <c r="D499" i="1"/>
  <c r="B499" i="1"/>
  <c r="A499" i="1"/>
  <c r="C499" i="1"/>
  <c r="L498" i="1"/>
  <c r="K498" i="1"/>
  <c r="J498" i="1"/>
  <c r="N498" i="1"/>
  <c r="F498" i="1"/>
  <c r="E498" i="1"/>
  <c r="D498" i="1"/>
  <c r="B498" i="1"/>
  <c r="A498" i="1"/>
  <c r="C498" i="1"/>
  <c r="L497" i="1"/>
  <c r="K497" i="1"/>
  <c r="J497" i="1"/>
  <c r="N497" i="1"/>
  <c r="F497" i="1"/>
  <c r="E497" i="1"/>
  <c r="D497" i="1"/>
  <c r="B497" i="1"/>
  <c r="A497" i="1"/>
  <c r="C497" i="1"/>
  <c r="L496" i="1"/>
  <c r="K496" i="1"/>
  <c r="J496" i="1"/>
  <c r="N496" i="1"/>
  <c r="F496" i="1"/>
  <c r="E496" i="1"/>
  <c r="D496" i="1"/>
  <c r="B496" i="1"/>
  <c r="A496" i="1"/>
  <c r="C496" i="1"/>
  <c r="L495" i="1"/>
  <c r="K495" i="1"/>
  <c r="J495" i="1"/>
  <c r="N495" i="1"/>
  <c r="F495" i="1"/>
  <c r="E495" i="1"/>
  <c r="D495" i="1"/>
  <c r="B495" i="1"/>
  <c r="A495" i="1"/>
  <c r="C495" i="1"/>
  <c r="L494" i="1"/>
  <c r="K494" i="1"/>
  <c r="J494" i="1"/>
  <c r="N494" i="1"/>
  <c r="F494" i="1"/>
  <c r="E494" i="1"/>
  <c r="D494" i="1"/>
  <c r="B494" i="1"/>
  <c r="A494" i="1"/>
  <c r="C494" i="1"/>
  <c r="L493" i="1"/>
  <c r="K493" i="1"/>
  <c r="J493" i="1"/>
  <c r="N493" i="1"/>
  <c r="F493" i="1"/>
  <c r="E493" i="1"/>
  <c r="D493" i="1"/>
  <c r="B493" i="1"/>
  <c r="A493" i="1"/>
  <c r="C493" i="1"/>
  <c r="L492" i="1"/>
  <c r="K492" i="1"/>
  <c r="J492" i="1"/>
  <c r="N492" i="1"/>
  <c r="F492" i="1"/>
  <c r="E492" i="1"/>
  <c r="D492" i="1"/>
  <c r="B492" i="1"/>
  <c r="A492" i="1"/>
  <c r="C492" i="1"/>
  <c r="L491" i="1"/>
  <c r="K491" i="1"/>
  <c r="J491" i="1"/>
  <c r="N491" i="1"/>
  <c r="F491" i="1"/>
  <c r="E491" i="1"/>
  <c r="D491" i="1"/>
  <c r="B491" i="1"/>
  <c r="A491" i="1"/>
  <c r="C491" i="1"/>
  <c r="L490" i="1"/>
  <c r="K490" i="1"/>
  <c r="J490" i="1"/>
  <c r="N490" i="1"/>
  <c r="F490" i="1"/>
  <c r="E490" i="1"/>
  <c r="D490" i="1"/>
  <c r="B490" i="1"/>
  <c r="A490" i="1"/>
  <c r="C490" i="1"/>
  <c r="L489" i="1"/>
  <c r="K489" i="1"/>
  <c r="J489" i="1"/>
  <c r="N489" i="1"/>
  <c r="F489" i="1"/>
  <c r="E489" i="1"/>
  <c r="D489" i="1"/>
  <c r="B489" i="1"/>
  <c r="A489" i="1"/>
  <c r="C489" i="1"/>
  <c r="L488" i="1"/>
  <c r="K488" i="1"/>
  <c r="J488" i="1"/>
  <c r="N488" i="1"/>
  <c r="F488" i="1"/>
  <c r="E488" i="1"/>
  <c r="D488" i="1"/>
  <c r="B488" i="1"/>
  <c r="A488" i="1"/>
  <c r="C488" i="1"/>
  <c r="L487" i="1"/>
  <c r="K487" i="1"/>
  <c r="J487" i="1"/>
  <c r="N487" i="1"/>
  <c r="F487" i="1"/>
  <c r="E487" i="1"/>
  <c r="D487" i="1"/>
  <c r="B487" i="1"/>
  <c r="A487" i="1"/>
  <c r="C487" i="1"/>
  <c r="L486" i="1"/>
  <c r="K486" i="1"/>
  <c r="J486" i="1"/>
  <c r="N486" i="1"/>
  <c r="F486" i="1"/>
  <c r="E486" i="1"/>
  <c r="D486" i="1"/>
  <c r="B486" i="1"/>
  <c r="A486" i="1"/>
  <c r="C486" i="1"/>
  <c r="L485" i="1"/>
  <c r="K485" i="1"/>
  <c r="J485" i="1"/>
  <c r="N485" i="1"/>
  <c r="F485" i="1"/>
  <c r="E485" i="1"/>
  <c r="D485" i="1"/>
  <c r="B485" i="1"/>
  <c r="A485" i="1"/>
  <c r="C485" i="1"/>
  <c r="L484" i="1"/>
  <c r="K484" i="1"/>
  <c r="J484" i="1"/>
  <c r="N484" i="1"/>
  <c r="F484" i="1"/>
  <c r="E484" i="1"/>
  <c r="D484" i="1"/>
  <c r="B484" i="1"/>
  <c r="A484" i="1"/>
  <c r="C484" i="1"/>
  <c r="L483" i="1"/>
  <c r="K483" i="1"/>
  <c r="J483" i="1"/>
  <c r="N483" i="1"/>
  <c r="F483" i="1"/>
  <c r="E483" i="1"/>
  <c r="D483" i="1"/>
  <c r="B483" i="1"/>
  <c r="A483" i="1"/>
  <c r="C483" i="1"/>
  <c r="L482" i="1"/>
  <c r="K482" i="1"/>
  <c r="J482" i="1"/>
  <c r="N482" i="1"/>
  <c r="F482" i="1"/>
  <c r="E482" i="1"/>
  <c r="D482" i="1"/>
  <c r="B482" i="1"/>
  <c r="A482" i="1"/>
  <c r="C482" i="1"/>
  <c r="L481" i="1"/>
  <c r="K481" i="1"/>
  <c r="J481" i="1"/>
  <c r="N481" i="1"/>
  <c r="F481" i="1"/>
  <c r="E481" i="1"/>
  <c r="D481" i="1"/>
  <c r="B481" i="1"/>
  <c r="A481" i="1"/>
  <c r="C481" i="1"/>
  <c r="L480" i="1"/>
  <c r="K480" i="1"/>
  <c r="J480" i="1"/>
  <c r="N480" i="1"/>
  <c r="F480" i="1"/>
  <c r="E480" i="1"/>
  <c r="D480" i="1"/>
  <c r="B480" i="1"/>
  <c r="A480" i="1"/>
  <c r="C480" i="1"/>
  <c r="L479" i="1"/>
  <c r="K479" i="1"/>
  <c r="J479" i="1"/>
  <c r="N479" i="1"/>
  <c r="F479" i="1"/>
  <c r="E479" i="1"/>
  <c r="D479" i="1"/>
  <c r="B479" i="1"/>
  <c r="A479" i="1"/>
  <c r="C479" i="1"/>
  <c r="L478" i="1"/>
  <c r="K478" i="1"/>
  <c r="J478" i="1"/>
  <c r="N478" i="1"/>
  <c r="F478" i="1"/>
  <c r="E478" i="1"/>
  <c r="D478" i="1"/>
  <c r="B478" i="1"/>
  <c r="A478" i="1"/>
  <c r="C478" i="1"/>
  <c r="L477" i="1"/>
  <c r="K477" i="1"/>
  <c r="J477" i="1"/>
  <c r="N477" i="1"/>
  <c r="F477" i="1"/>
  <c r="E477" i="1"/>
  <c r="D477" i="1"/>
  <c r="B477" i="1"/>
  <c r="A477" i="1"/>
  <c r="C477" i="1"/>
  <c r="L476" i="1"/>
  <c r="K476" i="1"/>
  <c r="J476" i="1"/>
  <c r="N476" i="1"/>
  <c r="F476" i="1"/>
  <c r="E476" i="1"/>
  <c r="D476" i="1"/>
  <c r="B476" i="1"/>
  <c r="A476" i="1"/>
  <c r="C476" i="1"/>
  <c r="L475" i="1"/>
  <c r="K475" i="1"/>
  <c r="J475" i="1"/>
  <c r="N475" i="1"/>
  <c r="F475" i="1"/>
  <c r="E475" i="1"/>
  <c r="D475" i="1"/>
  <c r="B475" i="1"/>
  <c r="A475" i="1"/>
  <c r="C475" i="1"/>
  <c r="L474" i="1"/>
  <c r="K474" i="1"/>
  <c r="J474" i="1"/>
  <c r="N474" i="1"/>
  <c r="F474" i="1"/>
  <c r="E474" i="1"/>
  <c r="D474" i="1"/>
  <c r="B474" i="1"/>
  <c r="A474" i="1"/>
  <c r="C474" i="1"/>
  <c r="L473" i="1"/>
  <c r="K473" i="1"/>
  <c r="J473" i="1"/>
  <c r="N473" i="1"/>
  <c r="F473" i="1"/>
  <c r="E473" i="1"/>
  <c r="D473" i="1"/>
  <c r="B473" i="1"/>
  <c r="A473" i="1"/>
  <c r="C473" i="1"/>
  <c r="L472" i="1"/>
  <c r="K472" i="1"/>
  <c r="J472" i="1"/>
  <c r="N472" i="1"/>
  <c r="F472" i="1"/>
  <c r="E472" i="1"/>
  <c r="D472" i="1"/>
  <c r="B472" i="1"/>
  <c r="A472" i="1"/>
  <c r="C472" i="1"/>
  <c r="L471" i="1"/>
  <c r="K471" i="1"/>
  <c r="J471" i="1"/>
  <c r="N471" i="1"/>
  <c r="F471" i="1"/>
  <c r="E471" i="1"/>
  <c r="D471" i="1"/>
  <c r="B471" i="1"/>
  <c r="A471" i="1"/>
  <c r="C471" i="1"/>
  <c r="L470" i="1"/>
  <c r="K470" i="1"/>
  <c r="J470" i="1"/>
  <c r="N470" i="1"/>
  <c r="F470" i="1"/>
  <c r="E470" i="1"/>
  <c r="D470" i="1"/>
  <c r="B470" i="1"/>
  <c r="A470" i="1"/>
  <c r="C470" i="1"/>
  <c r="L469" i="1"/>
  <c r="K469" i="1"/>
  <c r="J469" i="1"/>
  <c r="N469" i="1"/>
  <c r="F469" i="1"/>
  <c r="E469" i="1"/>
  <c r="D469" i="1"/>
  <c r="B469" i="1"/>
  <c r="A469" i="1"/>
  <c r="C469" i="1"/>
  <c r="L468" i="1"/>
  <c r="K468" i="1"/>
  <c r="J468" i="1"/>
  <c r="N468" i="1"/>
  <c r="F468" i="1"/>
  <c r="E468" i="1"/>
  <c r="D468" i="1"/>
  <c r="B468" i="1"/>
  <c r="A468" i="1"/>
  <c r="C468" i="1"/>
  <c r="L467" i="1"/>
  <c r="K467" i="1"/>
  <c r="J467" i="1"/>
  <c r="N467" i="1"/>
  <c r="F467" i="1"/>
  <c r="E467" i="1"/>
  <c r="D467" i="1"/>
  <c r="B467" i="1"/>
  <c r="A467" i="1"/>
  <c r="C467" i="1"/>
  <c r="L466" i="1"/>
  <c r="K466" i="1"/>
  <c r="J466" i="1"/>
  <c r="N466" i="1"/>
  <c r="F466" i="1"/>
  <c r="E466" i="1"/>
  <c r="D466" i="1"/>
  <c r="B466" i="1"/>
  <c r="A466" i="1"/>
  <c r="C466" i="1"/>
  <c r="L465" i="1"/>
  <c r="K465" i="1"/>
  <c r="J465" i="1"/>
  <c r="N465" i="1"/>
  <c r="F465" i="1"/>
  <c r="E465" i="1"/>
  <c r="D465" i="1"/>
  <c r="B465" i="1"/>
  <c r="A465" i="1"/>
  <c r="C465" i="1"/>
  <c r="L464" i="1"/>
  <c r="K464" i="1"/>
  <c r="J464" i="1"/>
  <c r="N464" i="1"/>
  <c r="F464" i="1"/>
  <c r="E464" i="1"/>
  <c r="D464" i="1"/>
  <c r="B464" i="1"/>
  <c r="A464" i="1"/>
  <c r="C464" i="1"/>
  <c r="L463" i="1"/>
  <c r="K463" i="1"/>
  <c r="J463" i="1"/>
  <c r="N463" i="1"/>
  <c r="F463" i="1"/>
  <c r="E463" i="1"/>
  <c r="D463" i="1"/>
  <c r="B463" i="1"/>
  <c r="A463" i="1"/>
  <c r="C463" i="1"/>
  <c r="L462" i="1"/>
  <c r="K462" i="1"/>
  <c r="J462" i="1"/>
  <c r="N462" i="1"/>
  <c r="F462" i="1"/>
  <c r="E462" i="1"/>
  <c r="D462" i="1"/>
  <c r="B462" i="1"/>
  <c r="A462" i="1"/>
  <c r="C462" i="1"/>
  <c r="L461" i="1"/>
  <c r="K461" i="1"/>
  <c r="J461" i="1"/>
  <c r="N461" i="1"/>
  <c r="F461" i="1"/>
  <c r="E461" i="1"/>
  <c r="D461" i="1"/>
  <c r="B461" i="1"/>
  <c r="A461" i="1"/>
  <c r="C461" i="1"/>
  <c r="L460" i="1"/>
  <c r="K460" i="1"/>
  <c r="J460" i="1"/>
  <c r="N460" i="1"/>
  <c r="F460" i="1"/>
  <c r="E460" i="1"/>
  <c r="D460" i="1"/>
  <c r="B460" i="1"/>
  <c r="A460" i="1"/>
  <c r="C460" i="1"/>
  <c r="L459" i="1"/>
  <c r="K459" i="1"/>
  <c r="J459" i="1"/>
  <c r="N459" i="1"/>
  <c r="F459" i="1"/>
  <c r="E459" i="1"/>
  <c r="D459" i="1"/>
  <c r="B459" i="1"/>
  <c r="A459" i="1"/>
  <c r="C459" i="1"/>
  <c r="L458" i="1"/>
  <c r="K458" i="1"/>
  <c r="J458" i="1"/>
  <c r="N458" i="1"/>
  <c r="F458" i="1"/>
  <c r="E458" i="1"/>
  <c r="D458" i="1"/>
  <c r="B458" i="1"/>
  <c r="A458" i="1"/>
  <c r="C458" i="1"/>
  <c r="L457" i="1"/>
  <c r="K457" i="1"/>
  <c r="J457" i="1"/>
  <c r="N457" i="1"/>
  <c r="F457" i="1"/>
  <c r="E457" i="1"/>
  <c r="D457" i="1"/>
  <c r="B457" i="1"/>
  <c r="A457" i="1"/>
  <c r="C457" i="1"/>
  <c r="L456" i="1"/>
  <c r="K456" i="1"/>
  <c r="J456" i="1"/>
  <c r="N456" i="1"/>
  <c r="F456" i="1"/>
  <c r="E456" i="1"/>
  <c r="D456" i="1"/>
  <c r="B456" i="1"/>
  <c r="A456" i="1"/>
  <c r="C456" i="1"/>
  <c r="L455" i="1"/>
  <c r="K455" i="1"/>
  <c r="J455" i="1"/>
  <c r="N455" i="1"/>
  <c r="F455" i="1"/>
  <c r="E455" i="1"/>
  <c r="D455" i="1"/>
  <c r="B455" i="1"/>
  <c r="A455" i="1"/>
  <c r="C455" i="1"/>
  <c r="L454" i="1"/>
  <c r="K454" i="1"/>
  <c r="J454" i="1"/>
  <c r="N454" i="1"/>
  <c r="F454" i="1"/>
  <c r="E454" i="1"/>
  <c r="D454" i="1"/>
  <c r="B454" i="1"/>
  <c r="A454" i="1"/>
  <c r="C454" i="1"/>
  <c r="L453" i="1"/>
  <c r="K453" i="1"/>
  <c r="J453" i="1"/>
  <c r="N453" i="1"/>
  <c r="F453" i="1"/>
  <c r="E453" i="1"/>
  <c r="D453" i="1"/>
  <c r="B453" i="1"/>
  <c r="A453" i="1"/>
  <c r="C453" i="1"/>
  <c r="L452" i="1"/>
  <c r="K452" i="1"/>
  <c r="J452" i="1"/>
  <c r="N452" i="1"/>
  <c r="F452" i="1"/>
  <c r="E452" i="1"/>
  <c r="D452" i="1"/>
  <c r="B452" i="1"/>
  <c r="A452" i="1"/>
  <c r="C452" i="1"/>
  <c r="L451" i="1"/>
  <c r="K451" i="1"/>
  <c r="J451" i="1"/>
  <c r="N451" i="1"/>
  <c r="F451" i="1"/>
  <c r="E451" i="1"/>
  <c r="D451" i="1"/>
  <c r="B451" i="1"/>
  <c r="A451" i="1"/>
  <c r="C451" i="1"/>
  <c r="L450" i="1"/>
  <c r="K450" i="1"/>
  <c r="J450" i="1"/>
  <c r="N450" i="1"/>
  <c r="F450" i="1"/>
  <c r="E450" i="1"/>
  <c r="D450" i="1"/>
  <c r="B450" i="1"/>
  <c r="A450" i="1"/>
  <c r="C450" i="1"/>
  <c r="L449" i="1"/>
  <c r="K449" i="1"/>
  <c r="J449" i="1"/>
  <c r="N449" i="1"/>
  <c r="F449" i="1"/>
  <c r="E449" i="1"/>
  <c r="D449" i="1"/>
  <c r="B449" i="1"/>
  <c r="A449" i="1"/>
  <c r="C449" i="1"/>
  <c r="L448" i="1"/>
  <c r="K448" i="1"/>
  <c r="J448" i="1"/>
  <c r="N448" i="1"/>
  <c r="F448" i="1"/>
  <c r="E448" i="1"/>
  <c r="D448" i="1"/>
  <c r="B448" i="1"/>
  <c r="A448" i="1"/>
  <c r="C448" i="1"/>
  <c r="L447" i="1"/>
  <c r="K447" i="1"/>
  <c r="J447" i="1"/>
  <c r="N447" i="1"/>
  <c r="F447" i="1"/>
  <c r="E447" i="1"/>
  <c r="D447" i="1"/>
  <c r="B447" i="1"/>
  <c r="A447" i="1"/>
  <c r="C447" i="1"/>
  <c r="L446" i="1"/>
  <c r="K446" i="1"/>
  <c r="J446" i="1"/>
  <c r="N446" i="1"/>
  <c r="F446" i="1"/>
  <c r="E446" i="1"/>
  <c r="D446" i="1"/>
  <c r="B446" i="1"/>
  <c r="A446" i="1"/>
  <c r="C446" i="1"/>
  <c r="L445" i="1"/>
  <c r="K445" i="1"/>
  <c r="J445" i="1"/>
  <c r="N445" i="1"/>
  <c r="F445" i="1"/>
  <c r="E445" i="1"/>
  <c r="D445" i="1"/>
  <c r="B445" i="1"/>
  <c r="A445" i="1"/>
  <c r="C445" i="1"/>
  <c r="L444" i="1"/>
  <c r="K444" i="1"/>
  <c r="J444" i="1"/>
  <c r="N444" i="1"/>
  <c r="F444" i="1"/>
  <c r="E444" i="1"/>
  <c r="D444" i="1"/>
  <c r="B444" i="1"/>
  <c r="A444" i="1"/>
  <c r="C444" i="1"/>
  <c r="L443" i="1"/>
  <c r="K443" i="1"/>
  <c r="J443" i="1"/>
  <c r="N443" i="1"/>
  <c r="F443" i="1"/>
  <c r="E443" i="1"/>
  <c r="D443" i="1"/>
  <c r="B443" i="1"/>
  <c r="A443" i="1"/>
  <c r="C443" i="1"/>
  <c r="L442" i="1"/>
  <c r="K442" i="1"/>
  <c r="J442" i="1"/>
  <c r="N442" i="1"/>
  <c r="F442" i="1"/>
  <c r="E442" i="1"/>
  <c r="D442" i="1"/>
  <c r="B442" i="1"/>
  <c r="A442" i="1"/>
  <c r="C442" i="1"/>
  <c r="L441" i="1"/>
  <c r="K441" i="1"/>
  <c r="J441" i="1"/>
  <c r="N441" i="1"/>
  <c r="F441" i="1"/>
  <c r="E441" i="1"/>
  <c r="D441" i="1"/>
  <c r="B441" i="1"/>
  <c r="A441" i="1"/>
  <c r="C441" i="1"/>
  <c r="L440" i="1"/>
  <c r="K440" i="1"/>
  <c r="J440" i="1"/>
  <c r="N440" i="1"/>
  <c r="F440" i="1"/>
  <c r="E440" i="1"/>
  <c r="D440" i="1"/>
  <c r="B440" i="1"/>
  <c r="A440" i="1"/>
  <c r="C440" i="1"/>
  <c r="L439" i="1"/>
  <c r="K439" i="1"/>
  <c r="J439" i="1"/>
  <c r="N439" i="1"/>
  <c r="F439" i="1"/>
  <c r="D439" i="1"/>
  <c r="B439" i="1"/>
  <c r="A439" i="1"/>
  <c r="C439" i="1"/>
  <c r="L438" i="1"/>
  <c r="K438" i="1"/>
  <c r="J438" i="1"/>
  <c r="N438" i="1"/>
  <c r="F438" i="1"/>
  <c r="D438" i="1"/>
  <c r="B438" i="1"/>
  <c r="A438" i="1"/>
  <c r="C438" i="1"/>
  <c r="L437" i="1"/>
  <c r="K437" i="1"/>
  <c r="J437" i="1"/>
  <c r="N437" i="1"/>
  <c r="F437" i="1"/>
  <c r="E437" i="1"/>
  <c r="D437" i="1"/>
  <c r="B437" i="1"/>
  <c r="A437" i="1"/>
  <c r="C437" i="1"/>
  <c r="L436" i="1"/>
  <c r="K436" i="1"/>
  <c r="J436" i="1"/>
  <c r="N436" i="1"/>
  <c r="F436" i="1"/>
  <c r="E436" i="1"/>
  <c r="D436" i="1"/>
  <c r="B436" i="1"/>
  <c r="A436" i="1"/>
  <c r="C436" i="1"/>
  <c r="L435" i="1"/>
  <c r="K435" i="1"/>
  <c r="J435" i="1"/>
  <c r="N435" i="1"/>
  <c r="F435" i="1"/>
  <c r="E435" i="1"/>
  <c r="D435" i="1"/>
  <c r="B435" i="1"/>
  <c r="A435" i="1"/>
  <c r="C435" i="1"/>
  <c r="L434" i="1"/>
  <c r="K434" i="1"/>
  <c r="J434" i="1"/>
  <c r="N434" i="1"/>
  <c r="F434" i="1"/>
  <c r="E434" i="1"/>
  <c r="D434" i="1"/>
  <c r="B434" i="1"/>
  <c r="A434" i="1"/>
  <c r="C434" i="1"/>
  <c r="L433" i="1"/>
  <c r="K433" i="1"/>
  <c r="J433" i="1"/>
  <c r="N433" i="1"/>
  <c r="F433" i="1"/>
  <c r="E433" i="1"/>
  <c r="D433" i="1"/>
  <c r="B433" i="1"/>
  <c r="A433" i="1"/>
  <c r="C433" i="1"/>
  <c r="L432" i="1"/>
  <c r="K432" i="1"/>
  <c r="J432" i="1"/>
  <c r="N432" i="1"/>
  <c r="F432" i="1"/>
  <c r="E432" i="1"/>
  <c r="D432" i="1"/>
  <c r="B432" i="1"/>
  <c r="A432" i="1"/>
  <c r="C432" i="1"/>
  <c r="L431" i="1"/>
  <c r="K431" i="1"/>
  <c r="J431" i="1"/>
  <c r="N431" i="1"/>
  <c r="F431" i="1"/>
  <c r="E431" i="1"/>
  <c r="D431" i="1"/>
  <c r="B431" i="1"/>
  <c r="A431" i="1"/>
  <c r="C431" i="1"/>
  <c r="L430" i="1"/>
  <c r="K430" i="1"/>
  <c r="J430" i="1"/>
  <c r="N430" i="1"/>
  <c r="F430" i="1"/>
  <c r="E430" i="1"/>
  <c r="D430" i="1"/>
  <c r="B430" i="1"/>
  <c r="A430" i="1"/>
  <c r="C430" i="1"/>
  <c r="L429" i="1"/>
  <c r="K429" i="1"/>
  <c r="J429" i="1"/>
  <c r="N429" i="1"/>
  <c r="F429" i="1"/>
  <c r="E429" i="1"/>
  <c r="D429" i="1"/>
  <c r="B429" i="1"/>
  <c r="A429" i="1"/>
  <c r="C429" i="1"/>
  <c r="L428" i="1"/>
  <c r="K428" i="1"/>
  <c r="J428" i="1"/>
  <c r="N428" i="1"/>
  <c r="F428" i="1"/>
  <c r="E428" i="1"/>
  <c r="D428" i="1"/>
  <c r="B428" i="1"/>
  <c r="A428" i="1"/>
  <c r="C428" i="1"/>
  <c r="L427" i="1"/>
  <c r="K427" i="1"/>
  <c r="J427" i="1"/>
  <c r="N427" i="1"/>
  <c r="F427" i="1"/>
  <c r="E427" i="1"/>
  <c r="D427" i="1"/>
  <c r="B427" i="1"/>
  <c r="A427" i="1"/>
  <c r="C427" i="1"/>
  <c r="L426" i="1"/>
  <c r="K426" i="1"/>
  <c r="J426" i="1"/>
  <c r="N426" i="1"/>
  <c r="F426" i="1"/>
  <c r="E426" i="1"/>
  <c r="D426" i="1"/>
  <c r="B426" i="1"/>
  <c r="A426" i="1"/>
  <c r="C426" i="1"/>
  <c r="L425" i="1"/>
  <c r="K425" i="1"/>
  <c r="J425" i="1"/>
  <c r="N425" i="1"/>
  <c r="F425" i="1"/>
  <c r="E425" i="1"/>
  <c r="D425" i="1"/>
  <c r="B425" i="1"/>
  <c r="A425" i="1"/>
  <c r="C425" i="1"/>
  <c r="L424" i="1"/>
  <c r="K424" i="1"/>
  <c r="J424" i="1"/>
  <c r="N424" i="1"/>
  <c r="F424" i="1"/>
  <c r="E424" i="1"/>
  <c r="D424" i="1"/>
  <c r="B424" i="1"/>
  <c r="A424" i="1"/>
  <c r="C424" i="1"/>
  <c r="L423" i="1"/>
  <c r="K423" i="1"/>
  <c r="J423" i="1"/>
  <c r="N423" i="1"/>
  <c r="F423" i="1"/>
  <c r="E423" i="1"/>
  <c r="D423" i="1"/>
  <c r="B423" i="1"/>
  <c r="A423" i="1"/>
  <c r="C423" i="1"/>
  <c r="L422" i="1"/>
  <c r="K422" i="1"/>
  <c r="J422" i="1"/>
  <c r="N422" i="1"/>
  <c r="F422" i="1"/>
  <c r="E422" i="1"/>
  <c r="D422" i="1"/>
  <c r="B422" i="1"/>
  <c r="A422" i="1"/>
  <c r="C422" i="1"/>
  <c r="L421" i="1"/>
  <c r="K421" i="1"/>
  <c r="J421" i="1"/>
  <c r="N421" i="1"/>
  <c r="F421" i="1"/>
  <c r="E421" i="1"/>
  <c r="D421" i="1"/>
  <c r="B421" i="1"/>
  <c r="A421" i="1"/>
  <c r="C421" i="1"/>
  <c r="L420" i="1"/>
  <c r="K420" i="1"/>
  <c r="J420" i="1"/>
  <c r="N420" i="1"/>
  <c r="F420" i="1"/>
  <c r="E420" i="1"/>
  <c r="D420" i="1"/>
  <c r="B420" i="1"/>
  <c r="A420" i="1"/>
  <c r="C420" i="1"/>
  <c r="L419" i="1"/>
  <c r="K419" i="1"/>
  <c r="J419" i="1"/>
  <c r="N419" i="1"/>
  <c r="F419" i="1"/>
  <c r="E419" i="1"/>
  <c r="D419" i="1"/>
  <c r="B419" i="1"/>
  <c r="A419" i="1"/>
  <c r="C419" i="1"/>
  <c r="L418" i="1"/>
  <c r="K418" i="1"/>
  <c r="J418" i="1"/>
  <c r="N418" i="1"/>
  <c r="F418" i="1"/>
  <c r="E418" i="1"/>
  <c r="D418" i="1"/>
  <c r="B418" i="1"/>
  <c r="A418" i="1"/>
  <c r="C418" i="1"/>
  <c r="L417" i="1"/>
  <c r="K417" i="1"/>
  <c r="J417" i="1"/>
  <c r="N417" i="1"/>
  <c r="F417" i="1"/>
  <c r="E417" i="1"/>
  <c r="D417" i="1"/>
  <c r="B417" i="1"/>
  <c r="A417" i="1"/>
  <c r="C417" i="1"/>
  <c r="L416" i="1"/>
  <c r="K416" i="1"/>
  <c r="J416" i="1"/>
  <c r="N416" i="1"/>
  <c r="F416" i="1"/>
  <c r="E416" i="1"/>
  <c r="D416" i="1"/>
  <c r="B416" i="1"/>
  <c r="A416" i="1"/>
  <c r="C416" i="1"/>
  <c r="L415" i="1"/>
  <c r="K415" i="1"/>
  <c r="J415" i="1"/>
  <c r="N415" i="1"/>
  <c r="F415" i="1"/>
  <c r="E415" i="1"/>
  <c r="D415" i="1"/>
  <c r="B415" i="1"/>
  <c r="A415" i="1"/>
  <c r="C415" i="1"/>
  <c r="L414" i="1"/>
  <c r="K414" i="1"/>
  <c r="J414" i="1"/>
  <c r="N414" i="1"/>
  <c r="F414" i="1"/>
  <c r="E414" i="1"/>
  <c r="D414" i="1"/>
  <c r="B414" i="1"/>
  <c r="A414" i="1"/>
  <c r="C414" i="1"/>
  <c r="L413" i="1"/>
  <c r="K413" i="1"/>
  <c r="J413" i="1"/>
  <c r="N413" i="1"/>
  <c r="F413" i="1"/>
  <c r="E413" i="1"/>
  <c r="D413" i="1"/>
  <c r="B413" i="1"/>
  <c r="A413" i="1"/>
  <c r="C413" i="1"/>
  <c r="L412" i="1"/>
  <c r="K412" i="1"/>
  <c r="J412" i="1"/>
  <c r="N412" i="1"/>
  <c r="F412" i="1"/>
  <c r="E412" i="1"/>
  <c r="D412" i="1"/>
  <c r="B412" i="1"/>
  <c r="A412" i="1"/>
  <c r="C412" i="1"/>
  <c r="L411" i="1"/>
  <c r="K411" i="1"/>
  <c r="J411" i="1"/>
  <c r="N411" i="1"/>
  <c r="F411" i="1"/>
  <c r="E411" i="1"/>
  <c r="D411" i="1"/>
  <c r="B411" i="1"/>
  <c r="A411" i="1"/>
  <c r="C411" i="1"/>
  <c r="L410" i="1"/>
  <c r="K410" i="1"/>
  <c r="J410" i="1"/>
  <c r="N410" i="1"/>
  <c r="F410" i="1"/>
  <c r="E410" i="1"/>
  <c r="D410" i="1"/>
  <c r="B410" i="1"/>
  <c r="A410" i="1"/>
  <c r="C410" i="1"/>
  <c r="L409" i="1"/>
  <c r="K409" i="1"/>
  <c r="J409" i="1"/>
  <c r="N409" i="1"/>
  <c r="F409" i="1"/>
  <c r="E409" i="1"/>
  <c r="D409" i="1"/>
  <c r="B409" i="1"/>
  <c r="A409" i="1"/>
  <c r="C409" i="1"/>
  <c r="L408" i="1"/>
  <c r="K408" i="1"/>
  <c r="J408" i="1"/>
  <c r="N408" i="1"/>
  <c r="F408" i="1"/>
  <c r="E408" i="1"/>
  <c r="D408" i="1"/>
  <c r="B408" i="1"/>
  <c r="A408" i="1"/>
  <c r="C408" i="1"/>
  <c r="L407" i="1"/>
  <c r="K407" i="1"/>
  <c r="J407" i="1"/>
  <c r="N407" i="1"/>
  <c r="F407" i="1"/>
  <c r="E407" i="1"/>
  <c r="D407" i="1"/>
  <c r="B407" i="1"/>
  <c r="A407" i="1"/>
  <c r="C407" i="1"/>
  <c r="L406" i="1"/>
  <c r="K406" i="1"/>
  <c r="J406" i="1"/>
  <c r="N406" i="1"/>
  <c r="F406" i="1"/>
  <c r="E406" i="1"/>
  <c r="D406" i="1"/>
  <c r="B406" i="1"/>
  <c r="A406" i="1"/>
  <c r="C406" i="1"/>
  <c r="L405" i="1"/>
  <c r="K405" i="1"/>
  <c r="J405" i="1"/>
  <c r="N405" i="1"/>
  <c r="F405" i="1"/>
  <c r="E405" i="1"/>
  <c r="D405" i="1"/>
  <c r="B405" i="1"/>
  <c r="A405" i="1"/>
  <c r="C405" i="1"/>
  <c r="L404" i="1"/>
  <c r="K404" i="1"/>
  <c r="J404" i="1"/>
  <c r="N404" i="1"/>
  <c r="F404" i="1"/>
  <c r="E404" i="1"/>
  <c r="D404" i="1"/>
  <c r="B404" i="1"/>
  <c r="A404" i="1"/>
  <c r="C404" i="1"/>
  <c r="L403" i="1"/>
  <c r="K403" i="1"/>
  <c r="J403" i="1"/>
  <c r="N403" i="1"/>
  <c r="F403" i="1"/>
  <c r="E403" i="1"/>
  <c r="D403" i="1"/>
  <c r="B403" i="1"/>
  <c r="A403" i="1"/>
  <c r="C403" i="1"/>
  <c r="L402" i="1"/>
  <c r="K402" i="1"/>
  <c r="J402" i="1"/>
  <c r="N402" i="1"/>
  <c r="F402" i="1"/>
  <c r="E402" i="1"/>
  <c r="D402" i="1"/>
  <c r="B402" i="1"/>
  <c r="A402" i="1"/>
  <c r="C402" i="1"/>
  <c r="L401" i="1"/>
  <c r="K401" i="1"/>
  <c r="J401" i="1"/>
  <c r="N401" i="1"/>
  <c r="F401" i="1"/>
  <c r="E401" i="1"/>
  <c r="D401" i="1"/>
  <c r="B401" i="1"/>
  <c r="A401" i="1"/>
  <c r="C401" i="1"/>
  <c r="L400" i="1"/>
  <c r="K400" i="1"/>
  <c r="J400" i="1"/>
  <c r="N400" i="1"/>
  <c r="F400" i="1"/>
  <c r="E400" i="1"/>
  <c r="D400" i="1"/>
  <c r="B400" i="1"/>
  <c r="A400" i="1"/>
  <c r="C400" i="1"/>
  <c r="L399" i="1"/>
  <c r="K399" i="1"/>
  <c r="J399" i="1"/>
  <c r="N399" i="1"/>
  <c r="F399" i="1"/>
  <c r="E399" i="1"/>
  <c r="D399" i="1"/>
  <c r="B399" i="1"/>
  <c r="A399" i="1"/>
  <c r="C399" i="1"/>
  <c r="L398" i="1"/>
  <c r="K398" i="1"/>
  <c r="J398" i="1"/>
  <c r="N398" i="1"/>
  <c r="F398" i="1"/>
  <c r="E398" i="1"/>
  <c r="D398" i="1"/>
  <c r="B398" i="1"/>
  <c r="A398" i="1"/>
  <c r="C398" i="1"/>
  <c r="L397" i="1"/>
  <c r="K397" i="1"/>
  <c r="J397" i="1"/>
  <c r="N397" i="1"/>
  <c r="F397" i="1"/>
  <c r="E397" i="1"/>
  <c r="D397" i="1"/>
  <c r="B397" i="1"/>
  <c r="A397" i="1"/>
  <c r="C397" i="1"/>
  <c r="L396" i="1"/>
  <c r="K396" i="1"/>
  <c r="J396" i="1"/>
  <c r="N396" i="1"/>
  <c r="F396" i="1"/>
  <c r="E396" i="1"/>
  <c r="D396" i="1"/>
  <c r="B396" i="1"/>
  <c r="A396" i="1"/>
  <c r="C396" i="1"/>
  <c r="L395" i="1"/>
  <c r="K395" i="1"/>
  <c r="J395" i="1"/>
  <c r="N395" i="1"/>
  <c r="F395" i="1"/>
  <c r="E395" i="1"/>
  <c r="D395" i="1"/>
  <c r="B395" i="1"/>
  <c r="A395" i="1"/>
  <c r="C395" i="1"/>
  <c r="L394" i="1"/>
  <c r="K394" i="1"/>
  <c r="J394" i="1"/>
  <c r="N394" i="1"/>
  <c r="F394" i="1"/>
  <c r="E394" i="1"/>
  <c r="D394" i="1"/>
  <c r="B394" i="1"/>
  <c r="A394" i="1"/>
  <c r="C394" i="1"/>
  <c r="L393" i="1"/>
  <c r="K393" i="1"/>
  <c r="J393" i="1"/>
  <c r="N393" i="1"/>
  <c r="F393" i="1"/>
  <c r="E393" i="1"/>
  <c r="D393" i="1"/>
  <c r="B393" i="1"/>
  <c r="A393" i="1"/>
  <c r="C393" i="1"/>
  <c r="L392" i="1"/>
  <c r="K392" i="1"/>
  <c r="J392" i="1"/>
  <c r="N392" i="1"/>
  <c r="F392" i="1"/>
  <c r="E392" i="1"/>
  <c r="D392" i="1"/>
  <c r="B392" i="1"/>
  <c r="A392" i="1"/>
  <c r="C392" i="1"/>
  <c r="L391" i="1"/>
  <c r="K391" i="1"/>
  <c r="J391" i="1"/>
  <c r="N391" i="1"/>
  <c r="F391" i="1"/>
  <c r="E391" i="1"/>
  <c r="D391" i="1"/>
  <c r="B391" i="1"/>
  <c r="A391" i="1"/>
  <c r="C391" i="1"/>
  <c r="L390" i="1"/>
  <c r="K390" i="1"/>
  <c r="J390" i="1"/>
  <c r="N390" i="1"/>
  <c r="F390" i="1"/>
  <c r="E390" i="1"/>
  <c r="D390" i="1"/>
  <c r="B390" i="1"/>
  <c r="A390" i="1"/>
  <c r="C390" i="1"/>
  <c r="L389" i="1"/>
  <c r="K389" i="1"/>
  <c r="J389" i="1"/>
  <c r="N389" i="1"/>
  <c r="F389" i="1"/>
  <c r="E389" i="1"/>
  <c r="D389" i="1"/>
  <c r="B389" i="1"/>
  <c r="A389" i="1"/>
  <c r="C389" i="1"/>
  <c r="L388" i="1"/>
  <c r="K388" i="1"/>
  <c r="J388" i="1"/>
  <c r="N388" i="1"/>
  <c r="F388" i="1"/>
  <c r="E388" i="1"/>
  <c r="D388" i="1"/>
  <c r="B388" i="1"/>
  <c r="A388" i="1"/>
  <c r="C388" i="1"/>
  <c r="L387" i="1"/>
  <c r="K387" i="1"/>
  <c r="J387" i="1"/>
  <c r="N387" i="1"/>
  <c r="F387" i="1"/>
  <c r="E387" i="1"/>
  <c r="D387" i="1"/>
  <c r="B387" i="1"/>
  <c r="A387" i="1"/>
  <c r="C387" i="1"/>
  <c r="L386" i="1"/>
  <c r="K386" i="1"/>
  <c r="J386" i="1"/>
  <c r="N386" i="1"/>
  <c r="F386" i="1"/>
  <c r="E386" i="1"/>
  <c r="D386" i="1"/>
  <c r="B386" i="1"/>
  <c r="A386" i="1"/>
  <c r="C386" i="1"/>
  <c r="L385" i="1"/>
  <c r="K385" i="1"/>
  <c r="J385" i="1"/>
  <c r="N385" i="1"/>
  <c r="F385" i="1"/>
  <c r="E385" i="1"/>
  <c r="D385" i="1"/>
  <c r="B385" i="1"/>
  <c r="A385" i="1"/>
  <c r="C385" i="1"/>
  <c r="L384" i="1"/>
  <c r="K384" i="1"/>
  <c r="J384" i="1"/>
  <c r="N384" i="1"/>
  <c r="F384" i="1"/>
  <c r="E384" i="1"/>
  <c r="D384" i="1"/>
  <c r="B384" i="1"/>
  <c r="A384" i="1"/>
  <c r="C384" i="1"/>
  <c r="L383" i="1"/>
  <c r="K383" i="1"/>
  <c r="J383" i="1"/>
  <c r="N383" i="1"/>
  <c r="F383" i="1"/>
  <c r="E383" i="1"/>
  <c r="D383" i="1"/>
  <c r="B383" i="1"/>
  <c r="A383" i="1"/>
  <c r="C383" i="1"/>
  <c r="L382" i="1"/>
  <c r="K382" i="1"/>
  <c r="J382" i="1"/>
  <c r="N382" i="1"/>
  <c r="F382" i="1"/>
  <c r="E382" i="1"/>
  <c r="D382" i="1"/>
  <c r="B382" i="1"/>
  <c r="A382" i="1"/>
  <c r="C382" i="1"/>
  <c r="L381" i="1"/>
  <c r="K381" i="1"/>
  <c r="J381" i="1"/>
  <c r="N381" i="1"/>
  <c r="F381" i="1"/>
  <c r="E381" i="1"/>
  <c r="D381" i="1"/>
  <c r="B381" i="1"/>
  <c r="A381" i="1"/>
  <c r="C381" i="1"/>
  <c r="L380" i="1"/>
  <c r="K380" i="1"/>
  <c r="J380" i="1"/>
  <c r="N380" i="1"/>
  <c r="F380" i="1"/>
  <c r="E380" i="1"/>
  <c r="D380" i="1"/>
  <c r="B380" i="1"/>
  <c r="A380" i="1"/>
  <c r="C380" i="1"/>
  <c r="L379" i="1"/>
  <c r="K379" i="1"/>
  <c r="J379" i="1"/>
  <c r="N379" i="1"/>
  <c r="F379" i="1"/>
  <c r="E379" i="1"/>
  <c r="D379" i="1"/>
  <c r="B379" i="1"/>
  <c r="A379" i="1"/>
  <c r="C379" i="1"/>
  <c r="L378" i="1"/>
  <c r="K378" i="1"/>
  <c r="J378" i="1"/>
  <c r="N378" i="1"/>
  <c r="F378" i="1"/>
  <c r="E378" i="1"/>
  <c r="D378" i="1"/>
  <c r="B378" i="1"/>
  <c r="A378" i="1"/>
  <c r="C378" i="1"/>
  <c r="L377" i="1"/>
  <c r="K377" i="1"/>
  <c r="J377" i="1"/>
  <c r="N377" i="1"/>
  <c r="F377" i="1"/>
  <c r="E377" i="1"/>
  <c r="D377" i="1"/>
  <c r="B377" i="1"/>
  <c r="A377" i="1"/>
  <c r="C377" i="1"/>
  <c r="L376" i="1"/>
  <c r="K376" i="1"/>
  <c r="J376" i="1"/>
  <c r="N376" i="1"/>
  <c r="F376" i="1"/>
  <c r="E376" i="1"/>
  <c r="D376" i="1"/>
  <c r="B376" i="1"/>
  <c r="A376" i="1"/>
  <c r="C376" i="1"/>
  <c r="L375" i="1"/>
  <c r="K375" i="1"/>
  <c r="J375" i="1"/>
  <c r="N375" i="1"/>
  <c r="F375" i="1"/>
  <c r="E375" i="1"/>
  <c r="D375" i="1"/>
  <c r="B375" i="1"/>
  <c r="A375" i="1"/>
  <c r="C375" i="1"/>
  <c r="L374" i="1"/>
  <c r="K374" i="1"/>
  <c r="J374" i="1"/>
  <c r="N374" i="1"/>
  <c r="F374" i="1"/>
  <c r="E374" i="1"/>
  <c r="D374" i="1"/>
  <c r="B374" i="1"/>
  <c r="A374" i="1"/>
  <c r="C374" i="1"/>
  <c r="L373" i="1"/>
  <c r="K373" i="1"/>
  <c r="J373" i="1"/>
  <c r="N373" i="1"/>
  <c r="F373" i="1"/>
  <c r="E373" i="1"/>
  <c r="D373" i="1"/>
  <c r="B373" i="1"/>
  <c r="A373" i="1"/>
  <c r="C373" i="1"/>
  <c r="L372" i="1"/>
  <c r="K372" i="1"/>
  <c r="J372" i="1"/>
  <c r="N372" i="1"/>
  <c r="F372" i="1"/>
  <c r="E372" i="1"/>
  <c r="D372" i="1"/>
  <c r="B372" i="1"/>
  <c r="A372" i="1"/>
  <c r="C372" i="1"/>
  <c r="L371" i="1"/>
  <c r="K371" i="1"/>
  <c r="J371" i="1"/>
  <c r="N371" i="1"/>
  <c r="F371" i="1"/>
  <c r="E371" i="1"/>
  <c r="D371" i="1"/>
  <c r="B371" i="1"/>
  <c r="A371" i="1"/>
  <c r="C371" i="1"/>
  <c r="L370" i="1"/>
  <c r="K370" i="1"/>
  <c r="J370" i="1"/>
  <c r="N370" i="1"/>
  <c r="F370" i="1"/>
  <c r="E370" i="1"/>
  <c r="D370" i="1"/>
  <c r="B370" i="1"/>
  <c r="A370" i="1"/>
  <c r="C370" i="1"/>
  <c r="L369" i="1"/>
  <c r="K369" i="1"/>
  <c r="J369" i="1"/>
  <c r="N369" i="1"/>
  <c r="F369" i="1"/>
  <c r="E369" i="1"/>
  <c r="D369" i="1"/>
  <c r="B369" i="1"/>
  <c r="A369" i="1"/>
  <c r="C369" i="1"/>
  <c r="L368" i="1"/>
  <c r="K368" i="1"/>
  <c r="J368" i="1"/>
  <c r="N368" i="1"/>
  <c r="F368" i="1"/>
  <c r="E368" i="1"/>
  <c r="D368" i="1"/>
  <c r="B368" i="1"/>
  <c r="A368" i="1"/>
  <c r="C368" i="1"/>
  <c r="L367" i="1"/>
  <c r="K367" i="1"/>
  <c r="J367" i="1"/>
  <c r="N367" i="1"/>
  <c r="F367" i="1"/>
  <c r="E367" i="1"/>
  <c r="D367" i="1"/>
  <c r="B367" i="1"/>
  <c r="A367" i="1"/>
  <c r="C367" i="1"/>
  <c r="L366" i="1"/>
  <c r="K366" i="1"/>
  <c r="J366" i="1"/>
  <c r="N366" i="1"/>
  <c r="F366" i="1"/>
  <c r="E366" i="1"/>
  <c r="D366" i="1"/>
  <c r="B366" i="1"/>
  <c r="A366" i="1"/>
  <c r="C366" i="1"/>
  <c r="L365" i="1"/>
  <c r="K365" i="1"/>
  <c r="J365" i="1"/>
  <c r="N365" i="1"/>
  <c r="F365" i="1"/>
  <c r="E365" i="1"/>
  <c r="D365" i="1"/>
  <c r="B365" i="1"/>
  <c r="A365" i="1"/>
  <c r="C365" i="1"/>
  <c r="L364" i="1"/>
  <c r="K364" i="1"/>
  <c r="J364" i="1"/>
  <c r="N364" i="1"/>
  <c r="F364" i="1"/>
  <c r="E364" i="1"/>
  <c r="D364" i="1"/>
  <c r="B364" i="1"/>
  <c r="A364" i="1"/>
  <c r="C364" i="1"/>
  <c r="L363" i="1"/>
  <c r="K363" i="1"/>
  <c r="J363" i="1"/>
  <c r="N363" i="1"/>
  <c r="F363" i="1"/>
  <c r="E363" i="1"/>
  <c r="D363" i="1"/>
  <c r="B363" i="1"/>
  <c r="A363" i="1"/>
  <c r="C363" i="1"/>
  <c r="L362" i="1"/>
  <c r="K362" i="1"/>
  <c r="J362" i="1"/>
  <c r="N362" i="1"/>
  <c r="F362" i="1"/>
  <c r="E362" i="1"/>
  <c r="D362" i="1"/>
  <c r="B362" i="1"/>
  <c r="A362" i="1"/>
  <c r="C362" i="1"/>
  <c r="L361" i="1"/>
  <c r="K361" i="1"/>
  <c r="J361" i="1"/>
  <c r="N361" i="1"/>
  <c r="F361" i="1"/>
  <c r="E361" i="1"/>
  <c r="D361" i="1"/>
  <c r="B361" i="1"/>
  <c r="A361" i="1"/>
  <c r="C361" i="1"/>
  <c r="L360" i="1"/>
  <c r="K360" i="1"/>
  <c r="J360" i="1"/>
  <c r="N360" i="1"/>
  <c r="F360" i="1"/>
  <c r="E360" i="1"/>
  <c r="D360" i="1"/>
  <c r="B360" i="1"/>
  <c r="A360" i="1"/>
  <c r="C360" i="1"/>
  <c r="L359" i="1"/>
  <c r="K359" i="1"/>
  <c r="J359" i="1"/>
  <c r="N359" i="1"/>
  <c r="F359" i="1"/>
  <c r="E359" i="1"/>
  <c r="D359" i="1"/>
  <c r="B359" i="1"/>
  <c r="A359" i="1"/>
  <c r="C359" i="1"/>
  <c r="L358" i="1"/>
  <c r="K358" i="1"/>
  <c r="J358" i="1"/>
  <c r="N358" i="1"/>
  <c r="F358" i="1"/>
  <c r="E358" i="1"/>
  <c r="D358" i="1"/>
  <c r="B358" i="1"/>
  <c r="A358" i="1"/>
  <c r="C358" i="1"/>
  <c r="L357" i="1"/>
  <c r="K357" i="1"/>
  <c r="J357" i="1"/>
  <c r="N357" i="1"/>
  <c r="F357" i="1"/>
  <c r="E357" i="1"/>
  <c r="D357" i="1"/>
  <c r="B357" i="1"/>
  <c r="A357" i="1"/>
  <c r="C357" i="1"/>
  <c r="L356" i="1"/>
  <c r="K356" i="1"/>
  <c r="J356" i="1"/>
  <c r="N356" i="1"/>
  <c r="F356" i="1"/>
  <c r="E356" i="1"/>
  <c r="D356" i="1"/>
  <c r="B356" i="1"/>
  <c r="A356" i="1"/>
  <c r="C356" i="1"/>
  <c r="L355" i="1"/>
  <c r="K355" i="1"/>
  <c r="J355" i="1"/>
  <c r="N355" i="1"/>
  <c r="F355" i="1"/>
  <c r="E355" i="1"/>
  <c r="D355" i="1"/>
  <c r="B355" i="1"/>
  <c r="A355" i="1"/>
  <c r="C355" i="1"/>
  <c r="L354" i="1"/>
  <c r="K354" i="1"/>
  <c r="J354" i="1"/>
  <c r="N354" i="1"/>
  <c r="F354" i="1"/>
  <c r="E354" i="1"/>
  <c r="D354" i="1"/>
  <c r="B354" i="1"/>
  <c r="A354" i="1"/>
  <c r="C354" i="1"/>
  <c r="L353" i="1"/>
  <c r="K353" i="1"/>
  <c r="J353" i="1"/>
  <c r="N353" i="1"/>
  <c r="F353" i="1"/>
  <c r="E353" i="1"/>
  <c r="D353" i="1"/>
  <c r="B353" i="1"/>
  <c r="A353" i="1"/>
  <c r="C353" i="1"/>
  <c r="L352" i="1"/>
  <c r="K352" i="1"/>
  <c r="J352" i="1"/>
  <c r="N352" i="1"/>
  <c r="F352" i="1"/>
  <c r="E352" i="1"/>
  <c r="D352" i="1"/>
  <c r="B352" i="1"/>
  <c r="A352" i="1"/>
  <c r="C352" i="1"/>
  <c r="L351" i="1"/>
  <c r="K351" i="1"/>
  <c r="J351" i="1"/>
  <c r="N351" i="1"/>
  <c r="F351" i="1"/>
  <c r="E351" i="1"/>
  <c r="D351" i="1"/>
  <c r="B351" i="1"/>
  <c r="A351" i="1"/>
  <c r="C351" i="1"/>
  <c r="L350" i="1"/>
  <c r="K350" i="1"/>
  <c r="J350" i="1"/>
  <c r="N350" i="1"/>
  <c r="F350" i="1"/>
  <c r="E350" i="1"/>
  <c r="D350" i="1"/>
  <c r="B350" i="1"/>
  <c r="A350" i="1"/>
  <c r="C350" i="1"/>
  <c r="L349" i="1"/>
  <c r="K349" i="1"/>
  <c r="J349" i="1"/>
  <c r="N349" i="1"/>
  <c r="F349" i="1"/>
  <c r="E349" i="1"/>
  <c r="D349" i="1"/>
  <c r="B349" i="1"/>
  <c r="A349" i="1"/>
  <c r="C349" i="1"/>
  <c r="L348" i="1"/>
  <c r="K348" i="1"/>
  <c r="J348" i="1"/>
  <c r="N348" i="1"/>
  <c r="F348" i="1"/>
  <c r="E348" i="1"/>
  <c r="D348" i="1"/>
  <c r="B348" i="1"/>
  <c r="A348" i="1"/>
  <c r="C348" i="1"/>
  <c r="L347" i="1"/>
  <c r="K347" i="1"/>
  <c r="J347" i="1"/>
  <c r="N347" i="1"/>
  <c r="F347" i="1"/>
  <c r="E347" i="1"/>
  <c r="D347" i="1"/>
  <c r="B347" i="1"/>
  <c r="A347" i="1"/>
  <c r="C347" i="1"/>
  <c r="L346" i="1"/>
  <c r="K346" i="1"/>
  <c r="J346" i="1"/>
  <c r="N346" i="1"/>
  <c r="F346" i="1"/>
  <c r="E346" i="1"/>
  <c r="D346" i="1"/>
  <c r="B346" i="1"/>
  <c r="A346" i="1"/>
  <c r="C346" i="1"/>
  <c r="L345" i="1"/>
  <c r="K345" i="1"/>
  <c r="J345" i="1"/>
  <c r="N345" i="1"/>
  <c r="F345" i="1"/>
  <c r="E345" i="1"/>
  <c r="D345" i="1"/>
  <c r="B345" i="1"/>
  <c r="A345" i="1"/>
  <c r="C345" i="1"/>
  <c r="L344" i="1"/>
  <c r="K344" i="1"/>
  <c r="J344" i="1"/>
  <c r="N344" i="1"/>
  <c r="F344" i="1"/>
  <c r="E344" i="1"/>
  <c r="D344" i="1"/>
  <c r="B344" i="1"/>
  <c r="A344" i="1"/>
  <c r="C344" i="1"/>
  <c r="L343" i="1"/>
  <c r="K343" i="1"/>
  <c r="J343" i="1"/>
  <c r="N343" i="1"/>
  <c r="F343" i="1"/>
  <c r="E343" i="1"/>
  <c r="D343" i="1"/>
  <c r="B343" i="1"/>
  <c r="A343" i="1"/>
  <c r="C343" i="1"/>
  <c r="L342" i="1"/>
  <c r="K342" i="1"/>
  <c r="J342" i="1"/>
  <c r="N342" i="1"/>
  <c r="F342" i="1"/>
  <c r="E342" i="1"/>
  <c r="D342" i="1"/>
  <c r="B342" i="1"/>
  <c r="A342" i="1"/>
  <c r="C342" i="1"/>
  <c r="L341" i="1"/>
  <c r="K341" i="1"/>
  <c r="J341" i="1"/>
  <c r="N341" i="1"/>
  <c r="F341" i="1"/>
  <c r="E341" i="1"/>
  <c r="D341" i="1"/>
  <c r="B341" i="1"/>
  <c r="A341" i="1"/>
  <c r="C341" i="1"/>
  <c r="L340" i="1"/>
  <c r="K340" i="1"/>
  <c r="J340" i="1"/>
  <c r="N340" i="1"/>
  <c r="F340" i="1"/>
  <c r="E340" i="1"/>
  <c r="D340" i="1"/>
  <c r="B340" i="1"/>
  <c r="A340" i="1"/>
  <c r="C340" i="1"/>
  <c r="L339" i="1"/>
  <c r="K339" i="1"/>
  <c r="J339" i="1"/>
  <c r="N339" i="1"/>
  <c r="F339" i="1"/>
  <c r="E339" i="1"/>
  <c r="D339" i="1"/>
  <c r="B339" i="1"/>
  <c r="A339" i="1"/>
  <c r="C339" i="1"/>
  <c r="L338" i="1"/>
  <c r="K338" i="1"/>
  <c r="J338" i="1"/>
  <c r="N338" i="1"/>
  <c r="F338" i="1"/>
  <c r="E338" i="1"/>
  <c r="D338" i="1"/>
  <c r="B338" i="1"/>
  <c r="A338" i="1"/>
  <c r="C338" i="1"/>
  <c r="L337" i="1"/>
  <c r="K337" i="1"/>
  <c r="J337" i="1"/>
  <c r="N337" i="1"/>
  <c r="F337" i="1"/>
  <c r="E337" i="1"/>
  <c r="D337" i="1"/>
  <c r="B337" i="1"/>
  <c r="A337" i="1"/>
  <c r="C337" i="1"/>
  <c r="L336" i="1"/>
  <c r="K336" i="1"/>
  <c r="J336" i="1"/>
  <c r="N336" i="1"/>
  <c r="F336" i="1"/>
  <c r="E336" i="1"/>
  <c r="D336" i="1"/>
  <c r="B336" i="1"/>
  <c r="A336" i="1"/>
  <c r="C336" i="1"/>
  <c r="L335" i="1"/>
  <c r="K335" i="1"/>
  <c r="J335" i="1"/>
  <c r="N335" i="1"/>
  <c r="F335" i="1"/>
  <c r="E335" i="1"/>
  <c r="D335" i="1"/>
  <c r="B335" i="1"/>
  <c r="A335" i="1"/>
  <c r="C335" i="1"/>
  <c r="L334" i="1"/>
  <c r="K334" i="1"/>
  <c r="J334" i="1"/>
  <c r="N334" i="1"/>
  <c r="F334" i="1"/>
  <c r="E334" i="1"/>
  <c r="D334" i="1"/>
  <c r="B334" i="1"/>
  <c r="A334" i="1"/>
  <c r="C334" i="1"/>
  <c r="L333" i="1"/>
  <c r="K333" i="1"/>
  <c r="J333" i="1"/>
  <c r="N333" i="1"/>
  <c r="F333" i="1"/>
  <c r="E333" i="1"/>
  <c r="D333" i="1"/>
  <c r="B333" i="1"/>
  <c r="A333" i="1"/>
  <c r="C333" i="1"/>
  <c r="L332" i="1"/>
  <c r="K332" i="1"/>
  <c r="J332" i="1"/>
  <c r="N332" i="1"/>
  <c r="F332" i="1"/>
  <c r="E332" i="1"/>
  <c r="D332" i="1"/>
  <c r="B332" i="1"/>
  <c r="A332" i="1"/>
  <c r="C332" i="1"/>
  <c r="L331" i="1"/>
  <c r="K331" i="1"/>
  <c r="J331" i="1"/>
  <c r="N331" i="1"/>
  <c r="F331" i="1"/>
  <c r="E331" i="1"/>
  <c r="D331" i="1"/>
  <c r="B331" i="1"/>
  <c r="A331" i="1"/>
  <c r="C331" i="1"/>
  <c r="L330" i="1"/>
  <c r="K330" i="1"/>
  <c r="J330" i="1"/>
  <c r="N330" i="1"/>
  <c r="F330" i="1"/>
  <c r="E330" i="1"/>
  <c r="D330" i="1"/>
  <c r="B330" i="1"/>
  <c r="A330" i="1"/>
  <c r="C330" i="1"/>
  <c r="L329" i="1"/>
  <c r="K329" i="1"/>
  <c r="J329" i="1"/>
  <c r="N329" i="1"/>
  <c r="F329" i="1"/>
  <c r="E329" i="1"/>
  <c r="D329" i="1"/>
  <c r="B329" i="1"/>
  <c r="A329" i="1"/>
  <c r="C329" i="1"/>
  <c r="L328" i="1"/>
  <c r="K328" i="1"/>
  <c r="J328" i="1"/>
  <c r="N328" i="1"/>
  <c r="F328" i="1"/>
  <c r="E328" i="1"/>
  <c r="D328" i="1"/>
  <c r="B328" i="1"/>
  <c r="A328" i="1"/>
  <c r="C328" i="1"/>
  <c r="L327" i="1"/>
  <c r="K327" i="1"/>
  <c r="J327" i="1"/>
  <c r="N327" i="1"/>
  <c r="F327" i="1"/>
  <c r="E327" i="1"/>
  <c r="D327" i="1"/>
  <c r="B327" i="1"/>
  <c r="A327" i="1"/>
  <c r="C327" i="1"/>
  <c r="L326" i="1"/>
  <c r="K326" i="1"/>
  <c r="J326" i="1"/>
  <c r="N326" i="1"/>
  <c r="F326" i="1"/>
  <c r="E326" i="1"/>
  <c r="D326" i="1"/>
  <c r="B326" i="1"/>
  <c r="A326" i="1"/>
  <c r="C326" i="1"/>
  <c r="L325" i="1"/>
  <c r="K325" i="1"/>
  <c r="J325" i="1"/>
  <c r="N325" i="1"/>
  <c r="F325" i="1"/>
  <c r="E325" i="1"/>
  <c r="D325" i="1"/>
  <c r="B325" i="1"/>
  <c r="A325" i="1"/>
  <c r="C325" i="1"/>
  <c r="L324" i="1"/>
  <c r="K324" i="1"/>
  <c r="J324" i="1"/>
  <c r="N324" i="1"/>
  <c r="F324" i="1"/>
  <c r="E324" i="1"/>
  <c r="D324" i="1"/>
  <c r="B324" i="1"/>
  <c r="A324" i="1"/>
  <c r="C324" i="1"/>
  <c r="L323" i="1"/>
  <c r="K323" i="1"/>
  <c r="J323" i="1"/>
  <c r="N323" i="1"/>
  <c r="F323" i="1"/>
  <c r="E323" i="1"/>
  <c r="D323" i="1"/>
  <c r="B323" i="1"/>
  <c r="A323" i="1"/>
  <c r="C323" i="1"/>
  <c r="L322" i="1"/>
  <c r="K322" i="1"/>
  <c r="J322" i="1"/>
  <c r="N322" i="1"/>
  <c r="F322" i="1"/>
  <c r="E322" i="1"/>
  <c r="D322" i="1"/>
  <c r="B322" i="1"/>
  <c r="A322" i="1"/>
  <c r="C322" i="1"/>
  <c r="L321" i="1"/>
  <c r="K321" i="1"/>
  <c r="J321" i="1"/>
  <c r="N321" i="1"/>
  <c r="F321" i="1"/>
  <c r="E321" i="1"/>
  <c r="D321" i="1"/>
  <c r="B321" i="1"/>
  <c r="A321" i="1"/>
  <c r="C321" i="1"/>
  <c r="L320" i="1"/>
  <c r="K320" i="1"/>
  <c r="J320" i="1"/>
  <c r="N320" i="1"/>
  <c r="F320" i="1"/>
  <c r="E320" i="1"/>
  <c r="D320" i="1"/>
  <c r="B320" i="1"/>
  <c r="A320" i="1"/>
  <c r="C320" i="1"/>
  <c r="L319" i="1"/>
  <c r="K319" i="1"/>
  <c r="J319" i="1"/>
  <c r="N319" i="1"/>
  <c r="F319" i="1"/>
  <c r="E319" i="1"/>
  <c r="D319" i="1"/>
  <c r="B319" i="1"/>
  <c r="A319" i="1"/>
  <c r="C319" i="1"/>
  <c r="L318" i="1"/>
  <c r="K318" i="1"/>
  <c r="J318" i="1"/>
  <c r="N318" i="1"/>
  <c r="F318" i="1"/>
  <c r="E318" i="1"/>
  <c r="D318" i="1"/>
  <c r="B318" i="1"/>
  <c r="A318" i="1"/>
  <c r="C318" i="1"/>
  <c r="L317" i="1"/>
  <c r="K317" i="1"/>
  <c r="J317" i="1"/>
  <c r="N317" i="1"/>
  <c r="F317" i="1"/>
  <c r="E317" i="1"/>
  <c r="D317" i="1"/>
  <c r="B317" i="1"/>
  <c r="A317" i="1"/>
  <c r="C317" i="1"/>
  <c r="L316" i="1"/>
  <c r="K316" i="1"/>
  <c r="J316" i="1"/>
  <c r="N316" i="1"/>
  <c r="F316" i="1"/>
  <c r="E316" i="1"/>
  <c r="D316" i="1"/>
  <c r="B316" i="1"/>
  <c r="A316" i="1"/>
  <c r="C316" i="1"/>
  <c r="L315" i="1"/>
  <c r="K315" i="1"/>
  <c r="J315" i="1"/>
  <c r="N315" i="1"/>
  <c r="F315" i="1"/>
  <c r="E315" i="1"/>
  <c r="D315" i="1"/>
  <c r="B315" i="1"/>
  <c r="A315" i="1"/>
  <c r="C315" i="1"/>
  <c r="L314" i="1"/>
  <c r="K314" i="1"/>
  <c r="J314" i="1"/>
  <c r="N314" i="1"/>
  <c r="F314" i="1"/>
  <c r="E314" i="1"/>
  <c r="D314" i="1"/>
  <c r="B314" i="1"/>
  <c r="A314" i="1"/>
  <c r="C314" i="1"/>
  <c r="L313" i="1"/>
  <c r="K313" i="1"/>
  <c r="J313" i="1"/>
  <c r="N313" i="1"/>
  <c r="F313" i="1"/>
  <c r="E313" i="1"/>
  <c r="D313" i="1"/>
  <c r="B313" i="1"/>
  <c r="A313" i="1"/>
  <c r="C313" i="1"/>
  <c r="L312" i="1"/>
  <c r="K312" i="1"/>
  <c r="J312" i="1"/>
  <c r="N312" i="1"/>
  <c r="F312" i="1"/>
  <c r="E312" i="1"/>
  <c r="D312" i="1"/>
  <c r="B312" i="1"/>
  <c r="A312" i="1"/>
  <c r="C312" i="1"/>
  <c r="L311" i="1"/>
  <c r="K311" i="1"/>
  <c r="J311" i="1"/>
  <c r="N311" i="1"/>
  <c r="F311" i="1"/>
  <c r="E311" i="1"/>
  <c r="D311" i="1"/>
  <c r="B311" i="1"/>
  <c r="A311" i="1"/>
  <c r="C311" i="1"/>
  <c r="L310" i="1"/>
  <c r="K310" i="1"/>
  <c r="J310" i="1"/>
  <c r="N310" i="1"/>
  <c r="F310" i="1"/>
  <c r="E310" i="1"/>
  <c r="D310" i="1"/>
  <c r="B310" i="1"/>
  <c r="A310" i="1"/>
  <c r="C310" i="1"/>
  <c r="L309" i="1"/>
  <c r="K309" i="1"/>
  <c r="J309" i="1"/>
  <c r="N309" i="1"/>
  <c r="F309" i="1"/>
  <c r="E309" i="1"/>
  <c r="D309" i="1"/>
  <c r="B309" i="1"/>
  <c r="A309" i="1"/>
  <c r="C309" i="1"/>
  <c r="L308" i="1"/>
  <c r="K308" i="1"/>
  <c r="J308" i="1"/>
  <c r="N308" i="1"/>
  <c r="F308" i="1"/>
  <c r="E308" i="1"/>
  <c r="D308" i="1"/>
  <c r="B308" i="1"/>
  <c r="A308" i="1"/>
  <c r="C308" i="1"/>
  <c r="L307" i="1"/>
  <c r="K307" i="1"/>
  <c r="J307" i="1"/>
  <c r="N307" i="1"/>
  <c r="F307" i="1"/>
  <c r="E307" i="1"/>
  <c r="D307" i="1"/>
  <c r="B307" i="1"/>
  <c r="A307" i="1"/>
  <c r="C307" i="1"/>
  <c r="L306" i="1"/>
  <c r="K306" i="1"/>
  <c r="J306" i="1"/>
  <c r="N306" i="1"/>
  <c r="F306" i="1"/>
  <c r="E306" i="1"/>
  <c r="D306" i="1"/>
  <c r="B306" i="1"/>
  <c r="A306" i="1"/>
  <c r="C306" i="1"/>
  <c r="L305" i="1"/>
  <c r="K305" i="1"/>
  <c r="J305" i="1"/>
  <c r="N305" i="1"/>
  <c r="F305" i="1"/>
  <c r="E305" i="1"/>
  <c r="D305" i="1"/>
  <c r="B305" i="1"/>
  <c r="A305" i="1"/>
  <c r="C305" i="1"/>
  <c r="L304" i="1"/>
  <c r="K304" i="1"/>
  <c r="J304" i="1"/>
  <c r="N304" i="1"/>
  <c r="F304" i="1"/>
  <c r="E304" i="1"/>
  <c r="D304" i="1"/>
  <c r="B304" i="1"/>
  <c r="A304" i="1"/>
  <c r="C304" i="1"/>
  <c r="L303" i="1"/>
  <c r="K303" i="1"/>
  <c r="J303" i="1"/>
  <c r="N303" i="1"/>
  <c r="F303" i="1"/>
  <c r="E303" i="1"/>
  <c r="D303" i="1"/>
  <c r="B303" i="1"/>
  <c r="A303" i="1"/>
  <c r="C303" i="1"/>
  <c r="L302" i="1"/>
  <c r="K302" i="1"/>
  <c r="J302" i="1"/>
  <c r="N302" i="1"/>
  <c r="F302" i="1"/>
  <c r="E302" i="1"/>
  <c r="D302" i="1"/>
  <c r="B302" i="1"/>
  <c r="A302" i="1"/>
  <c r="C302" i="1"/>
  <c r="L301" i="1"/>
  <c r="K301" i="1"/>
  <c r="J301" i="1"/>
  <c r="N301" i="1"/>
  <c r="F301" i="1"/>
  <c r="E301" i="1"/>
  <c r="D301" i="1"/>
  <c r="B301" i="1"/>
  <c r="A301" i="1"/>
  <c r="C301" i="1"/>
  <c r="L300" i="1"/>
  <c r="K300" i="1"/>
  <c r="J300" i="1"/>
  <c r="N300" i="1"/>
  <c r="F300" i="1"/>
  <c r="E300" i="1"/>
  <c r="D300" i="1"/>
  <c r="B300" i="1"/>
  <c r="A300" i="1"/>
  <c r="C300" i="1"/>
  <c r="L299" i="1"/>
  <c r="K299" i="1"/>
  <c r="J299" i="1"/>
  <c r="N299" i="1"/>
  <c r="F299" i="1"/>
  <c r="E299" i="1"/>
  <c r="D299" i="1"/>
  <c r="B299" i="1"/>
  <c r="A299" i="1"/>
  <c r="C299" i="1"/>
  <c r="L298" i="1"/>
  <c r="K298" i="1"/>
  <c r="J298" i="1"/>
  <c r="N298" i="1"/>
  <c r="F298" i="1"/>
  <c r="E298" i="1"/>
  <c r="D298" i="1"/>
  <c r="B298" i="1"/>
  <c r="A298" i="1"/>
  <c r="C298" i="1"/>
  <c r="L297" i="1"/>
  <c r="K297" i="1"/>
  <c r="J297" i="1"/>
  <c r="N297" i="1"/>
  <c r="F297" i="1"/>
  <c r="E297" i="1"/>
  <c r="D297" i="1"/>
  <c r="B297" i="1"/>
  <c r="A297" i="1"/>
  <c r="C297" i="1"/>
  <c r="L296" i="1"/>
  <c r="K296" i="1"/>
  <c r="J296" i="1"/>
  <c r="N296" i="1"/>
  <c r="F296" i="1"/>
  <c r="E296" i="1"/>
  <c r="D296" i="1"/>
  <c r="B296" i="1"/>
  <c r="A296" i="1"/>
  <c r="C296" i="1"/>
  <c r="L295" i="1"/>
  <c r="K295" i="1"/>
  <c r="J295" i="1"/>
  <c r="N295" i="1"/>
  <c r="F295" i="1"/>
  <c r="E295" i="1"/>
  <c r="D295" i="1"/>
  <c r="B295" i="1"/>
  <c r="A295" i="1"/>
  <c r="C295" i="1"/>
  <c r="L294" i="1"/>
  <c r="K294" i="1"/>
  <c r="J294" i="1"/>
  <c r="N294" i="1"/>
  <c r="F294" i="1"/>
  <c r="E294" i="1"/>
  <c r="D294" i="1"/>
  <c r="B294" i="1"/>
  <c r="A294" i="1"/>
  <c r="C294" i="1"/>
  <c r="L293" i="1"/>
  <c r="K293" i="1"/>
  <c r="J293" i="1"/>
  <c r="N293" i="1"/>
  <c r="F293" i="1"/>
  <c r="E293" i="1"/>
  <c r="D293" i="1"/>
  <c r="B293" i="1"/>
  <c r="A293" i="1"/>
  <c r="C293" i="1"/>
  <c r="L292" i="1"/>
  <c r="K292" i="1"/>
  <c r="J292" i="1"/>
  <c r="N292" i="1"/>
  <c r="F292" i="1"/>
  <c r="E292" i="1"/>
  <c r="D292" i="1"/>
  <c r="B292" i="1"/>
  <c r="A292" i="1"/>
  <c r="C292" i="1"/>
  <c r="L291" i="1"/>
  <c r="K291" i="1"/>
  <c r="J291" i="1"/>
  <c r="N291" i="1"/>
  <c r="F291" i="1"/>
  <c r="E291" i="1"/>
  <c r="D291" i="1"/>
  <c r="B291" i="1"/>
  <c r="A291" i="1"/>
  <c r="C291" i="1"/>
  <c r="L290" i="1"/>
  <c r="K290" i="1"/>
  <c r="J290" i="1"/>
  <c r="N290" i="1"/>
  <c r="F290" i="1"/>
  <c r="E290" i="1"/>
  <c r="D290" i="1"/>
  <c r="B290" i="1"/>
  <c r="A290" i="1"/>
  <c r="C290" i="1"/>
  <c r="L289" i="1"/>
  <c r="K289" i="1"/>
  <c r="J289" i="1"/>
  <c r="N289" i="1"/>
  <c r="F289" i="1"/>
  <c r="E289" i="1"/>
  <c r="D289" i="1"/>
  <c r="B289" i="1"/>
  <c r="A289" i="1"/>
  <c r="C289" i="1"/>
  <c r="L288" i="1"/>
  <c r="K288" i="1"/>
  <c r="J288" i="1"/>
  <c r="N288" i="1"/>
  <c r="F288" i="1"/>
  <c r="E288" i="1"/>
  <c r="D288" i="1"/>
  <c r="B288" i="1"/>
  <c r="A288" i="1"/>
  <c r="C288" i="1"/>
  <c r="L287" i="1"/>
  <c r="K287" i="1"/>
  <c r="J287" i="1"/>
  <c r="N287" i="1"/>
  <c r="F287" i="1"/>
  <c r="E287" i="1"/>
  <c r="D287" i="1"/>
  <c r="B287" i="1"/>
  <c r="A287" i="1"/>
  <c r="C287" i="1"/>
  <c r="L286" i="1"/>
  <c r="K286" i="1"/>
  <c r="J286" i="1"/>
  <c r="N286" i="1"/>
  <c r="F286" i="1"/>
  <c r="E286" i="1"/>
  <c r="D286" i="1"/>
  <c r="B286" i="1"/>
  <c r="A286" i="1"/>
  <c r="C286" i="1"/>
  <c r="L285" i="1"/>
  <c r="K285" i="1"/>
  <c r="J285" i="1"/>
  <c r="N285" i="1"/>
  <c r="F285" i="1"/>
  <c r="E285" i="1"/>
  <c r="D285" i="1"/>
  <c r="B285" i="1"/>
  <c r="A285" i="1"/>
  <c r="C285" i="1"/>
  <c r="L284" i="1"/>
  <c r="K284" i="1"/>
  <c r="J284" i="1"/>
  <c r="N284" i="1"/>
  <c r="F284" i="1"/>
  <c r="E284" i="1"/>
  <c r="D284" i="1"/>
  <c r="B284" i="1"/>
  <c r="A284" i="1"/>
  <c r="C284" i="1"/>
  <c r="L283" i="1"/>
  <c r="K283" i="1"/>
  <c r="J283" i="1"/>
  <c r="N283" i="1"/>
  <c r="F283" i="1"/>
  <c r="E283" i="1"/>
  <c r="D283" i="1"/>
  <c r="B283" i="1"/>
  <c r="A283" i="1"/>
  <c r="C283" i="1"/>
  <c r="L282" i="1"/>
  <c r="K282" i="1"/>
  <c r="J282" i="1"/>
  <c r="N282" i="1"/>
  <c r="F282" i="1"/>
  <c r="E282" i="1"/>
  <c r="D282" i="1"/>
  <c r="B282" i="1"/>
  <c r="A282" i="1"/>
  <c r="C282" i="1"/>
  <c r="L281" i="1"/>
  <c r="K281" i="1"/>
  <c r="J281" i="1"/>
  <c r="N281" i="1"/>
  <c r="F281" i="1"/>
  <c r="E281" i="1"/>
  <c r="D281" i="1"/>
  <c r="B281" i="1"/>
  <c r="A281" i="1"/>
  <c r="C281" i="1"/>
  <c r="L280" i="1"/>
  <c r="K280" i="1"/>
  <c r="J280" i="1"/>
  <c r="N280" i="1"/>
  <c r="F280" i="1"/>
  <c r="E280" i="1"/>
  <c r="D280" i="1"/>
  <c r="B280" i="1"/>
  <c r="A280" i="1"/>
  <c r="C280" i="1"/>
  <c r="L279" i="1"/>
  <c r="K279" i="1"/>
  <c r="J279" i="1"/>
  <c r="N279" i="1"/>
  <c r="F279" i="1"/>
  <c r="E279" i="1"/>
  <c r="D279" i="1"/>
  <c r="B279" i="1"/>
  <c r="A279" i="1"/>
  <c r="C279" i="1"/>
  <c r="L278" i="1"/>
  <c r="K278" i="1"/>
  <c r="J278" i="1"/>
  <c r="N278" i="1"/>
  <c r="F278" i="1"/>
  <c r="E278" i="1"/>
  <c r="D278" i="1"/>
  <c r="B278" i="1"/>
  <c r="A278" i="1"/>
  <c r="C278" i="1"/>
  <c r="L277" i="1"/>
  <c r="K277" i="1"/>
  <c r="J277" i="1"/>
  <c r="N277" i="1"/>
  <c r="F277" i="1"/>
  <c r="E277" i="1"/>
  <c r="D277" i="1"/>
  <c r="B277" i="1"/>
  <c r="A277" i="1"/>
  <c r="C277" i="1"/>
  <c r="L276" i="1"/>
  <c r="K276" i="1"/>
  <c r="J276" i="1"/>
  <c r="N276" i="1"/>
  <c r="F276" i="1"/>
  <c r="E276" i="1"/>
  <c r="D276" i="1"/>
  <c r="B276" i="1"/>
  <c r="A276" i="1"/>
  <c r="C276" i="1"/>
  <c r="L275" i="1"/>
  <c r="K275" i="1"/>
  <c r="J275" i="1"/>
  <c r="N275" i="1"/>
  <c r="F275" i="1"/>
  <c r="E275" i="1"/>
  <c r="D275" i="1"/>
  <c r="B275" i="1"/>
  <c r="A275" i="1"/>
  <c r="C275" i="1"/>
  <c r="L274" i="1"/>
  <c r="K274" i="1"/>
  <c r="J274" i="1"/>
  <c r="N274" i="1"/>
  <c r="F274" i="1"/>
  <c r="E274" i="1"/>
  <c r="D274" i="1"/>
  <c r="B274" i="1"/>
  <c r="A274" i="1"/>
  <c r="C274" i="1"/>
  <c r="L273" i="1"/>
  <c r="K273" i="1"/>
  <c r="J273" i="1"/>
  <c r="N273" i="1"/>
  <c r="F273" i="1"/>
  <c r="E273" i="1"/>
  <c r="D273" i="1"/>
  <c r="B273" i="1"/>
  <c r="A273" i="1"/>
  <c r="C273" i="1"/>
  <c r="L272" i="1"/>
  <c r="K272" i="1"/>
  <c r="J272" i="1"/>
  <c r="N272" i="1"/>
  <c r="F272" i="1"/>
  <c r="E272" i="1"/>
  <c r="D272" i="1"/>
  <c r="B272" i="1"/>
  <c r="A272" i="1"/>
  <c r="C272" i="1"/>
  <c r="L271" i="1"/>
  <c r="K271" i="1"/>
  <c r="J271" i="1"/>
  <c r="N271" i="1"/>
  <c r="F271" i="1"/>
  <c r="E271" i="1"/>
  <c r="D271" i="1"/>
  <c r="B271" i="1"/>
  <c r="A271" i="1"/>
  <c r="C271" i="1"/>
  <c r="L270" i="1"/>
  <c r="K270" i="1"/>
  <c r="J270" i="1"/>
  <c r="N270" i="1"/>
  <c r="F270" i="1"/>
  <c r="E270" i="1"/>
  <c r="D270" i="1"/>
  <c r="B270" i="1"/>
  <c r="A270" i="1"/>
  <c r="C270" i="1"/>
  <c r="L269" i="1"/>
  <c r="K269" i="1"/>
  <c r="J269" i="1"/>
  <c r="N269" i="1"/>
  <c r="F269" i="1"/>
  <c r="E269" i="1"/>
  <c r="D269" i="1"/>
  <c r="B269" i="1"/>
  <c r="A269" i="1"/>
  <c r="C269" i="1"/>
  <c r="L268" i="1"/>
  <c r="K268" i="1"/>
  <c r="J268" i="1"/>
  <c r="N268" i="1"/>
  <c r="F268" i="1"/>
  <c r="E268" i="1"/>
  <c r="D268" i="1"/>
  <c r="B268" i="1"/>
  <c r="A268" i="1"/>
  <c r="C268" i="1"/>
  <c r="L267" i="1"/>
  <c r="K267" i="1"/>
  <c r="J267" i="1"/>
  <c r="N267" i="1"/>
  <c r="F267" i="1"/>
  <c r="E267" i="1"/>
  <c r="D267" i="1"/>
  <c r="B267" i="1"/>
  <c r="A267" i="1"/>
  <c r="C267" i="1"/>
  <c r="L266" i="1"/>
  <c r="K266" i="1"/>
  <c r="J266" i="1"/>
  <c r="N266" i="1"/>
  <c r="F266" i="1"/>
  <c r="E266" i="1"/>
  <c r="D266" i="1"/>
  <c r="B266" i="1"/>
  <c r="A266" i="1"/>
  <c r="C266" i="1"/>
  <c r="L265" i="1"/>
  <c r="K265" i="1"/>
  <c r="J265" i="1"/>
  <c r="N265" i="1"/>
  <c r="F265" i="1"/>
  <c r="E265" i="1"/>
  <c r="D265" i="1"/>
  <c r="B265" i="1"/>
  <c r="A265" i="1"/>
  <c r="C265" i="1"/>
  <c r="L264" i="1"/>
  <c r="K264" i="1"/>
  <c r="J264" i="1"/>
  <c r="N264" i="1"/>
  <c r="F264" i="1"/>
  <c r="E264" i="1"/>
  <c r="D264" i="1"/>
  <c r="B264" i="1"/>
  <c r="A264" i="1"/>
  <c r="C264" i="1"/>
  <c r="L263" i="1"/>
  <c r="K263" i="1"/>
  <c r="J263" i="1"/>
  <c r="N263" i="1"/>
  <c r="F263" i="1"/>
  <c r="E263" i="1"/>
  <c r="D263" i="1"/>
  <c r="B263" i="1"/>
  <c r="A263" i="1"/>
  <c r="C263" i="1"/>
  <c r="L262" i="1"/>
  <c r="K262" i="1"/>
  <c r="J262" i="1"/>
  <c r="N262" i="1"/>
  <c r="F262" i="1"/>
  <c r="E262" i="1"/>
  <c r="D262" i="1"/>
  <c r="B262" i="1"/>
  <c r="A262" i="1"/>
  <c r="C262" i="1"/>
  <c r="L261" i="1"/>
  <c r="K261" i="1"/>
  <c r="J261" i="1"/>
  <c r="N261" i="1"/>
  <c r="F261" i="1"/>
  <c r="E261" i="1"/>
  <c r="D261" i="1"/>
  <c r="B261" i="1"/>
  <c r="A261" i="1"/>
  <c r="C261" i="1"/>
  <c r="L260" i="1"/>
  <c r="K260" i="1"/>
  <c r="J260" i="1"/>
  <c r="N260" i="1"/>
  <c r="F260" i="1"/>
  <c r="E260" i="1"/>
  <c r="D260" i="1"/>
  <c r="B260" i="1"/>
  <c r="A260" i="1"/>
  <c r="C260" i="1"/>
  <c r="L259" i="1"/>
  <c r="K259" i="1"/>
  <c r="J259" i="1"/>
  <c r="N259" i="1"/>
  <c r="F259" i="1"/>
  <c r="E259" i="1"/>
  <c r="D259" i="1"/>
  <c r="B259" i="1"/>
  <c r="A259" i="1"/>
  <c r="C259" i="1"/>
  <c r="L258" i="1"/>
  <c r="K258" i="1"/>
  <c r="J258" i="1"/>
  <c r="N258" i="1"/>
  <c r="F258" i="1"/>
  <c r="E258" i="1"/>
  <c r="D258" i="1"/>
  <c r="B258" i="1"/>
  <c r="A258" i="1"/>
  <c r="C258" i="1"/>
  <c r="L257" i="1"/>
  <c r="K257" i="1"/>
  <c r="J257" i="1"/>
  <c r="N257" i="1"/>
  <c r="F257" i="1"/>
  <c r="E257" i="1"/>
  <c r="D257" i="1"/>
  <c r="B257" i="1"/>
  <c r="A257" i="1"/>
  <c r="C257" i="1"/>
  <c r="L256" i="1"/>
  <c r="K256" i="1"/>
  <c r="J256" i="1"/>
  <c r="N256" i="1"/>
  <c r="F256" i="1"/>
  <c r="E256" i="1"/>
  <c r="D256" i="1"/>
  <c r="B256" i="1"/>
  <c r="A256" i="1"/>
  <c r="C256" i="1"/>
  <c r="L255" i="1"/>
  <c r="K255" i="1"/>
  <c r="J255" i="1"/>
  <c r="N255" i="1"/>
  <c r="F255" i="1"/>
  <c r="E255" i="1"/>
  <c r="D255" i="1"/>
  <c r="B255" i="1"/>
  <c r="A255" i="1"/>
  <c r="C255" i="1"/>
  <c r="L254" i="1"/>
  <c r="K254" i="1"/>
  <c r="J254" i="1"/>
  <c r="N254" i="1"/>
  <c r="F254" i="1"/>
  <c r="E254" i="1"/>
  <c r="D254" i="1"/>
  <c r="B254" i="1"/>
  <c r="A254" i="1"/>
  <c r="C254" i="1"/>
  <c r="L253" i="1"/>
  <c r="K253" i="1"/>
  <c r="J253" i="1"/>
  <c r="N253" i="1"/>
  <c r="F253" i="1"/>
  <c r="E253" i="1"/>
  <c r="D253" i="1"/>
  <c r="B253" i="1"/>
  <c r="A253" i="1"/>
  <c r="C253" i="1"/>
  <c r="L252" i="1"/>
  <c r="K252" i="1"/>
  <c r="J252" i="1"/>
  <c r="N252" i="1"/>
  <c r="F252" i="1"/>
  <c r="E252" i="1"/>
  <c r="D252" i="1"/>
  <c r="B252" i="1"/>
  <c r="A252" i="1"/>
  <c r="C252" i="1"/>
  <c r="L251" i="1"/>
  <c r="K251" i="1"/>
  <c r="J251" i="1"/>
  <c r="N251" i="1"/>
  <c r="F251" i="1"/>
  <c r="E251" i="1"/>
  <c r="D251" i="1"/>
  <c r="B251" i="1"/>
  <c r="A251" i="1"/>
  <c r="C251" i="1"/>
  <c r="L250" i="1"/>
  <c r="K250" i="1"/>
  <c r="J250" i="1"/>
  <c r="N250" i="1"/>
  <c r="F250" i="1"/>
  <c r="E250" i="1"/>
  <c r="D250" i="1"/>
  <c r="B250" i="1"/>
  <c r="A250" i="1"/>
  <c r="C250" i="1"/>
  <c r="L249" i="1"/>
  <c r="K249" i="1"/>
  <c r="J249" i="1"/>
  <c r="N249" i="1"/>
  <c r="F249" i="1"/>
  <c r="E249" i="1"/>
  <c r="D249" i="1"/>
  <c r="B249" i="1"/>
  <c r="A249" i="1"/>
  <c r="C249" i="1"/>
  <c r="L248" i="1"/>
  <c r="K248" i="1"/>
  <c r="J248" i="1"/>
  <c r="N248" i="1"/>
  <c r="F248" i="1"/>
  <c r="E248" i="1"/>
  <c r="D248" i="1"/>
  <c r="B248" i="1"/>
  <c r="A248" i="1"/>
  <c r="C248" i="1"/>
  <c r="L247" i="1"/>
  <c r="K247" i="1"/>
  <c r="J247" i="1"/>
  <c r="N247" i="1"/>
  <c r="F247" i="1"/>
  <c r="E247" i="1"/>
  <c r="D247" i="1"/>
  <c r="B247" i="1"/>
  <c r="A247" i="1"/>
  <c r="C247" i="1"/>
  <c r="L246" i="1"/>
  <c r="K246" i="1"/>
  <c r="J246" i="1"/>
  <c r="N246" i="1"/>
  <c r="F246" i="1"/>
  <c r="E246" i="1"/>
  <c r="D246" i="1"/>
  <c r="B246" i="1"/>
  <c r="A246" i="1"/>
  <c r="C246" i="1"/>
  <c r="L245" i="1"/>
  <c r="K245" i="1"/>
  <c r="J245" i="1"/>
  <c r="N245" i="1"/>
  <c r="F245" i="1"/>
  <c r="E245" i="1"/>
  <c r="D245" i="1"/>
  <c r="B245" i="1"/>
  <c r="A245" i="1"/>
  <c r="C245" i="1"/>
  <c r="L244" i="1"/>
  <c r="K244" i="1"/>
  <c r="J244" i="1"/>
  <c r="N244" i="1"/>
  <c r="F244" i="1"/>
  <c r="E244" i="1"/>
  <c r="D244" i="1"/>
  <c r="B244" i="1"/>
  <c r="A244" i="1"/>
  <c r="C244" i="1"/>
  <c r="L243" i="1"/>
  <c r="K243" i="1"/>
  <c r="J243" i="1"/>
  <c r="N243" i="1"/>
  <c r="F243" i="1"/>
  <c r="E243" i="1"/>
  <c r="D243" i="1"/>
  <c r="B243" i="1"/>
  <c r="A243" i="1"/>
  <c r="C243" i="1"/>
  <c r="L242" i="1"/>
  <c r="K242" i="1"/>
  <c r="J242" i="1"/>
  <c r="N242" i="1"/>
  <c r="F242" i="1"/>
  <c r="E242" i="1"/>
  <c r="D242" i="1"/>
  <c r="B242" i="1"/>
  <c r="A242" i="1"/>
  <c r="C242" i="1"/>
  <c r="L241" i="1"/>
  <c r="K241" i="1"/>
  <c r="J241" i="1"/>
  <c r="N241" i="1"/>
  <c r="F241" i="1"/>
  <c r="E241" i="1"/>
  <c r="D241" i="1"/>
  <c r="B241" i="1"/>
  <c r="A241" i="1"/>
  <c r="C241" i="1"/>
  <c r="L240" i="1"/>
  <c r="K240" i="1"/>
  <c r="J240" i="1"/>
  <c r="N240" i="1"/>
  <c r="F240" i="1"/>
  <c r="E240" i="1"/>
  <c r="D240" i="1"/>
  <c r="B240" i="1"/>
  <c r="A240" i="1"/>
  <c r="C240" i="1"/>
  <c r="L239" i="1"/>
  <c r="K239" i="1"/>
  <c r="J239" i="1"/>
  <c r="N239" i="1"/>
  <c r="F239" i="1"/>
  <c r="E239" i="1"/>
  <c r="D239" i="1"/>
  <c r="B239" i="1"/>
  <c r="A239" i="1"/>
  <c r="C239" i="1"/>
  <c r="L238" i="1"/>
  <c r="K238" i="1"/>
  <c r="J238" i="1"/>
  <c r="N238" i="1"/>
  <c r="F238" i="1"/>
  <c r="E238" i="1"/>
  <c r="D238" i="1"/>
  <c r="B238" i="1"/>
  <c r="A238" i="1"/>
  <c r="C238" i="1"/>
  <c r="L237" i="1"/>
  <c r="K237" i="1"/>
  <c r="J237" i="1"/>
  <c r="N237" i="1"/>
  <c r="F237" i="1"/>
  <c r="E237" i="1"/>
  <c r="D237" i="1"/>
  <c r="B237" i="1"/>
  <c r="A237" i="1"/>
  <c r="C237" i="1"/>
  <c r="L236" i="1"/>
  <c r="K236" i="1"/>
  <c r="J236" i="1"/>
  <c r="N236" i="1"/>
  <c r="F236" i="1"/>
  <c r="E236" i="1"/>
  <c r="D236" i="1"/>
  <c r="B236" i="1"/>
  <c r="A236" i="1"/>
  <c r="C236" i="1"/>
  <c r="L235" i="1"/>
  <c r="K235" i="1"/>
  <c r="J235" i="1"/>
  <c r="N235" i="1"/>
  <c r="F235" i="1"/>
  <c r="E235" i="1"/>
  <c r="D235" i="1"/>
  <c r="B235" i="1"/>
  <c r="A235" i="1"/>
  <c r="C235" i="1"/>
  <c r="L234" i="1"/>
  <c r="K234" i="1"/>
  <c r="J234" i="1"/>
  <c r="N234" i="1"/>
  <c r="F234" i="1"/>
  <c r="E234" i="1"/>
  <c r="D234" i="1"/>
  <c r="B234" i="1"/>
  <c r="A234" i="1"/>
  <c r="C234" i="1"/>
  <c r="L233" i="1"/>
  <c r="K233" i="1"/>
  <c r="J233" i="1"/>
  <c r="N233" i="1"/>
  <c r="F233" i="1"/>
  <c r="E233" i="1"/>
  <c r="D233" i="1"/>
  <c r="B233" i="1"/>
  <c r="A233" i="1"/>
  <c r="C233" i="1"/>
  <c r="L232" i="1"/>
  <c r="K232" i="1"/>
  <c r="J232" i="1"/>
  <c r="N232" i="1"/>
  <c r="F232" i="1"/>
  <c r="E232" i="1"/>
  <c r="D232" i="1"/>
  <c r="B232" i="1"/>
  <c r="A232" i="1"/>
  <c r="C232" i="1"/>
  <c r="L231" i="1"/>
  <c r="K231" i="1"/>
  <c r="J231" i="1"/>
  <c r="N231" i="1"/>
  <c r="F231" i="1"/>
  <c r="E231" i="1"/>
  <c r="D231" i="1"/>
  <c r="B231" i="1"/>
  <c r="A231" i="1"/>
  <c r="C231" i="1"/>
  <c r="L230" i="1"/>
  <c r="K230" i="1"/>
  <c r="J230" i="1"/>
  <c r="N230" i="1"/>
  <c r="F230" i="1"/>
  <c r="E230" i="1"/>
  <c r="D230" i="1"/>
  <c r="B230" i="1"/>
  <c r="A230" i="1"/>
  <c r="C230" i="1"/>
  <c r="L229" i="1"/>
  <c r="K229" i="1"/>
  <c r="J229" i="1"/>
  <c r="N229" i="1"/>
  <c r="F229" i="1"/>
  <c r="E229" i="1"/>
  <c r="D229" i="1"/>
  <c r="B229" i="1"/>
  <c r="A229" i="1"/>
  <c r="C229" i="1"/>
  <c r="L228" i="1"/>
  <c r="K228" i="1"/>
  <c r="J228" i="1"/>
  <c r="N228" i="1"/>
  <c r="F228" i="1"/>
  <c r="E228" i="1"/>
  <c r="D228" i="1"/>
  <c r="B228" i="1"/>
  <c r="A228" i="1"/>
  <c r="C228" i="1"/>
  <c r="L227" i="1"/>
  <c r="K227" i="1"/>
  <c r="J227" i="1"/>
  <c r="N227" i="1"/>
  <c r="F227" i="1"/>
  <c r="E227" i="1"/>
  <c r="D227" i="1"/>
  <c r="B227" i="1"/>
  <c r="A227" i="1"/>
  <c r="C227" i="1"/>
  <c r="L226" i="1"/>
  <c r="K226" i="1"/>
  <c r="J226" i="1"/>
  <c r="N226" i="1"/>
  <c r="F226" i="1"/>
  <c r="E226" i="1"/>
  <c r="D226" i="1"/>
  <c r="B226" i="1"/>
  <c r="A226" i="1"/>
  <c r="C226" i="1"/>
  <c r="L225" i="1"/>
  <c r="K225" i="1"/>
  <c r="J225" i="1"/>
  <c r="N225" i="1"/>
  <c r="F225" i="1"/>
  <c r="E225" i="1"/>
  <c r="D225" i="1"/>
  <c r="B225" i="1"/>
  <c r="A225" i="1"/>
  <c r="C225" i="1"/>
  <c r="L224" i="1"/>
  <c r="K224" i="1"/>
  <c r="J224" i="1"/>
  <c r="N224" i="1"/>
  <c r="F224" i="1"/>
  <c r="E224" i="1"/>
  <c r="D224" i="1"/>
  <c r="B224" i="1"/>
  <c r="A224" i="1"/>
  <c r="C224" i="1"/>
  <c r="L223" i="1"/>
  <c r="K223" i="1"/>
  <c r="J223" i="1"/>
  <c r="N223" i="1"/>
  <c r="F223" i="1"/>
  <c r="E223" i="1"/>
  <c r="D223" i="1"/>
  <c r="B223" i="1"/>
  <c r="A223" i="1"/>
  <c r="C223" i="1"/>
  <c r="L222" i="1"/>
  <c r="K222" i="1"/>
  <c r="J222" i="1"/>
  <c r="N222" i="1"/>
  <c r="F222" i="1"/>
  <c r="E222" i="1"/>
  <c r="D222" i="1"/>
  <c r="B222" i="1"/>
  <c r="A222" i="1"/>
  <c r="C222" i="1"/>
  <c r="L221" i="1"/>
  <c r="K221" i="1"/>
  <c r="J221" i="1"/>
  <c r="N221" i="1"/>
  <c r="F221" i="1"/>
  <c r="E221" i="1"/>
  <c r="D221" i="1"/>
  <c r="B221" i="1"/>
  <c r="A221" i="1"/>
  <c r="C221" i="1"/>
  <c r="L220" i="1"/>
  <c r="K220" i="1"/>
  <c r="J220" i="1"/>
  <c r="N220" i="1"/>
  <c r="F220" i="1"/>
  <c r="E220" i="1"/>
  <c r="D220" i="1"/>
  <c r="B220" i="1"/>
  <c r="A220" i="1"/>
  <c r="C220" i="1"/>
  <c r="L219" i="1"/>
  <c r="K219" i="1"/>
  <c r="J219" i="1"/>
  <c r="N219" i="1"/>
  <c r="F219" i="1"/>
  <c r="E219" i="1"/>
  <c r="D219" i="1"/>
  <c r="B219" i="1"/>
  <c r="A219" i="1"/>
  <c r="C219" i="1"/>
  <c r="L218" i="1"/>
  <c r="K218" i="1"/>
  <c r="J218" i="1"/>
  <c r="N218" i="1"/>
  <c r="F218" i="1"/>
  <c r="E218" i="1"/>
  <c r="D218" i="1"/>
  <c r="B218" i="1"/>
  <c r="A218" i="1"/>
  <c r="C218" i="1"/>
  <c r="L217" i="1"/>
  <c r="K217" i="1"/>
  <c r="J217" i="1"/>
  <c r="N217" i="1"/>
  <c r="F217" i="1"/>
  <c r="E217" i="1"/>
  <c r="D217" i="1"/>
  <c r="B217" i="1"/>
  <c r="A217" i="1"/>
  <c r="C217" i="1"/>
  <c r="L216" i="1"/>
  <c r="K216" i="1"/>
  <c r="J216" i="1"/>
  <c r="N216" i="1"/>
  <c r="F216" i="1"/>
  <c r="E216" i="1"/>
  <c r="D216" i="1"/>
  <c r="B216" i="1"/>
  <c r="A216" i="1"/>
  <c r="C216" i="1"/>
  <c r="L215" i="1"/>
  <c r="K215" i="1"/>
  <c r="J215" i="1"/>
  <c r="N215" i="1"/>
  <c r="F215" i="1"/>
  <c r="E215" i="1"/>
  <c r="D215" i="1"/>
  <c r="B215" i="1"/>
  <c r="A215" i="1"/>
  <c r="C215" i="1"/>
  <c r="L214" i="1"/>
  <c r="K214" i="1"/>
  <c r="J214" i="1"/>
  <c r="N214" i="1"/>
  <c r="F214" i="1"/>
  <c r="E214" i="1"/>
  <c r="D214" i="1"/>
  <c r="B214" i="1"/>
  <c r="A214" i="1"/>
  <c r="C214" i="1"/>
  <c r="L213" i="1"/>
  <c r="K213" i="1"/>
  <c r="J213" i="1"/>
  <c r="N213" i="1"/>
  <c r="F213" i="1"/>
  <c r="E213" i="1"/>
  <c r="D213" i="1"/>
  <c r="B213" i="1"/>
  <c r="A213" i="1"/>
  <c r="C213" i="1"/>
  <c r="L212" i="1"/>
  <c r="K212" i="1"/>
  <c r="J212" i="1"/>
  <c r="N212" i="1"/>
  <c r="F212" i="1"/>
  <c r="E212" i="1"/>
  <c r="D212" i="1"/>
  <c r="B212" i="1"/>
  <c r="A212" i="1"/>
  <c r="C212" i="1"/>
  <c r="L211" i="1"/>
  <c r="K211" i="1"/>
  <c r="J211" i="1"/>
  <c r="N211" i="1"/>
  <c r="F211" i="1"/>
  <c r="E211" i="1"/>
  <c r="D211" i="1"/>
  <c r="B211" i="1"/>
  <c r="A211" i="1"/>
  <c r="C211" i="1"/>
  <c r="L210" i="1"/>
  <c r="K210" i="1"/>
  <c r="J210" i="1"/>
  <c r="N210" i="1"/>
  <c r="F210" i="1"/>
  <c r="E210" i="1"/>
  <c r="D210" i="1"/>
  <c r="B210" i="1"/>
  <c r="A210" i="1"/>
  <c r="C210" i="1"/>
  <c r="L209" i="1"/>
  <c r="K209" i="1"/>
  <c r="J209" i="1"/>
  <c r="N209" i="1"/>
  <c r="F209" i="1"/>
  <c r="E209" i="1"/>
  <c r="D209" i="1"/>
  <c r="B209" i="1"/>
  <c r="A209" i="1"/>
  <c r="C209" i="1"/>
  <c r="L208" i="1"/>
  <c r="K208" i="1"/>
  <c r="J208" i="1"/>
  <c r="N208" i="1"/>
  <c r="F208" i="1"/>
  <c r="E208" i="1"/>
  <c r="D208" i="1"/>
  <c r="B208" i="1"/>
  <c r="A208" i="1"/>
  <c r="C208" i="1"/>
  <c r="L207" i="1"/>
  <c r="K207" i="1"/>
  <c r="J207" i="1"/>
  <c r="N207" i="1"/>
  <c r="F207" i="1"/>
  <c r="E207" i="1"/>
  <c r="D207" i="1"/>
  <c r="B207" i="1"/>
  <c r="A207" i="1"/>
  <c r="C207" i="1"/>
  <c r="L206" i="1"/>
  <c r="K206" i="1"/>
  <c r="J206" i="1"/>
  <c r="N206" i="1"/>
  <c r="F206" i="1"/>
  <c r="E206" i="1"/>
  <c r="D206" i="1"/>
  <c r="B206" i="1"/>
  <c r="A206" i="1"/>
  <c r="C206" i="1"/>
  <c r="L205" i="1"/>
  <c r="K205" i="1"/>
  <c r="J205" i="1"/>
  <c r="N205" i="1"/>
  <c r="F205" i="1"/>
  <c r="E205" i="1"/>
  <c r="D205" i="1"/>
  <c r="B205" i="1"/>
  <c r="A205" i="1"/>
  <c r="C205" i="1"/>
  <c r="L204" i="1"/>
  <c r="K204" i="1"/>
  <c r="J204" i="1"/>
  <c r="N204" i="1"/>
  <c r="F204" i="1"/>
  <c r="E204" i="1"/>
  <c r="D204" i="1"/>
  <c r="B204" i="1"/>
  <c r="A204" i="1"/>
  <c r="C204" i="1"/>
  <c r="L203" i="1"/>
  <c r="K203" i="1"/>
  <c r="J203" i="1"/>
  <c r="N203" i="1"/>
  <c r="F203" i="1"/>
  <c r="E203" i="1"/>
  <c r="D203" i="1"/>
  <c r="B203" i="1"/>
  <c r="A203" i="1"/>
  <c r="C203" i="1"/>
  <c r="L202" i="1"/>
  <c r="K202" i="1"/>
  <c r="J202" i="1"/>
  <c r="N202" i="1"/>
  <c r="F202" i="1"/>
  <c r="E202" i="1"/>
  <c r="D202" i="1"/>
  <c r="B202" i="1"/>
  <c r="A202" i="1"/>
  <c r="C202" i="1"/>
  <c r="L201" i="1"/>
  <c r="K201" i="1"/>
  <c r="J201" i="1"/>
  <c r="N201" i="1"/>
  <c r="F201" i="1"/>
  <c r="E201" i="1"/>
  <c r="D201" i="1"/>
  <c r="B201" i="1"/>
  <c r="A201" i="1"/>
  <c r="C201" i="1"/>
  <c r="L200" i="1"/>
  <c r="K200" i="1"/>
  <c r="J200" i="1"/>
  <c r="N200" i="1"/>
  <c r="F200" i="1"/>
  <c r="E200" i="1"/>
  <c r="D200" i="1"/>
  <c r="B200" i="1"/>
  <c r="A200" i="1"/>
  <c r="C200" i="1"/>
  <c r="L199" i="1"/>
  <c r="K199" i="1"/>
  <c r="J199" i="1"/>
  <c r="N199" i="1"/>
  <c r="F199" i="1"/>
  <c r="E199" i="1"/>
  <c r="D199" i="1"/>
  <c r="B199" i="1"/>
  <c r="A199" i="1"/>
  <c r="C199" i="1"/>
  <c r="L198" i="1"/>
  <c r="K198" i="1"/>
  <c r="J198" i="1"/>
  <c r="N198" i="1"/>
  <c r="F198" i="1"/>
  <c r="E198" i="1"/>
  <c r="D198" i="1"/>
  <c r="B198" i="1"/>
  <c r="A198" i="1"/>
  <c r="C198" i="1"/>
  <c r="L197" i="1"/>
  <c r="K197" i="1"/>
  <c r="J197" i="1"/>
  <c r="N197" i="1"/>
  <c r="F197" i="1"/>
  <c r="E197" i="1"/>
  <c r="D197" i="1"/>
  <c r="B197" i="1"/>
  <c r="A197" i="1"/>
  <c r="C197" i="1"/>
  <c r="L196" i="1"/>
  <c r="K196" i="1"/>
  <c r="J196" i="1"/>
  <c r="N196" i="1"/>
  <c r="F196" i="1"/>
  <c r="E196" i="1"/>
  <c r="D196" i="1"/>
  <c r="B196" i="1"/>
  <c r="A196" i="1"/>
  <c r="C196" i="1"/>
  <c r="L195" i="1"/>
  <c r="K195" i="1"/>
  <c r="J195" i="1"/>
  <c r="N195" i="1"/>
  <c r="F195" i="1"/>
  <c r="E195" i="1"/>
  <c r="D195" i="1"/>
  <c r="B195" i="1"/>
  <c r="A195" i="1"/>
  <c r="C195" i="1"/>
  <c r="L194" i="1"/>
  <c r="K194" i="1"/>
  <c r="J194" i="1"/>
  <c r="N194" i="1"/>
  <c r="F194" i="1"/>
  <c r="E194" i="1"/>
  <c r="D194" i="1"/>
  <c r="B194" i="1"/>
  <c r="A194" i="1"/>
  <c r="C194" i="1"/>
  <c r="L193" i="1"/>
  <c r="K193" i="1"/>
  <c r="J193" i="1"/>
  <c r="N193" i="1"/>
  <c r="F193" i="1"/>
  <c r="E193" i="1"/>
  <c r="D193" i="1"/>
  <c r="B193" i="1"/>
  <c r="A193" i="1"/>
  <c r="C193" i="1"/>
  <c r="L192" i="1"/>
  <c r="K192" i="1"/>
  <c r="J192" i="1"/>
  <c r="N192" i="1"/>
  <c r="F192" i="1"/>
  <c r="E192" i="1"/>
  <c r="D192" i="1"/>
  <c r="B192" i="1"/>
  <c r="A192" i="1"/>
  <c r="C192" i="1"/>
  <c r="L191" i="1"/>
  <c r="K191" i="1"/>
  <c r="J191" i="1"/>
  <c r="N191" i="1"/>
  <c r="F191" i="1"/>
  <c r="E191" i="1"/>
  <c r="D191" i="1"/>
  <c r="B191" i="1"/>
  <c r="A191" i="1"/>
  <c r="C191" i="1"/>
  <c r="L190" i="1"/>
  <c r="K190" i="1"/>
  <c r="J190" i="1"/>
  <c r="N190" i="1"/>
  <c r="F190" i="1"/>
  <c r="E190" i="1"/>
  <c r="D190" i="1"/>
  <c r="B190" i="1"/>
  <c r="A190" i="1"/>
  <c r="C190" i="1"/>
  <c r="L189" i="1"/>
  <c r="K189" i="1"/>
  <c r="J189" i="1"/>
  <c r="N189" i="1"/>
  <c r="F189" i="1"/>
  <c r="E189" i="1"/>
  <c r="D189" i="1"/>
  <c r="B189" i="1"/>
  <c r="A189" i="1"/>
  <c r="C189" i="1"/>
  <c r="L188" i="1"/>
  <c r="K188" i="1"/>
  <c r="J188" i="1"/>
  <c r="N188" i="1"/>
  <c r="F188" i="1"/>
  <c r="E188" i="1"/>
  <c r="D188" i="1"/>
  <c r="B188" i="1"/>
  <c r="A188" i="1"/>
  <c r="C188" i="1"/>
  <c r="L187" i="1"/>
  <c r="K187" i="1"/>
  <c r="J187" i="1"/>
  <c r="N187" i="1"/>
  <c r="F187" i="1"/>
  <c r="E187" i="1"/>
  <c r="D187" i="1"/>
  <c r="B187" i="1"/>
  <c r="A187" i="1"/>
  <c r="C187" i="1"/>
  <c r="L186" i="1"/>
  <c r="K186" i="1"/>
  <c r="J186" i="1"/>
  <c r="N186" i="1"/>
  <c r="F186" i="1"/>
  <c r="E186" i="1"/>
  <c r="D186" i="1"/>
  <c r="B186" i="1"/>
  <c r="A186" i="1"/>
  <c r="C186" i="1"/>
  <c r="L185" i="1"/>
  <c r="K185" i="1"/>
  <c r="J185" i="1"/>
  <c r="N185" i="1"/>
  <c r="F185" i="1"/>
  <c r="E185" i="1"/>
  <c r="D185" i="1"/>
  <c r="B185" i="1"/>
  <c r="A185" i="1"/>
  <c r="C185" i="1"/>
  <c r="L184" i="1"/>
  <c r="K184" i="1"/>
  <c r="J184" i="1"/>
  <c r="N184" i="1"/>
  <c r="F184" i="1"/>
  <c r="E184" i="1"/>
  <c r="D184" i="1"/>
  <c r="B184" i="1"/>
  <c r="A184" i="1"/>
  <c r="C184" i="1"/>
  <c r="L183" i="1"/>
  <c r="K183" i="1"/>
  <c r="J183" i="1"/>
  <c r="N183" i="1"/>
  <c r="F183" i="1"/>
  <c r="E183" i="1"/>
  <c r="D183" i="1"/>
  <c r="B183" i="1"/>
  <c r="A183" i="1"/>
  <c r="C183" i="1"/>
  <c r="L182" i="1"/>
  <c r="K182" i="1"/>
  <c r="J182" i="1"/>
  <c r="N182" i="1"/>
  <c r="F182" i="1"/>
  <c r="E182" i="1"/>
  <c r="D182" i="1"/>
  <c r="B182" i="1"/>
  <c r="A182" i="1"/>
  <c r="C182" i="1"/>
  <c r="L181" i="1"/>
  <c r="K181" i="1"/>
  <c r="J181" i="1"/>
  <c r="N181" i="1"/>
  <c r="F181" i="1"/>
  <c r="E181" i="1"/>
  <c r="D181" i="1"/>
  <c r="B181" i="1"/>
  <c r="A181" i="1"/>
  <c r="C181" i="1"/>
  <c r="L180" i="1"/>
  <c r="K180" i="1"/>
  <c r="J180" i="1"/>
  <c r="N180" i="1"/>
  <c r="F180" i="1"/>
  <c r="E180" i="1"/>
  <c r="D180" i="1"/>
  <c r="B180" i="1"/>
  <c r="A180" i="1"/>
  <c r="C180" i="1"/>
  <c r="L179" i="1"/>
  <c r="K179" i="1"/>
  <c r="J179" i="1"/>
  <c r="N179" i="1"/>
  <c r="F179" i="1"/>
  <c r="E179" i="1"/>
  <c r="D179" i="1"/>
  <c r="B179" i="1"/>
  <c r="A179" i="1"/>
  <c r="C179" i="1"/>
  <c r="L178" i="1"/>
  <c r="K178" i="1"/>
  <c r="J178" i="1"/>
  <c r="N178" i="1"/>
  <c r="F178" i="1"/>
  <c r="E178" i="1"/>
  <c r="D178" i="1"/>
  <c r="B178" i="1"/>
  <c r="A178" i="1"/>
  <c r="C178" i="1"/>
  <c r="L177" i="1"/>
  <c r="K177" i="1"/>
  <c r="J177" i="1"/>
  <c r="N177" i="1"/>
  <c r="F177" i="1"/>
  <c r="E177" i="1"/>
  <c r="D177" i="1"/>
  <c r="B177" i="1"/>
  <c r="A177" i="1"/>
  <c r="C177" i="1"/>
  <c r="L176" i="1"/>
  <c r="K176" i="1"/>
  <c r="J176" i="1"/>
  <c r="N176" i="1"/>
  <c r="F176" i="1"/>
  <c r="E176" i="1"/>
  <c r="D176" i="1"/>
  <c r="B176" i="1"/>
  <c r="A176" i="1"/>
  <c r="C176" i="1"/>
  <c r="L175" i="1"/>
  <c r="K175" i="1"/>
  <c r="J175" i="1"/>
  <c r="N175" i="1"/>
  <c r="F175" i="1"/>
  <c r="E175" i="1"/>
  <c r="D175" i="1"/>
  <c r="B175" i="1"/>
  <c r="A175" i="1"/>
  <c r="C175" i="1"/>
  <c r="L174" i="1"/>
  <c r="K174" i="1"/>
  <c r="J174" i="1"/>
  <c r="N174" i="1"/>
  <c r="F174" i="1"/>
  <c r="E174" i="1"/>
  <c r="D174" i="1"/>
  <c r="B174" i="1"/>
  <c r="A174" i="1"/>
  <c r="C174" i="1"/>
  <c r="L173" i="1"/>
  <c r="K173" i="1"/>
  <c r="J173" i="1"/>
  <c r="N173" i="1"/>
  <c r="F173" i="1"/>
  <c r="E173" i="1"/>
  <c r="D173" i="1"/>
  <c r="B173" i="1"/>
  <c r="A173" i="1"/>
  <c r="C173" i="1"/>
  <c r="L172" i="1"/>
  <c r="K172" i="1"/>
  <c r="J172" i="1"/>
  <c r="N172" i="1"/>
  <c r="F172" i="1"/>
  <c r="E172" i="1"/>
  <c r="D172" i="1"/>
  <c r="B172" i="1"/>
  <c r="A172" i="1"/>
  <c r="C172" i="1"/>
  <c r="L171" i="1"/>
  <c r="K171" i="1"/>
  <c r="J171" i="1"/>
  <c r="N171" i="1"/>
  <c r="F171" i="1"/>
  <c r="E171" i="1"/>
  <c r="D171" i="1"/>
  <c r="B171" i="1"/>
  <c r="A171" i="1"/>
  <c r="C171" i="1"/>
  <c r="L170" i="1"/>
  <c r="K170" i="1"/>
  <c r="J170" i="1"/>
  <c r="N170" i="1"/>
  <c r="F170" i="1"/>
  <c r="E170" i="1"/>
  <c r="D170" i="1"/>
  <c r="B170" i="1"/>
  <c r="A170" i="1"/>
  <c r="C170" i="1"/>
  <c r="L169" i="1"/>
  <c r="K169" i="1"/>
  <c r="J169" i="1"/>
  <c r="N169" i="1"/>
  <c r="F169" i="1"/>
  <c r="E169" i="1"/>
  <c r="D169" i="1"/>
  <c r="B169" i="1"/>
  <c r="A169" i="1"/>
  <c r="C169" i="1"/>
  <c r="L168" i="1"/>
  <c r="K168" i="1"/>
  <c r="J168" i="1"/>
  <c r="N168" i="1"/>
  <c r="F168" i="1"/>
  <c r="E168" i="1"/>
  <c r="D168" i="1"/>
  <c r="B168" i="1"/>
  <c r="A168" i="1"/>
  <c r="C168" i="1"/>
  <c r="L167" i="1"/>
  <c r="K167" i="1"/>
  <c r="J167" i="1"/>
  <c r="N167" i="1"/>
  <c r="F167" i="1"/>
  <c r="E167" i="1"/>
  <c r="D167" i="1"/>
  <c r="B167" i="1"/>
  <c r="A167" i="1"/>
  <c r="C167" i="1"/>
  <c r="L166" i="1"/>
  <c r="K166" i="1"/>
  <c r="J166" i="1"/>
  <c r="N166" i="1"/>
  <c r="F166" i="1"/>
  <c r="E166" i="1"/>
  <c r="D166" i="1"/>
  <c r="B166" i="1"/>
  <c r="A166" i="1"/>
  <c r="C166" i="1"/>
  <c r="L165" i="1"/>
  <c r="K165" i="1"/>
  <c r="J165" i="1"/>
  <c r="N165" i="1"/>
  <c r="F165" i="1"/>
  <c r="E165" i="1"/>
  <c r="D165" i="1"/>
  <c r="B165" i="1"/>
  <c r="A165" i="1"/>
  <c r="C165" i="1"/>
  <c r="L164" i="1"/>
  <c r="K164" i="1"/>
  <c r="J164" i="1"/>
  <c r="N164" i="1"/>
  <c r="F164" i="1"/>
  <c r="E164" i="1"/>
  <c r="D164" i="1"/>
  <c r="B164" i="1"/>
  <c r="A164" i="1"/>
  <c r="C164" i="1"/>
  <c r="L163" i="1"/>
  <c r="K163" i="1"/>
  <c r="J163" i="1"/>
  <c r="N163" i="1"/>
  <c r="F163" i="1"/>
  <c r="E163" i="1"/>
  <c r="D163" i="1"/>
  <c r="B163" i="1"/>
  <c r="A163" i="1"/>
  <c r="C163" i="1"/>
  <c r="L162" i="1"/>
  <c r="K162" i="1"/>
  <c r="J162" i="1"/>
  <c r="N162" i="1"/>
  <c r="F162" i="1"/>
  <c r="E162" i="1"/>
  <c r="D162" i="1"/>
  <c r="B162" i="1"/>
  <c r="A162" i="1"/>
  <c r="C162" i="1"/>
  <c r="L161" i="1"/>
  <c r="K161" i="1"/>
  <c r="J161" i="1"/>
  <c r="N161" i="1"/>
  <c r="F161" i="1"/>
  <c r="E161" i="1"/>
  <c r="D161" i="1"/>
  <c r="B161" i="1"/>
  <c r="A161" i="1"/>
  <c r="C161" i="1"/>
  <c r="L160" i="1"/>
  <c r="K160" i="1"/>
  <c r="J160" i="1"/>
  <c r="N160" i="1"/>
  <c r="F160" i="1"/>
  <c r="E160" i="1"/>
  <c r="D160" i="1"/>
  <c r="B160" i="1"/>
  <c r="A160" i="1"/>
  <c r="C160" i="1"/>
  <c r="L159" i="1"/>
  <c r="K159" i="1"/>
  <c r="J159" i="1"/>
  <c r="N159" i="1"/>
  <c r="F159" i="1"/>
  <c r="E159" i="1"/>
  <c r="D159" i="1"/>
  <c r="B159" i="1"/>
  <c r="A159" i="1"/>
  <c r="C159" i="1"/>
  <c r="L158" i="1"/>
  <c r="K158" i="1"/>
  <c r="J158" i="1"/>
  <c r="N158" i="1"/>
  <c r="F158" i="1"/>
  <c r="E158" i="1"/>
  <c r="D158" i="1"/>
  <c r="B158" i="1"/>
  <c r="A158" i="1"/>
  <c r="C158" i="1"/>
  <c r="L157" i="1"/>
  <c r="K157" i="1"/>
  <c r="J157" i="1"/>
  <c r="N157" i="1"/>
  <c r="F157" i="1"/>
  <c r="E157" i="1"/>
  <c r="D157" i="1"/>
  <c r="B157" i="1"/>
  <c r="A157" i="1"/>
  <c r="C157" i="1"/>
  <c r="L156" i="1"/>
  <c r="K156" i="1"/>
  <c r="J156" i="1"/>
  <c r="N156" i="1"/>
  <c r="F156" i="1"/>
  <c r="E156" i="1"/>
  <c r="D156" i="1"/>
  <c r="B156" i="1"/>
  <c r="A156" i="1"/>
  <c r="C156" i="1"/>
  <c r="L155" i="1"/>
  <c r="K155" i="1"/>
  <c r="J155" i="1"/>
  <c r="N155" i="1"/>
  <c r="F155" i="1"/>
  <c r="E155" i="1"/>
  <c r="D155" i="1"/>
  <c r="B155" i="1"/>
  <c r="A155" i="1"/>
  <c r="C155" i="1"/>
  <c r="L154" i="1"/>
  <c r="K154" i="1"/>
  <c r="J154" i="1"/>
  <c r="N154" i="1"/>
  <c r="F154" i="1"/>
  <c r="E154" i="1"/>
  <c r="D154" i="1"/>
  <c r="B154" i="1"/>
  <c r="A154" i="1"/>
  <c r="C154" i="1"/>
  <c r="L153" i="1"/>
  <c r="K153" i="1"/>
  <c r="J153" i="1"/>
  <c r="N153" i="1"/>
  <c r="F153" i="1"/>
  <c r="E153" i="1"/>
  <c r="D153" i="1"/>
  <c r="B153" i="1"/>
  <c r="A153" i="1"/>
  <c r="C153" i="1"/>
  <c r="L152" i="1"/>
  <c r="K152" i="1"/>
  <c r="J152" i="1"/>
  <c r="N152" i="1"/>
  <c r="F152" i="1"/>
  <c r="E152" i="1"/>
  <c r="D152" i="1"/>
  <c r="B152" i="1"/>
  <c r="A152" i="1"/>
  <c r="C152" i="1"/>
  <c r="L151" i="1"/>
  <c r="K151" i="1"/>
  <c r="J151" i="1"/>
  <c r="N151" i="1"/>
  <c r="F151" i="1"/>
  <c r="E151" i="1"/>
  <c r="D151" i="1"/>
  <c r="B151" i="1"/>
  <c r="A151" i="1"/>
  <c r="C151" i="1"/>
  <c r="L150" i="1"/>
  <c r="K150" i="1"/>
  <c r="J150" i="1"/>
  <c r="N150" i="1"/>
  <c r="F150" i="1"/>
  <c r="E150" i="1"/>
  <c r="D150" i="1"/>
  <c r="B150" i="1"/>
  <c r="A150" i="1"/>
  <c r="C150" i="1"/>
  <c r="L149" i="1"/>
  <c r="K149" i="1"/>
  <c r="J149" i="1"/>
  <c r="N149" i="1"/>
  <c r="F149" i="1"/>
  <c r="E149" i="1"/>
  <c r="D149" i="1"/>
  <c r="B149" i="1"/>
  <c r="A149" i="1"/>
  <c r="C149" i="1"/>
  <c r="L148" i="1"/>
  <c r="K148" i="1"/>
  <c r="J148" i="1"/>
  <c r="N148" i="1"/>
  <c r="F148" i="1"/>
  <c r="E148" i="1"/>
  <c r="D148" i="1"/>
  <c r="B148" i="1"/>
  <c r="A148" i="1"/>
  <c r="C148" i="1"/>
  <c r="L147" i="1"/>
  <c r="K147" i="1"/>
  <c r="J147" i="1"/>
  <c r="N147" i="1"/>
  <c r="F147" i="1"/>
  <c r="E147" i="1"/>
  <c r="D147" i="1"/>
  <c r="B147" i="1"/>
  <c r="A147" i="1"/>
  <c r="C147" i="1"/>
  <c r="L146" i="1"/>
  <c r="K146" i="1"/>
  <c r="J146" i="1"/>
  <c r="N146" i="1"/>
  <c r="F146" i="1"/>
  <c r="E146" i="1"/>
  <c r="D146" i="1"/>
  <c r="B146" i="1"/>
  <c r="A146" i="1"/>
  <c r="C146" i="1"/>
  <c r="L145" i="1"/>
  <c r="K145" i="1"/>
  <c r="J145" i="1"/>
  <c r="N145" i="1"/>
  <c r="F145" i="1"/>
  <c r="E145" i="1"/>
  <c r="D145" i="1"/>
  <c r="B145" i="1"/>
  <c r="A145" i="1"/>
  <c r="C145" i="1"/>
  <c r="L144" i="1"/>
  <c r="K144" i="1"/>
  <c r="J144" i="1"/>
  <c r="N144" i="1"/>
  <c r="F144" i="1"/>
  <c r="E144" i="1"/>
  <c r="D144" i="1"/>
  <c r="B144" i="1"/>
  <c r="A144" i="1"/>
  <c r="C144" i="1"/>
  <c r="L143" i="1"/>
  <c r="K143" i="1"/>
  <c r="J143" i="1"/>
  <c r="N143" i="1"/>
  <c r="F143" i="1"/>
  <c r="E143" i="1"/>
  <c r="D143" i="1"/>
  <c r="B143" i="1"/>
  <c r="A143" i="1"/>
  <c r="C143" i="1"/>
  <c r="L142" i="1"/>
  <c r="K142" i="1"/>
  <c r="J142" i="1"/>
  <c r="N142" i="1"/>
  <c r="F142" i="1"/>
  <c r="E142" i="1"/>
  <c r="D142" i="1"/>
  <c r="B142" i="1"/>
  <c r="A142" i="1"/>
  <c r="C142" i="1"/>
  <c r="L141" i="1"/>
  <c r="K141" i="1"/>
  <c r="J141" i="1"/>
  <c r="N141" i="1"/>
  <c r="F141" i="1"/>
  <c r="E141" i="1"/>
  <c r="D141" i="1"/>
  <c r="B141" i="1"/>
  <c r="A141" i="1"/>
  <c r="C141" i="1"/>
  <c r="L140" i="1"/>
  <c r="K140" i="1"/>
  <c r="J140" i="1"/>
  <c r="N140" i="1"/>
  <c r="F140" i="1"/>
  <c r="E140" i="1"/>
  <c r="D140" i="1"/>
  <c r="B140" i="1"/>
  <c r="A140" i="1"/>
  <c r="C140" i="1"/>
  <c r="L139" i="1"/>
  <c r="K139" i="1"/>
  <c r="J139" i="1"/>
  <c r="N139" i="1"/>
  <c r="F139" i="1"/>
  <c r="E139" i="1"/>
  <c r="D139" i="1"/>
  <c r="B139" i="1"/>
  <c r="A139" i="1"/>
  <c r="C139" i="1"/>
  <c r="L138" i="1"/>
  <c r="K138" i="1"/>
  <c r="J138" i="1"/>
  <c r="N138" i="1"/>
  <c r="F138" i="1"/>
  <c r="E138" i="1"/>
  <c r="D138" i="1"/>
  <c r="B138" i="1"/>
  <c r="A138" i="1"/>
  <c r="C138" i="1"/>
  <c r="L137" i="1"/>
  <c r="K137" i="1"/>
  <c r="J137" i="1"/>
  <c r="N137" i="1"/>
  <c r="F137" i="1"/>
  <c r="E137" i="1"/>
  <c r="D137" i="1"/>
  <c r="B137" i="1"/>
  <c r="A137" i="1"/>
  <c r="C137" i="1"/>
  <c r="L136" i="1"/>
  <c r="K136" i="1"/>
  <c r="J136" i="1"/>
  <c r="N136" i="1"/>
  <c r="F136" i="1"/>
  <c r="E136" i="1"/>
  <c r="D136" i="1"/>
  <c r="B136" i="1"/>
  <c r="A136" i="1"/>
  <c r="C136" i="1"/>
  <c r="L135" i="1"/>
  <c r="K135" i="1"/>
  <c r="J135" i="1"/>
  <c r="N135" i="1"/>
  <c r="F135" i="1"/>
  <c r="E135" i="1"/>
  <c r="D135" i="1"/>
  <c r="B135" i="1"/>
  <c r="A135" i="1"/>
  <c r="C135" i="1"/>
  <c r="L134" i="1"/>
  <c r="K134" i="1"/>
  <c r="J134" i="1"/>
  <c r="N134" i="1"/>
  <c r="F134" i="1"/>
  <c r="E134" i="1"/>
  <c r="D134" i="1"/>
  <c r="B134" i="1"/>
  <c r="A134" i="1"/>
  <c r="C134" i="1"/>
  <c r="L133" i="1"/>
  <c r="K133" i="1"/>
  <c r="J133" i="1"/>
  <c r="N133" i="1"/>
  <c r="F133" i="1"/>
  <c r="E133" i="1"/>
  <c r="D133" i="1"/>
  <c r="B133" i="1"/>
  <c r="A133" i="1"/>
  <c r="C133" i="1"/>
  <c r="L132" i="1"/>
  <c r="K132" i="1"/>
  <c r="J132" i="1"/>
  <c r="N132" i="1"/>
  <c r="F132" i="1"/>
  <c r="E132" i="1"/>
  <c r="D132" i="1"/>
  <c r="B132" i="1"/>
  <c r="A132" i="1"/>
  <c r="C132" i="1"/>
  <c r="L131" i="1"/>
  <c r="K131" i="1"/>
  <c r="J131" i="1"/>
  <c r="N131" i="1"/>
  <c r="F131" i="1"/>
  <c r="E131" i="1"/>
  <c r="D131" i="1"/>
  <c r="B131" i="1"/>
  <c r="A131" i="1"/>
  <c r="C131" i="1"/>
  <c r="L130" i="1"/>
  <c r="K130" i="1"/>
  <c r="J130" i="1"/>
  <c r="N130" i="1"/>
  <c r="F130" i="1"/>
  <c r="E130" i="1"/>
  <c r="D130" i="1"/>
  <c r="B130" i="1"/>
  <c r="A130" i="1"/>
  <c r="C130" i="1"/>
  <c r="L129" i="1"/>
  <c r="K129" i="1"/>
  <c r="J129" i="1"/>
  <c r="N129" i="1"/>
  <c r="F129" i="1"/>
  <c r="E129" i="1"/>
  <c r="D129" i="1"/>
  <c r="B129" i="1"/>
  <c r="A129" i="1"/>
  <c r="C129" i="1"/>
  <c r="L128" i="1"/>
  <c r="K128" i="1"/>
  <c r="J128" i="1"/>
  <c r="N128" i="1"/>
  <c r="F128" i="1"/>
  <c r="E128" i="1"/>
  <c r="D128" i="1"/>
  <c r="B128" i="1"/>
  <c r="A128" i="1"/>
  <c r="C128" i="1"/>
  <c r="L127" i="1"/>
  <c r="K127" i="1"/>
  <c r="J127" i="1"/>
  <c r="N127" i="1"/>
  <c r="F127" i="1"/>
  <c r="E127" i="1"/>
  <c r="D127" i="1"/>
  <c r="B127" i="1"/>
  <c r="A127" i="1"/>
  <c r="C127" i="1"/>
  <c r="L126" i="1"/>
  <c r="K126" i="1"/>
  <c r="J126" i="1"/>
  <c r="N126" i="1"/>
  <c r="F126" i="1"/>
  <c r="E126" i="1"/>
  <c r="D126" i="1"/>
  <c r="B126" i="1"/>
  <c r="A126" i="1"/>
  <c r="C126" i="1"/>
  <c r="L125" i="1"/>
  <c r="K125" i="1"/>
  <c r="J125" i="1"/>
  <c r="N125" i="1"/>
  <c r="F125" i="1"/>
  <c r="E125" i="1"/>
  <c r="D125" i="1"/>
  <c r="B125" i="1"/>
  <c r="A125" i="1"/>
  <c r="C125" i="1"/>
  <c r="L124" i="1"/>
  <c r="K124" i="1"/>
  <c r="J124" i="1"/>
  <c r="N124" i="1"/>
  <c r="F124" i="1"/>
  <c r="E124" i="1"/>
  <c r="D124" i="1"/>
  <c r="B124" i="1"/>
  <c r="A124" i="1"/>
  <c r="C124" i="1"/>
  <c r="L123" i="1"/>
  <c r="K123" i="1"/>
  <c r="J123" i="1"/>
  <c r="N123" i="1"/>
  <c r="F123" i="1"/>
  <c r="E123" i="1"/>
  <c r="D123" i="1"/>
  <c r="B123" i="1"/>
  <c r="A123" i="1"/>
  <c r="C123" i="1"/>
  <c r="L122" i="1"/>
  <c r="K122" i="1"/>
  <c r="J122" i="1"/>
  <c r="N122" i="1"/>
  <c r="F122" i="1"/>
  <c r="E122" i="1"/>
  <c r="D122" i="1"/>
  <c r="B122" i="1"/>
  <c r="A122" i="1"/>
  <c r="C122" i="1"/>
  <c r="L121" i="1"/>
  <c r="K121" i="1"/>
  <c r="J121" i="1"/>
  <c r="N121" i="1"/>
  <c r="F121" i="1"/>
  <c r="E121" i="1"/>
  <c r="D121" i="1"/>
  <c r="B121" i="1"/>
  <c r="A121" i="1"/>
  <c r="C121" i="1"/>
  <c r="L120" i="1"/>
  <c r="K120" i="1"/>
  <c r="J120" i="1"/>
  <c r="N120" i="1"/>
  <c r="F120" i="1"/>
  <c r="E120" i="1"/>
  <c r="D120" i="1"/>
  <c r="B120" i="1"/>
  <c r="A120" i="1"/>
  <c r="C120" i="1"/>
  <c r="L119" i="1"/>
  <c r="K119" i="1"/>
  <c r="J119" i="1"/>
  <c r="N119" i="1"/>
  <c r="F119" i="1"/>
  <c r="E119" i="1"/>
  <c r="D119" i="1"/>
  <c r="B119" i="1"/>
  <c r="A119" i="1"/>
  <c r="C119" i="1"/>
  <c r="L118" i="1"/>
  <c r="K118" i="1"/>
  <c r="J118" i="1"/>
  <c r="N118" i="1"/>
  <c r="F118" i="1"/>
  <c r="E118" i="1"/>
  <c r="D118" i="1"/>
  <c r="B118" i="1"/>
  <c r="A118" i="1"/>
  <c r="C118" i="1"/>
  <c r="L117" i="1"/>
  <c r="K117" i="1"/>
  <c r="J117" i="1"/>
  <c r="N117" i="1"/>
  <c r="F117" i="1"/>
  <c r="E117" i="1"/>
  <c r="D117" i="1"/>
  <c r="B117" i="1"/>
  <c r="A117" i="1"/>
  <c r="C117" i="1"/>
  <c r="L116" i="1"/>
  <c r="K116" i="1"/>
  <c r="J116" i="1"/>
  <c r="N116" i="1"/>
  <c r="F116" i="1"/>
  <c r="E116" i="1"/>
  <c r="D116" i="1"/>
  <c r="B116" i="1"/>
  <c r="A116" i="1"/>
  <c r="C116" i="1"/>
  <c r="L115" i="1"/>
  <c r="K115" i="1"/>
  <c r="J115" i="1"/>
  <c r="N115" i="1"/>
  <c r="F115" i="1"/>
  <c r="E115" i="1"/>
  <c r="D115" i="1"/>
  <c r="B115" i="1"/>
  <c r="A115" i="1"/>
  <c r="C115" i="1"/>
  <c r="L114" i="1"/>
  <c r="K114" i="1"/>
  <c r="J114" i="1"/>
  <c r="N114" i="1"/>
  <c r="F114" i="1"/>
  <c r="E114" i="1"/>
  <c r="D114" i="1"/>
  <c r="B114" i="1"/>
  <c r="A114" i="1"/>
  <c r="C114" i="1"/>
  <c r="L113" i="1"/>
  <c r="K113" i="1"/>
  <c r="J113" i="1"/>
  <c r="N113" i="1"/>
  <c r="F113" i="1"/>
  <c r="E113" i="1"/>
  <c r="D113" i="1"/>
  <c r="B113" i="1"/>
  <c r="A113" i="1"/>
  <c r="C113" i="1"/>
  <c r="L112" i="1"/>
  <c r="K112" i="1"/>
  <c r="J112" i="1"/>
  <c r="N112" i="1"/>
  <c r="F112" i="1"/>
  <c r="E112" i="1"/>
  <c r="D112" i="1"/>
  <c r="B112" i="1"/>
  <c r="A112" i="1"/>
  <c r="C112" i="1"/>
  <c r="L111" i="1"/>
  <c r="K111" i="1"/>
  <c r="J111" i="1"/>
  <c r="N111" i="1"/>
  <c r="F111" i="1"/>
  <c r="E111" i="1"/>
  <c r="D111" i="1"/>
  <c r="B111" i="1"/>
  <c r="A111" i="1"/>
  <c r="C111" i="1"/>
  <c r="L110" i="1"/>
  <c r="K110" i="1"/>
  <c r="J110" i="1"/>
  <c r="N110" i="1"/>
  <c r="F110" i="1"/>
  <c r="E110" i="1"/>
  <c r="D110" i="1"/>
  <c r="B110" i="1"/>
  <c r="A110" i="1"/>
  <c r="C110" i="1"/>
  <c r="L109" i="1"/>
  <c r="K109" i="1"/>
  <c r="J109" i="1"/>
  <c r="N109" i="1"/>
  <c r="F109" i="1"/>
  <c r="E109" i="1"/>
  <c r="D109" i="1"/>
  <c r="B109" i="1"/>
  <c r="A109" i="1"/>
  <c r="C109" i="1"/>
  <c r="L108" i="1"/>
  <c r="K108" i="1"/>
  <c r="J108" i="1"/>
  <c r="N108" i="1"/>
  <c r="F108" i="1"/>
  <c r="E108" i="1"/>
  <c r="D108" i="1"/>
  <c r="B108" i="1"/>
  <c r="A108" i="1"/>
  <c r="C108" i="1"/>
  <c r="L107" i="1"/>
  <c r="K107" i="1"/>
  <c r="J107" i="1"/>
  <c r="N107" i="1"/>
  <c r="F107" i="1"/>
  <c r="E107" i="1"/>
  <c r="D107" i="1"/>
  <c r="B107" i="1"/>
  <c r="A107" i="1"/>
  <c r="C107" i="1"/>
  <c r="L106" i="1"/>
  <c r="K106" i="1"/>
  <c r="J106" i="1"/>
  <c r="N106" i="1"/>
  <c r="F106" i="1"/>
  <c r="E106" i="1"/>
  <c r="D106" i="1"/>
  <c r="B106" i="1"/>
  <c r="A106" i="1"/>
  <c r="C106" i="1"/>
  <c r="L105" i="1"/>
  <c r="K105" i="1"/>
  <c r="J105" i="1"/>
  <c r="N105" i="1"/>
  <c r="F105" i="1"/>
  <c r="E105" i="1"/>
  <c r="D105" i="1"/>
  <c r="B105" i="1"/>
  <c r="A105" i="1"/>
  <c r="C105" i="1"/>
  <c r="L104" i="1"/>
  <c r="K104" i="1"/>
  <c r="J104" i="1"/>
  <c r="N104" i="1"/>
  <c r="F104" i="1"/>
  <c r="E104" i="1"/>
  <c r="D104" i="1"/>
  <c r="B104" i="1"/>
  <c r="A104" i="1"/>
  <c r="C104" i="1"/>
  <c r="L103" i="1"/>
  <c r="K103" i="1"/>
  <c r="J103" i="1"/>
  <c r="N103" i="1"/>
  <c r="F103" i="1"/>
  <c r="E103" i="1"/>
  <c r="D103" i="1"/>
  <c r="B103" i="1"/>
  <c r="A103" i="1"/>
  <c r="C103" i="1"/>
  <c r="L102" i="1"/>
  <c r="K102" i="1"/>
  <c r="J102" i="1"/>
  <c r="N102" i="1"/>
  <c r="F102" i="1"/>
  <c r="E102" i="1"/>
  <c r="D102" i="1"/>
  <c r="B102" i="1"/>
  <c r="A102" i="1"/>
  <c r="C102" i="1"/>
  <c r="L101" i="1"/>
  <c r="K101" i="1"/>
  <c r="J101" i="1"/>
  <c r="N101" i="1"/>
  <c r="F101" i="1"/>
  <c r="E101" i="1"/>
  <c r="D101" i="1"/>
  <c r="B101" i="1"/>
  <c r="A101" i="1"/>
  <c r="C101" i="1"/>
  <c r="L100" i="1"/>
  <c r="K100" i="1"/>
  <c r="J100" i="1"/>
  <c r="N100" i="1"/>
  <c r="F100" i="1"/>
  <c r="E100" i="1"/>
  <c r="D100" i="1"/>
  <c r="B100" i="1"/>
  <c r="A100" i="1"/>
  <c r="C100" i="1"/>
  <c r="L99" i="1"/>
  <c r="K99" i="1"/>
  <c r="J99" i="1"/>
  <c r="N99" i="1"/>
  <c r="F99" i="1"/>
  <c r="E99" i="1"/>
  <c r="D99" i="1"/>
  <c r="B99" i="1"/>
  <c r="A99" i="1"/>
  <c r="C99" i="1"/>
  <c r="L98" i="1"/>
  <c r="K98" i="1"/>
  <c r="J98" i="1"/>
  <c r="N98" i="1"/>
  <c r="F98" i="1"/>
  <c r="E98" i="1"/>
  <c r="D98" i="1"/>
  <c r="B98" i="1"/>
  <c r="A98" i="1"/>
  <c r="C98" i="1"/>
  <c r="L97" i="1"/>
  <c r="K97" i="1"/>
  <c r="J97" i="1"/>
  <c r="N97" i="1"/>
  <c r="F97" i="1"/>
  <c r="E97" i="1"/>
  <c r="D97" i="1"/>
  <c r="B97" i="1"/>
  <c r="A97" i="1"/>
  <c r="C97" i="1"/>
  <c r="L96" i="1"/>
  <c r="K96" i="1"/>
  <c r="J96" i="1"/>
  <c r="N96" i="1"/>
  <c r="F96" i="1"/>
  <c r="E96" i="1"/>
  <c r="D96" i="1"/>
  <c r="B96" i="1"/>
  <c r="A96" i="1"/>
  <c r="C96" i="1"/>
  <c r="L95" i="1"/>
  <c r="K95" i="1"/>
  <c r="J95" i="1"/>
  <c r="N95" i="1"/>
  <c r="F95" i="1"/>
  <c r="E95" i="1"/>
  <c r="D95" i="1"/>
  <c r="B95" i="1"/>
  <c r="A95" i="1"/>
  <c r="C95" i="1"/>
  <c r="L94" i="1"/>
  <c r="K94" i="1"/>
  <c r="J94" i="1"/>
  <c r="N94" i="1"/>
  <c r="F94" i="1"/>
  <c r="E94" i="1"/>
  <c r="D94" i="1"/>
  <c r="B94" i="1"/>
  <c r="A94" i="1"/>
  <c r="C94" i="1"/>
  <c r="L93" i="1"/>
  <c r="K93" i="1"/>
  <c r="J93" i="1"/>
  <c r="N93" i="1"/>
  <c r="F93" i="1"/>
  <c r="E93" i="1"/>
  <c r="D93" i="1"/>
  <c r="B93" i="1"/>
  <c r="A93" i="1"/>
  <c r="C93" i="1"/>
  <c r="L92" i="1"/>
  <c r="K92" i="1"/>
  <c r="J92" i="1"/>
  <c r="N92" i="1"/>
  <c r="F92" i="1"/>
  <c r="E92" i="1"/>
  <c r="D92" i="1"/>
  <c r="B92" i="1"/>
  <c r="A92" i="1"/>
  <c r="C92" i="1"/>
  <c r="L91" i="1"/>
  <c r="K91" i="1"/>
  <c r="J91" i="1"/>
  <c r="N91" i="1"/>
  <c r="F91" i="1"/>
  <c r="E91" i="1"/>
  <c r="D91" i="1"/>
  <c r="B91" i="1"/>
  <c r="A91" i="1"/>
  <c r="C91" i="1"/>
  <c r="L90" i="1"/>
  <c r="K90" i="1"/>
  <c r="J90" i="1"/>
  <c r="N90" i="1"/>
  <c r="F90" i="1"/>
  <c r="E90" i="1"/>
  <c r="D90" i="1"/>
  <c r="B90" i="1"/>
  <c r="A90" i="1"/>
  <c r="C90" i="1"/>
  <c r="L89" i="1"/>
  <c r="K89" i="1"/>
  <c r="J89" i="1"/>
  <c r="N89" i="1"/>
  <c r="F89" i="1"/>
  <c r="E89" i="1"/>
  <c r="D89" i="1"/>
  <c r="B89" i="1"/>
  <c r="A89" i="1"/>
  <c r="C89" i="1"/>
  <c r="L88" i="1"/>
  <c r="K88" i="1"/>
  <c r="J88" i="1"/>
  <c r="N88" i="1"/>
  <c r="F88" i="1"/>
  <c r="E88" i="1"/>
  <c r="D88" i="1"/>
  <c r="B88" i="1"/>
  <c r="A88" i="1"/>
  <c r="C88" i="1"/>
  <c r="L87" i="1"/>
  <c r="K87" i="1"/>
  <c r="J87" i="1"/>
  <c r="N87" i="1"/>
  <c r="F87" i="1"/>
  <c r="E87" i="1"/>
  <c r="D87" i="1"/>
  <c r="B87" i="1"/>
  <c r="A87" i="1"/>
  <c r="C87" i="1"/>
  <c r="L86" i="1"/>
  <c r="K86" i="1"/>
  <c r="J86" i="1"/>
  <c r="N86" i="1"/>
  <c r="F86" i="1"/>
  <c r="E86" i="1"/>
  <c r="D86" i="1"/>
  <c r="B86" i="1"/>
  <c r="A86" i="1"/>
  <c r="C86" i="1"/>
  <c r="L85" i="1"/>
  <c r="K85" i="1"/>
  <c r="J85" i="1"/>
  <c r="N85" i="1"/>
  <c r="F85" i="1"/>
  <c r="E85" i="1"/>
  <c r="D85" i="1"/>
  <c r="B85" i="1"/>
  <c r="A85" i="1"/>
  <c r="C85" i="1"/>
  <c r="L84" i="1"/>
  <c r="K84" i="1"/>
  <c r="J84" i="1"/>
  <c r="N84" i="1"/>
  <c r="F84" i="1"/>
  <c r="E84" i="1"/>
  <c r="D84" i="1"/>
  <c r="B84" i="1"/>
  <c r="A84" i="1"/>
  <c r="C84" i="1"/>
  <c r="L83" i="1"/>
  <c r="K83" i="1"/>
  <c r="J83" i="1"/>
  <c r="N83" i="1"/>
  <c r="F83" i="1"/>
  <c r="E83" i="1"/>
  <c r="D83" i="1"/>
  <c r="B83" i="1"/>
  <c r="A83" i="1"/>
  <c r="C83" i="1"/>
  <c r="L82" i="1"/>
  <c r="K82" i="1"/>
  <c r="J82" i="1"/>
  <c r="N82" i="1"/>
  <c r="F82" i="1"/>
  <c r="E82" i="1"/>
  <c r="D82" i="1"/>
  <c r="B82" i="1"/>
  <c r="A82" i="1"/>
  <c r="C82" i="1"/>
  <c r="L81" i="1"/>
  <c r="K81" i="1"/>
  <c r="J81" i="1"/>
  <c r="N81" i="1"/>
  <c r="F81" i="1"/>
  <c r="E81" i="1"/>
  <c r="D81" i="1"/>
  <c r="B81" i="1"/>
  <c r="A81" i="1"/>
  <c r="C81" i="1"/>
  <c r="L80" i="1"/>
  <c r="K80" i="1"/>
  <c r="J80" i="1"/>
  <c r="N80" i="1"/>
  <c r="F80" i="1"/>
  <c r="E80" i="1"/>
  <c r="D80" i="1"/>
  <c r="B80" i="1"/>
  <c r="A80" i="1"/>
  <c r="C80" i="1"/>
  <c r="L79" i="1"/>
  <c r="K79" i="1"/>
  <c r="J79" i="1"/>
  <c r="N79" i="1"/>
  <c r="F79" i="1"/>
  <c r="E79" i="1"/>
  <c r="D79" i="1"/>
  <c r="B79" i="1"/>
  <c r="A79" i="1"/>
  <c r="C79" i="1"/>
  <c r="L78" i="1"/>
  <c r="K78" i="1"/>
  <c r="J78" i="1"/>
  <c r="N78" i="1"/>
  <c r="F78" i="1"/>
  <c r="E78" i="1"/>
  <c r="D78" i="1"/>
  <c r="B78" i="1"/>
  <c r="A78" i="1"/>
  <c r="C78" i="1"/>
  <c r="L77" i="1"/>
  <c r="K77" i="1"/>
  <c r="J77" i="1"/>
  <c r="N77" i="1"/>
  <c r="F77" i="1"/>
  <c r="E77" i="1"/>
  <c r="D77" i="1"/>
  <c r="B77" i="1"/>
  <c r="A77" i="1"/>
  <c r="C77" i="1"/>
  <c r="L76" i="1"/>
  <c r="K76" i="1"/>
  <c r="J76" i="1"/>
  <c r="N76" i="1"/>
  <c r="F76" i="1"/>
  <c r="E76" i="1"/>
  <c r="D76" i="1"/>
  <c r="B76" i="1"/>
  <c r="A76" i="1"/>
  <c r="C76" i="1"/>
  <c r="L75" i="1"/>
  <c r="K75" i="1"/>
  <c r="J75" i="1"/>
  <c r="N75" i="1"/>
  <c r="F75" i="1"/>
  <c r="E75" i="1"/>
  <c r="D75" i="1"/>
  <c r="B75" i="1"/>
  <c r="A75" i="1"/>
  <c r="C75" i="1"/>
  <c r="L74" i="1"/>
  <c r="K74" i="1"/>
  <c r="J74" i="1"/>
  <c r="N74" i="1"/>
  <c r="F74" i="1"/>
  <c r="E74" i="1"/>
  <c r="D74" i="1"/>
  <c r="B74" i="1"/>
  <c r="A74" i="1"/>
  <c r="C74" i="1"/>
  <c r="L73" i="1"/>
  <c r="K73" i="1"/>
  <c r="J73" i="1"/>
  <c r="N73" i="1"/>
  <c r="F73" i="1"/>
  <c r="E73" i="1"/>
  <c r="D73" i="1"/>
  <c r="B73" i="1"/>
  <c r="A73" i="1"/>
  <c r="C73" i="1"/>
  <c r="L72" i="1"/>
  <c r="K72" i="1"/>
  <c r="J72" i="1"/>
  <c r="N72" i="1"/>
  <c r="F72" i="1"/>
  <c r="E72" i="1"/>
  <c r="D72" i="1"/>
  <c r="B72" i="1"/>
  <c r="A72" i="1"/>
  <c r="C72" i="1"/>
  <c r="L71" i="1"/>
  <c r="K71" i="1"/>
  <c r="J71" i="1"/>
  <c r="N71" i="1"/>
  <c r="F71" i="1"/>
  <c r="E71" i="1"/>
  <c r="D71" i="1"/>
  <c r="B71" i="1"/>
  <c r="A71" i="1"/>
  <c r="C71" i="1"/>
  <c r="L70" i="1"/>
  <c r="K70" i="1"/>
  <c r="J70" i="1"/>
  <c r="N70" i="1"/>
  <c r="F70" i="1"/>
  <c r="E70" i="1"/>
  <c r="D70" i="1"/>
  <c r="B70" i="1"/>
  <c r="A70" i="1"/>
  <c r="C70" i="1"/>
  <c r="L69" i="1"/>
  <c r="K69" i="1"/>
  <c r="J69" i="1"/>
  <c r="N69" i="1"/>
  <c r="F69" i="1"/>
  <c r="E69" i="1"/>
  <c r="D69" i="1"/>
  <c r="B69" i="1"/>
  <c r="A69" i="1"/>
  <c r="C69" i="1"/>
  <c r="L68" i="1"/>
  <c r="K68" i="1"/>
  <c r="J68" i="1"/>
  <c r="N68" i="1"/>
  <c r="F68" i="1"/>
  <c r="E68" i="1"/>
  <c r="D68" i="1"/>
  <c r="B68" i="1"/>
  <c r="A68" i="1"/>
  <c r="C68" i="1"/>
  <c r="L67" i="1"/>
  <c r="K67" i="1"/>
  <c r="J67" i="1"/>
  <c r="N67" i="1"/>
  <c r="F67" i="1"/>
  <c r="E67" i="1"/>
  <c r="D67" i="1"/>
  <c r="B67" i="1"/>
  <c r="A67" i="1"/>
  <c r="C67" i="1"/>
  <c r="L66" i="1"/>
  <c r="K66" i="1"/>
  <c r="J66" i="1"/>
  <c r="N66" i="1"/>
  <c r="F66" i="1"/>
  <c r="E66" i="1"/>
  <c r="D66" i="1"/>
  <c r="B66" i="1"/>
  <c r="A66" i="1"/>
  <c r="C66" i="1"/>
  <c r="L65" i="1"/>
  <c r="K65" i="1"/>
  <c r="J65" i="1"/>
  <c r="N65" i="1"/>
  <c r="F65" i="1"/>
  <c r="E65" i="1"/>
  <c r="D65" i="1"/>
  <c r="B65" i="1"/>
  <c r="A65" i="1"/>
  <c r="C65" i="1"/>
  <c r="L64" i="1"/>
  <c r="K64" i="1"/>
  <c r="J64" i="1"/>
  <c r="N64" i="1"/>
  <c r="F64" i="1"/>
  <c r="E64" i="1"/>
  <c r="D64" i="1"/>
  <c r="B64" i="1"/>
  <c r="A64" i="1"/>
  <c r="C64" i="1"/>
  <c r="L63" i="1"/>
  <c r="K63" i="1"/>
  <c r="J63" i="1"/>
  <c r="N63" i="1"/>
  <c r="F63" i="1"/>
  <c r="E63" i="1"/>
  <c r="D63" i="1"/>
  <c r="B63" i="1"/>
  <c r="A63" i="1"/>
  <c r="C63" i="1"/>
  <c r="L62" i="1"/>
  <c r="K62" i="1"/>
  <c r="J62" i="1"/>
  <c r="N62" i="1"/>
  <c r="F62" i="1"/>
  <c r="E62" i="1"/>
  <c r="D62" i="1"/>
  <c r="B62" i="1"/>
  <c r="A62" i="1"/>
  <c r="C62" i="1"/>
  <c r="L61" i="1"/>
  <c r="K61" i="1"/>
  <c r="J61" i="1"/>
  <c r="N61" i="1"/>
  <c r="F61" i="1"/>
  <c r="E61" i="1"/>
  <c r="D61" i="1"/>
  <c r="B61" i="1"/>
  <c r="A61" i="1"/>
  <c r="C61" i="1"/>
  <c r="L60" i="1"/>
  <c r="K60" i="1"/>
  <c r="J60" i="1"/>
  <c r="N60" i="1"/>
  <c r="F60" i="1"/>
  <c r="E60" i="1"/>
  <c r="D60" i="1"/>
  <c r="B60" i="1"/>
  <c r="A60" i="1"/>
  <c r="C60" i="1"/>
  <c r="L59" i="1"/>
  <c r="K59" i="1"/>
  <c r="J59" i="1"/>
  <c r="N59" i="1"/>
  <c r="F59" i="1"/>
  <c r="E59" i="1"/>
  <c r="D59" i="1"/>
  <c r="B59" i="1"/>
  <c r="A59" i="1"/>
  <c r="C59" i="1"/>
  <c r="L58" i="1"/>
  <c r="K58" i="1"/>
  <c r="J58" i="1"/>
  <c r="N58" i="1"/>
  <c r="F58" i="1"/>
  <c r="E58" i="1"/>
  <c r="D58" i="1"/>
  <c r="B58" i="1"/>
  <c r="A58" i="1"/>
  <c r="C58" i="1"/>
  <c r="L57" i="1"/>
  <c r="K57" i="1"/>
  <c r="J57" i="1"/>
  <c r="N57" i="1"/>
  <c r="F57" i="1"/>
  <c r="E57" i="1"/>
  <c r="D57" i="1"/>
  <c r="B57" i="1"/>
  <c r="A57" i="1"/>
  <c r="C57" i="1"/>
  <c r="L56" i="1"/>
  <c r="K56" i="1"/>
  <c r="J56" i="1"/>
  <c r="N56" i="1"/>
  <c r="F56" i="1"/>
  <c r="E56" i="1"/>
  <c r="D56" i="1"/>
  <c r="B56" i="1"/>
  <c r="A56" i="1"/>
  <c r="C56" i="1"/>
  <c r="L55" i="1"/>
  <c r="K55" i="1"/>
  <c r="J55" i="1"/>
  <c r="N55" i="1"/>
  <c r="F55" i="1"/>
  <c r="E55" i="1"/>
  <c r="D55" i="1"/>
  <c r="B55" i="1"/>
  <c r="A55" i="1"/>
  <c r="C55" i="1"/>
  <c r="L54" i="1"/>
  <c r="K54" i="1"/>
  <c r="J54" i="1"/>
  <c r="N54" i="1"/>
  <c r="F54" i="1"/>
  <c r="E54" i="1"/>
  <c r="D54" i="1"/>
  <c r="B54" i="1"/>
  <c r="A54" i="1"/>
  <c r="C54" i="1"/>
  <c r="L53" i="1"/>
  <c r="K53" i="1"/>
  <c r="J53" i="1"/>
  <c r="N53" i="1"/>
  <c r="F53" i="1"/>
  <c r="E53" i="1"/>
  <c r="D53" i="1"/>
  <c r="B53" i="1"/>
  <c r="A53" i="1"/>
  <c r="C53" i="1"/>
  <c r="L52" i="1"/>
  <c r="K52" i="1"/>
  <c r="J52" i="1"/>
  <c r="N52" i="1"/>
  <c r="F52" i="1"/>
  <c r="E52" i="1"/>
  <c r="D52" i="1"/>
  <c r="B52" i="1"/>
  <c r="A52" i="1"/>
  <c r="C52" i="1"/>
  <c r="L51" i="1"/>
  <c r="K51" i="1"/>
  <c r="J51" i="1"/>
  <c r="N51" i="1"/>
  <c r="F51" i="1"/>
  <c r="E51" i="1"/>
  <c r="D51" i="1"/>
  <c r="B51" i="1"/>
  <c r="A51" i="1"/>
  <c r="C51" i="1"/>
  <c r="L50" i="1"/>
  <c r="K50" i="1"/>
  <c r="J50" i="1"/>
  <c r="N50" i="1"/>
  <c r="F50" i="1"/>
  <c r="E50" i="1"/>
  <c r="D50" i="1"/>
  <c r="B50" i="1"/>
  <c r="A50" i="1"/>
  <c r="C50" i="1"/>
  <c r="L49" i="1"/>
  <c r="K49" i="1"/>
  <c r="J49" i="1"/>
  <c r="N49" i="1"/>
  <c r="F49" i="1"/>
  <c r="E49" i="1"/>
  <c r="D49" i="1"/>
  <c r="B49" i="1"/>
  <c r="A49" i="1"/>
  <c r="C49" i="1"/>
  <c r="L48" i="1"/>
  <c r="K48" i="1"/>
  <c r="J48" i="1"/>
  <c r="N48" i="1"/>
  <c r="F48" i="1"/>
  <c r="E48" i="1"/>
  <c r="D48" i="1"/>
  <c r="B48" i="1"/>
  <c r="A48" i="1"/>
  <c r="C48" i="1"/>
  <c r="L47" i="1"/>
  <c r="K47" i="1"/>
  <c r="J47" i="1"/>
  <c r="N47" i="1"/>
  <c r="F47" i="1"/>
  <c r="E47" i="1"/>
  <c r="D47" i="1"/>
  <c r="B47" i="1"/>
  <c r="A47" i="1"/>
  <c r="C47" i="1"/>
  <c r="L46" i="1"/>
  <c r="K46" i="1"/>
  <c r="J46" i="1"/>
  <c r="N46" i="1"/>
  <c r="F46" i="1"/>
  <c r="E46" i="1"/>
  <c r="D46" i="1"/>
  <c r="B46" i="1"/>
  <c r="A46" i="1"/>
  <c r="C46" i="1"/>
  <c r="L45" i="1"/>
  <c r="K45" i="1"/>
  <c r="J45" i="1"/>
  <c r="N45" i="1"/>
  <c r="F45" i="1"/>
  <c r="E45" i="1"/>
  <c r="D45" i="1"/>
  <c r="B45" i="1"/>
  <c r="A45" i="1"/>
  <c r="C45" i="1"/>
  <c r="L44" i="1"/>
  <c r="K44" i="1"/>
  <c r="J44" i="1"/>
  <c r="N44" i="1"/>
  <c r="F44" i="1"/>
  <c r="E44" i="1"/>
  <c r="D44" i="1"/>
  <c r="B44" i="1"/>
  <c r="A44" i="1"/>
  <c r="C44" i="1"/>
  <c r="L43" i="1"/>
  <c r="K43" i="1"/>
  <c r="J43" i="1"/>
  <c r="N43" i="1"/>
  <c r="F43" i="1"/>
  <c r="E43" i="1"/>
  <c r="D43" i="1"/>
  <c r="B43" i="1"/>
  <c r="A43" i="1"/>
  <c r="C43" i="1"/>
  <c r="L42" i="1"/>
  <c r="K42" i="1"/>
  <c r="J42" i="1"/>
  <c r="N42" i="1"/>
  <c r="F42" i="1"/>
  <c r="E42" i="1"/>
  <c r="D42" i="1"/>
  <c r="B42" i="1"/>
  <c r="A42" i="1"/>
  <c r="C42" i="1"/>
  <c r="L41" i="1"/>
  <c r="K41" i="1"/>
  <c r="J41" i="1"/>
  <c r="N41" i="1"/>
  <c r="F41" i="1"/>
  <c r="E41" i="1"/>
  <c r="D41" i="1"/>
  <c r="B41" i="1"/>
  <c r="A41" i="1"/>
  <c r="C41" i="1"/>
  <c r="L40" i="1"/>
  <c r="K40" i="1"/>
  <c r="J40" i="1"/>
  <c r="N40" i="1"/>
  <c r="F40" i="1"/>
  <c r="E40" i="1"/>
  <c r="D40" i="1"/>
  <c r="B40" i="1"/>
  <c r="A40" i="1"/>
  <c r="C40" i="1"/>
  <c r="L39" i="1"/>
  <c r="K39" i="1"/>
  <c r="J39" i="1"/>
  <c r="N39" i="1"/>
  <c r="F39" i="1"/>
  <c r="E39" i="1"/>
  <c r="D39" i="1"/>
  <c r="B39" i="1"/>
  <c r="A39" i="1"/>
  <c r="C39" i="1"/>
  <c r="L38" i="1"/>
  <c r="K38" i="1"/>
  <c r="J38" i="1"/>
  <c r="N38" i="1"/>
  <c r="F38" i="1"/>
  <c r="E38" i="1"/>
  <c r="D38" i="1"/>
  <c r="B38" i="1"/>
  <c r="A38" i="1"/>
  <c r="C38" i="1"/>
  <c r="L37" i="1"/>
  <c r="K37" i="1"/>
  <c r="J37" i="1"/>
  <c r="N37" i="1"/>
  <c r="F37" i="1"/>
  <c r="E37" i="1"/>
  <c r="D37" i="1"/>
  <c r="B37" i="1"/>
  <c r="A37" i="1"/>
  <c r="C37" i="1"/>
  <c r="L36" i="1"/>
  <c r="K36" i="1"/>
  <c r="J36" i="1"/>
  <c r="N36" i="1"/>
  <c r="F36" i="1"/>
  <c r="E36" i="1"/>
  <c r="D36" i="1"/>
  <c r="B36" i="1"/>
  <c r="A36" i="1"/>
  <c r="C36" i="1"/>
  <c r="L35" i="1"/>
  <c r="K35" i="1"/>
  <c r="J35" i="1"/>
  <c r="N35" i="1"/>
  <c r="F35" i="1"/>
  <c r="E35" i="1"/>
  <c r="D35" i="1"/>
  <c r="B35" i="1"/>
  <c r="A35" i="1"/>
  <c r="C35" i="1"/>
  <c r="L34" i="1"/>
  <c r="K34" i="1"/>
  <c r="J34" i="1"/>
  <c r="N34" i="1"/>
  <c r="F34" i="1"/>
  <c r="E34" i="1"/>
  <c r="D34" i="1"/>
  <c r="B34" i="1"/>
  <c r="A34" i="1"/>
  <c r="C34" i="1"/>
  <c r="L33" i="1"/>
  <c r="K33" i="1"/>
  <c r="J33" i="1"/>
  <c r="N33" i="1"/>
  <c r="F33" i="1"/>
  <c r="E33" i="1"/>
  <c r="D33" i="1"/>
  <c r="B33" i="1"/>
  <c r="A33" i="1"/>
  <c r="C33" i="1"/>
  <c r="L32" i="1"/>
  <c r="K32" i="1"/>
  <c r="J32" i="1"/>
  <c r="N32" i="1"/>
  <c r="F32" i="1"/>
  <c r="E32" i="1"/>
  <c r="D32" i="1"/>
  <c r="B32" i="1"/>
  <c r="A32" i="1"/>
  <c r="C32" i="1"/>
  <c r="L31" i="1"/>
  <c r="K31" i="1"/>
  <c r="J31" i="1"/>
  <c r="N31" i="1"/>
  <c r="F31" i="1"/>
  <c r="E31" i="1"/>
  <c r="D31" i="1"/>
  <c r="B31" i="1"/>
  <c r="A31" i="1"/>
  <c r="C31" i="1"/>
  <c r="L30" i="1"/>
  <c r="K30" i="1"/>
  <c r="J30" i="1"/>
  <c r="N30" i="1"/>
  <c r="F30" i="1"/>
  <c r="E30" i="1"/>
  <c r="D30" i="1"/>
  <c r="B30" i="1"/>
  <c r="A30" i="1"/>
  <c r="C30" i="1"/>
  <c r="L29" i="1"/>
  <c r="K29" i="1"/>
  <c r="J29" i="1"/>
  <c r="N29" i="1"/>
  <c r="F29" i="1"/>
  <c r="E29" i="1"/>
  <c r="D29" i="1"/>
  <c r="B29" i="1"/>
  <c r="A29" i="1"/>
  <c r="C29" i="1"/>
  <c r="L28" i="1"/>
  <c r="K28" i="1"/>
  <c r="J28" i="1"/>
  <c r="N28" i="1"/>
  <c r="F28" i="1"/>
  <c r="E28" i="1"/>
  <c r="D28" i="1"/>
  <c r="B28" i="1"/>
  <c r="A28" i="1"/>
  <c r="C28" i="1"/>
  <c r="L27" i="1"/>
  <c r="K27" i="1"/>
  <c r="J27" i="1"/>
  <c r="N27" i="1"/>
  <c r="F27" i="1"/>
  <c r="E27" i="1"/>
  <c r="D27" i="1"/>
  <c r="B27" i="1"/>
  <c r="A27" i="1"/>
  <c r="C27" i="1"/>
  <c r="L26" i="1"/>
  <c r="K26" i="1"/>
  <c r="J26" i="1"/>
  <c r="N26" i="1"/>
  <c r="F26" i="1"/>
  <c r="E26" i="1"/>
  <c r="D26" i="1"/>
  <c r="B26" i="1"/>
  <c r="A26" i="1"/>
  <c r="C26" i="1"/>
  <c r="L25" i="1"/>
  <c r="K25" i="1"/>
  <c r="J25" i="1"/>
  <c r="N25" i="1"/>
  <c r="F25" i="1"/>
  <c r="E25" i="1"/>
  <c r="D25" i="1"/>
  <c r="B25" i="1"/>
  <c r="A25" i="1"/>
  <c r="C25" i="1"/>
  <c r="L24" i="1"/>
  <c r="K24" i="1"/>
  <c r="J24" i="1"/>
  <c r="N24" i="1"/>
  <c r="F24" i="1"/>
  <c r="E24" i="1"/>
  <c r="D24" i="1"/>
  <c r="B24" i="1"/>
  <c r="A24" i="1"/>
  <c r="C24" i="1"/>
  <c r="L23" i="1"/>
  <c r="K23" i="1"/>
  <c r="J23" i="1"/>
  <c r="N23" i="1"/>
  <c r="F23" i="1"/>
  <c r="E23" i="1"/>
  <c r="D23" i="1"/>
  <c r="B23" i="1"/>
  <c r="A23" i="1"/>
  <c r="C23" i="1"/>
  <c r="L22" i="1"/>
  <c r="K22" i="1"/>
  <c r="J22" i="1"/>
  <c r="N22" i="1"/>
  <c r="F22" i="1"/>
  <c r="E22" i="1"/>
  <c r="D22" i="1"/>
  <c r="B22" i="1"/>
  <c r="A22" i="1"/>
  <c r="C22" i="1"/>
  <c r="L21" i="1"/>
  <c r="K21" i="1"/>
  <c r="J21" i="1"/>
  <c r="N21" i="1"/>
  <c r="F21" i="1"/>
  <c r="E21" i="1"/>
  <c r="D21" i="1"/>
  <c r="B21" i="1"/>
  <c r="A21" i="1"/>
  <c r="C21" i="1"/>
  <c r="L20" i="1"/>
  <c r="K20" i="1"/>
  <c r="J20" i="1"/>
  <c r="N20" i="1"/>
  <c r="F20" i="1"/>
  <c r="E20" i="1"/>
  <c r="D20" i="1"/>
  <c r="B20" i="1"/>
  <c r="A20" i="1"/>
  <c r="C20" i="1"/>
  <c r="L19" i="1"/>
  <c r="K19" i="1"/>
  <c r="J19" i="1"/>
  <c r="N19" i="1"/>
  <c r="F19" i="1"/>
  <c r="E19" i="1"/>
  <c r="D19" i="1"/>
  <c r="B19" i="1"/>
  <c r="A19" i="1"/>
  <c r="C19" i="1"/>
  <c r="L18" i="1"/>
  <c r="K18" i="1"/>
  <c r="J18" i="1"/>
  <c r="N18" i="1"/>
  <c r="F18" i="1"/>
  <c r="E18" i="1"/>
  <c r="D18" i="1"/>
  <c r="B18" i="1"/>
  <c r="A18" i="1"/>
  <c r="C18" i="1"/>
  <c r="L17" i="1"/>
  <c r="K17" i="1"/>
  <c r="J17" i="1"/>
  <c r="N17" i="1"/>
  <c r="F17" i="1"/>
  <c r="E17" i="1"/>
  <c r="D17" i="1"/>
  <c r="B17" i="1"/>
  <c r="A17" i="1"/>
  <c r="C17" i="1"/>
  <c r="L16" i="1"/>
  <c r="K16" i="1"/>
  <c r="J16" i="1"/>
  <c r="N16" i="1"/>
  <c r="F16" i="1"/>
  <c r="E16" i="1"/>
  <c r="D16" i="1"/>
  <c r="B16" i="1"/>
  <c r="A16" i="1"/>
  <c r="C16" i="1"/>
  <c r="L15" i="1"/>
  <c r="K15" i="1"/>
  <c r="J15" i="1"/>
  <c r="N15" i="1"/>
  <c r="F15" i="1"/>
  <c r="E15" i="1"/>
  <c r="D15" i="1"/>
  <c r="B15" i="1"/>
  <c r="A15" i="1"/>
  <c r="C15" i="1"/>
  <c r="L14" i="1"/>
  <c r="K14" i="1"/>
  <c r="J14" i="1"/>
  <c r="N14" i="1"/>
  <c r="F14" i="1"/>
  <c r="E14" i="1"/>
  <c r="D14" i="1"/>
  <c r="B14" i="1"/>
  <c r="A14" i="1"/>
  <c r="C14" i="1"/>
  <c r="L13" i="1"/>
  <c r="K13" i="1"/>
  <c r="J13" i="1"/>
  <c r="N13" i="1"/>
  <c r="F13" i="1"/>
  <c r="E13" i="1"/>
  <c r="D13" i="1"/>
  <c r="B13" i="1"/>
  <c r="A13" i="1"/>
  <c r="C13" i="1"/>
  <c r="L12" i="1"/>
  <c r="K12" i="1"/>
  <c r="J12" i="1"/>
  <c r="N12" i="1"/>
  <c r="F12" i="1"/>
  <c r="E12" i="1"/>
  <c r="D12" i="1"/>
  <c r="B12" i="1"/>
  <c r="A12" i="1"/>
  <c r="C12" i="1"/>
  <c r="L11" i="1"/>
  <c r="K11" i="1"/>
  <c r="J11" i="1"/>
  <c r="N11" i="1"/>
  <c r="F11" i="1"/>
  <c r="E11" i="1"/>
  <c r="D11" i="1"/>
  <c r="B11" i="1"/>
  <c r="A11" i="1"/>
  <c r="C11" i="1"/>
  <c r="L10" i="1"/>
  <c r="K10" i="1"/>
  <c r="J10" i="1"/>
  <c r="N10" i="1"/>
  <c r="F10" i="1"/>
  <c r="E10" i="1"/>
  <c r="D10" i="1"/>
  <c r="B10" i="1"/>
  <c r="A10" i="1"/>
  <c r="C10" i="1"/>
  <c r="L9" i="1"/>
  <c r="K9" i="1"/>
  <c r="J9" i="1"/>
  <c r="N9" i="1"/>
  <c r="F9" i="1"/>
  <c r="E9" i="1"/>
  <c r="D9" i="1"/>
  <c r="B9" i="1"/>
  <c r="A9" i="1"/>
  <c r="C9" i="1"/>
  <c r="L8" i="1"/>
  <c r="K8" i="1"/>
  <c r="J8" i="1"/>
  <c r="N8" i="1"/>
  <c r="F8" i="1"/>
  <c r="E8" i="1"/>
  <c r="D8" i="1"/>
  <c r="B8" i="1"/>
  <c r="A8" i="1"/>
  <c r="C8" i="1"/>
  <c r="L7" i="1"/>
  <c r="K7" i="1"/>
  <c r="J7" i="1"/>
  <c r="N7" i="1"/>
  <c r="F7" i="1"/>
  <c r="E7" i="1"/>
  <c r="D7" i="1"/>
  <c r="B7" i="1"/>
  <c r="A7" i="1"/>
  <c r="C7" i="1"/>
  <c r="L6" i="1"/>
  <c r="K6" i="1"/>
  <c r="J6" i="1"/>
  <c r="N6" i="1"/>
  <c r="F6" i="1"/>
  <c r="E6" i="1"/>
  <c r="D6" i="1"/>
  <c r="B6" i="1"/>
  <c r="A6" i="1"/>
  <c r="C6" i="1"/>
  <c r="L5" i="1"/>
  <c r="K5" i="1"/>
  <c r="J5" i="1"/>
  <c r="N5" i="1"/>
  <c r="F5" i="1"/>
  <c r="E5" i="1"/>
  <c r="D5" i="1"/>
  <c r="B5" i="1"/>
  <c r="A5" i="1"/>
  <c r="C5" i="1"/>
  <c r="L4" i="1"/>
  <c r="K4" i="1"/>
  <c r="J4" i="1"/>
  <c r="N4" i="1"/>
  <c r="F4" i="1"/>
  <c r="E4" i="1"/>
  <c r="D4" i="1"/>
  <c r="B4" i="1"/>
  <c r="A4" i="1"/>
  <c r="C4" i="1"/>
  <c r="L3" i="1"/>
  <c r="K3" i="1"/>
  <c r="J3" i="1"/>
  <c r="N3" i="1"/>
  <c r="F3" i="1"/>
  <c r="E3" i="1"/>
  <c r="D3" i="1"/>
  <c r="B3" i="1"/>
  <c r="A3" i="1"/>
  <c r="C3" i="1"/>
  <c r="L2" i="1"/>
  <c r="K2" i="1"/>
  <c r="J2" i="1"/>
  <c r="N2" i="1"/>
  <c r="F2" i="1"/>
  <c r="E2" i="1"/>
  <c r="D2" i="1"/>
  <c r="B2" i="1"/>
  <c r="A2" i="1"/>
  <c r="C2" i="1"/>
  <c r="C5603" i="19"/>
  <c r="A5603" i="19"/>
  <c r="C5602" i="19"/>
  <c r="A5602" i="19"/>
  <c r="C5601" i="19"/>
  <c r="A5601" i="19"/>
  <c r="C5600" i="19"/>
  <c r="A5600" i="19"/>
  <c r="C5599" i="19"/>
  <c r="A5599" i="19"/>
  <c r="C5598" i="19"/>
  <c r="A5598" i="19"/>
  <c r="C5597" i="19"/>
  <c r="A5597" i="19"/>
  <c r="C5596" i="19"/>
  <c r="A5596" i="19"/>
  <c r="C5595" i="19"/>
  <c r="A5595" i="19"/>
  <c r="C5594" i="19"/>
  <c r="A5594" i="19"/>
  <c r="C5593" i="19"/>
  <c r="A5593" i="19"/>
  <c r="C5592" i="19"/>
  <c r="A5592" i="19"/>
  <c r="C5591" i="19"/>
  <c r="A5591" i="19"/>
  <c r="C5590" i="19"/>
  <c r="A5590" i="19"/>
  <c r="C5589" i="19"/>
  <c r="A5589" i="19"/>
  <c r="C5588" i="19"/>
  <c r="A5588" i="19"/>
  <c r="C5587" i="19"/>
  <c r="A5587" i="19"/>
  <c r="C5586" i="19"/>
  <c r="A5586" i="19"/>
  <c r="C5585" i="19"/>
  <c r="A5585" i="19"/>
  <c r="C5584" i="19"/>
  <c r="A5584" i="19"/>
  <c r="C5583" i="19"/>
  <c r="A5583" i="19"/>
  <c r="C5582" i="19"/>
  <c r="A5582" i="19"/>
  <c r="C5581" i="19"/>
  <c r="A5581" i="19"/>
  <c r="C5580" i="19"/>
  <c r="A5580" i="19"/>
  <c r="C5579" i="19"/>
  <c r="A5579" i="19"/>
  <c r="C5578" i="19"/>
  <c r="A5578" i="19"/>
  <c r="C5577" i="19"/>
  <c r="A5577" i="19"/>
  <c r="C5576" i="19"/>
  <c r="A5576" i="19"/>
  <c r="C5575" i="19"/>
  <c r="A5575" i="19"/>
  <c r="C5574" i="19"/>
  <c r="A5574" i="19"/>
  <c r="C5573" i="19"/>
  <c r="A5573" i="19"/>
  <c r="C5572" i="19"/>
  <c r="A5572" i="19"/>
  <c r="C5571" i="19"/>
  <c r="A5571" i="19"/>
  <c r="C5570" i="19"/>
  <c r="A5570" i="19"/>
  <c r="C5569" i="19"/>
  <c r="A5569" i="19"/>
  <c r="C5568" i="19"/>
  <c r="A5568" i="19"/>
  <c r="C5567" i="19"/>
  <c r="A5567" i="19"/>
  <c r="C5566" i="19"/>
  <c r="A5566" i="19"/>
  <c r="C5565" i="19"/>
  <c r="A5565" i="19"/>
  <c r="C5564" i="19"/>
  <c r="A5564" i="19"/>
  <c r="C5563" i="19"/>
  <c r="A5563" i="19"/>
  <c r="C5562" i="19"/>
  <c r="A5562" i="19"/>
  <c r="C5561" i="19"/>
  <c r="A5561" i="19"/>
  <c r="C5560" i="19"/>
  <c r="A5560" i="19"/>
  <c r="C5559" i="19"/>
  <c r="A5559" i="19"/>
  <c r="C5558" i="19"/>
  <c r="A5558" i="19"/>
  <c r="C5557" i="19"/>
  <c r="A5557" i="19"/>
  <c r="C5556" i="19"/>
  <c r="A5556" i="19"/>
  <c r="C5555" i="19"/>
  <c r="A5555" i="19"/>
  <c r="C5554" i="19"/>
  <c r="A5554" i="19"/>
  <c r="C5553" i="19"/>
  <c r="A5553" i="19"/>
  <c r="C5552" i="19"/>
  <c r="A5552" i="19"/>
  <c r="C5551" i="19"/>
  <c r="A5551" i="19"/>
  <c r="C5550" i="19"/>
  <c r="A5550" i="19"/>
  <c r="C5549" i="19"/>
  <c r="A5549" i="19"/>
  <c r="C5548" i="19"/>
  <c r="A5548" i="19"/>
  <c r="C5547" i="19"/>
  <c r="A5547" i="19"/>
  <c r="C5546" i="19"/>
  <c r="A5546" i="19"/>
  <c r="C5545" i="19"/>
  <c r="A5545" i="19"/>
  <c r="C5544" i="19"/>
  <c r="A5544" i="19"/>
  <c r="C5543" i="19"/>
  <c r="A5543" i="19"/>
  <c r="C5542" i="19"/>
  <c r="A5542" i="19"/>
  <c r="C5541" i="19"/>
  <c r="A5541" i="19"/>
  <c r="C5540" i="19"/>
  <c r="A5540" i="19"/>
  <c r="C5539" i="19"/>
  <c r="A5539" i="19"/>
  <c r="C5538" i="19"/>
  <c r="A5538" i="19"/>
  <c r="C5537" i="19"/>
  <c r="A5537" i="19"/>
  <c r="C5536" i="19"/>
  <c r="A5536" i="19"/>
  <c r="C5535" i="19"/>
  <c r="A5535" i="19"/>
  <c r="C5534" i="19"/>
  <c r="A5534" i="19"/>
  <c r="C5533" i="19"/>
  <c r="A5533" i="19"/>
  <c r="C5532" i="19"/>
  <c r="A5532" i="19"/>
  <c r="C5531" i="19"/>
  <c r="A5531" i="19"/>
  <c r="C5530" i="19"/>
  <c r="A5530" i="19"/>
  <c r="C5529" i="19"/>
  <c r="A5529" i="19"/>
  <c r="C5528" i="19"/>
  <c r="A5528" i="19"/>
  <c r="C5527" i="19"/>
  <c r="A5527" i="19"/>
  <c r="C5526" i="19"/>
  <c r="A5526" i="19"/>
  <c r="C5525" i="19"/>
  <c r="A5525" i="19"/>
  <c r="C5524" i="19"/>
  <c r="A5524" i="19"/>
  <c r="C5523" i="19"/>
  <c r="A5523" i="19"/>
  <c r="C5522" i="19"/>
  <c r="A5522" i="19"/>
  <c r="C5521" i="19"/>
  <c r="A5521" i="19"/>
  <c r="C5520" i="19"/>
  <c r="A5520" i="19"/>
  <c r="C5519" i="19"/>
  <c r="A5519" i="19"/>
  <c r="C5518" i="19"/>
  <c r="A5518" i="19"/>
  <c r="C5517" i="19"/>
  <c r="A5517" i="19"/>
  <c r="C5516" i="19"/>
  <c r="A5516" i="19"/>
  <c r="C5515" i="19"/>
  <c r="A5515" i="19"/>
  <c r="C5514" i="19"/>
  <c r="A5514" i="19"/>
  <c r="C5513" i="19"/>
  <c r="A5513" i="19"/>
  <c r="C5512" i="19"/>
  <c r="A5512" i="19"/>
  <c r="C5511" i="19"/>
  <c r="A5511" i="19"/>
  <c r="C5510" i="19"/>
  <c r="A5510" i="19"/>
  <c r="C5509" i="19"/>
  <c r="A5509" i="19"/>
  <c r="C5508" i="19"/>
  <c r="A5508" i="19"/>
  <c r="C5507" i="19"/>
  <c r="A5507" i="19"/>
  <c r="C5506" i="19"/>
  <c r="A5506" i="19"/>
  <c r="C5505" i="19"/>
  <c r="A5505" i="19"/>
  <c r="C5504" i="19"/>
  <c r="A5504" i="19"/>
  <c r="C5503" i="19"/>
  <c r="A5503" i="19"/>
  <c r="C5502" i="19"/>
  <c r="A5502" i="19"/>
  <c r="C5501" i="19"/>
  <c r="A5501" i="19"/>
  <c r="C5500" i="19"/>
  <c r="A5500" i="19"/>
  <c r="C5499" i="19"/>
  <c r="A5499" i="19"/>
  <c r="C5498" i="19"/>
  <c r="A5498" i="19"/>
  <c r="C5497" i="19"/>
  <c r="A5497" i="19"/>
  <c r="C5496" i="19"/>
  <c r="A5496" i="19"/>
  <c r="C5495" i="19"/>
  <c r="A5495" i="19"/>
  <c r="C5494" i="19"/>
  <c r="A5494" i="19"/>
  <c r="C5493" i="19"/>
  <c r="A5493" i="19"/>
  <c r="C5492" i="19"/>
  <c r="A5492" i="19"/>
  <c r="C5491" i="19"/>
  <c r="A5491" i="19"/>
  <c r="C5490" i="19"/>
  <c r="A5490" i="19"/>
  <c r="C5489" i="19"/>
  <c r="A5489" i="19"/>
  <c r="C5488" i="19"/>
  <c r="A5488" i="19"/>
  <c r="C5487" i="19"/>
  <c r="A5487" i="19"/>
  <c r="C5486" i="19"/>
  <c r="A5486" i="19"/>
  <c r="C5485" i="19"/>
  <c r="A5485" i="19"/>
  <c r="C5484" i="19"/>
  <c r="A5484" i="19"/>
  <c r="C5483" i="19"/>
  <c r="A5483" i="19"/>
  <c r="C5482" i="19"/>
  <c r="A5482" i="19"/>
  <c r="C5481" i="19"/>
  <c r="A5481" i="19"/>
  <c r="C5480" i="19"/>
  <c r="A5480" i="19"/>
  <c r="C5479" i="19"/>
  <c r="A5479" i="19"/>
  <c r="C5478" i="19"/>
  <c r="A5478" i="19"/>
  <c r="C5477" i="19"/>
  <c r="A5477" i="19"/>
  <c r="C5476" i="19"/>
  <c r="A5476" i="19"/>
  <c r="C5475" i="19"/>
  <c r="A5475" i="19"/>
  <c r="C5474" i="19"/>
  <c r="A5474" i="19"/>
  <c r="C5473" i="19"/>
  <c r="A5473" i="19"/>
  <c r="C5472" i="19"/>
  <c r="A5472" i="19"/>
  <c r="C5471" i="19"/>
  <c r="A5471" i="19"/>
  <c r="C5470" i="19"/>
  <c r="A5470" i="19"/>
  <c r="C5469" i="19"/>
  <c r="A5469" i="19"/>
  <c r="C5468" i="19"/>
  <c r="A5468" i="19"/>
  <c r="C5467" i="19"/>
  <c r="A5467" i="19"/>
  <c r="C5466" i="19"/>
  <c r="A5466" i="19"/>
  <c r="C5465" i="19"/>
  <c r="A5465" i="19"/>
  <c r="C5464" i="19"/>
  <c r="A5464" i="19"/>
  <c r="C5463" i="19"/>
  <c r="A5463" i="19"/>
  <c r="C5462" i="19"/>
  <c r="A5462" i="19"/>
  <c r="C5461" i="19"/>
  <c r="A5461" i="19"/>
  <c r="C5460" i="19"/>
  <c r="A5460" i="19"/>
  <c r="C5459" i="19"/>
  <c r="A5459" i="19"/>
  <c r="C5458" i="19"/>
  <c r="A5458" i="19"/>
  <c r="C5457" i="19"/>
  <c r="A5457" i="19"/>
  <c r="C5456" i="19"/>
  <c r="A5456" i="19"/>
  <c r="C5455" i="19"/>
  <c r="A5455" i="19"/>
  <c r="C5454" i="19"/>
  <c r="A5454" i="19"/>
  <c r="C5453" i="19"/>
  <c r="A5453" i="19"/>
  <c r="C5452" i="19"/>
  <c r="A5452" i="19"/>
  <c r="C5451" i="19"/>
  <c r="A5451" i="19"/>
  <c r="C5450" i="19"/>
  <c r="A5450" i="19"/>
  <c r="C5449" i="19"/>
  <c r="A5449" i="19"/>
  <c r="C5448" i="19"/>
  <c r="A5448" i="19"/>
  <c r="C5447" i="19"/>
  <c r="A5447" i="19"/>
  <c r="C5446" i="19"/>
  <c r="A5446" i="19"/>
  <c r="C5445" i="19"/>
  <c r="A5445" i="19"/>
  <c r="C5444" i="19"/>
  <c r="A5444" i="19"/>
  <c r="C5443" i="19"/>
  <c r="A5443" i="19"/>
  <c r="C5442" i="19"/>
  <c r="A5442" i="19"/>
  <c r="C5441" i="19"/>
  <c r="A5441" i="19"/>
  <c r="C5440" i="19"/>
  <c r="A5440" i="19"/>
  <c r="C5439" i="19"/>
  <c r="A5439" i="19"/>
  <c r="C5438" i="19"/>
  <c r="A5438" i="19"/>
  <c r="C5437" i="19"/>
  <c r="A5437" i="19"/>
  <c r="C5436" i="19"/>
  <c r="A5436" i="19"/>
  <c r="C5435" i="19"/>
  <c r="A5435" i="19"/>
  <c r="C5434" i="19"/>
  <c r="A5434" i="19"/>
  <c r="C5433" i="19"/>
  <c r="A5433" i="19"/>
  <c r="C5432" i="19"/>
  <c r="A5432" i="19"/>
  <c r="C5431" i="19"/>
  <c r="A5431" i="19"/>
  <c r="C5430" i="19"/>
  <c r="A5430" i="19"/>
  <c r="C5429" i="19"/>
  <c r="A5429" i="19"/>
  <c r="C5428" i="19"/>
  <c r="A5428" i="19"/>
  <c r="C5427" i="19"/>
  <c r="A5427" i="19"/>
  <c r="C5426" i="19"/>
  <c r="A5426" i="19"/>
  <c r="C5425" i="19"/>
  <c r="A5425" i="19"/>
  <c r="C5424" i="19"/>
  <c r="A5424" i="19"/>
  <c r="C5423" i="19"/>
  <c r="A5423" i="19"/>
  <c r="C5422" i="19"/>
  <c r="A5422" i="19"/>
  <c r="C5421" i="19"/>
  <c r="A5421" i="19"/>
  <c r="C5420" i="19"/>
  <c r="A5420" i="19"/>
  <c r="C5419" i="19"/>
  <c r="A5419" i="19"/>
  <c r="C5418" i="19"/>
  <c r="A5418" i="19"/>
  <c r="C5417" i="19"/>
  <c r="A5417" i="19"/>
  <c r="C5416" i="19"/>
  <c r="A5416" i="19"/>
  <c r="C5415" i="19"/>
  <c r="A5415" i="19"/>
  <c r="C5414" i="19"/>
  <c r="A5414" i="19"/>
  <c r="C5413" i="19"/>
  <c r="A5413" i="19"/>
  <c r="C5412" i="19"/>
  <c r="A5412" i="19"/>
  <c r="C5411" i="19"/>
  <c r="A5411" i="19"/>
  <c r="C5410" i="19"/>
  <c r="A5410" i="19"/>
  <c r="C5409" i="19"/>
  <c r="A5409" i="19"/>
  <c r="C5408" i="19"/>
  <c r="A5408" i="19"/>
  <c r="C5407" i="19"/>
  <c r="A5407" i="19"/>
  <c r="C5406" i="19"/>
  <c r="A5406" i="19"/>
  <c r="C5405" i="19"/>
  <c r="A5405" i="19"/>
  <c r="C5404" i="19"/>
  <c r="A5404" i="19"/>
  <c r="C5403" i="19"/>
  <c r="A5403" i="19"/>
  <c r="C5402" i="19"/>
  <c r="A5402" i="19"/>
  <c r="C5401" i="19"/>
  <c r="A5401" i="19"/>
  <c r="C5400" i="19"/>
  <c r="A5400" i="19"/>
  <c r="C5399" i="19"/>
  <c r="A5399" i="19"/>
  <c r="C5398" i="19"/>
  <c r="A5398" i="19"/>
  <c r="C5397" i="19"/>
  <c r="A5397" i="19"/>
  <c r="C5396" i="19"/>
  <c r="A5396" i="19"/>
  <c r="C5395" i="19"/>
  <c r="A5395" i="19"/>
  <c r="C5394" i="19"/>
  <c r="A5394" i="19"/>
  <c r="C5393" i="19"/>
  <c r="A5393" i="19"/>
  <c r="C5392" i="19"/>
  <c r="A5392" i="19"/>
  <c r="C5391" i="19"/>
  <c r="A5391" i="19"/>
  <c r="C5390" i="19"/>
  <c r="A5390" i="19"/>
  <c r="C5389" i="19"/>
  <c r="A5389" i="19"/>
  <c r="C5388" i="19"/>
  <c r="A5388" i="19"/>
  <c r="C5387" i="19"/>
  <c r="A5387" i="19"/>
  <c r="C5386" i="19"/>
  <c r="A5386" i="19"/>
  <c r="C5385" i="19"/>
  <c r="A5385" i="19"/>
  <c r="C5384" i="19"/>
  <c r="A5384" i="19"/>
  <c r="C5383" i="19"/>
  <c r="A5383" i="19"/>
  <c r="C5382" i="19"/>
  <c r="A5382" i="19"/>
  <c r="C5381" i="19"/>
  <c r="A5381" i="19"/>
  <c r="C5380" i="19"/>
  <c r="A5380" i="19"/>
  <c r="C5379" i="19"/>
  <c r="A5379" i="19"/>
  <c r="C5378" i="19"/>
  <c r="A5378" i="19"/>
  <c r="C5377" i="19"/>
  <c r="A5377" i="19"/>
  <c r="C5376" i="19"/>
  <c r="A5376" i="19"/>
  <c r="C5375" i="19"/>
  <c r="A5375" i="19"/>
  <c r="C5374" i="19"/>
  <c r="A5374" i="19"/>
  <c r="C5373" i="19"/>
  <c r="A5373" i="19"/>
  <c r="C5372" i="19"/>
  <c r="A5372" i="19"/>
  <c r="C5371" i="19"/>
  <c r="A5371" i="19"/>
  <c r="C5370" i="19"/>
  <c r="A5370" i="19"/>
  <c r="C5369" i="19"/>
  <c r="A5369" i="19"/>
  <c r="C5368" i="19"/>
  <c r="A5368" i="19"/>
  <c r="C5367" i="19"/>
  <c r="A5367" i="19"/>
  <c r="C5366" i="19"/>
  <c r="A5366" i="19"/>
  <c r="C5365" i="19"/>
  <c r="A5365" i="19"/>
  <c r="C5364" i="19"/>
  <c r="A5364" i="19"/>
  <c r="C5363" i="19"/>
  <c r="A5363" i="19"/>
  <c r="C5362" i="19"/>
  <c r="A5362" i="19"/>
  <c r="C5361" i="19"/>
  <c r="A5361" i="19"/>
  <c r="C5360" i="19"/>
  <c r="A5360" i="19"/>
  <c r="C5359" i="19"/>
  <c r="A5359" i="19"/>
  <c r="C5358" i="19"/>
  <c r="A5358" i="19"/>
  <c r="C5357" i="19"/>
  <c r="A5357" i="19"/>
  <c r="C5356" i="19"/>
  <c r="A5356" i="19"/>
  <c r="C5355" i="19"/>
  <c r="A5355" i="19"/>
  <c r="C5354" i="19"/>
  <c r="A5354" i="19"/>
  <c r="C5353" i="19"/>
  <c r="A5353" i="19"/>
  <c r="C5352" i="19"/>
  <c r="A5352" i="19"/>
  <c r="C5351" i="19"/>
  <c r="A5351" i="19"/>
  <c r="C5350" i="19"/>
  <c r="A5350" i="19"/>
  <c r="C5349" i="19"/>
  <c r="A5349" i="19"/>
  <c r="C5348" i="19"/>
  <c r="A5348" i="19"/>
  <c r="C5347" i="19"/>
  <c r="A5347" i="19"/>
  <c r="C5346" i="19"/>
  <c r="A5346" i="19"/>
  <c r="C5345" i="19"/>
  <c r="A5345" i="19"/>
  <c r="C5344" i="19"/>
  <c r="A5344" i="19"/>
  <c r="C5343" i="19"/>
  <c r="A5343" i="19"/>
  <c r="C5342" i="19"/>
  <c r="A5342" i="19"/>
  <c r="C5341" i="19"/>
  <c r="A5341" i="19"/>
  <c r="C5340" i="19"/>
  <c r="A5340" i="19"/>
  <c r="C5339" i="19"/>
  <c r="A5339" i="19"/>
  <c r="C5338" i="19"/>
  <c r="A5338" i="19"/>
  <c r="C5337" i="19"/>
  <c r="A5337" i="19"/>
  <c r="C5336" i="19"/>
  <c r="A5336" i="19"/>
  <c r="C5335" i="19"/>
  <c r="A5335" i="19"/>
  <c r="C5334" i="19"/>
  <c r="A5334" i="19"/>
  <c r="C5333" i="19"/>
  <c r="A5333" i="19"/>
  <c r="C5332" i="19"/>
  <c r="A5332" i="19"/>
  <c r="C5331" i="19"/>
  <c r="A5331" i="19"/>
  <c r="C5330" i="19"/>
  <c r="A5330" i="19"/>
  <c r="C5329" i="19"/>
  <c r="A5329" i="19"/>
  <c r="C5328" i="19"/>
  <c r="A5328" i="19"/>
  <c r="C5327" i="19"/>
  <c r="A5327" i="19"/>
  <c r="C5326" i="19"/>
  <c r="A5326" i="19"/>
  <c r="C5325" i="19"/>
  <c r="A5325" i="19"/>
  <c r="C5324" i="19"/>
  <c r="A5324" i="19"/>
  <c r="C5323" i="19"/>
  <c r="A5323" i="19"/>
  <c r="C5322" i="19"/>
  <c r="A5322" i="19"/>
  <c r="C5321" i="19"/>
  <c r="A5321" i="19"/>
  <c r="C5320" i="19"/>
  <c r="A5320" i="19"/>
  <c r="C5319" i="19"/>
  <c r="A5319" i="19"/>
  <c r="C5318" i="19"/>
  <c r="A5318" i="19"/>
  <c r="C5317" i="19"/>
  <c r="A5317" i="19"/>
  <c r="C5316" i="19"/>
  <c r="A5316" i="19"/>
  <c r="C5315" i="19"/>
  <c r="A5315" i="19"/>
  <c r="C5314" i="19"/>
  <c r="A5314" i="19"/>
  <c r="C5313" i="19"/>
  <c r="A5313" i="19"/>
  <c r="C5312" i="19"/>
  <c r="A5312" i="19"/>
  <c r="C5311" i="19"/>
  <c r="A5311" i="19"/>
  <c r="C5310" i="19"/>
  <c r="A5310" i="19"/>
  <c r="C5309" i="19"/>
  <c r="A5309" i="19"/>
  <c r="C5308" i="19"/>
  <c r="A5308" i="19"/>
  <c r="C5307" i="19"/>
  <c r="A5307" i="19"/>
  <c r="C5306" i="19"/>
  <c r="A5306" i="19"/>
  <c r="C5305" i="19"/>
  <c r="A5305" i="19"/>
  <c r="C5304" i="19"/>
  <c r="A5304" i="19"/>
  <c r="C5303" i="19"/>
  <c r="A5303" i="19"/>
  <c r="C5302" i="19"/>
  <c r="A5302" i="19"/>
  <c r="C5301" i="19"/>
  <c r="A5301" i="19"/>
  <c r="C5300" i="19"/>
  <c r="A5300" i="19"/>
  <c r="C5299" i="19"/>
  <c r="A5299" i="19"/>
  <c r="C5298" i="19"/>
  <c r="A5298" i="19"/>
  <c r="C5297" i="19"/>
  <c r="A5297" i="19"/>
  <c r="C5296" i="19"/>
  <c r="A5296" i="19"/>
  <c r="C5295" i="19"/>
  <c r="A5295" i="19"/>
  <c r="C5294" i="19"/>
  <c r="A5294" i="19"/>
  <c r="C5293" i="19"/>
  <c r="A5293" i="19"/>
  <c r="C5292" i="19"/>
  <c r="A5292" i="19"/>
  <c r="C5291" i="19"/>
  <c r="A5291" i="19"/>
  <c r="C5290" i="19"/>
  <c r="A5290" i="19"/>
  <c r="C5289" i="19"/>
  <c r="A5289" i="19"/>
  <c r="C5288" i="19"/>
  <c r="A5288" i="19"/>
  <c r="C5287" i="19"/>
  <c r="A5287" i="19"/>
  <c r="C5286" i="19"/>
  <c r="A5286" i="19"/>
  <c r="C5285" i="19"/>
  <c r="A5285" i="19"/>
  <c r="C5284" i="19"/>
  <c r="A5284" i="19"/>
  <c r="C5283" i="19"/>
  <c r="A5283" i="19"/>
  <c r="C5282" i="19"/>
  <c r="A5282" i="19"/>
  <c r="C5281" i="19"/>
  <c r="A5281" i="19"/>
  <c r="C5280" i="19"/>
  <c r="A5280" i="19"/>
  <c r="C5279" i="19"/>
  <c r="A5279" i="19"/>
  <c r="C5278" i="19"/>
  <c r="A5278" i="19"/>
  <c r="C5277" i="19"/>
  <c r="A5277" i="19"/>
  <c r="C5276" i="19"/>
  <c r="A5276" i="19"/>
  <c r="C5275" i="19"/>
  <c r="A5275" i="19"/>
  <c r="C5274" i="19"/>
  <c r="A5274" i="19"/>
  <c r="C5273" i="19"/>
  <c r="A5273" i="19"/>
  <c r="C5272" i="19"/>
  <c r="A5272" i="19"/>
  <c r="C5271" i="19"/>
  <c r="A5271" i="19"/>
  <c r="C5270" i="19"/>
  <c r="A5270" i="19"/>
  <c r="C5269" i="19"/>
  <c r="A5269" i="19"/>
  <c r="C5268" i="19"/>
  <c r="A5268" i="19"/>
  <c r="C5267" i="19"/>
  <c r="A5267" i="19"/>
  <c r="C5266" i="19"/>
  <c r="A5266" i="19"/>
  <c r="C5265" i="19"/>
  <c r="A5265" i="19"/>
  <c r="C5264" i="19"/>
  <c r="A5264" i="19"/>
  <c r="C5263" i="19"/>
  <c r="A5263" i="19"/>
  <c r="C5262" i="19"/>
  <c r="A5262" i="19"/>
  <c r="C5261" i="19"/>
  <c r="A5261" i="19"/>
  <c r="C5260" i="19"/>
  <c r="A5260" i="19"/>
  <c r="C5259" i="19"/>
  <c r="A5259" i="19"/>
  <c r="C5258" i="19"/>
  <c r="A5258" i="19"/>
  <c r="C5257" i="19"/>
  <c r="A5257" i="19"/>
  <c r="C5256" i="19"/>
  <c r="A5256" i="19"/>
  <c r="C5255" i="19"/>
  <c r="A5255" i="19"/>
  <c r="C5254" i="19"/>
  <c r="A5254" i="19"/>
  <c r="C5253" i="19"/>
  <c r="A5253" i="19"/>
  <c r="C5252" i="19"/>
  <c r="A5252" i="19"/>
  <c r="C5251" i="19"/>
  <c r="A5251" i="19"/>
  <c r="C5250" i="19"/>
  <c r="A5250" i="19"/>
  <c r="C5249" i="19"/>
  <c r="A5249" i="19"/>
  <c r="C5248" i="19"/>
  <c r="A5248" i="19"/>
  <c r="C5247" i="19"/>
  <c r="A5247" i="19"/>
  <c r="C5246" i="19"/>
  <c r="A5246" i="19"/>
  <c r="C5245" i="19"/>
  <c r="A5245" i="19"/>
  <c r="C5244" i="19"/>
  <c r="A5244" i="19"/>
  <c r="C5243" i="19"/>
  <c r="A5243" i="19"/>
  <c r="C5242" i="19"/>
  <c r="A5242" i="19"/>
  <c r="C5241" i="19"/>
  <c r="A5241" i="19"/>
  <c r="C5240" i="19"/>
  <c r="A5240" i="19"/>
  <c r="C5239" i="19"/>
  <c r="A5239" i="19"/>
  <c r="C5238" i="19"/>
  <c r="A5238" i="19"/>
  <c r="C5237" i="19"/>
  <c r="A5237" i="19"/>
  <c r="C5236" i="19"/>
  <c r="A5236" i="19"/>
  <c r="C5235" i="19"/>
  <c r="A5235" i="19"/>
  <c r="C5234" i="19"/>
  <c r="A5234" i="19"/>
  <c r="C5233" i="19"/>
  <c r="A5233" i="19"/>
  <c r="C5232" i="19"/>
  <c r="A5232" i="19"/>
  <c r="C5231" i="19"/>
  <c r="A5231" i="19"/>
  <c r="C5230" i="19"/>
  <c r="A5230" i="19"/>
  <c r="C5229" i="19"/>
  <c r="A5229" i="19"/>
  <c r="C5228" i="19"/>
  <c r="A5228" i="19"/>
  <c r="C5227" i="19"/>
  <c r="A5227" i="19"/>
  <c r="C5226" i="19"/>
  <c r="A5226" i="19"/>
  <c r="C5225" i="19"/>
  <c r="A5225" i="19"/>
  <c r="C5224" i="19"/>
  <c r="A5224" i="19"/>
  <c r="C5223" i="19"/>
  <c r="A5223" i="19"/>
  <c r="C5222" i="19"/>
  <c r="A5222" i="19"/>
  <c r="C5221" i="19"/>
  <c r="A5221" i="19"/>
  <c r="C5220" i="19"/>
  <c r="A5220" i="19"/>
  <c r="C5219" i="19"/>
  <c r="A5219" i="19"/>
  <c r="C5218" i="19"/>
  <c r="A5218" i="19"/>
  <c r="C5217" i="19"/>
  <c r="A5217" i="19"/>
  <c r="C5216" i="19"/>
  <c r="A5216" i="19"/>
  <c r="C5215" i="19"/>
  <c r="A5215" i="19"/>
  <c r="C5214" i="19"/>
  <c r="A5214" i="19"/>
  <c r="C5213" i="19"/>
  <c r="A5213" i="19"/>
  <c r="C5212" i="19"/>
  <c r="A5212" i="19"/>
  <c r="C5211" i="19"/>
  <c r="A5211" i="19"/>
  <c r="C5210" i="19"/>
  <c r="A5210" i="19"/>
  <c r="C5209" i="19"/>
  <c r="A5209" i="19"/>
  <c r="C5208" i="19"/>
  <c r="A5208" i="19"/>
  <c r="C5207" i="19"/>
  <c r="A5207" i="19"/>
  <c r="C5206" i="19"/>
  <c r="A5206" i="19"/>
  <c r="C5205" i="19"/>
  <c r="A5205" i="19"/>
  <c r="C5204" i="19"/>
  <c r="A5204" i="19"/>
  <c r="C5203" i="19"/>
  <c r="A5203" i="19"/>
  <c r="C5202" i="19"/>
  <c r="A5202" i="19"/>
  <c r="C5201" i="19"/>
  <c r="A5201" i="19"/>
  <c r="C5200" i="19"/>
  <c r="A5200" i="19"/>
  <c r="C5199" i="19"/>
  <c r="A5199" i="19"/>
  <c r="C5198" i="19"/>
  <c r="A5198" i="19"/>
  <c r="C5197" i="19"/>
  <c r="A5197" i="19"/>
  <c r="C5196" i="19"/>
  <c r="A5196" i="19"/>
  <c r="C5195" i="19"/>
  <c r="A5195" i="19"/>
  <c r="C5194" i="19"/>
  <c r="A5194" i="19"/>
  <c r="C5193" i="19"/>
  <c r="A5193" i="19"/>
  <c r="C5192" i="19"/>
  <c r="A5192" i="19"/>
  <c r="C5191" i="19"/>
  <c r="A5191" i="19"/>
  <c r="C5190" i="19"/>
  <c r="A5190" i="19"/>
  <c r="C5189" i="19"/>
  <c r="A5189" i="19"/>
  <c r="C5188" i="19"/>
  <c r="A5188" i="19"/>
  <c r="C5187" i="19"/>
  <c r="A5187" i="19"/>
  <c r="C5186" i="19"/>
  <c r="A5186" i="19"/>
  <c r="C5185" i="19"/>
  <c r="A5185" i="19"/>
  <c r="C5184" i="19"/>
  <c r="A5184" i="19"/>
  <c r="C5183" i="19"/>
  <c r="A5183" i="19"/>
  <c r="C5182" i="19"/>
  <c r="A5182" i="19"/>
  <c r="C5181" i="19"/>
  <c r="A5181" i="19"/>
  <c r="C5180" i="19"/>
  <c r="A5180" i="19"/>
  <c r="C5179" i="19"/>
  <c r="A5179" i="19"/>
  <c r="C5178" i="19"/>
  <c r="A5178" i="19"/>
  <c r="C5177" i="19"/>
  <c r="A5177" i="19"/>
  <c r="C5176" i="19"/>
  <c r="A5176" i="19"/>
  <c r="C5175" i="19"/>
  <c r="A5175" i="19"/>
  <c r="C5174" i="19"/>
  <c r="A5174" i="19"/>
  <c r="C5173" i="19"/>
  <c r="A5173" i="19"/>
  <c r="C5172" i="19"/>
  <c r="A5172" i="19"/>
  <c r="C5171" i="19"/>
  <c r="A5171" i="19"/>
  <c r="C5170" i="19"/>
  <c r="A5170" i="19"/>
  <c r="C5169" i="19"/>
  <c r="A5169" i="19"/>
  <c r="C5168" i="19"/>
  <c r="A5168" i="19"/>
  <c r="C5167" i="19"/>
  <c r="A5167" i="19"/>
  <c r="C5166" i="19"/>
  <c r="A5166" i="19"/>
  <c r="C5165" i="19"/>
  <c r="A5165" i="19"/>
  <c r="C5164" i="19"/>
  <c r="A5164" i="19"/>
  <c r="C5163" i="19"/>
  <c r="A5163" i="19"/>
  <c r="C5162" i="19"/>
  <c r="A5162" i="19"/>
  <c r="C5161" i="19"/>
  <c r="A5161" i="19"/>
  <c r="C5160" i="19"/>
  <c r="A5160" i="19"/>
  <c r="C5159" i="19"/>
  <c r="A5159" i="19"/>
  <c r="C5158" i="19"/>
  <c r="A5158" i="19"/>
  <c r="C5157" i="19"/>
  <c r="A5157" i="19"/>
  <c r="C5156" i="19"/>
  <c r="A5156" i="19"/>
  <c r="C5155" i="19"/>
  <c r="A5155" i="19"/>
  <c r="C5154" i="19"/>
  <c r="A5154" i="19"/>
  <c r="C5153" i="19"/>
  <c r="A5153" i="19"/>
  <c r="C5152" i="19"/>
  <c r="A5152" i="19"/>
  <c r="C5151" i="19"/>
  <c r="A5151" i="19"/>
  <c r="C5150" i="19"/>
  <c r="A5150" i="19"/>
  <c r="C5149" i="19"/>
  <c r="A5149" i="19"/>
  <c r="C5148" i="19"/>
  <c r="A5148" i="19"/>
  <c r="C5147" i="19"/>
  <c r="A5147" i="19"/>
  <c r="C5146" i="19"/>
  <c r="A5146" i="19"/>
  <c r="C5145" i="19"/>
  <c r="A5145" i="19"/>
  <c r="C5144" i="19"/>
  <c r="A5144" i="19"/>
  <c r="C5143" i="19"/>
  <c r="A5143" i="19"/>
  <c r="C5142" i="19"/>
  <c r="A5142" i="19"/>
  <c r="C5141" i="19"/>
  <c r="A5141" i="19"/>
  <c r="C5140" i="19"/>
  <c r="A5140" i="19"/>
  <c r="C5139" i="19"/>
  <c r="A5139" i="19"/>
  <c r="C5138" i="19"/>
  <c r="A5138" i="19"/>
  <c r="C5137" i="19"/>
  <c r="A5137" i="19"/>
  <c r="C5136" i="19"/>
  <c r="A5136" i="19"/>
  <c r="C5135" i="19"/>
  <c r="A5135" i="19"/>
  <c r="C5134" i="19"/>
  <c r="A5134" i="19"/>
  <c r="C5133" i="19"/>
  <c r="A5133" i="19"/>
  <c r="C5132" i="19"/>
  <c r="A5132" i="19"/>
  <c r="C5131" i="19"/>
  <c r="A5131" i="19"/>
  <c r="C5130" i="19"/>
  <c r="A5130" i="19"/>
  <c r="C5129" i="19"/>
  <c r="A5129" i="19"/>
  <c r="C5128" i="19"/>
  <c r="A5128" i="19"/>
  <c r="C5127" i="19"/>
  <c r="A5127" i="19"/>
  <c r="C5126" i="19"/>
  <c r="A5126" i="19"/>
  <c r="C5125" i="19"/>
  <c r="A5125" i="19"/>
  <c r="C5124" i="19"/>
  <c r="A5124" i="19"/>
  <c r="C5123" i="19"/>
  <c r="A5123" i="19"/>
  <c r="C5122" i="19"/>
  <c r="A5122" i="19"/>
  <c r="C5121" i="19"/>
  <c r="A5121" i="19"/>
  <c r="C5120" i="19"/>
  <c r="A5120" i="19"/>
  <c r="C5119" i="19"/>
  <c r="A5119" i="19"/>
  <c r="C5118" i="19"/>
  <c r="A5118" i="19"/>
  <c r="C5117" i="19"/>
  <c r="A5117" i="19"/>
  <c r="C5116" i="19"/>
  <c r="A5116" i="19"/>
  <c r="C5115" i="19"/>
  <c r="A5115" i="19"/>
  <c r="C5114" i="19"/>
  <c r="A5114" i="19"/>
  <c r="C5113" i="19"/>
  <c r="A5113" i="19"/>
  <c r="C5112" i="19"/>
  <c r="A5112" i="19"/>
  <c r="C5111" i="19"/>
  <c r="A5111" i="19"/>
  <c r="C5110" i="19"/>
  <c r="A5110" i="19"/>
  <c r="C5109" i="19"/>
  <c r="A5109" i="19"/>
  <c r="C5108" i="19"/>
  <c r="A5108" i="19"/>
  <c r="C5107" i="19"/>
  <c r="A5107" i="19"/>
  <c r="C5106" i="19"/>
  <c r="A5106" i="19"/>
  <c r="C5105" i="19"/>
  <c r="A5105" i="19"/>
  <c r="C5104" i="19"/>
  <c r="A5104" i="19"/>
  <c r="C5103" i="19"/>
  <c r="A5103" i="19"/>
  <c r="C5102" i="19"/>
  <c r="A5102" i="19"/>
  <c r="C5101" i="19"/>
  <c r="A5101" i="19"/>
  <c r="C5100" i="19"/>
  <c r="A5100" i="19"/>
  <c r="C5099" i="19"/>
  <c r="A5099" i="19"/>
  <c r="C5098" i="19"/>
  <c r="A5098" i="19"/>
  <c r="C5097" i="19"/>
  <c r="A5097" i="19"/>
  <c r="C5096" i="19"/>
  <c r="A5096" i="19"/>
  <c r="C5095" i="19"/>
  <c r="A5095" i="19"/>
  <c r="C5094" i="19"/>
  <c r="A5094" i="19"/>
  <c r="C5093" i="19"/>
  <c r="A5093" i="19"/>
  <c r="C5092" i="19"/>
  <c r="A5092" i="19"/>
  <c r="C5091" i="19"/>
  <c r="A5091" i="19"/>
  <c r="C5090" i="19"/>
  <c r="A5090" i="19"/>
  <c r="C5089" i="19"/>
  <c r="A5089" i="19"/>
  <c r="C5088" i="19"/>
  <c r="A5088" i="19"/>
  <c r="C5087" i="19"/>
  <c r="A5087" i="19"/>
  <c r="C5086" i="19"/>
  <c r="A5086" i="19"/>
  <c r="C5085" i="19"/>
  <c r="A5085" i="19"/>
  <c r="C5084" i="19"/>
  <c r="A5084" i="19"/>
  <c r="C5083" i="19"/>
  <c r="A5083" i="19"/>
  <c r="C5082" i="19"/>
  <c r="A5082" i="19"/>
  <c r="C5081" i="19"/>
  <c r="A5081" i="19"/>
  <c r="C5080" i="19"/>
  <c r="A5080" i="19"/>
  <c r="C5079" i="19"/>
  <c r="A5079" i="19"/>
  <c r="C5078" i="19"/>
  <c r="A5078" i="19"/>
  <c r="C5077" i="19"/>
  <c r="A5077" i="19"/>
  <c r="C5076" i="19"/>
  <c r="A5076" i="19"/>
  <c r="C5075" i="19"/>
  <c r="A5075" i="19"/>
  <c r="C5074" i="19"/>
  <c r="A5074" i="19"/>
  <c r="C5073" i="19"/>
  <c r="A5073" i="19"/>
  <c r="C5072" i="19"/>
  <c r="A5072" i="19"/>
  <c r="C5071" i="19"/>
  <c r="A5071" i="19"/>
  <c r="C5070" i="19"/>
  <c r="A5070" i="19"/>
  <c r="C5069" i="19"/>
  <c r="A5069" i="19"/>
  <c r="C5068" i="19"/>
  <c r="A5068" i="19"/>
  <c r="C5067" i="19"/>
  <c r="A5067" i="19"/>
  <c r="C5066" i="19"/>
  <c r="A5066" i="19"/>
  <c r="C5065" i="19"/>
  <c r="A5065" i="19"/>
  <c r="C5064" i="19"/>
  <c r="A5064" i="19"/>
  <c r="C5063" i="19"/>
  <c r="A5063" i="19"/>
  <c r="C5062" i="19"/>
  <c r="A5062" i="19"/>
  <c r="C5061" i="19"/>
  <c r="A5061" i="19"/>
  <c r="C5060" i="19"/>
  <c r="A5060" i="19"/>
  <c r="C5059" i="19"/>
  <c r="A5059" i="19"/>
  <c r="C5058" i="19"/>
  <c r="A5058" i="19"/>
  <c r="C5057" i="19"/>
  <c r="A5057" i="19"/>
  <c r="C5056" i="19"/>
  <c r="A5056" i="19"/>
  <c r="C5055" i="19"/>
  <c r="A5055" i="19"/>
  <c r="C5054" i="19"/>
  <c r="A5054" i="19"/>
  <c r="C5053" i="19"/>
  <c r="A5053" i="19"/>
  <c r="C5052" i="19"/>
  <c r="A5052" i="19"/>
  <c r="C5051" i="19"/>
  <c r="A5051" i="19"/>
  <c r="C5050" i="19"/>
  <c r="A5050" i="19"/>
  <c r="C5049" i="19"/>
  <c r="A5049" i="19"/>
  <c r="C5048" i="19"/>
  <c r="A5048" i="19"/>
  <c r="C5047" i="19"/>
  <c r="A5047" i="19"/>
  <c r="C5046" i="19"/>
  <c r="A5046" i="19"/>
  <c r="C5045" i="19"/>
  <c r="A5045" i="19"/>
  <c r="C5044" i="19"/>
  <c r="A5044" i="19"/>
  <c r="C5043" i="19"/>
  <c r="A5043" i="19"/>
  <c r="C5042" i="19"/>
  <c r="A5042" i="19"/>
  <c r="C5041" i="19"/>
  <c r="A5041" i="19"/>
  <c r="C5040" i="19"/>
  <c r="A5040" i="19"/>
  <c r="C5039" i="19"/>
  <c r="A5039" i="19"/>
  <c r="C5038" i="19"/>
  <c r="A5038" i="19"/>
  <c r="C5037" i="19"/>
  <c r="A5037" i="19"/>
  <c r="C5036" i="19"/>
  <c r="A5036" i="19"/>
  <c r="C5035" i="19"/>
  <c r="A5035" i="19"/>
  <c r="C5034" i="19"/>
  <c r="A5034" i="19"/>
  <c r="C5033" i="19"/>
  <c r="A5033" i="19"/>
  <c r="C5032" i="19"/>
  <c r="A5032" i="19"/>
  <c r="C5031" i="19"/>
  <c r="A5031" i="19"/>
  <c r="C5030" i="19"/>
  <c r="A5030" i="19"/>
  <c r="C5029" i="19"/>
  <c r="A5029" i="19"/>
  <c r="C5028" i="19"/>
  <c r="A5028" i="19"/>
  <c r="C5027" i="19"/>
  <c r="A5027" i="19"/>
  <c r="C5026" i="19"/>
  <c r="A5026" i="19"/>
  <c r="C5025" i="19"/>
  <c r="A5025" i="19"/>
  <c r="C5024" i="19"/>
  <c r="A5024" i="19"/>
  <c r="C5023" i="19"/>
  <c r="A5023" i="19"/>
  <c r="C5022" i="19"/>
  <c r="A5022" i="19"/>
  <c r="C5021" i="19"/>
  <c r="A5021" i="19"/>
  <c r="C5020" i="19"/>
  <c r="A5020" i="19"/>
  <c r="C5019" i="19"/>
  <c r="A5019" i="19"/>
  <c r="C5018" i="19"/>
  <c r="A5018" i="19"/>
  <c r="C5017" i="19"/>
  <c r="A5017" i="19"/>
  <c r="C5016" i="19"/>
  <c r="A5016" i="19"/>
  <c r="C5015" i="19"/>
  <c r="A5015" i="19"/>
  <c r="C5014" i="19"/>
  <c r="A5014" i="19"/>
  <c r="C5013" i="19"/>
  <c r="A5013" i="19"/>
  <c r="C5012" i="19"/>
  <c r="A5012" i="19"/>
  <c r="C5011" i="19"/>
  <c r="A5011" i="19"/>
  <c r="C5010" i="19"/>
  <c r="A5010" i="19"/>
  <c r="C5009" i="19"/>
  <c r="A5009" i="19"/>
  <c r="C5008" i="19"/>
  <c r="A5008" i="19"/>
  <c r="C5007" i="19"/>
  <c r="A5007" i="19"/>
  <c r="C5006" i="19"/>
  <c r="A5006" i="19"/>
  <c r="C5005" i="19"/>
  <c r="A5005" i="19"/>
  <c r="C5004" i="19"/>
  <c r="A5004" i="19"/>
  <c r="C5003" i="19"/>
  <c r="A5003" i="19"/>
  <c r="C5002" i="19"/>
  <c r="A5002" i="19"/>
  <c r="C5001" i="19"/>
  <c r="A5001" i="19"/>
  <c r="C5000" i="19"/>
  <c r="A5000" i="19"/>
  <c r="C4999" i="19"/>
  <c r="A4999" i="19"/>
  <c r="C4998" i="19"/>
  <c r="A4998" i="19"/>
  <c r="C4997" i="19"/>
  <c r="A4997" i="19"/>
  <c r="C4996" i="19"/>
  <c r="A4996" i="19"/>
  <c r="C4995" i="19"/>
  <c r="A4995" i="19"/>
  <c r="C4994" i="19"/>
  <c r="A4994" i="19"/>
  <c r="C4993" i="19"/>
  <c r="A4993" i="19"/>
  <c r="C4992" i="19"/>
  <c r="A4992" i="19"/>
  <c r="C4991" i="19"/>
  <c r="A4991" i="19"/>
  <c r="C4990" i="19"/>
  <c r="A4990" i="19"/>
  <c r="C4989" i="19"/>
  <c r="A4989" i="19"/>
  <c r="C4988" i="19"/>
  <c r="A4988" i="19"/>
  <c r="C4987" i="19"/>
  <c r="A4987" i="19"/>
  <c r="C4986" i="19"/>
  <c r="A4986" i="19"/>
  <c r="C4985" i="19"/>
  <c r="A4985" i="19"/>
  <c r="C4984" i="19"/>
  <c r="A4984" i="19"/>
  <c r="C4983" i="19"/>
  <c r="A4983" i="19"/>
  <c r="C4982" i="19"/>
  <c r="A4982" i="19"/>
  <c r="C4981" i="19"/>
  <c r="A4981" i="19"/>
  <c r="C4980" i="19"/>
  <c r="A4980" i="19"/>
  <c r="C4979" i="19"/>
  <c r="A4979" i="19"/>
  <c r="C4978" i="19"/>
  <c r="A4978" i="19"/>
  <c r="C4977" i="19"/>
  <c r="A4977" i="19"/>
  <c r="C4976" i="19"/>
  <c r="A4976" i="19"/>
  <c r="C4975" i="19"/>
  <c r="A4975" i="19"/>
  <c r="C4974" i="19"/>
  <c r="A4974" i="19"/>
  <c r="C4973" i="19"/>
  <c r="A4973" i="19"/>
  <c r="C4972" i="19"/>
  <c r="A4972" i="19"/>
  <c r="C4971" i="19"/>
  <c r="A4971" i="19"/>
  <c r="C4970" i="19"/>
  <c r="A4970" i="19"/>
  <c r="C4969" i="19"/>
  <c r="A4969" i="19"/>
  <c r="C4968" i="19"/>
  <c r="A4968" i="19"/>
  <c r="C4967" i="19"/>
  <c r="A4967" i="19"/>
  <c r="C4966" i="19"/>
  <c r="A4966" i="19"/>
  <c r="C4965" i="19"/>
  <c r="A4965" i="19"/>
  <c r="C4964" i="19"/>
  <c r="A4964" i="19"/>
  <c r="C4963" i="19"/>
  <c r="A4963" i="19"/>
  <c r="C4962" i="19"/>
  <c r="A4962" i="19"/>
  <c r="C4961" i="19"/>
  <c r="A4961" i="19"/>
  <c r="C4960" i="19"/>
  <c r="A4960" i="19"/>
  <c r="C4959" i="19"/>
  <c r="A4959" i="19"/>
  <c r="C4958" i="19"/>
  <c r="A4958" i="19"/>
  <c r="C4957" i="19"/>
  <c r="A4957" i="19"/>
  <c r="C4956" i="19"/>
  <c r="A4956" i="19"/>
  <c r="C4955" i="19"/>
  <c r="A4955" i="19"/>
  <c r="C4954" i="19"/>
  <c r="A4954" i="19"/>
  <c r="C4953" i="19"/>
  <c r="A4953" i="19"/>
  <c r="C4952" i="19"/>
  <c r="A4952" i="19"/>
  <c r="C4951" i="19"/>
  <c r="A4951" i="19"/>
  <c r="C4950" i="19"/>
  <c r="A4950" i="19"/>
  <c r="C4949" i="19"/>
  <c r="A4949" i="19"/>
  <c r="C4948" i="19"/>
  <c r="A4948" i="19"/>
  <c r="C4947" i="19"/>
  <c r="A4947" i="19"/>
  <c r="C4946" i="19"/>
  <c r="A4946" i="19"/>
  <c r="C4945" i="19"/>
  <c r="A4945" i="19"/>
  <c r="C4944" i="19"/>
  <c r="A4944" i="19"/>
  <c r="C4943" i="19"/>
  <c r="A4943" i="19"/>
  <c r="C4942" i="19"/>
  <c r="A4942" i="19"/>
  <c r="C4941" i="19"/>
  <c r="A4941" i="19"/>
  <c r="C4940" i="19"/>
  <c r="A4940" i="19"/>
  <c r="C4939" i="19"/>
  <c r="A4939" i="19"/>
  <c r="C4938" i="19"/>
  <c r="A4938" i="19"/>
  <c r="C4937" i="19"/>
  <c r="A4937" i="19"/>
  <c r="C4936" i="19"/>
  <c r="A4936" i="19"/>
  <c r="C4935" i="19"/>
  <c r="A4935" i="19"/>
  <c r="C4934" i="19"/>
  <c r="A4934" i="19"/>
  <c r="C4933" i="19"/>
  <c r="A4933" i="19"/>
  <c r="C4932" i="19"/>
  <c r="A4932" i="19"/>
  <c r="C4931" i="19"/>
  <c r="A4931" i="19"/>
  <c r="C4930" i="19"/>
  <c r="A4930" i="19"/>
  <c r="C4929" i="19"/>
  <c r="A4929" i="19"/>
  <c r="C4928" i="19"/>
  <c r="A4928" i="19"/>
  <c r="C4927" i="19"/>
  <c r="A4927" i="19"/>
  <c r="C4926" i="19"/>
  <c r="A4926" i="19"/>
  <c r="C4925" i="19"/>
  <c r="A4925" i="19"/>
  <c r="C4924" i="19"/>
  <c r="A4924" i="19"/>
  <c r="C4923" i="19"/>
  <c r="A4923" i="19"/>
  <c r="C4922" i="19"/>
  <c r="A4922" i="19"/>
  <c r="C4921" i="19"/>
  <c r="A4921" i="19"/>
  <c r="C4920" i="19"/>
  <c r="A4920" i="19"/>
  <c r="C4919" i="19"/>
  <c r="A4919" i="19"/>
  <c r="C4918" i="19"/>
  <c r="A4918" i="19"/>
  <c r="C4917" i="19"/>
  <c r="A4917" i="19"/>
  <c r="C4916" i="19"/>
  <c r="A4916" i="19"/>
  <c r="C4915" i="19"/>
  <c r="A4915" i="19"/>
  <c r="C4914" i="19"/>
  <c r="A4914" i="19"/>
  <c r="C4913" i="19"/>
  <c r="A4913" i="19"/>
  <c r="C4912" i="19"/>
  <c r="A4912" i="19"/>
  <c r="C4911" i="19"/>
  <c r="A4911" i="19"/>
  <c r="C4910" i="19"/>
  <c r="A4910" i="19"/>
  <c r="C4909" i="19"/>
  <c r="A4909" i="19"/>
  <c r="C4908" i="19"/>
  <c r="A4908" i="19"/>
  <c r="C4907" i="19"/>
  <c r="A4907" i="19"/>
  <c r="C4906" i="19"/>
  <c r="A4906" i="19"/>
  <c r="C4905" i="19"/>
  <c r="A4905" i="19"/>
  <c r="C4904" i="19"/>
  <c r="A4904" i="19"/>
  <c r="C4903" i="19"/>
  <c r="A4903" i="19"/>
  <c r="C4902" i="19"/>
  <c r="A4902" i="19"/>
  <c r="C4901" i="19"/>
  <c r="A4901" i="19"/>
  <c r="C4900" i="19"/>
  <c r="A4900" i="19"/>
  <c r="C4899" i="19"/>
  <c r="A4899" i="19"/>
  <c r="C4898" i="19"/>
  <c r="A4898" i="19"/>
  <c r="C4897" i="19"/>
  <c r="A4897" i="19"/>
  <c r="C4896" i="19"/>
  <c r="A4896" i="19"/>
  <c r="C4895" i="19"/>
  <c r="A4895" i="19"/>
  <c r="C4894" i="19"/>
  <c r="A4894" i="19"/>
  <c r="C4893" i="19"/>
  <c r="A4893" i="19"/>
  <c r="C4892" i="19"/>
  <c r="A4892" i="19"/>
  <c r="C4891" i="19"/>
  <c r="A4891" i="19"/>
  <c r="C4890" i="19"/>
  <c r="A4890" i="19"/>
  <c r="C4889" i="19"/>
  <c r="A4889" i="19"/>
  <c r="C4888" i="19"/>
  <c r="A4888" i="19"/>
  <c r="C4887" i="19"/>
  <c r="A4887" i="19"/>
  <c r="C4886" i="19"/>
  <c r="A4886" i="19"/>
  <c r="C4885" i="19"/>
  <c r="A4885" i="19"/>
  <c r="C4884" i="19"/>
  <c r="A4884" i="19"/>
  <c r="C4883" i="19"/>
  <c r="A4883" i="19"/>
  <c r="C4882" i="19"/>
  <c r="A4882" i="19"/>
  <c r="C4881" i="19"/>
  <c r="A4881" i="19"/>
  <c r="C4880" i="19"/>
  <c r="A4880" i="19"/>
  <c r="C4879" i="19"/>
  <c r="A4879" i="19"/>
  <c r="C4878" i="19"/>
  <c r="A4878" i="19"/>
  <c r="C4877" i="19"/>
  <c r="A4877" i="19"/>
  <c r="C4876" i="19"/>
  <c r="A4876" i="19"/>
  <c r="C4875" i="19"/>
  <c r="A4875" i="19"/>
  <c r="C4874" i="19"/>
  <c r="A4874" i="19"/>
  <c r="C4873" i="19"/>
  <c r="A4873" i="19"/>
  <c r="C4872" i="19"/>
  <c r="A4872" i="19"/>
  <c r="C4871" i="19"/>
  <c r="A4871" i="19"/>
  <c r="C4870" i="19"/>
  <c r="A4870" i="19"/>
  <c r="C4869" i="19"/>
  <c r="A4869" i="19"/>
  <c r="C4868" i="19"/>
  <c r="A4868" i="19"/>
  <c r="C4867" i="19"/>
  <c r="A4867" i="19"/>
  <c r="C4866" i="19"/>
  <c r="A4866" i="19"/>
  <c r="C4865" i="19"/>
  <c r="A4865" i="19"/>
  <c r="C4864" i="19"/>
  <c r="A4864" i="19"/>
  <c r="C4863" i="19"/>
  <c r="A4863" i="19"/>
  <c r="C4862" i="19"/>
  <c r="A4862" i="19"/>
  <c r="C4861" i="19"/>
  <c r="A4861" i="19"/>
  <c r="C4860" i="19"/>
  <c r="A4860" i="19"/>
  <c r="C4859" i="19"/>
  <c r="A4859" i="19"/>
  <c r="C4858" i="19"/>
  <c r="A4858" i="19"/>
  <c r="C4857" i="19"/>
  <c r="A4857" i="19"/>
  <c r="C4856" i="19"/>
  <c r="A4856" i="19"/>
  <c r="C4855" i="19"/>
  <c r="A4855" i="19"/>
  <c r="C4854" i="19"/>
  <c r="A4854" i="19"/>
  <c r="C4853" i="19"/>
  <c r="A4853" i="19"/>
  <c r="C4852" i="19"/>
  <c r="A4852" i="19"/>
  <c r="C4851" i="19"/>
  <c r="A4851" i="19"/>
  <c r="C4850" i="19"/>
  <c r="A4850" i="19"/>
  <c r="C4849" i="19"/>
  <c r="A4849" i="19"/>
  <c r="C4848" i="19"/>
  <c r="A4848" i="19"/>
  <c r="C4847" i="19"/>
  <c r="A4847" i="19"/>
  <c r="C4846" i="19"/>
  <c r="A4846" i="19"/>
  <c r="C4845" i="19"/>
  <c r="A4845" i="19"/>
  <c r="C4844" i="19"/>
  <c r="A4844" i="19"/>
  <c r="C4843" i="19"/>
  <c r="A4843" i="19"/>
  <c r="C4842" i="19"/>
  <c r="A4842" i="19"/>
  <c r="C4841" i="19"/>
  <c r="A4841" i="19"/>
  <c r="C4840" i="19"/>
  <c r="A4840" i="19"/>
  <c r="C4839" i="19"/>
  <c r="A4839" i="19"/>
  <c r="C4838" i="19"/>
  <c r="A4838" i="19"/>
  <c r="C4837" i="19"/>
  <c r="A4837" i="19"/>
  <c r="C4836" i="19"/>
  <c r="A4836" i="19"/>
  <c r="C4835" i="19"/>
  <c r="A4835" i="19"/>
  <c r="C4834" i="19"/>
  <c r="A4834" i="19"/>
  <c r="C4833" i="19"/>
  <c r="A4833" i="19"/>
  <c r="C4832" i="19"/>
  <c r="A4832" i="19"/>
  <c r="C4831" i="19"/>
  <c r="A4831" i="19"/>
  <c r="C4830" i="19"/>
  <c r="A4830" i="19"/>
  <c r="C4829" i="19"/>
  <c r="A4829" i="19"/>
  <c r="C4828" i="19"/>
  <c r="A4828" i="19"/>
  <c r="C4827" i="19"/>
  <c r="A4827" i="19"/>
  <c r="C4826" i="19"/>
  <c r="A4826" i="19"/>
  <c r="C4825" i="19"/>
  <c r="A4825" i="19"/>
  <c r="C4824" i="19"/>
  <c r="A4824" i="19"/>
  <c r="C4823" i="19"/>
  <c r="A4823" i="19"/>
  <c r="C4822" i="19"/>
  <c r="A4822" i="19"/>
  <c r="C4821" i="19"/>
  <c r="A4821" i="19"/>
  <c r="C4820" i="19"/>
  <c r="A4820" i="19"/>
  <c r="C4819" i="19"/>
  <c r="A4819" i="19"/>
  <c r="C4818" i="19"/>
  <c r="A4818" i="19"/>
  <c r="C4817" i="19"/>
  <c r="A4817" i="19"/>
  <c r="C4816" i="19"/>
  <c r="A4816" i="19"/>
  <c r="C4815" i="19"/>
  <c r="A4815" i="19"/>
  <c r="C4814" i="19"/>
  <c r="A4814" i="19"/>
  <c r="C4813" i="19"/>
  <c r="A4813" i="19"/>
  <c r="C4812" i="19"/>
  <c r="A4812" i="19"/>
  <c r="C4811" i="19"/>
  <c r="A4811" i="19"/>
  <c r="C4810" i="19"/>
  <c r="A4810" i="19"/>
  <c r="C4809" i="19"/>
  <c r="A4809" i="19"/>
  <c r="C4808" i="19"/>
  <c r="A4808" i="19"/>
  <c r="C4807" i="19"/>
  <c r="A4807" i="19"/>
  <c r="C4806" i="19"/>
  <c r="A4806" i="19"/>
  <c r="C4805" i="19"/>
  <c r="A4805" i="19"/>
  <c r="C4804" i="19"/>
  <c r="A4804" i="19"/>
  <c r="C4803" i="19"/>
  <c r="A4803" i="19"/>
  <c r="C4802" i="19"/>
  <c r="A4802" i="19"/>
  <c r="C4801" i="19"/>
  <c r="A4801" i="19"/>
  <c r="C4800" i="19"/>
  <c r="A4800" i="19"/>
  <c r="C4799" i="19"/>
  <c r="A4799" i="19"/>
  <c r="C4798" i="19"/>
  <c r="A4798" i="19"/>
  <c r="C4797" i="19"/>
  <c r="A4797" i="19"/>
  <c r="C4796" i="19"/>
  <c r="A4796" i="19"/>
  <c r="C4795" i="19"/>
  <c r="A4795" i="19"/>
  <c r="C4794" i="19"/>
  <c r="A4794" i="19"/>
  <c r="C4793" i="19"/>
  <c r="A4793" i="19"/>
  <c r="C4792" i="19"/>
  <c r="A4792" i="19"/>
  <c r="C4791" i="19"/>
  <c r="A4791" i="19"/>
  <c r="C4790" i="19"/>
  <c r="A4790" i="19"/>
  <c r="C4789" i="19"/>
  <c r="A4789" i="19"/>
  <c r="C4788" i="19"/>
  <c r="A4788" i="19"/>
  <c r="C4787" i="19"/>
  <c r="A4787" i="19"/>
  <c r="C4786" i="19"/>
  <c r="A4786" i="19"/>
  <c r="C4785" i="19"/>
  <c r="A4785" i="19"/>
  <c r="C4784" i="19"/>
  <c r="A4784" i="19"/>
  <c r="C4783" i="19"/>
  <c r="A4783" i="19"/>
  <c r="C4782" i="19"/>
  <c r="A4782" i="19"/>
  <c r="C4781" i="19"/>
  <c r="A4781" i="19"/>
  <c r="C4780" i="19"/>
  <c r="A4780" i="19"/>
  <c r="C4779" i="19"/>
  <c r="A4779" i="19"/>
  <c r="C4778" i="19"/>
  <c r="A4778" i="19"/>
  <c r="C4777" i="19"/>
  <c r="A4777" i="19"/>
  <c r="C4776" i="19"/>
  <c r="A4776" i="19"/>
  <c r="C4775" i="19"/>
  <c r="A4775" i="19"/>
  <c r="C4774" i="19"/>
  <c r="A4774" i="19"/>
  <c r="C4773" i="19"/>
  <c r="A4773" i="19"/>
  <c r="C4772" i="19"/>
  <c r="A4772" i="19"/>
  <c r="C4771" i="19"/>
  <c r="A4771" i="19"/>
  <c r="C4770" i="19"/>
  <c r="A4770" i="19"/>
  <c r="C4769" i="19"/>
  <c r="A4769" i="19"/>
  <c r="C4768" i="19"/>
  <c r="A4768" i="19"/>
  <c r="C4767" i="19"/>
  <c r="A4767" i="19"/>
  <c r="C4766" i="19"/>
  <c r="A4766" i="19"/>
  <c r="C4765" i="19"/>
  <c r="A4765" i="19"/>
  <c r="C4764" i="19"/>
  <c r="A4764" i="19"/>
  <c r="C4763" i="19"/>
  <c r="A4763" i="19"/>
  <c r="C4762" i="19"/>
  <c r="A4762" i="19"/>
  <c r="C4761" i="19"/>
  <c r="A4761" i="19"/>
  <c r="C4760" i="19"/>
  <c r="A4760" i="19"/>
  <c r="C4759" i="19"/>
  <c r="A4759" i="19"/>
  <c r="C4758" i="19"/>
  <c r="A4758" i="19"/>
  <c r="C4757" i="19"/>
  <c r="A4757" i="19"/>
  <c r="C4756" i="19"/>
  <c r="A4756" i="19"/>
  <c r="C4755" i="19"/>
  <c r="A4755" i="19"/>
  <c r="C4754" i="19"/>
  <c r="A4754" i="19"/>
  <c r="C4753" i="19"/>
  <c r="A4753" i="19"/>
  <c r="C4752" i="19"/>
  <c r="A4752" i="19"/>
  <c r="C4751" i="19"/>
  <c r="A4751" i="19"/>
  <c r="C4750" i="19"/>
  <c r="A4750" i="19"/>
  <c r="C4749" i="19"/>
  <c r="A4749" i="19"/>
  <c r="C4748" i="19"/>
  <c r="A4748" i="19"/>
  <c r="C4747" i="19"/>
  <c r="A4747" i="19"/>
  <c r="C4746" i="19"/>
  <c r="A4746" i="19"/>
  <c r="C4745" i="19"/>
  <c r="A4745" i="19"/>
  <c r="C4744" i="19"/>
  <c r="A4744" i="19"/>
  <c r="C4743" i="19"/>
  <c r="A4743" i="19"/>
  <c r="C4742" i="19"/>
  <c r="A4742" i="19"/>
  <c r="C4741" i="19"/>
  <c r="A4741" i="19"/>
  <c r="C4740" i="19"/>
  <c r="A4740" i="19"/>
  <c r="C4739" i="19"/>
  <c r="A4739" i="19"/>
  <c r="C4738" i="19"/>
  <c r="A4738" i="19"/>
  <c r="C4737" i="19"/>
  <c r="A4737" i="19"/>
  <c r="C4736" i="19"/>
  <c r="A4736" i="19"/>
  <c r="C4735" i="19"/>
  <c r="A4735" i="19"/>
  <c r="C4734" i="19"/>
  <c r="A4734" i="19"/>
  <c r="C4733" i="19"/>
  <c r="A4733" i="19"/>
  <c r="C4732" i="19"/>
  <c r="A4732" i="19"/>
  <c r="C4731" i="19"/>
  <c r="A4731" i="19"/>
  <c r="C4730" i="19"/>
  <c r="A4730" i="19"/>
  <c r="C4729" i="19"/>
  <c r="A4729" i="19"/>
  <c r="C4728" i="19"/>
  <c r="A4728" i="19"/>
  <c r="C4727" i="19"/>
  <c r="A4727" i="19"/>
  <c r="C4726" i="19"/>
  <c r="A4726" i="19"/>
  <c r="C4725" i="19"/>
  <c r="A4725" i="19"/>
  <c r="C4724" i="19"/>
  <c r="A4724" i="19"/>
  <c r="C4723" i="19"/>
  <c r="A4723" i="19"/>
  <c r="C4722" i="19"/>
  <c r="A4722" i="19"/>
  <c r="C4721" i="19"/>
  <c r="A4721" i="19"/>
  <c r="C4720" i="19"/>
  <c r="A4720" i="19"/>
  <c r="C4719" i="19"/>
  <c r="A4719" i="19"/>
  <c r="C4718" i="19"/>
  <c r="A4718" i="19"/>
  <c r="C4717" i="19"/>
  <c r="A4717" i="19"/>
  <c r="C4716" i="19"/>
  <c r="A4716" i="19"/>
  <c r="C4715" i="19"/>
  <c r="A4715" i="19"/>
  <c r="C4714" i="19"/>
  <c r="A4714" i="19"/>
  <c r="C4713" i="19"/>
  <c r="A4713" i="19"/>
  <c r="C4712" i="19"/>
  <c r="A4712" i="19"/>
  <c r="C4711" i="19"/>
  <c r="A4711" i="19"/>
  <c r="C4710" i="19"/>
  <c r="A4710" i="19"/>
  <c r="C4709" i="19"/>
  <c r="A4709" i="19"/>
  <c r="C4708" i="19"/>
  <c r="A4708" i="19"/>
  <c r="C4707" i="19"/>
  <c r="A4707" i="19"/>
  <c r="C4706" i="19"/>
  <c r="A4706" i="19"/>
  <c r="C4705" i="19"/>
  <c r="A4705" i="19"/>
  <c r="C4704" i="19"/>
  <c r="A4704" i="19"/>
  <c r="C4703" i="19"/>
  <c r="A4703" i="19"/>
  <c r="C4702" i="19"/>
  <c r="A4702" i="19"/>
  <c r="C4701" i="19"/>
  <c r="A4701" i="19"/>
  <c r="C4700" i="19"/>
  <c r="A4700" i="19"/>
  <c r="C4699" i="19"/>
  <c r="A4699" i="19"/>
  <c r="C4698" i="19"/>
  <c r="A4698" i="19"/>
  <c r="C4697" i="19"/>
  <c r="A4697" i="19"/>
  <c r="C4696" i="19"/>
  <c r="A4696" i="19"/>
  <c r="C4695" i="19"/>
  <c r="A4695" i="19"/>
  <c r="C4694" i="19"/>
  <c r="A4694" i="19"/>
  <c r="C4693" i="19"/>
  <c r="A4693" i="19"/>
  <c r="C4692" i="19"/>
  <c r="A4692" i="19"/>
  <c r="C4691" i="19"/>
  <c r="A4691" i="19"/>
  <c r="C4690" i="19"/>
  <c r="A4690" i="19"/>
  <c r="C4689" i="19"/>
  <c r="A4689" i="19"/>
  <c r="C4688" i="19"/>
  <c r="A4688" i="19"/>
  <c r="C4687" i="19"/>
  <c r="A4687" i="19"/>
  <c r="C4686" i="19"/>
  <c r="A4686" i="19"/>
  <c r="C4685" i="19"/>
  <c r="A4685" i="19"/>
  <c r="C4684" i="19"/>
  <c r="A4684" i="19"/>
  <c r="C4683" i="19"/>
  <c r="A4683" i="19"/>
  <c r="C4682" i="19"/>
  <c r="A4682" i="19"/>
  <c r="C4681" i="19"/>
  <c r="A4681" i="19"/>
  <c r="C4680" i="19"/>
  <c r="A4680" i="19"/>
  <c r="C4679" i="19"/>
  <c r="A4679" i="19"/>
  <c r="C4678" i="19"/>
  <c r="A4678" i="19"/>
  <c r="C4677" i="19"/>
  <c r="A4677" i="19"/>
  <c r="C4676" i="19"/>
  <c r="A4676" i="19"/>
  <c r="C4675" i="19"/>
  <c r="A4675" i="19"/>
  <c r="C4674" i="19"/>
  <c r="A4674" i="19"/>
  <c r="C4673" i="19"/>
  <c r="A4673" i="19"/>
  <c r="C4672" i="19"/>
  <c r="A4672" i="19"/>
  <c r="C4671" i="19"/>
  <c r="A4671" i="19"/>
  <c r="C4670" i="19"/>
  <c r="A4670" i="19"/>
  <c r="C4669" i="19"/>
  <c r="A4669" i="19"/>
  <c r="C4668" i="19"/>
  <c r="A4668" i="19"/>
  <c r="C4667" i="19"/>
  <c r="A4667" i="19"/>
  <c r="C4666" i="19"/>
  <c r="A4666" i="19"/>
  <c r="C4665" i="19"/>
  <c r="A4665" i="19"/>
  <c r="C4664" i="19"/>
  <c r="A4664" i="19"/>
  <c r="C4663" i="19"/>
  <c r="A4663" i="19"/>
  <c r="C4662" i="19"/>
  <c r="A4662" i="19"/>
  <c r="C4661" i="19"/>
  <c r="A4661" i="19"/>
  <c r="C4660" i="19"/>
  <c r="A4660" i="19"/>
  <c r="C4659" i="19"/>
  <c r="A4659" i="19"/>
  <c r="C4658" i="19"/>
  <c r="A4658" i="19"/>
  <c r="C4657" i="19"/>
  <c r="A4657" i="19"/>
  <c r="C4656" i="19"/>
  <c r="A4656" i="19"/>
  <c r="C4655" i="19"/>
  <c r="A4655" i="19"/>
  <c r="C4654" i="19"/>
  <c r="A4654" i="19"/>
  <c r="C4653" i="19"/>
  <c r="A4653" i="19"/>
  <c r="C4652" i="19"/>
  <c r="A4652" i="19"/>
  <c r="C4651" i="19"/>
  <c r="A4651" i="19"/>
  <c r="C4650" i="19"/>
  <c r="A4650" i="19"/>
  <c r="C4649" i="19"/>
  <c r="A4649" i="19"/>
  <c r="C4648" i="19"/>
  <c r="A4648" i="19"/>
  <c r="C4647" i="19"/>
  <c r="A4647" i="19"/>
  <c r="C4646" i="19"/>
  <c r="A4646" i="19"/>
  <c r="C4645" i="19"/>
  <c r="A4645" i="19"/>
  <c r="C4644" i="19"/>
  <c r="A4644" i="19"/>
  <c r="C4643" i="19"/>
  <c r="A4643" i="19"/>
  <c r="C4642" i="19"/>
  <c r="A4642" i="19"/>
  <c r="C4641" i="19"/>
  <c r="A4641" i="19"/>
  <c r="C4640" i="19"/>
  <c r="A4640" i="19"/>
  <c r="C4639" i="19"/>
  <c r="A4639" i="19"/>
  <c r="C4638" i="19"/>
  <c r="A4638" i="19"/>
  <c r="C4637" i="19"/>
  <c r="A4637" i="19"/>
  <c r="C4636" i="19"/>
  <c r="A4636" i="19"/>
  <c r="C4635" i="19"/>
  <c r="A4635" i="19"/>
  <c r="C4634" i="19"/>
  <c r="A4634" i="19"/>
  <c r="C4633" i="19"/>
  <c r="A4633" i="19"/>
  <c r="C4632" i="19"/>
  <c r="A4632" i="19"/>
  <c r="C4631" i="19"/>
  <c r="A4631" i="19"/>
  <c r="C4630" i="19"/>
  <c r="A4630" i="19"/>
  <c r="C4629" i="19"/>
  <c r="A4629" i="19"/>
  <c r="C4628" i="19"/>
  <c r="A4628" i="19"/>
  <c r="C4627" i="19"/>
  <c r="A4627" i="19"/>
  <c r="C4626" i="19"/>
  <c r="A4626" i="19"/>
  <c r="C4625" i="19"/>
  <c r="A4625" i="19"/>
  <c r="C4624" i="19"/>
  <c r="A4624" i="19"/>
  <c r="C4623" i="19"/>
  <c r="A4623" i="19"/>
  <c r="C4622" i="19"/>
  <c r="A4622" i="19"/>
  <c r="C4621" i="19"/>
  <c r="A4621" i="19"/>
  <c r="C4620" i="19"/>
  <c r="A4620" i="19"/>
  <c r="C4619" i="19"/>
  <c r="A4619" i="19"/>
  <c r="C4618" i="19"/>
  <c r="A4618" i="19"/>
  <c r="C4617" i="19"/>
  <c r="A4617" i="19"/>
  <c r="C4616" i="19"/>
  <c r="A4616" i="19"/>
  <c r="C4615" i="19"/>
  <c r="A4615" i="19"/>
  <c r="C4614" i="19"/>
  <c r="A4614" i="19"/>
  <c r="C4613" i="19"/>
  <c r="A4613" i="19"/>
  <c r="C4612" i="19"/>
  <c r="A4612" i="19"/>
  <c r="C4611" i="19"/>
  <c r="A4611" i="19"/>
  <c r="C4610" i="19"/>
  <c r="A4610" i="19"/>
  <c r="C4609" i="19"/>
  <c r="A4609" i="19"/>
  <c r="C4608" i="19"/>
  <c r="A4608" i="19"/>
  <c r="C4607" i="19"/>
  <c r="A4607" i="19"/>
  <c r="C4606" i="19"/>
  <c r="A4606" i="19"/>
  <c r="C4605" i="19"/>
  <c r="A4605" i="19"/>
  <c r="C4604" i="19"/>
  <c r="A4604" i="19"/>
  <c r="C4603" i="19"/>
  <c r="A4603" i="19"/>
  <c r="C4602" i="19"/>
  <c r="A4602" i="19"/>
  <c r="C4601" i="19"/>
  <c r="A4601" i="19"/>
  <c r="C4600" i="19"/>
  <c r="A4600" i="19"/>
  <c r="C4599" i="19"/>
  <c r="A4599" i="19"/>
  <c r="C4598" i="19"/>
  <c r="A4598" i="19"/>
  <c r="C4597" i="19"/>
  <c r="A4597" i="19"/>
  <c r="C4596" i="19"/>
  <c r="A4596" i="19"/>
  <c r="C4595" i="19"/>
  <c r="A4595" i="19"/>
  <c r="C4594" i="19"/>
  <c r="A4594" i="19"/>
  <c r="C4593" i="19"/>
  <c r="A4593" i="19"/>
  <c r="C4592" i="19"/>
  <c r="A4592" i="19"/>
  <c r="C4591" i="19"/>
  <c r="A4591" i="19"/>
  <c r="C4590" i="19"/>
  <c r="A4590" i="19"/>
  <c r="C4589" i="19"/>
  <c r="A4589" i="19"/>
  <c r="C4588" i="19"/>
  <c r="A4588" i="19"/>
  <c r="C4587" i="19"/>
  <c r="A4587" i="19"/>
  <c r="C4586" i="19"/>
  <c r="A4586" i="19"/>
  <c r="C4585" i="19"/>
  <c r="A4585" i="19"/>
  <c r="C4584" i="19"/>
  <c r="A4584" i="19"/>
  <c r="C4583" i="19"/>
  <c r="A4583" i="19"/>
  <c r="C4582" i="19"/>
  <c r="A4582" i="19"/>
  <c r="C4581" i="19"/>
  <c r="A4581" i="19"/>
  <c r="C4580" i="19"/>
  <c r="A4580" i="19"/>
  <c r="C4579" i="19"/>
  <c r="A4579" i="19"/>
  <c r="C4578" i="19"/>
  <c r="A4578" i="19"/>
  <c r="C4577" i="19"/>
  <c r="A4577" i="19"/>
  <c r="C4576" i="19"/>
  <c r="A4576" i="19"/>
  <c r="C4575" i="19"/>
  <c r="A4575" i="19"/>
  <c r="C4574" i="19"/>
  <c r="A4574" i="19"/>
  <c r="C4573" i="19"/>
  <c r="A4573" i="19"/>
  <c r="C4572" i="19"/>
  <c r="A4572" i="19"/>
  <c r="C4571" i="19"/>
  <c r="A4571" i="19"/>
  <c r="C4570" i="19"/>
  <c r="A4570" i="19"/>
  <c r="C4569" i="19"/>
  <c r="A4569" i="19"/>
  <c r="C4568" i="19"/>
  <c r="A4568" i="19"/>
  <c r="C4567" i="19"/>
  <c r="A4567" i="19"/>
  <c r="C4566" i="19"/>
  <c r="A4566" i="19"/>
  <c r="C4565" i="19"/>
  <c r="A4565" i="19"/>
  <c r="C4564" i="19"/>
  <c r="A4564" i="19"/>
  <c r="C4563" i="19"/>
  <c r="A4563" i="19"/>
  <c r="C4562" i="19"/>
  <c r="A4562" i="19"/>
  <c r="C4561" i="19"/>
  <c r="A4561" i="19"/>
  <c r="C4560" i="19"/>
  <c r="A4560" i="19"/>
  <c r="C4559" i="19"/>
  <c r="A4559" i="19"/>
  <c r="C4558" i="19"/>
  <c r="A4558" i="19"/>
  <c r="C4557" i="19"/>
  <c r="A4557" i="19"/>
  <c r="C4556" i="19"/>
  <c r="A4556" i="19"/>
  <c r="C4555" i="19"/>
  <c r="A4555" i="19"/>
  <c r="C4554" i="19"/>
  <c r="A4554" i="19"/>
  <c r="C4553" i="19"/>
  <c r="A4553" i="19"/>
  <c r="C4552" i="19"/>
  <c r="A4552" i="19"/>
  <c r="C4551" i="19"/>
  <c r="A4551" i="19"/>
  <c r="C4550" i="19"/>
  <c r="A4550" i="19"/>
  <c r="C4549" i="19"/>
  <c r="A4549" i="19"/>
  <c r="C4548" i="19"/>
  <c r="A4548" i="19"/>
  <c r="C4547" i="19"/>
  <c r="A4547" i="19"/>
  <c r="C4546" i="19"/>
  <c r="A4546" i="19"/>
  <c r="C4545" i="19"/>
  <c r="A4545" i="19"/>
  <c r="C4544" i="19"/>
  <c r="A4544" i="19"/>
  <c r="C4543" i="19"/>
  <c r="A4543" i="19"/>
  <c r="C4542" i="19"/>
  <c r="A4542" i="19"/>
  <c r="C4541" i="19"/>
  <c r="A4541" i="19"/>
  <c r="C4540" i="19"/>
  <c r="A4540" i="19"/>
  <c r="C4539" i="19"/>
  <c r="A4539" i="19"/>
  <c r="C4538" i="19"/>
  <c r="A4538" i="19"/>
  <c r="C4537" i="19"/>
  <c r="A4537" i="19"/>
  <c r="C4536" i="19"/>
  <c r="A4536" i="19"/>
  <c r="C4535" i="19"/>
  <c r="A4535" i="19"/>
  <c r="C4534" i="19"/>
  <c r="A4534" i="19"/>
  <c r="C4533" i="19"/>
  <c r="A4533" i="19"/>
  <c r="C4532" i="19"/>
  <c r="A4532" i="19"/>
  <c r="C4531" i="19"/>
  <c r="A4531" i="19"/>
  <c r="C4530" i="19"/>
  <c r="A4530" i="19"/>
  <c r="C4529" i="19"/>
  <c r="A4529" i="19"/>
  <c r="C4528" i="19"/>
  <c r="A4528" i="19"/>
  <c r="C4527" i="19"/>
  <c r="A4527" i="19"/>
  <c r="C4526" i="19"/>
  <c r="A4526" i="19"/>
  <c r="C4525" i="19"/>
  <c r="A4525" i="19"/>
  <c r="C4524" i="19"/>
  <c r="A4524" i="19"/>
  <c r="C4523" i="19"/>
  <c r="A4523" i="19"/>
  <c r="C4522" i="19"/>
  <c r="A4522" i="19"/>
  <c r="C4521" i="19"/>
  <c r="A4521" i="19"/>
  <c r="C4520" i="19"/>
  <c r="A4520" i="19"/>
  <c r="C4519" i="19"/>
  <c r="A4519" i="19"/>
  <c r="C4518" i="19"/>
  <c r="A4518" i="19"/>
  <c r="C4517" i="19"/>
  <c r="A4517" i="19"/>
  <c r="C4516" i="19"/>
  <c r="A4516" i="19"/>
  <c r="C4515" i="19"/>
  <c r="A4515" i="19"/>
  <c r="C4514" i="19"/>
  <c r="A4514" i="19"/>
  <c r="C4513" i="19"/>
  <c r="A4513" i="19"/>
  <c r="C4512" i="19"/>
  <c r="A4512" i="19"/>
  <c r="C4511" i="19"/>
  <c r="A4511" i="19"/>
  <c r="C4510" i="19"/>
  <c r="A4510" i="19"/>
  <c r="C4509" i="19"/>
  <c r="A4509" i="19"/>
  <c r="C4508" i="19"/>
  <c r="A4508" i="19"/>
  <c r="C4507" i="19"/>
  <c r="A4507" i="19"/>
  <c r="C4506" i="19"/>
  <c r="A4506" i="19"/>
  <c r="C4505" i="19"/>
  <c r="A4505" i="19"/>
  <c r="C4504" i="19"/>
  <c r="A4504" i="19"/>
  <c r="C4503" i="19"/>
  <c r="A4503" i="19"/>
  <c r="C4502" i="19"/>
  <c r="A4502" i="19"/>
  <c r="C4501" i="19"/>
  <c r="A4501" i="19"/>
  <c r="C4500" i="19"/>
  <c r="A4500" i="19"/>
  <c r="C4499" i="19"/>
  <c r="A4499" i="19"/>
  <c r="C4498" i="19"/>
  <c r="A4498" i="19"/>
  <c r="C4497" i="19"/>
  <c r="A4497" i="19"/>
  <c r="C4496" i="19"/>
  <c r="A4496" i="19"/>
  <c r="C4495" i="19"/>
  <c r="A4495" i="19"/>
  <c r="C4494" i="19"/>
  <c r="A4494" i="19"/>
  <c r="C4493" i="19"/>
  <c r="A4493" i="19"/>
  <c r="C4492" i="19"/>
  <c r="A4492" i="19"/>
  <c r="C4491" i="19"/>
  <c r="A4491" i="19"/>
  <c r="C4490" i="19"/>
  <c r="A4490" i="19"/>
  <c r="C4489" i="19"/>
  <c r="A4489" i="19"/>
  <c r="C4488" i="19"/>
  <c r="A4488" i="19"/>
  <c r="C4487" i="19"/>
  <c r="A4487" i="19"/>
  <c r="C4486" i="19"/>
  <c r="A4486" i="19"/>
  <c r="C4485" i="19"/>
  <c r="A4485" i="19"/>
  <c r="C4484" i="19"/>
  <c r="A4484" i="19"/>
  <c r="C4483" i="19"/>
  <c r="A4483" i="19"/>
  <c r="C4482" i="19"/>
  <c r="A4482" i="19"/>
  <c r="C4481" i="19"/>
  <c r="A4481" i="19"/>
  <c r="C4480" i="19"/>
  <c r="A4480" i="19"/>
  <c r="C4479" i="19"/>
  <c r="A4479" i="19"/>
  <c r="C4478" i="19"/>
  <c r="A4478" i="19"/>
  <c r="C4477" i="19"/>
  <c r="A4477" i="19"/>
  <c r="C4476" i="19"/>
  <c r="A4476" i="19"/>
  <c r="C4475" i="19"/>
  <c r="A4475" i="19"/>
  <c r="C4474" i="19"/>
  <c r="A4474" i="19"/>
  <c r="C4473" i="19"/>
  <c r="A4473" i="19"/>
  <c r="C4472" i="19"/>
  <c r="A4472" i="19"/>
  <c r="C4471" i="19"/>
  <c r="A4471" i="19"/>
  <c r="C4470" i="19"/>
  <c r="A4470" i="19"/>
  <c r="C4469" i="19"/>
  <c r="A4469" i="19"/>
  <c r="C4468" i="19"/>
  <c r="A4468" i="19"/>
  <c r="C4467" i="19"/>
  <c r="A4467" i="19"/>
  <c r="C4466" i="19"/>
  <c r="A4466" i="19"/>
  <c r="C4465" i="19"/>
  <c r="A4465" i="19"/>
  <c r="C4464" i="19"/>
  <c r="A4464" i="19"/>
  <c r="C4463" i="19"/>
  <c r="A4463" i="19"/>
  <c r="C4462" i="19"/>
  <c r="A4462" i="19"/>
  <c r="C4461" i="19"/>
  <c r="A4461" i="19"/>
  <c r="C4460" i="19"/>
  <c r="A4460" i="19"/>
  <c r="C4459" i="19"/>
  <c r="A4459" i="19"/>
  <c r="C4458" i="19"/>
  <c r="A4458" i="19"/>
  <c r="C4457" i="19"/>
  <c r="A4457" i="19"/>
  <c r="C4456" i="19"/>
  <c r="A4456" i="19"/>
  <c r="C4455" i="19"/>
  <c r="A4455" i="19"/>
  <c r="C4454" i="19"/>
  <c r="A4454" i="19"/>
  <c r="C4453" i="19"/>
  <c r="A4453" i="19"/>
  <c r="C4452" i="19"/>
  <c r="A4452" i="19"/>
  <c r="C4451" i="19"/>
  <c r="A4451" i="19"/>
  <c r="C4450" i="19"/>
  <c r="A4450" i="19"/>
  <c r="C4449" i="19"/>
  <c r="A4449" i="19"/>
  <c r="C4448" i="19"/>
  <c r="A4448" i="19"/>
  <c r="C4447" i="19"/>
  <c r="A4447" i="19"/>
  <c r="C4446" i="19"/>
  <c r="A4446" i="19"/>
  <c r="C4445" i="19"/>
  <c r="A4445" i="19"/>
  <c r="C4444" i="19"/>
  <c r="A4444" i="19"/>
  <c r="C4443" i="19"/>
  <c r="A4443" i="19"/>
  <c r="C4442" i="19"/>
  <c r="A4442" i="19"/>
  <c r="C4441" i="19"/>
  <c r="A4441" i="19"/>
  <c r="C4440" i="19"/>
  <c r="A4440" i="19"/>
  <c r="C4439" i="19"/>
  <c r="A4439" i="19"/>
  <c r="C4438" i="19"/>
  <c r="A4438" i="19"/>
  <c r="C4437" i="19"/>
  <c r="A4437" i="19"/>
  <c r="C4436" i="19"/>
  <c r="A4436" i="19"/>
  <c r="C4435" i="19"/>
  <c r="A4435" i="19"/>
  <c r="C4434" i="19"/>
  <c r="A4434" i="19"/>
  <c r="C4433" i="19"/>
  <c r="A4433" i="19"/>
  <c r="C4432" i="19"/>
  <c r="A4432" i="19"/>
  <c r="C4431" i="19"/>
  <c r="A4431" i="19"/>
  <c r="C4430" i="19"/>
  <c r="A4430" i="19"/>
  <c r="C4429" i="19"/>
  <c r="A4429" i="19"/>
  <c r="C4428" i="19"/>
  <c r="A4428" i="19"/>
  <c r="C4427" i="19"/>
  <c r="A4427" i="19"/>
  <c r="C4426" i="19"/>
  <c r="A4426" i="19"/>
  <c r="C4425" i="19"/>
  <c r="A4425" i="19"/>
  <c r="C4424" i="19"/>
  <c r="A4424" i="19"/>
  <c r="C4423" i="19"/>
  <c r="A4423" i="19"/>
  <c r="C4422" i="19"/>
  <c r="A4422" i="19"/>
  <c r="C4421" i="19"/>
  <c r="A4421" i="19"/>
  <c r="C4420" i="19"/>
  <c r="A4420" i="19"/>
  <c r="C4419" i="19"/>
  <c r="A4419" i="19"/>
  <c r="C4418" i="19"/>
  <c r="A4418" i="19"/>
  <c r="C4417" i="19"/>
  <c r="A4417" i="19"/>
  <c r="C4416" i="19"/>
  <c r="A4416" i="19"/>
  <c r="C4415" i="19"/>
  <c r="A4415" i="19"/>
  <c r="C4414" i="19"/>
  <c r="A4414" i="19"/>
  <c r="C4413" i="19"/>
  <c r="A4413" i="19"/>
  <c r="C4412" i="19"/>
  <c r="A4412" i="19"/>
  <c r="C4411" i="19"/>
  <c r="A4411" i="19"/>
  <c r="C4410" i="19"/>
  <c r="A4410" i="19"/>
  <c r="C4409" i="19"/>
  <c r="A4409" i="19"/>
  <c r="C4408" i="19"/>
  <c r="A4408" i="19"/>
  <c r="C4407" i="19"/>
  <c r="A4407" i="19"/>
  <c r="C4406" i="19"/>
  <c r="A4406" i="19"/>
  <c r="C4405" i="19"/>
  <c r="A4405" i="19"/>
  <c r="C4404" i="19"/>
  <c r="A4404" i="19"/>
  <c r="C4403" i="19"/>
  <c r="A4403" i="19"/>
  <c r="C4402" i="19"/>
  <c r="A4402" i="19"/>
  <c r="C4401" i="19"/>
  <c r="A4401" i="19"/>
  <c r="C4400" i="19"/>
  <c r="A4400" i="19"/>
  <c r="C4399" i="19"/>
  <c r="A4399" i="19"/>
  <c r="C4398" i="19"/>
  <c r="A4398" i="19"/>
  <c r="C4397" i="19"/>
  <c r="A4397" i="19"/>
  <c r="C4396" i="19"/>
  <c r="A4396" i="19"/>
  <c r="C4395" i="19"/>
  <c r="A4395" i="19"/>
  <c r="C4394" i="19"/>
  <c r="A4394" i="19"/>
  <c r="C4393" i="19"/>
  <c r="A4393" i="19"/>
  <c r="C4392" i="19"/>
  <c r="A4392" i="19"/>
  <c r="C4391" i="19"/>
  <c r="A4391" i="19"/>
  <c r="C4390" i="19"/>
  <c r="A4390" i="19"/>
  <c r="C4389" i="19"/>
  <c r="A4389" i="19"/>
  <c r="C4388" i="19"/>
  <c r="A4388" i="19"/>
  <c r="C4387" i="19"/>
  <c r="A4387" i="19"/>
  <c r="C4386" i="19"/>
  <c r="A4386" i="19"/>
  <c r="C4385" i="19"/>
  <c r="A4385" i="19"/>
  <c r="C4384" i="19"/>
  <c r="A4384" i="19"/>
  <c r="C4383" i="19"/>
  <c r="A4383" i="19"/>
  <c r="C4382" i="19"/>
  <c r="A4382" i="19"/>
  <c r="C4381" i="19"/>
  <c r="A4381" i="19"/>
  <c r="C4380" i="19"/>
  <c r="A4380" i="19"/>
  <c r="C4379" i="19"/>
  <c r="A4379" i="19"/>
  <c r="C4378" i="19"/>
  <c r="A4378" i="19"/>
  <c r="C4377" i="19"/>
  <c r="A4377" i="19"/>
  <c r="C4376" i="19"/>
  <c r="A4376" i="19"/>
  <c r="C4375" i="19"/>
  <c r="A4375" i="19"/>
  <c r="C4374" i="19"/>
  <c r="A4374" i="19"/>
  <c r="C4373" i="19"/>
  <c r="A4373" i="19"/>
  <c r="C4372" i="19"/>
  <c r="A4372" i="19"/>
  <c r="C4371" i="19"/>
  <c r="A4371" i="19"/>
  <c r="C4370" i="19"/>
  <c r="A4370" i="19"/>
  <c r="C4369" i="19"/>
  <c r="A4369" i="19"/>
  <c r="C4368" i="19"/>
  <c r="A4368" i="19"/>
  <c r="C4367" i="19"/>
  <c r="A4367" i="19"/>
  <c r="C4366" i="19"/>
  <c r="A4366" i="19"/>
  <c r="C4365" i="19"/>
  <c r="A4365" i="19"/>
  <c r="C4364" i="19"/>
  <c r="A4364" i="19"/>
  <c r="C4363" i="19"/>
  <c r="A4363" i="19"/>
  <c r="C4362" i="19"/>
  <c r="A4362" i="19"/>
  <c r="C4361" i="19"/>
  <c r="A4361" i="19"/>
  <c r="C4360" i="19"/>
  <c r="A4360" i="19"/>
  <c r="C4359" i="19"/>
  <c r="A4359" i="19"/>
  <c r="C4358" i="19"/>
  <c r="A4358" i="19"/>
  <c r="C4357" i="19"/>
  <c r="A4357" i="19"/>
  <c r="C4356" i="19"/>
  <c r="A4356" i="19"/>
  <c r="C4355" i="19"/>
  <c r="A4355" i="19"/>
  <c r="C4354" i="19"/>
  <c r="A4354" i="19"/>
  <c r="C4353" i="19"/>
  <c r="A4353" i="19"/>
  <c r="C4352" i="19"/>
  <c r="A4352" i="19"/>
  <c r="C4351" i="19"/>
  <c r="A4351" i="19"/>
  <c r="C4350" i="19"/>
  <c r="A4350" i="19"/>
  <c r="C4349" i="19"/>
  <c r="A4349" i="19"/>
  <c r="C4348" i="19"/>
  <c r="A4348" i="19"/>
  <c r="C4347" i="19"/>
  <c r="A4347" i="19"/>
  <c r="C4346" i="19"/>
  <c r="A4346" i="19"/>
  <c r="C4345" i="19"/>
  <c r="A4345" i="19"/>
  <c r="C4344" i="19"/>
  <c r="A4344" i="19"/>
  <c r="C4343" i="19"/>
  <c r="A4343" i="19"/>
  <c r="C4342" i="19"/>
  <c r="A4342" i="19"/>
  <c r="C4341" i="19"/>
  <c r="A4341" i="19"/>
  <c r="C4340" i="19"/>
  <c r="A4340" i="19"/>
  <c r="C4339" i="19"/>
  <c r="A4339" i="19"/>
  <c r="C4338" i="19"/>
  <c r="A4338" i="19"/>
  <c r="C4337" i="19"/>
  <c r="A4337" i="19"/>
  <c r="C4336" i="19"/>
  <c r="A4336" i="19"/>
  <c r="C4335" i="19"/>
  <c r="A4335" i="19"/>
  <c r="C4334" i="19"/>
  <c r="A4334" i="19"/>
  <c r="C4333" i="19"/>
  <c r="A4333" i="19"/>
  <c r="C4332" i="19"/>
  <c r="A4332" i="19"/>
  <c r="C4331" i="19"/>
  <c r="A4331" i="19"/>
  <c r="C4330" i="19"/>
  <c r="A4330" i="19"/>
  <c r="C4329" i="19"/>
  <c r="A4329" i="19"/>
  <c r="C4328" i="19"/>
  <c r="A4328" i="19"/>
  <c r="C4327" i="19"/>
  <c r="A4327" i="19"/>
  <c r="C4326" i="19"/>
  <c r="A4326" i="19"/>
  <c r="C4325" i="19"/>
  <c r="A4325" i="19"/>
  <c r="C4324" i="19"/>
  <c r="A4324" i="19"/>
  <c r="C4323" i="19"/>
  <c r="A4323" i="19"/>
  <c r="C4322" i="19"/>
  <c r="A4322" i="19"/>
  <c r="C4321" i="19"/>
  <c r="A4321" i="19"/>
  <c r="C4320" i="19"/>
  <c r="A4320" i="19"/>
  <c r="C4319" i="19"/>
  <c r="A4319" i="19"/>
  <c r="C4318" i="19"/>
  <c r="A4318" i="19"/>
  <c r="C4317" i="19"/>
  <c r="A4317" i="19"/>
  <c r="C4316" i="19"/>
  <c r="A4316" i="19"/>
  <c r="C4315" i="19"/>
  <c r="A4315" i="19"/>
  <c r="C4314" i="19"/>
  <c r="A4314" i="19"/>
  <c r="C4313" i="19"/>
  <c r="A4313" i="19"/>
  <c r="C4312" i="19"/>
  <c r="A4312" i="19"/>
  <c r="C4311" i="19"/>
  <c r="A4311" i="19"/>
  <c r="C4310" i="19"/>
  <c r="A4310" i="19"/>
  <c r="C4309" i="19"/>
  <c r="A4309" i="19"/>
  <c r="C4308" i="19"/>
  <c r="A4308" i="19"/>
  <c r="C4307" i="19"/>
  <c r="A4307" i="19"/>
  <c r="C4306" i="19"/>
  <c r="A4306" i="19"/>
  <c r="C4305" i="19"/>
  <c r="A4305" i="19"/>
  <c r="C4304" i="19"/>
  <c r="A4304" i="19"/>
  <c r="C4303" i="19"/>
  <c r="A4303" i="19"/>
  <c r="C4302" i="19"/>
  <c r="A4302" i="19"/>
  <c r="C4301" i="19"/>
  <c r="A4301" i="19"/>
  <c r="C4300" i="19"/>
  <c r="A4300" i="19"/>
  <c r="C4299" i="19"/>
  <c r="A4299" i="19"/>
  <c r="C4298" i="19"/>
  <c r="A4298" i="19"/>
  <c r="C4297" i="19"/>
  <c r="A4297" i="19"/>
  <c r="C4296" i="19"/>
  <c r="A4296" i="19"/>
  <c r="C4295" i="19"/>
  <c r="A4295" i="19"/>
  <c r="C4294" i="19"/>
  <c r="A4294" i="19"/>
  <c r="C4293" i="19"/>
  <c r="A4293" i="19"/>
  <c r="C4292" i="19"/>
  <c r="A4292" i="19"/>
  <c r="C4291" i="19"/>
  <c r="A4291" i="19"/>
  <c r="C4290" i="19"/>
  <c r="A4290" i="19"/>
  <c r="C4289" i="19"/>
  <c r="A4289" i="19"/>
  <c r="C4288" i="19"/>
  <c r="A4288" i="19"/>
  <c r="C4287" i="19"/>
  <c r="A4287" i="19"/>
  <c r="C4286" i="19"/>
  <c r="A4286" i="19"/>
  <c r="C4285" i="19"/>
  <c r="A4285" i="19"/>
  <c r="C4284" i="19"/>
  <c r="A4284" i="19"/>
  <c r="C4283" i="19"/>
  <c r="A4283" i="19"/>
  <c r="C4282" i="19"/>
  <c r="A4282" i="19"/>
  <c r="C4281" i="19"/>
  <c r="A4281" i="19"/>
  <c r="C4280" i="19"/>
  <c r="A4280" i="19"/>
  <c r="C4279" i="19"/>
  <c r="A4279" i="19"/>
  <c r="C4278" i="19"/>
  <c r="A4278" i="19"/>
  <c r="C4277" i="19"/>
  <c r="A4277" i="19"/>
  <c r="C4276" i="19"/>
  <c r="A4276" i="19"/>
  <c r="C4275" i="19"/>
  <c r="A4275" i="19"/>
  <c r="C4274" i="19"/>
  <c r="A4274" i="19"/>
  <c r="C4273" i="19"/>
  <c r="A4273" i="19"/>
  <c r="C4272" i="19"/>
  <c r="A4272" i="19"/>
  <c r="C4271" i="19"/>
  <c r="A4271" i="19"/>
  <c r="C4270" i="19"/>
  <c r="A4270" i="19"/>
  <c r="C4269" i="19"/>
  <c r="A4269" i="19"/>
  <c r="C4268" i="19"/>
  <c r="A4268" i="19"/>
  <c r="C4267" i="19"/>
  <c r="A4267" i="19"/>
  <c r="C4266" i="19"/>
  <c r="A4266" i="19"/>
  <c r="C4265" i="19"/>
  <c r="A4265" i="19"/>
  <c r="C4264" i="19"/>
  <c r="A4264" i="19"/>
  <c r="C4263" i="19"/>
  <c r="A4263" i="19"/>
  <c r="C4262" i="19"/>
  <c r="A4262" i="19"/>
  <c r="C4261" i="19"/>
  <c r="A4261" i="19"/>
  <c r="C4260" i="19"/>
  <c r="A4260" i="19"/>
  <c r="C4259" i="19"/>
  <c r="A4259" i="19"/>
  <c r="C4258" i="19"/>
  <c r="A4258" i="19"/>
  <c r="C4257" i="19"/>
  <c r="A4257" i="19"/>
  <c r="C4256" i="19"/>
  <c r="A4256" i="19"/>
  <c r="C4255" i="19"/>
  <c r="A4255" i="19"/>
  <c r="C4254" i="19"/>
  <c r="A4254" i="19"/>
  <c r="C4253" i="19"/>
  <c r="A4253" i="19"/>
  <c r="C4252" i="19"/>
  <c r="A4252" i="19"/>
  <c r="C4251" i="19"/>
  <c r="A4251" i="19"/>
  <c r="C4250" i="19"/>
  <c r="A4250" i="19"/>
  <c r="C4249" i="19"/>
  <c r="A4249" i="19"/>
  <c r="C4248" i="19"/>
  <c r="A4248" i="19"/>
  <c r="C4247" i="19"/>
  <c r="A4247" i="19"/>
  <c r="C4246" i="19"/>
  <c r="A4246" i="19"/>
  <c r="C4245" i="19"/>
  <c r="A4245" i="19"/>
  <c r="C4244" i="19"/>
  <c r="A4244" i="19"/>
  <c r="C4243" i="19"/>
  <c r="A4243" i="19"/>
  <c r="C4242" i="19"/>
  <c r="A4242" i="19"/>
  <c r="C4241" i="19"/>
  <c r="A4241" i="19"/>
  <c r="C4240" i="19"/>
  <c r="A4240" i="19"/>
  <c r="C4239" i="19"/>
  <c r="A4239" i="19"/>
  <c r="C4238" i="19"/>
  <c r="A4238" i="19"/>
  <c r="C4237" i="19"/>
  <c r="A4237" i="19"/>
  <c r="C4236" i="19"/>
  <c r="A4236" i="19"/>
  <c r="C4235" i="19"/>
  <c r="A4235" i="19"/>
  <c r="C4234" i="19"/>
  <c r="A4234" i="19"/>
  <c r="C4233" i="19"/>
  <c r="A4233" i="19"/>
  <c r="C4232" i="19"/>
  <c r="A4232" i="19"/>
  <c r="C4231" i="19"/>
  <c r="A4231" i="19"/>
  <c r="C4230" i="19"/>
  <c r="A4230" i="19"/>
  <c r="C4229" i="19"/>
  <c r="A4229" i="19"/>
  <c r="C4228" i="19"/>
  <c r="A4228" i="19"/>
  <c r="C4227" i="19"/>
  <c r="A4227" i="19"/>
  <c r="C4226" i="19"/>
  <c r="A4226" i="19"/>
  <c r="C4225" i="19"/>
  <c r="A4225" i="19"/>
  <c r="C4224" i="19"/>
  <c r="A4224" i="19"/>
  <c r="C4223" i="19"/>
  <c r="A4223" i="19"/>
  <c r="C4222" i="19"/>
  <c r="A4222" i="19"/>
  <c r="C4221" i="19"/>
  <c r="A4221" i="19"/>
  <c r="C4220" i="19"/>
  <c r="A4220" i="19"/>
  <c r="C4219" i="19"/>
  <c r="A4219" i="19"/>
  <c r="C4218" i="19"/>
  <c r="A4218" i="19"/>
  <c r="C4217" i="19"/>
  <c r="A4217" i="19"/>
  <c r="C4216" i="19"/>
  <c r="A4216" i="19"/>
  <c r="C4215" i="19"/>
  <c r="A4215" i="19"/>
  <c r="C4214" i="19"/>
  <c r="A4214" i="19"/>
  <c r="C4213" i="19"/>
  <c r="A4213" i="19"/>
  <c r="C4212" i="19"/>
  <c r="A4212" i="19"/>
  <c r="C4211" i="19"/>
  <c r="A4211" i="19"/>
  <c r="C4210" i="19"/>
  <c r="A4210" i="19"/>
  <c r="C4209" i="19"/>
  <c r="A4209" i="19"/>
  <c r="C4208" i="19"/>
  <c r="A4208" i="19"/>
  <c r="C4207" i="19"/>
  <c r="A4207" i="19"/>
  <c r="C4206" i="19"/>
  <c r="A4206" i="19"/>
  <c r="C4205" i="19"/>
  <c r="A4205" i="19"/>
  <c r="C4204" i="19"/>
  <c r="A4204" i="19"/>
  <c r="C4203" i="19"/>
  <c r="A4203" i="19"/>
  <c r="C4202" i="19"/>
  <c r="A4202" i="19"/>
  <c r="C4201" i="19"/>
  <c r="A4201" i="19"/>
  <c r="C4200" i="19"/>
  <c r="A4200" i="19"/>
  <c r="C4199" i="19"/>
  <c r="A4199" i="19"/>
  <c r="C4198" i="19"/>
  <c r="A4198" i="19"/>
  <c r="C4197" i="19"/>
  <c r="A4197" i="19"/>
  <c r="C4196" i="19"/>
  <c r="A4196" i="19"/>
  <c r="C4195" i="19"/>
  <c r="A4195" i="19"/>
  <c r="C4194" i="19"/>
  <c r="A4194" i="19"/>
  <c r="C4193" i="19"/>
  <c r="A4193" i="19"/>
  <c r="C4192" i="19"/>
  <c r="A4192" i="19"/>
  <c r="C4191" i="19"/>
  <c r="A4191" i="19"/>
  <c r="C4190" i="19"/>
  <c r="A4190" i="19"/>
  <c r="C4189" i="19"/>
  <c r="A4189" i="19"/>
  <c r="C4188" i="19"/>
  <c r="A4188" i="19"/>
  <c r="C4187" i="19"/>
  <c r="A4187" i="19"/>
  <c r="C4186" i="19"/>
  <c r="A4186" i="19"/>
  <c r="C4185" i="19"/>
  <c r="A4185" i="19"/>
  <c r="C4184" i="19"/>
  <c r="A4184" i="19"/>
  <c r="C4183" i="19"/>
  <c r="A4183" i="19"/>
  <c r="C4182" i="19"/>
  <c r="A4182" i="19"/>
  <c r="C4181" i="19"/>
  <c r="A4181" i="19"/>
  <c r="C4180" i="19"/>
  <c r="A4180" i="19"/>
  <c r="C4179" i="19"/>
  <c r="A4179" i="19"/>
  <c r="C4178" i="19"/>
  <c r="A4178" i="19"/>
  <c r="C4177" i="19"/>
  <c r="A4177" i="19"/>
  <c r="C4176" i="19"/>
  <c r="A4176" i="19"/>
  <c r="C4175" i="19"/>
  <c r="A4175" i="19"/>
  <c r="C4174" i="19"/>
  <c r="A4174" i="19"/>
  <c r="C4173" i="19"/>
  <c r="A4173" i="19"/>
  <c r="C4172" i="19"/>
  <c r="A4172" i="19"/>
  <c r="C4171" i="19"/>
  <c r="A4171" i="19"/>
  <c r="C4170" i="19"/>
  <c r="A4170" i="19"/>
  <c r="C4169" i="19"/>
  <c r="A4169" i="19"/>
  <c r="C4168" i="19"/>
  <c r="A4168" i="19"/>
  <c r="C4167" i="19"/>
  <c r="A4167" i="19"/>
  <c r="C4166" i="19"/>
  <c r="A4166" i="19"/>
  <c r="C4165" i="19"/>
  <c r="A4165" i="19"/>
  <c r="C4164" i="19"/>
  <c r="A4164" i="19"/>
  <c r="C4163" i="19"/>
  <c r="A4163" i="19"/>
  <c r="C4162" i="19"/>
  <c r="A4162" i="19"/>
  <c r="C4161" i="19"/>
  <c r="A4161" i="19"/>
  <c r="C4160" i="19"/>
  <c r="A4160" i="19"/>
  <c r="C4159" i="19"/>
  <c r="A4159" i="19"/>
  <c r="C4158" i="19"/>
  <c r="A4158" i="19"/>
  <c r="C4157" i="19"/>
  <c r="A4157" i="19"/>
  <c r="C4156" i="19"/>
  <c r="A4156" i="19"/>
  <c r="C4155" i="19"/>
  <c r="A4155" i="19"/>
  <c r="C4154" i="19"/>
  <c r="A4154" i="19"/>
  <c r="C4153" i="19"/>
  <c r="A4153" i="19"/>
  <c r="C4152" i="19"/>
  <c r="A4152" i="19"/>
  <c r="C4151" i="19"/>
  <c r="A4151" i="19"/>
  <c r="C4150" i="19"/>
  <c r="A4150" i="19"/>
  <c r="C4149" i="19"/>
  <c r="A4149" i="19"/>
  <c r="C4148" i="19"/>
  <c r="A4148" i="19"/>
  <c r="C4147" i="19"/>
  <c r="A4147" i="19"/>
  <c r="C4146" i="19"/>
  <c r="A4146" i="19"/>
  <c r="C4145" i="19"/>
  <c r="A4145" i="19"/>
  <c r="C4144" i="19"/>
  <c r="A4144" i="19"/>
  <c r="C4143" i="19"/>
  <c r="A4143" i="19"/>
  <c r="C4142" i="19"/>
  <c r="A4142" i="19"/>
  <c r="C4141" i="19"/>
  <c r="A4141" i="19"/>
  <c r="C4140" i="19"/>
  <c r="A4140" i="19"/>
  <c r="C4139" i="19"/>
  <c r="A4139" i="19"/>
  <c r="C4138" i="19"/>
  <c r="A4138" i="19"/>
  <c r="C4137" i="19"/>
  <c r="A4137" i="19"/>
  <c r="C4136" i="19"/>
  <c r="A4136" i="19"/>
  <c r="C4135" i="19"/>
  <c r="A4135" i="19"/>
  <c r="C4134" i="19"/>
  <c r="A4134" i="19"/>
  <c r="C4133" i="19"/>
  <c r="A4133" i="19"/>
  <c r="C4132" i="19"/>
  <c r="A4132" i="19"/>
  <c r="C4131" i="19"/>
  <c r="A4131" i="19"/>
  <c r="C4130" i="19"/>
  <c r="A4130" i="19"/>
  <c r="C4129" i="19"/>
  <c r="A4129" i="19"/>
  <c r="C4128" i="19"/>
  <c r="A4128" i="19"/>
  <c r="C4127" i="19"/>
  <c r="A4127" i="19"/>
  <c r="C4126" i="19"/>
  <c r="A4126" i="19"/>
  <c r="C4125" i="19"/>
  <c r="A4125" i="19"/>
  <c r="C4124" i="19"/>
  <c r="A4124" i="19"/>
  <c r="C4123" i="19"/>
  <c r="A4123" i="19"/>
  <c r="C4122" i="19"/>
  <c r="A4122" i="19"/>
  <c r="C4121" i="19"/>
  <c r="A4121" i="19"/>
  <c r="C4120" i="19"/>
  <c r="A4120" i="19"/>
  <c r="C4119" i="19"/>
  <c r="A4119" i="19"/>
  <c r="C4118" i="19"/>
  <c r="A4118" i="19"/>
  <c r="C4117" i="19"/>
  <c r="A4117" i="19"/>
  <c r="C4116" i="19"/>
  <c r="A4116" i="19"/>
  <c r="C4115" i="19"/>
  <c r="A4115" i="19"/>
  <c r="C4114" i="19"/>
  <c r="A4114" i="19"/>
  <c r="C4113" i="19"/>
  <c r="A4113" i="19"/>
  <c r="C4112" i="19"/>
  <c r="A4112" i="19"/>
  <c r="C4111" i="19"/>
  <c r="A4111" i="19"/>
  <c r="C4110" i="19"/>
  <c r="A4110" i="19"/>
  <c r="C4109" i="19"/>
  <c r="A4109" i="19"/>
  <c r="C4108" i="19"/>
  <c r="A4108" i="19"/>
  <c r="C4107" i="19"/>
  <c r="A4107" i="19"/>
  <c r="C4106" i="19"/>
  <c r="A4106" i="19"/>
  <c r="C4105" i="19"/>
  <c r="A4105" i="19"/>
  <c r="C4104" i="19"/>
  <c r="A4104" i="19"/>
  <c r="C4103" i="19"/>
  <c r="A4103" i="19"/>
  <c r="C4102" i="19"/>
  <c r="A4102" i="19"/>
  <c r="C4101" i="19"/>
  <c r="A4101" i="19"/>
  <c r="C4100" i="19"/>
  <c r="A4100" i="19"/>
  <c r="C4099" i="19"/>
  <c r="A4099" i="19"/>
  <c r="C4098" i="19"/>
  <c r="A4098" i="19"/>
  <c r="C4097" i="19"/>
  <c r="A4097" i="19"/>
  <c r="C4096" i="19"/>
  <c r="A4096" i="19"/>
  <c r="C4095" i="19"/>
  <c r="A4095" i="19"/>
  <c r="C4094" i="19"/>
  <c r="A4094" i="19"/>
  <c r="C4093" i="19"/>
  <c r="A4093" i="19"/>
  <c r="C4092" i="19"/>
  <c r="A4092" i="19"/>
  <c r="C4091" i="19"/>
  <c r="A4091" i="19"/>
  <c r="C4090" i="19"/>
  <c r="A4090" i="19"/>
  <c r="C4089" i="19"/>
  <c r="A4089" i="19"/>
  <c r="C4088" i="19"/>
  <c r="A4088" i="19"/>
  <c r="C4087" i="19"/>
  <c r="A4087" i="19"/>
  <c r="C4086" i="19"/>
  <c r="A4086" i="19"/>
  <c r="C4085" i="19"/>
  <c r="A4085" i="19"/>
  <c r="C4084" i="19"/>
  <c r="A4084" i="19"/>
  <c r="C4083" i="19"/>
  <c r="A4083" i="19"/>
  <c r="C4082" i="19"/>
  <c r="A4082" i="19"/>
  <c r="C4081" i="19"/>
  <c r="A4081" i="19"/>
  <c r="C4080" i="19"/>
  <c r="A4080" i="19"/>
  <c r="C4079" i="19"/>
  <c r="A4079" i="19"/>
  <c r="C4078" i="19"/>
  <c r="A4078" i="19"/>
  <c r="C4077" i="19"/>
  <c r="A4077" i="19"/>
  <c r="C4076" i="19"/>
  <c r="A4076" i="19"/>
  <c r="C4075" i="19"/>
  <c r="A4075" i="19"/>
  <c r="C4074" i="19"/>
  <c r="A4074" i="19"/>
  <c r="C4073" i="19"/>
  <c r="A4073" i="19"/>
  <c r="C4072" i="19"/>
  <c r="A4072" i="19"/>
  <c r="C4071" i="19"/>
  <c r="A4071" i="19"/>
  <c r="C4070" i="19"/>
  <c r="A4070" i="19"/>
  <c r="C4069" i="19"/>
  <c r="A4069" i="19"/>
  <c r="C4068" i="19"/>
  <c r="A4068" i="19"/>
  <c r="C4067" i="19"/>
  <c r="A4067" i="19"/>
  <c r="C4066" i="19"/>
  <c r="A4066" i="19"/>
  <c r="C4065" i="19"/>
  <c r="A4065" i="19"/>
  <c r="C4064" i="19"/>
  <c r="A4064" i="19"/>
  <c r="C4063" i="19"/>
  <c r="A4063" i="19"/>
  <c r="C4062" i="19"/>
  <c r="A4062" i="19"/>
  <c r="C4061" i="19"/>
  <c r="A4061" i="19"/>
  <c r="C4060" i="19"/>
  <c r="A4060" i="19"/>
  <c r="C4059" i="19"/>
  <c r="A4059" i="19"/>
  <c r="C4058" i="19"/>
  <c r="A4058" i="19"/>
  <c r="C4057" i="19"/>
  <c r="A4057" i="19"/>
  <c r="C4056" i="19"/>
  <c r="A4056" i="19"/>
  <c r="C4055" i="19"/>
  <c r="A4055" i="19"/>
  <c r="C4054" i="19"/>
  <c r="A4054" i="19"/>
  <c r="C4053" i="19"/>
  <c r="A4053" i="19"/>
  <c r="C4052" i="19"/>
  <c r="A4052" i="19"/>
  <c r="C4051" i="19"/>
  <c r="A4051" i="19"/>
  <c r="C4050" i="19"/>
  <c r="A4050" i="19"/>
  <c r="C4049" i="19"/>
  <c r="A4049" i="19"/>
  <c r="C4048" i="19"/>
  <c r="A4048" i="19"/>
  <c r="C4047" i="19"/>
  <c r="A4047" i="19"/>
  <c r="C4046" i="19"/>
  <c r="A4046" i="19"/>
  <c r="C4045" i="19"/>
  <c r="A4045" i="19"/>
  <c r="C4044" i="19"/>
  <c r="A4044" i="19"/>
  <c r="C4043" i="19"/>
  <c r="A4043" i="19"/>
  <c r="C4042" i="19"/>
  <c r="A4042" i="19"/>
  <c r="C4041" i="19"/>
  <c r="A4041" i="19"/>
  <c r="C4040" i="19"/>
  <c r="A4040" i="19"/>
  <c r="C4039" i="19"/>
  <c r="A4039" i="19"/>
  <c r="C4038" i="19"/>
  <c r="A4038" i="19"/>
  <c r="C4037" i="19"/>
  <c r="A4037" i="19"/>
  <c r="C4036" i="19"/>
  <c r="A4036" i="19"/>
  <c r="C4035" i="19"/>
  <c r="A4035" i="19"/>
  <c r="C4034" i="19"/>
  <c r="A4034" i="19"/>
  <c r="C4033" i="19"/>
  <c r="A4033" i="19"/>
  <c r="C4032" i="19"/>
  <c r="A4032" i="19"/>
  <c r="C4031" i="19"/>
  <c r="A4031" i="19"/>
  <c r="C4030" i="19"/>
  <c r="A4030" i="19"/>
  <c r="C4029" i="19"/>
  <c r="A4029" i="19"/>
  <c r="C4028" i="19"/>
  <c r="A4028" i="19"/>
  <c r="C4027" i="19"/>
  <c r="A4027" i="19"/>
  <c r="C4026" i="19"/>
  <c r="A4026" i="19"/>
  <c r="C4025" i="19"/>
  <c r="A4025" i="19"/>
  <c r="C4024" i="19"/>
  <c r="A4024" i="19"/>
  <c r="C4023" i="19"/>
  <c r="A4023" i="19"/>
  <c r="C4022" i="19"/>
  <c r="A4022" i="19"/>
  <c r="C4021" i="19"/>
  <c r="A4021" i="19"/>
  <c r="C4020" i="19"/>
  <c r="A4020" i="19"/>
  <c r="C4019" i="19"/>
  <c r="A4019" i="19"/>
  <c r="C4018" i="19"/>
  <c r="A4018" i="19"/>
  <c r="C4017" i="19"/>
  <c r="A4017" i="19"/>
  <c r="C4016" i="19"/>
  <c r="A4016" i="19"/>
  <c r="C4015" i="19"/>
  <c r="A4015" i="19"/>
  <c r="C4014" i="19"/>
  <c r="A4014" i="19"/>
  <c r="C4013" i="19"/>
  <c r="A4013" i="19"/>
  <c r="C4012" i="19"/>
  <c r="A4012" i="19"/>
  <c r="C4011" i="19"/>
  <c r="A4011" i="19"/>
  <c r="C4010" i="19"/>
  <c r="A4010" i="19"/>
  <c r="C4009" i="19"/>
  <c r="A4009" i="19"/>
  <c r="C4008" i="19"/>
  <c r="A4008" i="19"/>
  <c r="C4007" i="19"/>
  <c r="A4007" i="19"/>
  <c r="C4006" i="19"/>
  <c r="A4006" i="19"/>
  <c r="C4005" i="19"/>
  <c r="A4005" i="19"/>
  <c r="C4004" i="19"/>
  <c r="A4004" i="19"/>
  <c r="C4003" i="19"/>
  <c r="A4003" i="19"/>
  <c r="C4002" i="19"/>
  <c r="A4002" i="19"/>
  <c r="C4001" i="19"/>
  <c r="A4001" i="19"/>
  <c r="C4000" i="19"/>
  <c r="A4000" i="19"/>
  <c r="C3999" i="19"/>
  <c r="A3999" i="19"/>
  <c r="C3998" i="19"/>
  <c r="A3998" i="19"/>
  <c r="C3997" i="19"/>
  <c r="A3997" i="19"/>
  <c r="C3996" i="19"/>
  <c r="A3996" i="19"/>
  <c r="C3995" i="19"/>
  <c r="A3995" i="19"/>
  <c r="C3994" i="19"/>
  <c r="A3994" i="19"/>
  <c r="C3993" i="19"/>
  <c r="A3993" i="19"/>
  <c r="C3992" i="19"/>
  <c r="A3992" i="19"/>
  <c r="C3991" i="19"/>
  <c r="A3991" i="19"/>
  <c r="C3990" i="19"/>
  <c r="A3990" i="19"/>
  <c r="C3989" i="19"/>
  <c r="A3989" i="19"/>
  <c r="C3988" i="19"/>
  <c r="A3988" i="19"/>
  <c r="C3987" i="19"/>
  <c r="A3987" i="19"/>
  <c r="C3986" i="19"/>
  <c r="A3986" i="19"/>
  <c r="C3985" i="19"/>
  <c r="A3985" i="19"/>
  <c r="C3984" i="19"/>
  <c r="A3984" i="19"/>
  <c r="C3983" i="19"/>
  <c r="A3983" i="19"/>
  <c r="C3982" i="19"/>
  <c r="A3982" i="19"/>
  <c r="C3981" i="19"/>
  <c r="A3981" i="19"/>
  <c r="C3980" i="19"/>
  <c r="A3980" i="19"/>
  <c r="C3979" i="19"/>
  <c r="A3979" i="19"/>
  <c r="C3978" i="19"/>
  <c r="A3978" i="19"/>
  <c r="C3977" i="19"/>
  <c r="A3977" i="19"/>
  <c r="C3976" i="19"/>
  <c r="A3976" i="19"/>
  <c r="C3975" i="19"/>
  <c r="A3975" i="19"/>
  <c r="C3974" i="19"/>
  <c r="A3974" i="19"/>
  <c r="C3973" i="19"/>
  <c r="A3973" i="19"/>
  <c r="C3972" i="19"/>
  <c r="A3972" i="19"/>
  <c r="C3971" i="19"/>
  <c r="A3971" i="19"/>
  <c r="C3970" i="19"/>
  <c r="A3970" i="19"/>
  <c r="C3969" i="19"/>
  <c r="A3969" i="19"/>
  <c r="C3968" i="19"/>
  <c r="A3968" i="19"/>
  <c r="C3967" i="19"/>
  <c r="A3967" i="19"/>
  <c r="C3966" i="19"/>
  <c r="A3966" i="19"/>
  <c r="C3965" i="19"/>
  <c r="A3965" i="19"/>
  <c r="C3964" i="19"/>
  <c r="A3964" i="19"/>
  <c r="C3963" i="19"/>
  <c r="A3963" i="19"/>
  <c r="C3962" i="19"/>
  <c r="A3962" i="19"/>
  <c r="C3961" i="19"/>
  <c r="A3961" i="19"/>
  <c r="C3960" i="19"/>
  <c r="A3960" i="19"/>
  <c r="C3959" i="19"/>
  <c r="A3959" i="19"/>
  <c r="C3958" i="19"/>
  <c r="A3958" i="19"/>
  <c r="C3957" i="19"/>
  <c r="A3957" i="19"/>
  <c r="C3956" i="19"/>
  <c r="A3956" i="19"/>
  <c r="C3955" i="19"/>
  <c r="A3955" i="19"/>
  <c r="C3954" i="19"/>
  <c r="A3954" i="19"/>
  <c r="C3953" i="19"/>
  <c r="A3953" i="19"/>
  <c r="C3952" i="19"/>
  <c r="A3952" i="19"/>
  <c r="C3951" i="19"/>
  <c r="A3951" i="19"/>
  <c r="C3950" i="19"/>
  <c r="A3950" i="19"/>
  <c r="C3949" i="19"/>
  <c r="A3949" i="19"/>
  <c r="C3948" i="19"/>
  <c r="A3948" i="19"/>
  <c r="C3947" i="19"/>
  <c r="A3947" i="19"/>
  <c r="C3946" i="19"/>
  <c r="A3946" i="19"/>
  <c r="C3945" i="19"/>
  <c r="A3945" i="19"/>
  <c r="C3944" i="19"/>
  <c r="A3944" i="19"/>
  <c r="C3943" i="19"/>
  <c r="A3943" i="19"/>
  <c r="C3942" i="19"/>
  <c r="A3942" i="19"/>
  <c r="C3941" i="19"/>
  <c r="A3941" i="19"/>
  <c r="C3940" i="19"/>
  <c r="A3940" i="19"/>
  <c r="C3939" i="19"/>
  <c r="A3939" i="19"/>
  <c r="C3938" i="19"/>
  <c r="A3938" i="19"/>
  <c r="C3937" i="19"/>
  <c r="A3937" i="19"/>
  <c r="C3936" i="19"/>
  <c r="A3936" i="19"/>
  <c r="C3935" i="19"/>
  <c r="A3935" i="19"/>
  <c r="C3934" i="19"/>
  <c r="A3934" i="19"/>
  <c r="C3933" i="19"/>
  <c r="A3933" i="19"/>
  <c r="C3932" i="19"/>
  <c r="A3932" i="19"/>
  <c r="C3931" i="19"/>
  <c r="A3931" i="19"/>
  <c r="C3930" i="19"/>
  <c r="A3930" i="19"/>
  <c r="C3929" i="19"/>
  <c r="A3929" i="19"/>
  <c r="C3928" i="19"/>
  <c r="A3928" i="19"/>
  <c r="C3927" i="19"/>
  <c r="A3927" i="19"/>
  <c r="C3926" i="19"/>
  <c r="A3926" i="19"/>
  <c r="C3925" i="19"/>
  <c r="A3925" i="19"/>
  <c r="C3924" i="19"/>
  <c r="A3924" i="19"/>
  <c r="C3923" i="19"/>
  <c r="A3923" i="19"/>
  <c r="C3922" i="19"/>
  <c r="A3922" i="19"/>
  <c r="C3921" i="19"/>
  <c r="A3921" i="19"/>
  <c r="C3920" i="19"/>
  <c r="A3920" i="19"/>
  <c r="C3919" i="19"/>
  <c r="A3919" i="19"/>
  <c r="C3918" i="19"/>
  <c r="A3918" i="19"/>
  <c r="C3917" i="19"/>
  <c r="A3917" i="19"/>
  <c r="C3916" i="19"/>
  <c r="A3916" i="19"/>
  <c r="C3915" i="19"/>
  <c r="A3915" i="19"/>
  <c r="C3914" i="19"/>
  <c r="A3914" i="19"/>
  <c r="C3913" i="19"/>
  <c r="A3913" i="19"/>
  <c r="C3912" i="19"/>
  <c r="A3912" i="19"/>
  <c r="C3911" i="19"/>
  <c r="A3911" i="19"/>
  <c r="C3910" i="19"/>
  <c r="A3910" i="19"/>
  <c r="C3909" i="19"/>
  <c r="A3909" i="19"/>
  <c r="C3908" i="19"/>
  <c r="A3908" i="19"/>
  <c r="C3907" i="19"/>
  <c r="A3907" i="19"/>
  <c r="C3906" i="19"/>
  <c r="A3906" i="19"/>
  <c r="C3905" i="19"/>
  <c r="A3905" i="19"/>
  <c r="C3904" i="19"/>
  <c r="A3904" i="19"/>
  <c r="C3903" i="19"/>
  <c r="A3903" i="19"/>
  <c r="C3902" i="19"/>
  <c r="A3902" i="19"/>
  <c r="C3901" i="19"/>
  <c r="A3901" i="19"/>
  <c r="C3900" i="19"/>
  <c r="A3900" i="19"/>
  <c r="C3899" i="19"/>
  <c r="A3899" i="19"/>
  <c r="C3898" i="19"/>
  <c r="A3898" i="19"/>
  <c r="C3897" i="19"/>
  <c r="A3897" i="19"/>
  <c r="C3896" i="19"/>
  <c r="A3896" i="19"/>
  <c r="C3895" i="19"/>
  <c r="A3895" i="19"/>
  <c r="C3894" i="19"/>
  <c r="A3894" i="19"/>
  <c r="C3893" i="19"/>
  <c r="A3893" i="19"/>
  <c r="C3892" i="19"/>
  <c r="A3892" i="19"/>
  <c r="C3891" i="19"/>
  <c r="A3891" i="19"/>
  <c r="C3890" i="19"/>
  <c r="A3890" i="19"/>
  <c r="C3889" i="19"/>
  <c r="A3889" i="19"/>
  <c r="C3888" i="19"/>
  <c r="A3888" i="19"/>
  <c r="C3887" i="19"/>
  <c r="A3887" i="19"/>
  <c r="C3886" i="19"/>
  <c r="A3886" i="19"/>
  <c r="C3885" i="19"/>
  <c r="A3885" i="19"/>
  <c r="C3884" i="19"/>
  <c r="A3884" i="19"/>
  <c r="C3883" i="19"/>
  <c r="A3883" i="19"/>
  <c r="C3882" i="19"/>
  <c r="A3882" i="19"/>
  <c r="C3881" i="19"/>
  <c r="A3881" i="19"/>
  <c r="C3880" i="19"/>
  <c r="A3880" i="19"/>
  <c r="C3879" i="19"/>
  <c r="A3879" i="19"/>
  <c r="C3878" i="19"/>
  <c r="A3878" i="19"/>
  <c r="C3877" i="19"/>
  <c r="A3877" i="19"/>
  <c r="C3876" i="19"/>
  <c r="A3876" i="19"/>
  <c r="C3875" i="19"/>
  <c r="A3875" i="19"/>
  <c r="C3874" i="19"/>
  <c r="A3874" i="19"/>
  <c r="C3873" i="19"/>
  <c r="A3873" i="19"/>
  <c r="C3872" i="19"/>
  <c r="A3872" i="19"/>
  <c r="C3871" i="19"/>
  <c r="A3871" i="19"/>
  <c r="C3870" i="19"/>
  <c r="A3870" i="19"/>
  <c r="C3869" i="19"/>
  <c r="A3869" i="19"/>
  <c r="C3868" i="19"/>
  <c r="A3868" i="19"/>
  <c r="C3867" i="19"/>
  <c r="A3867" i="19"/>
  <c r="C3866" i="19"/>
  <c r="A3866" i="19"/>
  <c r="C3865" i="19"/>
  <c r="A3865" i="19"/>
  <c r="C3864" i="19"/>
  <c r="A3864" i="19"/>
  <c r="C3863" i="19"/>
  <c r="A3863" i="19"/>
  <c r="C3862" i="19"/>
  <c r="A3862" i="19"/>
  <c r="C3861" i="19"/>
  <c r="A3861" i="19"/>
  <c r="C3860" i="19"/>
  <c r="A3860" i="19"/>
  <c r="C3859" i="19"/>
  <c r="A3859" i="19"/>
  <c r="C3858" i="19"/>
  <c r="A3858" i="19"/>
  <c r="C3857" i="19"/>
  <c r="A3857" i="19"/>
  <c r="C3856" i="19"/>
  <c r="A3856" i="19"/>
  <c r="C3855" i="19"/>
  <c r="A3855" i="19"/>
  <c r="C3854" i="19"/>
  <c r="A3854" i="19"/>
  <c r="C3853" i="19"/>
  <c r="A3853" i="19"/>
  <c r="C3852" i="19"/>
  <c r="A3852" i="19"/>
  <c r="C3851" i="19"/>
  <c r="A3851" i="19"/>
  <c r="C3850" i="19"/>
  <c r="A3850" i="19"/>
  <c r="C3849" i="19"/>
  <c r="A3849" i="19"/>
  <c r="C3848" i="19"/>
  <c r="A3848" i="19"/>
  <c r="C3847" i="19"/>
  <c r="A3847" i="19"/>
  <c r="C3846" i="19"/>
  <c r="A3846" i="19"/>
  <c r="C3845" i="19"/>
  <c r="A3845" i="19"/>
  <c r="C3844" i="19"/>
  <c r="A3844" i="19"/>
  <c r="C3843" i="19"/>
  <c r="A3843" i="19"/>
  <c r="C3842" i="19"/>
  <c r="A3842" i="19"/>
  <c r="C3841" i="19"/>
  <c r="A3841" i="19"/>
  <c r="C3840" i="19"/>
  <c r="A3840" i="19"/>
  <c r="C3839" i="19"/>
  <c r="A3839" i="19"/>
  <c r="C3838" i="19"/>
  <c r="A3838" i="19"/>
  <c r="C3837" i="19"/>
  <c r="A3837" i="19"/>
  <c r="C3836" i="19"/>
  <c r="A3836" i="19"/>
  <c r="C3835" i="19"/>
  <c r="A3835" i="19"/>
  <c r="C3834" i="19"/>
  <c r="A3834" i="19"/>
  <c r="C3833" i="19"/>
  <c r="A3833" i="19"/>
  <c r="C3832" i="19"/>
  <c r="A3832" i="19"/>
  <c r="C3831" i="19"/>
  <c r="A3831" i="19"/>
  <c r="C3830" i="19"/>
  <c r="A3830" i="19"/>
  <c r="C3829" i="19"/>
  <c r="A3829" i="19"/>
  <c r="C3828" i="19"/>
  <c r="A3828" i="19"/>
  <c r="C3827" i="19"/>
  <c r="A3827" i="19"/>
  <c r="C3826" i="19"/>
  <c r="A3826" i="19"/>
  <c r="C3825" i="19"/>
  <c r="A3825" i="19"/>
  <c r="C3824" i="19"/>
  <c r="A3824" i="19"/>
  <c r="C3823" i="19"/>
  <c r="A3823" i="19"/>
  <c r="C3822" i="19"/>
  <c r="A3822" i="19"/>
  <c r="C3821" i="19"/>
  <c r="A3821" i="19"/>
  <c r="C3820" i="19"/>
  <c r="A3820" i="19"/>
  <c r="C3819" i="19"/>
  <c r="A3819" i="19"/>
  <c r="C3818" i="19"/>
  <c r="A3818" i="19"/>
  <c r="C3817" i="19"/>
  <c r="A3817" i="19"/>
  <c r="C3816" i="19"/>
  <c r="A3816" i="19"/>
  <c r="C3815" i="19"/>
  <c r="A3815" i="19"/>
  <c r="C3814" i="19"/>
  <c r="A3814" i="19"/>
  <c r="C3813" i="19"/>
  <c r="A3813" i="19"/>
  <c r="C3812" i="19"/>
  <c r="A3812" i="19"/>
  <c r="C3811" i="19"/>
  <c r="A3811" i="19"/>
  <c r="C3810" i="19"/>
  <c r="A3810" i="19"/>
  <c r="C3809" i="19"/>
  <c r="A3809" i="19"/>
  <c r="C3808" i="19"/>
  <c r="A3808" i="19"/>
  <c r="C3807" i="19"/>
  <c r="A3807" i="19"/>
  <c r="C3806" i="19"/>
  <c r="A3806" i="19"/>
  <c r="C3805" i="19"/>
  <c r="A3805" i="19"/>
  <c r="C3804" i="19"/>
  <c r="A3804" i="19"/>
  <c r="C3803" i="19"/>
  <c r="A3803" i="19"/>
  <c r="C3802" i="19"/>
  <c r="A3802" i="19"/>
  <c r="C3801" i="19"/>
  <c r="A3801" i="19"/>
  <c r="C3800" i="19"/>
  <c r="A3800" i="19"/>
  <c r="C3799" i="19"/>
  <c r="A3799" i="19"/>
  <c r="C3798" i="19"/>
  <c r="A3798" i="19"/>
  <c r="C3797" i="19"/>
  <c r="A3797" i="19"/>
  <c r="C3796" i="19"/>
  <c r="A3796" i="19"/>
  <c r="C3795" i="19"/>
  <c r="A3795" i="19"/>
  <c r="C3794" i="19"/>
  <c r="A3794" i="19"/>
  <c r="C3793" i="19"/>
  <c r="A3793" i="19"/>
  <c r="C3792" i="19"/>
  <c r="A3792" i="19"/>
  <c r="C3791" i="19"/>
  <c r="A3791" i="19"/>
  <c r="C3790" i="19"/>
  <c r="A3790" i="19"/>
  <c r="C3789" i="19"/>
  <c r="A3789" i="19"/>
  <c r="C3788" i="19"/>
  <c r="A3788" i="19"/>
  <c r="C3787" i="19"/>
  <c r="A3787" i="19"/>
  <c r="C3786" i="19"/>
  <c r="A3786" i="19"/>
  <c r="C3785" i="19"/>
  <c r="A3785" i="19"/>
  <c r="C3784" i="19"/>
  <c r="A3784" i="19"/>
  <c r="C3783" i="19"/>
  <c r="A3783" i="19"/>
  <c r="C3782" i="19"/>
  <c r="A3782" i="19"/>
  <c r="C3781" i="19"/>
  <c r="A3781" i="19"/>
  <c r="C3780" i="19"/>
  <c r="A3780" i="19"/>
  <c r="C3779" i="19"/>
  <c r="A3779" i="19"/>
  <c r="C3778" i="19"/>
  <c r="A3778" i="19"/>
  <c r="C3777" i="19"/>
  <c r="A3777" i="19"/>
  <c r="C3776" i="19"/>
  <c r="A3776" i="19"/>
  <c r="C3775" i="19"/>
  <c r="A3775" i="19"/>
  <c r="C3774" i="19"/>
  <c r="A3774" i="19"/>
  <c r="C3773" i="19"/>
  <c r="A3773" i="19"/>
  <c r="C3772" i="19"/>
  <c r="A3772" i="19"/>
  <c r="C3771" i="19"/>
  <c r="A3771" i="19"/>
  <c r="C3770" i="19"/>
  <c r="A3770" i="19"/>
  <c r="C3769" i="19"/>
  <c r="A3769" i="19"/>
  <c r="C3768" i="19"/>
  <c r="A3768" i="19"/>
  <c r="C3767" i="19"/>
  <c r="A3767" i="19"/>
  <c r="C3766" i="19"/>
  <c r="A3766" i="19"/>
  <c r="C3765" i="19"/>
  <c r="A3765" i="19"/>
  <c r="C3764" i="19"/>
  <c r="A3764" i="19"/>
  <c r="C3763" i="19"/>
  <c r="A3763" i="19"/>
  <c r="C3762" i="19"/>
  <c r="A3762" i="19"/>
  <c r="C3761" i="19"/>
  <c r="A3761" i="19"/>
  <c r="C3760" i="19"/>
  <c r="A3760" i="19"/>
  <c r="C3759" i="19"/>
  <c r="A3759" i="19"/>
  <c r="C3758" i="19"/>
  <c r="A3758" i="19"/>
  <c r="C3757" i="19"/>
  <c r="A3757" i="19"/>
  <c r="C3756" i="19"/>
  <c r="A3756" i="19"/>
  <c r="C3755" i="19"/>
  <c r="A3755" i="19"/>
  <c r="C3754" i="19"/>
  <c r="A3754" i="19"/>
  <c r="C3753" i="19"/>
  <c r="A3753" i="19"/>
  <c r="C3752" i="19"/>
  <c r="A3752" i="19"/>
  <c r="C3751" i="19"/>
  <c r="A3751" i="19"/>
  <c r="C3750" i="19"/>
  <c r="A3750" i="19"/>
  <c r="C3749" i="19"/>
  <c r="A3749" i="19"/>
  <c r="C3748" i="19"/>
  <c r="A3748" i="19"/>
  <c r="C3747" i="19"/>
  <c r="A3747" i="19"/>
  <c r="C3746" i="19"/>
  <c r="A3746" i="19"/>
  <c r="C3745" i="19"/>
  <c r="A3745" i="19"/>
  <c r="C3744" i="19"/>
  <c r="A3744" i="19"/>
  <c r="C3743" i="19"/>
  <c r="A3743" i="19"/>
  <c r="C3742" i="19"/>
  <c r="A3742" i="19"/>
  <c r="C3741" i="19"/>
  <c r="A3741" i="19"/>
  <c r="C3740" i="19"/>
  <c r="A3740" i="19"/>
  <c r="C3739" i="19"/>
  <c r="A3739" i="19"/>
  <c r="C3738" i="19"/>
  <c r="A3738" i="19"/>
  <c r="C3737" i="19"/>
  <c r="A3737" i="19"/>
  <c r="C3736" i="19"/>
  <c r="A3736" i="19"/>
  <c r="C3735" i="19"/>
  <c r="A3735" i="19"/>
  <c r="C3734" i="19"/>
  <c r="A3734" i="19"/>
  <c r="C3733" i="19"/>
  <c r="A3733" i="19"/>
  <c r="C3732" i="19"/>
  <c r="A3732" i="19"/>
  <c r="C3731" i="19"/>
  <c r="A3731" i="19"/>
  <c r="C3730" i="19"/>
  <c r="A3730" i="19"/>
  <c r="C3729" i="19"/>
  <c r="A3729" i="19"/>
  <c r="C3728" i="19"/>
  <c r="A3728" i="19"/>
  <c r="C3727" i="19"/>
  <c r="A3727" i="19"/>
  <c r="C3726" i="19"/>
  <c r="A3726" i="19"/>
  <c r="C3725" i="19"/>
  <c r="A3725" i="19"/>
  <c r="C3724" i="19"/>
  <c r="A3724" i="19"/>
  <c r="C3723" i="19"/>
  <c r="A3723" i="19"/>
  <c r="C3722" i="19"/>
  <c r="A3722" i="19"/>
  <c r="C3721" i="19"/>
  <c r="A3721" i="19"/>
  <c r="C3720" i="19"/>
  <c r="A3720" i="19"/>
  <c r="C3719" i="19"/>
  <c r="A3719" i="19"/>
  <c r="C3718" i="19"/>
  <c r="A3718" i="19"/>
  <c r="C3717" i="19"/>
  <c r="A3717" i="19"/>
  <c r="C3716" i="19"/>
  <c r="A3716" i="19"/>
  <c r="C3715" i="19"/>
  <c r="A3715" i="19"/>
  <c r="C3714" i="19"/>
  <c r="A3714" i="19"/>
  <c r="C3713" i="19"/>
  <c r="A3713" i="19"/>
  <c r="C3712" i="19"/>
  <c r="A3712" i="19"/>
  <c r="C3711" i="19"/>
  <c r="A3711" i="19"/>
  <c r="C3710" i="19"/>
  <c r="A3710" i="19"/>
  <c r="C3709" i="19"/>
  <c r="A3709" i="19"/>
  <c r="C3708" i="19"/>
  <c r="A3708" i="19"/>
  <c r="C3707" i="19"/>
  <c r="A3707" i="19"/>
  <c r="C3706" i="19"/>
  <c r="A3706" i="19"/>
  <c r="C3705" i="19"/>
  <c r="A3705" i="19"/>
  <c r="C3704" i="19"/>
  <c r="A3704" i="19"/>
  <c r="C3703" i="19"/>
  <c r="A3703" i="19"/>
  <c r="C3702" i="19"/>
  <c r="A3702" i="19"/>
  <c r="C3701" i="19"/>
  <c r="A3701" i="19"/>
  <c r="C3700" i="19"/>
  <c r="A3700" i="19"/>
  <c r="C3699" i="19"/>
  <c r="A3699" i="19"/>
  <c r="C3698" i="19"/>
  <c r="A3698" i="19"/>
  <c r="C3697" i="19"/>
  <c r="A3697" i="19"/>
  <c r="C3696" i="19"/>
  <c r="A3696" i="19"/>
  <c r="C3695" i="19"/>
  <c r="A3695" i="19"/>
  <c r="C3694" i="19"/>
  <c r="A3694" i="19"/>
  <c r="C3693" i="19"/>
  <c r="A3693" i="19"/>
  <c r="C3692" i="19"/>
  <c r="A3692" i="19"/>
  <c r="C3691" i="19"/>
  <c r="A3691" i="19"/>
  <c r="C3690" i="19"/>
  <c r="A3690" i="19"/>
  <c r="C3689" i="19"/>
  <c r="A3689" i="19"/>
  <c r="C3688" i="19"/>
  <c r="A3688" i="19"/>
  <c r="C3687" i="19"/>
  <c r="A3687" i="19"/>
  <c r="C3686" i="19"/>
  <c r="A3686" i="19"/>
  <c r="C3685" i="19"/>
  <c r="A3685" i="19"/>
  <c r="C3684" i="19"/>
  <c r="A3684" i="19"/>
  <c r="C3683" i="19"/>
  <c r="A3683" i="19"/>
  <c r="C3682" i="19"/>
  <c r="A3682" i="19"/>
  <c r="C3681" i="19"/>
  <c r="A3681" i="19"/>
  <c r="C3680" i="19"/>
  <c r="A3680" i="19"/>
  <c r="C3679" i="19"/>
  <c r="A3679" i="19"/>
  <c r="C3678" i="19"/>
  <c r="A3678" i="19"/>
  <c r="C3677" i="19"/>
  <c r="A3677" i="19"/>
  <c r="C3676" i="19"/>
  <c r="A3676" i="19"/>
  <c r="C3675" i="19"/>
  <c r="A3675" i="19"/>
  <c r="C3674" i="19"/>
  <c r="A3674" i="19"/>
  <c r="C3673" i="19"/>
  <c r="A3673" i="19"/>
  <c r="C3672" i="19"/>
  <c r="A3672" i="19"/>
  <c r="C3671" i="19"/>
  <c r="A3671" i="19"/>
  <c r="C3670" i="19"/>
  <c r="A3670" i="19"/>
  <c r="C3669" i="19"/>
  <c r="A3669" i="19"/>
  <c r="C3668" i="19"/>
  <c r="A3668" i="19"/>
  <c r="C3667" i="19"/>
  <c r="A3667" i="19"/>
  <c r="C3666" i="19"/>
  <c r="A3666" i="19"/>
  <c r="C3665" i="19"/>
  <c r="A3665" i="19"/>
  <c r="C3664" i="19"/>
  <c r="A3664" i="19"/>
  <c r="C3663" i="19"/>
  <c r="A3663" i="19"/>
  <c r="C3662" i="19"/>
  <c r="A3662" i="19"/>
  <c r="C3661" i="19"/>
  <c r="A3661" i="19"/>
  <c r="C3660" i="19"/>
  <c r="A3660" i="19"/>
  <c r="C3659" i="19"/>
  <c r="A3659" i="19"/>
  <c r="C3658" i="19"/>
  <c r="A3658" i="19"/>
  <c r="C3657" i="19"/>
  <c r="A3657" i="19"/>
  <c r="C3656" i="19"/>
  <c r="A3656" i="19"/>
  <c r="C3655" i="19"/>
  <c r="A3655" i="19"/>
  <c r="C3654" i="19"/>
  <c r="A3654" i="19"/>
  <c r="C3653" i="19"/>
  <c r="A3653" i="19"/>
  <c r="C3652" i="19"/>
  <c r="A3652" i="19"/>
  <c r="C3651" i="19"/>
  <c r="A3651" i="19"/>
  <c r="C3650" i="19"/>
  <c r="A3650" i="19"/>
  <c r="C3649" i="19"/>
  <c r="A3649" i="19"/>
  <c r="C3648" i="19"/>
  <c r="A3648" i="19"/>
  <c r="C3647" i="19"/>
  <c r="A3647" i="19"/>
  <c r="C3646" i="19"/>
  <c r="A3646" i="19"/>
  <c r="C3645" i="19"/>
  <c r="A3645" i="19"/>
  <c r="C3644" i="19"/>
  <c r="A3644" i="19"/>
  <c r="C3643" i="19"/>
  <c r="A3643" i="19"/>
  <c r="C3642" i="19"/>
  <c r="A3642" i="19"/>
  <c r="C3641" i="19"/>
  <c r="A3641" i="19"/>
  <c r="C3640" i="19"/>
  <c r="A3640" i="19"/>
  <c r="C3639" i="19"/>
  <c r="A3639" i="19"/>
  <c r="C3638" i="19"/>
  <c r="A3638" i="19"/>
  <c r="C3637" i="19"/>
  <c r="A3637" i="19"/>
  <c r="C3636" i="19"/>
  <c r="A3636" i="19"/>
  <c r="C3635" i="19"/>
  <c r="A3635" i="19"/>
  <c r="C3634" i="19"/>
  <c r="A3634" i="19"/>
  <c r="C3633" i="19"/>
  <c r="A3633" i="19"/>
  <c r="C3632" i="19"/>
  <c r="A3632" i="19"/>
  <c r="C3631" i="19"/>
  <c r="A3631" i="19"/>
  <c r="C3630" i="19"/>
  <c r="A3630" i="19"/>
  <c r="C3629" i="19"/>
  <c r="A3629" i="19"/>
  <c r="C3628" i="19"/>
  <c r="A3628" i="19"/>
  <c r="C3627" i="19"/>
  <c r="A3627" i="19"/>
  <c r="C3626" i="19"/>
  <c r="A3626" i="19"/>
  <c r="C3625" i="19"/>
  <c r="A3625" i="19"/>
  <c r="C3624" i="19"/>
  <c r="A3624" i="19"/>
  <c r="C3623" i="19"/>
  <c r="A3623" i="19"/>
  <c r="C3622" i="19"/>
  <c r="A3622" i="19"/>
  <c r="C3621" i="19"/>
  <c r="A3621" i="19"/>
  <c r="C3620" i="19"/>
  <c r="A3620" i="19"/>
  <c r="C3619" i="19"/>
  <c r="A3619" i="19"/>
  <c r="C3618" i="19"/>
  <c r="A3618" i="19"/>
  <c r="C3617" i="19"/>
  <c r="A3617" i="19"/>
  <c r="C3616" i="19"/>
  <c r="A3616" i="19"/>
  <c r="C3615" i="19"/>
  <c r="A3615" i="19"/>
  <c r="C3614" i="19"/>
  <c r="A3614" i="19"/>
  <c r="C3613" i="19"/>
  <c r="A3613" i="19"/>
  <c r="C3612" i="19"/>
  <c r="A3612" i="19"/>
  <c r="C3611" i="19"/>
  <c r="A3611" i="19"/>
  <c r="C3610" i="19"/>
  <c r="A3610" i="19"/>
  <c r="C3609" i="19"/>
  <c r="A3609" i="19"/>
  <c r="C3608" i="19"/>
  <c r="A3608" i="19"/>
  <c r="C3607" i="19"/>
  <c r="A3607" i="19"/>
  <c r="C3606" i="19"/>
  <c r="A3606" i="19"/>
  <c r="C3605" i="19"/>
  <c r="A3605" i="19"/>
  <c r="C3604" i="19"/>
  <c r="A3604" i="19"/>
  <c r="C3603" i="19"/>
  <c r="A3603" i="19"/>
  <c r="C3602" i="19"/>
  <c r="A3602" i="19"/>
  <c r="C3601" i="19"/>
  <c r="A3601" i="19"/>
  <c r="C3600" i="19"/>
  <c r="A3600" i="19"/>
  <c r="C3599" i="19"/>
  <c r="A3599" i="19"/>
  <c r="C3598" i="19"/>
  <c r="A3598" i="19"/>
  <c r="C3597" i="19"/>
  <c r="A3597" i="19"/>
  <c r="C3596" i="19"/>
  <c r="A3596" i="19"/>
  <c r="C3595" i="19"/>
  <c r="A3595" i="19"/>
  <c r="C3594" i="19"/>
  <c r="A3594" i="19"/>
  <c r="C3593" i="19"/>
  <c r="A3593" i="19"/>
  <c r="C3592" i="19"/>
  <c r="A3592" i="19"/>
  <c r="C3591" i="19"/>
  <c r="A3591" i="19"/>
  <c r="C3590" i="19"/>
  <c r="A3590" i="19"/>
  <c r="C3589" i="19"/>
  <c r="A3589" i="19"/>
  <c r="C3588" i="19"/>
  <c r="A3588" i="19"/>
  <c r="C3587" i="19"/>
  <c r="A3587" i="19"/>
  <c r="C3586" i="19"/>
  <c r="A3586" i="19"/>
  <c r="C3585" i="19"/>
  <c r="A3585" i="19"/>
  <c r="C3584" i="19"/>
  <c r="A3584" i="19"/>
  <c r="C3583" i="19"/>
  <c r="A3583" i="19"/>
  <c r="C3582" i="19"/>
  <c r="A3582" i="19"/>
  <c r="C3581" i="19"/>
  <c r="A3581" i="19"/>
  <c r="C3580" i="19"/>
  <c r="A3580" i="19"/>
  <c r="C3579" i="19"/>
  <c r="A3579" i="19"/>
  <c r="C3578" i="19"/>
  <c r="A3578" i="19"/>
  <c r="C3577" i="19"/>
  <c r="A3577" i="19"/>
  <c r="C3576" i="19"/>
  <c r="A3576" i="19"/>
  <c r="C3575" i="19"/>
  <c r="A3575" i="19"/>
  <c r="C3574" i="19"/>
  <c r="A3574" i="19"/>
  <c r="C3573" i="19"/>
  <c r="A3573" i="19"/>
  <c r="C3572" i="19"/>
  <c r="A3572" i="19"/>
  <c r="C3571" i="19"/>
  <c r="A3571" i="19"/>
  <c r="C3570" i="19"/>
  <c r="A3570" i="19"/>
  <c r="C3569" i="19"/>
  <c r="A3569" i="19"/>
  <c r="C3568" i="19"/>
  <c r="A3568" i="19"/>
  <c r="C3567" i="19"/>
  <c r="A3567" i="19"/>
  <c r="C3566" i="19"/>
  <c r="A3566" i="19"/>
  <c r="C3565" i="19"/>
  <c r="A3565" i="19"/>
  <c r="C3564" i="19"/>
  <c r="A3564" i="19"/>
  <c r="C3563" i="19"/>
  <c r="A3563" i="19"/>
  <c r="C3562" i="19"/>
  <c r="A3562" i="19"/>
  <c r="C3561" i="19"/>
  <c r="A3561" i="19"/>
  <c r="C3560" i="19"/>
  <c r="A3560" i="19"/>
  <c r="C3559" i="19"/>
  <c r="A3559" i="19"/>
  <c r="C3558" i="19"/>
  <c r="A3558" i="19"/>
  <c r="C3557" i="19"/>
  <c r="A3557" i="19"/>
  <c r="C3556" i="19"/>
  <c r="A3556" i="19"/>
  <c r="C3555" i="19"/>
  <c r="A3555" i="19"/>
  <c r="C3554" i="19"/>
  <c r="A3554" i="19"/>
  <c r="C3553" i="19"/>
  <c r="A3553" i="19"/>
  <c r="C3552" i="19"/>
  <c r="A3552" i="19"/>
  <c r="C3551" i="19"/>
  <c r="A3551" i="19"/>
  <c r="C3550" i="19"/>
  <c r="A3550" i="19"/>
  <c r="C3549" i="19"/>
  <c r="A3549" i="19"/>
  <c r="C3548" i="19"/>
  <c r="A3548" i="19"/>
  <c r="C3547" i="19"/>
  <c r="A3547" i="19"/>
  <c r="C3546" i="19"/>
  <c r="A3546" i="19"/>
  <c r="C3545" i="19"/>
  <c r="A3545" i="19"/>
  <c r="C3544" i="19"/>
  <c r="A3544" i="19"/>
  <c r="C3543" i="19"/>
  <c r="A3543" i="19"/>
  <c r="C3542" i="19"/>
  <c r="A3542" i="19"/>
  <c r="C3541" i="19"/>
  <c r="A3541" i="19"/>
  <c r="C3540" i="19"/>
  <c r="A3540" i="19"/>
  <c r="C3539" i="19"/>
  <c r="A3539" i="19"/>
  <c r="C3538" i="19"/>
  <c r="A3538" i="19"/>
  <c r="C3537" i="19"/>
  <c r="A3537" i="19"/>
  <c r="C3536" i="19"/>
  <c r="A3536" i="19"/>
  <c r="C3535" i="19"/>
  <c r="A3535" i="19"/>
  <c r="C3534" i="19"/>
  <c r="A3534" i="19"/>
  <c r="C3533" i="19"/>
  <c r="A3533" i="19"/>
  <c r="C3532" i="19"/>
  <c r="A3532" i="19"/>
  <c r="C3531" i="19"/>
  <c r="A3531" i="19"/>
  <c r="C3530" i="19"/>
  <c r="A3530" i="19"/>
  <c r="C3529" i="19"/>
  <c r="A3529" i="19"/>
  <c r="C3528" i="19"/>
  <c r="A3528" i="19"/>
  <c r="C3527" i="19"/>
  <c r="A3527" i="19"/>
  <c r="C3526" i="19"/>
  <c r="A3526" i="19"/>
  <c r="C3525" i="19"/>
  <c r="A3525" i="19"/>
  <c r="C3524" i="19"/>
  <c r="A3524" i="19"/>
  <c r="C3523" i="19"/>
  <c r="A3523" i="19"/>
  <c r="C3522" i="19"/>
  <c r="A3522" i="19"/>
  <c r="C3521" i="19"/>
  <c r="A3521" i="19"/>
  <c r="C3520" i="19"/>
  <c r="A3520" i="19"/>
  <c r="C3519" i="19"/>
  <c r="A3519" i="19"/>
  <c r="C3518" i="19"/>
  <c r="A3518" i="19"/>
  <c r="C3517" i="19"/>
  <c r="A3517" i="19"/>
  <c r="C3516" i="19"/>
  <c r="A3516" i="19"/>
  <c r="C3515" i="19"/>
  <c r="A3515" i="19"/>
  <c r="C3514" i="19"/>
  <c r="A3514" i="19"/>
  <c r="C3513" i="19"/>
  <c r="A3513" i="19"/>
  <c r="C3512" i="19"/>
  <c r="A3512" i="19"/>
  <c r="C3511" i="19"/>
  <c r="A3511" i="19"/>
  <c r="C3510" i="19"/>
  <c r="A3510" i="19"/>
  <c r="C3509" i="19"/>
  <c r="A3509" i="19"/>
  <c r="C3508" i="19"/>
  <c r="A3508" i="19"/>
  <c r="C3507" i="19"/>
  <c r="A3507" i="19"/>
  <c r="C3506" i="19"/>
  <c r="A3506" i="19"/>
  <c r="C3505" i="19"/>
  <c r="A3505" i="19"/>
  <c r="C3504" i="19"/>
  <c r="A3504" i="19"/>
  <c r="C3503" i="19"/>
  <c r="A3503" i="19"/>
  <c r="C3502" i="19"/>
  <c r="A3502" i="19"/>
  <c r="C3501" i="19"/>
  <c r="A3501" i="19"/>
  <c r="C3500" i="19"/>
  <c r="A3500" i="19"/>
  <c r="C3499" i="19"/>
  <c r="A3499" i="19"/>
  <c r="C3498" i="19"/>
  <c r="A3498" i="19"/>
  <c r="C3497" i="19"/>
  <c r="A3497" i="19"/>
  <c r="C3496" i="19"/>
  <c r="A3496" i="19"/>
  <c r="C3495" i="19"/>
  <c r="A3495" i="19"/>
  <c r="C3494" i="19"/>
  <c r="A3494" i="19"/>
  <c r="C3493" i="19"/>
  <c r="A3493" i="19"/>
  <c r="C3492" i="19"/>
  <c r="A3492" i="19"/>
  <c r="C3491" i="19"/>
  <c r="A3491" i="19"/>
  <c r="C3490" i="19"/>
  <c r="A3490" i="19"/>
  <c r="C3489" i="19"/>
  <c r="A3489" i="19"/>
  <c r="C3488" i="19"/>
  <c r="A3488" i="19"/>
  <c r="C3487" i="19"/>
  <c r="A3487" i="19"/>
  <c r="C3486" i="19"/>
  <c r="A3486" i="19"/>
  <c r="C3485" i="19"/>
  <c r="A3485" i="19"/>
  <c r="C3484" i="19"/>
  <c r="A3484" i="19"/>
  <c r="C3483" i="19"/>
  <c r="A3483" i="19"/>
  <c r="C3482" i="19"/>
  <c r="A3482" i="19"/>
  <c r="C3481" i="19"/>
  <c r="A3481" i="19"/>
  <c r="C3480" i="19"/>
  <c r="A3480" i="19"/>
  <c r="C3479" i="19"/>
  <c r="A3479" i="19"/>
  <c r="C3478" i="19"/>
  <c r="A3478" i="19"/>
  <c r="C3477" i="19"/>
  <c r="A3477" i="19"/>
  <c r="C3476" i="19"/>
  <c r="A3476" i="19"/>
  <c r="C3475" i="19"/>
  <c r="A3475" i="19"/>
  <c r="C3474" i="19"/>
  <c r="A3474" i="19"/>
  <c r="C3473" i="19"/>
  <c r="A3473" i="19"/>
  <c r="C3472" i="19"/>
  <c r="A3472" i="19"/>
  <c r="C3471" i="19"/>
  <c r="A3471" i="19"/>
  <c r="C3470" i="19"/>
  <c r="A3470" i="19"/>
  <c r="C3469" i="19"/>
  <c r="A3469" i="19"/>
  <c r="C3468" i="19"/>
  <c r="A3468" i="19"/>
  <c r="C3467" i="19"/>
  <c r="A3467" i="19"/>
  <c r="C3466" i="19"/>
  <c r="A3466" i="19"/>
  <c r="C3465" i="19"/>
  <c r="A3465" i="19"/>
  <c r="C3464" i="19"/>
  <c r="A3464" i="19"/>
  <c r="C3463" i="19"/>
  <c r="A3463" i="19"/>
  <c r="C3462" i="19"/>
  <c r="A3462" i="19"/>
  <c r="C3461" i="19"/>
  <c r="A3461" i="19"/>
  <c r="C3460" i="19"/>
  <c r="A3460" i="19"/>
  <c r="C3459" i="19"/>
  <c r="A3459" i="19"/>
  <c r="C3458" i="19"/>
  <c r="A3458" i="19"/>
  <c r="C3457" i="19"/>
  <c r="A3457" i="19"/>
  <c r="C3456" i="19"/>
  <c r="A3456" i="19"/>
  <c r="C3455" i="19"/>
  <c r="A3455" i="19"/>
  <c r="C3454" i="19"/>
  <c r="A3454" i="19"/>
  <c r="C3453" i="19"/>
  <c r="A3453" i="19"/>
  <c r="C3452" i="19"/>
  <c r="A3452" i="19"/>
  <c r="C3451" i="19"/>
  <c r="A3451" i="19"/>
  <c r="C3450" i="19"/>
  <c r="A3450" i="19"/>
  <c r="C3449" i="19"/>
  <c r="A3449" i="19"/>
  <c r="C3448" i="19"/>
  <c r="A3448" i="19"/>
  <c r="C3447" i="19"/>
  <c r="A3447" i="19"/>
  <c r="C3446" i="19"/>
  <c r="A3446" i="19"/>
  <c r="C3445" i="19"/>
  <c r="A3445" i="19"/>
  <c r="C3444" i="19"/>
  <c r="A3444" i="19"/>
  <c r="C3443" i="19"/>
  <c r="A3443" i="19"/>
  <c r="C3442" i="19"/>
  <c r="A3442" i="19"/>
  <c r="C3441" i="19"/>
  <c r="A3441" i="19"/>
  <c r="C3440" i="19"/>
  <c r="A3440" i="19"/>
  <c r="C3439" i="19"/>
  <c r="A3439" i="19"/>
  <c r="C3438" i="19"/>
  <c r="A3438" i="19"/>
  <c r="C3437" i="19"/>
  <c r="A3437" i="19"/>
  <c r="C3436" i="19"/>
  <c r="A3436" i="19"/>
  <c r="C3435" i="19"/>
  <c r="A3435" i="19"/>
  <c r="C3434" i="19"/>
  <c r="A3434" i="19"/>
  <c r="C3433" i="19"/>
  <c r="A3433" i="19"/>
  <c r="C3432" i="19"/>
  <c r="A3432" i="19"/>
  <c r="C3431" i="19"/>
  <c r="A3431" i="19"/>
  <c r="C3430" i="19"/>
  <c r="A3430" i="19"/>
  <c r="C3429" i="19"/>
  <c r="A3429" i="19"/>
  <c r="C3428" i="19"/>
  <c r="A3428" i="19"/>
  <c r="C3427" i="19"/>
  <c r="A3427" i="19"/>
  <c r="C3426" i="19"/>
  <c r="A3426" i="19"/>
  <c r="C3425" i="19"/>
  <c r="A3425" i="19"/>
  <c r="C3424" i="19"/>
  <c r="A3424" i="19"/>
  <c r="C3423" i="19"/>
  <c r="A3423" i="19"/>
  <c r="C3422" i="19"/>
  <c r="A3422" i="19"/>
  <c r="C3421" i="19"/>
  <c r="A3421" i="19"/>
  <c r="C3420" i="19"/>
  <c r="A3420" i="19"/>
  <c r="C3419" i="19"/>
  <c r="A3419" i="19"/>
  <c r="C3418" i="19"/>
  <c r="A3418" i="19"/>
  <c r="C3417" i="19"/>
  <c r="A3417" i="19"/>
  <c r="C3416" i="19"/>
  <c r="A3416" i="19"/>
  <c r="C3415" i="19"/>
  <c r="A3415" i="19"/>
  <c r="C3414" i="19"/>
  <c r="A3414" i="19"/>
  <c r="C3413" i="19"/>
  <c r="A3413" i="19"/>
  <c r="C3412" i="19"/>
  <c r="A3412" i="19"/>
  <c r="C3411" i="19"/>
  <c r="A3411" i="19"/>
  <c r="C3410" i="19"/>
  <c r="A3410" i="19"/>
  <c r="C3409" i="19"/>
  <c r="A3409" i="19"/>
  <c r="C3408" i="19"/>
  <c r="A3408" i="19"/>
  <c r="C3407" i="19"/>
  <c r="A3407" i="19"/>
  <c r="C3406" i="19"/>
  <c r="A3406" i="19"/>
  <c r="C3405" i="19"/>
  <c r="A3405" i="19"/>
  <c r="C3404" i="19"/>
  <c r="A3404" i="19"/>
  <c r="C3403" i="19"/>
  <c r="A3403" i="19"/>
  <c r="C3402" i="19"/>
  <c r="A3402" i="19"/>
  <c r="C3401" i="19"/>
  <c r="A3401" i="19"/>
  <c r="C3400" i="19"/>
  <c r="A3400" i="19"/>
  <c r="C3399" i="19"/>
  <c r="A3399" i="19"/>
  <c r="C3398" i="19"/>
  <c r="A3398" i="19"/>
  <c r="C3397" i="19"/>
  <c r="A3397" i="19"/>
  <c r="C3396" i="19"/>
  <c r="A3396" i="19"/>
  <c r="C3395" i="19"/>
  <c r="A3395" i="19"/>
  <c r="C3394" i="19"/>
  <c r="A3394" i="19"/>
  <c r="C3393" i="19"/>
  <c r="A3393" i="19"/>
  <c r="C3392" i="19"/>
  <c r="A3392" i="19"/>
  <c r="C3391" i="19"/>
  <c r="A3391" i="19"/>
  <c r="C3390" i="19"/>
  <c r="A3390" i="19"/>
  <c r="C3389" i="19"/>
  <c r="A3389" i="19"/>
  <c r="C3388" i="19"/>
  <c r="A3388" i="19"/>
  <c r="C3387" i="19"/>
  <c r="A3387" i="19"/>
  <c r="C3386" i="19"/>
  <c r="A3386" i="19"/>
  <c r="C3385" i="19"/>
  <c r="A3385" i="19"/>
  <c r="C3384" i="19"/>
  <c r="A3384" i="19"/>
  <c r="C3383" i="19"/>
  <c r="A3383" i="19"/>
  <c r="C3382" i="19"/>
  <c r="A3382" i="19"/>
  <c r="C3381" i="19"/>
  <c r="A3381" i="19"/>
  <c r="C3380" i="19"/>
  <c r="A3380" i="19"/>
  <c r="C3379" i="19"/>
  <c r="A3379" i="19"/>
  <c r="C3378" i="19"/>
  <c r="A3378" i="19"/>
  <c r="C3377" i="19"/>
  <c r="A3377" i="19"/>
  <c r="C3376" i="19"/>
  <c r="A3376" i="19"/>
  <c r="C3375" i="19"/>
  <c r="A3375" i="19"/>
  <c r="C3374" i="19"/>
  <c r="A3374" i="19"/>
  <c r="C3373" i="19"/>
  <c r="A3373" i="19"/>
  <c r="C3372" i="19"/>
  <c r="A3372" i="19"/>
  <c r="C3371" i="19"/>
  <c r="A3371" i="19"/>
  <c r="C3370" i="19"/>
  <c r="A3370" i="19"/>
  <c r="C3369" i="19"/>
  <c r="A3369" i="19"/>
  <c r="C3368" i="19"/>
  <c r="A3368" i="19"/>
  <c r="C3367" i="19"/>
  <c r="A3367" i="19"/>
  <c r="C3366" i="19"/>
  <c r="A3366" i="19"/>
  <c r="C3365" i="19"/>
  <c r="A3365" i="19"/>
  <c r="C3364" i="19"/>
  <c r="A3364" i="19"/>
  <c r="C3363" i="19"/>
  <c r="A3363" i="19"/>
  <c r="C3362" i="19"/>
  <c r="A3362" i="19"/>
  <c r="C3361" i="19"/>
  <c r="A3361" i="19"/>
  <c r="C3360" i="19"/>
  <c r="A3360" i="19"/>
  <c r="C3359" i="19"/>
  <c r="A3359" i="19"/>
  <c r="C3358" i="19"/>
  <c r="A3358" i="19"/>
  <c r="C3357" i="19"/>
  <c r="A3357" i="19"/>
  <c r="C3356" i="19"/>
  <c r="A3356" i="19"/>
  <c r="C3355" i="19"/>
  <c r="A3355" i="19"/>
  <c r="C3354" i="19"/>
  <c r="A3354" i="19"/>
  <c r="C3353" i="19"/>
  <c r="A3353" i="19"/>
  <c r="C3352" i="19"/>
  <c r="A3352" i="19"/>
  <c r="C3351" i="19"/>
  <c r="A3351" i="19"/>
  <c r="C3350" i="19"/>
  <c r="A3350" i="19"/>
  <c r="C3349" i="19"/>
  <c r="A3349" i="19"/>
  <c r="C3348" i="19"/>
  <c r="A3348" i="19"/>
  <c r="C3347" i="19"/>
  <c r="A3347" i="19"/>
  <c r="C3346" i="19"/>
  <c r="A3346" i="19"/>
  <c r="C3345" i="19"/>
  <c r="A3345" i="19"/>
  <c r="C3344" i="19"/>
  <c r="A3344" i="19"/>
  <c r="C3343" i="19"/>
  <c r="A3343" i="19"/>
  <c r="C3342" i="19"/>
  <c r="A3342" i="19"/>
  <c r="C3341" i="19"/>
  <c r="A3341" i="19"/>
  <c r="C3340" i="19"/>
  <c r="A3340" i="19"/>
  <c r="C3339" i="19"/>
  <c r="A3339" i="19"/>
  <c r="C3338" i="19"/>
  <c r="A3338" i="19"/>
  <c r="C3337" i="19"/>
  <c r="A3337" i="19"/>
  <c r="C3336" i="19"/>
  <c r="A3336" i="19"/>
  <c r="C3335" i="19"/>
  <c r="A3335" i="19"/>
  <c r="C3334" i="19"/>
  <c r="A3334" i="19"/>
  <c r="C3333" i="19"/>
  <c r="A3333" i="19"/>
  <c r="C3332" i="19"/>
  <c r="A3332" i="19"/>
  <c r="C3331" i="19"/>
  <c r="A3331" i="19"/>
  <c r="C3330" i="19"/>
  <c r="A3330" i="19"/>
  <c r="C3329" i="19"/>
  <c r="A3329" i="19"/>
  <c r="C3328" i="19"/>
  <c r="A3328" i="19"/>
  <c r="C3327" i="19"/>
  <c r="A3327" i="19"/>
  <c r="C3326" i="19"/>
  <c r="A3326" i="19"/>
  <c r="C3325" i="19"/>
  <c r="A3325" i="19"/>
  <c r="C3324" i="19"/>
  <c r="A3324" i="19"/>
  <c r="C3323" i="19"/>
  <c r="A3323" i="19"/>
  <c r="C3322" i="19"/>
  <c r="A3322" i="19"/>
  <c r="C3321" i="19"/>
  <c r="A3321" i="19"/>
  <c r="C3320" i="19"/>
  <c r="A3320" i="19"/>
  <c r="C3319" i="19"/>
  <c r="A3319" i="19"/>
  <c r="C3318" i="19"/>
  <c r="A3318" i="19"/>
  <c r="C3317" i="19"/>
  <c r="A3317" i="19"/>
  <c r="C3316" i="19"/>
  <c r="A3316" i="19"/>
  <c r="C3315" i="19"/>
  <c r="A3315" i="19"/>
  <c r="C3314" i="19"/>
  <c r="A3314" i="19"/>
  <c r="C3313" i="19"/>
  <c r="A3313" i="19"/>
  <c r="C3312" i="19"/>
  <c r="A3312" i="19"/>
  <c r="C3311" i="19"/>
  <c r="A3311" i="19"/>
  <c r="C3310" i="19"/>
  <c r="A3310" i="19"/>
  <c r="C3309" i="19"/>
  <c r="A3309" i="19"/>
  <c r="C3308" i="19"/>
  <c r="A3308" i="19"/>
  <c r="C3307" i="19"/>
  <c r="A3307" i="19"/>
  <c r="C3306" i="19"/>
  <c r="A3306" i="19"/>
  <c r="C3305" i="19"/>
  <c r="A3305" i="19"/>
  <c r="C3304" i="19"/>
  <c r="A3304" i="19"/>
  <c r="C3303" i="19"/>
  <c r="A3303" i="19"/>
  <c r="C3302" i="19"/>
  <c r="A3302" i="19"/>
  <c r="C3301" i="19"/>
  <c r="A3301" i="19"/>
  <c r="C3300" i="19"/>
  <c r="A3300" i="19"/>
  <c r="C3299" i="19"/>
  <c r="A3299" i="19"/>
  <c r="C3298" i="19"/>
  <c r="A3298" i="19"/>
  <c r="C3297" i="19"/>
  <c r="A3297" i="19"/>
  <c r="C3296" i="19"/>
  <c r="A3296" i="19"/>
  <c r="C3295" i="19"/>
  <c r="A3295" i="19"/>
  <c r="C3294" i="19"/>
  <c r="A3294" i="19"/>
  <c r="C3293" i="19"/>
  <c r="A3293" i="19"/>
  <c r="C3292" i="19"/>
  <c r="A3292" i="19"/>
  <c r="C3291" i="19"/>
  <c r="A3291" i="19"/>
  <c r="C3290" i="19"/>
  <c r="A3290" i="19"/>
  <c r="C3289" i="19"/>
  <c r="A3289" i="19"/>
  <c r="C3288" i="19"/>
  <c r="A3288" i="19"/>
  <c r="C3287" i="19"/>
  <c r="A3287" i="19"/>
  <c r="C3286" i="19"/>
  <c r="A3286" i="19"/>
  <c r="C3285" i="19"/>
  <c r="A3285" i="19"/>
  <c r="C3284" i="19"/>
  <c r="A3284" i="19"/>
  <c r="C3283" i="19"/>
  <c r="A3283" i="19"/>
  <c r="C3282" i="19"/>
  <c r="A3282" i="19"/>
  <c r="C3281" i="19"/>
  <c r="A3281" i="19"/>
  <c r="C3280" i="19"/>
  <c r="A3280" i="19"/>
  <c r="C3279" i="19"/>
  <c r="A3279" i="19"/>
  <c r="C3278" i="19"/>
  <c r="A3278" i="19"/>
  <c r="C3277" i="19"/>
  <c r="A3277" i="19"/>
  <c r="C3276" i="19"/>
  <c r="A3276" i="19"/>
  <c r="C3275" i="19"/>
  <c r="A3275" i="19"/>
  <c r="C3274" i="19"/>
  <c r="A3274" i="19"/>
  <c r="C3273" i="19"/>
  <c r="A3273" i="19"/>
  <c r="C3272" i="19"/>
  <c r="A3272" i="19"/>
  <c r="C3271" i="19"/>
  <c r="A3271" i="19"/>
  <c r="C3270" i="19"/>
  <c r="A3270" i="19"/>
  <c r="C3269" i="19"/>
  <c r="A3269" i="19"/>
  <c r="C3268" i="19"/>
  <c r="A3268" i="19"/>
  <c r="C3267" i="19"/>
  <c r="A3267" i="19"/>
  <c r="C3266" i="19"/>
  <c r="A3266" i="19"/>
  <c r="C3265" i="19"/>
  <c r="A3265" i="19"/>
  <c r="C3264" i="19"/>
  <c r="A3264" i="19"/>
  <c r="C3263" i="19"/>
  <c r="A3263" i="19"/>
  <c r="C3262" i="19"/>
  <c r="A3262" i="19"/>
  <c r="C3261" i="19"/>
  <c r="A3261" i="19"/>
  <c r="C3260" i="19"/>
  <c r="A3260" i="19"/>
  <c r="C3259" i="19"/>
  <c r="A3259" i="19"/>
  <c r="C3258" i="19"/>
  <c r="A3258" i="19"/>
  <c r="C3257" i="19"/>
  <c r="A3257" i="19"/>
  <c r="C3256" i="19"/>
  <c r="A3256" i="19"/>
  <c r="C3255" i="19"/>
  <c r="A3255" i="19"/>
  <c r="C3254" i="19"/>
  <c r="A3254" i="19"/>
  <c r="C3253" i="19"/>
  <c r="A3253" i="19"/>
  <c r="C3252" i="19"/>
  <c r="A3252" i="19"/>
  <c r="C3251" i="19"/>
  <c r="A3251" i="19"/>
  <c r="C3250" i="19"/>
  <c r="A3250" i="19"/>
  <c r="C3249" i="19"/>
  <c r="A3249" i="19"/>
  <c r="C3248" i="19"/>
  <c r="A3248" i="19"/>
  <c r="C3247" i="19"/>
  <c r="A3247" i="19"/>
  <c r="C3246" i="19"/>
  <c r="A3246" i="19"/>
  <c r="C3245" i="19"/>
  <c r="A3245" i="19"/>
  <c r="C3244" i="19"/>
  <c r="A3244" i="19"/>
  <c r="C3243" i="19"/>
  <c r="A3243" i="19"/>
  <c r="C3242" i="19"/>
  <c r="A3242" i="19"/>
  <c r="C3241" i="19"/>
  <c r="A3241" i="19"/>
  <c r="C3240" i="19"/>
  <c r="A3240" i="19"/>
  <c r="C3239" i="19"/>
  <c r="A3239" i="19"/>
  <c r="C3238" i="19"/>
  <c r="A3238" i="19"/>
  <c r="C3237" i="19"/>
  <c r="A3237" i="19"/>
  <c r="C3236" i="19"/>
  <c r="A3236" i="19"/>
  <c r="C3235" i="19"/>
  <c r="A3235" i="19"/>
  <c r="C3234" i="19"/>
  <c r="A3234" i="19"/>
  <c r="C3233" i="19"/>
  <c r="A3233" i="19"/>
  <c r="C3232" i="19"/>
  <c r="A3232" i="19"/>
  <c r="C3231" i="19"/>
  <c r="A3231" i="19"/>
  <c r="C3230" i="19"/>
  <c r="A3230" i="19"/>
  <c r="C3229" i="19"/>
  <c r="A3229" i="19"/>
  <c r="C3228" i="19"/>
  <c r="A3228" i="19"/>
  <c r="C3227" i="19"/>
  <c r="A3227" i="19"/>
  <c r="C3226" i="19"/>
  <c r="A3226" i="19"/>
  <c r="C3225" i="19"/>
  <c r="A3225" i="19"/>
  <c r="C3224" i="19"/>
  <c r="A3224" i="19"/>
  <c r="C3223" i="19"/>
  <c r="A3223" i="19"/>
  <c r="C3222" i="19"/>
  <c r="A3222" i="19"/>
  <c r="C3221" i="19"/>
  <c r="A3221" i="19"/>
  <c r="C3220" i="19"/>
  <c r="A3220" i="19"/>
  <c r="C3219" i="19"/>
  <c r="A3219" i="19"/>
  <c r="C3218" i="19"/>
  <c r="A3218" i="19"/>
  <c r="C3217" i="19"/>
  <c r="A3217" i="19"/>
  <c r="C3216" i="19"/>
  <c r="A3216" i="19"/>
  <c r="C3215" i="19"/>
  <c r="A3215" i="19"/>
  <c r="C3214" i="19"/>
  <c r="A3214" i="19"/>
  <c r="C3213" i="19"/>
  <c r="A3213" i="19"/>
  <c r="C3212" i="19"/>
  <c r="A3212" i="19"/>
  <c r="C3211" i="19"/>
  <c r="A3211" i="19"/>
  <c r="C3210" i="19"/>
  <c r="A3210" i="19"/>
  <c r="C3209" i="19"/>
  <c r="A3209" i="19"/>
  <c r="C3208" i="19"/>
  <c r="A3208" i="19"/>
  <c r="C3207" i="19"/>
  <c r="A3207" i="19"/>
  <c r="C3206" i="19"/>
  <c r="A3206" i="19"/>
  <c r="C3205" i="19"/>
  <c r="A3205" i="19"/>
  <c r="C3204" i="19"/>
  <c r="A3204" i="19"/>
  <c r="C3203" i="19"/>
  <c r="A3203" i="19"/>
  <c r="C3202" i="19"/>
  <c r="A3202" i="19"/>
  <c r="C3201" i="19"/>
  <c r="A3201" i="19"/>
  <c r="C3200" i="19"/>
  <c r="A3200" i="19"/>
  <c r="C3199" i="19"/>
  <c r="A3199" i="19"/>
  <c r="C3198" i="19"/>
  <c r="A3198" i="19"/>
  <c r="C3197" i="19"/>
  <c r="A3197" i="19"/>
  <c r="C3196" i="19"/>
  <c r="A3196" i="19"/>
  <c r="C3195" i="19"/>
  <c r="A3195" i="19"/>
  <c r="C3194" i="19"/>
  <c r="A3194" i="19"/>
  <c r="C3193" i="19"/>
  <c r="A3193" i="19"/>
  <c r="C3192" i="19"/>
  <c r="A3192" i="19"/>
  <c r="C3191" i="19"/>
  <c r="A3191" i="19"/>
  <c r="C3190" i="19"/>
  <c r="A3190" i="19"/>
  <c r="C3189" i="19"/>
  <c r="A3189" i="19"/>
  <c r="C3188" i="19"/>
  <c r="A3188" i="19"/>
  <c r="C3187" i="19"/>
  <c r="A3187" i="19"/>
  <c r="C3186" i="19"/>
  <c r="A3186" i="19"/>
  <c r="C3185" i="19"/>
  <c r="A3185" i="19"/>
  <c r="C3184" i="19"/>
  <c r="A3184" i="19"/>
  <c r="C3183" i="19"/>
  <c r="A3183" i="19"/>
  <c r="C3182" i="19"/>
  <c r="A3182" i="19"/>
  <c r="C3181" i="19"/>
  <c r="A3181" i="19"/>
  <c r="C3180" i="19"/>
  <c r="A3180" i="19"/>
  <c r="C3179" i="19"/>
  <c r="A3179" i="19"/>
  <c r="C3178" i="19"/>
  <c r="A3178" i="19"/>
  <c r="C3177" i="19"/>
  <c r="A3177" i="19"/>
  <c r="C3176" i="19"/>
  <c r="A3176" i="19"/>
  <c r="C3175" i="19"/>
  <c r="A3175" i="19"/>
  <c r="C3174" i="19"/>
  <c r="A3174" i="19"/>
  <c r="C3173" i="19"/>
  <c r="A3173" i="19"/>
  <c r="C3172" i="19"/>
  <c r="A3172" i="19"/>
  <c r="C3171" i="19"/>
  <c r="A3171" i="19"/>
  <c r="C3170" i="19"/>
  <c r="A3170" i="19"/>
  <c r="C3169" i="19"/>
  <c r="A3169" i="19"/>
  <c r="C3168" i="19"/>
  <c r="A3168" i="19"/>
  <c r="C3167" i="19"/>
  <c r="A3167" i="19"/>
  <c r="C3166" i="19"/>
  <c r="A3166" i="19"/>
  <c r="C3165" i="19"/>
  <c r="A3165" i="19"/>
  <c r="C3164" i="19"/>
  <c r="A3164" i="19"/>
  <c r="C3163" i="19"/>
  <c r="A3163" i="19"/>
  <c r="C3162" i="19"/>
  <c r="A3162" i="19"/>
  <c r="C3161" i="19"/>
  <c r="A3161" i="19"/>
  <c r="C3160" i="19"/>
  <c r="A3160" i="19"/>
  <c r="C3159" i="19"/>
  <c r="A3159" i="19"/>
  <c r="C3158" i="19"/>
  <c r="A3158" i="19"/>
  <c r="C3157" i="19"/>
  <c r="A3157" i="19"/>
  <c r="C3156" i="19"/>
  <c r="A3156" i="19"/>
  <c r="C3155" i="19"/>
  <c r="A3155" i="19"/>
  <c r="C3154" i="19"/>
  <c r="A3154" i="19"/>
  <c r="C3153" i="19"/>
  <c r="A3153" i="19"/>
  <c r="C3152" i="19"/>
  <c r="A3152" i="19"/>
  <c r="C3151" i="19"/>
  <c r="A3151" i="19"/>
  <c r="C3150" i="19"/>
  <c r="A3150" i="19"/>
  <c r="C3149" i="19"/>
  <c r="A3149" i="19"/>
  <c r="C3148" i="19"/>
  <c r="A3148" i="19"/>
  <c r="C3147" i="19"/>
  <c r="A3147" i="19"/>
  <c r="C3146" i="19"/>
  <c r="A3146" i="19"/>
  <c r="C3145" i="19"/>
  <c r="A3145" i="19"/>
  <c r="C3144" i="19"/>
  <c r="A3144" i="19"/>
  <c r="C3143" i="19"/>
  <c r="A3143" i="19"/>
  <c r="C3142" i="19"/>
  <c r="A3142" i="19"/>
  <c r="C3141" i="19"/>
  <c r="A3141" i="19"/>
  <c r="C3140" i="19"/>
  <c r="A3140" i="19"/>
  <c r="C3139" i="19"/>
  <c r="A3139" i="19"/>
  <c r="C3138" i="19"/>
  <c r="A3138" i="19"/>
  <c r="C3137" i="19"/>
  <c r="A3137" i="19"/>
  <c r="C3136" i="19"/>
  <c r="A3136" i="19"/>
  <c r="C3135" i="19"/>
  <c r="A3135" i="19"/>
  <c r="C3134" i="19"/>
  <c r="A3134" i="19"/>
  <c r="C3133" i="19"/>
  <c r="A3133" i="19"/>
  <c r="C3132" i="19"/>
  <c r="A3132" i="19"/>
  <c r="C3131" i="19"/>
  <c r="A3131" i="19"/>
  <c r="C3130" i="19"/>
  <c r="A3130" i="19"/>
  <c r="C3129" i="19"/>
  <c r="A3129" i="19"/>
  <c r="C3128" i="19"/>
  <c r="A3128" i="19"/>
  <c r="C3127" i="19"/>
  <c r="A3127" i="19"/>
  <c r="C3126" i="19"/>
  <c r="A3126" i="19"/>
  <c r="C3125" i="19"/>
  <c r="A3125" i="19"/>
  <c r="C3124" i="19"/>
  <c r="A3124" i="19"/>
  <c r="C3123" i="19"/>
  <c r="A3123" i="19"/>
  <c r="C3122" i="19"/>
  <c r="A3122" i="19"/>
  <c r="C3121" i="19"/>
  <c r="A3121" i="19"/>
  <c r="C3120" i="19"/>
  <c r="A3120" i="19"/>
  <c r="C3119" i="19"/>
  <c r="A3119" i="19"/>
  <c r="C3118" i="19"/>
  <c r="A3118" i="19"/>
  <c r="C3117" i="19"/>
  <c r="A3117" i="19"/>
  <c r="C3116" i="19"/>
  <c r="A3116" i="19"/>
  <c r="C3115" i="19"/>
  <c r="A3115" i="19"/>
  <c r="C3114" i="19"/>
  <c r="A3114" i="19"/>
  <c r="C3113" i="19"/>
  <c r="A3113" i="19"/>
  <c r="C3112" i="19"/>
  <c r="A3112" i="19"/>
  <c r="C3111" i="19"/>
  <c r="A3111" i="19"/>
  <c r="C3110" i="19"/>
  <c r="A3110" i="19"/>
  <c r="C3109" i="19"/>
  <c r="A3109" i="19"/>
  <c r="C3108" i="19"/>
  <c r="A3108" i="19"/>
  <c r="C3107" i="19"/>
  <c r="A3107" i="19"/>
  <c r="C3106" i="19"/>
  <c r="A3106" i="19"/>
  <c r="C3105" i="19"/>
  <c r="A3105" i="19"/>
  <c r="C3104" i="19"/>
  <c r="A3104" i="19"/>
  <c r="C3103" i="19"/>
  <c r="A3103" i="19"/>
  <c r="C3102" i="19"/>
  <c r="A3102" i="19"/>
  <c r="C3101" i="19"/>
  <c r="A3101" i="19"/>
  <c r="C3100" i="19"/>
  <c r="A3100" i="19"/>
  <c r="C3099" i="19"/>
  <c r="A3099" i="19"/>
  <c r="C3098" i="19"/>
  <c r="A3098" i="19"/>
  <c r="C3097" i="19"/>
  <c r="A3097" i="19"/>
  <c r="C3096" i="19"/>
  <c r="A3096" i="19"/>
  <c r="C3095" i="19"/>
  <c r="A3095" i="19"/>
  <c r="C3094" i="19"/>
  <c r="A3094" i="19"/>
  <c r="C3093" i="19"/>
  <c r="A3093" i="19"/>
  <c r="C3092" i="19"/>
  <c r="A3092" i="19"/>
  <c r="C3091" i="19"/>
  <c r="A3091" i="19"/>
  <c r="C3090" i="19"/>
  <c r="A3090" i="19"/>
  <c r="C3089" i="19"/>
  <c r="A3089" i="19"/>
  <c r="C3088" i="19"/>
  <c r="A3088" i="19"/>
  <c r="C3087" i="19"/>
  <c r="A3087" i="19"/>
  <c r="C3086" i="19"/>
  <c r="A3086" i="19"/>
  <c r="C3085" i="19"/>
  <c r="A3085" i="19"/>
  <c r="C3084" i="19"/>
  <c r="A3084" i="19"/>
  <c r="C3083" i="19"/>
  <c r="A3083" i="19"/>
  <c r="C3082" i="19"/>
  <c r="A3082" i="19"/>
  <c r="C3081" i="19"/>
  <c r="A3081" i="19"/>
  <c r="C3080" i="19"/>
  <c r="A3080" i="19"/>
  <c r="C3079" i="19"/>
  <c r="A3079" i="19"/>
  <c r="C3078" i="19"/>
  <c r="A3078" i="19"/>
  <c r="C3077" i="19"/>
  <c r="A3077" i="19"/>
  <c r="C3076" i="19"/>
  <c r="A3076" i="19"/>
  <c r="C3075" i="19"/>
  <c r="A3075" i="19"/>
  <c r="C3074" i="19"/>
  <c r="A3074" i="19"/>
  <c r="C3073" i="19"/>
  <c r="A3073" i="19"/>
  <c r="C3072" i="19"/>
  <c r="A3072" i="19"/>
  <c r="C3071" i="19"/>
  <c r="A3071" i="19"/>
  <c r="C3070" i="19"/>
  <c r="A3070" i="19"/>
  <c r="C3069" i="19"/>
  <c r="A3069" i="19"/>
  <c r="C3068" i="19"/>
  <c r="A3068" i="19"/>
  <c r="C3067" i="19"/>
  <c r="A3067" i="19"/>
  <c r="C3066" i="19"/>
  <c r="A3066" i="19"/>
  <c r="C3065" i="19"/>
  <c r="A3065" i="19"/>
  <c r="C3064" i="19"/>
  <c r="A3064" i="19"/>
  <c r="C3063" i="19"/>
  <c r="A3063" i="19"/>
  <c r="C3062" i="19"/>
  <c r="A3062" i="19"/>
  <c r="C3061" i="19"/>
  <c r="A3061" i="19"/>
  <c r="C3060" i="19"/>
  <c r="A3060" i="19"/>
  <c r="C3059" i="19"/>
  <c r="A3059" i="19"/>
  <c r="C3058" i="19"/>
  <c r="A3058" i="19"/>
  <c r="C3057" i="19"/>
  <c r="A3057" i="19"/>
  <c r="C3056" i="19"/>
  <c r="A3056" i="19"/>
  <c r="C3055" i="19"/>
  <c r="A3055" i="19"/>
  <c r="C3054" i="19"/>
  <c r="A3054" i="19"/>
  <c r="C3053" i="19"/>
  <c r="A3053" i="19"/>
  <c r="C3052" i="19"/>
  <c r="A3052" i="19"/>
  <c r="C3051" i="19"/>
  <c r="A3051" i="19"/>
  <c r="C3050" i="19"/>
  <c r="A3050" i="19"/>
  <c r="C3049" i="19"/>
  <c r="A3049" i="19"/>
  <c r="C3048" i="19"/>
  <c r="A3048" i="19"/>
  <c r="C3047" i="19"/>
  <c r="A3047" i="19"/>
  <c r="C3046" i="19"/>
  <c r="A3046" i="19"/>
  <c r="C3045" i="19"/>
  <c r="A3045" i="19"/>
  <c r="C3044" i="19"/>
  <c r="A3044" i="19"/>
  <c r="C3043" i="19"/>
  <c r="A3043" i="19"/>
  <c r="C3042" i="19"/>
  <c r="A3042" i="19"/>
  <c r="C3041" i="19"/>
  <c r="A3041" i="19"/>
  <c r="C3040" i="19"/>
  <c r="A3040" i="19"/>
  <c r="C3039" i="19"/>
  <c r="A3039" i="19"/>
  <c r="C3038" i="19"/>
  <c r="A3038" i="19"/>
  <c r="C3037" i="19"/>
  <c r="A3037" i="19"/>
  <c r="C3036" i="19"/>
  <c r="A3036" i="19"/>
  <c r="C3035" i="19"/>
  <c r="A3035" i="19"/>
  <c r="C3034" i="19"/>
  <c r="A3034" i="19"/>
  <c r="C3033" i="19"/>
  <c r="A3033" i="19"/>
  <c r="C3032" i="19"/>
  <c r="A3032" i="19"/>
  <c r="C3031" i="19"/>
  <c r="A3031" i="19"/>
  <c r="C3030" i="19"/>
  <c r="A3030" i="19"/>
  <c r="C3029" i="19"/>
  <c r="A3029" i="19"/>
  <c r="C3028" i="19"/>
  <c r="A3028" i="19"/>
  <c r="C3027" i="19"/>
  <c r="A3027" i="19"/>
  <c r="C3026" i="19"/>
  <c r="A3026" i="19"/>
  <c r="C3025" i="19"/>
  <c r="A3025" i="19"/>
  <c r="C3024" i="19"/>
  <c r="A3024" i="19"/>
  <c r="C3023" i="19"/>
  <c r="A3023" i="19"/>
  <c r="C3022" i="19"/>
  <c r="A3022" i="19"/>
  <c r="C3021" i="19"/>
  <c r="A3021" i="19"/>
  <c r="C3020" i="19"/>
  <c r="A3020" i="19"/>
  <c r="C3019" i="19"/>
  <c r="A3019" i="19"/>
  <c r="C3018" i="19"/>
  <c r="A3018" i="19"/>
  <c r="C3017" i="19"/>
  <c r="A3017" i="19"/>
  <c r="C3016" i="19"/>
  <c r="A3016" i="19"/>
  <c r="C3015" i="19"/>
  <c r="A3015" i="19"/>
  <c r="C3014" i="19"/>
  <c r="A3014" i="19"/>
  <c r="C3013" i="19"/>
  <c r="A3013" i="19"/>
  <c r="C3012" i="19"/>
  <c r="A3012" i="19"/>
  <c r="C3011" i="19"/>
  <c r="A3011" i="19"/>
  <c r="C3010" i="19"/>
  <c r="A3010" i="19"/>
  <c r="C3009" i="19"/>
  <c r="A3009" i="19"/>
  <c r="C3008" i="19"/>
  <c r="A3008" i="19"/>
  <c r="C3007" i="19"/>
  <c r="A3007" i="19"/>
  <c r="C3006" i="19"/>
  <c r="A3006" i="19"/>
  <c r="C3005" i="19"/>
  <c r="A3005" i="19"/>
  <c r="C3004" i="19"/>
  <c r="A3004" i="19"/>
  <c r="C3003" i="19"/>
  <c r="A3003" i="19"/>
  <c r="C3002" i="19"/>
  <c r="A3002" i="19"/>
  <c r="C3001" i="19"/>
  <c r="A3001" i="19"/>
  <c r="C3000" i="19"/>
  <c r="A3000" i="19"/>
  <c r="C2999" i="19"/>
  <c r="A2999" i="19"/>
  <c r="C2998" i="19"/>
  <c r="A2998" i="19"/>
  <c r="C2997" i="19"/>
  <c r="A2997" i="19"/>
  <c r="C2996" i="19"/>
  <c r="A2996" i="19"/>
  <c r="C2995" i="19"/>
  <c r="A2995" i="19"/>
  <c r="C2994" i="19"/>
  <c r="A2994" i="19"/>
  <c r="C2993" i="19"/>
  <c r="A2993" i="19"/>
  <c r="C2992" i="19"/>
  <c r="A2992" i="19"/>
  <c r="C2991" i="19"/>
  <c r="A2991" i="19"/>
  <c r="C2990" i="19"/>
  <c r="A2990" i="19"/>
  <c r="C2989" i="19"/>
  <c r="A2989" i="19"/>
  <c r="C2988" i="19"/>
  <c r="A2988" i="19"/>
  <c r="C2987" i="19"/>
  <c r="A2987" i="19"/>
  <c r="C2986" i="19"/>
  <c r="A2986" i="19"/>
  <c r="C2985" i="19"/>
  <c r="A2985" i="19"/>
  <c r="C2984" i="19"/>
  <c r="A2984" i="19"/>
  <c r="C2983" i="19"/>
  <c r="A2983" i="19"/>
  <c r="C2982" i="19"/>
  <c r="A2982" i="19"/>
  <c r="C2981" i="19"/>
  <c r="A2981" i="19"/>
  <c r="C2980" i="19"/>
  <c r="A2980" i="19"/>
  <c r="C2979" i="19"/>
  <c r="A2979" i="19"/>
  <c r="C2978" i="19"/>
  <c r="A2978" i="19"/>
  <c r="C2977" i="19"/>
  <c r="A2977" i="19"/>
  <c r="C2976" i="19"/>
  <c r="A2976" i="19"/>
  <c r="C2975" i="19"/>
  <c r="A2975" i="19"/>
  <c r="C2974" i="19"/>
  <c r="A2974" i="19"/>
  <c r="C2973" i="19"/>
  <c r="A2973" i="19"/>
  <c r="C2972" i="19"/>
  <c r="A2972" i="19"/>
  <c r="C2971" i="19"/>
  <c r="A2971" i="19"/>
  <c r="C2970" i="19"/>
  <c r="A2970" i="19"/>
  <c r="C2969" i="19"/>
  <c r="A2969" i="19"/>
  <c r="C2968" i="19"/>
  <c r="A2968" i="19"/>
  <c r="C2967" i="19"/>
  <c r="A2967" i="19"/>
  <c r="C2966" i="19"/>
  <c r="A2966" i="19"/>
  <c r="C2965" i="19"/>
  <c r="A2965" i="19"/>
  <c r="C2964" i="19"/>
  <c r="A2964" i="19"/>
  <c r="C2963" i="19"/>
  <c r="A2963" i="19"/>
  <c r="C2962" i="19"/>
  <c r="A2962" i="19"/>
  <c r="C2961" i="19"/>
  <c r="A2961" i="19"/>
  <c r="C2960" i="19"/>
  <c r="A2960" i="19"/>
  <c r="C2959" i="19"/>
  <c r="A2959" i="19"/>
  <c r="C2958" i="19"/>
  <c r="A2958" i="19"/>
  <c r="C2957" i="19"/>
  <c r="A2957" i="19"/>
  <c r="C2956" i="19"/>
  <c r="A2956" i="19"/>
  <c r="C2955" i="19"/>
  <c r="A2955" i="19"/>
  <c r="C2954" i="19"/>
  <c r="A2954" i="19"/>
  <c r="C2953" i="19"/>
  <c r="A2953" i="19"/>
  <c r="C2952" i="19"/>
  <c r="A2952" i="19"/>
  <c r="C2951" i="19"/>
  <c r="A2951" i="19"/>
  <c r="C2950" i="19"/>
  <c r="A2950" i="19"/>
  <c r="C2949" i="19"/>
  <c r="A2949" i="19"/>
  <c r="C2948" i="19"/>
  <c r="A2948" i="19"/>
  <c r="C2947" i="19"/>
  <c r="A2947" i="19"/>
  <c r="C2946" i="19"/>
  <c r="A2946" i="19"/>
  <c r="C2945" i="19"/>
  <c r="A2945" i="19"/>
  <c r="C2944" i="19"/>
  <c r="A2944" i="19"/>
  <c r="C2943" i="19"/>
  <c r="A2943" i="19"/>
  <c r="C2942" i="19"/>
  <c r="A2942" i="19"/>
  <c r="C2941" i="19"/>
  <c r="A2941" i="19"/>
  <c r="C2940" i="19"/>
  <c r="A2940" i="19"/>
  <c r="C2939" i="19"/>
  <c r="A2939" i="19"/>
  <c r="C2938" i="19"/>
  <c r="A2938" i="19"/>
  <c r="C2937" i="19"/>
  <c r="A2937" i="19"/>
  <c r="C2936" i="19"/>
  <c r="A2936" i="19"/>
  <c r="C2935" i="19"/>
  <c r="A2935" i="19"/>
  <c r="C2934" i="19"/>
  <c r="A2934" i="19"/>
  <c r="C2933" i="19"/>
  <c r="A2933" i="19"/>
  <c r="C2932" i="19"/>
  <c r="A2932" i="19"/>
  <c r="C2931" i="19"/>
  <c r="A2931" i="19"/>
  <c r="C2930" i="19"/>
  <c r="A2930" i="19"/>
  <c r="C2929" i="19"/>
  <c r="A2929" i="19"/>
  <c r="C2928" i="19"/>
  <c r="A2928" i="19"/>
  <c r="C2927" i="19"/>
  <c r="A2927" i="19"/>
  <c r="C2926" i="19"/>
  <c r="A2926" i="19"/>
  <c r="C2925" i="19"/>
  <c r="A2925" i="19"/>
  <c r="C2924" i="19"/>
  <c r="A2924" i="19"/>
  <c r="C2923" i="19"/>
  <c r="A2923" i="19"/>
  <c r="C2922" i="19"/>
  <c r="A2922" i="19"/>
  <c r="C2921" i="19"/>
  <c r="A2921" i="19"/>
  <c r="C2920" i="19"/>
  <c r="A2920" i="19"/>
  <c r="C2919" i="19"/>
  <c r="A2919" i="19"/>
  <c r="C2918" i="19"/>
  <c r="A2918" i="19"/>
  <c r="C2917" i="19"/>
  <c r="A2917" i="19"/>
  <c r="C2916" i="19"/>
  <c r="A2916" i="19"/>
  <c r="C2915" i="19"/>
  <c r="A2915" i="19"/>
  <c r="C2914" i="19"/>
  <c r="A2914" i="19"/>
  <c r="C2913" i="19"/>
  <c r="A2913" i="19"/>
  <c r="C2912" i="19"/>
  <c r="A2912" i="19"/>
  <c r="C2911" i="19"/>
  <c r="A2911" i="19"/>
  <c r="C2910" i="19"/>
  <c r="A2910" i="19"/>
  <c r="C2909" i="19"/>
  <c r="A2909" i="19"/>
  <c r="C2908" i="19"/>
  <c r="A2908" i="19"/>
  <c r="C2907" i="19"/>
  <c r="A2907" i="19"/>
  <c r="C2906" i="19"/>
  <c r="A2906" i="19"/>
  <c r="C2905" i="19"/>
  <c r="A2905" i="19"/>
  <c r="C2904" i="19"/>
  <c r="A2904" i="19"/>
  <c r="C2903" i="19"/>
  <c r="A2903" i="19"/>
  <c r="C2902" i="19"/>
  <c r="A2902" i="19"/>
  <c r="C2901" i="19"/>
  <c r="A2901" i="19"/>
  <c r="C2900" i="19"/>
  <c r="A2900" i="19"/>
  <c r="C2899" i="19"/>
  <c r="A2899" i="19"/>
  <c r="C2898" i="19"/>
  <c r="A2898" i="19"/>
  <c r="C2897" i="19"/>
  <c r="A2897" i="19"/>
  <c r="C2896" i="19"/>
  <c r="A2896" i="19"/>
  <c r="C2895" i="19"/>
  <c r="A2895" i="19"/>
  <c r="C2894" i="19"/>
  <c r="A2894" i="19"/>
  <c r="C2893" i="19"/>
  <c r="A2893" i="19"/>
  <c r="C2892" i="19"/>
  <c r="A2892" i="19"/>
  <c r="C2891" i="19"/>
  <c r="A2891" i="19"/>
  <c r="C2890" i="19"/>
  <c r="A2890" i="19"/>
  <c r="C2889" i="19"/>
  <c r="A2889" i="19"/>
  <c r="C2888" i="19"/>
  <c r="A2888" i="19"/>
  <c r="C2887" i="19"/>
  <c r="A2887" i="19"/>
  <c r="C2886" i="19"/>
  <c r="A2886" i="19"/>
  <c r="C2885" i="19"/>
  <c r="A2885" i="19"/>
  <c r="C2884" i="19"/>
  <c r="A2884" i="19"/>
  <c r="C2883" i="19"/>
  <c r="A2883" i="19"/>
  <c r="C2882" i="19"/>
  <c r="A2882" i="19"/>
  <c r="C2881" i="19"/>
  <c r="A2881" i="19"/>
  <c r="C2880" i="19"/>
  <c r="A2880" i="19"/>
  <c r="C2879" i="19"/>
  <c r="A2879" i="19"/>
  <c r="C2878" i="19"/>
  <c r="A2878" i="19"/>
  <c r="C2877" i="19"/>
  <c r="A2877" i="19"/>
  <c r="C2876" i="19"/>
  <c r="A2876" i="19"/>
  <c r="C2875" i="19"/>
  <c r="A2875" i="19"/>
  <c r="C2874" i="19"/>
  <c r="A2874" i="19"/>
  <c r="C2873" i="19"/>
  <c r="A2873" i="19"/>
  <c r="C2872" i="19"/>
  <c r="A2872" i="19"/>
  <c r="C2871" i="19"/>
  <c r="A2871" i="19"/>
  <c r="C2870" i="19"/>
  <c r="A2870" i="19"/>
  <c r="C2869" i="19"/>
  <c r="A2869" i="19"/>
  <c r="C2868" i="19"/>
  <c r="A2868" i="19"/>
  <c r="C2867" i="19"/>
  <c r="A2867" i="19"/>
  <c r="C2866" i="19"/>
  <c r="A2866" i="19"/>
  <c r="C2865" i="19"/>
  <c r="A2865" i="19"/>
  <c r="C2864" i="19"/>
  <c r="A2864" i="19"/>
  <c r="C2863" i="19"/>
  <c r="A2863" i="19"/>
  <c r="C2862" i="19"/>
  <c r="A2862" i="19"/>
  <c r="C2861" i="19"/>
  <c r="A2861" i="19"/>
  <c r="C2860" i="19"/>
  <c r="A2860" i="19"/>
  <c r="C2859" i="19"/>
  <c r="A2859" i="19"/>
  <c r="C2858" i="19"/>
  <c r="A2858" i="19"/>
  <c r="C2857" i="19"/>
  <c r="A2857" i="19"/>
  <c r="C2856" i="19"/>
  <c r="A2856" i="19"/>
  <c r="C2855" i="19"/>
  <c r="A2855" i="19"/>
  <c r="C2854" i="19"/>
  <c r="A2854" i="19"/>
  <c r="C2853" i="19"/>
  <c r="A2853" i="19"/>
  <c r="C2852" i="19"/>
  <c r="A2852" i="19"/>
  <c r="C2851" i="19"/>
  <c r="A2851" i="19"/>
  <c r="C2850" i="19"/>
  <c r="A2850" i="19"/>
  <c r="C2849" i="19"/>
  <c r="A2849" i="19"/>
  <c r="C2848" i="19"/>
  <c r="A2848" i="19"/>
  <c r="C2847" i="19"/>
  <c r="A2847" i="19"/>
  <c r="C2846" i="19"/>
  <c r="A2846" i="19"/>
  <c r="C2845" i="19"/>
  <c r="A2845" i="19"/>
  <c r="C2844" i="19"/>
  <c r="A2844" i="19"/>
  <c r="C2843" i="19"/>
  <c r="A2843" i="19"/>
  <c r="C2842" i="19"/>
  <c r="A2842" i="19"/>
  <c r="C2841" i="19"/>
  <c r="A2841" i="19"/>
  <c r="C2840" i="19"/>
  <c r="A2840" i="19"/>
  <c r="C2839" i="19"/>
  <c r="A2839" i="19"/>
  <c r="C2838" i="19"/>
  <c r="A2838" i="19"/>
  <c r="C2837" i="19"/>
  <c r="A2837" i="19"/>
  <c r="C2836" i="19"/>
  <c r="A2836" i="19"/>
  <c r="C2835" i="19"/>
  <c r="A2835" i="19"/>
  <c r="C2834" i="19"/>
  <c r="A2834" i="19"/>
  <c r="C2833" i="19"/>
  <c r="A2833" i="19"/>
  <c r="C2832" i="19"/>
  <c r="A2832" i="19"/>
  <c r="C2831" i="19"/>
  <c r="A2831" i="19"/>
  <c r="C2830" i="19"/>
  <c r="A2830" i="19"/>
  <c r="C2829" i="19"/>
  <c r="A2829" i="19"/>
  <c r="C2828" i="19"/>
  <c r="A2828" i="19"/>
  <c r="C2827" i="19"/>
  <c r="A2827" i="19"/>
  <c r="C2826" i="19"/>
  <c r="A2826" i="19"/>
  <c r="C2825" i="19"/>
  <c r="A2825" i="19"/>
  <c r="C2824" i="19"/>
  <c r="A2824" i="19"/>
  <c r="C2823" i="19"/>
  <c r="A2823" i="19"/>
  <c r="C2822" i="19"/>
  <c r="A2822" i="19"/>
  <c r="C2821" i="19"/>
  <c r="A2821" i="19"/>
  <c r="C2820" i="19"/>
  <c r="A2820" i="19"/>
  <c r="C2819" i="19"/>
  <c r="A2819" i="19"/>
  <c r="C2818" i="19"/>
  <c r="A2818" i="19"/>
  <c r="C2817" i="19"/>
  <c r="A2817" i="19"/>
  <c r="C2816" i="19"/>
  <c r="A2816" i="19"/>
  <c r="C2815" i="19"/>
  <c r="A2815" i="19"/>
  <c r="C2814" i="19"/>
  <c r="A2814" i="19"/>
  <c r="C2813" i="19"/>
  <c r="A2813" i="19"/>
  <c r="C2812" i="19"/>
  <c r="A2812" i="19"/>
  <c r="C2811" i="19"/>
  <c r="A2811" i="19"/>
  <c r="C2810" i="19"/>
  <c r="A2810" i="19"/>
  <c r="C2809" i="19"/>
  <c r="A2809" i="19"/>
  <c r="C2808" i="19"/>
  <c r="A2808" i="19"/>
  <c r="C2807" i="19"/>
  <c r="A2807" i="19"/>
  <c r="C2806" i="19"/>
  <c r="A2806" i="19"/>
  <c r="C2805" i="19"/>
  <c r="A2805" i="19"/>
  <c r="C2804" i="19"/>
  <c r="A2804" i="19"/>
  <c r="C2803" i="19"/>
  <c r="A2803" i="19"/>
  <c r="C2802" i="19"/>
  <c r="A2802" i="19"/>
  <c r="C2801" i="19"/>
  <c r="A2801" i="19"/>
  <c r="C2800" i="19"/>
  <c r="A2800" i="19"/>
  <c r="C2799" i="19"/>
  <c r="A2799" i="19"/>
  <c r="C2798" i="19"/>
  <c r="A2798" i="19"/>
  <c r="C2797" i="19"/>
  <c r="A2797" i="19"/>
  <c r="C2796" i="19"/>
  <c r="A2796" i="19"/>
  <c r="C2795" i="19"/>
  <c r="A2795" i="19"/>
  <c r="C2794" i="19"/>
  <c r="A2794" i="19"/>
  <c r="C2793" i="19"/>
  <c r="A2793" i="19"/>
  <c r="C2792" i="19"/>
  <c r="A2792" i="19"/>
  <c r="C2791" i="19"/>
  <c r="A2791" i="19"/>
  <c r="C2790" i="19"/>
  <c r="A2790" i="19"/>
  <c r="C2789" i="19"/>
  <c r="A2789" i="19"/>
  <c r="C2788" i="19"/>
  <c r="A2788" i="19"/>
  <c r="C2787" i="19"/>
  <c r="A2787" i="19"/>
  <c r="C2786" i="19"/>
  <c r="A2786" i="19"/>
  <c r="C2785" i="19"/>
  <c r="A2785" i="19"/>
  <c r="C2784" i="19"/>
  <c r="A2784" i="19"/>
  <c r="C2783" i="19"/>
  <c r="A2783" i="19"/>
  <c r="C2782" i="19"/>
  <c r="A2782" i="19"/>
  <c r="C2781" i="19"/>
  <c r="A2781" i="19"/>
  <c r="C2780" i="19"/>
  <c r="A2780" i="19"/>
  <c r="C2779" i="19"/>
  <c r="A2779" i="19"/>
  <c r="C2778" i="19"/>
  <c r="A2778" i="19"/>
  <c r="C2777" i="19"/>
  <c r="A2777" i="19"/>
  <c r="C2776" i="19"/>
  <c r="A2776" i="19"/>
  <c r="C2775" i="19"/>
  <c r="A2775" i="19"/>
  <c r="C2774" i="19"/>
  <c r="A2774" i="19"/>
  <c r="C2773" i="19"/>
  <c r="A2773" i="19"/>
  <c r="C2772" i="19"/>
  <c r="A2772" i="19"/>
  <c r="C2771" i="19"/>
  <c r="A2771" i="19"/>
  <c r="C2770" i="19"/>
  <c r="A2770" i="19"/>
  <c r="C2769" i="19"/>
  <c r="A2769" i="19"/>
  <c r="C2768" i="19"/>
  <c r="A2768" i="19"/>
  <c r="C2767" i="19"/>
  <c r="A2767" i="19"/>
  <c r="C2766" i="19"/>
  <c r="A2766" i="19"/>
  <c r="C2765" i="19"/>
  <c r="A2765" i="19"/>
  <c r="C2764" i="19"/>
  <c r="A2764" i="19"/>
  <c r="C2763" i="19"/>
  <c r="A2763" i="19"/>
  <c r="C2762" i="19"/>
  <c r="A2762" i="19"/>
  <c r="C2761" i="19"/>
  <c r="A2761" i="19"/>
  <c r="C2760" i="19"/>
  <c r="A2760" i="19"/>
  <c r="C2759" i="19"/>
  <c r="A2759" i="19"/>
  <c r="C2758" i="19"/>
  <c r="A2758" i="19"/>
  <c r="C2757" i="19"/>
  <c r="A2757" i="19"/>
  <c r="C2756" i="19"/>
  <c r="A2756" i="19"/>
  <c r="C2755" i="19"/>
  <c r="A2755" i="19"/>
  <c r="C2754" i="19"/>
  <c r="A2754" i="19"/>
  <c r="C2753" i="19"/>
  <c r="A2753" i="19"/>
  <c r="C2752" i="19"/>
  <c r="A2752" i="19"/>
  <c r="C2751" i="19"/>
  <c r="A2751" i="19"/>
  <c r="C2750" i="19"/>
  <c r="A2750" i="19"/>
  <c r="C2749" i="19"/>
  <c r="A2749" i="19"/>
  <c r="C2748" i="19"/>
  <c r="A2748" i="19"/>
  <c r="C2747" i="19"/>
  <c r="A2747" i="19"/>
  <c r="C2746" i="19"/>
  <c r="A2746" i="19"/>
  <c r="C2745" i="19"/>
  <c r="A2745" i="19"/>
  <c r="C2744" i="19"/>
  <c r="A2744" i="19"/>
  <c r="C2743" i="19"/>
  <c r="A2743" i="19"/>
  <c r="C2742" i="19"/>
  <c r="A2742" i="19"/>
  <c r="C2741" i="19"/>
  <c r="A2741" i="19"/>
  <c r="C2740" i="19"/>
  <c r="A2740" i="19"/>
  <c r="C2739" i="19"/>
  <c r="A2739" i="19"/>
  <c r="C2738" i="19"/>
  <c r="A2738" i="19"/>
  <c r="C2737" i="19"/>
  <c r="A2737" i="19"/>
  <c r="C2736" i="19"/>
  <c r="A2736" i="19"/>
  <c r="C2735" i="19"/>
  <c r="A2735" i="19"/>
  <c r="C2734" i="19"/>
  <c r="A2734" i="19"/>
  <c r="C2733" i="19"/>
  <c r="A2733" i="19"/>
  <c r="C2732" i="19"/>
  <c r="A2732" i="19"/>
  <c r="C2731" i="19"/>
  <c r="A2731" i="19"/>
  <c r="C2730" i="19"/>
  <c r="A2730" i="19"/>
  <c r="C2729" i="19"/>
  <c r="A2729" i="19"/>
  <c r="C2728" i="19"/>
  <c r="A2728" i="19"/>
  <c r="C2727" i="19"/>
  <c r="A2727" i="19"/>
  <c r="C2726" i="19"/>
  <c r="A2726" i="19"/>
  <c r="C2725" i="19"/>
  <c r="A2725" i="19"/>
  <c r="C2724" i="19"/>
  <c r="A2724" i="19"/>
  <c r="C2723" i="19"/>
  <c r="A2723" i="19"/>
  <c r="C2722" i="19"/>
  <c r="A2722" i="19"/>
  <c r="C2721" i="19"/>
  <c r="A2721" i="19"/>
  <c r="C2720" i="19"/>
  <c r="A2720" i="19"/>
  <c r="C2719" i="19"/>
  <c r="A2719" i="19"/>
  <c r="C2718" i="19"/>
  <c r="A2718" i="19"/>
  <c r="C2717" i="19"/>
  <c r="A2717" i="19"/>
  <c r="C2716" i="19"/>
  <c r="A2716" i="19"/>
  <c r="C2715" i="19"/>
  <c r="A2715" i="19"/>
  <c r="C2714" i="19"/>
  <c r="A2714" i="19"/>
  <c r="C2713" i="19"/>
  <c r="A2713" i="19"/>
  <c r="C2712" i="19"/>
  <c r="A2712" i="19"/>
  <c r="C2711" i="19"/>
  <c r="A2711" i="19"/>
  <c r="C2710" i="19"/>
  <c r="A2710" i="19"/>
  <c r="C2709" i="19"/>
  <c r="A2709" i="19"/>
  <c r="C2708" i="19"/>
  <c r="A2708" i="19"/>
  <c r="C2707" i="19"/>
  <c r="A2707" i="19"/>
  <c r="C2706" i="19"/>
  <c r="A2706" i="19"/>
  <c r="C2705" i="19"/>
  <c r="A2705" i="19"/>
  <c r="C2704" i="19"/>
  <c r="A2704" i="19"/>
  <c r="C2703" i="19"/>
  <c r="A2703" i="19"/>
  <c r="C2702" i="19"/>
  <c r="A2702" i="19"/>
  <c r="C2701" i="19"/>
  <c r="A2701" i="19"/>
  <c r="C2700" i="19"/>
  <c r="A2700" i="19"/>
  <c r="C2699" i="19"/>
  <c r="A2699" i="19"/>
  <c r="C2698" i="19"/>
  <c r="A2698" i="19"/>
  <c r="C2697" i="19"/>
  <c r="A2697" i="19"/>
  <c r="C2696" i="19"/>
  <c r="A2696" i="19"/>
  <c r="C2695" i="19"/>
  <c r="A2695" i="19"/>
  <c r="C2694" i="19"/>
  <c r="A2694" i="19"/>
  <c r="C2693" i="19"/>
  <c r="A2693" i="19"/>
  <c r="C2692" i="19"/>
  <c r="A2692" i="19"/>
  <c r="C2691" i="19"/>
  <c r="A2691" i="19"/>
  <c r="C2690" i="19"/>
  <c r="A2690" i="19"/>
  <c r="C2689" i="19"/>
  <c r="A2689" i="19"/>
  <c r="C2688" i="19"/>
  <c r="A2688" i="19"/>
  <c r="C2687" i="19"/>
  <c r="A2687" i="19"/>
  <c r="C2686" i="19"/>
  <c r="A2686" i="19"/>
  <c r="C2685" i="19"/>
  <c r="A2685" i="19"/>
  <c r="C2684" i="19"/>
  <c r="A2684" i="19"/>
  <c r="C2683" i="19"/>
  <c r="A2683" i="19"/>
  <c r="C2682" i="19"/>
  <c r="A2682" i="19"/>
  <c r="C2681" i="19"/>
  <c r="A2681" i="19"/>
  <c r="C2680" i="19"/>
  <c r="A2680" i="19"/>
  <c r="C2679" i="19"/>
  <c r="A2679" i="19"/>
  <c r="C2678" i="19"/>
  <c r="A2678" i="19"/>
  <c r="C2677" i="19"/>
  <c r="A2677" i="19"/>
  <c r="C2676" i="19"/>
  <c r="A2676" i="19"/>
  <c r="C2675" i="19"/>
  <c r="A2675" i="19"/>
  <c r="C2674" i="19"/>
  <c r="A2674" i="19"/>
  <c r="C2673" i="19"/>
  <c r="A2673" i="19"/>
  <c r="C2672" i="19"/>
  <c r="A2672" i="19"/>
  <c r="C2671" i="19"/>
  <c r="A2671" i="19"/>
  <c r="C2670" i="19"/>
  <c r="A2670" i="19"/>
  <c r="C2669" i="19"/>
  <c r="A2669" i="19"/>
  <c r="C2668" i="19"/>
  <c r="A2668" i="19"/>
  <c r="C2667" i="19"/>
  <c r="A2667" i="19"/>
  <c r="C2666" i="19"/>
  <c r="A2666" i="19"/>
  <c r="C2665" i="19"/>
  <c r="A2665" i="19"/>
  <c r="C2664" i="19"/>
  <c r="A2664" i="19"/>
  <c r="C2663" i="19"/>
  <c r="A2663" i="19"/>
  <c r="C2662" i="19"/>
  <c r="A2662" i="19"/>
  <c r="C2661" i="19"/>
  <c r="A2661" i="19"/>
  <c r="C2660" i="19"/>
  <c r="A2660" i="19"/>
  <c r="C2659" i="19"/>
  <c r="A2659" i="19"/>
  <c r="C2658" i="19"/>
  <c r="A2658" i="19"/>
  <c r="C2657" i="19"/>
  <c r="A2657" i="19"/>
  <c r="C2656" i="19"/>
  <c r="A2656" i="19"/>
  <c r="C2655" i="19"/>
  <c r="A2655" i="19"/>
  <c r="C2654" i="19"/>
  <c r="A2654" i="19"/>
  <c r="C2653" i="19"/>
  <c r="A2653" i="19"/>
  <c r="C2652" i="19"/>
  <c r="A2652" i="19"/>
  <c r="C2651" i="19"/>
  <c r="A2651" i="19"/>
  <c r="C2650" i="19"/>
  <c r="A2650" i="19"/>
  <c r="C2649" i="19"/>
  <c r="A2649" i="19"/>
  <c r="C2648" i="19"/>
  <c r="A2648" i="19"/>
  <c r="C2647" i="19"/>
  <c r="A2647" i="19"/>
  <c r="C2646" i="19"/>
  <c r="A2646" i="19"/>
  <c r="C2645" i="19"/>
  <c r="A2645" i="19"/>
  <c r="C2644" i="19"/>
  <c r="A2644" i="19"/>
  <c r="C2643" i="19"/>
  <c r="A2643" i="19"/>
  <c r="C2642" i="19"/>
  <c r="A2642" i="19"/>
  <c r="C2641" i="19"/>
  <c r="A2641" i="19"/>
  <c r="C2640" i="19"/>
  <c r="A2640" i="19"/>
  <c r="C2639" i="19"/>
  <c r="A2639" i="19"/>
  <c r="C2638" i="19"/>
  <c r="A2638" i="19"/>
  <c r="C2637" i="19"/>
  <c r="A2637" i="19"/>
  <c r="C2636" i="19"/>
  <c r="A2636" i="19"/>
  <c r="C2635" i="19"/>
  <c r="A2635" i="19"/>
  <c r="C2634" i="19"/>
  <c r="A2634" i="19"/>
  <c r="C2633" i="19"/>
  <c r="A2633" i="19"/>
  <c r="C2632" i="19"/>
  <c r="A2632" i="19"/>
  <c r="C2631" i="19"/>
  <c r="A2631" i="19"/>
  <c r="C2630" i="19"/>
  <c r="A2630" i="19"/>
  <c r="C2629" i="19"/>
  <c r="A2629" i="19"/>
  <c r="C2628" i="19"/>
  <c r="A2628" i="19"/>
  <c r="C2627" i="19"/>
  <c r="A2627" i="19"/>
  <c r="C2626" i="19"/>
  <c r="A2626" i="19"/>
  <c r="C2625" i="19"/>
  <c r="A2625" i="19"/>
  <c r="C2624" i="19"/>
  <c r="A2624" i="19"/>
  <c r="C2623" i="19"/>
  <c r="A2623" i="19"/>
  <c r="C2622" i="19"/>
  <c r="A2622" i="19"/>
  <c r="C2621" i="19"/>
  <c r="A2621" i="19"/>
  <c r="C2620" i="19"/>
  <c r="A2620" i="19"/>
  <c r="C2619" i="19"/>
  <c r="A2619" i="19"/>
  <c r="C2618" i="19"/>
  <c r="A2618" i="19"/>
  <c r="C2617" i="19"/>
  <c r="A2617" i="19"/>
  <c r="C2616" i="19"/>
  <c r="A2616" i="19"/>
  <c r="C2615" i="19"/>
  <c r="A2615" i="19"/>
  <c r="C2614" i="19"/>
  <c r="A2614" i="19"/>
  <c r="C2613" i="19"/>
  <c r="A2613" i="19"/>
  <c r="C2612" i="19"/>
  <c r="A2612" i="19"/>
  <c r="C2611" i="19"/>
  <c r="A2611" i="19"/>
  <c r="C2610" i="19"/>
  <c r="A2610" i="19"/>
  <c r="C2609" i="19"/>
  <c r="A2609" i="19"/>
  <c r="C2608" i="19"/>
  <c r="A2608" i="19"/>
  <c r="C2607" i="19"/>
  <c r="A2607" i="19"/>
  <c r="C2606" i="19"/>
  <c r="A2606" i="19"/>
  <c r="C2605" i="19"/>
  <c r="A2605" i="19"/>
  <c r="C2604" i="19"/>
  <c r="A2604" i="19"/>
  <c r="C2603" i="19"/>
  <c r="A2603" i="19"/>
  <c r="C2602" i="19"/>
  <c r="A2602" i="19"/>
  <c r="C2601" i="19"/>
  <c r="A2601" i="19"/>
  <c r="C2600" i="19"/>
  <c r="A2600" i="19"/>
  <c r="C2599" i="19"/>
  <c r="A2599" i="19"/>
  <c r="C2598" i="19"/>
  <c r="A2598" i="19"/>
  <c r="C2597" i="19"/>
  <c r="A2597" i="19"/>
  <c r="C2596" i="19"/>
  <c r="A2596" i="19"/>
  <c r="C2595" i="19"/>
  <c r="A2595" i="19"/>
  <c r="C2594" i="19"/>
  <c r="A2594" i="19"/>
  <c r="C2593" i="19"/>
  <c r="A2593" i="19"/>
  <c r="C2592" i="19"/>
  <c r="A2592" i="19"/>
  <c r="C2591" i="19"/>
  <c r="A2591" i="19"/>
  <c r="C2590" i="19"/>
  <c r="A2590" i="19"/>
  <c r="C2589" i="19"/>
  <c r="A2589" i="19"/>
  <c r="C2588" i="19"/>
  <c r="A2588" i="19"/>
  <c r="C2587" i="19"/>
  <c r="A2587" i="19"/>
  <c r="C2586" i="19"/>
  <c r="A2586" i="19"/>
  <c r="C2585" i="19"/>
  <c r="A2585" i="19"/>
  <c r="C2584" i="19"/>
  <c r="A2584" i="19"/>
  <c r="C2583" i="19"/>
  <c r="A2583" i="19"/>
  <c r="C2582" i="19"/>
  <c r="A2582" i="19"/>
  <c r="C2581" i="19"/>
  <c r="A2581" i="19"/>
  <c r="C2580" i="19"/>
  <c r="A2580" i="19"/>
  <c r="C2579" i="19"/>
  <c r="A2579" i="19"/>
  <c r="C2578" i="19"/>
  <c r="A2578" i="19"/>
  <c r="C2577" i="19"/>
  <c r="A2577" i="19"/>
  <c r="C2576" i="19"/>
  <c r="A2576" i="19"/>
  <c r="C2575" i="19"/>
  <c r="A2575" i="19"/>
  <c r="C2574" i="19"/>
  <c r="A2574" i="19"/>
  <c r="C2573" i="19"/>
  <c r="A2573" i="19"/>
  <c r="C2572" i="19"/>
  <c r="A2572" i="19"/>
  <c r="C2571" i="19"/>
  <c r="A2571" i="19"/>
  <c r="C2570" i="19"/>
  <c r="A2570" i="19"/>
  <c r="C2569" i="19"/>
  <c r="A2569" i="19"/>
  <c r="C2568" i="19"/>
  <c r="A2568" i="19"/>
  <c r="C2567" i="19"/>
  <c r="A2567" i="19"/>
  <c r="C2566" i="19"/>
  <c r="A2566" i="19"/>
  <c r="C2565" i="19"/>
  <c r="A2565" i="19"/>
  <c r="C2564" i="19"/>
  <c r="A2564" i="19"/>
  <c r="C2563" i="19"/>
  <c r="A2563" i="19"/>
  <c r="C2562" i="19"/>
  <c r="A2562" i="19"/>
  <c r="C2561" i="19"/>
  <c r="A2561" i="19"/>
  <c r="C2560" i="19"/>
  <c r="A2560" i="19"/>
  <c r="C2559" i="19"/>
  <c r="A2559" i="19"/>
  <c r="C2558" i="19"/>
  <c r="A2558" i="19"/>
  <c r="C2557" i="19"/>
  <c r="A2557" i="19"/>
  <c r="C2556" i="19"/>
  <c r="A2556" i="19"/>
  <c r="C2555" i="19"/>
  <c r="A2555" i="19"/>
  <c r="C2554" i="19"/>
  <c r="A2554" i="19"/>
  <c r="C2553" i="19"/>
  <c r="A2553" i="19"/>
  <c r="C2552" i="19"/>
  <c r="A2552" i="19"/>
  <c r="C2551" i="19"/>
  <c r="A2551" i="19"/>
  <c r="C2550" i="19"/>
  <c r="A2550" i="19"/>
  <c r="C2549" i="19"/>
  <c r="A2549" i="19"/>
  <c r="C2548" i="19"/>
  <c r="A2548" i="19"/>
  <c r="C2547" i="19"/>
  <c r="A2547" i="19"/>
  <c r="C2546" i="19"/>
  <c r="A2546" i="19"/>
  <c r="C2545" i="19"/>
  <c r="A2545" i="19"/>
  <c r="C2544" i="19"/>
  <c r="A2544" i="19"/>
  <c r="C2543" i="19"/>
  <c r="A2543" i="19"/>
  <c r="C2542" i="19"/>
  <c r="A2542" i="19"/>
  <c r="C2541" i="19"/>
  <c r="A2541" i="19"/>
  <c r="C2540" i="19"/>
  <c r="A2540" i="19"/>
  <c r="C2539" i="19"/>
  <c r="A2539" i="19"/>
  <c r="C2538" i="19"/>
  <c r="A2538" i="19"/>
  <c r="C2537" i="19"/>
  <c r="A2537" i="19"/>
  <c r="C2536" i="19"/>
  <c r="A2536" i="19"/>
  <c r="C2535" i="19"/>
  <c r="A2535" i="19"/>
  <c r="C2534" i="19"/>
  <c r="A2534" i="19"/>
  <c r="C2533" i="19"/>
  <c r="A2533" i="19"/>
  <c r="C2532" i="19"/>
  <c r="A2532" i="19"/>
  <c r="C2531" i="19"/>
  <c r="A2531" i="19"/>
  <c r="C2530" i="19"/>
  <c r="A2530" i="19"/>
  <c r="C2529" i="19"/>
  <c r="A2529" i="19"/>
  <c r="C2528" i="19"/>
  <c r="A2528" i="19"/>
  <c r="C2527" i="19"/>
  <c r="A2527" i="19"/>
  <c r="C2526" i="19"/>
  <c r="A2526" i="19"/>
  <c r="C2525" i="19"/>
  <c r="A2525" i="19"/>
  <c r="C2524" i="19"/>
  <c r="A2524" i="19"/>
  <c r="C2523" i="19"/>
  <c r="A2523" i="19"/>
  <c r="C2522" i="19"/>
  <c r="A2522" i="19"/>
  <c r="C2521" i="19"/>
  <c r="A2521" i="19"/>
  <c r="C2520" i="19"/>
  <c r="A2520" i="19"/>
  <c r="C2519" i="19"/>
  <c r="A2519" i="19"/>
  <c r="C2518" i="19"/>
  <c r="A2518" i="19"/>
  <c r="C2517" i="19"/>
  <c r="A2517" i="19"/>
  <c r="C2516" i="19"/>
  <c r="A2516" i="19"/>
  <c r="C2515" i="19"/>
  <c r="A2515" i="19"/>
  <c r="C2514" i="19"/>
  <c r="A2514" i="19"/>
  <c r="C2513" i="19"/>
  <c r="A2513" i="19"/>
  <c r="C2512" i="19"/>
  <c r="A2512" i="19"/>
  <c r="C2511" i="19"/>
  <c r="A2511" i="19"/>
  <c r="C2510" i="19"/>
  <c r="A2510" i="19"/>
  <c r="C2509" i="19"/>
  <c r="A2509" i="19"/>
  <c r="C2508" i="19"/>
  <c r="A2508" i="19"/>
  <c r="C2507" i="19"/>
  <c r="A2507" i="19"/>
  <c r="C2506" i="19"/>
  <c r="A2506" i="19"/>
  <c r="C2505" i="19"/>
  <c r="A2505" i="19"/>
  <c r="C2504" i="19"/>
  <c r="A2504" i="19"/>
  <c r="C2503" i="19"/>
  <c r="A2503" i="19"/>
  <c r="C2502" i="19"/>
  <c r="A2502" i="19"/>
  <c r="C2501" i="19"/>
  <c r="A2501" i="19"/>
  <c r="C2500" i="19"/>
  <c r="A2500" i="19"/>
  <c r="C2499" i="19"/>
  <c r="A2499" i="19"/>
  <c r="C2498" i="19"/>
  <c r="A2498" i="19"/>
  <c r="C2497" i="19"/>
  <c r="A2497" i="19"/>
  <c r="C2496" i="19"/>
  <c r="A2496" i="19"/>
  <c r="C2495" i="19"/>
  <c r="A2495" i="19"/>
  <c r="C2494" i="19"/>
  <c r="A2494" i="19"/>
  <c r="C2493" i="19"/>
  <c r="A2493" i="19"/>
  <c r="C2492" i="19"/>
  <c r="A2492" i="19"/>
  <c r="C2491" i="19"/>
  <c r="A2491" i="19"/>
  <c r="C2490" i="19"/>
  <c r="A2490" i="19"/>
  <c r="C2489" i="19"/>
  <c r="A2489" i="19"/>
  <c r="C2488" i="19"/>
  <c r="A2488" i="19"/>
  <c r="C2487" i="19"/>
  <c r="A2487" i="19"/>
  <c r="C2486" i="19"/>
  <c r="A2486" i="19"/>
  <c r="C2485" i="19"/>
  <c r="A2485" i="19"/>
  <c r="C2484" i="19"/>
  <c r="A2484" i="19"/>
  <c r="C2483" i="19"/>
  <c r="A2483" i="19"/>
  <c r="C2482" i="19"/>
  <c r="A2482" i="19"/>
  <c r="C2481" i="19"/>
  <c r="A2481" i="19"/>
  <c r="C2480" i="19"/>
  <c r="A2480" i="19"/>
  <c r="C2479" i="19"/>
  <c r="A2479" i="19"/>
  <c r="C2478" i="19"/>
  <c r="A2478" i="19"/>
  <c r="C2477" i="19"/>
  <c r="A2477" i="19"/>
  <c r="C2476" i="19"/>
  <c r="A2476" i="19"/>
  <c r="C2475" i="19"/>
  <c r="A2475" i="19"/>
  <c r="C2474" i="19"/>
  <c r="A2474" i="19"/>
  <c r="C2473" i="19"/>
  <c r="A2473" i="19"/>
  <c r="C2472" i="19"/>
  <c r="A2472" i="19"/>
  <c r="C2471" i="19"/>
  <c r="A2471" i="19"/>
  <c r="C2470" i="19"/>
  <c r="A2470" i="19"/>
  <c r="C2469" i="19"/>
  <c r="A2469" i="19"/>
  <c r="C2468" i="19"/>
  <c r="A2468" i="19"/>
  <c r="C2467" i="19"/>
  <c r="A2467" i="19"/>
  <c r="C2466" i="19"/>
  <c r="A2466" i="19"/>
  <c r="C2465" i="19"/>
  <c r="A2465" i="19"/>
  <c r="C2464" i="19"/>
  <c r="A2464" i="19"/>
  <c r="C2463" i="19"/>
  <c r="A2463" i="19"/>
  <c r="C2462" i="19"/>
  <c r="A2462" i="19"/>
  <c r="C2461" i="19"/>
  <c r="A2461" i="19"/>
  <c r="C2460" i="19"/>
  <c r="A2460" i="19"/>
  <c r="C2459" i="19"/>
  <c r="A2459" i="19"/>
  <c r="C2458" i="19"/>
  <c r="A2458" i="19"/>
  <c r="C2457" i="19"/>
  <c r="A2457" i="19"/>
  <c r="C2456" i="19"/>
  <c r="A2456" i="19"/>
  <c r="C2455" i="19"/>
  <c r="A2455" i="19"/>
  <c r="C2454" i="19"/>
  <c r="A2454" i="19"/>
  <c r="C2453" i="19"/>
  <c r="A2453" i="19"/>
  <c r="C2452" i="19"/>
  <c r="A2452" i="19"/>
  <c r="C2451" i="19"/>
  <c r="A2451" i="19"/>
  <c r="C2450" i="19"/>
  <c r="A2450" i="19"/>
  <c r="C2449" i="19"/>
  <c r="A2449" i="19"/>
  <c r="C2448" i="19"/>
  <c r="A2448" i="19"/>
  <c r="C2447" i="19"/>
  <c r="A2447" i="19"/>
  <c r="C2446" i="19"/>
  <c r="A2446" i="19"/>
  <c r="C2445" i="19"/>
  <c r="A2445" i="19"/>
  <c r="C2444" i="19"/>
  <c r="A2444" i="19"/>
  <c r="C2443" i="19"/>
  <c r="A2443" i="19"/>
  <c r="C2442" i="19"/>
  <c r="A2442" i="19"/>
  <c r="C2441" i="19"/>
  <c r="A2441" i="19"/>
  <c r="C2440" i="19"/>
  <c r="A2440" i="19"/>
  <c r="C2439" i="19"/>
  <c r="A2439" i="19"/>
  <c r="C2438" i="19"/>
  <c r="A2438" i="19"/>
  <c r="C2437" i="19"/>
  <c r="A2437" i="19"/>
  <c r="C2436" i="19"/>
  <c r="A2436" i="19"/>
  <c r="C2435" i="19"/>
  <c r="A2435" i="19"/>
  <c r="C2434" i="19"/>
  <c r="A2434" i="19"/>
  <c r="C2433" i="19"/>
  <c r="A2433" i="19"/>
  <c r="C2432" i="19"/>
  <c r="A2432" i="19"/>
  <c r="C2431" i="19"/>
  <c r="A2431" i="19"/>
  <c r="C2430" i="19"/>
  <c r="A2430" i="19"/>
  <c r="C2429" i="19"/>
  <c r="A2429" i="19"/>
  <c r="C2428" i="19"/>
  <c r="A2428" i="19"/>
  <c r="C2427" i="19"/>
  <c r="A2427" i="19"/>
  <c r="C2426" i="19"/>
  <c r="A2426" i="19"/>
  <c r="C2425" i="19"/>
  <c r="A2425" i="19"/>
  <c r="C2424" i="19"/>
  <c r="A2424" i="19"/>
  <c r="C2423" i="19"/>
  <c r="A2423" i="19"/>
  <c r="C2422" i="19"/>
  <c r="A2422" i="19"/>
  <c r="C2421" i="19"/>
  <c r="A2421" i="19"/>
  <c r="C2420" i="19"/>
  <c r="A2420" i="19"/>
  <c r="C2419" i="19"/>
  <c r="A2419" i="19"/>
  <c r="C2418" i="19"/>
  <c r="A2418" i="19"/>
  <c r="C2417" i="19"/>
  <c r="A2417" i="19"/>
  <c r="C2416" i="19"/>
  <c r="A2416" i="19"/>
  <c r="C2415" i="19"/>
  <c r="A2415" i="19"/>
  <c r="C2414" i="19"/>
  <c r="A2414" i="19"/>
  <c r="C2413" i="19"/>
  <c r="A2413" i="19"/>
  <c r="C2412" i="19"/>
  <c r="A2412" i="19"/>
  <c r="C2411" i="19"/>
  <c r="A2411" i="19"/>
  <c r="C2410" i="19"/>
  <c r="A2410" i="19"/>
  <c r="C2409" i="19"/>
  <c r="A2409" i="19"/>
  <c r="C2408" i="19"/>
  <c r="A2408" i="19"/>
  <c r="C2407" i="19"/>
  <c r="A2407" i="19"/>
  <c r="C2406" i="19"/>
  <c r="A2406" i="19"/>
  <c r="C2405" i="19"/>
  <c r="A2405" i="19"/>
  <c r="C2404" i="19"/>
  <c r="A2404" i="19"/>
  <c r="C2403" i="19"/>
  <c r="A2403" i="19"/>
  <c r="C2402" i="19"/>
  <c r="A2402" i="19"/>
  <c r="C2401" i="19"/>
  <c r="A2401" i="19"/>
  <c r="C2400" i="19"/>
  <c r="A2400" i="19"/>
  <c r="C2399" i="19"/>
  <c r="A2399" i="19"/>
  <c r="C2398" i="19"/>
  <c r="A2398" i="19"/>
  <c r="C2397" i="19"/>
  <c r="A2397" i="19"/>
  <c r="C2396" i="19"/>
  <c r="A2396" i="19"/>
  <c r="C2395" i="19"/>
  <c r="A2395" i="19"/>
  <c r="C2394" i="19"/>
  <c r="A2394" i="19"/>
  <c r="C2393" i="19"/>
  <c r="A2393" i="19"/>
  <c r="C2392" i="19"/>
  <c r="A2392" i="19"/>
  <c r="C2391" i="19"/>
  <c r="A2391" i="19"/>
  <c r="C2390" i="19"/>
  <c r="A2390" i="19"/>
  <c r="C2389" i="19"/>
  <c r="A2389" i="19"/>
  <c r="C2388" i="19"/>
  <c r="A2388" i="19"/>
  <c r="C2387" i="19"/>
  <c r="A2387" i="19"/>
  <c r="C2386" i="19"/>
  <c r="A2386" i="19"/>
  <c r="C2385" i="19"/>
  <c r="A2385" i="19"/>
  <c r="C2384" i="19"/>
  <c r="A2384" i="19"/>
  <c r="C2383" i="19"/>
  <c r="A2383" i="19"/>
  <c r="C2382" i="19"/>
  <c r="A2382" i="19"/>
  <c r="C2381" i="19"/>
  <c r="A2381" i="19"/>
  <c r="C2380" i="19"/>
  <c r="A2380" i="19"/>
  <c r="C2379" i="19"/>
  <c r="A2379" i="19"/>
  <c r="C2378" i="19"/>
  <c r="A2378" i="19"/>
  <c r="C2377" i="19"/>
  <c r="A2377" i="19"/>
  <c r="C2376" i="19"/>
  <c r="A2376" i="19"/>
  <c r="C2375" i="19"/>
  <c r="A2375" i="19"/>
  <c r="C2374" i="19"/>
  <c r="A2374" i="19"/>
  <c r="C2373" i="19"/>
  <c r="A2373" i="19"/>
  <c r="C2372" i="19"/>
  <c r="A2372" i="19"/>
  <c r="C2371" i="19"/>
  <c r="A2371" i="19"/>
  <c r="C2370" i="19"/>
  <c r="A2370" i="19"/>
  <c r="C2369" i="19"/>
  <c r="A2369" i="19"/>
  <c r="C2368" i="19"/>
  <c r="A2368" i="19"/>
  <c r="C2367" i="19"/>
  <c r="A2367" i="19"/>
  <c r="C2366" i="19"/>
  <c r="A2366" i="19"/>
  <c r="C2365" i="19"/>
  <c r="A2365" i="19"/>
  <c r="C2364" i="19"/>
  <c r="A2364" i="19"/>
  <c r="C2363" i="19"/>
  <c r="A2363" i="19"/>
  <c r="C2362" i="19"/>
  <c r="A2362" i="19"/>
  <c r="C2361" i="19"/>
  <c r="A2361" i="19"/>
  <c r="C2360" i="19"/>
  <c r="A2360" i="19"/>
  <c r="C2359" i="19"/>
  <c r="A2359" i="19"/>
  <c r="C2358" i="19"/>
  <c r="A2358" i="19"/>
  <c r="C2357" i="19"/>
  <c r="A2357" i="19"/>
  <c r="C2356" i="19"/>
  <c r="A2356" i="19"/>
  <c r="C2355" i="19"/>
  <c r="A2355" i="19"/>
  <c r="C2354" i="19"/>
  <c r="A2354" i="19"/>
  <c r="C2353" i="19"/>
  <c r="A2353" i="19"/>
  <c r="C2352" i="19"/>
  <c r="A2352" i="19"/>
  <c r="C2351" i="19"/>
  <c r="A2351" i="19"/>
  <c r="C2350" i="19"/>
  <c r="A2350" i="19"/>
  <c r="C2349" i="19"/>
  <c r="A2349" i="19"/>
  <c r="C2348" i="19"/>
  <c r="A2348" i="19"/>
  <c r="C2347" i="19"/>
  <c r="A2347" i="19"/>
  <c r="C2346" i="19"/>
  <c r="A2346" i="19"/>
  <c r="C2345" i="19"/>
  <c r="A2345" i="19"/>
  <c r="C2344" i="19"/>
  <c r="A2344" i="19"/>
  <c r="C2343" i="19"/>
  <c r="A2343" i="19"/>
  <c r="C2342" i="19"/>
  <c r="A2342" i="19"/>
  <c r="C2341" i="19"/>
  <c r="A2341" i="19"/>
  <c r="C2340" i="19"/>
  <c r="A2340" i="19"/>
  <c r="C2339" i="19"/>
  <c r="A2339" i="19"/>
  <c r="C2338" i="19"/>
  <c r="A2338" i="19"/>
  <c r="C2337" i="19"/>
  <c r="A2337" i="19"/>
  <c r="C2336" i="19"/>
  <c r="A2336" i="19"/>
  <c r="C2335" i="19"/>
  <c r="A2335" i="19"/>
  <c r="C2334" i="19"/>
  <c r="A2334" i="19"/>
  <c r="C2333" i="19"/>
  <c r="A2333" i="19"/>
  <c r="C2332" i="19"/>
  <c r="A2332" i="19"/>
  <c r="C2331" i="19"/>
  <c r="A2331" i="19"/>
  <c r="C2330" i="19"/>
  <c r="A2330" i="19"/>
  <c r="C2329" i="19"/>
  <c r="A2329" i="19"/>
  <c r="C2328" i="19"/>
  <c r="A2328" i="19"/>
  <c r="C2327" i="19"/>
  <c r="A2327" i="19"/>
  <c r="C2326" i="19"/>
  <c r="A2326" i="19"/>
  <c r="C2325" i="19"/>
  <c r="A2325" i="19"/>
  <c r="C2324" i="19"/>
  <c r="A2324" i="19"/>
  <c r="C2323" i="19"/>
  <c r="A2323" i="19"/>
  <c r="C2322" i="19"/>
  <c r="A2322" i="19"/>
  <c r="C2321" i="19"/>
  <c r="A2321" i="19"/>
  <c r="C2320" i="19"/>
  <c r="A2320" i="19"/>
  <c r="C2319" i="19"/>
  <c r="A2319" i="19"/>
  <c r="C2318" i="19"/>
  <c r="A2318" i="19"/>
  <c r="C2317" i="19"/>
  <c r="A2317" i="19"/>
  <c r="C2316" i="19"/>
  <c r="A2316" i="19"/>
  <c r="C2315" i="19"/>
  <c r="A2315" i="19"/>
  <c r="C2314" i="19"/>
  <c r="A2314" i="19"/>
  <c r="C2313" i="19"/>
  <c r="A2313" i="19"/>
  <c r="C2312" i="19"/>
  <c r="A2312" i="19"/>
  <c r="C2311" i="19"/>
  <c r="A2311" i="19"/>
  <c r="C2310" i="19"/>
  <c r="A2310" i="19"/>
  <c r="C2309" i="19"/>
  <c r="A2309" i="19"/>
  <c r="C2308" i="19"/>
  <c r="A2308" i="19"/>
  <c r="C2307" i="19"/>
  <c r="A2307" i="19"/>
  <c r="C2306" i="19"/>
  <c r="A2306" i="19"/>
  <c r="C2305" i="19"/>
  <c r="A2305" i="19"/>
  <c r="C2304" i="19"/>
  <c r="A2304" i="19"/>
  <c r="C2303" i="19"/>
  <c r="A2303" i="19"/>
  <c r="C2302" i="19"/>
  <c r="A2302" i="19"/>
  <c r="C2301" i="19"/>
  <c r="A2301" i="19"/>
  <c r="C2300" i="19"/>
  <c r="A2300" i="19"/>
  <c r="C2299" i="19"/>
  <c r="A2299" i="19"/>
  <c r="C2298" i="19"/>
  <c r="A2298" i="19"/>
  <c r="C2297" i="19"/>
  <c r="A2297" i="19"/>
  <c r="C2296" i="19"/>
  <c r="A2296" i="19"/>
  <c r="C2295" i="19"/>
  <c r="A2295" i="19"/>
  <c r="C2294" i="19"/>
  <c r="A2294" i="19"/>
  <c r="C2293" i="19"/>
  <c r="A2293" i="19"/>
  <c r="C2292" i="19"/>
  <c r="A2292" i="19"/>
  <c r="C2291" i="19"/>
  <c r="A2291" i="19"/>
  <c r="C2290" i="19"/>
  <c r="A2290" i="19"/>
  <c r="C2289" i="19"/>
  <c r="A2289" i="19"/>
  <c r="C2288" i="19"/>
  <c r="A2288" i="19"/>
  <c r="C2287" i="19"/>
  <c r="A2287" i="19"/>
  <c r="C2286" i="19"/>
  <c r="A2286" i="19"/>
  <c r="C2285" i="19"/>
  <c r="A2285" i="19"/>
  <c r="C2284" i="19"/>
  <c r="A2284" i="19"/>
  <c r="C2283" i="19"/>
  <c r="A2283" i="19"/>
  <c r="C2282" i="19"/>
  <c r="A2282" i="19"/>
  <c r="C2281" i="19"/>
  <c r="A2281" i="19"/>
  <c r="C2280" i="19"/>
  <c r="A2280" i="19"/>
  <c r="C2279" i="19"/>
  <c r="A2279" i="19"/>
  <c r="C2278" i="19"/>
  <c r="A2278" i="19"/>
  <c r="C2277" i="19"/>
  <c r="A2277" i="19"/>
  <c r="C2276" i="19"/>
  <c r="A2276" i="19"/>
  <c r="C2275" i="19"/>
  <c r="A2275" i="19"/>
  <c r="C2274" i="19"/>
  <c r="A2274" i="19"/>
  <c r="C2273" i="19"/>
  <c r="A2273" i="19"/>
  <c r="C2272" i="19"/>
  <c r="A2272" i="19"/>
  <c r="C2271" i="19"/>
  <c r="A2271" i="19"/>
  <c r="C2270" i="19"/>
  <c r="A2270" i="19"/>
  <c r="C2269" i="19"/>
  <c r="A2269" i="19"/>
  <c r="C2268" i="19"/>
  <c r="A2268" i="19"/>
  <c r="C2267" i="19"/>
  <c r="A2267" i="19"/>
  <c r="C2266" i="19"/>
  <c r="A2266" i="19"/>
  <c r="C2265" i="19"/>
  <c r="A2265" i="19"/>
  <c r="C2264" i="19"/>
  <c r="A2264" i="19"/>
  <c r="C2263" i="19"/>
  <c r="A2263" i="19"/>
  <c r="C2262" i="19"/>
  <c r="A2262" i="19"/>
  <c r="C2261" i="19"/>
  <c r="A2261" i="19"/>
  <c r="C2260" i="19"/>
  <c r="A2260" i="19"/>
  <c r="C2259" i="19"/>
  <c r="A2259" i="19"/>
  <c r="C2258" i="19"/>
  <c r="A2258" i="19"/>
  <c r="C2257" i="19"/>
  <c r="A2257" i="19"/>
  <c r="C2256" i="19"/>
  <c r="A2256" i="19"/>
  <c r="C2255" i="19"/>
  <c r="A2255" i="19"/>
  <c r="C2254" i="19"/>
  <c r="A2254" i="19"/>
  <c r="C2253" i="19"/>
  <c r="A2253" i="19"/>
  <c r="C2252" i="19"/>
  <c r="A2252" i="19"/>
  <c r="C2251" i="19"/>
  <c r="A2251" i="19"/>
  <c r="C2250" i="19"/>
  <c r="A2250" i="19"/>
  <c r="C2249" i="19"/>
  <c r="A2249" i="19"/>
  <c r="C2248" i="19"/>
  <c r="A2248" i="19"/>
  <c r="C2247" i="19"/>
  <c r="A2247" i="19"/>
  <c r="C2246" i="19"/>
  <c r="A2246" i="19"/>
  <c r="C2245" i="19"/>
  <c r="A2245" i="19"/>
  <c r="C2244" i="19"/>
  <c r="A2244" i="19"/>
  <c r="C2243" i="19"/>
  <c r="A2243" i="19"/>
  <c r="C2242" i="19"/>
  <c r="A2242" i="19"/>
  <c r="C2241" i="19"/>
  <c r="A2241" i="19"/>
  <c r="C2240" i="19"/>
  <c r="A2240" i="19"/>
  <c r="C2239" i="19"/>
  <c r="A2239" i="19"/>
  <c r="C2238" i="19"/>
  <c r="A2238" i="19"/>
  <c r="C2237" i="19"/>
  <c r="A2237" i="19"/>
  <c r="C2236" i="19"/>
  <c r="A2236" i="19"/>
  <c r="C2235" i="19"/>
  <c r="A2235" i="19"/>
  <c r="C2234" i="19"/>
  <c r="A2234" i="19"/>
  <c r="C2233" i="19"/>
  <c r="A2233" i="19"/>
  <c r="C2232" i="19"/>
  <c r="A2232" i="19"/>
  <c r="C2231" i="19"/>
  <c r="A2231" i="19"/>
  <c r="C2230" i="19"/>
  <c r="A2230" i="19"/>
  <c r="C2229" i="19"/>
  <c r="A2229" i="19"/>
  <c r="C2228" i="19"/>
  <c r="A2228" i="19"/>
  <c r="C2227" i="19"/>
  <c r="A2227" i="19"/>
  <c r="C2226" i="19"/>
  <c r="A2226" i="19"/>
  <c r="C2225" i="19"/>
  <c r="A2225" i="19"/>
  <c r="C2224" i="19"/>
  <c r="A2224" i="19"/>
  <c r="C2223" i="19"/>
  <c r="A2223" i="19"/>
  <c r="C2222" i="19"/>
  <c r="A2222" i="19"/>
  <c r="C2221" i="19"/>
  <c r="A2221" i="19"/>
  <c r="C2220" i="19"/>
  <c r="A2220" i="19"/>
  <c r="C2219" i="19"/>
  <c r="A2219" i="19"/>
  <c r="C2218" i="19"/>
  <c r="A2218" i="19"/>
  <c r="C2217" i="19"/>
  <c r="A2217" i="19"/>
  <c r="C2216" i="19"/>
  <c r="A2216" i="19"/>
  <c r="C2215" i="19"/>
  <c r="A2215" i="19"/>
  <c r="C2214" i="19"/>
  <c r="A2214" i="19"/>
  <c r="C2213" i="19"/>
  <c r="A2213" i="19"/>
  <c r="C2212" i="19"/>
  <c r="A2212" i="19"/>
  <c r="C2211" i="19"/>
  <c r="A2211" i="19"/>
  <c r="C2210" i="19"/>
  <c r="A2210" i="19"/>
  <c r="C2209" i="19"/>
  <c r="A2209" i="19"/>
  <c r="C2208" i="19"/>
  <c r="A2208" i="19"/>
  <c r="C2207" i="19"/>
  <c r="A2207" i="19"/>
  <c r="C2206" i="19"/>
  <c r="A2206" i="19"/>
  <c r="C2205" i="19"/>
  <c r="A2205" i="19"/>
  <c r="C2204" i="19"/>
  <c r="A2204" i="19"/>
  <c r="C2203" i="19"/>
  <c r="A2203" i="19"/>
  <c r="C2202" i="19"/>
  <c r="A2202" i="19"/>
  <c r="C2201" i="19"/>
  <c r="A2201" i="19"/>
  <c r="C2200" i="19"/>
  <c r="A2200" i="19"/>
  <c r="C2199" i="19"/>
  <c r="A2199" i="19"/>
  <c r="C2198" i="19"/>
  <c r="A2198" i="19"/>
  <c r="C2197" i="19"/>
  <c r="A2197" i="19"/>
  <c r="C2196" i="19"/>
  <c r="A2196" i="19"/>
  <c r="C2195" i="19"/>
  <c r="A2195" i="19"/>
  <c r="C2194" i="19"/>
  <c r="A2194" i="19"/>
  <c r="C2193" i="19"/>
  <c r="A2193" i="19"/>
  <c r="C2192" i="19"/>
  <c r="A2192" i="19"/>
  <c r="C2191" i="19"/>
  <c r="A2191" i="19"/>
  <c r="C2190" i="19"/>
  <c r="A2190" i="19"/>
  <c r="C2189" i="19"/>
  <c r="A2189" i="19"/>
  <c r="C2188" i="19"/>
  <c r="A2188" i="19"/>
  <c r="C2187" i="19"/>
  <c r="A2187" i="19"/>
  <c r="C2186" i="19"/>
  <c r="A2186" i="19"/>
  <c r="C2185" i="19"/>
  <c r="A2185" i="19"/>
  <c r="C2184" i="19"/>
  <c r="A2184" i="19"/>
  <c r="C2183" i="19"/>
  <c r="A2183" i="19"/>
  <c r="C2182" i="19"/>
  <c r="A2182" i="19"/>
  <c r="C2181" i="19"/>
  <c r="A2181" i="19"/>
  <c r="C2180" i="19"/>
  <c r="A2180" i="19"/>
  <c r="C2179" i="19"/>
  <c r="A2179" i="19"/>
  <c r="C2178" i="19"/>
  <c r="A2178" i="19"/>
  <c r="C2177" i="19"/>
  <c r="A2177" i="19"/>
  <c r="C2176" i="19"/>
  <c r="A2176" i="19"/>
  <c r="C2175" i="19"/>
  <c r="A2175" i="19"/>
  <c r="C2174" i="19"/>
  <c r="A2174" i="19"/>
  <c r="C2173" i="19"/>
  <c r="A2173" i="19"/>
  <c r="C2172" i="19"/>
  <c r="A2172" i="19"/>
  <c r="C2171" i="19"/>
  <c r="A2171" i="19"/>
  <c r="C2170" i="19"/>
  <c r="A2170" i="19"/>
  <c r="C2169" i="19"/>
  <c r="A2169" i="19"/>
  <c r="C2168" i="19"/>
  <c r="A2168" i="19"/>
  <c r="C2167" i="19"/>
  <c r="A2167" i="19"/>
  <c r="C2166" i="19"/>
  <c r="A2166" i="19"/>
  <c r="C2165" i="19"/>
  <c r="A2165" i="19"/>
  <c r="C2164" i="19"/>
  <c r="A2164" i="19"/>
  <c r="C2163" i="19"/>
  <c r="A2163" i="19"/>
  <c r="C2162" i="19"/>
  <c r="A2162" i="19"/>
  <c r="C2161" i="19"/>
  <c r="A2161" i="19"/>
  <c r="C2160" i="19"/>
  <c r="A2160" i="19"/>
  <c r="C2159" i="19"/>
  <c r="A2159" i="19"/>
  <c r="C2158" i="19"/>
  <c r="A2158" i="19"/>
  <c r="C2157" i="19"/>
  <c r="A2157" i="19"/>
  <c r="C2156" i="19"/>
  <c r="A2156" i="19"/>
  <c r="C2155" i="19"/>
  <c r="A2155" i="19"/>
  <c r="C2154" i="19"/>
  <c r="A2154" i="19"/>
  <c r="C2153" i="19"/>
  <c r="A2153" i="19"/>
  <c r="C2152" i="19"/>
  <c r="A2152" i="19"/>
  <c r="C2151" i="19"/>
  <c r="A2151" i="19"/>
  <c r="C2150" i="19"/>
  <c r="A2150" i="19"/>
  <c r="C2149" i="19"/>
  <c r="A2149" i="19"/>
  <c r="C2148" i="19"/>
  <c r="A2148" i="19"/>
  <c r="C2147" i="19"/>
  <c r="A2147" i="19"/>
  <c r="C2146" i="19"/>
  <c r="A2146" i="19"/>
  <c r="C2145" i="19"/>
  <c r="A2145" i="19"/>
  <c r="C2144" i="19"/>
  <c r="A2144" i="19"/>
  <c r="C2143" i="19"/>
  <c r="A2143" i="19"/>
  <c r="C2142" i="19"/>
  <c r="A2142" i="19"/>
  <c r="C2141" i="19"/>
  <c r="A2141" i="19"/>
  <c r="C2140" i="19"/>
  <c r="A2140" i="19"/>
  <c r="C2139" i="19"/>
  <c r="A2139" i="19"/>
  <c r="C2138" i="19"/>
  <c r="A2138" i="19"/>
  <c r="C2137" i="19"/>
  <c r="A2137" i="19"/>
  <c r="C2136" i="19"/>
  <c r="A2136" i="19"/>
  <c r="C2135" i="19"/>
  <c r="A2135" i="19"/>
  <c r="C2134" i="19"/>
  <c r="A2134" i="19"/>
  <c r="C2133" i="19"/>
  <c r="A2133" i="19"/>
  <c r="C2132" i="19"/>
  <c r="A2132" i="19"/>
  <c r="C2131" i="19"/>
  <c r="A2131" i="19"/>
  <c r="C2130" i="19"/>
  <c r="A2130" i="19"/>
  <c r="C2129" i="19"/>
  <c r="A2129" i="19"/>
  <c r="C2128" i="19"/>
  <c r="A2128" i="19"/>
  <c r="C2127" i="19"/>
  <c r="A2127" i="19"/>
  <c r="C2126" i="19"/>
  <c r="A2126" i="19"/>
  <c r="C2125" i="19"/>
  <c r="A2125" i="19"/>
  <c r="C2124" i="19"/>
  <c r="A2124" i="19"/>
  <c r="C2123" i="19"/>
  <c r="A2123" i="19"/>
  <c r="C2122" i="19"/>
  <c r="A2122" i="19"/>
  <c r="C2121" i="19"/>
  <c r="A2121" i="19"/>
  <c r="C2120" i="19"/>
  <c r="A2120" i="19"/>
  <c r="C2119" i="19"/>
  <c r="A2119" i="19"/>
  <c r="C2118" i="19"/>
  <c r="A2118" i="19"/>
  <c r="C2117" i="19"/>
  <c r="A2117" i="19"/>
  <c r="C2116" i="19"/>
  <c r="A2116" i="19"/>
  <c r="C2115" i="19"/>
  <c r="A2115" i="19"/>
  <c r="C2114" i="19"/>
  <c r="A2114" i="19"/>
  <c r="C2113" i="19"/>
  <c r="A2113" i="19"/>
  <c r="C2112" i="19"/>
  <c r="A2112" i="19"/>
  <c r="C2111" i="19"/>
  <c r="A2111" i="19"/>
  <c r="C2110" i="19"/>
  <c r="A2110" i="19"/>
  <c r="C2109" i="19"/>
  <c r="A2109" i="19"/>
  <c r="C2108" i="19"/>
  <c r="A2108" i="19"/>
  <c r="C2107" i="19"/>
  <c r="A2107" i="19"/>
  <c r="C2106" i="19"/>
  <c r="A2106" i="19"/>
  <c r="C2105" i="19"/>
  <c r="A2105" i="19"/>
  <c r="C2104" i="19"/>
  <c r="A2104" i="19"/>
  <c r="C2103" i="19"/>
  <c r="A2103" i="19"/>
  <c r="C2102" i="19"/>
  <c r="A2102" i="19"/>
  <c r="C2101" i="19"/>
  <c r="A2101" i="19"/>
  <c r="C2100" i="19"/>
  <c r="A2100" i="19"/>
  <c r="C2099" i="19"/>
  <c r="A2099" i="19"/>
  <c r="C2098" i="19"/>
  <c r="A2098" i="19"/>
  <c r="C2097" i="19"/>
  <c r="A2097" i="19"/>
  <c r="C2096" i="19"/>
  <c r="A2096" i="19"/>
  <c r="C2095" i="19"/>
  <c r="A2095" i="19"/>
  <c r="C2094" i="19"/>
  <c r="A2094" i="19"/>
  <c r="C2093" i="19"/>
  <c r="A2093" i="19"/>
  <c r="C2092" i="19"/>
  <c r="A2092" i="19"/>
  <c r="C2091" i="19"/>
  <c r="A2091" i="19"/>
  <c r="C2090" i="19"/>
  <c r="A2090" i="19"/>
  <c r="C2089" i="19"/>
  <c r="A2089" i="19"/>
  <c r="C2088" i="19"/>
  <c r="A2088" i="19"/>
  <c r="C2087" i="19"/>
  <c r="A2087" i="19"/>
  <c r="C2086" i="19"/>
  <c r="A2086" i="19"/>
  <c r="C2085" i="19"/>
  <c r="A2085" i="19"/>
  <c r="C2084" i="19"/>
  <c r="A2084" i="19"/>
  <c r="C2083" i="19"/>
  <c r="A2083" i="19"/>
  <c r="C2082" i="19"/>
  <c r="A2082" i="19"/>
  <c r="C2081" i="19"/>
  <c r="A2081" i="19"/>
  <c r="C2080" i="19"/>
  <c r="A2080" i="19"/>
  <c r="C2079" i="19"/>
  <c r="A2079" i="19"/>
  <c r="C2078" i="19"/>
  <c r="A2078" i="19"/>
  <c r="C2077" i="19"/>
  <c r="A2077" i="19"/>
  <c r="C2076" i="19"/>
  <c r="A2076" i="19"/>
  <c r="C2075" i="19"/>
  <c r="A2075" i="19"/>
  <c r="C2074" i="19"/>
  <c r="A2074" i="19"/>
  <c r="C2073" i="19"/>
  <c r="A2073" i="19"/>
  <c r="C2072" i="19"/>
  <c r="A2072" i="19"/>
  <c r="C2071" i="19"/>
  <c r="A2071" i="19"/>
  <c r="C2070" i="19"/>
  <c r="A2070" i="19"/>
  <c r="C2069" i="19"/>
  <c r="A2069" i="19"/>
  <c r="C2068" i="19"/>
  <c r="A2068" i="19"/>
  <c r="C2067" i="19"/>
  <c r="A2067" i="19"/>
  <c r="C2066" i="19"/>
  <c r="A2066" i="19"/>
  <c r="C2065" i="19"/>
  <c r="A2065" i="19"/>
  <c r="C2064" i="19"/>
  <c r="A2064" i="19"/>
  <c r="C2063" i="19"/>
  <c r="A2063" i="19"/>
  <c r="C2062" i="19"/>
  <c r="A2062" i="19"/>
  <c r="C2061" i="19"/>
  <c r="A2061" i="19"/>
  <c r="C2060" i="19"/>
  <c r="A2060" i="19"/>
  <c r="C2059" i="19"/>
  <c r="A2059" i="19"/>
  <c r="C2058" i="19"/>
  <c r="A2058" i="19"/>
  <c r="C2057" i="19"/>
  <c r="A2057" i="19"/>
  <c r="C2056" i="19"/>
  <c r="A2056" i="19"/>
  <c r="C2055" i="19"/>
  <c r="A2055" i="19"/>
  <c r="C2054" i="19"/>
  <c r="A2054" i="19"/>
  <c r="C2053" i="19"/>
  <c r="A2053" i="19"/>
  <c r="C2052" i="19"/>
  <c r="A2052" i="19"/>
  <c r="C2051" i="19"/>
  <c r="A2051" i="19"/>
  <c r="C2050" i="19"/>
  <c r="A2050" i="19"/>
  <c r="C2049" i="19"/>
  <c r="A2049" i="19"/>
  <c r="C2048" i="19"/>
  <c r="A2048" i="19"/>
  <c r="C2047" i="19"/>
  <c r="A2047" i="19"/>
  <c r="C2046" i="19"/>
  <c r="A2046" i="19"/>
  <c r="C2045" i="19"/>
  <c r="A2045" i="19"/>
  <c r="C2044" i="19"/>
  <c r="A2044" i="19"/>
  <c r="C2043" i="19"/>
  <c r="A2043" i="19"/>
  <c r="C2042" i="19"/>
  <c r="A2042" i="19"/>
  <c r="C2041" i="19"/>
  <c r="A2041" i="19"/>
  <c r="C2040" i="19"/>
  <c r="A2040" i="19"/>
  <c r="C2039" i="19"/>
  <c r="A2039" i="19"/>
  <c r="C2038" i="19"/>
  <c r="A2038" i="19"/>
  <c r="C2037" i="19"/>
  <c r="A2037" i="19"/>
  <c r="C2036" i="19"/>
  <c r="A2036" i="19"/>
  <c r="C2035" i="19"/>
  <c r="A2035" i="19"/>
  <c r="C2034" i="19"/>
  <c r="A2034" i="19"/>
  <c r="C2033" i="19"/>
  <c r="A2033" i="19"/>
  <c r="C2032" i="19"/>
  <c r="A2032" i="19"/>
  <c r="C2031" i="19"/>
  <c r="A2031" i="19"/>
  <c r="C2030" i="19"/>
  <c r="A2030" i="19"/>
  <c r="C2029" i="19"/>
  <c r="A2029" i="19"/>
  <c r="C2028" i="19"/>
  <c r="A2028" i="19"/>
  <c r="C2027" i="19"/>
  <c r="A2027" i="19"/>
  <c r="C2026" i="19"/>
  <c r="A2026" i="19"/>
  <c r="C2025" i="19"/>
  <c r="A2025" i="19"/>
  <c r="C2024" i="19"/>
  <c r="A2024" i="19"/>
  <c r="C2023" i="19"/>
  <c r="A2023" i="19"/>
  <c r="C2022" i="19"/>
  <c r="A2022" i="19"/>
  <c r="C2021" i="19"/>
  <c r="A2021" i="19"/>
  <c r="C2020" i="19"/>
  <c r="A2020" i="19"/>
  <c r="C2019" i="19"/>
  <c r="A2019" i="19"/>
  <c r="C2018" i="19"/>
  <c r="A2018" i="19"/>
  <c r="C2017" i="19"/>
  <c r="A2017" i="19"/>
  <c r="C2016" i="19"/>
  <c r="A2016" i="19"/>
  <c r="C2015" i="19"/>
  <c r="A2015" i="19"/>
  <c r="C2014" i="19"/>
  <c r="A2014" i="19"/>
  <c r="C2013" i="19"/>
  <c r="A2013" i="19"/>
  <c r="C2012" i="19"/>
  <c r="A2012" i="19"/>
  <c r="C2011" i="19"/>
  <c r="A2011" i="19"/>
  <c r="C2010" i="19"/>
  <c r="A2010" i="19"/>
  <c r="C2009" i="19"/>
  <c r="A2009" i="19"/>
  <c r="C2008" i="19"/>
  <c r="A2008" i="19"/>
  <c r="C2007" i="19"/>
  <c r="A2007" i="19"/>
  <c r="C2006" i="19"/>
  <c r="A2006" i="19"/>
  <c r="C2005" i="19"/>
  <c r="A2005" i="19"/>
  <c r="C2004" i="19"/>
  <c r="A2004" i="19"/>
  <c r="C2003" i="19"/>
  <c r="A2003" i="19"/>
  <c r="C2002" i="19"/>
  <c r="A2002" i="19"/>
  <c r="C2001" i="19"/>
  <c r="A2001" i="19"/>
  <c r="C2000" i="19"/>
  <c r="A2000" i="19"/>
  <c r="C1999" i="19"/>
  <c r="A1999" i="19"/>
  <c r="C1998" i="19"/>
  <c r="A1998" i="19"/>
  <c r="C1997" i="19"/>
  <c r="A1997" i="19"/>
  <c r="C1996" i="19"/>
  <c r="A1996" i="19"/>
  <c r="C1995" i="19"/>
  <c r="A1995" i="19"/>
  <c r="C1994" i="19"/>
  <c r="A1994" i="19"/>
  <c r="C1993" i="19"/>
  <c r="A1993" i="19"/>
  <c r="C1992" i="19"/>
  <c r="A1992" i="19"/>
  <c r="C1991" i="19"/>
  <c r="A1991" i="19"/>
  <c r="C1990" i="19"/>
  <c r="A1990" i="19"/>
  <c r="C1989" i="19"/>
  <c r="A1989" i="19"/>
  <c r="C1988" i="19"/>
  <c r="A1988" i="19"/>
  <c r="C1987" i="19"/>
  <c r="A1987" i="19"/>
  <c r="C1986" i="19"/>
  <c r="A1986" i="19"/>
  <c r="C1985" i="19"/>
  <c r="A1985" i="19"/>
  <c r="C1984" i="19"/>
  <c r="A1984" i="19"/>
  <c r="C1983" i="19"/>
  <c r="A1983" i="19"/>
  <c r="C1982" i="19"/>
  <c r="A1982" i="19"/>
  <c r="C1981" i="19"/>
  <c r="A1981" i="19"/>
  <c r="C1980" i="19"/>
  <c r="A1980" i="19"/>
  <c r="C1979" i="19"/>
  <c r="A1979" i="19"/>
  <c r="C1978" i="19"/>
  <c r="A1978" i="19"/>
  <c r="C1977" i="19"/>
  <c r="A1977" i="19"/>
  <c r="C1976" i="19"/>
  <c r="A1976" i="19"/>
  <c r="C1975" i="19"/>
  <c r="A1975" i="19"/>
  <c r="C1974" i="19"/>
  <c r="A1974" i="19"/>
  <c r="C1973" i="19"/>
  <c r="A1973" i="19"/>
  <c r="C1972" i="19"/>
  <c r="A1972" i="19"/>
  <c r="C1971" i="19"/>
  <c r="A1971" i="19"/>
  <c r="C1970" i="19"/>
  <c r="A1970" i="19"/>
  <c r="C1969" i="19"/>
  <c r="A1969" i="19"/>
  <c r="C1968" i="19"/>
  <c r="A1968" i="19"/>
  <c r="C1967" i="19"/>
  <c r="A1967" i="19"/>
  <c r="C1966" i="19"/>
  <c r="A1966" i="19"/>
  <c r="C1965" i="19"/>
  <c r="A1965" i="19"/>
  <c r="C1964" i="19"/>
  <c r="A1964" i="19"/>
  <c r="C1963" i="19"/>
  <c r="A1963" i="19"/>
  <c r="C1962" i="19"/>
  <c r="A1962" i="19"/>
  <c r="C1961" i="19"/>
  <c r="A1961" i="19"/>
  <c r="C1960" i="19"/>
  <c r="A1960" i="19"/>
  <c r="C1959" i="19"/>
  <c r="A1959" i="19"/>
  <c r="C1958" i="19"/>
  <c r="A1958" i="19"/>
  <c r="C1957" i="19"/>
  <c r="A1957" i="19"/>
  <c r="C1956" i="19"/>
  <c r="A1956" i="19"/>
  <c r="C1955" i="19"/>
  <c r="A1955" i="19"/>
  <c r="C1954" i="19"/>
  <c r="A1954" i="19"/>
  <c r="C1953" i="19"/>
  <c r="A1953" i="19"/>
  <c r="C1952" i="19"/>
  <c r="A1952" i="19"/>
  <c r="C1951" i="19"/>
  <c r="A1951" i="19"/>
  <c r="C1950" i="19"/>
  <c r="A1950" i="19"/>
  <c r="C1949" i="19"/>
  <c r="A1949" i="19"/>
  <c r="C1948" i="19"/>
  <c r="A1948" i="19"/>
  <c r="C1947" i="19"/>
  <c r="A1947" i="19"/>
  <c r="C1946" i="19"/>
  <c r="A1946" i="19"/>
  <c r="C1945" i="19"/>
  <c r="A1945" i="19"/>
  <c r="C1944" i="19"/>
  <c r="A1944" i="19"/>
  <c r="C1943" i="19"/>
  <c r="A1943" i="19"/>
  <c r="C1942" i="19"/>
  <c r="A1942" i="19"/>
  <c r="C1941" i="19"/>
  <c r="A1941" i="19"/>
  <c r="C1940" i="19"/>
  <c r="A1940" i="19"/>
  <c r="C1939" i="19"/>
  <c r="A1939" i="19"/>
  <c r="C1938" i="19"/>
  <c r="A1938" i="19"/>
  <c r="C1937" i="19"/>
  <c r="A1937" i="19"/>
  <c r="C1936" i="19"/>
  <c r="A1936" i="19"/>
  <c r="C1935" i="19"/>
  <c r="A1935" i="19"/>
  <c r="C1934" i="19"/>
  <c r="A1934" i="19"/>
  <c r="C1933" i="19"/>
  <c r="A1933" i="19"/>
  <c r="C1932" i="19"/>
  <c r="A1932" i="19"/>
  <c r="C1931" i="19"/>
  <c r="A1931" i="19"/>
  <c r="C1930" i="19"/>
  <c r="A1930" i="19"/>
  <c r="C1929" i="19"/>
  <c r="A1929" i="19"/>
  <c r="C1928" i="19"/>
  <c r="A1928" i="19"/>
  <c r="C1927" i="19"/>
  <c r="A1927" i="19"/>
  <c r="C1926" i="19"/>
  <c r="A1926" i="19"/>
  <c r="C1925" i="19"/>
  <c r="A1925" i="19"/>
  <c r="C1924" i="19"/>
  <c r="A1924" i="19"/>
  <c r="C1923" i="19"/>
  <c r="A1923" i="19"/>
  <c r="C1922" i="19"/>
  <c r="A1922" i="19"/>
  <c r="C1921" i="19"/>
  <c r="A1921" i="19"/>
  <c r="C1920" i="19"/>
  <c r="A1920" i="19"/>
  <c r="C1919" i="19"/>
  <c r="A1919" i="19"/>
  <c r="C1918" i="19"/>
  <c r="A1918" i="19"/>
  <c r="C1917" i="19"/>
  <c r="A1917" i="19"/>
  <c r="C1916" i="19"/>
  <c r="A1916" i="19"/>
  <c r="C1915" i="19"/>
  <c r="A1915" i="19"/>
  <c r="C1914" i="19"/>
  <c r="A1914" i="19"/>
  <c r="C1913" i="19"/>
  <c r="A1913" i="19"/>
  <c r="C1912" i="19"/>
  <c r="A1912" i="19"/>
  <c r="C1911" i="19"/>
  <c r="A1911" i="19"/>
  <c r="C1910" i="19"/>
  <c r="A1910" i="19"/>
  <c r="C1909" i="19"/>
  <c r="A1909" i="19"/>
  <c r="C1908" i="19"/>
  <c r="A1908" i="19"/>
  <c r="C1907" i="19"/>
  <c r="A1907" i="19"/>
  <c r="C1906" i="19"/>
  <c r="A1906" i="19"/>
  <c r="C1905" i="19"/>
  <c r="A1905" i="19"/>
  <c r="C1904" i="19"/>
  <c r="A1904" i="19"/>
  <c r="C1903" i="19"/>
  <c r="A1903" i="19"/>
  <c r="C1902" i="19"/>
  <c r="A1902" i="19"/>
  <c r="C1901" i="19"/>
  <c r="A1901" i="19"/>
  <c r="C1900" i="19"/>
  <c r="A1900" i="19"/>
  <c r="C1899" i="19"/>
  <c r="A1899" i="19"/>
  <c r="C1898" i="19"/>
  <c r="A1898" i="19"/>
  <c r="C1897" i="19"/>
  <c r="A1897" i="19"/>
  <c r="C1896" i="19"/>
  <c r="A1896" i="19"/>
  <c r="C1895" i="19"/>
  <c r="A1895" i="19"/>
  <c r="C1894" i="19"/>
  <c r="A1894" i="19"/>
  <c r="C1893" i="19"/>
  <c r="A1893" i="19"/>
  <c r="C1892" i="19"/>
  <c r="A1892" i="19"/>
  <c r="C1891" i="19"/>
  <c r="A1891" i="19"/>
  <c r="C1890" i="19"/>
  <c r="A1890" i="19"/>
  <c r="C1889" i="19"/>
  <c r="A1889" i="19"/>
  <c r="C1888" i="19"/>
  <c r="A1888" i="19"/>
  <c r="C1887" i="19"/>
  <c r="A1887" i="19"/>
  <c r="C1886" i="19"/>
  <c r="A1886" i="19"/>
  <c r="C1885" i="19"/>
  <c r="A1885" i="19"/>
  <c r="C1884" i="19"/>
  <c r="A1884" i="19"/>
  <c r="C1883" i="19"/>
  <c r="A1883" i="19"/>
  <c r="C1882" i="19"/>
  <c r="A1882" i="19"/>
  <c r="C1881" i="19"/>
  <c r="A1881" i="19"/>
  <c r="C1880" i="19"/>
  <c r="A1880" i="19"/>
  <c r="C1879" i="19"/>
  <c r="A1879" i="19"/>
  <c r="C1878" i="19"/>
  <c r="A1878" i="19"/>
  <c r="C1877" i="19"/>
  <c r="A1877" i="19"/>
  <c r="C1876" i="19"/>
  <c r="A1876" i="19"/>
  <c r="C1875" i="19"/>
  <c r="A1875" i="19"/>
  <c r="C1874" i="19"/>
  <c r="A1874" i="19"/>
  <c r="C1873" i="19"/>
  <c r="A1873" i="19"/>
  <c r="C1872" i="19"/>
  <c r="A1872" i="19"/>
  <c r="C1871" i="19"/>
  <c r="A1871" i="19"/>
  <c r="C1870" i="19"/>
  <c r="A1870" i="19"/>
  <c r="C1869" i="19"/>
  <c r="A1869" i="19"/>
  <c r="C1868" i="19"/>
  <c r="A1868" i="19"/>
  <c r="C1867" i="19"/>
  <c r="A1867" i="19"/>
  <c r="C1866" i="19"/>
  <c r="A1866" i="19"/>
  <c r="C1865" i="19"/>
  <c r="A1865" i="19"/>
  <c r="C1864" i="19"/>
  <c r="A1864" i="19"/>
  <c r="C1863" i="19"/>
  <c r="A1863" i="19"/>
  <c r="C1862" i="19"/>
  <c r="A1862" i="19"/>
  <c r="C1861" i="19"/>
  <c r="A1861" i="19"/>
  <c r="C1860" i="19"/>
  <c r="A1860" i="19"/>
  <c r="C1859" i="19"/>
  <c r="A1859" i="19"/>
  <c r="C1858" i="19"/>
  <c r="A1858" i="19"/>
  <c r="C1857" i="19"/>
  <c r="A1857" i="19"/>
  <c r="C1856" i="19"/>
  <c r="A1856" i="19"/>
  <c r="C1855" i="19"/>
  <c r="A1855" i="19"/>
  <c r="C1854" i="19"/>
  <c r="A1854" i="19"/>
  <c r="C1853" i="19"/>
  <c r="A1853" i="19"/>
  <c r="C1852" i="19"/>
  <c r="A1852" i="19"/>
  <c r="C1851" i="19"/>
  <c r="A1851" i="19"/>
  <c r="C1850" i="19"/>
  <c r="A1850" i="19"/>
  <c r="C1849" i="19"/>
  <c r="A1849" i="19"/>
  <c r="C1848" i="19"/>
  <c r="A1848" i="19"/>
  <c r="C1847" i="19"/>
  <c r="A1847" i="19"/>
  <c r="C1846" i="19"/>
  <c r="A1846" i="19"/>
  <c r="C1845" i="19"/>
  <c r="A1845" i="19"/>
  <c r="C1844" i="19"/>
  <c r="A1844" i="19"/>
  <c r="C1843" i="19"/>
  <c r="A1843" i="19"/>
  <c r="C1842" i="19"/>
  <c r="A1842" i="19"/>
  <c r="C1841" i="19"/>
  <c r="A1841" i="19"/>
  <c r="C1840" i="19"/>
  <c r="A1840" i="19"/>
  <c r="C1839" i="19"/>
  <c r="A1839" i="19"/>
  <c r="C1838" i="19"/>
  <c r="A1838" i="19"/>
  <c r="C1837" i="19"/>
  <c r="A1837" i="19"/>
  <c r="C1836" i="19"/>
  <c r="A1836" i="19"/>
  <c r="C1835" i="19"/>
  <c r="A1835" i="19"/>
  <c r="C1834" i="19"/>
  <c r="A1834" i="19"/>
  <c r="C1833" i="19"/>
  <c r="A1833" i="19"/>
  <c r="C1832" i="19"/>
  <c r="A1832" i="19"/>
  <c r="C1831" i="19"/>
  <c r="A1831" i="19"/>
  <c r="C1830" i="19"/>
  <c r="A1830" i="19"/>
  <c r="C1829" i="19"/>
  <c r="A1829" i="19"/>
  <c r="C1828" i="19"/>
  <c r="A1828" i="19"/>
  <c r="C1827" i="19"/>
  <c r="A1827" i="19"/>
  <c r="C1826" i="19"/>
  <c r="A1826" i="19"/>
  <c r="C1825" i="19"/>
  <c r="A1825" i="19"/>
  <c r="C1824" i="19"/>
  <c r="A1824" i="19"/>
  <c r="C1823" i="19"/>
  <c r="A1823" i="19"/>
  <c r="C1822" i="19"/>
  <c r="A1822" i="19"/>
  <c r="C1821" i="19"/>
  <c r="A1821" i="19"/>
  <c r="C1820" i="19"/>
  <c r="A1820" i="19"/>
  <c r="C1819" i="19"/>
  <c r="A1819" i="19"/>
  <c r="C1818" i="19"/>
  <c r="A1818" i="19"/>
  <c r="C1817" i="19"/>
  <c r="A1817" i="19"/>
  <c r="C1816" i="19"/>
  <c r="A1816" i="19"/>
  <c r="C1815" i="19"/>
  <c r="A1815" i="19"/>
  <c r="C1814" i="19"/>
  <c r="A1814" i="19"/>
  <c r="C1813" i="19"/>
  <c r="A1813" i="19"/>
  <c r="C1812" i="19"/>
  <c r="A1812" i="19"/>
  <c r="C1811" i="19"/>
  <c r="A1811" i="19"/>
  <c r="C1810" i="19"/>
  <c r="A1810" i="19"/>
  <c r="C1809" i="19"/>
  <c r="A1809" i="19"/>
  <c r="C1808" i="19"/>
  <c r="A1808" i="19"/>
  <c r="C1807" i="19"/>
  <c r="A1807" i="19"/>
  <c r="C1806" i="19"/>
  <c r="A1806" i="19"/>
  <c r="C1805" i="19"/>
  <c r="A1805" i="19"/>
  <c r="C1804" i="19"/>
  <c r="A1804" i="19"/>
  <c r="C1803" i="19"/>
  <c r="A1803" i="19"/>
  <c r="C1802" i="19"/>
  <c r="A1802" i="19"/>
  <c r="C1801" i="19"/>
  <c r="A1801" i="19"/>
  <c r="C1800" i="19"/>
  <c r="A1800" i="19"/>
  <c r="C1799" i="19"/>
  <c r="A1799" i="19"/>
  <c r="C1798" i="19"/>
  <c r="A1798" i="19"/>
  <c r="C1797" i="19"/>
  <c r="A1797" i="19"/>
  <c r="C1796" i="19"/>
  <c r="A1796" i="19"/>
  <c r="C1795" i="19"/>
  <c r="A1795" i="19"/>
  <c r="C1794" i="19"/>
  <c r="A1794" i="19"/>
  <c r="C1793" i="19"/>
  <c r="A1793" i="19"/>
  <c r="C1792" i="19"/>
  <c r="A1792" i="19"/>
  <c r="C1791" i="19"/>
  <c r="A1791" i="19"/>
  <c r="C1790" i="19"/>
  <c r="A1790" i="19"/>
  <c r="C1789" i="19"/>
  <c r="A1789" i="19"/>
  <c r="C1788" i="19"/>
  <c r="A1788" i="19"/>
  <c r="C1787" i="19"/>
  <c r="A1787" i="19"/>
  <c r="C1786" i="19"/>
  <c r="A1786" i="19"/>
  <c r="C1785" i="19"/>
  <c r="A1785" i="19"/>
  <c r="C1784" i="19"/>
  <c r="A1784" i="19"/>
  <c r="C1783" i="19"/>
  <c r="A1783" i="19"/>
  <c r="C1782" i="19"/>
  <c r="A1782" i="19"/>
  <c r="C1781" i="19"/>
  <c r="A1781" i="19"/>
  <c r="C1780" i="19"/>
  <c r="A1780" i="19"/>
  <c r="C1779" i="19"/>
  <c r="A1779" i="19"/>
  <c r="C1778" i="19"/>
  <c r="A1778" i="19"/>
  <c r="C1777" i="19"/>
  <c r="A1777" i="19"/>
  <c r="C1776" i="19"/>
  <c r="A1776" i="19"/>
  <c r="C1775" i="19"/>
  <c r="A1775" i="19"/>
  <c r="C1774" i="19"/>
  <c r="A1774" i="19"/>
  <c r="C1773" i="19"/>
  <c r="A1773" i="19"/>
  <c r="C1772" i="19"/>
  <c r="A1772" i="19"/>
  <c r="C1771" i="19"/>
  <c r="A1771" i="19"/>
  <c r="C1770" i="19"/>
  <c r="A1770" i="19"/>
  <c r="C1769" i="19"/>
  <c r="A1769" i="19"/>
  <c r="C1768" i="19"/>
  <c r="A1768" i="19"/>
  <c r="C1767" i="19"/>
  <c r="A1767" i="19"/>
  <c r="C1766" i="19"/>
  <c r="A1766" i="19"/>
  <c r="C1765" i="19"/>
  <c r="A1765" i="19"/>
  <c r="C1764" i="19"/>
  <c r="A1764" i="19"/>
  <c r="C1763" i="19"/>
  <c r="A1763" i="19"/>
  <c r="C1762" i="19"/>
  <c r="A1762" i="19"/>
  <c r="C1761" i="19"/>
  <c r="A1761" i="19"/>
  <c r="C1760" i="19"/>
  <c r="A1760" i="19"/>
  <c r="C1759" i="19"/>
  <c r="A1759" i="19"/>
  <c r="C1758" i="19"/>
  <c r="A1758" i="19"/>
  <c r="C1757" i="19"/>
  <c r="A1757" i="19"/>
  <c r="C1756" i="19"/>
  <c r="A1756" i="19"/>
  <c r="C1755" i="19"/>
  <c r="A1755" i="19"/>
  <c r="C1754" i="19"/>
  <c r="A1754" i="19"/>
  <c r="C1753" i="19"/>
  <c r="A1753" i="19"/>
  <c r="C1752" i="19"/>
  <c r="A1752" i="19"/>
  <c r="C1751" i="19"/>
  <c r="A1751" i="19"/>
  <c r="C1750" i="19"/>
  <c r="A1750" i="19"/>
  <c r="C1749" i="19"/>
  <c r="A1749" i="19"/>
  <c r="C1748" i="19"/>
  <c r="A1748" i="19"/>
  <c r="C1747" i="19"/>
  <c r="A1747" i="19"/>
  <c r="C1746" i="19"/>
  <c r="A1746" i="19"/>
  <c r="C1745" i="19"/>
  <c r="A1745" i="19"/>
  <c r="C1744" i="19"/>
  <c r="A1744" i="19"/>
  <c r="C1743" i="19"/>
  <c r="A1743" i="19"/>
  <c r="C1742" i="19"/>
  <c r="A1742" i="19"/>
  <c r="C1741" i="19"/>
  <c r="A1741" i="19"/>
  <c r="C1740" i="19"/>
  <c r="A1740" i="19"/>
  <c r="C1739" i="19"/>
  <c r="A1739" i="19"/>
  <c r="C1738" i="19"/>
  <c r="A1738" i="19"/>
  <c r="C1737" i="19"/>
  <c r="A1737" i="19"/>
  <c r="C1736" i="19"/>
  <c r="A1736" i="19"/>
  <c r="C1735" i="19"/>
  <c r="A1735" i="19"/>
  <c r="C1734" i="19"/>
  <c r="A1734" i="19"/>
  <c r="C1733" i="19"/>
  <c r="A1733" i="19"/>
  <c r="C1732" i="19"/>
  <c r="A1732" i="19"/>
  <c r="C1731" i="19"/>
  <c r="A1731" i="19"/>
  <c r="C1730" i="19"/>
  <c r="A1730" i="19"/>
  <c r="C1729" i="19"/>
  <c r="A1729" i="19"/>
  <c r="C1728" i="19"/>
  <c r="A1728" i="19"/>
  <c r="C1727" i="19"/>
  <c r="A1727" i="19"/>
  <c r="C1726" i="19"/>
  <c r="A1726" i="19"/>
  <c r="C1725" i="19"/>
  <c r="A1725" i="19"/>
  <c r="C1724" i="19"/>
  <c r="A1724" i="19"/>
  <c r="C1723" i="19"/>
  <c r="A1723" i="19"/>
  <c r="C1722" i="19"/>
  <c r="A1722" i="19"/>
  <c r="C1721" i="19"/>
  <c r="A1721" i="19"/>
  <c r="C1720" i="19"/>
  <c r="A1720" i="19"/>
  <c r="C1719" i="19"/>
  <c r="A1719" i="19"/>
  <c r="C1718" i="19"/>
  <c r="A1718" i="19"/>
  <c r="C1717" i="19"/>
  <c r="A1717" i="19"/>
  <c r="C1716" i="19"/>
  <c r="A1716" i="19"/>
  <c r="C1715" i="19"/>
  <c r="A1715" i="19"/>
  <c r="C1714" i="19"/>
  <c r="A1714" i="19"/>
  <c r="C1713" i="19"/>
  <c r="A1713" i="19"/>
  <c r="C1712" i="19"/>
  <c r="A1712" i="19"/>
  <c r="C1711" i="19"/>
  <c r="A1711" i="19"/>
  <c r="C1710" i="19"/>
  <c r="A1710" i="19"/>
  <c r="C1709" i="19"/>
  <c r="A1709" i="19"/>
  <c r="C1708" i="19"/>
  <c r="A1708" i="19"/>
  <c r="C1707" i="19"/>
  <c r="A1707" i="19"/>
  <c r="C1706" i="19"/>
  <c r="A1706" i="19"/>
  <c r="C1705" i="19"/>
  <c r="A1705" i="19"/>
  <c r="C1704" i="19"/>
  <c r="A1704" i="19"/>
  <c r="C1703" i="19"/>
  <c r="A1703" i="19"/>
  <c r="C1702" i="19"/>
  <c r="A1702" i="19"/>
  <c r="C1701" i="19"/>
  <c r="A1701" i="19"/>
  <c r="C1700" i="19"/>
  <c r="A1700" i="19"/>
  <c r="C1699" i="19"/>
  <c r="A1699" i="19"/>
  <c r="C1698" i="19"/>
  <c r="A1698" i="19"/>
  <c r="C1697" i="19"/>
  <c r="A1697" i="19"/>
  <c r="C1696" i="19"/>
  <c r="A1696" i="19"/>
  <c r="C1695" i="19"/>
  <c r="A1695" i="19"/>
  <c r="C1694" i="19"/>
  <c r="A1694" i="19"/>
  <c r="C1693" i="19"/>
  <c r="A1693" i="19"/>
  <c r="C1692" i="19"/>
  <c r="A1692" i="19"/>
  <c r="C1691" i="19"/>
  <c r="A1691" i="19"/>
  <c r="C1690" i="19"/>
  <c r="A1690" i="19"/>
  <c r="C1689" i="19"/>
  <c r="A1689" i="19"/>
  <c r="C1688" i="19"/>
  <c r="A1688" i="19"/>
  <c r="C1687" i="19"/>
  <c r="A1687" i="19"/>
  <c r="C1686" i="19"/>
  <c r="A1686" i="19"/>
  <c r="C1685" i="19"/>
  <c r="A1685" i="19"/>
  <c r="C1684" i="19"/>
  <c r="A1684" i="19"/>
  <c r="C1683" i="19"/>
  <c r="A1683" i="19"/>
  <c r="C1682" i="19"/>
  <c r="A1682" i="19"/>
  <c r="C1681" i="19"/>
  <c r="A1681" i="19"/>
  <c r="C1680" i="19"/>
  <c r="A1680" i="19"/>
  <c r="C1679" i="19"/>
  <c r="A1679" i="19"/>
  <c r="C1678" i="19"/>
  <c r="A1678" i="19"/>
  <c r="C1677" i="19"/>
  <c r="A1677" i="19"/>
  <c r="C1676" i="19"/>
  <c r="A1676" i="19"/>
  <c r="C1675" i="19"/>
  <c r="A1675" i="19"/>
  <c r="C1674" i="19"/>
  <c r="A1674" i="19"/>
  <c r="C1673" i="19"/>
  <c r="A1673" i="19"/>
  <c r="C1672" i="19"/>
  <c r="A1672" i="19"/>
  <c r="C1671" i="19"/>
  <c r="A1671" i="19"/>
  <c r="C1670" i="19"/>
  <c r="A1670" i="19"/>
  <c r="C1669" i="19"/>
  <c r="A1669" i="19"/>
  <c r="C1668" i="19"/>
  <c r="A1668" i="19"/>
  <c r="C1667" i="19"/>
  <c r="A1667" i="19"/>
  <c r="C1666" i="19"/>
  <c r="A1666" i="19"/>
  <c r="C1665" i="19"/>
  <c r="A1665" i="19"/>
  <c r="C1664" i="19"/>
  <c r="A1664" i="19"/>
  <c r="C1663" i="19"/>
  <c r="A1663" i="19"/>
  <c r="C1662" i="19"/>
  <c r="A1662" i="19"/>
  <c r="C1661" i="19"/>
  <c r="A1661" i="19"/>
  <c r="C1660" i="19"/>
  <c r="A1660" i="19"/>
  <c r="C1659" i="19"/>
  <c r="A1659" i="19"/>
  <c r="C1658" i="19"/>
  <c r="A1658" i="19"/>
  <c r="C1657" i="19"/>
  <c r="A1657" i="19"/>
  <c r="C1656" i="19"/>
  <c r="A1656" i="19"/>
  <c r="C1655" i="19"/>
  <c r="A1655" i="19"/>
  <c r="C1654" i="19"/>
  <c r="A1654" i="19"/>
  <c r="C1653" i="19"/>
  <c r="A1653" i="19"/>
  <c r="C1652" i="19"/>
  <c r="A1652" i="19"/>
  <c r="C1651" i="19"/>
  <c r="A1651" i="19"/>
  <c r="C1650" i="19"/>
  <c r="A1650" i="19"/>
  <c r="C1649" i="19"/>
  <c r="A1649" i="19"/>
  <c r="C1648" i="19"/>
  <c r="A1648" i="19"/>
  <c r="C1647" i="19"/>
  <c r="A1647" i="19"/>
  <c r="C1646" i="19"/>
  <c r="A1646" i="19"/>
  <c r="C1645" i="19"/>
  <c r="A1645" i="19"/>
  <c r="C1644" i="19"/>
  <c r="A1644" i="19"/>
  <c r="C1643" i="19"/>
  <c r="A1643" i="19"/>
  <c r="C1642" i="19"/>
  <c r="A1642" i="19"/>
  <c r="C1641" i="19"/>
  <c r="A1641" i="19"/>
  <c r="C1640" i="19"/>
  <c r="A1640" i="19"/>
  <c r="C1639" i="19"/>
  <c r="A1639" i="19"/>
  <c r="C1638" i="19"/>
  <c r="A1638" i="19"/>
  <c r="C1637" i="19"/>
  <c r="A1637" i="19"/>
  <c r="C1636" i="19"/>
  <c r="A1636" i="19"/>
  <c r="C1635" i="19"/>
  <c r="A1635" i="19"/>
  <c r="C1634" i="19"/>
  <c r="A1634" i="19"/>
  <c r="C1633" i="19"/>
  <c r="A1633" i="19"/>
  <c r="C1632" i="19"/>
  <c r="A1632" i="19"/>
  <c r="C1631" i="19"/>
  <c r="A1631" i="19"/>
  <c r="C1630" i="19"/>
  <c r="A1630" i="19"/>
  <c r="C1629" i="19"/>
  <c r="A1629" i="19"/>
  <c r="C1628" i="19"/>
  <c r="A1628" i="19"/>
  <c r="C1627" i="19"/>
  <c r="A1627" i="19"/>
  <c r="C1626" i="19"/>
  <c r="A1626" i="19"/>
  <c r="C1625" i="19"/>
  <c r="A1625" i="19"/>
  <c r="C1624" i="19"/>
  <c r="A1624" i="19"/>
  <c r="C1623" i="19"/>
  <c r="A1623" i="19"/>
  <c r="C1622" i="19"/>
  <c r="A1622" i="19"/>
  <c r="C1621" i="19"/>
  <c r="A1621" i="19"/>
  <c r="C1620" i="19"/>
  <c r="A1620" i="19"/>
  <c r="C1619" i="19"/>
  <c r="A1619" i="19"/>
  <c r="C1618" i="19"/>
  <c r="A1618" i="19"/>
  <c r="C1617" i="19"/>
  <c r="A1617" i="19"/>
  <c r="C1616" i="19"/>
  <c r="A1616" i="19"/>
  <c r="C1615" i="19"/>
  <c r="A1615" i="19"/>
  <c r="C1614" i="19"/>
  <c r="A1614" i="19"/>
  <c r="C1613" i="19"/>
  <c r="A1613" i="19"/>
  <c r="C1612" i="19"/>
  <c r="A1612" i="19"/>
  <c r="C1611" i="19"/>
  <c r="A1611" i="19"/>
  <c r="C1610" i="19"/>
  <c r="A1610" i="19"/>
  <c r="C1609" i="19"/>
  <c r="A1609" i="19"/>
  <c r="C1608" i="19"/>
  <c r="A1608" i="19"/>
  <c r="C1607" i="19"/>
  <c r="A1607" i="19"/>
  <c r="C1606" i="19"/>
  <c r="A1606" i="19"/>
  <c r="C1605" i="19"/>
  <c r="A1605" i="19"/>
  <c r="C1604" i="19"/>
  <c r="A1604" i="19"/>
  <c r="C1603" i="19"/>
  <c r="A1603" i="19"/>
  <c r="C1602" i="19"/>
  <c r="A1602" i="19"/>
  <c r="C1601" i="19"/>
  <c r="A1601" i="19"/>
  <c r="C1600" i="19"/>
  <c r="A1600" i="19"/>
  <c r="C1599" i="19"/>
  <c r="A1599" i="19"/>
  <c r="C1598" i="19"/>
  <c r="A1598" i="19"/>
  <c r="C1597" i="19"/>
  <c r="A1597" i="19"/>
  <c r="C1596" i="19"/>
  <c r="A1596" i="19"/>
  <c r="C1595" i="19"/>
  <c r="A1595" i="19"/>
  <c r="C1594" i="19"/>
  <c r="A1594" i="19"/>
  <c r="C1593" i="19"/>
  <c r="A1593" i="19"/>
  <c r="C1592" i="19"/>
  <c r="A1592" i="19"/>
  <c r="C1591" i="19"/>
  <c r="A1591" i="19"/>
  <c r="C1590" i="19"/>
  <c r="A1590" i="19"/>
  <c r="C1589" i="19"/>
  <c r="A1589" i="19"/>
  <c r="C1588" i="19"/>
  <c r="A1588" i="19"/>
  <c r="C1587" i="19"/>
  <c r="A1587" i="19"/>
  <c r="C1586" i="19"/>
  <c r="A1586" i="19"/>
  <c r="C1585" i="19"/>
  <c r="A1585" i="19"/>
  <c r="C1584" i="19"/>
  <c r="A1584" i="19"/>
  <c r="C1583" i="19"/>
  <c r="A1583" i="19"/>
  <c r="C1582" i="19"/>
  <c r="A1582" i="19"/>
  <c r="C1581" i="19"/>
  <c r="A1581" i="19"/>
  <c r="C1580" i="19"/>
  <c r="A1580" i="19"/>
  <c r="C1579" i="19"/>
  <c r="A1579" i="19"/>
  <c r="C1578" i="19"/>
  <c r="A1578" i="19"/>
  <c r="C1577" i="19"/>
  <c r="A1577" i="19"/>
  <c r="C1576" i="19"/>
  <c r="A1576" i="19"/>
  <c r="C1575" i="19"/>
  <c r="A1575" i="19"/>
  <c r="C1574" i="19"/>
  <c r="A1574" i="19"/>
  <c r="C1573" i="19"/>
  <c r="A1573" i="19"/>
  <c r="C1572" i="19"/>
  <c r="A1572" i="19"/>
  <c r="C1571" i="19"/>
  <c r="A1571" i="19"/>
  <c r="C1570" i="19"/>
  <c r="A1570" i="19"/>
  <c r="C1569" i="19"/>
  <c r="A1569" i="19"/>
  <c r="C1568" i="19"/>
  <c r="A1568" i="19"/>
  <c r="C1567" i="19"/>
  <c r="A1567" i="19"/>
  <c r="C1566" i="19"/>
  <c r="A1566" i="19"/>
  <c r="C1565" i="19"/>
  <c r="A1565" i="19"/>
  <c r="C1564" i="19"/>
  <c r="A1564" i="19"/>
  <c r="C1563" i="19"/>
  <c r="A1563" i="19"/>
  <c r="C1562" i="19"/>
  <c r="A1562" i="19"/>
  <c r="C1561" i="19"/>
  <c r="A1561" i="19"/>
  <c r="C1560" i="19"/>
  <c r="A1560" i="19"/>
  <c r="C1559" i="19"/>
  <c r="A1559" i="19"/>
  <c r="C1558" i="19"/>
  <c r="A1558" i="19"/>
  <c r="C1557" i="19"/>
  <c r="A1557" i="19"/>
  <c r="C1556" i="19"/>
  <c r="A1556" i="19"/>
  <c r="C1555" i="19"/>
  <c r="A1555" i="19"/>
  <c r="C1554" i="19"/>
  <c r="A1554" i="19"/>
  <c r="C1553" i="19"/>
  <c r="A1553" i="19"/>
  <c r="C1552" i="19"/>
  <c r="A1552" i="19"/>
  <c r="C1551" i="19"/>
  <c r="A1551" i="19"/>
  <c r="C1550" i="19"/>
  <c r="A1550" i="19"/>
  <c r="C1549" i="19"/>
  <c r="A1549" i="19"/>
  <c r="C1548" i="19"/>
  <c r="A1548" i="19"/>
  <c r="C1547" i="19"/>
  <c r="A1547" i="19"/>
  <c r="C1546" i="19"/>
  <c r="A1546" i="19"/>
  <c r="C1545" i="19"/>
  <c r="A1545" i="19"/>
  <c r="C1544" i="19"/>
  <c r="A1544" i="19"/>
  <c r="C1543" i="19"/>
  <c r="A1543" i="19"/>
  <c r="C1542" i="19"/>
  <c r="A1542" i="19"/>
  <c r="C1541" i="19"/>
  <c r="A1541" i="19"/>
  <c r="C1540" i="19"/>
  <c r="A1540" i="19"/>
  <c r="C1539" i="19"/>
  <c r="A1539" i="19"/>
  <c r="C1538" i="19"/>
  <c r="A1538" i="19"/>
  <c r="C1537" i="19"/>
  <c r="A1537" i="19"/>
  <c r="C1536" i="19"/>
  <c r="A1536" i="19"/>
  <c r="C1535" i="19"/>
  <c r="A1535" i="19"/>
  <c r="C1534" i="19"/>
  <c r="A1534" i="19"/>
  <c r="C1533" i="19"/>
  <c r="A1533" i="19"/>
  <c r="C1532" i="19"/>
  <c r="A1532" i="19"/>
  <c r="C1531" i="19"/>
  <c r="A1531" i="19"/>
  <c r="C1530" i="19"/>
  <c r="A1530" i="19"/>
  <c r="C1529" i="19"/>
  <c r="A1529" i="19"/>
  <c r="C1528" i="19"/>
  <c r="A1528" i="19"/>
  <c r="C1527" i="19"/>
  <c r="A1527" i="19"/>
  <c r="C1526" i="19"/>
  <c r="A1526" i="19"/>
  <c r="C1525" i="19"/>
  <c r="A1525" i="19"/>
  <c r="C1524" i="19"/>
  <c r="A1524" i="19"/>
  <c r="C1523" i="19"/>
  <c r="A1523" i="19"/>
  <c r="C1522" i="19"/>
  <c r="A1522" i="19"/>
  <c r="C1521" i="19"/>
  <c r="A1521" i="19"/>
  <c r="C1520" i="19"/>
  <c r="A1520" i="19"/>
  <c r="C1519" i="19"/>
  <c r="A1519" i="19"/>
  <c r="C1518" i="19"/>
  <c r="A1518" i="19"/>
  <c r="C1517" i="19"/>
  <c r="A1517" i="19"/>
  <c r="C1516" i="19"/>
  <c r="A1516" i="19"/>
  <c r="C1515" i="19"/>
  <c r="A1515" i="19"/>
  <c r="C1514" i="19"/>
  <c r="A1514" i="19"/>
  <c r="C1513" i="19"/>
  <c r="A1513" i="19"/>
  <c r="C1512" i="19"/>
  <c r="A1512" i="19"/>
  <c r="C1511" i="19"/>
  <c r="A1511" i="19"/>
  <c r="C1510" i="19"/>
  <c r="A1510" i="19"/>
  <c r="C1509" i="19"/>
  <c r="A1509" i="19"/>
  <c r="C1508" i="19"/>
  <c r="A1508" i="19"/>
  <c r="C1507" i="19"/>
  <c r="A1507" i="19"/>
  <c r="C1506" i="19"/>
  <c r="A1506" i="19"/>
  <c r="C1505" i="19"/>
  <c r="A1505" i="19"/>
  <c r="C1504" i="19"/>
  <c r="A1504" i="19"/>
  <c r="C1503" i="19"/>
  <c r="A1503" i="19"/>
  <c r="C1502" i="19"/>
  <c r="A1502" i="19"/>
  <c r="C1501" i="19"/>
  <c r="A1501" i="19"/>
  <c r="C1500" i="19"/>
  <c r="A1500" i="19"/>
  <c r="C1499" i="19"/>
  <c r="A1499" i="19"/>
  <c r="C1498" i="19"/>
  <c r="A1498" i="19"/>
  <c r="C1497" i="19"/>
  <c r="A1497" i="19"/>
  <c r="C1496" i="19"/>
  <c r="A1496" i="19"/>
  <c r="C1495" i="19"/>
  <c r="A1495" i="19"/>
  <c r="C1494" i="19"/>
  <c r="A1494" i="19"/>
  <c r="C1493" i="19"/>
  <c r="A1493" i="19"/>
  <c r="C1492" i="19"/>
  <c r="A1492" i="19"/>
  <c r="C1491" i="19"/>
  <c r="A1491" i="19"/>
  <c r="C1490" i="19"/>
  <c r="A1490" i="19"/>
  <c r="C1489" i="19"/>
  <c r="A1489" i="19"/>
  <c r="C1488" i="19"/>
  <c r="A1488" i="19"/>
  <c r="C1487" i="19"/>
  <c r="A1487" i="19"/>
  <c r="C1486" i="19"/>
  <c r="A1486" i="19"/>
  <c r="C1485" i="19"/>
  <c r="A1485" i="19"/>
  <c r="C1484" i="19"/>
  <c r="A1484" i="19"/>
  <c r="C1483" i="19"/>
  <c r="A1483" i="19"/>
  <c r="C1482" i="19"/>
  <c r="A1482" i="19"/>
  <c r="C1481" i="19"/>
  <c r="A1481" i="19"/>
  <c r="C1480" i="19"/>
  <c r="A1480" i="19"/>
  <c r="C1479" i="19"/>
  <c r="A1479" i="19"/>
  <c r="C1478" i="19"/>
  <c r="A1478" i="19"/>
  <c r="C1477" i="19"/>
  <c r="A1477" i="19"/>
  <c r="C1476" i="19"/>
  <c r="A1476" i="19"/>
  <c r="C1475" i="19"/>
  <c r="A1475" i="19"/>
  <c r="C1474" i="19"/>
  <c r="A1474" i="19"/>
  <c r="C1473" i="19"/>
  <c r="A1473" i="19"/>
  <c r="C1472" i="19"/>
  <c r="A1472" i="19"/>
  <c r="C1471" i="19"/>
  <c r="A1471" i="19"/>
  <c r="C1470" i="19"/>
  <c r="A1470" i="19"/>
  <c r="C1469" i="19"/>
  <c r="A1469" i="19"/>
  <c r="C1468" i="19"/>
  <c r="A1468" i="19"/>
  <c r="C1467" i="19"/>
  <c r="A1467" i="19"/>
  <c r="C1466" i="19"/>
  <c r="A1466" i="19"/>
  <c r="C1465" i="19"/>
  <c r="A1465" i="19"/>
  <c r="C1464" i="19"/>
  <c r="A1464" i="19"/>
  <c r="C1463" i="19"/>
  <c r="A1463" i="19"/>
  <c r="C1462" i="19"/>
  <c r="A1462" i="19"/>
  <c r="C1461" i="19"/>
  <c r="A1461" i="19"/>
  <c r="C1460" i="19"/>
  <c r="A1460" i="19"/>
  <c r="C1459" i="19"/>
  <c r="A1459" i="19"/>
  <c r="C1458" i="19"/>
  <c r="A1458" i="19"/>
  <c r="C1457" i="19"/>
  <c r="A1457" i="19"/>
  <c r="C1456" i="19"/>
  <c r="A1456" i="19"/>
  <c r="C1455" i="19"/>
  <c r="A1455" i="19"/>
  <c r="C1454" i="19"/>
  <c r="A1454" i="19"/>
  <c r="C1453" i="19"/>
  <c r="A1453" i="19"/>
  <c r="C1452" i="19"/>
  <c r="A1452" i="19"/>
  <c r="C1451" i="19"/>
  <c r="A1451" i="19"/>
  <c r="C1450" i="19"/>
  <c r="A1450" i="19"/>
  <c r="C1449" i="19"/>
  <c r="A1449" i="19"/>
  <c r="C1448" i="19"/>
  <c r="A1448" i="19"/>
  <c r="C1447" i="19"/>
  <c r="A1447" i="19"/>
  <c r="C1446" i="19"/>
  <c r="A1446" i="19"/>
  <c r="C1445" i="19"/>
  <c r="A1445" i="19"/>
  <c r="C1444" i="19"/>
  <c r="A1444" i="19"/>
  <c r="C1443" i="19"/>
  <c r="A1443" i="19"/>
  <c r="C1442" i="19"/>
  <c r="A1442" i="19"/>
  <c r="C1441" i="19"/>
  <c r="A1441" i="19"/>
  <c r="C1440" i="19"/>
  <c r="A1440" i="19"/>
  <c r="C1439" i="19"/>
  <c r="A1439" i="19"/>
  <c r="C1438" i="19"/>
  <c r="A1438" i="19"/>
  <c r="C1437" i="19"/>
  <c r="A1437" i="19"/>
  <c r="C1436" i="19"/>
  <c r="A1436" i="19"/>
  <c r="C1435" i="19"/>
  <c r="A1435" i="19"/>
  <c r="C1434" i="19"/>
  <c r="A1434" i="19"/>
  <c r="C1433" i="19"/>
  <c r="A1433" i="19"/>
  <c r="C1432" i="19"/>
  <c r="A1432" i="19"/>
  <c r="C1431" i="19"/>
  <c r="A1431" i="19"/>
  <c r="C1430" i="19"/>
  <c r="A1430" i="19"/>
  <c r="C1429" i="19"/>
  <c r="A1429" i="19"/>
  <c r="C1428" i="19"/>
  <c r="A1428" i="19"/>
  <c r="C1427" i="19"/>
  <c r="A1427" i="19"/>
  <c r="C1426" i="19"/>
  <c r="A1426" i="19"/>
  <c r="C1425" i="19"/>
  <c r="A1425" i="19"/>
  <c r="C1424" i="19"/>
  <c r="A1424" i="19"/>
  <c r="C1423" i="19"/>
  <c r="A1423" i="19"/>
  <c r="C1422" i="19"/>
  <c r="A1422" i="19"/>
  <c r="C1421" i="19"/>
  <c r="A1421" i="19"/>
  <c r="C1420" i="19"/>
  <c r="A1420" i="19"/>
  <c r="C1419" i="19"/>
  <c r="A1419" i="19"/>
  <c r="C1418" i="19"/>
  <c r="A1418" i="19"/>
  <c r="C1417" i="19"/>
  <c r="A1417" i="19"/>
  <c r="C1416" i="19"/>
  <c r="A1416" i="19"/>
  <c r="C1415" i="19"/>
  <c r="A1415" i="19"/>
  <c r="C1414" i="19"/>
  <c r="A1414" i="19"/>
  <c r="C1413" i="19"/>
  <c r="A1413" i="19"/>
  <c r="C1412" i="19"/>
  <c r="A1412" i="19"/>
  <c r="C1411" i="19"/>
  <c r="A1411" i="19"/>
  <c r="C1410" i="19"/>
  <c r="A1410" i="19"/>
  <c r="C1409" i="19"/>
  <c r="A1409" i="19"/>
  <c r="C1408" i="19"/>
  <c r="A1408" i="19"/>
  <c r="C1407" i="19"/>
  <c r="A1407" i="19"/>
  <c r="C1406" i="19"/>
  <c r="A1406" i="19"/>
  <c r="C1405" i="19"/>
  <c r="A1405" i="19"/>
  <c r="C1404" i="19"/>
  <c r="A1404" i="19"/>
  <c r="C1403" i="19"/>
  <c r="A1403" i="19"/>
  <c r="C1402" i="19"/>
  <c r="A1402" i="19"/>
  <c r="C1401" i="19"/>
  <c r="A1401" i="19"/>
  <c r="C1400" i="19"/>
  <c r="A1400" i="19"/>
  <c r="C1399" i="19"/>
  <c r="A1399" i="19"/>
  <c r="C1398" i="19"/>
  <c r="A1398" i="19"/>
  <c r="C1397" i="19"/>
  <c r="A1397" i="19"/>
  <c r="C1396" i="19"/>
  <c r="A1396" i="19"/>
  <c r="C1395" i="19"/>
  <c r="A1395" i="19"/>
  <c r="C1394" i="19"/>
  <c r="A1394" i="19"/>
  <c r="C1393" i="19"/>
  <c r="A1393" i="19"/>
  <c r="C1392" i="19"/>
  <c r="A1392" i="19"/>
  <c r="C1391" i="19"/>
  <c r="A1391" i="19"/>
  <c r="C1390" i="19"/>
  <c r="A1390" i="19"/>
  <c r="C1389" i="19"/>
  <c r="A1389" i="19"/>
  <c r="C1388" i="19"/>
  <c r="A1388" i="19"/>
  <c r="C1387" i="19"/>
  <c r="A1387" i="19"/>
  <c r="C1386" i="19"/>
  <c r="A1386" i="19"/>
  <c r="C1385" i="19"/>
  <c r="A1385" i="19"/>
  <c r="C1384" i="19"/>
  <c r="A1384" i="19"/>
  <c r="C1383" i="19"/>
  <c r="A1383" i="19"/>
  <c r="C1382" i="19"/>
  <c r="A1382" i="19"/>
  <c r="C1381" i="19"/>
  <c r="A1381" i="19"/>
  <c r="C1380" i="19"/>
  <c r="A1380" i="19"/>
  <c r="C1379" i="19"/>
  <c r="A1379" i="19"/>
  <c r="C1378" i="19"/>
  <c r="A1378" i="19"/>
  <c r="C1377" i="19"/>
  <c r="A1377" i="19"/>
  <c r="C1376" i="19"/>
  <c r="A1376" i="19"/>
  <c r="C1375" i="19"/>
  <c r="A1375" i="19"/>
  <c r="C1374" i="19"/>
  <c r="A1374" i="19"/>
  <c r="C1373" i="19"/>
  <c r="A1373" i="19"/>
  <c r="C1372" i="19"/>
  <c r="A1372" i="19"/>
  <c r="C1371" i="19"/>
  <c r="A1371" i="19"/>
  <c r="C1370" i="19"/>
  <c r="A1370" i="19"/>
  <c r="C1369" i="19"/>
  <c r="A1369" i="19"/>
  <c r="C1368" i="19"/>
  <c r="A1368" i="19"/>
  <c r="C1367" i="19"/>
  <c r="A1367" i="19"/>
  <c r="C1366" i="19"/>
  <c r="A1366" i="19"/>
  <c r="C1365" i="19"/>
  <c r="A1365" i="19"/>
  <c r="C1364" i="19"/>
  <c r="A1364" i="19"/>
  <c r="C1363" i="19"/>
  <c r="A1363" i="19"/>
  <c r="C1362" i="19"/>
  <c r="A1362" i="19"/>
  <c r="C1361" i="19"/>
  <c r="A1361" i="19"/>
  <c r="C1360" i="19"/>
  <c r="A1360" i="19"/>
  <c r="C1359" i="19"/>
  <c r="A1359" i="19"/>
  <c r="C1358" i="19"/>
  <c r="A1358" i="19"/>
  <c r="C1357" i="19"/>
  <c r="A1357" i="19"/>
  <c r="C1356" i="19"/>
  <c r="A1356" i="19"/>
  <c r="C1355" i="19"/>
  <c r="A1355" i="19"/>
  <c r="C1354" i="19"/>
  <c r="A1354" i="19"/>
  <c r="C1353" i="19"/>
  <c r="A1353" i="19"/>
  <c r="C1352" i="19"/>
  <c r="A1352" i="19"/>
  <c r="C1351" i="19"/>
  <c r="A1351" i="19"/>
  <c r="C1350" i="19"/>
  <c r="A1350" i="19"/>
  <c r="C1349" i="19"/>
  <c r="A1349" i="19"/>
  <c r="C1348" i="19"/>
  <c r="A1348" i="19"/>
  <c r="C1347" i="19"/>
  <c r="A1347" i="19"/>
  <c r="C1346" i="19"/>
  <c r="A1346" i="19"/>
  <c r="C1345" i="19"/>
  <c r="A1345" i="19"/>
  <c r="C1344" i="19"/>
  <c r="A1344" i="19"/>
  <c r="C1343" i="19"/>
  <c r="A1343" i="19"/>
  <c r="C1342" i="19"/>
  <c r="A1342" i="19"/>
  <c r="C1341" i="19"/>
  <c r="A1341" i="19"/>
  <c r="C1340" i="19"/>
  <c r="A1340" i="19"/>
  <c r="C1339" i="19"/>
  <c r="A1339" i="19"/>
  <c r="C1338" i="19"/>
  <c r="A1338" i="19"/>
  <c r="C1337" i="19"/>
  <c r="A1337" i="19"/>
  <c r="C1336" i="19"/>
  <c r="A1336" i="19"/>
  <c r="C1335" i="19"/>
  <c r="A1335" i="19"/>
  <c r="C1334" i="19"/>
  <c r="A1334" i="19"/>
  <c r="C1333" i="19"/>
  <c r="A1333" i="19"/>
  <c r="C1332" i="19"/>
  <c r="A1332" i="19"/>
  <c r="C1331" i="19"/>
  <c r="A1331" i="19"/>
  <c r="C1330" i="19"/>
  <c r="A1330" i="19"/>
  <c r="C1329" i="19"/>
  <c r="A1329" i="19"/>
  <c r="C1328" i="19"/>
  <c r="A1328" i="19"/>
  <c r="C1327" i="19"/>
  <c r="A1327" i="19"/>
  <c r="C1326" i="19"/>
  <c r="A1326" i="19"/>
  <c r="C1325" i="19"/>
  <c r="A1325" i="19"/>
  <c r="C1324" i="19"/>
  <c r="A1324" i="19"/>
  <c r="C1323" i="19"/>
  <c r="A1323" i="19"/>
  <c r="C1322" i="19"/>
  <c r="A1322" i="19"/>
  <c r="C1321" i="19"/>
  <c r="A1321" i="19"/>
  <c r="C1320" i="19"/>
  <c r="A1320" i="19"/>
  <c r="C1319" i="19"/>
  <c r="A1319" i="19"/>
  <c r="C1318" i="19"/>
  <c r="A1318" i="19"/>
  <c r="C1317" i="19"/>
  <c r="A1317" i="19"/>
  <c r="C1316" i="19"/>
  <c r="A1316" i="19"/>
  <c r="C1315" i="19"/>
  <c r="A1315" i="19"/>
  <c r="C1314" i="19"/>
  <c r="A1314" i="19"/>
  <c r="C1313" i="19"/>
  <c r="A1313" i="19"/>
  <c r="C1312" i="19"/>
  <c r="A1312" i="19"/>
  <c r="C1311" i="19"/>
  <c r="A1311" i="19"/>
  <c r="C1310" i="19"/>
  <c r="A1310" i="19"/>
  <c r="C1309" i="19"/>
  <c r="A1309" i="19"/>
  <c r="C1308" i="19"/>
  <c r="A1308" i="19"/>
  <c r="C1307" i="19"/>
  <c r="A1307" i="19"/>
  <c r="C1306" i="19"/>
  <c r="A1306" i="19"/>
  <c r="C1305" i="19"/>
  <c r="A1305" i="19"/>
  <c r="C1304" i="19"/>
  <c r="A1304" i="19"/>
  <c r="C1303" i="19"/>
  <c r="A1303" i="19"/>
  <c r="C1302" i="19"/>
  <c r="A1302" i="19"/>
  <c r="C1301" i="19"/>
  <c r="A1301" i="19"/>
  <c r="C1300" i="19"/>
  <c r="A1300" i="19"/>
  <c r="C1299" i="19"/>
  <c r="A1299" i="19"/>
  <c r="C1298" i="19"/>
  <c r="A1298" i="19"/>
  <c r="C1297" i="19"/>
  <c r="A1297" i="19"/>
  <c r="C1296" i="19"/>
  <c r="A1296" i="19"/>
  <c r="C1295" i="19"/>
  <c r="A1295" i="19"/>
  <c r="C1294" i="19"/>
  <c r="A1294" i="19"/>
  <c r="C1293" i="19"/>
  <c r="A1293" i="19"/>
  <c r="C1292" i="19"/>
  <c r="A1292" i="19"/>
  <c r="C1291" i="19"/>
  <c r="A1291" i="19"/>
  <c r="C1290" i="19"/>
  <c r="A1290" i="19"/>
  <c r="C1289" i="19"/>
  <c r="A1289" i="19"/>
  <c r="C1288" i="19"/>
  <c r="A1288" i="19"/>
  <c r="C1287" i="19"/>
  <c r="A1287" i="19"/>
  <c r="C1286" i="19"/>
  <c r="A1286" i="19"/>
  <c r="C1285" i="19"/>
  <c r="A1285" i="19"/>
  <c r="C1284" i="19"/>
  <c r="A1284" i="19"/>
  <c r="C1283" i="19"/>
  <c r="A1283" i="19"/>
  <c r="C1282" i="19"/>
  <c r="A1282" i="19"/>
  <c r="C1281" i="19"/>
  <c r="A1281" i="19"/>
  <c r="C1280" i="19"/>
  <c r="A1280" i="19"/>
  <c r="C1279" i="19"/>
  <c r="A1279" i="19"/>
  <c r="C1278" i="19"/>
  <c r="A1278" i="19"/>
  <c r="C1277" i="19"/>
  <c r="A1277" i="19"/>
  <c r="C1276" i="19"/>
  <c r="A1276" i="19"/>
  <c r="C1275" i="19"/>
  <c r="A1275" i="19"/>
  <c r="C1274" i="19"/>
  <c r="A1274" i="19"/>
  <c r="C1273" i="19"/>
  <c r="A1273" i="19"/>
  <c r="C1272" i="19"/>
  <c r="A1272" i="19"/>
  <c r="C1271" i="19"/>
  <c r="A1271" i="19"/>
  <c r="C1270" i="19"/>
  <c r="A1270" i="19"/>
  <c r="C1269" i="19"/>
  <c r="A1269" i="19"/>
  <c r="C1268" i="19"/>
  <c r="A1268" i="19"/>
  <c r="C1267" i="19"/>
  <c r="A1267" i="19"/>
  <c r="C1266" i="19"/>
  <c r="A1266" i="19"/>
  <c r="C1265" i="19"/>
  <c r="A1265" i="19"/>
  <c r="C1264" i="19"/>
  <c r="A1264" i="19"/>
  <c r="C1263" i="19"/>
  <c r="A1263" i="19"/>
  <c r="C1262" i="19"/>
  <c r="A1262" i="19"/>
  <c r="C1261" i="19"/>
  <c r="A1261" i="19"/>
  <c r="C1260" i="19"/>
  <c r="A1260" i="19"/>
  <c r="C1259" i="19"/>
  <c r="A1259" i="19"/>
  <c r="C1258" i="19"/>
  <c r="A1258" i="19"/>
  <c r="C1257" i="19"/>
  <c r="A1257" i="19"/>
  <c r="C1256" i="19"/>
  <c r="A1256" i="19"/>
  <c r="C1255" i="19"/>
  <c r="A1255" i="19"/>
  <c r="C1254" i="19"/>
  <c r="A1254" i="19"/>
  <c r="C1253" i="19"/>
  <c r="A1253" i="19"/>
  <c r="C1252" i="19"/>
  <c r="A1252" i="19"/>
  <c r="C1251" i="19"/>
  <c r="A1251" i="19"/>
  <c r="C1250" i="19"/>
  <c r="A1250" i="19"/>
  <c r="C1249" i="19"/>
  <c r="A1249" i="19"/>
  <c r="C1248" i="19"/>
  <c r="A1248" i="19"/>
  <c r="C1247" i="19"/>
  <c r="A1247" i="19"/>
  <c r="C1246" i="19"/>
  <c r="A1246" i="19"/>
  <c r="C1245" i="19"/>
  <c r="A1245" i="19"/>
  <c r="C1244" i="19"/>
  <c r="A1244" i="19"/>
  <c r="C1243" i="19"/>
  <c r="A1243" i="19"/>
  <c r="C1242" i="19"/>
  <c r="A1242" i="19"/>
  <c r="C1241" i="19"/>
  <c r="A1241" i="19"/>
  <c r="C1240" i="19"/>
  <c r="A1240" i="19"/>
  <c r="C1239" i="19"/>
  <c r="A1239" i="19"/>
  <c r="C1238" i="19"/>
  <c r="A1238" i="19"/>
  <c r="C1237" i="19"/>
  <c r="A1237" i="19"/>
  <c r="C1236" i="19"/>
  <c r="A1236" i="19"/>
  <c r="C1235" i="19"/>
  <c r="A1235" i="19"/>
  <c r="C1234" i="19"/>
  <c r="A1234" i="19"/>
  <c r="C1233" i="19"/>
  <c r="A1233" i="19"/>
  <c r="C1232" i="19"/>
  <c r="A1232" i="19"/>
  <c r="C1231" i="19"/>
  <c r="A1231" i="19"/>
  <c r="C1230" i="19"/>
  <c r="A1230" i="19"/>
  <c r="C1229" i="19"/>
  <c r="A1229" i="19"/>
  <c r="C1228" i="19"/>
  <c r="A1228" i="19"/>
  <c r="C1227" i="19"/>
  <c r="A1227" i="19"/>
  <c r="C1226" i="19"/>
  <c r="A1226" i="19"/>
  <c r="C1225" i="19"/>
  <c r="A1225" i="19"/>
  <c r="C1224" i="19"/>
  <c r="A1224" i="19"/>
  <c r="C1223" i="19"/>
  <c r="A1223" i="19"/>
  <c r="C1222" i="19"/>
  <c r="A1222" i="19"/>
  <c r="C1221" i="19"/>
  <c r="A1221" i="19"/>
  <c r="C1220" i="19"/>
  <c r="A1220" i="19"/>
  <c r="C1219" i="19"/>
  <c r="A1219" i="19"/>
  <c r="C1218" i="19"/>
  <c r="A1218" i="19"/>
  <c r="C1217" i="19"/>
  <c r="A1217" i="19"/>
  <c r="C1216" i="19"/>
  <c r="A1216" i="19"/>
  <c r="C1215" i="19"/>
  <c r="A1215" i="19"/>
  <c r="C1214" i="19"/>
  <c r="A1214" i="19"/>
  <c r="C1213" i="19"/>
  <c r="A1213" i="19"/>
  <c r="C1212" i="19"/>
  <c r="A1212" i="19"/>
  <c r="C1211" i="19"/>
  <c r="A1211" i="19"/>
  <c r="C1210" i="19"/>
  <c r="A1210" i="19"/>
  <c r="C1209" i="19"/>
  <c r="A1209" i="19"/>
  <c r="C1208" i="19"/>
  <c r="A1208" i="19"/>
  <c r="C1207" i="19"/>
  <c r="A1207" i="19"/>
  <c r="C1206" i="19"/>
  <c r="A1206" i="19"/>
  <c r="C1205" i="19"/>
  <c r="A1205" i="19"/>
  <c r="C1204" i="19"/>
  <c r="A1204" i="19"/>
  <c r="C1203" i="19"/>
  <c r="A1203" i="19"/>
  <c r="C1202" i="19"/>
  <c r="A1202" i="19"/>
  <c r="C1201" i="19"/>
  <c r="A1201" i="19"/>
  <c r="C1200" i="19"/>
  <c r="A1200" i="19"/>
  <c r="C1199" i="19"/>
  <c r="A1199" i="19"/>
  <c r="C1198" i="19"/>
  <c r="A1198" i="19"/>
  <c r="C1197" i="19"/>
  <c r="A1197" i="19"/>
  <c r="C1196" i="19"/>
  <c r="A1196" i="19"/>
  <c r="C1195" i="19"/>
  <c r="A1195" i="19"/>
  <c r="C1194" i="19"/>
  <c r="A1194" i="19"/>
  <c r="C1193" i="19"/>
  <c r="A1193" i="19"/>
  <c r="C1192" i="19"/>
  <c r="A1192" i="19"/>
  <c r="C1191" i="19"/>
  <c r="A1191" i="19"/>
  <c r="C1190" i="19"/>
  <c r="A1190" i="19"/>
  <c r="C1189" i="19"/>
  <c r="A1189" i="19"/>
  <c r="C1188" i="19"/>
  <c r="A1188" i="19"/>
  <c r="C1187" i="19"/>
  <c r="A1187" i="19"/>
  <c r="C1186" i="19"/>
  <c r="A1186" i="19"/>
  <c r="C1185" i="19"/>
  <c r="A1185" i="19"/>
  <c r="C1184" i="19"/>
  <c r="A1184" i="19"/>
  <c r="C1183" i="19"/>
  <c r="A1183" i="19"/>
  <c r="C1182" i="19"/>
  <c r="A1182" i="19"/>
  <c r="C1181" i="19"/>
  <c r="A1181" i="19"/>
  <c r="C1180" i="19"/>
  <c r="A1180" i="19"/>
  <c r="C1179" i="19"/>
  <c r="A1179" i="19"/>
  <c r="C1178" i="19"/>
  <c r="A1178" i="19"/>
  <c r="C1177" i="19"/>
  <c r="A1177" i="19"/>
  <c r="C1176" i="19"/>
  <c r="A1176" i="19"/>
  <c r="C1175" i="19"/>
  <c r="A1175" i="19"/>
  <c r="C1174" i="19"/>
  <c r="A1174" i="19"/>
  <c r="C1173" i="19"/>
  <c r="A1173" i="19"/>
  <c r="C1172" i="19"/>
  <c r="A1172" i="19"/>
  <c r="C1171" i="19"/>
  <c r="A1171" i="19"/>
  <c r="C1170" i="19"/>
  <c r="A1170" i="19"/>
  <c r="C1169" i="19"/>
  <c r="A1169" i="19"/>
  <c r="C1168" i="19"/>
  <c r="A1168" i="19"/>
  <c r="C1167" i="19"/>
  <c r="A1167" i="19"/>
  <c r="C1166" i="19"/>
  <c r="A1166" i="19"/>
  <c r="C1165" i="19"/>
  <c r="A1165" i="19"/>
  <c r="C1164" i="19"/>
  <c r="A1164" i="19"/>
  <c r="C1163" i="19"/>
  <c r="A1163" i="19"/>
  <c r="C1162" i="19"/>
  <c r="A1162" i="19"/>
  <c r="C1161" i="19"/>
  <c r="A1161" i="19"/>
  <c r="C1160" i="19"/>
  <c r="A1160" i="19"/>
  <c r="C1159" i="19"/>
  <c r="A1159" i="19"/>
  <c r="C1158" i="19"/>
  <c r="A1158" i="19"/>
  <c r="C1157" i="19"/>
  <c r="A1157" i="19"/>
  <c r="C1156" i="19"/>
  <c r="A1156" i="19"/>
  <c r="C1155" i="19"/>
  <c r="A1155" i="19"/>
  <c r="C1154" i="19"/>
  <c r="A1154" i="19"/>
  <c r="C1153" i="19"/>
  <c r="A1153" i="19"/>
  <c r="C1152" i="19"/>
  <c r="A1152" i="19"/>
  <c r="C1151" i="19"/>
  <c r="A1151" i="19"/>
  <c r="C1150" i="19"/>
  <c r="A1150" i="19"/>
  <c r="C1149" i="19"/>
  <c r="A1149" i="19"/>
  <c r="C1148" i="19"/>
  <c r="A1148" i="19"/>
  <c r="C1147" i="19"/>
  <c r="A1147" i="19"/>
  <c r="C1146" i="19"/>
  <c r="A1146" i="19"/>
  <c r="C1145" i="19"/>
  <c r="A1145" i="19"/>
  <c r="C1144" i="19"/>
  <c r="A1144" i="19"/>
  <c r="C1143" i="19"/>
  <c r="A1143" i="19"/>
  <c r="C1142" i="19"/>
  <c r="A1142" i="19"/>
  <c r="C1141" i="19"/>
  <c r="A1141" i="19"/>
  <c r="C1140" i="19"/>
  <c r="A1140" i="19"/>
  <c r="C1139" i="19"/>
  <c r="A1139" i="19"/>
  <c r="C1138" i="19"/>
  <c r="A1138" i="19"/>
  <c r="C1137" i="19"/>
  <c r="A1137" i="19"/>
  <c r="C1136" i="19"/>
  <c r="A1136" i="19"/>
  <c r="C1135" i="19"/>
  <c r="A1135" i="19"/>
  <c r="C1134" i="19"/>
  <c r="A1134" i="19"/>
  <c r="C1133" i="19"/>
  <c r="A1133" i="19"/>
  <c r="C1132" i="19"/>
  <c r="A1132" i="19"/>
  <c r="C1131" i="19"/>
  <c r="A1131" i="19"/>
  <c r="C1130" i="19"/>
  <c r="A1130" i="19"/>
  <c r="C1129" i="19"/>
  <c r="A1129" i="19"/>
  <c r="C1128" i="19"/>
  <c r="A1128" i="19"/>
  <c r="C1127" i="19"/>
  <c r="A1127" i="19"/>
  <c r="C1126" i="19"/>
  <c r="A1126" i="19"/>
  <c r="C1125" i="19"/>
  <c r="A1125" i="19"/>
  <c r="C1124" i="19"/>
  <c r="A1124" i="19"/>
  <c r="C1123" i="19"/>
  <c r="A1123" i="19"/>
  <c r="C1122" i="19"/>
  <c r="A1122" i="19"/>
  <c r="C1121" i="19"/>
  <c r="A1121" i="19"/>
  <c r="C1120" i="19"/>
  <c r="A1120" i="19"/>
  <c r="C1119" i="19"/>
  <c r="A1119" i="19"/>
  <c r="C1118" i="19"/>
  <c r="A1118" i="19"/>
  <c r="C1117" i="19"/>
  <c r="A1117" i="19"/>
  <c r="C1116" i="19"/>
  <c r="A1116" i="19"/>
  <c r="C1115" i="19"/>
  <c r="A1115" i="19"/>
  <c r="C1114" i="19"/>
  <c r="A1114" i="19"/>
  <c r="C1113" i="19"/>
  <c r="A1113" i="19"/>
  <c r="C1112" i="19"/>
  <c r="A1112" i="19"/>
  <c r="C1111" i="19"/>
  <c r="A1111" i="19"/>
  <c r="C1110" i="19"/>
  <c r="A1110" i="19"/>
  <c r="C1109" i="19"/>
  <c r="A1109" i="19"/>
  <c r="C1108" i="19"/>
  <c r="A1108" i="19"/>
  <c r="C1107" i="19"/>
  <c r="A1107" i="19"/>
  <c r="C1106" i="19"/>
  <c r="A1106" i="19"/>
  <c r="C1105" i="19"/>
  <c r="A1105" i="19"/>
  <c r="C1104" i="19"/>
  <c r="A1104" i="19"/>
  <c r="C1103" i="19"/>
  <c r="A1103" i="19"/>
  <c r="C1102" i="19"/>
  <c r="A1102" i="19"/>
  <c r="C1101" i="19"/>
  <c r="A1101" i="19"/>
  <c r="C1100" i="19"/>
  <c r="A1100" i="19"/>
  <c r="C1099" i="19"/>
  <c r="A1099" i="19"/>
  <c r="C1098" i="19"/>
  <c r="A1098" i="19"/>
  <c r="C1097" i="19"/>
  <c r="A1097" i="19"/>
  <c r="C1096" i="19"/>
  <c r="A1096" i="19"/>
  <c r="C1095" i="19"/>
  <c r="A1095" i="19"/>
  <c r="C1094" i="19"/>
  <c r="A1094" i="19"/>
  <c r="C1093" i="19"/>
  <c r="A1093" i="19"/>
  <c r="C1092" i="19"/>
  <c r="A1092" i="19"/>
  <c r="C1091" i="19"/>
  <c r="A1091" i="19"/>
  <c r="C1090" i="19"/>
  <c r="A1090" i="19"/>
  <c r="C1089" i="19"/>
  <c r="A1089" i="19"/>
  <c r="C1088" i="19"/>
  <c r="A1088" i="19"/>
  <c r="C1087" i="19"/>
  <c r="A1087" i="19"/>
  <c r="C1086" i="19"/>
  <c r="A1086" i="19"/>
  <c r="C1085" i="19"/>
  <c r="A1085" i="19"/>
  <c r="C1084" i="19"/>
  <c r="A1084" i="19"/>
  <c r="C1083" i="19"/>
  <c r="A1083" i="19"/>
  <c r="C1082" i="19"/>
  <c r="A1082" i="19"/>
  <c r="C1081" i="19"/>
  <c r="A1081" i="19"/>
  <c r="C1080" i="19"/>
  <c r="A1080" i="19"/>
  <c r="C1079" i="19"/>
  <c r="A1079" i="19"/>
  <c r="C1078" i="19"/>
  <c r="A1078" i="19"/>
  <c r="C1077" i="19"/>
  <c r="A1077" i="19"/>
  <c r="C1076" i="19"/>
  <c r="A1076" i="19"/>
  <c r="C1075" i="19"/>
  <c r="A1075" i="19"/>
  <c r="C1074" i="19"/>
  <c r="A1074" i="19"/>
  <c r="C1073" i="19"/>
  <c r="A1073" i="19"/>
  <c r="C1072" i="19"/>
  <c r="A1072" i="19"/>
  <c r="C1071" i="19"/>
  <c r="A1071" i="19"/>
  <c r="C1070" i="19"/>
  <c r="A1070" i="19"/>
  <c r="C1069" i="19"/>
  <c r="A1069" i="19"/>
  <c r="C1068" i="19"/>
  <c r="A1068" i="19"/>
  <c r="C1067" i="19"/>
  <c r="A1067" i="19"/>
  <c r="C1066" i="19"/>
  <c r="A1066" i="19"/>
  <c r="C1065" i="19"/>
  <c r="A1065" i="19"/>
  <c r="C1064" i="19"/>
  <c r="A1064" i="19"/>
  <c r="C1063" i="19"/>
  <c r="A1063" i="19"/>
  <c r="C1062" i="19"/>
  <c r="A1062" i="19"/>
  <c r="C1061" i="19"/>
  <c r="A1061" i="19"/>
  <c r="C1060" i="19"/>
  <c r="A1060" i="19"/>
  <c r="C1059" i="19"/>
  <c r="A1059" i="19"/>
  <c r="C1058" i="19"/>
  <c r="A1058" i="19"/>
  <c r="C1057" i="19"/>
  <c r="A1057" i="19"/>
  <c r="C1056" i="19"/>
  <c r="A1056" i="19"/>
  <c r="C1055" i="19"/>
  <c r="A1055" i="19"/>
  <c r="C1054" i="19"/>
  <c r="A1054" i="19"/>
  <c r="C1053" i="19"/>
  <c r="A1053" i="19"/>
  <c r="C1052" i="19"/>
  <c r="A1052" i="19"/>
  <c r="C1051" i="19"/>
  <c r="A1051" i="19"/>
  <c r="C1050" i="19"/>
  <c r="A1050" i="19"/>
  <c r="C1049" i="19"/>
  <c r="A1049" i="19"/>
  <c r="C1048" i="19"/>
  <c r="A1048" i="19"/>
  <c r="C1047" i="19"/>
  <c r="A1047" i="19"/>
  <c r="C1046" i="19"/>
  <c r="A1046" i="19"/>
  <c r="C1045" i="19"/>
  <c r="A1045" i="19"/>
  <c r="C1044" i="19"/>
  <c r="A1044" i="19"/>
  <c r="C1043" i="19"/>
  <c r="A1043" i="19"/>
  <c r="C1042" i="19"/>
  <c r="A1042" i="19"/>
  <c r="C1041" i="19"/>
  <c r="A1041" i="19"/>
  <c r="C1040" i="19"/>
  <c r="A1040" i="19"/>
  <c r="C1039" i="19"/>
  <c r="A1039" i="19"/>
  <c r="C1038" i="19"/>
  <c r="A1038" i="19"/>
  <c r="C1037" i="19"/>
  <c r="A1037" i="19"/>
  <c r="C1036" i="19"/>
  <c r="A1036" i="19"/>
  <c r="C1035" i="19"/>
  <c r="A1035" i="19"/>
  <c r="C1034" i="19"/>
  <c r="A1034" i="19"/>
  <c r="C1033" i="19"/>
  <c r="A1033" i="19"/>
  <c r="C1032" i="19"/>
  <c r="A1032" i="19"/>
  <c r="C1031" i="19"/>
  <c r="A1031" i="19"/>
  <c r="C1030" i="19"/>
  <c r="A1030" i="19"/>
  <c r="C1029" i="19"/>
  <c r="A1029" i="19"/>
  <c r="C1028" i="19"/>
  <c r="A1028" i="19"/>
  <c r="C1027" i="19"/>
  <c r="A1027" i="19"/>
  <c r="C1026" i="19"/>
  <c r="A1026" i="19"/>
  <c r="C1025" i="19"/>
  <c r="A1025" i="19"/>
  <c r="C1024" i="19"/>
  <c r="A1024" i="19"/>
  <c r="C1023" i="19"/>
  <c r="A1023" i="19"/>
  <c r="C1022" i="19"/>
  <c r="A1022" i="19"/>
  <c r="C1021" i="19"/>
  <c r="A1021" i="19"/>
  <c r="C1020" i="19"/>
  <c r="A1020" i="19"/>
  <c r="C1019" i="19"/>
  <c r="A1019" i="19"/>
  <c r="C1018" i="19"/>
  <c r="A1018" i="19"/>
  <c r="C1017" i="19"/>
  <c r="A1017" i="19"/>
  <c r="C1016" i="19"/>
  <c r="A1016" i="19"/>
  <c r="C1015" i="19"/>
  <c r="A1015" i="19"/>
  <c r="C1014" i="19"/>
  <c r="A1014" i="19"/>
  <c r="C1013" i="19"/>
  <c r="A1013" i="19"/>
  <c r="C1012" i="19"/>
  <c r="A1012" i="19"/>
  <c r="C1011" i="19"/>
  <c r="A1011" i="19"/>
  <c r="C1010" i="19"/>
  <c r="A1010" i="19"/>
  <c r="C1009" i="19"/>
  <c r="A1009" i="19"/>
  <c r="C1008" i="19"/>
  <c r="A1008" i="19"/>
  <c r="C1007" i="19"/>
  <c r="A1007" i="19"/>
  <c r="C1006" i="19"/>
  <c r="A1006" i="19"/>
  <c r="C1005" i="19"/>
  <c r="A1005" i="19"/>
  <c r="C1004" i="19"/>
  <c r="A1004" i="19"/>
  <c r="C1003" i="19"/>
  <c r="A1003" i="19"/>
  <c r="C1002" i="19"/>
  <c r="A1002" i="19"/>
  <c r="C1001" i="19"/>
  <c r="A1001" i="19"/>
  <c r="C1000" i="19"/>
  <c r="A1000" i="19"/>
  <c r="C999" i="19"/>
  <c r="A999" i="19"/>
  <c r="C998" i="19"/>
  <c r="A998" i="19"/>
  <c r="C997" i="19"/>
  <c r="A997" i="19"/>
  <c r="C996" i="19"/>
  <c r="A996" i="19"/>
  <c r="C995" i="19"/>
  <c r="A995" i="19"/>
  <c r="C994" i="19"/>
  <c r="A994" i="19"/>
  <c r="C993" i="19"/>
  <c r="A993" i="19"/>
  <c r="C992" i="19"/>
  <c r="A992" i="19"/>
  <c r="C991" i="19"/>
  <c r="A991" i="19"/>
  <c r="C990" i="19"/>
  <c r="A990" i="19"/>
  <c r="C989" i="19"/>
  <c r="A989" i="19"/>
  <c r="C988" i="19"/>
  <c r="A988" i="19"/>
  <c r="C987" i="19"/>
  <c r="A987" i="19"/>
  <c r="C986" i="19"/>
  <c r="A986" i="19"/>
  <c r="C985" i="19"/>
  <c r="A985" i="19"/>
  <c r="C984" i="19"/>
  <c r="A984" i="19"/>
  <c r="C983" i="19"/>
  <c r="A983" i="19"/>
  <c r="C982" i="19"/>
  <c r="A982" i="19"/>
  <c r="C981" i="19"/>
  <c r="A981" i="19"/>
  <c r="C980" i="19"/>
  <c r="A980" i="19"/>
  <c r="C979" i="19"/>
  <c r="A979" i="19"/>
  <c r="C978" i="19"/>
  <c r="A978" i="19"/>
  <c r="C977" i="19"/>
  <c r="A977" i="19"/>
  <c r="C976" i="19"/>
  <c r="A976" i="19"/>
  <c r="C975" i="19"/>
  <c r="A975" i="19"/>
  <c r="C974" i="19"/>
  <c r="A974" i="19"/>
  <c r="C973" i="19"/>
  <c r="A973" i="19"/>
  <c r="C972" i="19"/>
  <c r="A972" i="19"/>
  <c r="C971" i="19"/>
  <c r="A971" i="19"/>
  <c r="C970" i="19"/>
  <c r="A970" i="19"/>
  <c r="C969" i="19"/>
  <c r="A969" i="19"/>
  <c r="C968" i="19"/>
  <c r="A968" i="19"/>
  <c r="C967" i="19"/>
  <c r="A967" i="19"/>
  <c r="C966" i="19"/>
  <c r="A966" i="19"/>
  <c r="C965" i="19"/>
  <c r="A965" i="19"/>
  <c r="C964" i="19"/>
  <c r="A964" i="19"/>
  <c r="C963" i="19"/>
  <c r="A963" i="19"/>
  <c r="C962" i="19"/>
  <c r="A962" i="19"/>
  <c r="C961" i="19"/>
  <c r="A961" i="19"/>
  <c r="C960" i="19"/>
  <c r="A960" i="19"/>
  <c r="C959" i="19"/>
  <c r="A959" i="19"/>
  <c r="C958" i="19"/>
  <c r="A958" i="19"/>
  <c r="C957" i="19"/>
  <c r="A957" i="19"/>
  <c r="C956" i="19"/>
  <c r="A956" i="19"/>
  <c r="C955" i="19"/>
  <c r="A955" i="19"/>
  <c r="C954" i="19"/>
  <c r="A954" i="19"/>
  <c r="C953" i="19"/>
  <c r="A953" i="19"/>
  <c r="C952" i="19"/>
  <c r="A952" i="19"/>
  <c r="C951" i="19"/>
  <c r="A951" i="19"/>
  <c r="C950" i="19"/>
  <c r="A950" i="19"/>
  <c r="C949" i="19"/>
  <c r="A949" i="19"/>
  <c r="C948" i="19"/>
  <c r="A948" i="19"/>
  <c r="C947" i="19"/>
  <c r="A947" i="19"/>
  <c r="C946" i="19"/>
  <c r="A946" i="19"/>
  <c r="C945" i="19"/>
  <c r="A945" i="19"/>
  <c r="C944" i="19"/>
  <c r="A944" i="19"/>
  <c r="C943" i="19"/>
  <c r="A943" i="19"/>
  <c r="C942" i="19"/>
  <c r="A942" i="19"/>
  <c r="C941" i="19"/>
  <c r="A941" i="19"/>
  <c r="C940" i="19"/>
  <c r="A940" i="19"/>
  <c r="C939" i="19"/>
  <c r="A939" i="19"/>
  <c r="C938" i="19"/>
  <c r="A938" i="19"/>
  <c r="C937" i="19"/>
  <c r="A937" i="19"/>
  <c r="C936" i="19"/>
  <c r="A936" i="19"/>
  <c r="C935" i="19"/>
  <c r="A935" i="19"/>
  <c r="C934" i="19"/>
  <c r="A934" i="19"/>
  <c r="C933" i="19"/>
  <c r="A933" i="19"/>
  <c r="C932" i="19"/>
  <c r="A932" i="19"/>
  <c r="C931" i="19"/>
  <c r="A931" i="19"/>
  <c r="C930" i="19"/>
  <c r="A930" i="19"/>
  <c r="C929" i="19"/>
  <c r="A929" i="19"/>
  <c r="C928" i="19"/>
  <c r="A928" i="19"/>
  <c r="C927" i="19"/>
  <c r="A927" i="19"/>
  <c r="C926" i="19"/>
  <c r="A926" i="19"/>
  <c r="C925" i="19"/>
  <c r="A925" i="19"/>
  <c r="C924" i="19"/>
  <c r="A924" i="19"/>
  <c r="C923" i="19"/>
  <c r="A923" i="19"/>
  <c r="C922" i="19"/>
  <c r="A922" i="19"/>
  <c r="C921" i="19"/>
  <c r="A921" i="19"/>
  <c r="C920" i="19"/>
  <c r="A920" i="19"/>
  <c r="C919" i="19"/>
  <c r="A919" i="19"/>
  <c r="C918" i="19"/>
  <c r="A918" i="19"/>
  <c r="C917" i="19"/>
  <c r="A917" i="19"/>
  <c r="C916" i="19"/>
  <c r="A916" i="19"/>
  <c r="C915" i="19"/>
  <c r="A915" i="19"/>
  <c r="C914" i="19"/>
  <c r="A914" i="19"/>
  <c r="C913" i="19"/>
  <c r="A913" i="19"/>
  <c r="C912" i="19"/>
  <c r="A912" i="19"/>
  <c r="C911" i="19"/>
  <c r="A911" i="19"/>
  <c r="C910" i="19"/>
  <c r="A910" i="19"/>
  <c r="C909" i="19"/>
  <c r="A909" i="19"/>
  <c r="C908" i="19"/>
  <c r="A908" i="19"/>
  <c r="C907" i="19"/>
  <c r="A907" i="19"/>
  <c r="C906" i="19"/>
  <c r="A906" i="19"/>
  <c r="C905" i="19"/>
  <c r="A905" i="19"/>
  <c r="C904" i="19"/>
  <c r="A904" i="19"/>
  <c r="C903" i="19"/>
  <c r="A903" i="19"/>
  <c r="C902" i="19"/>
  <c r="A902" i="19"/>
  <c r="C901" i="19"/>
  <c r="A901" i="19"/>
  <c r="C900" i="19"/>
  <c r="A900" i="19"/>
  <c r="C899" i="19"/>
  <c r="A899" i="19"/>
  <c r="C898" i="19"/>
  <c r="A898" i="19"/>
  <c r="C897" i="19"/>
  <c r="A897" i="19"/>
  <c r="C896" i="19"/>
  <c r="A896" i="19"/>
  <c r="C895" i="19"/>
  <c r="A895" i="19"/>
  <c r="C894" i="19"/>
  <c r="A894" i="19"/>
  <c r="C893" i="19"/>
  <c r="A893" i="19"/>
  <c r="C892" i="19"/>
  <c r="A892" i="19"/>
  <c r="C891" i="19"/>
  <c r="A891" i="19"/>
  <c r="C890" i="19"/>
  <c r="A890" i="19"/>
  <c r="C889" i="19"/>
  <c r="A889" i="19"/>
  <c r="C888" i="19"/>
  <c r="A888" i="19"/>
  <c r="C887" i="19"/>
  <c r="A887" i="19"/>
  <c r="C886" i="19"/>
  <c r="A886" i="19"/>
  <c r="C885" i="19"/>
  <c r="A885" i="19"/>
  <c r="C884" i="19"/>
  <c r="A884" i="19"/>
  <c r="C883" i="19"/>
  <c r="A883" i="19"/>
  <c r="C882" i="19"/>
  <c r="A882" i="19"/>
  <c r="C881" i="19"/>
  <c r="A881" i="19"/>
  <c r="C880" i="19"/>
  <c r="A880" i="19"/>
  <c r="C879" i="19"/>
  <c r="A879" i="19"/>
  <c r="C878" i="19"/>
  <c r="A878" i="19"/>
  <c r="C877" i="19"/>
  <c r="A877" i="19"/>
  <c r="C876" i="19"/>
  <c r="A876" i="19"/>
  <c r="C875" i="19"/>
  <c r="A875" i="19"/>
  <c r="C874" i="19"/>
  <c r="A874" i="19"/>
  <c r="C873" i="19"/>
  <c r="A873" i="19"/>
  <c r="C872" i="19"/>
  <c r="A872" i="19"/>
  <c r="C871" i="19"/>
  <c r="A871" i="19"/>
  <c r="C870" i="19"/>
  <c r="A870" i="19"/>
  <c r="C869" i="19"/>
  <c r="A869" i="19"/>
  <c r="C868" i="19"/>
  <c r="A868" i="19"/>
  <c r="C867" i="19"/>
  <c r="A867" i="19"/>
  <c r="C866" i="19"/>
  <c r="A866" i="19"/>
  <c r="C865" i="19"/>
  <c r="A865" i="19"/>
  <c r="C864" i="19"/>
  <c r="A864" i="19"/>
  <c r="C863" i="19"/>
  <c r="A863" i="19"/>
  <c r="C862" i="19"/>
  <c r="A862" i="19"/>
  <c r="C861" i="19"/>
  <c r="A861" i="19"/>
  <c r="C860" i="19"/>
  <c r="A860" i="19"/>
  <c r="C859" i="19"/>
  <c r="A859" i="19"/>
  <c r="C858" i="19"/>
  <c r="A858" i="19"/>
  <c r="C857" i="19"/>
  <c r="A857" i="19"/>
  <c r="C856" i="19"/>
  <c r="A856" i="19"/>
  <c r="C855" i="19"/>
  <c r="A855" i="19"/>
  <c r="C854" i="19"/>
  <c r="A854" i="19"/>
  <c r="C853" i="19"/>
  <c r="A853" i="19"/>
  <c r="C852" i="19"/>
  <c r="A852" i="19"/>
  <c r="C851" i="19"/>
  <c r="A851" i="19"/>
  <c r="C850" i="19"/>
  <c r="A850" i="19"/>
  <c r="C849" i="19"/>
  <c r="A849" i="19"/>
  <c r="C848" i="19"/>
  <c r="A848" i="19"/>
  <c r="C847" i="19"/>
  <c r="A847" i="19"/>
  <c r="C846" i="19"/>
  <c r="A846" i="19"/>
  <c r="C845" i="19"/>
  <c r="A845" i="19"/>
  <c r="C844" i="19"/>
  <c r="A844" i="19"/>
  <c r="C843" i="19"/>
  <c r="A843" i="19"/>
  <c r="C842" i="19"/>
  <c r="A842" i="19"/>
  <c r="C841" i="19"/>
  <c r="A841" i="19"/>
  <c r="C840" i="19"/>
  <c r="A840" i="19"/>
  <c r="C839" i="19"/>
  <c r="A839" i="19"/>
  <c r="C838" i="19"/>
  <c r="A838" i="19"/>
  <c r="C837" i="19"/>
  <c r="A837" i="19"/>
  <c r="C836" i="19"/>
  <c r="A836" i="19"/>
  <c r="C835" i="19"/>
  <c r="A835" i="19"/>
  <c r="C834" i="19"/>
  <c r="A834" i="19"/>
  <c r="C833" i="19"/>
  <c r="A833" i="19"/>
  <c r="C832" i="19"/>
  <c r="A832" i="19"/>
  <c r="C831" i="19"/>
  <c r="A831" i="19"/>
  <c r="C830" i="19"/>
  <c r="A830" i="19"/>
  <c r="C829" i="19"/>
  <c r="A829" i="19"/>
  <c r="C828" i="19"/>
  <c r="A828" i="19"/>
  <c r="C827" i="19"/>
  <c r="A827" i="19"/>
  <c r="C826" i="19"/>
  <c r="A826" i="19"/>
  <c r="C825" i="19"/>
  <c r="A825" i="19"/>
  <c r="C824" i="19"/>
  <c r="A824" i="19"/>
  <c r="C823" i="19"/>
  <c r="A823" i="19"/>
  <c r="C822" i="19"/>
  <c r="A822" i="19"/>
  <c r="C821" i="19"/>
  <c r="A821" i="19"/>
  <c r="C820" i="19"/>
  <c r="A820" i="19"/>
  <c r="C819" i="19"/>
  <c r="A819" i="19"/>
  <c r="C818" i="19"/>
  <c r="A818" i="19"/>
  <c r="C817" i="19"/>
  <c r="A817" i="19"/>
  <c r="C816" i="19"/>
  <c r="A816" i="19"/>
  <c r="C815" i="19"/>
  <c r="A815" i="19"/>
  <c r="C814" i="19"/>
  <c r="A814" i="19"/>
  <c r="C813" i="19"/>
  <c r="A813" i="19"/>
  <c r="C812" i="19"/>
  <c r="A812" i="19"/>
  <c r="C811" i="19"/>
  <c r="A811" i="19"/>
  <c r="C810" i="19"/>
  <c r="A810" i="19"/>
  <c r="C809" i="19"/>
  <c r="A809" i="19"/>
  <c r="C808" i="19"/>
  <c r="A808" i="19"/>
  <c r="C807" i="19"/>
  <c r="A807" i="19"/>
  <c r="C806" i="19"/>
  <c r="A806" i="19"/>
  <c r="C805" i="19"/>
  <c r="A805" i="19"/>
  <c r="C804" i="19"/>
  <c r="A804" i="19"/>
  <c r="C803" i="19"/>
  <c r="A803" i="19"/>
  <c r="C802" i="19"/>
  <c r="A802" i="19"/>
  <c r="C801" i="19"/>
  <c r="A801" i="19"/>
  <c r="C800" i="19"/>
  <c r="A800" i="19"/>
  <c r="C799" i="19"/>
  <c r="A799" i="19"/>
  <c r="C798" i="19"/>
  <c r="A798" i="19"/>
  <c r="C797" i="19"/>
  <c r="A797" i="19"/>
  <c r="C796" i="19"/>
  <c r="A796" i="19"/>
  <c r="C795" i="19"/>
  <c r="A795" i="19"/>
  <c r="C794" i="19"/>
  <c r="A794" i="19"/>
  <c r="C793" i="19"/>
  <c r="A793" i="19"/>
  <c r="C792" i="19"/>
  <c r="A792" i="19"/>
  <c r="C791" i="19"/>
  <c r="A791" i="19"/>
  <c r="C790" i="19"/>
  <c r="A790" i="19"/>
  <c r="C789" i="19"/>
  <c r="A789" i="19"/>
  <c r="C788" i="19"/>
  <c r="A788" i="19"/>
  <c r="C787" i="19"/>
  <c r="A787" i="19"/>
  <c r="C786" i="19"/>
  <c r="A786" i="19"/>
  <c r="C785" i="19"/>
  <c r="A785" i="19"/>
  <c r="C784" i="19"/>
  <c r="A784" i="19"/>
  <c r="C783" i="19"/>
  <c r="A783" i="19"/>
  <c r="C782" i="19"/>
  <c r="A782" i="19"/>
  <c r="C781" i="19"/>
  <c r="A781" i="19"/>
  <c r="C780" i="19"/>
  <c r="A780" i="19"/>
  <c r="C779" i="19"/>
  <c r="A779" i="19"/>
  <c r="C778" i="19"/>
  <c r="A778" i="19"/>
  <c r="C777" i="19"/>
  <c r="A777" i="19"/>
  <c r="C776" i="19"/>
  <c r="A776" i="19"/>
  <c r="C775" i="19"/>
  <c r="A775" i="19"/>
  <c r="C774" i="19"/>
  <c r="A774" i="19"/>
  <c r="C773" i="19"/>
  <c r="A773" i="19"/>
  <c r="C772" i="19"/>
  <c r="A772" i="19"/>
  <c r="C771" i="19"/>
  <c r="A771" i="19"/>
  <c r="C770" i="19"/>
  <c r="A770" i="19"/>
  <c r="C769" i="19"/>
  <c r="A769" i="19"/>
  <c r="C768" i="19"/>
  <c r="A768" i="19"/>
  <c r="C767" i="19"/>
  <c r="A767" i="19"/>
  <c r="C766" i="19"/>
  <c r="A766" i="19"/>
  <c r="C765" i="19"/>
  <c r="A765" i="19"/>
  <c r="C764" i="19"/>
  <c r="A764" i="19"/>
  <c r="C763" i="19"/>
  <c r="A763" i="19"/>
  <c r="C762" i="19"/>
  <c r="A762" i="19"/>
  <c r="C761" i="19"/>
  <c r="A761" i="19"/>
  <c r="C760" i="19"/>
  <c r="A760" i="19"/>
  <c r="C759" i="19"/>
  <c r="A759" i="19"/>
  <c r="C758" i="19"/>
  <c r="A758" i="19"/>
  <c r="C757" i="19"/>
  <c r="A757" i="19"/>
  <c r="C756" i="19"/>
  <c r="A756" i="19"/>
  <c r="C755" i="19"/>
  <c r="A755" i="19"/>
  <c r="C754" i="19"/>
  <c r="A754" i="19"/>
  <c r="C753" i="19"/>
  <c r="A753" i="19"/>
  <c r="C752" i="19"/>
  <c r="A752" i="19"/>
  <c r="C751" i="19"/>
  <c r="A751" i="19"/>
  <c r="C750" i="19"/>
  <c r="A750" i="19"/>
  <c r="C749" i="19"/>
  <c r="A749" i="19"/>
  <c r="C748" i="19"/>
  <c r="A748" i="19"/>
  <c r="C747" i="19"/>
  <c r="A747" i="19"/>
  <c r="C746" i="19"/>
  <c r="A746" i="19"/>
  <c r="C745" i="19"/>
  <c r="A745" i="19"/>
  <c r="C744" i="19"/>
  <c r="A744" i="19"/>
  <c r="C743" i="19"/>
  <c r="A743" i="19"/>
  <c r="C742" i="19"/>
  <c r="A742" i="19"/>
  <c r="C741" i="19"/>
  <c r="A741" i="19"/>
  <c r="C740" i="19"/>
  <c r="A740" i="19"/>
  <c r="C739" i="19"/>
  <c r="A739" i="19"/>
  <c r="C738" i="19"/>
  <c r="A738" i="19"/>
  <c r="C737" i="19"/>
  <c r="A737" i="19"/>
  <c r="C736" i="19"/>
  <c r="A736" i="19"/>
  <c r="C735" i="19"/>
  <c r="A735" i="19"/>
  <c r="C734" i="19"/>
  <c r="A734" i="19"/>
  <c r="C733" i="19"/>
  <c r="A733" i="19"/>
  <c r="C732" i="19"/>
  <c r="A732" i="19"/>
  <c r="C731" i="19"/>
  <c r="A731" i="19"/>
  <c r="C730" i="19"/>
  <c r="A730" i="19"/>
  <c r="C729" i="19"/>
  <c r="A729" i="19"/>
  <c r="C728" i="19"/>
  <c r="A728" i="19"/>
  <c r="C727" i="19"/>
  <c r="A727" i="19"/>
  <c r="C726" i="19"/>
  <c r="A726" i="19"/>
  <c r="C725" i="19"/>
  <c r="A725" i="19"/>
  <c r="C724" i="19"/>
  <c r="A724" i="19"/>
  <c r="C723" i="19"/>
  <c r="A723" i="19"/>
  <c r="C722" i="19"/>
  <c r="A722" i="19"/>
  <c r="C721" i="19"/>
  <c r="A721" i="19"/>
  <c r="C720" i="19"/>
  <c r="A720" i="19"/>
  <c r="C719" i="19"/>
  <c r="A719" i="19"/>
  <c r="C718" i="19"/>
  <c r="A718" i="19"/>
  <c r="C717" i="19"/>
  <c r="A717" i="19"/>
  <c r="C716" i="19"/>
  <c r="A716" i="19"/>
  <c r="C715" i="19"/>
  <c r="A715" i="19"/>
  <c r="C714" i="19"/>
  <c r="A714" i="19"/>
  <c r="C713" i="19"/>
  <c r="A713" i="19"/>
  <c r="C712" i="19"/>
  <c r="A712" i="19"/>
  <c r="C711" i="19"/>
  <c r="A711" i="19"/>
  <c r="C710" i="19"/>
  <c r="A710" i="19"/>
  <c r="C709" i="19"/>
  <c r="A709" i="19"/>
  <c r="C708" i="19"/>
  <c r="A708" i="19"/>
  <c r="C707" i="19"/>
  <c r="A707" i="19"/>
  <c r="C706" i="19"/>
  <c r="A706" i="19"/>
  <c r="C705" i="19"/>
  <c r="A705" i="19"/>
  <c r="C704" i="19"/>
  <c r="A704" i="19"/>
  <c r="C703" i="19"/>
  <c r="A703" i="19"/>
  <c r="C702" i="19"/>
  <c r="A702" i="19"/>
  <c r="C701" i="19"/>
  <c r="A701" i="19"/>
  <c r="C700" i="19"/>
  <c r="A700" i="19"/>
  <c r="C699" i="19"/>
  <c r="A699" i="19"/>
  <c r="C698" i="19"/>
  <c r="A698" i="19"/>
  <c r="C697" i="19"/>
  <c r="A697" i="19"/>
  <c r="C696" i="19"/>
  <c r="A696" i="19"/>
  <c r="C695" i="19"/>
  <c r="A695" i="19"/>
  <c r="C694" i="19"/>
  <c r="A694" i="19"/>
  <c r="C693" i="19"/>
  <c r="A693" i="19"/>
  <c r="C692" i="19"/>
  <c r="A692" i="19"/>
  <c r="C691" i="19"/>
  <c r="A691" i="19"/>
  <c r="C690" i="19"/>
  <c r="A690" i="19"/>
  <c r="C689" i="19"/>
  <c r="A689" i="19"/>
  <c r="C688" i="19"/>
  <c r="A688" i="19"/>
  <c r="C687" i="19"/>
  <c r="A687" i="19"/>
  <c r="C686" i="19"/>
  <c r="A686" i="19"/>
  <c r="C685" i="19"/>
  <c r="A685" i="19"/>
  <c r="C684" i="19"/>
  <c r="A684" i="19"/>
  <c r="C683" i="19"/>
  <c r="A683" i="19"/>
  <c r="C682" i="19"/>
  <c r="A682" i="19"/>
  <c r="C681" i="19"/>
  <c r="A681" i="19"/>
  <c r="C680" i="19"/>
  <c r="A680" i="19"/>
  <c r="C679" i="19"/>
  <c r="A679" i="19"/>
  <c r="C678" i="19"/>
  <c r="A678" i="19"/>
  <c r="C677" i="19"/>
  <c r="A677" i="19"/>
  <c r="C676" i="19"/>
  <c r="A676" i="19"/>
  <c r="C675" i="19"/>
  <c r="A675" i="19"/>
  <c r="C674" i="19"/>
  <c r="A674" i="19"/>
  <c r="C673" i="19"/>
  <c r="A673" i="19"/>
  <c r="C672" i="19"/>
  <c r="A672" i="19"/>
  <c r="C671" i="19"/>
  <c r="A671" i="19"/>
  <c r="C670" i="19"/>
  <c r="A670" i="19"/>
  <c r="C669" i="19"/>
  <c r="A669" i="19"/>
  <c r="C668" i="19"/>
  <c r="A668" i="19"/>
  <c r="C667" i="19"/>
  <c r="A667" i="19"/>
  <c r="C666" i="19"/>
  <c r="A666" i="19"/>
  <c r="C665" i="19"/>
  <c r="A665" i="19"/>
  <c r="C664" i="19"/>
  <c r="A664" i="19"/>
  <c r="C663" i="19"/>
  <c r="A663" i="19"/>
  <c r="C662" i="19"/>
  <c r="A662" i="19"/>
  <c r="C661" i="19"/>
  <c r="A661" i="19"/>
  <c r="C660" i="19"/>
  <c r="A660" i="19"/>
  <c r="C659" i="19"/>
  <c r="A659" i="19"/>
  <c r="C658" i="19"/>
  <c r="A658" i="19"/>
  <c r="C657" i="19"/>
  <c r="A657" i="19"/>
  <c r="C656" i="19"/>
  <c r="A656" i="19"/>
  <c r="C655" i="19"/>
  <c r="A655" i="19"/>
  <c r="C654" i="19"/>
  <c r="A654" i="19"/>
  <c r="C653" i="19"/>
  <c r="A653" i="19"/>
  <c r="C652" i="19"/>
  <c r="A652" i="19"/>
  <c r="C651" i="19"/>
  <c r="A651" i="19"/>
  <c r="C650" i="19"/>
  <c r="A650" i="19"/>
  <c r="C649" i="19"/>
  <c r="A649" i="19"/>
  <c r="C648" i="19"/>
  <c r="A648" i="19"/>
  <c r="C647" i="19"/>
  <c r="A647" i="19"/>
  <c r="C646" i="19"/>
  <c r="A646" i="19"/>
  <c r="C645" i="19"/>
  <c r="A645" i="19"/>
  <c r="C644" i="19"/>
  <c r="A644" i="19"/>
  <c r="C643" i="19"/>
  <c r="A643" i="19"/>
  <c r="C642" i="19"/>
  <c r="A642" i="19"/>
  <c r="C641" i="19"/>
  <c r="A641" i="19"/>
  <c r="C640" i="19"/>
  <c r="A640" i="19"/>
  <c r="C639" i="19"/>
  <c r="A639" i="19"/>
  <c r="C638" i="19"/>
  <c r="A638" i="19"/>
  <c r="C637" i="19"/>
  <c r="A637" i="19"/>
  <c r="C636" i="19"/>
  <c r="A636" i="19"/>
  <c r="C635" i="19"/>
  <c r="A635" i="19"/>
  <c r="C634" i="19"/>
  <c r="A634" i="19"/>
  <c r="C633" i="19"/>
  <c r="A633" i="19"/>
  <c r="C632" i="19"/>
  <c r="A632" i="19"/>
  <c r="C631" i="19"/>
  <c r="A631" i="19"/>
  <c r="C630" i="19"/>
  <c r="A630" i="19"/>
  <c r="C629" i="19"/>
  <c r="A629" i="19"/>
  <c r="C628" i="19"/>
  <c r="A628" i="19"/>
  <c r="C627" i="19"/>
  <c r="A627" i="19"/>
  <c r="C626" i="19"/>
  <c r="A626" i="19"/>
  <c r="C625" i="19"/>
  <c r="A625" i="19"/>
  <c r="C624" i="19"/>
  <c r="A624" i="19"/>
  <c r="C623" i="19"/>
  <c r="A623" i="19"/>
  <c r="C622" i="19"/>
  <c r="A622" i="19"/>
  <c r="C621" i="19"/>
  <c r="A621" i="19"/>
  <c r="C620" i="19"/>
  <c r="A620" i="19"/>
  <c r="C619" i="19"/>
  <c r="A619" i="19"/>
  <c r="C618" i="19"/>
  <c r="A618" i="19"/>
  <c r="C617" i="19"/>
  <c r="A617" i="19"/>
  <c r="C616" i="19"/>
  <c r="A616" i="19"/>
  <c r="C615" i="19"/>
  <c r="A615" i="19"/>
  <c r="C614" i="19"/>
  <c r="A614" i="19"/>
  <c r="C613" i="19"/>
  <c r="A613" i="19"/>
  <c r="C612" i="19"/>
  <c r="A612" i="19"/>
  <c r="C611" i="19"/>
  <c r="A611" i="19"/>
  <c r="C610" i="19"/>
  <c r="A610" i="19"/>
  <c r="C609" i="19"/>
  <c r="A609" i="19"/>
  <c r="C608" i="19"/>
  <c r="A608" i="19"/>
  <c r="C607" i="19"/>
  <c r="A607" i="19"/>
  <c r="C606" i="19"/>
  <c r="A606" i="19"/>
  <c r="C605" i="19"/>
  <c r="A605" i="19"/>
  <c r="C604" i="19"/>
  <c r="A604" i="19"/>
  <c r="C603" i="19"/>
  <c r="A603" i="19"/>
  <c r="C602" i="19"/>
  <c r="A602" i="19"/>
  <c r="C601" i="19"/>
  <c r="A601" i="19"/>
  <c r="C600" i="19"/>
  <c r="A600" i="19"/>
  <c r="C599" i="19"/>
  <c r="A599" i="19"/>
  <c r="C598" i="19"/>
  <c r="A598" i="19"/>
  <c r="C597" i="19"/>
  <c r="A597" i="19"/>
  <c r="C596" i="19"/>
  <c r="A596" i="19"/>
  <c r="C595" i="19"/>
  <c r="A595" i="19"/>
  <c r="C594" i="19"/>
  <c r="A594" i="19"/>
  <c r="C593" i="19"/>
  <c r="A593" i="19"/>
  <c r="C592" i="19"/>
  <c r="A592" i="19"/>
  <c r="C591" i="19"/>
  <c r="A591" i="19"/>
  <c r="C590" i="19"/>
  <c r="A590" i="19"/>
  <c r="C589" i="19"/>
  <c r="A589" i="19"/>
  <c r="C588" i="19"/>
  <c r="A588" i="19"/>
  <c r="C587" i="19"/>
  <c r="A587" i="19"/>
  <c r="C586" i="19"/>
  <c r="A586" i="19"/>
  <c r="C585" i="19"/>
  <c r="A585" i="19"/>
  <c r="C584" i="19"/>
  <c r="A584" i="19"/>
  <c r="C583" i="19"/>
  <c r="A583" i="19"/>
  <c r="C582" i="19"/>
  <c r="A582" i="19"/>
  <c r="C581" i="19"/>
  <c r="A581" i="19"/>
  <c r="C580" i="19"/>
  <c r="A580" i="19"/>
  <c r="C579" i="19"/>
  <c r="A579" i="19"/>
  <c r="C578" i="19"/>
  <c r="A578" i="19"/>
  <c r="C577" i="19"/>
  <c r="A577" i="19"/>
  <c r="C576" i="19"/>
  <c r="A576" i="19"/>
  <c r="C575" i="19"/>
  <c r="A575" i="19"/>
  <c r="C574" i="19"/>
  <c r="A574" i="19"/>
  <c r="C573" i="19"/>
  <c r="A573" i="19"/>
  <c r="C572" i="19"/>
  <c r="A572" i="19"/>
  <c r="C571" i="19"/>
  <c r="A571" i="19"/>
  <c r="C570" i="19"/>
  <c r="A570" i="19"/>
  <c r="C569" i="19"/>
  <c r="A569" i="19"/>
  <c r="C568" i="19"/>
  <c r="A568" i="19"/>
  <c r="C567" i="19"/>
  <c r="A567" i="19"/>
  <c r="C566" i="19"/>
  <c r="A566" i="19"/>
  <c r="C565" i="19"/>
  <c r="A565" i="19"/>
  <c r="C564" i="19"/>
  <c r="A564" i="19"/>
  <c r="C563" i="19"/>
  <c r="A563" i="19"/>
  <c r="C562" i="19"/>
  <c r="A562" i="19"/>
  <c r="C561" i="19"/>
  <c r="A561" i="19"/>
  <c r="C560" i="19"/>
  <c r="A560" i="19"/>
  <c r="C559" i="19"/>
  <c r="A559" i="19"/>
  <c r="C558" i="19"/>
  <c r="A558" i="19"/>
  <c r="C557" i="19"/>
  <c r="A557" i="19"/>
  <c r="C556" i="19"/>
  <c r="A556" i="19"/>
  <c r="C555" i="19"/>
  <c r="A555" i="19"/>
  <c r="C554" i="19"/>
  <c r="A554" i="19"/>
  <c r="C553" i="19"/>
  <c r="A553" i="19"/>
  <c r="C552" i="19"/>
  <c r="A552" i="19"/>
  <c r="C551" i="19"/>
  <c r="A551" i="19"/>
  <c r="C550" i="19"/>
  <c r="A550" i="19"/>
  <c r="C549" i="19"/>
  <c r="A549" i="19"/>
  <c r="C548" i="19"/>
  <c r="A548" i="19"/>
  <c r="C547" i="19"/>
  <c r="A547" i="19"/>
  <c r="C546" i="19"/>
  <c r="A546" i="19"/>
  <c r="C545" i="19"/>
  <c r="A545" i="19"/>
  <c r="C544" i="19"/>
  <c r="A544" i="19"/>
  <c r="C543" i="19"/>
  <c r="A543" i="19"/>
  <c r="C542" i="19"/>
  <c r="A542" i="19"/>
  <c r="C541" i="19"/>
  <c r="A541" i="19"/>
  <c r="C540" i="19"/>
  <c r="A540" i="19"/>
  <c r="C539" i="19"/>
  <c r="A539" i="19"/>
  <c r="C538" i="19"/>
  <c r="A538" i="19"/>
  <c r="C537" i="19"/>
  <c r="A537" i="19"/>
  <c r="C536" i="19"/>
  <c r="A536" i="19"/>
  <c r="C535" i="19"/>
  <c r="A535" i="19"/>
  <c r="C534" i="19"/>
  <c r="A534" i="19"/>
  <c r="C533" i="19"/>
  <c r="A533" i="19"/>
  <c r="C532" i="19"/>
  <c r="A532" i="19"/>
  <c r="C531" i="19"/>
  <c r="A531" i="19"/>
  <c r="C530" i="19"/>
  <c r="A530" i="19"/>
  <c r="C529" i="19"/>
  <c r="A529" i="19"/>
  <c r="C528" i="19"/>
  <c r="A528" i="19"/>
  <c r="C527" i="19"/>
  <c r="A527" i="19"/>
  <c r="C526" i="19"/>
  <c r="A526" i="19"/>
  <c r="C525" i="19"/>
  <c r="A525" i="19"/>
  <c r="C524" i="19"/>
  <c r="A524" i="19"/>
  <c r="C523" i="19"/>
  <c r="A523" i="19"/>
  <c r="C522" i="19"/>
  <c r="A522" i="19"/>
  <c r="C521" i="19"/>
  <c r="A521" i="19"/>
  <c r="C520" i="19"/>
  <c r="A520" i="19"/>
  <c r="C519" i="19"/>
  <c r="A519" i="19"/>
  <c r="C518" i="19"/>
  <c r="A518" i="19"/>
  <c r="C517" i="19"/>
  <c r="A517" i="19"/>
  <c r="C516" i="19"/>
  <c r="A516" i="19"/>
  <c r="C515" i="19"/>
  <c r="A515" i="19"/>
  <c r="C514" i="19"/>
  <c r="A514" i="19"/>
  <c r="C513" i="19"/>
  <c r="A513" i="19"/>
  <c r="C512" i="19"/>
  <c r="A512" i="19"/>
  <c r="C511" i="19"/>
  <c r="A511" i="19"/>
  <c r="C510" i="19"/>
  <c r="A510" i="19"/>
  <c r="C509" i="19"/>
  <c r="A509" i="19"/>
  <c r="C508" i="19"/>
  <c r="A508" i="19"/>
  <c r="C507" i="19"/>
  <c r="A507" i="19"/>
  <c r="C506" i="19"/>
  <c r="A506" i="19"/>
  <c r="C505" i="19"/>
  <c r="A505" i="19"/>
  <c r="C504" i="19"/>
  <c r="A504" i="19"/>
  <c r="C503" i="19"/>
  <c r="A503" i="19"/>
  <c r="C502" i="19"/>
  <c r="A502" i="19"/>
  <c r="C501" i="19"/>
  <c r="A501" i="19"/>
  <c r="C500" i="19"/>
  <c r="A500" i="19"/>
  <c r="C499" i="19"/>
  <c r="A499" i="19"/>
  <c r="C498" i="19"/>
  <c r="A498" i="19"/>
  <c r="C497" i="19"/>
  <c r="A497" i="19"/>
  <c r="C496" i="19"/>
  <c r="A496" i="19"/>
  <c r="C495" i="19"/>
  <c r="A495" i="19"/>
  <c r="C494" i="19"/>
  <c r="A494" i="19"/>
  <c r="C493" i="19"/>
  <c r="A493" i="19"/>
  <c r="C492" i="19"/>
  <c r="A492" i="19"/>
  <c r="C491" i="19"/>
  <c r="A491" i="19"/>
  <c r="C490" i="19"/>
  <c r="A490" i="19"/>
  <c r="C489" i="19"/>
  <c r="A489" i="19"/>
  <c r="C488" i="19"/>
  <c r="A488" i="19"/>
  <c r="C487" i="19"/>
  <c r="A487" i="19"/>
  <c r="C486" i="19"/>
  <c r="A486" i="19"/>
  <c r="C485" i="19"/>
  <c r="A485" i="19"/>
  <c r="C484" i="19"/>
  <c r="A484" i="19"/>
  <c r="C483" i="19"/>
  <c r="A483" i="19"/>
  <c r="C482" i="19"/>
  <c r="A482" i="19"/>
  <c r="C481" i="19"/>
  <c r="A481" i="19"/>
  <c r="C480" i="19"/>
  <c r="A480" i="19"/>
  <c r="C479" i="19"/>
  <c r="A479" i="19"/>
  <c r="C478" i="19"/>
  <c r="A478" i="19"/>
  <c r="C477" i="19"/>
  <c r="A477" i="19"/>
  <c r="C476" i="19"/>
  <c r="A476" i="19"/>
  <c r="C475" i="19"/>
  <c r="A475" i="19"/>
  <c r="C474" i="19"/>
  <c r="A474" i="19"/>
  <c r="C473" i="19"/>
  <c r="A473" i="19"/>
  <c r="C472" i="19"/>
  <c r="A472" i="19"/>
  <c r="C471" i="19"/>
  <c r="A471" i="19"/>
  <c r="C470" i="19"/>
  <c r="A470" i="19"/>
  <c r="C469" i="19"/>
  <c r="A469" i="19"/>
  <c r="C468" i="19"/>
  <c r="A468" i="19"/>
  <c r="C467" i="19"/>
  <c r="A467" i="19"/>
  <c r="C466" i="19"/>
  <c r="A466" i="19"/>
  <c r="C465" i="19"/>
  <c r="A465" i="19"/>
  <c r="C464" i="19"/>
  <c r="A464" i="19"/>
  <c r="C463" i="19"/>
  <c r="A463" i="19"/>
  <c r="C462" i="19"/>
  <c r="A462" i="19"/>
  <c r="C461" i="19"/>
  <c r="A461" i="19"/>
  <c r="C460" i="19"/>
  <c r="A460" i="19"/>
  <c r="C459" i="19"/>
  <c r="A459" i="19"/>
  <c r="C458" i="19"/>
  <c r="A458" i="19"/>
  <c r="C457" i="19"/>
  <c r="A457" i="19"/>
  <c r="C456" i="19"/>
  <c r="A456" i="19"/>
  <c r="C455" i="19"/>
  <c r="A455" i="19"/>
  <c r="C454" i="19"/>
  <c r="A454" i="19"/>
  <c r="C453" i="19"/>
  <c r="A453" i="19"/>
  <c r="C452" i="19"/>
  <c r="A452" i="19"/>
  <c r="C451" i="19"/>
  <c r="A451" i="19"/>
  <c r="C450" i="19"/>
  <c r="A450" i="19"/>
  <c r="C449" i="19"/>
  <c r="A449" i="19"/>
  <c r="C448" i="19"/>
  <c r="A448" i="19"/>
  <c r="C447" i="19"/>
  <c r="A447" i="19"/>
  <c r="C446" i="19"/>
  <c r="A446" i="19"/>
  <c r="C445" i="19"/>
  <c r="A445" i="19"/>
  <c r="C444" i="19"/>
  <c r="A444" i="19"/>
  <c r="C443" i="19"/>
  <c r="A443" i="19"/>
  <c r="C442" i="19"/>
  <c r="A442" i="19"/>
  <c r="C441" i="19"/>
  <c r="A441" i="19"/>
  <c r="C440" i="19"/>
  <c r="A440" i="19"/>
  <c r="C439" i="19"/>
  <c r="A439" i="19"/>
  <c r="C438" i="19"/>
  <c r="A438" i="19"/>
  <c r="C437" i="19"/>
  <c r="A437" i="19"/>
  <c r="C436" i="19"/>
  <c r="A436" i="19"/>
  <c r="C435" i="19"/>
  <c r="A435" i="19"/>
  <c r="C434" i="19"/>
  <c r="A434" i="19"/>
  <c r="C433" i="19"/>
  <c r="A433" i="19"/>
  <c r="C432" i="19"/>
  <c r="A432" i="19"/>
  <c r="C431" i="19"/>
  <c r="A431" i="19"/>
  <c r="C430" i="19"/>
  <c r="A430" i="19"/>
  <c r="C429" i="19"/>
  <c r="A429" i="19"/>
  <c r="C428" i="19"/>
  <c r="A428" i="19"/>
  <c r="C427" i="19"/>
  <c r="A427" i="19"/>
  <c r="C426" i="19"/>
  <c r="A426" i="19"/>
  <c r="C425" i="19"/>
  <c r="A425" i="19"/>
  <c r="C424" i="19"/>
  <c r="A424" i="19"/>
  <c r="C423" i="19"/>
  <c r="A423" i="19"/>
  <c r="C422" i="19"/>
  <c r="A422" i="19"/>
  <c r="C421" i="19"/>
  <c r="A421" i="19"/>
  <c r="C420" i="19"/>
  <c r="A420" i="19"/>
  <c r="C419" i="19"/>
  <c r="A419" i="19"/>
  <c r="C418" i="19"/>
  <c r="A418" i="19"/>
  <c r="C417" i="19"/>
  <c r="A417" i="19"/>
  <c r="C416" i="19"/>
  <c r="A416" i="19"/>
  <c r="C415" i="19"/>
  <c r="A415" i="19"/>
  <c r="C414" i="19"/>
  <c r="A414" i="19"/>
  <c r="C413" i="19"/>
  <c r="A413" i="19"/>
  <c r="C412" i="19"/>
  <c r="A412" i="19"/>
  <c r="C411" i="19"/>
  <c r="A411" i="19"/>
  <c r="C410" i="19"/>
  <c r="A410" i="19"/>
  <c r="C409" i="19"/>
  <c r="A409" i="19"/>
  <c r="C408" i="19"/>
  <c r="A408" i="19"/>
  <c r="C407" i="19"/>
  <c r="A407" i="19"/>
  <c r="C406" i="19"/>
  <c r="A406" i="19"/>
  <c r="C405" i="19"/>
  <c r="A405" i="19"/>
  <c r="C404" i="19"/>
  <c r="A404" i="19"/>
  <c r="C403" i="19"/>
  <c r="A403" i="19"/>
  <c r="C402" i="19"/>
  <c r="A402" i="19"/>
  <c r="C401" i="19"/>
  <c r="A401" i="19"/>
  <c r="C400" i="19"/>
  <c r="A400" i="19"/>
  <c r="C399" i="19"/>
  <c r="A399" i="19"/>
  <c r="C398" i="19"/>
  <c r="A398" i="19"/>
  <c r="C397" i="19"/>
  <c r="A397" i="19"/>
  <c r="C396" i="19"/>
  <c r="A396" i="19"/>
  <c r="C395" i="19"/>
  <c r="A395" i="19"/>
  <c r="C394" i="19"/>
  <c r="A394" i="19"/>
  <c r="C393" i="19"/>
  <c r="A393" i="19"/>
  <c r="C392" i="19"/>
  <c r="A392" i="19"/>
  <c r="C391" i="19"/>
  <c r="A391" i="19"/>
  <c r="C390" i="19"/>
  <c r="A390" i="19"/>
  <c r="C389" i="19"/>
  <c r="A389" i="19"/>
  <c r="C388" i="19"/>
  <c r="A388" i="19"/>
  <c r="C387" i="19"/>
  <c r="A387" i="19"/>
  <c r="C386" i="19"/>
  <c r="A386" i="19"/>
  <c r="C385" i="19"/>
  <c r="A385" i="19"/>
  <c r="C384" i="19"/>
  <c r="A384" i="19"/>
  <c r="C383" i="19"/>
  <c r="A383" i="19"/>
  <c r="C382" i="19"/>
  <c r="A382" i="19"/>
  <c r="C381" i="19"/>
  <c r="A381" i="19"/>
  <c r="C380" i="19"/>
  <c r="A380" i="19"/>
  <c r="C379" i="19"/>
  <c r="A379" i="19"/>
  <c r="C378" i="19"/>
  <c r="A378" i="19"/>
  <c r="C377" i="19"/>
  <c r="A377" i="19"/>
  <c r="C376" i="19"/>
  <c r="A376" i="19"/>
  <c r="C375" i="19"/>
  <c r="A375" i="19"/>
  <c r="C374" i="19"/>
  <c r="A374" i="19"/>
  <c r="C373" i="19"/>
  <c r="A373" i="19"/>
  <c r="C372" i="19"/>
  <c r="A372" i="19"/>
  <c r="C371" i="19"/>
  <c r="A371" i="19"/>
  <c r="C370" i="19"/>
  <c r="A370" i="19"/>
  <c r="C369" i="19"/>
  <c r="A369" i="19"/>
  <c r="C368" i="19"/>
  <c r="A368" i="19"/>
  <c r="C367" i="19"/>
  <c r="A367" i="19"/>
  <c r="C366" i="19"/>
  <c r="A366" i="19"/>
  <c r="C365" i="19"/>
  <c r="A365" i="19"/>
  <c r="C364" i="19"/>
  <c r="A364" i="19"/>
  <c r="C363" i="19"/>
  <c r="A363" i="19"/>
  <c r="C362" i="19"/>
  <c r="A362" i="19"/>
  <c r="C361" i="19"/>
  <c r="A361" i="19"/>
  <c r="C360" i="19"/>
  <c r="A360" i="19"/>
  <c r="C359" i="19"/>
  <c r="A359" i="19"/>
  <c r="C358" i="19"/>
  <c r="A358" i="19"/>
  <c r="C357" i="19"/>
  <c r="A357" i="19"/>
  <c r="C356" i="19"/>
  <c r="A356" i="19"/>
  <c r="C355" i="19"/>
  <c r="A355" i="19"/>
  <c r="C354" i="19"/>
  <c r="A354" i="19"/>
  <c r="C353" i="19"/>
  <c r="A353" i="19"/>
  <c r="C352" i="19"/>
  <c r="A352" i="19"/>
  <c r="C351" i="19"/>
  <c r="A351" i="19"/>
  <c r="C350" i="19"/>
  <c r="A350" i="19"/>
  <c r="C349" i="19"/>
  <c r="A349" i="19"/>
  <c r="C348" i="19"/>
  <c r="A348" i="19"/>
  <c r="C347" i="19"/>
  <c r="A347" i="19"/>
  <c r="C346" i="19"/>
  <c r="A346" i="19"/>
  <c r="C345" i="19"/>
  <c r="A345" i="19"/>
  <c r="C344" i="19"/>
  <c r="A344" i="19"/>
  <c r="C343" i="19"/>
  <c r="A343" i="19"/>
  <c r="C342" i="19"/>
  <c r="A342" i="19"/>
  <c r="C341" i="19"/>
  <c r="A341" i="19"/>
  <c r="C340" i="19"/>
  <c r="A340" i="19"/>
  <c r="C339" i="19"/>
  <c r="A339" i="19"/>
  <c r="C338" i="19"/>
  <c r="A338" i="19"/>
  <c r="C337" i="19"/>
  <c r="A337" i="19"/>
  <c r="C336" i="19"/>
  <c r="A336" i="19"/>
  <c r="C335" i="19"/>
  <c r="A335" i="19"/>
  <c r="C334" i="19"/>
  <c r="A334" i="19"/>
  <c r="C333" i="19"/>
  <c r="A333" i="19"/>
  <c r="C332" i="19"/>
  <c r="A332" i="19"/>
  <c r="C331" i="19"/>
  <c r="A331" i="19"/>
  <c r="C330" i="19"/>
  <c r="A330" i="19"/>
  <c r="C329" i="19"/>
  <c r="A329" i="19"/>
  <c r="C328" i="19"/>
  <c r="A328" i="19"/>
  <c r="C327" i="19"/>
  <c r="A327" i="19"/>
  <c r="C326" i="19"/>
  <c r="A326" i="19"/>
  <c r="C325" i="19"/>
  <c r="A325" i="19"/>
  <c r="C324" i="19"/>
  <c r="A324" i="19"/>
  <c r="C323" i="19"/>
  <c r="A323" i="19"/>
  <c r="C322" i="19"/>
  <c r="A322" i="19"/>
  <c r="C321" i="19"/>
  <c r="A321" i="19"/>
  <c r="C320" i="19"/>
  <c r="A320" i="19"/>
  <c r="C319" i="19"/>
  <c r="A319" i="19"/>
  <c r="C318" i="19"/>
  <c r="A318" i="19"/>
  <c r="C317" i="19"/>
  <c r="A317" i="19"/>
  <c r="C316" i="19"/>
  <c r="A316" i="19"/>
  <c r="C315" i="19"/>
  <c r="A315" i="19"/>
  <c r="C314" i="19"/>
  <c r="A314" i="19"/>
  <c r="C313" i="19"/>
  <c r="A313" i="19"/>
  <c r="C312" i="19"/>
  <c r="A312" i="19"/>
  <c r="C311" i="19"/>
  <c r="A311" i="19"/>
  <c r="C310" i="19"/>
  <c r="A310" i="19"/>
  <c r="C309" i="19"/>
  <c r="A309" i="19"/>
  <c r="C308" i="19"/>
  <c r="A308" i="19"/>
  <c r="C307" i="19"/>
  <c r="A307" i="19"/>
  <c r="C306" i="19"/>
  <c r="A306" i="19"/>
  <c r="C305" i="19"/>
  <c r="A305" i="19"/>
  <c r="C304" i="19"/>
  <c r="A304" i="19"/>
  <c r="C303" i="19"/>
  <c r="A303" i="19"/>
  <c r="C302" i="19"/>
  <c r="A302" i="19"/>
  <c r="C301" i="19"/>
  <c r="A301" i="19"/>
  <c r="C300" i="19"/>
  <c r="A300" i="19"/>
  <c r="C299" i="19"/>
  <c r="A299" i="19"/>
  <c r="C298" i="19"/>
  <c r="A298" i="19"/>
  <c r="C297" i="19"/>
  <c r="A297" i="19"/>
  <c r="C296" i="19"/>
  <c r="A296" i="19"/>
  <c r="C295" i="19"/>
  <c r="A295" i="19"/>
  <c r="C294" i="19"/>
  <c r="A294" i="19"/>
  <c r="C293" i="19"/>
  <c r="A293" i="19"/>
  <c r="C292" i="19"/>
  <c r="A292" i="19"/>
  <c r="C291" i="19"/>
  <c r="A291" i="19"/>
  <c r="C290" i="19"/>
  <c r="A290" i="19"/>
  <c r="C289" i="19"/>
  <c r="A289" i="19"/>
  <c r="C288" i="19"/>
  <c r="A288" i="19"/>
  <c r="C287" i="19"/>
  <c r="A287" i="19"/>
  <c r="C286" i="19"/>
  <c r="A286" i="19"/>
  <c r="C285" i="19"/>
  <c r="A285" i="19"/>
  <c r="C284" i="19"/>
  <c r="A284" i="19"/>
  <c r="C283" i="19"/>
  <c r="A283" i="19"/>
  <c r="C282" i="19"/>
  <c r="A282" i="19"/>
  <c r="C281" i="19"/>
  <c r="A281" i="19"/>
  <c r="C280" i="19"/>
  <c r="A280" i="19"/>
  <c r="C279" i="19"/>
  <c r="A279" i="19"/>
  <c r="C278" i="19"/>
  <c r="A278" i="19"/>
  <c r="C277" i="19"/>
  <c r="A277" i="19"/>
  <c r="C276" i="19"/>
  <c r="A276" i="19"/>
  <c r="C275" i="19"/>
  <c r="A275" i="19"/>
  <c r="C274" i="19"/>
  <c r="A274" i="19"/>
  <c r="C273" i="19"/>
  <c r="A273" i="19"/>
  <c r="C272" i="19"/>
  <c r="A272" i="19"/>
  <c r="C271" i="19"/>
  <c r="A271" i="19"/>
  <c r="C270" i="19"/>
  <c r="A270" i="19"/>
  <c r="C269" i="19"/>
  <c r="A269" i="19"/>
  <c r="C268" i="19"/>
  <c r="A268" i="19"/>
  <c r="C267" i="19"/>
  <c r="A267" i="19"/>
  <c r="C266" i="19"/>
  <c r="A266" i="19"/>
  <c r="C265" i="19"/>
  <c r="A265" i="19"/>
  <c r="C264" i="19"/>
  <c r="A264" i="19"/>
  <c r="C263" i="19"/>
  <c r="A263" i="19"/>
  <c r="C262" i="19"/>
  <c r="A262" i="19"/>
  <c r="C261" i="19"/>
  <c r="A261" i="19"/>
  <c r="C260" i="19"/>
  <c r="A260" i="19"/>
  <c r="C259" i="19"/>
  <c r="A259" i="19"/>
  <c r="C258" i="19"/>
  <c r="A258" i="19"/>
  <c r="C257" i="19"/>
  <c r="A257" i="19"/>
  <c r="C256" i="19"/>
  <c r="A256" i="19"/>
  <c r="C255" i="19"/>
  <c r="A255" i="19"/>
  <c r="C254" i="19"/>
  <c r="A254" i="19"/>
  <c r="C253" i="19"/>
  <c r="A253" i="19"/>
  <c r="C252" i="19"/>
  <c r="A252" i="19"/>
  <c r="C251" i="19"/>
  <c r="A251" i="19"/>
  <c r="C250" i="19"/>
  <c r="A250" i="19"/>
  <c r="C249" i="19"/>
  <c r="A249" i="19"/>
  <c r="C248" i="19"/>
  <c r="A248" i="19"/>
  <c r="C247" i="19"/>
  <c r="A247" i="19"/>
  <c r="C246" i="19"/>
  <c r="A246" i="19"/>
  <c r="C245" i="19"/>
  <c r="A245" i="19"/>
  <c r="C244" i="19"/>
  <c r="A244" i="19"/>
  <c r="C243" i="19"/>
  <c r="A243" i="19"/>
  <c r="C242" i="19"/>
  <c r="A242" i="19"/>
  <c r="C241" i="19"/>
  <c r="A241" i="19"/>
  <c r="C240" i="19"/>
  <c r="A240" i="19"/>
  <c r="C239" i="19"/>
  <c r="A239" i="19"/>
  <c r="C238" i="19"/>
  <c r="A238" i="19"/>
  <c r="C237" i="19"/>
  <c r="A237" i="19"/>
  <c r="C236" i="19"/>
  <c r="A236" i="19"/>
  <c r="C235" i="19"/>
  <c r="A235" i="19"/>
  <c r="C234" i="19"/>
  <c r="A234" i="19"/>
  <c r="C233" i="19"/>
  <c r="A233" i="19"/>
  <c r="C232" i="19"/>
  <c r="A232" i="19"/>
  <c r="C231" i="19"/>
  <c r="A231" i="19"/>
  <c r="C230" i="19"/>
  <c r="A230" i="19"/>
  <c r="C229" i="19"/>
  <c r="A229" i="19"/>
  <c r="C228" i="19"/>
  <c r="A228" i="19"/>
  <c r="C227" i="19"/>
  <c r="A227" i="19"/>
  <c r="C226" i="19"/>
  <c r="A226" i="19"/>
  <c r="C225" i="19"/>
  <c r="A225" i="19"/>
  <c r="C224" i="19"/>
  <c r="A224" i="19"/>
  <c r="C223" i="19"/>
  <c r="A223" i="19"/>
  <c r="C222" i="19"/>
  <c r="A222" i="19"/>
  <c r="C221" i="19"/>
  <c r="A221" i="19"/>
  <c r="C220" i="19"/>
  <c r="A220" i="19"/>
  <c r="C219" i="19"/>
  <c r="A219" i="19"/>
  <c r="C218" i="19"/>
  <c r="A218" i="19"/>
  <c r="C217" i="19"/>
  <c r="A217" i="19"/>
  <c r="C216" i="19"/>
  <c r="A216" i="19"/>
  <c r="C215" i="19"/>
  <c r="A215" i="19"/>
  <c r="C214" i="19"/>
  <c r="A214" i="19"/>
  <c r="C213" i="19"/>
  <c r="A213" i="19"/>
  <c r="C212" i="19"/>
  <c r="A212" i="19"/>
  <c r="C211" i="19"/>
  <c r="A211" i="19"/>
  <c r="C210" i="19"/>
  <c r="A210" i="19"/>
  <c r="C209" i="19"/>
  <c r="A209" i="19"/>
  <c r="C208" i="19"/>
  <c r="A208" i="19"/>
  <c r="C207" i="19"/>
  <c r="A207" i="19"/>
  <c r="C206" i="19"/>
  <c r="A206" i="19"/>
  <c r="C205" i="19"/>
  <c r="A205" i="19"/>
  <c r="C204" i="19"/>
  <c r="A204" i="19"/>
  <c r="C203" i="19"/>
  <c r="A203" i="19"/>
  <c r="C202" i="19"/>
  <c r="A202" i="19"/>
  <c r="C201" i="19"/>
  <c r="A201" i="19"/>
  <c r="C200" i="19"/>
  <c r="A200" i="19"/>
  <c r="C199" i="19"/>
  <c r="A199" i="19"/>
  <c r="C198" i="19"/>
  <c r="A198" i="19"/>
  <c r="C197" i="19"/>
  <c r="A197" i="19"/>
  <c r="C196" i="19"/>
  <c r="A196" i="19"/>
  <c r="C195" i="19"/>
  <c r="A195" i="19"/>
  <c r="C194" i="19"/>
  <c r="A194" i="19"/>
  <c r="C193" i="19"/>
  <c r="A193" i="19"/>
  <c r="C192" i="19"/>
  <c r="A192" i="19"/>
  <c r="C191" i="19"/>
  <c r="A191" i="19"/>
  <c r="C190" i="19"/>
  <c r="A190" i="19"/>
  <c r="C189" i="19"/>
  <c r="A189" i="19"/>
  <c r="C188" i="19"/>
  <c r="A188" i="19"/>
  <c r="C187" i="19"/>
  <c r="A187" i="19"/>
  <c r="C186" i="19"/>
  <c r="A186" i="19"/>
  <c r="C185" i="19"/>
  <c r="A185" i="19"/>
  <c r="C184" i="19"/>
  <c r="A184" i="19"/>
  <c r="C183" i="19"/>
  <c r="A183" i="19"/>
  <c r="C182" i="19"/>
  <c r="A182" i="19"/>
  <c r="C181" i="19"/>
  <c r="A181" i="19"/>
  <c r="C180" i="19"/>
  <c r="A180" i="19"/>
  <c r="C179" i="19"/>
  <c r="A179" i="19"/>
  <c r="C178" i="19"/>
  <c r="A178" i="19"/>
  <c r="C177" i="19"/>
  <c r="A177" i="19"/>
  <c r="C176" i="19"/>
  <c r="A176" i="19"/>
  <c r="C175" i="19"/>
  <c r="A175" i="19"/>
  <c r="C174" i="19"/>
  <c r="A174" i="19"/>
  <c r="C173" i="19"/>
  <c r="A173" i="19"/>
  <c r="C172" i="19"/>
  <c r="A172" i="19"/>
  <c r="C171" i="19"/>
  <c r="A171" i="19"/>
  <c r="C170" i="19"/>
  <c r="A170" i="19"/>
  <c r="C169" i="19"/>
  <c r="A169" i="19"/>
  <c r="C168" i="19"/>
  <c r="A168" i="19"/>
  <c r="C167" i="19"/>
  <c r="A167" i="19"/>
  <c r="C166" i="19"/>
  <c r="A166" i="19"/>
  <c r="C165" i="19"/>
  <c r="A165" i="19"/>
  <c r="C164" i="19"/>
  <c r="A164" i="19"/>
  <c r="C163" i="19"/>
  <c r="A163" i="19"/>
  <c r="C162" i="19"/>
  <c r="A162" i="19"/>
  <c r="C161" i="19"/>
  <c r="A161" i="19"/>
  <c r="C160" i="19"/>
  <c r="A160" i="19"/>
  <c r="C159" i="19"/>
  <c r="A159" i="19"/>
  <c r="C158" i="19"/>
  <c r="A158" i="19"/>
  <c r="C157" i="19"/>
  <c r="A157" i="19"/>
  <c r="C156" i="19"/>
  <c r="A156" i="19"/>
  <c r="C155" i="19"/>
  <c r="A155" i="19"/>
  <c r="C154" i="19"/>
  <c r="A154" i="19"/>
  <c r="C153" i="19"/>
  <c r="A153" i="19"/>
  <c r="C152" i="19"/>
  <c r="A152" i="19"/>
  <c r="C151" i="19"/>
  <c r="A151" i="19"/>
  <c r="C150" i="19"/>
  <c r="A150" i="19"/>
  <c r="C149" i="19"/>
  <c r="A149" i="19"/>
  <c r="C148" i="19"/>
  <c r="A148" i="19"/>
  <c r="C147" i="19"/>
  <c r="A147" i="19"/>
  <c r="C146" i="19"/>
  <c r="A146" i="19"/>
  <c r="C145" i="19"/>
  <c r="A145" i="19"/>
  <c r="C144" i="19"/>
  <c r="A144" i="19"/>
  <c r="C143" i="19"/>
  <c r="A143" i="19"/>
  <c r="C142" i="19"/>
  <c r="A142" i="19"/>
  <c r="C141" i="19"/>
  <c r="A141" i="19"/>
  <c r="C140" i="19"/>
  <c r="A140" i="19"/>
  <c r="C139" i="19"/>
  <c r="A139" i="19"/>
  <c r="C138" i="19"/>
  <c r="A138" i="19"/>
  <c r="C137" i="19"/>
  <c r="A137" i="19"/>
  <c r="C136" i="19"/>
  <c r="A136" i="19"/>
  <c r="C135" i="19"/>
  <c r="A135" i="19"/>
  <c r="C134" i="19"/>
  <c r="A134" i="19"/>
  <c r="C133" i="19"/>
  <c r="A133" i="19"/>
  <c r="C132" i="19"/>
  <c r="A132" i="19"/>
  <c r="C131" i="19"/>
  <c r="A131" i="19"/>
  <c r="C130" i="19"/>
  <c r="A130" i="19"/>
  <c r="C129" i="19"/>
  <c r="A129" i="19"/>
  <c r="C128" i="19"/>
  <c r="A128" i="19"/>
  <c r="C127" i="19"/>
  <c r="A127" i="19"/>
  <c r="C126" i="19"/>
  <c r="A126" i="19"/>
  <c r="C125" i="19"/>
  <c r="A125" i="19"/>
  <c r="C124" i="19"/>
  <c r="A124" i="19"/>
  <c r="C123" i="19"/>
  <c r="A123" i="19"/>
  <c r="C122" i="19"/>
  <c r="A122" i="19"/>
  <c r="C121" i="19"/>
  <c r="A121" i="19"/>
  <c r="C120" i="19"/>
  <c r="A120" i="19"/>
  <c r="C119" i="19"/>
  <c r="A119" i="19"/>
  <c r="C118" i="19"/>
  <c r="A118" i="19"/>
  <c r="C117" i="19"/>
  <c r="A117" i="19"/>
  <c r="C116" i="19"/>
  <c r="A116" i="19"/>
  <c r="C115" i="19"/>
  <c r="A115" i="19"/>
  <c r="C114" i="19"/>
  <c r="A114" i="19"/>
  <c r="C113" i="19"/>
  <c r="A113" i="19"/>
  <c r="C112" i="19"/>
  <c r="A112" i="19"/>
  <c r="C111" i="19"/>
  <c r="A111" i="19"/>
  <c r="C110" i="19"/>
  <c r="A110" i="19"/>
  <c r="C109" i="19"/>
  <c r="A109" i="19"/>
  <c r="C108" i="19"/>
  <c r="A108" i="19"/>
  <c r="C107" i="19"/>
  <c r="A107" i="19"/>
  <c r="C106" i="19"/>
  <c r="A106" i="19"/>
  <c r="C105" i="19"/>
  <c r="A105" i="19"/>
  <c r="C104" i="19"/>
  <c r="A104" i="19"/>
  <c r="C103" i="19"/>
  <c r="A103" i="19"/>
  <c r="C102" i="19"/>
  <c r="A102" i="19"/>
  <c r="C101" i="19"/>
  <c r="A101" i="19"/>
  <c r="C100" i="19"/>
  <c r="A100" i="19"/>
  <c r="C99" i="19"/>
  <c r="A99" i="19"/>
  <c r="C98" i="19"/>
  <c r="A98" i="19"/>
  <c r="C97" i="19"/>
  <c r="A97" i="19"/>
  <c r="C96" i="19"/>
  <c r="A96" i="19"/>
  <c r="C95" i="19"/>
  <c r="A95" i="19"/>
  <c r="C94" i="19"/>
  <c r="A94" i="19"/>
  <c r="C93" i="19"/>
  <c r="A93" i="19"/>
  <c r="C92" i="19"/>
  <c r="A92" i="19"/>
  <c r="C91" i="19"/>
  <c r="A91" i="19"/>
  <c r="C90" i="19"/>
  <c r="A90" i="19"/>
  <c r="C89" i="19"/>
  <c r="A89" i="19"/>
  <c r="C88" i="19"/>
  <c r="A88" i="19"/>
  <c r="C87" i="19"/>
  <c r="A87" i="19"/>
  <c r="C86" i="19"/>
  <c r="A86" i="19"/>
  <c r="C85" i="19"/>
  <c r="A85" i="19"/>
  <c r="C84" i="19"/>
  <c r="A84" i="19"/>
  <c r="C83" i="19"/>
  <c r="A83" i="19"/>
  <c r="C82" i="19"/>
  <c r="A82" i="19"/>
  <c r="C81" i="19"/>
  <c r="A81" i="19"/>
  <c r="C80" i="19"/>
  <c r="A80" i="19"/>
  <c r="C79" i="19"/>
  <c r="A79" i="19"/>
  <c r="C78" i="19"/>
  <c r="A78" i="19"/>
  <c r="C77" i="19"/>
  <c r="A77" i="19"/>
  <c r="C76" i="19"/>
  <c r="A76" i="19"/>
  <c r="C75" i="19"/>
  <c r="A75" i="19"/>
  <c r="C74" i="19"/>
  <c r="A74" i="19"/>
  <c r="C73" i="19"/>
  <c r="A73" i="19"/>
  <c r="C72" i="19"/>
  <c r="A72" i="19"/>
  <c r="C71" i="19"/>
  <c r="A71" i="19"/>
  <c r="C70" i="19"/>
  <c r="A70" i="19"/>
  <c r="C69" i="19"/>
  <c r="A69" i="19"/>
  <c r="C68" i="19"/>
  <c r="A68" i="19"/>
  <c r="C67" i="19"/>
  <c r="A67" i="19"/>
  <c r="C66" i="19"/>
  <c r="A66" i="19"/>
  <c r="C65" i="19"/>
  <c r="A65" i="19"/>
  <c r="C64" i="19"/>
  <c r="A64" i="19"/>
  <c r="C63" i="19"/>
  <c r="A63" i="19"/>
  <c r="C62" i="19"/>
  <c r="A62" i="19"/>
  <c r="C61" i="19"/>
  <c r="A61" i="19"/>
  <c r="C60" i="19"/>
  <c r="A60" i="19"/>
  <c r="C59" i="19"/>
  <c r="A59" i="19"/>
  <c r="C58" i="19"/>
  <c r="A58" i="19"/>
  <c r="C57" i="19"/>
  <c r="A57" i="19"/>
  <c r="C56" i="19"/>
  <c r="A56" i="19"/>
  <c r="C55" i="19"/>
  <c r="A55" i="19"/>
  <c r="C54" i="19"/>
  <c r="A54" i="19"/>
  <c r="C53" i="19"/>
  <c r="A53" i="19"/>
  <c r="C52" i="19"/>
  <c r="A52" i="19"/>
  <c r="C51" i="19"/>
  <c r="A51" i="19"/>
  <c r="C50" i="19"/>
  <c r="A50" i="19"/>
  <c r="C49" i="19"/>
  <c r="A49" i="19"/>
  <c r="C48" i="19"/>
  <c r="A48" i="19"/>
  <c r="C47" i="19"/>
  <c r="A47" i="19"/>
  <c r="C46" i="19"/>
  <c r="A46" i="19"/>
  <c r="C45" i="19"/>
  <c r="A45" i="19"/>
  <c r="C44" i="19"/>
  <c r="A44" i="19"/>
  <c r="C43" i="19"/>
  <c r="A43" i="19"/>
  <c r="C42" i="19"/>
  <c r="A42" i="19"/>
  <c r="C41" i="19"/>
  <c r="A41" i="19"/>
  <c r="C40" i="19"/>
  <c r="A40" i="19"/>
  <c r="C39" i="19"/>
  <c r="A39" i="19"/>
  <c r="C38" i="19"/>
  <c r="A38" i="19"/>
  <c r="C37" i="19"/>
  <c r="A37" i="19"/>
  <c r="C36" i="19"/>
  <c r="A36" i="19"/>
  <c r="C35" i="19"/>
  <c r="A35" i="19"/>
  <c r="C34" i="19"/>
  <c r="A34" i="19"/>
  <c r="C33" i="19"/>
  <c r="A33" i="19"/>
  <c r="C32" i="19"/>
  <c r="A32" i="19"/>
  <c r="C31" i="19"/>
  <c r="A31" i="19"/>
  <c r="C30" i="19"/>
  <c r="A30" i="19"/>
  <c r="C29" i="19"/>
  <c r="A29" i="19"/>
  <c r="C28" i="19"/>
  <c r="A28" i="19"/>
  <c r="C27" i="19"/>
  <c r="A27" i="19"/>
  <c r="C26" i="19"/>
  <c r="A26" i="19"/>
  <c r="C25" i="19"/>
  <c r="A25" i="19"/>
  <c r="C24" i="19"/>
  <c r="A24" i="19"/>
  <c r="C23" i="19"/>
  <c r="A23" i="19"/>
  <c r="C22" i="19"/>
  <c r="A22" i="19"/>
  <c r="C21" i="19"/>
  <c r="A21" i="19"/>
  <c r="C20" i="19"/>
  <c r="A20" i="19"/>
  <c r="C19" i="19"/>
  <c r="A19" i="19"/>
  <c r="C18" i="19"/>
  <c r="A18" i="19"/>
  <c r="C17" i="19"/>
  <c r="A17" i="19"/>
  <c r="C16" i="19"/>
  <c r="A16" i="19"/>
  <c r="C15" i="19"/>
  <c r="A15" i="19"/>
  <c r="C14" i="19"/>
  <c r="A14" i="19"/>
  <c r="C13" i="19"/>
  <c r="A13" i="19"/>
  <c r="C12" i="19"/>
  <c r="A12" i="19"/>
  <c r="C11" i="19"/>
  <c r="A11" i="19"/>
  <c r="C10" i="19"/>
  <c r="A10" i="19"/>
  <c r="C9" i="19"/>
  <c r="A9" i="19"/>
  <c r="C8" i="19"/>
  <c r="A8" i="19"/>
  <c r="C7" i="19"/>
  <c r="A7" i="19"/>
  <c r="C6" i="19"/>
  <c r="A6" i="19"/>
  <c r="C5" i="19"/>
  <c r="A5" i="19"/>
  <c r="C4" i="19"/>
  <c r="A4" i="19"/>
  <c r="C3" i="19"/>
  <c r="A3" i="19"/>
  <c r="C2" i="19"/>
  <c r="A2" i="19"/>
  <c r="C21" i="20"/>
  <c r="B21" i="20"/>
  <c r="E18" i="20"/>
  <c r="J4" i="20"/>
  <c r="I4" i="20"/>
  <c r="M2000" i="1"/>
  <c r="M446" i="1"/>
  <c r="M452" i="1"/>
  <c r="M454" i="1"/>
  <c r="M456" i="1"/>
  <c r="M458" i="1"/>
  <c r="M460" i="1"/>
  <c r="M462" i="1"/>
  <c r="M472" i="1"/>
  <c r="M482" i="1"/>
  <c r="M484" i="1"/>
  <c r="M486" i="1"/>
  <c r="M488" i="1"/>
  <c r="M490" i="1"/>
  <c r="M492" i="1"/>
  <c r="M494" i="1"/>
  <c r="M496" i="1"/>
  <c r="M498" i="1"/>
  <c r="M500" i="1"/>
  <c r="M502" i="1"/>
  <c r="M504" i="1"/>
  <c r="M506" i="1"/>
  <c r="M508" i="1"/>
  <c r="M524" i="1"/>
  <c r="M526" i="1"/>
  <c r="M528" i="1"/>
  <c r="M530" i="1"/>
  <c r="M532" i="1"/>
  <c r="M534" i="1"/>
  <c r="M536" i="1"/>
  <c r="M538" i="1"/>
  <c r="M540" i="1"/>
  <c r="M542" i="1"/>
  <c r="M544" i="1"/>
  <c r="M546" i="1"/>
  <c r="M562" i="1"/>
  <c r="M564" i="1"/>
  <c r="M566" i="1"/>
  <c r="M568" i="1"/>
  <c r="M570" i="1"/>
  <c r="M572" i="1"/>
  <c r="M574" i="1"/>
  <c r="M576" i="1"/>
  <c r="M578" i="1"/>
  <c r="M580" i="1"/>
  <c r="M582" i="1"/>
  <c r="M584" i="1"/>
  <c r="M662" i="1"/>
  <c r="M664" i="1"/>
  <c r="M666" i="1"/>
  <c r="M668" i="1"/>
  <c r="M670" i="1"/>
  <c r="M672" i="1"/>
  <c r="M674" i="1"/>
  <c r="M676" i="1"/>
  <c r="M678" i="1"/>
  <c r="M680" i="1"/>
  <c r="M682" i="1"/>
  <c r="M716" i="1"/>
  <c r="M772" i="1"/>
  <c r="M790" i="1"/>
  <c r="M796" i="1"/>
  <c r="M798" i="1"/>
  <c r="M800" i="1"/>
  <c r="M806" i="1"/>
  <c r="M808" i="1"/>
  <c r="M810" i="1"/>
  <c r="M812" i="1"/>
  <c r="M822" i="1"/>
  <c r="M838" i="1"/>
  <c r="M840" i="1"/>
  <c r="M842" i="1"/>
  <c r="M844" i="1"/>
  <c r="M846" i="1"/>
  <c r="M848" i="1"/>
  <c r="M850" i="1"/>
  <c r="M852" i="1"/>
  <c r="M854" i="1"/>
  <c r="M856" i="1"/>
  <c r="M906" i="1"/>
  <c r="M912" i="1"/>
  <c r="M946" i="1"/>
  <c r="M948" i="1"/>
  <c r="M950" i="1"/>
  <c r="M952" i="1"/>
  <c r="M954" i="1"/>
  <c r="M956" i="1"/>
  <c r="M958" i="1"/>
  <c r="M994" i="1"/>
  <c r="M1000" i="1"/>
  <c r="M1006" i="1"/>
  <c r="M1008" i="1"/>
  <c r="M1010" i="1"/>
  <c r="M1012" i="1"/>
  <c r="M1014" i="1"/>
  <c r="M1016" i="1"/>
  <c r="M1018" i="1"/>
  <c r="M1020" i="1"/>
  <c r="M1022" i="1"/>
  <c r="M1024" i="1"/>
  <c r="M1026" i="1"/>
  <c r="M1032" i="1"/>
  <c r="M1034" i="1"/>
  <c r="M1036" i="1"/>
  <c r="M1040" i="1"/>
  <c r="M1048" i="1"/>
  <c r="M1062" i="1"/>
  <c r="M1066" i="1"/>
  <c r="M1084" i="1"/>
  <c r="M1086" i="1"/>
  <c r="M1088" i="1"/>
  <c r="M1090" i="1"/>
  <c r="M1092" i="1"/>
  <c r="M1094" i="1"/>
  <c r="M1096" i="1"/>
  <c r="M1098" i="1"/>
  <c r="M1114" i="1"/>
  <c r="M1116" i="1"/>
  <c r="M1118" i="1"/>
  <c r="M1120" i="1"/>
  <c r="M1122" i="1"/>
  <c r="M1124" i="1"/>
  <c r="M1126" i="1"/>
  <c r="M1128" i="1"/>
  <c r="M1130" i="1"/>
  <c r="M1132" i="1"/>
  <c r="M1134" i="1"/>
  <c r="M1150" i="1"/>
  <c r="M1152" i="1"/>
  <c r="M1154" i="1"/>
  <c r="M1156" i="1"/>
  <c r="M1170" i="1"/>
  <c r="M1172" i="1"/>
  <c r="M1174" i="1"/>
  <c r="M1218" i="1"/>
  <c r="M1226" i="1"/>
  <c r="M1228" i="1"/>
  <c r="M1230" i="1"/>
  <c r="M1232" i="1"/>
  <c r="M1234" i="1"/>
  <c r="M1236" i="1"/>
  <c r="M1238" i="1"/>
  <c r="M1240" i="1"/>
  <c r="M1242" i="1"/>
  <c r="M1244" i="1"/>
  <c r="M1246" i="1"/>
  <c r="M1262" i="1"/>
  <c r="M1264" i="1"/>
  <c r="M1266" i="1"/>
  <c r="M1268" i="1"/>
  <c r="M1270" i="1"/>
  <c r="M1272" i="1"/>
  <c r="M1274" i="1"/>
  <c r="M1276" i="1"/>
  <c r="M1278" i="1"/>
  <c r="M1280" i="1"/>
  <c r="M1282" i="1"/>
  <c r="M1284" i="1"/>
  <c r="M1286" i="1"/>
  <c r="M1328" i="1"/>
  <c r="M1348" i="1"/>
  <c r="M1350" i="1"/>
  <c r="M1352" i="1"/>
  <c r="M1354" i="1"/>
  <c r="M1356" i="1"/>
  <c r="M1358" i="1"/>
  <c r="M1360" i="1"/>
  <c r="M1406" i="1"/>
  <c r="M1452" i="1"/>
  <c r="M1454" i="1"/>
  <c r="M1456" i="1"/>
  <c r="M1458" i="1"/>
  <c r="M1460" i="1"/>
  <c r="M1462" i="1"/>
  <c r="M1464" i="1"/>
  <c r="M1466" i="1"/>
  <c r="M1468" i="1"/>
  <c r="M1554" i="1"/>
  <c r="M1590" i="1"/>
  <c r="M1598" i="1"/>
  <c r="M1600" i="1"/>
  <c r="M1604" i="1"/>
  <c r="M1606" i="1"/>
  <c r="M1608" i="1"/>
  <c r="M1610" i="1"/>
  <c r="M1612" i="1"/>
  <c r="M1614" i="1"/>
  <c r="M1616" i="1"/>
  <c r="M1618" i="1"/>
  <c r="M1620" i="1"/>
  <c r="M1622" i="1"/>
  <c r="M1654" i="1"/>
  <c r="M1662" i="1"/>
  <c r="M1664" i="1"/>
  <c r="M1666" i="1"/>
  <c r="M1732" i="1"/>
  <c r="M1740" i="1"/>
  <c r="M1742" i="1"/>
  <c r="M1744" i="1"/>
  <c r="M1774" i="1"/>
  <c r="M1776" i="1"/>
  <c r="M1778" i="1"/>
  <c r="M1780" i="1"/>
  <c r="M1782" i="1"/>
  <c r="M1784" i="1"/>
  <c r="M1786" i="1"/>
  <c r="M1788" i="1"/>
  <c r="M1790" i="1"/>
  <c r="M1792" i="1"/>
  <c r="M1794" i="1"/>
  <c r="M1796" i="1"/>
  <c r="M1858" i="1"/>
  <c r="M1860" i="1"/>
  <c r="M1862" i="1"/>
  <c r="M1864" i="1"/>
  <c r="M1866" i="1"/>
  <c r="M1868" i="1"/>
  <c r="M1870" i="1"/>
  <c r="M1872" i="1"/>
  <c r="M1874" i="1"/>
  <c r="M1956" i="1"/>
  <c r="M448" i="1"/>
  <c r="M450" i="1"/>
  <c r="M464" i="1"/>
  <c r="M480" i="1"/>
  <c r="M516" i="1"/>
  <c r="M554" i="1"/>
  <c r="M592" i="1"/>
  <c r="M600" i="1"/>
  <c r="M602" i="1"/>
  <c r="M604" i="1"/>
  <c r="M606" i="1"/>
  <c r="M608" i="1"/>
  <c r="M610" i="1"/>
  <c r="M612" i="1"/>
  <c r="M614" i="1"/>
  <c r="M616" i="1"/>
  <c r="M618" i="1"/>
  <c r="M626" i="1"/>
  <c r="M628" i="1"/>
  <c r="M630" i="1"/>
  <c r="M632" i="1"/>
  <c r="M634" i="1"/>
  <c r="M636" i="1"/>
  <c r="M638" i="1"/>
  <c r="M640" i="1"/>
  <c r="M642" i="1"/>
  <c r="M644" i="1"/>
  <c r="M646" i="1"/>
  <c r="M660" i="1"/>
  <c r="M690" i="1"/>
  <c r="M698" i="1"/>
  <c r="M700" i="1"/>
  <c r="M702" i="1"/>
  <c r="M704" i="1"/>
  <c r="M706" i="1"/>
  <c r="M708" i="1"/>
  <c r="M710" i="1"/>
  <c r="M712" i="1"/>
  <c r="M714" i="1"/>
  <c r="M724" i="1"/>
  <c r="M732" i="1"/>
  <c r="M734" i="1"/>
  <c r="M736" i="1"/>
  <c r="M738" i="1"/>
  <c r="M740" i="1"/>
  <c r="M742" i="1"/>
  <c r="M744" i="1"/>
  <c r="M746" i="1"/>
  <c r="M748" i="1"/>
  <c r="M750" i="1"/>
  <c r="M752" i="1"/>
  <c r="M754" i="1"/>
  <c r="M756" i="1"/>
  <c r="M774" i="1"/>
  <c r="M776" i="1"/>
  <c r="M778" i="1"/>
  <c r="M780" i="1"/>
  <c r="M782" i="1"/>
  <c r="M784" i="1"/>
  <c r="M786" i="1"/>
  <c r="M788" i="1"/>
  <c r="M830" i="1"/>
  <c r="M832" i="1"/>
  <c r="M834" i="1"/>
  <c r="M836" i="1"/>
  <c r="M872" i="1"/>
  <c r="M874" i="1"/>
  <c r="M876" i="1"/>
  <c r="M878" i="1"/>
  <c r="M880" i="1"/>
  <c r="M882" i="1"/>
  <c r="M884" i="1"/>
  <c r="M886" i="1"/>
  <c r="M888" i="1"/>
  <c r="M890" i="1"/>
  <c r="M892" i="1"/>
  <c r="M894" i="1"/>
  <c r="M896" i="1"/>
  <c r="M920" i="1"/>
  <c r="M922" i="1"/>
  <c r="M924" i="1"/>
  <c r="M926" i="1"/>
  <c r="M928" i="1"/>
  <c r="M930" i="1"/>
  <c r="M932" i="1"/>
  <c r="M934" i="1"/>
  <c r="M960" i="1"/>
  <c r="M964" i="1"/>
  <c r="M974" i="1"/>
  <c r="M976" i="1"/>
  <c r="M978" i="1"/>
  <c r="M980" i="1"/>
  <c r="M982" i="1"/>
  <c r="M984" i="1"/>
  <c r="M986" i="1"/>
  <c r="M988" i="1"/>
  <c r="M990" i="1"/>
  <c r="M992" i="1"/>
  <c r="M1002" i="1"/>
  <c r="M1082" i="1"/>
  <c r="M1106" i="1"/>
  <c r="M1142" i="1"/>
  <c r="M1158" i="1"/>
  <c r="M1160" i="1"/>
  <c r="M1162" i="1"/>
  <c r="M1164" i="1"/>
  <c r="M1166" i="1"/>
  <c r="M1168" i="1"/>
  <c r="M1190" i="1"/>
  <c r="M1192" i="1"/>
  <c r="M1194" i="1"/>
  <c r="M1196" i="1"/>
  <c r="M1198" i="1"/>
  <c r="M1200" i="1"/>
  <c r="M1202" i="1"/>
  <c r="M1204" i="1"/>
  <c r="M1206" i="1"/>
  <c r="M1208" i="1"/>
  <c r="M1210" i="1"/>
  <c r="M1254" i="1"/>
  <c r="M1294" i="1"/>
  <c r="M1302" i="1"/>
  <c r="M1304" i="1"/>
  <c r="M1306" i="1"/>
  <c r="M1308" i="1"/>
  <c r="M1310" i="1"/>
  <c r="M1312" i="1"/>
  <c r="M1314" i="1"/>
  <c r="M1316" i="1"/>
  <c r="M1318" i="1"/>
  <c r="M1320" i="1"/>
  <c r="M1330" i="1"/>
  <c r="M1338" i="1"/>
  <c r="M1340" i="1"/>
  <c r="M1342" i="1"/>
  <c r="M1344" i="1"/>
  <c r="M1346" i="1"/>
  <c r="M1376" i="1"/>
  <c r="M1378" i="1"/>
  <c r="M1380" i="1"/>
  <c r="M1382" i="1"/>
  <c r="M1384" i="1"/>
  <c r="M1386" i="1"/>
  <c r="M1388" i="1"/>
  <c r="M1390" i="1"/>
  <c r="M1392" i="1"/>
  <c r="M1394" i="1"/>
  <c r="M1396" i="1"/>
  <c r="M1398" i="1"/>
  <c r="M1414" i="1"/>
  <c r="M1416" i="1"/>
  <c r="M1418" i="1"/>
  <c r="M1420" i="1"/>
  <c r="M1422" i="1"/>
  <c r="M1424" i="1"/>
  <c r="M1426" i="1"/>
  <c r="M1428" i="1"/>
  <c r="M1430" i="1"/>
  <c r="M1432" i="1"/>
  <c r="M1434" i="1"/>
  <c r="M1476" i="1"/>
  <c r="M1484" i="1"/>
  <c r="M1486" i="1"/>
  <c r="M1488" i="1"/>
  <c r="M1490" i="1"/>
  <c r="M1492" i="1"/>
  <c r="M1494" i="1"/>
  <c r="M1496" i="1"/>
  <c r="M1498" i="1"/>
  <c r="M1500" i="1"/>
  <c r="M1502" i="1"/>
  <c r="M1504" i="1"/>
  <c r="M1506" i="1"/>
  <c r="M1524" i="1"/>
  <c r="M1526" i="1"/>
  <c r="M1528" i="1"/>
  <c r="M1530" i="1"/>
  <c r="M1532" i="1"/>
  <c r="M1534" i="1"/>
  <c r="M1536" i="1"/>
  <c r="M1538" i="1"/>
  <c r="M1540" i="1"/>
  <c r="M1542" i="1"/>
  <c r="M1544" i="1"/>
  <c r="M1546" i="1"/>
  <c r="M1562" i="1"/>
  <c r="M1564" i="1"/>
  <c r="M1566" i="1"/>
  <c r="M1568" i="1"/>
  <c r="M1570" i="1"/>
  <c r="M1572" i="1"/>
  <c r="M1574" i="1"/>
  <c r="M1576" i="1"/>
  <c r="M1578" i="1"/>
  <c r="M1580" i="1"/>
  <c r="M1582" i="1"/>
  <c r="M1602" i="1"/>
  <c r="M1630" i="1"/>
  <c r="M1640" i="1"/>
  <c r="M1642" i="1"/>
  <c r="M1644" i="1"/>
  <c r="M1646" i="1"/>
  <c r="M1652" i="1"/>
  <c r="M1668" i="1"/>
  <c r="M1670" i="1"/>
  <c r="M1672" i="1"/>
  <c r="M1674" i="1"/>
  <c r="M1676" i="1"/>
  <c r="M1678" i="1"/>
  <c r="M1680" i="1"/>
  <c r="M1682" i="1"/>
  <c r="M1684" i="1"/>
  <c r="M1686" i="1"/>
  <c r="M1702" i="1"/>
  <c r="M1704" i="1"/>
  <c r="M1706" i="1"/>
  <c r="M1708" i="1"/>
  <c r="M1710" i="1"/>
  <c r="M1712" i="1"/>
  <c r="M1714" i="1"/>
  <c r="M1716" i="1"/>
  <c r="M1718" i="1"/>
  <c r="M1720" i="1"/>
  <c r="M1722" i="1"/>
  <c r="M1724" i="1"/>
  <c r="M1746" i="1"/>
  <c r="M1748" i="1"/>
  <c r="M1750" i="1"/>
  <c r="M1752" i="1"/>
  <c r="M1754" i="1"/>
  <c r="M1756" i="1"/>
  <c r="M1758" i="1"/>
  <c r="M1760" i="1"/>
  <c r="M1812" i="1"/>
  <c r="M1814" i="1"/>
  <c r="M1816" i="1"/>
  <c r="M1818" i="1"/>
  <c r="M1820" i="1"/>
  <c r="M1822" i="1"/>
  <c r="M1824" i="1"/>
  <c r="M1826" i="1"/>
  <c r="M1828" i="1"/>
  <c r="M1830" i="1"/>
  <c r="M1832" i="1"/>
  <c r="M1834" i="1"/>
  <c r="M1852" i="1"/>
  <c r="M1854" i="1"/>
  <c r="M1856" i="1"/>
  <c r="M1882" i="1"/>
  <c r="M1890" i="1"/>
  <c r="M1892" i="1"/>
  <c r="M1894" i="1"/>
  <c r="M1896" i="1"/>
  <c r="M1898" i="1"/>
  <c r="M1900" i="1"/>
  <c r="M1902" i="1"/>
  <c r="M1904" i="1"/>
  <c r="M1906" i="1"/>
  <c r="M1908" i="1"/>
  <c r="M1910" i="1"/>
  <c r="M1912" i="1"/>
  <c r="M1918" i="1"/>
  <c r="M1926" i="1"/>
  <c r="M1928" i="1"/>
  <c r="M1930" i="1"/>
  <c r="M1932" i="1"/>
  <c r="M1934" i="1"/>
  <c r="M1936" i="1"/>
  <c r="M1938" i="1"/>
  <c r="M1940" i="1"/>
  <c r="M1942" i="1"/>
  <c r="M1944" i="1"/>
  <c r="M1946" i="1"/>
  <c r="M1948" i="1"/>
  <c r="M1964" i="1"/>
  <c r="M1966" i="1"/>
  <c r="M1968" i="1"/>
  <c r="M1970" i="1"/>
  <c r="M1972" i="1"/>
  <c r="M1974" i="1"/>
  <c r="M1976" i="1"/>
  <c r="M1978" i="1"/>
  <c r="M1980" i="1"/>
  <c r="M1982" i="1"/>
  <c r="M1984" i="1"/>
  <c r="M1986" i="1"/>
  <c r="M1988" i="1"/>
  <c r="M1990" i="1"/>
  <c r="M1996" i="1"/>
  <c r="M441" i="1"/>
  <c r="M443" i="1"/>
  <c r="M453" i="1"/>
  <c r="M457" i="1"/>
  <c r="M463" i="1"/>
  <c r="M467" i="1"/>
  <c r="M471" i="1"/>
  <c r="M473" i="1"/>
  <c r="M477" i="1"/>
  <c r="M479" i="1"/>
  <c r="M481" i="1"/>
  <c r="M485" i="1"/>
  <c r="M489" i="1"/>
  <c r="M527" i="1"/>
  <c r="M533" i="1"/>
  <c r="M537" i="1"/>
  <c r="M539" i="1"/>
  <c r="M545" i="1"/>
  <c r="M549" i="1"/>
  <c r="M551" i="1"/>
  <c r="M555" i="1"/>
  <c r="M559" i="1"/>
  <c r="M563" i="1"/>
  <c r="M567" i="1"/>
  <c r="M571" i="1"/>
  <c r="M577" i="1"/>
  <c r="M581" i="1"/>
  <c r="M585" i="1"/>
  <c r="M593" i="1"/>
  <c r="M595" i="1"/>
  <c r="M597" i="1"/>
  <c r="M599" i="1"/>
  <c r="M601" i="1"/>
  <c r="M603" i="1"/>
  <c r="M605" i="1"/>
  <c r="M607" i="1"/>
  <c r="M609" i="1"/>
  <c r="M611" i="1"/>
  <c r="M613" i="1"/>
  <c r="M615" i="1"/>
  <c r="M617" i="1"/>
  <c r="M440" i="1"/>
  <c r="M442" i="1"/>
  <c r="M444" i="1"/>
  <c r="M466" i="1"/>
  <c r="M468" i="1"/>
  <c r="M470" i="1"/>
  <c r="M474" i="1"/>
  <c r="M476" i="1"/>
  <c r="M478" i="1"/>
  <c r="M510" i="1"/>
  <c r="M512" i="1"/>
  <c r="M514" i="1"/>
  <c r="M518" i="1"/>
  <c r="M520" i="1"/>
  <c r="M522" i="1"/>
  <c r="M548" i="1"/>
  <c r="M550" i="1"/>
  <c r="M552" i="1"/>
  <c r="M556" i="1"/>
  <c r="M558" i="1"/>
  <c r="M560" i="1"/>
  <c r="M586" i="1"/>
  <c r="M588" i="1"/>
  <c r="M590" i="1"/>
  <c r="M594" i="1"/>
  <c r="M596" i="1"/>
  <c r="M598" i="1"/>
  <c r="M620" i="1"/>
  <c r="M622" i="1"/>
  <c r="M624" i="1"/>
  <c r="M648" i="1"/>
  <c r="M650" i="1"/>
  <c r="M652" i="1"/>
  <c r="M654" i="1"/>
  <c r="M656" i="1"/>
  <c r="M658" i="1"/>
  <c r="M684" i="1"/>
  <c r="M686" i="1"/>
  <c r="M688" i="1"/>
  <c r="M692" i="1"/>
  <c r="M694" i="1"/>
  <c r="M696" i="1"/>
  <c r="M718" i="1"/>
  <c r="M720" i="1"/>
  <c r="M722" i="1"/>
  <c r="M726" i="1"/>
  <c r="M728" i="1"/>
  <c r="M730" i="1"/>
  <c r="M758" i="1"/>
  <c r="M760" i="1"/>
  <c r="M762" i="1"/>
  <c r="M764" i="1"/>
  <c r="M766" i="1"/>
  <c r="M768" i="1"/>
  <c r="M770" i="1"/>
  <c r="M792" i="1"/>
  <c r="M794" i="1"/>
  <c r="M802" i="1"/>
  <c r="M804" i="1"/>
  <c r="M814" i="1"/>
  <c r="M816" i="1"/>
  <c r="M818" i="1"/>
  <c r="M820" i="1"/>
  <c r="M824" i="1"/>
  <c r="M826" i="1"/>
  <c r="M828" i="1"/>
  <c r="M858" i="1"/>
  <c r="M860" i="1"/>
  <c r="M862" i="1"/>
  <c r="M864" i="1"/>
  <c r="M866" i="1"/>
  <c r="M868" i="1"/>
  <c r="M870" i="1"/>
  <c r="M898" i="1"/>
  <c r="M900" i="1"/>
  <c r="M902" i="1"/>
  <c r="M904" i="1"/>
  <c r="M908" i="1"/>
  <c r="M910" i="1"/>
  <c r="M914" i="1"/>
  <c r="M916" i="1"/>
  <c r="M918" i="1"/>
  <c r="M936" i="1"/>
  <c r="M938" i="1"/>
  <c r="M940" i="1"/>
  <c r="M942" i="1"/>
  <c r="M944" i="1"/>
  <c r="M962" i="1"/>
  <c r="M966" i="1"/>
  <c r="M968" i="1"/>
  <c r="M970" i="1"/>
  <c r="M972" i="1"/>
  <c r="M996" i="1"/>
  <c r="M998" i="1"/>
  <c r="M1004" i="1"/>
  <c r="M1028" i="1"/>
  <c r="M1030" i="1"/>
  <c r="M1038" i="1"/>
  <c r="M1042" i="1"/>
  <c r="M1044" i="1"/>
  <c r="M1046" i="1"/>
  <c r="M1050" i="1"/>
  <c r="M1052" i="1"/>
  <c r="M1054" i="1"/>
  <c r="M1056" i="1"/>
  <c r="M1058" i="1"/>
  <c r="M1060" i="1"/>
  <c r="M1064" i="1"/>
  <c r="M1068" i="1"/>
  <c r="M1070" i="1"/>
  <c r="M1072" i="1"/>
  <c r="M1074" i="1"/>
  <c r="M1076" i="1"/>
  <c r="M1078" i="1"/>
  <c r="M1080" i="1"/>
  <c r="M1100" i="1"/>
  <c r="M1102" i="1"/>
  <c r="M1104" i="1"/>
  <c r="M1108" i="1"/>
  <c r="M1110" i="1"/>
  <c r="M1112" i="1"/>
  <c r="M1136" i="1"/>
  <c r="M1138" i="1"/>
  <c r="M1140" i="1"/>
  <c r="M1144" i="1"/>
  <c r="M1146" i="1"/>
  <c r="M1148" i="1"/>
  <c r="M1176" i="1"/>
  <c r="M1178" i="1"/>
  <c r="M1180" i="1"/>
  <c r="M1182" i="1"/>
  <c r="M1184" i="1"/>
  <c r="M1186" i="1"/>
  <c r="M1188" i="1"/>
  <c r="M1212" i="1"/>
  <c r="M1214" i="1"/>
  <c r="M1216" i="1"/>
  <c r="M1220" i="1"/>
  <c r="M1222" i="1"/>
  <c r="M1224" i="1"/>
  <c r="M1248" i="1"/>
  <c r="M1250" i="1"/>
  <c r="M1252" i="1"/>
  <c r="M1256" i="1"/>
  <c r="M1258" i="1"/>
  <c r="M1260" i="1"/>
  <c r="M1288" i="1"/>
  <c r="M1290" i="1"/>
  <c r="M1292" i="1"/>
  <c r="M1296" i="1"/>
  <c r="M1298" i="1"/>
  <c r="M1300" i="1"/>
  <c r="M1322" i="1"/>
  <c r="M1324" i="1"/>
  <c r="M1326" i="1"/>
  <c r="M1332" i="1"/>
  <c r="M1334" i="1"/>
  <c r="M1336" i="1"/>
  <c r="M1362" i="1"/>
  <c r="M1364" i="1"/>
  <c r="M1366" i="1"/>
  <c r="M1368" i="1"/>
  <c r="M1370" i="1"/>
  <c r="M1372" i="1"/>
  <c r="M1374" i="1"/>
  <c r="M1400" i="1"/>
  <c r="M1402" i="1"/>
  <c r="M1404" i="1"/>
  <c r="M1408" i="1"/>
  <c r="M1410" i="1"/>
  <c r="M1412" i="1"/>
  <c r="M1436" i="1"/>
  <c r="M1438" i="1"/>
  <c r="M1440" i="1"/>
  <c r="M1442" i="1"/>
  <c r="M1444" i="1"/>
  <c r="M1446" i="1"/>
  <c r="M1448" i="1"/>
  <c r="M1450" i="1"/>
  <c r="M1470" i="1"/>
  <c r="M1472" i="1"/>
  <c r="M1474" i="1"/>
  <c r="M1478" i="1"/>
  <c r="M1480" i="1"/>
  <c r="M1482" i="1"/>
  <c r="M1508" i="1"/>
  <c r="M1510" i="1"/>
  <c r="M1512" i="1"/>
  <c r="M1514" i="1"/>
  <c r="M1516" i="1"/>
  <c r="M1518" i="1"/>
  <c r="M1520" i="1"/>
  <c r="M1522" i="1"/>
  <c r="M1548" i="1"/>
  <c r="M1550" i="1"/>
  <c r="M1552" i="1"/>
  <c r="M1556" i="1"/>
  <c r="M1558" i="1"/>
  <c r="M1560" i="1"/>
  <c r="M1584" i="1"/>
  <c r="M1586" i="1"/>
  <c r="M1588" i="1"/>
  <c r="M1592" i="1"/>
  <c r="M1594" i="1"/>
  <c r="M1596" i="1"/>
  <c r="M1624" i="1"/>
  <c r="M1626" i="1"/>
  <c r="M1628" i="1"/>
  <c r="M1632" i="1"/>
  <c r="M1634" i="1"/>
  <c r="M1636" i="1"/>
  <c r="M1638" i="1"/>
  <c r="M1648" i="1"/>
  <c r="M1650" i="1"/>
  <c r="M1656" i="1"/>
  <c r="M1658" i="1"/>
  <c r="M1660" i="1"/>
  <c r="M1688" i="1"/>
  <c r="M1690" i="1"/>
  <c r="M1692" i="1"/>
  <c r="M1694" i="1"/>
  <c r="M1696" i="1"/>
  <c r="M1698" i="1"/>
  <c r="M1700" i="1"/>
  <c r="M1726" i="1"/>
  <c r="M1728" i="1"/>
  <c r="M1730" i="1"/>
  <c r="M1734" i="1"/>
  <c r="M1736" i="1"/>
  <c r="M1738" i="1"/>
  <c r="M1762" i="1"/>
  <c r="M1764" i="1"/>
  <c r="M1766" i="1"/>
  <c r="M1768" i="1"/>
  <c r="M1770" i="1"/>
  <c r="M1772" i="1"/>
  <c r="M1798" i="1"/>
  <c r="M1800" i="1"/>
  <c r="M1802" i="1"/>
  <c r="M1804" i="1"/>
  <c r="M1806" i="1"/>
  <c r="M1808" i="1"/>
  <c r="M1810" i="1"/>
  <c r="M1836" i="1"/>
  <c r="M1838" i="1"/>
  <c r="M1840" i="1"/>
  <c r="M1842" i="1"/>
  <c r="M1844" i="1"/>
  <c r="M1846" i="1"/>
  <c r="M1848" i="1"/>
  <c r="M1850" i="1"/>
  <c r="M1876" i="1"/>
  <c r="M1878" i="1"/>
  <c r="M1880" i="1"/>
  <c r="M1884" i="1"/>
  <c r="M1886" i="1"/>
  <c r="M1888" i="1"/>
  <c r="M1914" i="1"/>
  <c r="M1916" i="1"/>
  <c r="M1920" i="1"/>
  <c r="M1922" i="1"/>
  <c r="M1924" i="1"/>
  <c r="M1950" i="1"/>
  <c r="M1952" i="1"/>
  <c r="M1954" i="1"/>
  <c r="M1958" i="1"/>
  <c r="M1960" i="1"/>
  <c r="M1962" i="1"/>
  <c r="M1992" i="1"/>
  <c r="M1994" i="1"/>
  <c r="M1998" i="1"/>
  <c r="M445" i="1"/>
  <c r="M447" i="1"/>
  <c r="M449" i="1"/>
  <c r="M451" i="1"/>
  <c r="M455" i="1"/>
  <c r="M459" i="1"/>
  <c r="M461" i="1"/>
  <c r="M465" i="1"/>
  <c r="M469" i="1"/>
  <c r="M475" i="1"/>
  <c r="M483" i="1"/>
  <c r="M487" i="1"/>
  <c r="M491" i="1"/>
  <c r="M493" i="1"/>
  <c r="M495" i="1"/>
  <c r="M497" i="1"/>
  <c r="M499" i="1"/>
  <c r="M501" i="1"/>
  <c r="M503" i="1"/>
  <c r="M505" i="1"/>
  <c r="M507" i="1"/>
  <c r="M509" i="1"/>
  <c r="M511" i="1"/>
  <c r="M513" i="1"/>
  <c r="M515" i="1"/>
  <c r="M517" i="1"/>
  <c r="M519" i="1"/>
  <c r="M521" i="1"/>
  <c r="M523" i="1"/>
  <c r="M525" i="1"/>
  <c r="M529" i="1"/>
  <c r="M531" i="1"/>
  <c r="M535" i="1"/>
  <c r="M541" i="1"/>
  <c r="M543" i="1"/>
  <c r="M547" i="1"/>
  <c r="M553" i="1"/>
  <c r="M557" i="1"/>
  <c r="M561" i="1"/>
  <c r="M565" i="1"/>
  <c r="M569" i="1"/>
  <c r="M573" i="1"/>
  <c r="M575" i="1"/>
  <c r="M579" i="1"/>
  <c r="M583" i="1"/>
  <c r="M587" i="1"/>
  <c r="M589" i="1"/>
  <c r="M591" i="1"/>
  <c r="M619" i="1"/>
  <c r="M621" i="1"/>
  <c r="M623" i="1"/>
  <c r="M625" i="1"/>
  <c r="M629" i="1"/>
  <c r="M631" i="1"/>
  <c r="M635" i="1"/>
  <c r="M637" i="1"/>
  <c r="M639" i="1"/>
  <c r="M661" i="1"/>
  <c r="M665" i="1"/>
  <c r="M671" i="1"/>
  <c r="M677" i="1"/>
  <c r="M681" i="1"/>
  <c r="M685" i="1"/>
  <c r="M689" i="1"/>
  <c r="M693" i="1"/>
  <c r="M699" i="1"/>
  <c r="M701" i="1"/>
  <c r="M703" i="1"/>
  <c r="M705" i="1"/>
  <c r="M709" i="1"/>
  <c r="M715" i="1"/>
  <c r="M721" i="1"/>
  <c r="M723" i="1"/>
  <c r="M725" i="1"/>
  <c r="M727" i="1"/>
  <c r="M729" i="1"/>
  <c r="M731" i="1"/>
  <c r="M735" i="1"/>
  <c r="M737" i="1"/>
  <c r="M749" i="1"/>
  <c r="M753" i="1"/>
  <c r="M757" i="1"/>
  <c r="M767" i="1"/>
  <c r="M781" i="1"/>
  <c r="M785" i="1"/>
  <c r="M787" i="1"/>
  <c r="M789" i="1"/>
  <c r="M791" i="1"/>
  <c r="M793" i="1"/>
  <c r="M795" i="1"/>
  <c r="M797" i="1"/>
  <c r="M799" i="1"/>
  <c r="M803" i="1"/>
  <c r="M805" i="1"/>
  <c r="M809" i="1"/>
  <c r="M815" i="1"/>
  <c r="M819" i="1"/>
  <c r="M821" i="1"/>
  <c r="M823" i="1"/>
  <c r="M825" i="1"/>
  <c r="M827" i="1"/>
  <c r="M829" i="1"/>
  <c r="M831" i="1"/>
  <c r="M833" i="1"/>
  <c r="M835" i="1"/>
  <c r="M841" i="1"/>
  <c r="M845" i="1"/>
  <c r="M851" i="1"/>
  <c r="M853" i="1"/>
  <c r="M857" i="1"/>
  <c r="M859" i="1"/>
  <c r="M863" i="1"/>
  <c r="M867" i="1"/>
  <c r="M869" i="1"/>
  <c r="M871" i="1"/>
  <c r="M873" i="1"/>
  <c r="M875" i="1"/>
  <c r="M879" i="1"/>
  <c r="M883" i="1"/>
  <c r="M885" i="1"/>
  <c r="M889" i="1"/>
  <c r="M897" i="1"/>
  <c r="M901" i="1"/>
  <c r="M903" i="1"/>
  <c r="M915" i="1"/>
  <c r="M933" i="1"/>
  <c r="M935" i="1"/>
  <c r="M937" i="1"/>
  <c r="M941" i="1"/>
  <c r="M951" i="1"/>
  <c r="M959" i="1"/>
  <c r="M963" i="1"/>
  <c r="M969" i="1"/>
  <c r="M979" i="1"/>
  <c r="M983" i="1"/>
  <c r="M985" i="1"/>
  <c r="M987" i="1"/>
  <c r="M989" i="1"/>
  <c r="M993" i="1"/>
  <c r="M995" i="1"/>
  <c r="M997" i="1"/>
  <c r="M1001" i="1"/>
  <c r="M1005" i="1"/>
  <c r="M1009" i="1"/>
  <c r="M1011" i="1"/>
  <c r="M1025" i="1"/>
  <c r="M1031" i="1"/>
  <c r="M1037" i="1"/>
  <c r="M1043" i="1"/>
  <c r="M1051" i="1"/>
  <c r="M1055" i="1"/>
  <c r="M1057" i="1"/>
  <c r="M1061" i="1"/>
  <c r="M1069" i="1"/>
  <c r="M1073" i="1"/>
  <c r="M1075" i="1"/>
  <c r="M1079" i="1"/>
  <c r="M1085" i="1"/>
  <c r="M1091" i="1"/>
  <c r="M1095" i="1"/>
  <c r="M1097" i="1"/>
  <c r="M1105" i="1"/>
  <c r="M1115" i="1"/>
  <c r="M1119" i="1"/>
  <c r="M1123" i="1"/>
  <c r="M1125" i="1"/>
  <c r="M1127" i="1"/>
  <c r="M1129" i="1"/>
  <c r="M1131" i="1"/>
  <c r="M1133" i="1"/>
  <c r="M1135" i="1"/>
  <c r="M1137" i="1"/>
  <c r="M1139" i="1"/>
  <c r="M1141" i="1"/>
  <c r="M1145" i="1"/>
  <c r="M1149" i="1"/>
  <c r="M1151" i="1"/>
  <c r="M1153" i="1"/>
  <c r="M1155" i="1"/>
  <c r="M1159" i="1"/>
  <c r="M1161" i="1"/>
  <c r="M1165" i="1"/>
  <c r="M1169" i="1"/>
  <c r="M1171" i="1"/>
  <c r="M1173" i="1"/>
  <c r="M1209" i="1"/>
  <c r="M1215" i="1"/>
  <c r="M1217" i="1"/>
  <c r="M1221" i="1"/>
  <c r="M1223" i="1"/>
  <c r="M1225" i="1"/>
  <c r="M1227" i="1"/>
  <c r="M1229" i="1"/>
  <c r="M1233" i="1"/>
  <c r="M1237" i="1"/>
  <c r="M1241" i="1"/>
  <c r="M1247" i="1"/>
  <c r="M1249" i="1"/>
  <c r="M1253" i="1"/>
  <c r="M1261" i="1"/>
  <c r="M1265" i="1"/>
  <c r="M1271" i="1"/>
  <c r="M1273" i="1"/>
  <c r="M1275" i="1"/>
  <c r="M1291" i="1"/>
  <c r="M1293" i="1"/>
  <c r="M1295" i="1"/>
  <c r="M1297" i="1"/>
  <c r="M1299" i="1"/>
  <c r="M1301" i="1"/>
  <c r="M1303" i="1"/>
  <c r="M1305" i="1"/>
  <c r="M1307" i="1"/>
  <c r="M1309" i="1"/>
  <c r="M1311" i="1"/>
  <c r="M1313" i="1"/>
  <c r="M1315" i="1"/>
  <c r="M1317" i="1"/>
  <c r="M1319" i="1"/>
  <c r="M1321" i="1"/>
  <c r="M1323" i="1"/>
  <c r="M1325" i="1"/>
  <c r="M1327" i="1"/>
  <c r="M1329" i="1"/>
  <c r="M1331" i="1"/>
  <c r="M1333" i="1"/>
  <c r="M1335" i="1"/>
  <c r="M1337" i="1"/>
  <c r="M1339" i="1"/>
  <c r="M1341" i="1"/>
  <c r="M1343" i="1"/>
  <c r="M1345" i="1"/>
  <c r="M1347" i="1"/>
  <c r="M1349" i="1"/>
  <c r="M1351" i="1"/>
  <c r="M1353" i="1"/>
  <c r="M1355" i="1"/>
  <c r="M1357" i="1"/>
  <c r="M1359" i="1"/>
  <c r="M1361" i="1"/>
  <c r="M1363" i="1"/>
  <c r="M1365" i="1"/>
  <c r="M1367" i="1"/>
  <c r="M1369" i="1"/>
  <c r="M1371" i="1"/>
  <c r="M1373" i="1"/>
  <c r="M1375" i="1"/>
  <c r="M1377" i="1"/>
  <c r="M1379" i="1"/>
  <c r="M1381" i="1"/>
  <c r="M1383" i="1"/>
  <c r="M1385" i="1"/>
  <c r="M1387" i="1"/>
  <c r="M1389" i="1"/>
  <c r="M1391" i="1"/>
  <c r="M1393" i="1"/>
  <c r="M1395" i="1"/>
  <c r="M1397" i="1"/>
  <c r="M1399" i="1"/>
  <c r="M1401" i="1"/>
  <c r="M1403" i="1"/>
  <c r="M1405" i="1"/>
  <c r="M1407" i="1"/>
  <c r="M1409" i="1"/>
  <c r="M1411" i="1"/>
  <c r="M1413" i="1"/>
  <c r="M1415" i="1"/>
  <c r="M1417" i="1"/>
  <c r="M1419" i="1"/>
  <c r="M1421" i="1"/>
  <c r="M1423" i="1"/>
  <c r="M1425" i="1"/>
  <c r="M1427" i="1"/>
  <c r="M1429" i="1"/>
  <c r="M1431" i="1"/>
  <c r="M1433" i="1"/>
  <c r="M1435" i="1"/>
  <c r="M1437" i="1"/>
  <c r="M1439" i="1"/>
  <c r="M1441" i="1"/>
  <c r="M1443" i="1"/>
  <c r="M1445" i="1"/>
  <c r="M1447" i="1"/>
  <c r="M1449" i="1"/>
  <c r="M1451" i="1"/>
  <c r="M1453" i="1"/>
  <c r="M1455" i="1"/>
  <c r="M1457" i="1"/>
  <c r="M1459" i="1"/>
  <c r="M1461" i="1"/>
  <c r="M1463" i="1"/>
  <c r="M1465" i="1"/>
  <c r="M1467" i="1"/>
  <c r="M1469" i="1"/>
  <c r="M1471" i="1"/>
  <c r="M1473" i="1"/>
  <c r="M1475" i="1"/>
  <c r="M1477" i="1"/>
  <c r="M1479" i="1"/>
  <c r="M1481" i="1"/>
  <c r="M1483" i="1"/>
  <c r="M1485" i="1"/>
  <c r="M1487" i="1"/>
  <c r="M1489" i="1"/>
  <c r="M1491" i="1"/>
  <c r="M1493" i="1"/>
  <c r="M1495" i="1"/>
  <c r="M1497" i="1"/>
  <c r="M1499" i="1"/>
  <c r="M1501" i="1"/>
  <c r="M1503" i="1"/>
  <c r="M1505" i="1"/>
  <c r="M1507" i="1"/>
  <c r="M1509" i="1"/>
  <c r="M1511" i="1"/>
  <c r="M1513" i="1"/>
  <c r="M1515" i="1"/>
  <c r="M1517" i="1"/>
  <c r="M1519" i="1"/>
  <c r="M1521" i="1"/>
  <c r="M1523" i="1"/>
  <c r="M1525" i="1"/>
  <c r="M1527" i="1"/>
  <c r="M1529" i="1"/>
  <c r="M1531" i="1"/>
  <c r="M1533" i="1"/>
  <c r="M1535" i="1"/>
  <c r="M1537" i="1"/>
  <c r="M1539" i="1"/>
  <c r="M1541" i="1"/>
  <c r="M1543" i="1"/>
  <c r="M1545" i="1"/>
  <c r="M1547" i="1"/>
  <c r="M1549" i="1"/>
  <c r="M1551" i="1"/>
  <c r="M1553" i="1"/>
  <c r="M1555" i="1"/>
  <c r="M1557" i="1"/>
  <c r="M1559" i="1"/>
  <c r="M1561" i="1"/>
  <c r="M1563" i="1"/>
  <c r="M1565" i="1"/>
  <c r="M1567" i="1"/>
  <c r="M1569" i="1"/>
  <c r="M1571" i="1"/>
  <c r="M1573" i="1"/>
  <c r="M1575" i="1"/>
  <c r="M1577" i="1"/>
  <c r="M1579" i="1"/>
  <c r="M1581" i="1"/>
  <c r="M1583" i="1"/>
  <c r="M1585" i="1"/>
  <c r="M1587" i="1"/>
  <c r="M1589" i="1"/>
  <c r="M1591" i="1"/>
  <c r="M1593" i="1"/>
  <c r="M1595" i="1"/>
  <c r="M1597" i="1"/>
  <c r="M1599" i="1"/>
  <c r="M1601" i="1"/>
  <c r="M1603" i="1"/>
  <c r="M1605" i="1"/>
  <c r="M1607" i="1"/>
  <c r="M1609" i="1"/>
  <c r="M1611" i="1"/>
  <c r="M1613" i="1"/>
  <c r="M1615" i="1"/>
  <c r="M1617" i="1"/>
  <c r="M1619" i="1"/>
  <c r="M1621" i="1"/>
  <c r="M1623" i="1"/>
  <c r="M1625" i="1"/>
  <c r="M1627" i="1"/>
  <c r="M1629" i="1"/>
  <c r="M1631" i="1"/>
  <c r="M1633" i="1"/>
  <c r="M1635" i="1"/>
  <c r="M1637" i="1"/>
  <c r="M1639" i="1"/>
  <c r="M1641" i="1"/>
  <c r="M1643" i="1"/>
  <c r="M1645" i="1"/>
  <c r="M1647" i="1"/>
  <c r="M1649" i="1"/>
  <c r="M1651" i="1"/>
  <c r="M1653" i="1"/>
  <c r="M1655" i="1"/>
  <c r="M1657" i="1"/>
  <c r="M1659" i="1"/>
  <c r="M1661" i="1"/>
  <c r="M1663" i="1"/>
  <c r="M1665" i="1"/>
  <c r="M1667" i="1"/>
  <c r="M1669" i="1"/>
  <c r="M1671" i="1"/>
  <c r="M1673" i="1"/>
  <c r="M1675" i="1"/>
  <c r="M1677" i="1"/>
  <c r="M1679" i="1"/>
  <c r="M1681" i="1"/>
  <c r="M1683" i="1"/>
  <c r="M1685" i="1"/>
  <c r="M1687" i="1"/>
  <c r="M1689" i="1"/>
  <c r="M1691" i="1"/>
  <c r="M1693" i="1"/>
  <c r="M1695" i="1"/>
  <c r="M1697" i="1"/>
  <c r="M1699" i="1"/>
  <c r="M1701" i="1"/>
  <c r="M1703" i="1"/>
  <c r="M1705" i="1"/>
  <c r="M1707" i="1"/>
  <c r="M1709" i="1"/>
  <c r="M1711" i="1"/>
  <c r="M1713" i="1"/>
  <c r="M1715" i="1"/>
  <c r="M1717" i="1"/>
  <c r="M1719" i="1"/>
  <c r="M1721" i="1"/>
  <c r="M1723" i="1"/>
  <c r="M1725" i="1"/>
  <c r="M1727" i="1"/>
  <c r="M1729" i="1"/>
  <c r="M1731" i="1"/>
  <c r="M1733" i="1"/>
  <c r="M1735" i="1"/>
  <c r="M1737" i="1"/>
  <c r="M1739" i="1"/>
  <c r="M1741" i="1"/>
  <c r="M1743" i="1"/>
  <c r="M1745" i="1"/>
  <c r="M1747" i="1"/>
  <c r="M1749" i="1"/>
  <c r="M1751" i="1"/>
  <c r="M1753" i="1"/>
  <c r="M1755" i="1"/>
  <c r="M1757" i="1"/>
  <c r="M1759" i="1"/>
  <c r="M1761" i="1"/>
  <c r="M1763" i="1"/>
  <c r="M1765" i="1"/>
  <c r="M1767" i="1"/>
  <c r="M1769" i="1"/>
  <c r="M1771" i="1"/>
  <c r="M1773" i="1"/>
  <c r="M1775" i="1"/>
  <c r="M1777" i="1"/>
  <c r="M1779" i="1"/>
  <c r="M1781" i="1"/>
  <c r="M1783" i="1"/>
  <c r="M1785" i="1"/>
  <c r="M1787" i="1"/>
  <c r="M1789" i="1"/>
  <c r="M1791" i="1"/>
  <c r="M1793" i="1"/>
  <c r="M1795" i="1"/>
  <c r="M1797" i="1"/>
  <c r="M1799" i="1"/>
  <c r="M1801" i="1"/>
  <c r="M1803" i="1"/>
  <c r="M1805" i="1"/>
  <c r="M1807" i="1"/>
  <c r="M1809" i="1"/>
  <c r="M1811" i="1"/>
  <c r="M1813" i="1"/>
  <c r="M1815" i="1"/>
  <c r="M1817" i="1"/>
  <c r="M1819" i="1"/>
  <c r="M1821" i="1"/>
  <c r="M1823" i="1"/>
  <c r="M1825" i="1"/>
  <c r="M1827" i="1"/>
  <c r="M1829" i="1"/>
  <c r="M1831" i="1"/>
  <c r="M1833" i="1"/>
  <c r="M1835" i="1"/>
  <c r="M1837" i="1"/>
  <c r="M1839" i="1"/>
  <c r="M1841" i="1"/>
  <c r="M1843" i="1"/>
  <c r="M1845" i="1"/>
  <c r="M1847" i="1"/>
  <c r="M1849" i="1"/>
  <c r="M1851" i="1"/>
  <c r="M1853" i="1"/>
  <c r="M1855" i="1"/>
  <c r="M1857" i="1"/>
  <c r="M1859" i="1"/>
  <c r="M1861" i="1"/>
  <c r="M1863" i="1"/>
  <c r="M1865" i="1"/>
  <c r="M1867" i="1"/>
  <c r="M1869" i="1"/>
  <c r="M1871" i="1"/>
  <c r="M1873" i="1"/>
  <c r="M1875" i="1"/>
  <c r="M1877" i="1"/>
  <c r="M1879" i="1"/>
  <c r="M1881" i="1"/>
  <c r="M1883" i="1"/>
  <c r="M1885" i="1"/>
  <c r="M1887" i="1"/>
  <c r="M1889" i="1"/>
  <c r="M1891" i="1"/>
  <c r="M1893" i="1"/>
  <c r="M1895" i="1"/>
  <c r="M1897" i="1"/>
  <c r="M1899" i="1"/>
  <c r="M1901" i="1"/>
  <c r="M1903" i="1"/>
  <c r="M1905" i="1"/>
  <c r="M1907" i="1"/>
  <c r="M1909" i="1"/>
  <c r="M1911" i="1"/>
  <c r="M1913" i="1"/>
  <c r="M1915" i="1"/>
  <c r="M1917" i="1"/>
  <c r="M1919" i="1"/>
  <c r="M1921" i="1"/>
  <c r="M1923" i="1"/>
  <c r="M1925" i="1"/>
  <c r="M1927" i="1"/>
  <c r="M1929" i="1"/>
  <c r="M1931" i="1"/>
  <c r="M1933" i="1"/>
  <c r="M1935" i="1"/>
  <c r="M1937" i="1"/>
  <c r="M1939" i="1"/>
  <c r="M1941" i="1"/>
  <c r="M1943" i="1"/>
  <c r="M1945" i="1"/>
  <c r="M1947" i="1"/>
  <c r="M1949" i="1"/>
  <c r="M1951" i="1"/>
  <c r="M1953" i="1"/>
  <c r="M1955" i="1"/>
  <c r="M1957" i="1"/>
  <c r="M1959" i="1"/>
  <c r="M1961" i="1"/>
  <c r="M1963" i="1"/>
  <c r="M1965" i="1"/>
  <c r="M1967" i="1"/>
  <c r="M1969" i="1"/>
  <c r="M1971" i="1"/>
  <c r="M1973" i="1"/>
  <c r="M1975" i="1"/>
  <c r="M1977" i="1"/>
  <c r="M1979" i="1"/>
  <c r="M1981" i="1"/>
  <c r="M1983" i="1"/>
  <c r="M1985" i="1"/>
  <c r="M1987" i="1"/>
  <c r="M1989" i="1"/>
  <c r="M1991" i="1"/>
  <c r="M1993" i="1"/>
  <c r="M1995" i="1"/>
  <c r="M1997" i="1"/>
  <c r="M1999" i="1"/>
  <c r="M627" i="1"/>
  <c r="M633" i="1"/>
  <c r="M641" i="1"/>
  <c r="M643" i="1"/>
  <c r="M645" i="1"/>
  <c r="M647" i="1"/>
  <c r="M649" i="1"/>
  <c r="M651" i="1"/>
  <c r="M653" i="1"/>
  <c r="M655" i="1"/>
  <c r="M657" i="1"/>
  <c r="M659" i="1"/>
  <c r="M663" i="1"/>
  <c r="M667" i="1"/>
  <c r="M669" i="1"/>
  <c r="M673" i="1"/>
  <c r="M675" i="1"/>
  <c r="M679" i="1"/>
  <c r="M683" i="1"/>
  <c r="M687" i="1"/>
  <c r="M691" i="1"/>
  <c r="M695" i="1"/>
  <c r="M697" i="1"/>
  <c r="M707" i="1"/>
  <c r="M711" i="1"/>
  <c r="M713" i="1"/>
  <c r="M717" i="1"/>
  <c r="M719" i="1"/>
  <c r="M733" i="1"/>
  <c r="M739" i="1"/>
  <c r="M741" i="1"/>
  <c r="M743" i="1"/>
  <c r="M745" i="1"/>
  <c r="M747" i="1"/>
  <c r="M751" i="1"/>
  <c r="M755" i="1"/>
  <c r="M759" i="1"/>
  <c r="M761" i="1"/>
  <c r="M763" i="1"/>
  <c r="M765" i="1"/>
  <c r="M769" i="1"/>
  <c r="M771" i="1"/>
  <c r="M773" i="1"/>
  <c r="M775" i="1"/>
  <c r="M777" i="1"/>
  <c r="M779" i="1"/>
  <c r="M783" i="1"/>
  <c r="M801" i="1"/>
  <c r="M807" i="1"/>
  <c r="M811" i="1"/>
  <c r="M813" i="1"/>
  <c r="M817" i="1"/>
  <c r="M837" i="1"/>
  <c r="M839" i="1"/>
  <c r="M843" i="1"/>
  <c r="M847" i="1"/>
  <c r="M849" i="1"/>
  <c r="M855" i="1"/>
  <c r="M861" i="1"/>
  <c r="M865" i="1"/>
  <c r="M877" i="1"/>
  <c r="M881" i="1"/>
  <c r="M887" i="1"/>
  <c r="M891" i="1"/>
  <c r="M893" i="1"/>
  <c r="M895" i="1"/>
  <c r="M899" i="1"/>
  <c r="M905" i="1"/>
  <c r="M907" i="1"/>
  <c r="M909" i="1"/>
  <c r="M911" i="1"/>
  <c r="M913" i="1"/>
  <c r="M917" i="1"/>
  <c r="M919" i="1"/>
  <c r="M921" i="1"/>
  <c r="M923" i="1"/>
  <c r="M925" i="1"/>
  <c r="M927" i="1"/>
  <c r="M929" i="1"/>
  <c r="M931" i="1"/>
  <c r="M939" i="1"/>
  <c r="M943" i="1"/>
  <c r="M945" i="1"/>
  <c r="M947" i="1"/>
  <c r="M949" i="1"/>
  <c r="M953" i="1"/>
  <c r="M955" i="1"/>
  <c r="M957" i="1"/>
  <c r="M961" i="1"/>
  <c r="M965" i="1"/>
  <c r="M967" i="1"/>
  <c r="M971" i="1"/>
  <c r="M973" i="1"/>
  <c r="M975" i="1"/>
  <c r="M977" i="1"/>
  <c r="M981" i="1"/>
  <c r="M991" i="1"/>
  <c r="M999" i="1"/>
  <c r="M1003" i="1"/>
  <c r="M1007" i="1"/>
  <c r="M1013" i="1"/>
  <c r="M1015" i="1"/>
  <c r="M1017" i="1"/>
  <c r="M1019" i="1"/>
  <c r="M1021" i="1"/>
  <c r="M1023" i="1"/>
  <c r="M1027" i="1"/>
  <c r="M1029" i="1"/>
  <c r="M1033" i="1"/>
  <c r="M1035" i="1"/>
  <c r="M1039" i="1"/>
  <c r="M1041" i="1"/>
  <c r="M1045" i="1"/>
  <c r="M1047" i="1"/>
  <c r="M1049" i="1"/>
  <c r="M1053" i="1"/>
  <c r="M1059" i="1"/>
  <c r="M1063" i="1"/>
  <c r="M1065" i="1"/>
  <c r="M1067" i="1"/>
  <c r="M1071" i="1"/>
  <c r="M1077" i="1"/>
  <c r="M1081" i="1"/>
  <c r="M1083" i="1"/>
  <c r="M1087" i="1"/>
  <c r="M1089" i="1"/>
  <c r="M1093" i="1"/>
  <c r="M1099" i="1"/>
  <c r="M1101" i="1"/>
  <c r="M1103" i="1"/>
  <c r="M1107" i="1"/>
  <c r="M1109" i="1"/>
  <c r="M1111" i="1"/>
  <c r="M1113" i="1"/>
  <c r="M1117" i="1"/>
  <c r="M1121" i="1"/>
  <c r="M1143" i="1"/>
  <c r="M1147" i="1"/>
  <c r="M1157" i="1"/>
  <c r="M1163" i="1"/>
  <c r="M1167" i="1"/>
  <c r="M1175" i="1"/>
  <c r="M1177" i="1"/>
  <c r="M1179" i="1"/>
  <c r="M1181" i="1"/>
  <c r="M1183" i="1"/>
  <c r="M1185" i="1"/>
  <c r="M1187" i="1"/>
  <c r="M1189" i="1"/>
  <c r="M1191" i="1"/>
  <c r="M1193" i="1"/>
  <c r="M1195" i="1"/>
  <c r="M1197" i="1"/>
  <c r="M1199" i="1"/>
  <c r="M1201" i="1"/>
  <c r="M1203" i="1"/>
  <c r="M1205" i="1"/>
  <c r="M1207" i="1"/>
  <c r="M1211" i="1"/>
  <c r="M1213" i="1"/>
  <c r="M1219" i="1"/>
  <c r="M1231" i="1"/>
  <c r="M1235" i="1"/>
  <c r="M1239" i="1"/>
  <c r="M1243" i="1"/>
  <c r="M1245" i="1"/>
  <c r="M1251" i="1"/>
  <c r="M1255" i="1"/>
  <c r="M1257" i="1"/>
  <c r="M1259" i="1"/>
  <c r="M1263" i="1"/>
  <c r="M1267" i="1"/>
  <c r="M1269" i="1"/>
  <c r="M1277" i="1"/>
  <c r="M1279" i="1"/>
  <c r="M1281" i="1"/>
  <c r="M1283" i="1"/>
  <c r="M1285" i="1"/>
  <c r="M1287" i="1"/>
  <c r="M1289" i="1"/>
  <c r="M439" i="1"/>
  <c r="M287" i="1"/>
  <c r="M291" i="1"/>
  <c r="M295" i="1"/>
  <c r="M299" i="1"/>
  <c r="M303" i="1"/>
  <c r="M307" i="1"/>
  <c r="M311" i="1"/>
  <c r="M315" i="1"/>
  <c r="M319" i="1"/>
  <c r="M323" i="1"/>
  <c r="M327" i="1"/>
  <c r="M331" i="1"/>
  <c r="M335" i="1"/>
  <c r="M339" i="1"/>
  <c r="M343" i="1"/>
  <c r="M347" i="1"/>
  <c r="M351" i="1"/>
  <c r="M355" i="1"/>
  <c r="M359" i="1"/>
  <c r="M363" i="1"/>
  <c r="M367" i="1"/>
  <c r="M371" i="1"/>
  <c r="M375" i="1"/>
  <c r="M379" i="1"/>
  <c r="M383" i="1"/>
  <c r="M387" i="1"/>
  <c r="M391" i="1"/>
  <c r="M395" i="1"/>
  <c r="M399" i="1"/>
  <c r="M403" i="1"/>
  <c r="M407" i="1"/>
  <c r="M411" i="1"/>
  <c r="M415" i="1"/>
  <c r="M419" i="1"/>
  <c r="M423" i="1"/>
  <c r="M427" i="1"/>
  <c r="M431" i="1"/>
  <c r="M435" i="1"/>
  <c r="M437" i="1"/>
  <c r="M438" i="1"/>
  <c r="M436" i="1"/>
  <c r="M5" i="1"/>
  <c r="M17" i="1"/>
  <c r="M25" i="1"/>
  <c r="M37" i="1"/>
  <c r="M41" i="1"/>
  <c r="M9" i="1"/>
  <c r="M13" i="1"/>
  <c r="M21" i="1"/>
  <c r="M29" i="1"/>
  <c r="M33" i="1"/>
  <c r="M45" i="1"/>
  <c r="M49" i="1"/>
  <c r="M170" i="1"/>
  <c r="M174" i="1"/>
  <c r="M178" i="1"/>
  <c r="M182" i="1"/>
  <c r="M186" i="1"/>
  <c r="M190" i="1"/>
  <c r="M194" i="1"/>
  <c r="M198" i="1"/>
  <c r="M202" i="1"/>
  <c r="M206" i="1"/>
  <c r="M210" i="1"/>
  <c r="M214" i="1"/>
  <c r="M218" i="1"/>
  <c r="M222" i="1"/>
  <c r="M226" i="1"/>
  <c r="M230" i="1"/>
  <c r="M234" i="1"/>
  <c r="M238" i="1"/>
  <c r="M242" i="1"/>
  <c r="M246" i="1"/>
  <c r="M250" i="1"/>
  <c r="M254" i="1"/>
  <c r="M258" i="1"/>
  <c r="M262" i="1"/>
  <c r="M266" i="1"/>
  <c r="M270" i="1"/>
  <c r="M274" i="1"/>
  <c r="M278" i="1"/>
  <c r="M282" i="1"/>
  <c r="M286" i="1"/>
  <c r="M290" i="1"/>
  <c r="M294" i="1"/>
  <c r="M298" i="1"/>
  <c r="M302" i="1"/>
  <c r="M306" i="1"/>
  <c r="M310" i="1"/>
  <c r="M314" i="1"/>
  <c r="M318" i="1"/>
  <c r="M322" i="1"/>
  <c r="M326" i="1"/>
  <c r="M330" i="1"/>
  <c r="M334" i="1"/>
  <c r="M338" i="1"/>
  <c r="M342" i="1"/>
  <c r="M346" i="1"/>
  <c r="M350" i="1"/>
  <c r="M354" i="1"/>
  <c r="M358" i="1"/>
  <c r="M362" i="1"/>
  <c r="M366" i="1"/>
  <c r="M370" i="1"/>
  <c r="M374" i="1"/>
  <c r="M378" i="1"/>
  <c r="M382" i="1"/>
  <c r="M386" i="1"/>
  <c r="M390" i="1"/>
  <c r="M394" i="1"/>
  <c r="M398" i="1"/>
  <c r="M402" i="1"/>
  <c r="M406" i="1"/>
  <c r="M410" i="1"/>
  <c r="M414" i="1"/>
  <c r="M418" i="1"/>
  <c r="M3" i="1"/>
  <c r="M7" i="1"/>
  <c r="M31" i="1"/>
  <c r="M51" i="1"/>
  <c r="M75" i="1"/>
  <c r="M79" i="1"/>
  <c r="M103" i="1"/>
  <c r="M119" i="1"/>
  <c r="M127" i="1"/>
  <c r="M151" i="1"/>
  <c r="M167" i="1"/>
  <c r="M171" i="1"/>
  <c r="M183" i="1"/>
  <c r="M187" i="1"/>
  <c r="M219" i="1"/>
  <c r="M223" i="1"/>
  <c r="M243" i="1"/>
  <c r="M263" i="1"/>
  <c r="M267" i="1"/>
  <c r="M11" i="1"/>
  <c r="M15" i="1"/>
  <c r="M19" i="1"/>
  <c r="M23" i="1"/>
  <c r="M27" i="1"/>
  <c r="M35" i="1"/>
  <c r="M39" i="1"/>
  <c r="M43" i="1"/>
  <c r="M47" i="1"/>
  <c r="M55" i="1"/>
  <c r="M59" i="1"/>
  <c r="M63" i="1"/>
  <c r="M67" i="1"/>
  <c r="M71" i="1"/>
  <c r="M83" i="1"/>
  <c r="M87" i="1"/>
  <c r="M91" i="1"/>
  <c r="M95" i="1"/>
  <c r="M99" i="1"/>
  <c r="M107" i="1"/>
  <c r="M111" i="1"/>
  <c r="M115" i="1"/>
  <c r="M123" i="1"/>
  <c r="M131" i="1"/>
  <c r="M135" i="1"/>
  <c r="M139" i="1"/>
  <c r="M143" i="1"/>
  <c r="M147" i="1"/>
  <c r="M155" i="1"/>
  <c r="M159" i="1"/>
  <c r="M163" i="1"/>
  <c r="M175" i="1"/>
  <c r="M179" i="1"/>
  <c r="M191" i="1"/>
  <c r="M195" i="1"/>
  <c r="M199" i="1"/>
  <c r="M203" i="1"/>
  <c r="M207" i="1"/>
  <c r="M211" i="1"/>
  <c r="M215" i="1"/>
  <c r="M227" i="1"/>
  <c r="M231" i="1"/>
  <c r="M235" i="1"/>
  <c r="M239" i="1"/>
  <c r="M247" i="1"/>
  <c r="M251" i="1"/>
  <c r="M255" i="1"/>
  <c r="M259" i="1"/>
  <c r="M271" i="1"/>
  <c r="M275" i="1"/>
  <c r="M279" i="1"/>
  <c r="M283" i="1"/>
  <c r="M98" i="1"/>
  <c r="M102" i="1"/>
  <c r="M106" i="1"/>
  <c r="M110" i="1"/>
  <c r="M114" i="1"/>
  <c r="M118" i="1"/>
  <c r="M122" i="1"/>
  <c r="M126" i="1"/>
  <c r="M130" i="1"/>
  <c r="M134" i="1"/>
  <c r="M138" i="1"/>
  <c r="M142" i="1"/>
  <c r="M146" i="1"/>
  <c r="M150" i="1"/>
  <c r="M154" i="1"/>
  <c r="M158" i="1"/>
  <c r="M162" i="1"/>
  <c r="M166" i="1"/>
  <c r="M422" i="1"/>
  <c r="M4" i="1"/>
  <c r="M8" i="1"/>
  <c r="M12" i="1"/>
  <c r="M16" i="1"/>
  <c r="M20" i="1"/>
  <c r="M24" i="1"/>
  <c r="M28" i="1"/>
  <c r="M32" i="1"/>
  <c r="M36" i="1"/>
  <c r="M40" i="1"/>
  <c r="M44" i="1"/>
  <c r="M48" i="1"/>
  <c r="M52" i="1"/>
  <c r="M56" i="1"/>
  <c r="M60" i="1"/>
  <c r="M64" i="1"/>
  <c r="M68" i="1"/>
  <c r="M72" i="1"/>
  <c r="M76" i="1"/>
  <c r="M80" i="1"/>
  <c r="M84" i="1"/>
  <c r="M88" i="1"/>
  <c r="M92" i="1"/>
  <c r="M96" i="1"/>
  <c r="M100" i="1"/>
  <c r="M104" i="1"/>
  <c r="M108" i="1"/>
  <c r="M112" i="1"/>
  <c r="M116" i="1"/>
  <c r="M120" i="1"/>
  <c r="M124" i="1"/>
  <c r="M128" i="1"/>
  <c r="M132" i="1"/>
  <c r="M136" i="1"/>
  <c r="M140" i="1"/>
  <c r="M144" i="1"/>
  <c r="M148" i="1"/>
  <c r="M152" i="1"/>
  <c r="M156" i="1"/>
  <c r="M160" i="1"/>
  <c r="M164" i="1"/>
  <c r="M168" i="1"/>
  <c r="M172" i="1"/>
  <c r="M176" i="1"/>
  <c r="M180" i="1"/>
  <c r="M184" i="1"/>
  <c r="M188" i="1"/>
  <c r="M192" i="1"/>
  <c r="M196" i="1"/>
  <c r="M200" i="1"/>
  <c r="M204" i="1"/>
  <c r="M208" i="1"/>
  <c r="M212" i="1"/>
  <c r="M216" i="1"/>
  <c r="M220" i="1"/>
  <c r="M224" i="1"/>
  <c r="M228" i="1"/>
  <c r="M232" i="1"/>
  <c r="M236" i="1"/>
  <c r="M240" i="1"/>
  <c r="M244" i="1"/>
  <c r="M248" i="1"/>
  <c r="M252" i="1"/>
  <c r="M256" i="1"/>
  <c r="M260" i="1"/>
  <c r="M264" i="1"/>
  <c r="M268" i="1"/>
  <c r="M272" i="1"/>
  <c r="M276" i="1"/>
  <c r="M280" i="1"/>
  <c r="M284" i="1"/>
  <c r="M288" i="1"/>
  <c r="M292" i="1"/>
  <c r="M296" i="1"/>
  <c r="M300" i="1"/>
  <c r="M304" i="1"/>
  <c r="M308" i="1"/>
  <c r="M312" i="1"/>
  <c r="M316" i="1"/>
  <c r="M320" i="1"/>
  <c r="M324" i="1"/>
  <c r="M328" i="1"/>
  <c r="M332" i="1"/>
  <c r="M336" i="1"/>
  <c r="M340" i="1"/>
  <c r="M344" i="1"/>
  <c r="M348" i="1"/>
  <c r="M352" i="1"/>
  <c r="M356" i="1"/>
  <c r="M360" i="1"/>
  <c r="M364" i="1"/>
  <c r="M368" i="1"/>
  <c r="M372" i="1"/>
  <c r="M376" i="1"/>
  <c r="M380" i="1"/>
  <c r="M384" i="1"/>
  <c r="M388" i="1"/>
  <c r="M392" i="1"/>
  <c r="M396" i="1"/>
  <c r="M400" i="1"/>
  <c r="M404" i="1"/>
  <c r="M408" i="1"/>
  <c r="M412" i="1"/>
  <c r="M416" i="1"/>
  <c r="M420" i="1"/>
  <c r="M424" i="1"/>
  <c r="M428" i="1"/>
  <c r="M432" i="1"/>
  <c r="M97" i="1"/>
  <c r="M101" i="1"/>
  <c r="M105" i="1"/>
  <c r="M109" i="1"/>
  <c r="M113" i="1"/>
  <c r="M117" i="1"/>
  <c r="M121" i="1"/>
  <c r="M125" i="1"/>
  <c r="M129" i="1"/>
  <c r="M133" i="1"/>
  <c r="M137" i="1"/>
  <c r="M141" i="1"/>
  <c r="M145" i="1"/>
  <c r="M149" i="1"/>
  <c r="M153" i="1"/>
  <c r="M157" i="1"/>
  <c r="M161" i="1"/>
  <c r="M165" i="1"/>
  <c r="M169" i="1"/>
  <c r="M173" i="1"/>
  <c r="M177" i="1"/>
  <c r="M181" i="1"/>
  <c r="M185" i="1"/>
  <c r="M189" i="1"/>
  <c r="M193" i="1"/>
  <c r="M197" i="1"/>
  <c r="M201" i="1"/>
  <c r="M205" i="1"/>
  <c r="M209" i="1"/>
  <c r="M213" i="1"/>
  <c r="M217" i="1"/>
  <c r="M221" i="1"/>
  <c r="M225" i="1"/>
  <c r="M229" i="1"/>
  <c r="M233" i="1"/>
  <c r="M237" i="1"/>
  <c r="M241" i="1"/>
  <c r="M245" i="1"/>
  <c r="M249" i="1"/>
  <c r="M253" i="1"/>
  <c r="M257" i="1"/>
  <c r="M261" i="1"/>
  <c r="M265" i="1"/>
  <c r="M269" i="1"/>
  <c r="M273" i="1"/>
  <c r="M277" i="1"/>
  <c r="M281" i="1"/>
  <c r="M285" i="1"/>
  <c r="M289" i="1"/>
  <c r="M293" i="1"/>
  <c r="M297" i="1"/>
  <c r="M301" i="1"/>
  <c r="M305" i="1"/>
  <c r="M309" i="1"/>
  <c r="M313" i="1"/>
  <c r="M317" i="1"/>
  <c r="M321" i="1"/>
  <c r="M325" i="1"/>
  <c r="M329" i="1"/>
  <c r="M333" i="1"/>
  <c r="M337" i="1"/>
  <c r="M341" i="1"/>
  <c r="M345" i="1"/>
  <c r="M349" i="1"/>
  <c r="M353" i="1"/>
  <c r="M357" i="1"/>
  <c r="M361" i="1"/>
  <c r="M365" i="1"/>
  <c r="M369" i="1"/>
  <c r="M373" i="1"/>
  <c r="M377" i="1"/>
  <c r="M381" i="1"/>
  <c r="M385" i="1"/>
  <c r="M389" i="1"/>
  <c r="M393" i="1"/>
  <c r="M397" i="1"/>
  <c r="M401" i="1"/>
  <c r="M405" i="1"/>
  <c r="M409" i="1"/>
  <c r="M413" i="1"/>
  <c r="M417" i="1"/>
  <c r="M421" i="1"/>
  <c r="M425" i="1"/>
  <c r="M429" i="1"/>
  <c r="M433" i="1"/>
  <c r="M53" i="1"/>
  <c r="M57" i="1"/>
  <c r="M61" i="1"/>
  <c r="M65" i="1"/>
  <c r="M69" i="1"/>
  <c r="M73" i="1"/>
  <c r="M77" i="1"/>
  <c r="M81" i="1"/>
  <c r="M85" i="1"/>
  <c r="M89" i="1"/>
  <c r="M93" i="1"/>
  <c r="M2" i="1"/>
  <c r="M6" i="1"/>
  <c r="M10" i="1"/>
  <c r="M14" i="1"/>
  <c r="M18" i="1"/>
  <c r="M22" i="1"/>
  <c r="M26" i="1"/>
  <c r="M30" i="1"/>
  <c r="M34" i="1"/>
  <c r="M38" i="1"/>
  <c r="M42" i="1"/>
  <c r="M46" i="1"/>
  <c r="M50" i="1"/>
  <c r="M54" i="1"/>
  <c r="M58" i="1"/>
  <c r="M62" i="1"/>
  <c r="M66" i="1"/>
  <c r="M70" i="1"/>
  <c r="M74" i="1"/>
  <c r="M78" i="1"/>
  <c r="M82" i="1"/>
  <c r="M86" i="1"/>
  <c r="M90" i="1"/>
  <c r="M94" i="1"/>
  <c r="M426" i="1"/>
  <c r="M430" i="1"/>
  <c r="M434" i="1"/>
  <c r="H441" i="1"/>
  <c r="H455" i="1"/>
  <c r="H519" i="1"/>
  <c r="H585" i="1"/>
  <c r="H603" i="1"/>
  <c r="H643" i="1"/>
  <c r="H651" i="1"/>
  <c r="H659" i="1"/>
  <c r="H691" i="1"/>
  <c r="H741" i="1"/>
  <c r="H757" i="1"/>
  <c r="H759" i="1"/>
  <c r="H761" i="1"/>
  <c r="H769" i="1"/>
  <c r="H773" i="1"/>
  <c r="H775" i="1"/>
  <c r="H789" i="1"/>
  <c r="H791" i="1"/>
  <c r="H793" i="1"/>
  <c r="H801" i="1"/>
  <c r="H805" i="1"/>
  <c r="H807" i="1"/>
  <c r="H453" i="1"/>
  <c r="H457" i="1"/>
  <c r="H467" i="1"/>
  <c r="H469" i="1"/>
  <c r="H473" i="1"/>
  <c r="H489" i="1"/>
  <c r="H521" i="1"/>
  <c r="H531" i="1"/>
  <c r="H533" i="1"/>
  <c r="H549" i="1"/>
  <c r="H569" i="1"/>
  <c r="H579" i="1"/>
  <c r="H581" i="1"/>
  <c r="H595" i="1"/>
  <c r="H611" i="1"/>
  <c r="H619" i="1"/>
  <c r="H667" i="1"/>
  <c r="H671" i="1"/>
  <c r="H675" i="1"/>
  <c r="H683" i="1"/>
  <c r="H699" i="1"/>
  <c r="H711" i="1"/>
  <c r="H719" i="1"/>
  <c r="H725" i="1"/>
  <c r="H743" i="1"/>
  <c r="H437" i="1"/>
  <c r="H444" i="1"/>
  <c r="H446" i="1"/>
  <c r="H454" i="1"/>
  <c r="H458" i="1"/>
  <c r="H460" i="1"/>
  <c r="H462" i="1"/>
  <c r="H468" i="1"/>
  <c r="H470" i="1"/>
  <c r="H474" i="1"/>
  <c r="H476" i="1"/>
  <c r="H478" i="1"/>
  <c r="H484" i="1"/>
  <c r="H486" i="1"/>
  <c r="H490" i="1"/>
  <c r="H492" i="1"/>
  <c r="H494" i="1"/>
  <c r="H500" i="1"/>
  <c r="H502" i="1"/>
  <c r="H506" i="1"/>
  <c r="H508" i="1"/>
  <c r="H510" i="1"/>
  <c r="H516" i="1"/>
  <c r="H518" i="1"/>
  <c r="H522" i="1"/>
  <c r="H524" i="1"/>
  <c r="H526" i="1"/>
  <c r="H532" i="1"/>
  <c r="H534" i="1"/>
  <c r="H538" i="1"/>
  <c r="H540" i="1"/>
  <c r="H542" i="1"/>
  <c r="H548" i="1"/>
  <c r="H550" i="1"/>
  <c r="H554" i="1"/>
  <c r="H556" i="1"/>
  <c r="H558" i="1"/>
  <c r="H564" i="1"/>
  <c r="H566" i="1"/>
  <c r="I570" i="1"/>
  <c r="H574" i="1"/>
  <c r="H580" i="1"/>
  <c r="H582" i="1"/>
  <c r="H586" i="1"/>
  <c r="I590" i="1"/>
  <c r="H596" i="1"/>
  <c r="H598" i="1"/>
  <c r="H602" i="1"/>
  <c r="H604" i="1"/>
  <c r="H606" i="1"/>
  <c r="H608" i="1"/>
  <c r="H610" i="1"/>
  <c r="H612" i="1"/>
  <c r="H614" i="1"/>
  <c r="H618" i="1"/>
  <c r="H620" i="1"/>
  <c r="H622" i="1"/>
  <c r="H624" i="1"/>
  <c r="H626" i="1"/>
  <c r="H628" i="1"/>
  <c r="H630" i="1"/>
  <c r="H634" i="1"/>
  <c r="H638" i="1"/>
  <c r="H642" i="1"/>
  <c r="H646" i="1"/>
  <c r="H662" i="1"/>
  <c r="H670" i="1"/>
  <c r="H678" i="1"/>
  <c r="H686" i="1"/>
  <c r="H694" i="1"/>
  <c r="H702" i="1"/>
  <c r="H710" i="1"/>
  <c r="H722" i="1"/>
  <c r="H724" i="1"/>
  <c r="H732" i="1"/>
  <c r="H740" i="1"/>
  <c r="H748" i="1"/>
  <c r="H754" i="1"/>
  <c r="H756" i="1"/>
  <c r="H764" i="1"/>
  <c r="H772" i="1"/>
  <c r="H780" i="1"/>
  <c r="H786" i="1"/>
  <c r="H788" i="1"/>
  <c r="H796" i="1"/>
  <c r="H804" i="1"/>
  <c r="H812" i="1"/>
  <c r="H818" i="1"/>
  <c r="H820" i="1"/>
  <c r="H828" i="1"/>
  <c r="H834" i="1"/>
  <c r="H836" i="1"/>
  <c r="H844" i="1"/>
  <c r="H850" i="1"/>
  <c r="H852" i="1"/>
  <c r="H860" i="1"/>
  <c r="H868" i="1"/>
  <c r="H876" i="1"/>
  <c r="H884" i="1"/>
  <c r="H886" i="1"/>
  <c r="H890" i="1"/>
  <c r="H892" i="1"/>
  <c r="H894" i="1"/>
  <c r="H900" i="1"/>
  <c r="H908" i="1"/>
  <c r="H916" i="1"/>
  <c r="H918" i="1"/>
  <c r="H922" i="1"/>
  <c r="H924" i="1"/>
  <c r="H932" i="1"/>
  <c r="H934" i="1"/>
  <c r="H938" i="1"/>
  <c r="H940" i="1"/>
  <c r="H942" i="1"/>
  <c r="H948" i="1"/>
  <c r="H950" i="1"/>
  <c r="H954" i="1"/>
  <c r="H956" i="1"/>
  <c r="H958" i="1"/>
  <c r="H964" i="1"/>
  <c r="H966" i="1"/>
  <c r="H972" i="1"/>
  <c r="H980" i="1"/>
  <c r="H982" i="1"/>
  <c r="H986" i="1"/>
  <c r="H988" i="1"/>
  <c r="H996" i="1"/>
  <c r="H998" i="1"/>
  <c r="H1004" i="1"/>
  <c r="H1006" i="1"/>
  <c r="H1012" i="1"/>
  <c r="H1014" i="1"/>
  <c r="H1018" i="1"/>
  <c r="H1020" i="1"/>
  <c r="H1022" i="1"/>
  <c r="H1028" i="1"/>
  <c r="H1030" i="1"/>
  <c r="H1036" i="1"/>
  <c r="H1044" i="1"/>
  <c r="H1046" i="1"/>
  <c r="H1050" i="1"/>
  <c r="H1052" i="1"/>
  <c r="H1060" i="1"/>
  <c r="H1068" i="1"/>
  <c r="H1076" i="1"/>
  <c r="H1078" i="1"/>
  <c r="H1082" i="1"/>
  <c r="H1084" i="1"/>
  <c r="H1086" i="1"/>
  <c r="H1092" i="1"/>
  <c r="H1098" i="1"/>
  <c r="H1100" i="1"/>
  <c r="H1102" i="1"/>
  <c r="H1108" i="1"/>
  <c r="H1114" i="1"/>
  <c r="H1116" i="1"/>
  <c r="H1118" i="1"/>
  <c r="H1122" i="1"/>
  <c r="H1130" i="1"/>
  <c r="H1136" i="1"/>
  <c r="H1138" i="1"/>
  <c r="H1140" i="1"/>
  <c r="H1146" i="1"/>
  <c r="H1148" i="1"/>
  <c r="H1154" i="1"/>
  <c r="H1156" i="1"/>
  <c r="H1162" i="1"/>
  <c r="H1164" i="1"/>
  <c r="H1170" i="1"/>
  <c r="H1172" i="1"/>
  <c r="H1178" i="1"/>
  <c r="H1180" i="1"/>
  <c r="H1186" i="1"/>
  <c r="H1188" i="1"/>
  <c r="H1194" i="1"/>
  <c r="H1196" i="1"/>
  <c r="H1202" i="1"/>
  <c r="H1204" i="1"/>
  <c r="H1210" i="1"/>
  <c r="H1212" i="1"/>
  <c r="H1218" i="1"/>
  <c r="H1220" i="1"/>
  <c r="H1228" i="1"/>
  <c r="H1236" i="1"/>
  <c r="H1244" i="1"/>
  <c r="H1252" i="1"/>
  <c r="H1260" i="1"/>
  <c r="H1268" i="1"/>
  <c r="H1276" i="1"/>
  <c r="H1284" i="1"/>
  <c r="H1292" i="1"/>
  <c r="H1300" i="1"/>
  <c r="H1308" i="1"/>
  <c r="H1316" i="1"/>
  <c r="H1324" i="1"/>
  <c r="H1332" i="1"/>
  <c r="H1364" i="1"/>
  <c r="I1380" i="1"/>
  <c r="H1388" i="1"/>
  <c r="H1396" i="1"/>
  <c r="H1408" i="1"/>
  <c r="H1416" i="1"/>
  <c r="H1424" i="1"/>
  <c r="H1436" i="1"/>
  <c r="H1438" i="1"/>
  <c r="H1444" i="1"/>
  <c r="H1452" i="1"/>
  <c r="H1460" i="1"/>
  <c r="H1468" i="1"/>
  <c r="H1470" i="1"/>
  <c r="H1476" i="1"/>
  <c r="H1478" i="1"/>
  <c r="H1484" i="1"/>
  <c r="H1492" i="1"/>
  <c r="H1494" i="1"/>
  <c r="H1500" i="1"/>
  <c r="H1502" i="1"/>
  <c r="H1508" i="1"/>
  <c r="I1510" i="1"/>
  <c r="H1516" i="1"/>
  <c r="H1518" i="1"/>
  <c r="H1524" i="1"/>
  <c r="H1532" i="1"/>
  <c r="H1538" i="1"/>
  <c r="H1540" i="1"/>
  <c r="H1548" i="1"/>
  <c r="H1550" i="1"/>
  <c r="H1556" i="1"/>
  <c r="H1558" i="1"/>
  <c r="H1564" i="1"/>
  <c r="H1572" i="1"/>
  <c r="H1580" i="1"/>
  <c r="H1588" i="1"/>
  <c r="H1594" i="1"/>
  <c r="H1674" i="1"/>
  <c r="H1706" i="1"/>
  <c r="H1722" i="1"/>
  <c r="H1732" i="1"/>
  <c r="H1738" i="1"/>
  <c r="H1752" i="1"/>
  <c r="H1764" i="1"/>
  <c r="H1766" i="1"/>
  <c r="H1770" i="1"/>
  <c r="H1774" i="1"/>
  <c r="H1778" i="1"/>
  <c r="H1780" i="1"/>
  <c r="H1782" i="1"/>
  <c r="H1786" i="1"/>
  <c r="H1788" i="1"/>
  <c r="H1790" i="1"/>
  <c r="H1794" i="1"/>
  <c r="H1798" i="1"/>
  <c r="H1802" i="1"/>
  <c r="H1804" i="1"/>
  <c r="H1806" i="1"/>
  <c r="H1810" i="1"/>
  <c r="H1812" i="1"/>
  <c r="H1814" i="1"/>
  <c r="H1816" i="1"/>
  <c r="H1824" i="1"/>
  <c r="H1838" i="1"/>
  <c r="H1846" i="1"/>
  <c r="H1862" i="1"/>
  <c r="H1870" i="1"/>
  <c r="H1878" i="1"/>
  <c r="H1886" i="1"/>
  <c r="H1890" i="1"/>
  <c r="H438" i="1"/>
  <c r="H485" i="1"/>
  <c r="H487" i="1"/>
  <c r="H499" i="1"/>
  <c r="H501" i="1"/>
  <c r="H505" i="1"/>
  <c r="H517" i="1"/>
  <c r="H537" i="1"/>
  <c r="H551" i="1"/>
  <c r="H553" i="1"/>
  <c r="H563" i="1"/>
  <c r="H565" i="1"/>
  <c r="H627" i="1"/>
  <c r="H707" i="1"/>
  <c r="H715" i="1"/>
  <c r="H727" i="1"/>
  <c r="H729" i="1"/>
  <c r="H737" i="1"/>
  <c r="H821" i="1"/>
  <c r="H823" i="1"/>
  <c r="H825" i="1"/>
  <c r="H833" i="1"/>
  <c r="H837" i="1"/>
  <c r="H839" i="1"/>
  <c r="H853" i="1"/>
  <c r="H855" i="1"/>
  <c r="H857" i="1"/>
  <c r="H869" i="1"/>
  <c r="H871" i="1"/>
  <c r="H873" i="1"/>
  <c r="H881" i="1"/>
  <c r="H885" i="1"/>
  <c r="H887" i="1"/>
  <c r="H901" i="1"/>
  <c r="H903" i="1"/>
  <c r="H905" i="1"/>
  <c r="H913" i="1"/>
  <c r="H917" i="1"/>
  <c r="H919" i="1"/>
  <c r="H933" i="1"/>
  <c r="H935" i="1"/>
  <c r="H937" i="1"/>
  <c r="H945" i="1"/>
  <c r="H949" i="1"/>
  <c r="H951" i="1"/>
  <c r="H965" i="1"/>
  <c r="H967" i="1"/>
  <c r="H969" i="1"/>
  <c r="H977" i="1"/>
  <c r="H981" i="1"/>
  <c r="H983" i="1"/>
  <c r="H997" i="1"/>
  <c r="H999" i="1"/>
  <c r="H1001" i="1"/>
  <c r="H1009" i="1"/>
  <c r="H1013" i="1"/>
  <c r="H1015" i="1"/>
  <c r="H1029" i="1"/>
  <c r="H1031" i="1"/>
  <c r="H1033" i="1"/>
  <c r="H1041" i="1"/>
  <c r="H1045" i="1"/>
  <c r="H1047" i="1"/>
  <c r="H1061" i="1"/>
  <c r="H1063" i="1"/>
  <c r="H1065" i="1"/>
  <c r="H1073" i="1"/>
  <c r="H1077" i="1"/>
  <c r="H1079" i="1"/>
  <c r="H1091" i="1"/>
  <c r="H1093" i="1"/>
  <c r="H1097" i="1"/>
  <c r="H1105" i="1"/>
  <c r="H1107" i="1"/>
  <c r="H1109" i="1"/>
  <c r="H1111" i="1"/>
  <c r="H1133" i="1"/>
  <c r="H1135" i="1"/>
  <c r="H1147" i="1"/>
  <c r="H1149" i="1"/>
  <c r="H1153" i="1"/>
  <c r="H1157" i="1"/>
  <c r="H1165" i="1"/>
  <c r="H1167" i="1"/>
  <c r="H1169" i="1"/>
  <c r="H1179" i="1"/>
  <c r="H1181" i="1"/>
  <c r="H1185" i="1"/>
  <c r="H1197" i="1"/>
  <c r="H1199" i="1"/>
  <c r="H1205" i="1"/>
  <c r="H1211" i="1"/>
  <c r="H1213" i="1"/>
  <c r="H1217" i="1"/>
  <c r="H1257" i="1"/>
  <c r="H1261" i="1"/>
  <c r="H1265" i="1"/>
  <c r="H1269" i="1"/>
  <c r="H1273" i="1"/>
  <c r="H1277" i="1"/>
  <c r="H1281" i="1"/>
  <c r="H1285" i="1"/>
  <c r="H1289" i="1"/>
  <c r="H1293" i="1"/>
  <c r="H1297" i="1"/>
  <c r="H1301" i="1"/>
  <c r="H1305" i="1"/>
  <c r="H1309" i="1"/>
  <c r="H1313" i="1"/>
  <c r="H1317" i="1"/>
  <c r="H1321" i="1"/>
  <c r="H1325" i="1"/>
  <c r="H1329" i="1"/>
  <c r="H1337" i="1"/>
  <c r="H1345" i="1"/>
  <c r="H1353" i="1"/>
  <c r="H1361" i="1"/>
  <c r="H1365" i="1"/>
  <c r="H1397" i="1"/>
  <c r="H1399" i="1"/>
  <c r="H1401" i="1"/>
  <c r="H1405" i="1"/>
  <c r="H1409" i="1"/>
  <c r="H1413" i="1"/>
  <c r="H1415" i="1"/>
  <c r="H1417" i="1"/>
  <c r="H1421" i="1"/>
  <c r="H1425" i="1"/>
  <c r="H1429" i="1"/>
  <c r="H1433" i="1"/>
  <c r="H1451" i="1"/>
  <c r="H1471" i="1"/>
  <c r="H1491" i="1"/>
  <c r="H1503" i="1"/>
  <c r="H1515" i="1"/>
  <c r="H1529" i="1"/>
  <c r="H1535" i="1"/>
  <c r="H1537" i="1"/>
  <c r="H1553" i="1"/>
  <c r="I1563" i="1"/>
  <c r="H1577" i="1"/>
  <c r="H1585" i="1"/>
  <c r="H1639" i="1"/>
  <c r="H1647" i="1"/>
  <c r="H1655" i="1"/>
  <c r="H1657" i="1"/>
  <c r="H1663" i="1"/>
  <c r="H1671" i="1"/>
  <c r="H1679" i="1"/>
  <c r="H1687" i="1"/>
  <c r="H1689" i="1"/>
  <c r="H1695" i="1"/>
  <c r="H1703" i="1"/>
  <c r="H1711" i="1"/>
  <c r="H1719" i="1"/>
  <c r="H1721" i="1"/>
  <c r="H1727" i="1"/>
  <c r="H1735" i="1"/>
  <c r="H1743" i="1"/>
  <c r="H1751" i="1"/>
  <c r="H1759" i="1"/>
  <c r="H1765" i="1"/>
  <c r="H1789" i="1"/>
  <c r="H1815" i="1"/>
  <c r="H1817" i="1"/>
  <c r="H1819" i="1"/>
  <c r="H1825" i="1"/>
  <c r="H1833" i="1"/>
  <c r="H1847" i="1"/>
  <c r="H1871" i="1"/>
  <c r="H1887" i="1"/>
  <c r="H1903" i="1"/>
  <c r="H1907" i="1"/>
  <c r="H1911" i="1"/>
  <c r="H1919" i="1"/>
  <c r="H1923" i="1"/>
  <c r="H1927" i="1"/>
  <c r="H1935" i="1"/>
  <c r="H1939" i="1"/>
  <c r="H1943" i="1"/>
  <c r="H1951" i="1"/>
  <c r="H1955" i="1"/>
  <c r="H1959" i="1"/>
  <c r="H1967" i="1"/>
  <c r="H1971" i="1"/>
  <c r="H1975" i="1"/>
  <c r="H1983" i="1"/>
  <c r="H1987" i="1"/>
  <c r="H1991" i="1"/>
  <c r="H1999" i="1"/>
  <c r="H65" i="1"/>
  <c r="H93" i="1"/>
  <c r="H121" i="1"/>
  <c r="H157" i="1"/>
  <c r="H293" i="1"/>
  <c r="H325" i="1"/>
  <c r="H15" i="1"/>
  <c r="H19" i="1"/>
  <c r="H51" i="1"/>
  <c r="H215" i="1"/>
  <c r="H231" i="1"/>
  <c r="H287" i="1"/>
  <c r="H423" i="1"/>
  <c r="I435" i="1"/>
  <c r="H57" i="1"/>
  <c r="H69" i="1"/>
  <c r="H89" i="1"/>
  <c r="H105" i="1"/>
  <c r="H117" i="1"/>
  <c r="H133" i="1"/>
  <c r="H137" i="1"/>
  <c r="H153" i="1"/>
  <c r="H165" i="1"/>
  <c r="H169" i="1"/>
  <c r="H197" i="1"/>
  <c r="H257" i="1"/>
  <c r="H265" i="1"/>
  <c r="H281" i="1"/>
  <c r="H313" i="1"/>
  <c r="H341" i="1"/>
  <c r="H3" i="1"/>
  <c r="H11" i="1"/>
  <c r="H23" i="1"/>
  <c r="H27" i="1"/>
  <c r="H35" i="1"/>
  <c r="H43" i="1"/>
  <c r="H59" i="1"/>
  <c r="H67" i="1"/>
  <c r="H71" i="1"/>
  <c r="H75" i="1"/>
  <c r="H211" i="1"/>
  <c r="H219" i="1"/>
  <c r="H227" i="1"/>
  <c r="H243" i="1"/>
  <c r="H247" i="1"/>
  <c r="H255" i="1"/>
  <c r="I331" i="1"/>
  <c r="H4" i="1"/>
  <c r="H8" i="1"/>
  <c r="H12" i="1"/>
  <c r="H16" i="1"/>
  <c r="H20" i="1"/>
  <c r="H24" i="1"/>
  <c r="H28" i="1"/>
  <c r="H32" i="1"/>
  <c r="H36" i="1"/>
  <c r="H40" i="1"/>
  <c r="H44" i="1"/>
  <c r="H48" i="1"/>
  <c r="H52" i="1"/>
  <c r="H56" i="1"/>
  <c r="H60" i="1"/>
  <c r="H64" i="1"/>
  <c r="H72" i="1"/>
  <c r="H76" i="1"/>
  <c r="H80" i="1"/>
  <c r="H88" i="1"/>
  <c r="H92" i="1"/>
  <c r="H96" i="1"/>
  <c r="H104" i="1"/>
  <c r="H108" i="1"/>
  <c r="H112" i="1"/>
  <c r="H120" i="1"/>
  <c r="H124" i="1"/>
  <c r="H128" i="1"/>
  <c r="H136" i="1"/>
  <c r="H140" i="1"/>
  <c r="H144" i="1"/>
  <c r="H152" i="1"/>
  <c r="H156" i="1"/>
  <c r="H160" i="1"/>
  <c r="H168" i="1"/>
  <c r="H172" i="1"/>
  <c r="H176" i="1"/>
  <c r="H184" i="1"/>
  <c r="H192" i="1"/>
  <c r="H200" i="1"/>
  <c r="H204" i="1"/>
  <c r="H208" i="1"/>
  <c r="H216" i="1"/>
  <c r="H220" i="1"/>
  <c r="H228" i="1"/>
  <c r="H236" i="1"/>
  <c r="H260" i="1"/>
  <c r="H272" i="1"/>
  <c r="H284" i="1"/>
  <c r="H292" i="1"/>
  <c r="H308" i="1"/>
  <c r="H316" i="1"/>
  <c r="H324" i="1"/>
  <c r="H340" i="1"/>
  <c r="H348" i="1"/>
  <c r="H352" i="1"/>
  <c r="H356" i="1"/>
  <c r="H372" i="1"/>
  <c r="H380" i="1"/>
  <c r="H384" i="1"/>
  <c r="H388" i="1"/>
  <c r="H404" i="1"/>
  <c r="H412" i="1"/>
  <c r="H420" i="1"/>
  <c r="H428" i="1"/>
  <c r="H61" i="1"/>
  <c r="H193" i="1"/>
  <c r="H249" i="1"/>
  <c r="H273" i="1"/>
  <c r="H309" i="1"/>
  <c r="H345" i="1"/>
  <c r="H357" i="1"/>
  <c r="H373" i="1"/>
  <c r="H377" i="1"/>
  <c r="H381" i="1"/>
  <c r="H389" i="1"/>
  <c r="H405" i="1"/>
  <c r="H409" i="1"/>
  <c r="H421" i="1"/>
  <c r="H425" i="1"/>
  <c r="H58" i="1"/>
  <c r="H62" i="1"/>
  <c r="H66" i="1"/>
  <c r="H70" i="1"/>
  <c r="H90" i="1"/>
  <c r="H94" i="1"/>
  <c r="H106" i="1"/>
  <c r="H122" i="1"/>
  <c r="H138" i="1"/>
  <c r="H154" i="1"/>
  <c r="H158" i="1"/>
  <c r="H170" i="1"/>
  <c r="H178" i="1"/>
  <c r="H186" i="1"/>
  <c r="H194" i="1"/>
  <c r="H202" i="1"/>
  <c r="H290" i="1"/>
  <c r="H298" i="1"/>
  <c r="H302" i="1"/>
  <c r="H306" i="1"/>
  <c r="H314" i="1"/>
  <c r="H318" i="1"/>
  <c r="H322" i="1"/>
  <c r="H330" i="1"/>
  <c r="H334" i="1"/>
  <c r="H338" i="1"/>
  <c r="H346" i="1"/>
  <c r="H350" i="1"/>
  <c r="H354" i="1"/>
  <c r="H362" i="1"/>
  <c r="H366" i="1"/>
  <c r="H370" i="1"/>
  <c r="H378" i="1"/>
  <c r="H382" i="1"/>
  <c r="H386" i="1"/>
  <c r="H394" i="1"/>
  <c r="H398" i="1"/>
  <c r="H402" i="1"/>
  <c r="H410" i="1"/>
  <c r="H414" i="1"/>
  <c r="H422" i="1"/>
  <c r="H426" i="1"/>
  <c r="H430" i="1"/>
  <c r="F15" i="20"/>
  <c r="I1987" i="1"/>
  <c r="H1988" i="1"/>
  <c r="E16" i="20"/>
  <c r="E17" i="20"/>
  <c r="E15" i="20"/>
  <c r="H1754" i="1"/>
  <c r="I1518" i="1"/>
  <c r="H1519" i="1"/>
  <c r="H1828" i="1"/>
  <c r="I675" i="1"/>
  <c r="I1585" i="1"/>
  <c r="H1586" i="1"/>
  <c r="I1804" i="1"/>
  <c r="H1805" i="1"/>
  <c r="I1292" i="1"/>
  <c r="I1293" i="1"/>
  <c r="H1294" i="1"/>
  <c r="H1857" i="1"/>
  <c r="H1893" i="1"/>
  <c r="I1955" i="1"/>
  <c r="H1956" i="1"/>
  <c r="I671" i="1"/>
  <c r="H677" i="1"/>
  <c r="H910" i="1"/>
  <c r="I1399" i="1"/>
  <c r="H1400" i="1"/>
  <c r="I1847" i="1"/>
  <c r="I1923" i="1"/>
  <c r="H1924" i="1"/>
  <c r="I506" i="1"/>
  <c r="H507" i="1"/>
  <c r="H806" i="1"/>
  <c r="H1124" i="1"/>
  <c r="I350" i="1"/>
  <c r="H351" i="1"/>
  <c r="H568" i="1"/>
  <c r="I966" i="1"/>
  <c r="H447" i="1"/>
  <c r="H1881" i="1"/>
  <c r="H125" i="1"/>
  <c r="H142" i="1"/>
  <c r="I158" i="1"/>
  <c r="H213" i="1"/>
  <c r="I215" i="1"/>
  <c r="I260" i="1"/>
  <c r="H479" i="1"/>
  <c r="H527" i="1"/>
  <c r="I608" i="1"/>
  <c r="H609" i="1"/>
  <c r="H758" i="1"/>
  <c r="I942" i="1"/>
  <c r="H1062" i="1"/>
  <c r="I1260" i="1"/>
  <c r="I1261" i="1"/>
  <c r="H1262" i="1"/>
  <c r="H415" i="1"/>
  <c r="I850" i="1"/>
  <c r="I857" i="1"/>
  <c r="H858" i="1"/>
  <c r="I1050" i="1"/>
  <c r="I1153" i="1"/>
  <c r="I1324" i="1"/>
  <c r="I1325" i="1"/>
  <c r="H1326" i="1"/>
  <c r="I1470" i="1"/>
  <c r="H312" i="1"/>
  <c r="I378" i="1"/>
  <c r="H379" i="1"/>
  <c r="I455" i="1"/>
  <c r="H456" i="1"/>
  <c r="I499" i="1"/>
  <c r="I500" i="1"/>
  <c r="H559" i="1"/>
  <c r="I574" i="1"/>
  <c r="H575" i="1"/>
  <c r="I643" i="1"/>
  <c r="H774" i="1"/>
  <c r="I934" i="1"/>
  <c r="I1172" i="1"/>
  <c r="H1173" i="1"/>
  <c r="I1217" i="1"/>
  <c r="I1308" i="1"/>
  <c r="I1309" i="1"/>
  <c r="H1310" i="1"/>
  <c r="I1353" i="1"/>
  <c r="H1354" i="1"/>
  <c r="I1438" i="1"/>
  <c r="H1439" i="1"/>
  <c r="I1491" i="1"/>
  <c r="I1550" i="1"/>
  <c r="I1553" i="1"/>
  <c r="H1554" i="1"/>
  <c r="H1614" i="1"/>
  <c r="I1689" i="1"/>
  <c r="H1690" i="1"/>
  <c r="I516" i="1"/>
  <c r="H645" i="1"/>
  <c r="I722" i="1"/>
  <c r="I729" i="1"/>
  <c r="H730" i="1"/>
  <c r="H830" i="1"/>
  <c r="I881" i="1"/>
  <c r="H882" i="1"/>
  <c r="I938" i="1"/>
  <c r="I998" i="1"/>
  <c r="I1001" i="1"/>
  <c r="H1002" i="1"/>
  <c r="I1939" i="1"/>
  <c r="H1940" i="1"/>
  <c r="I1205" i="1"/>
  <c r="I1276" i="1"/>
  <c r="I1277" i="1"/>
  <c r="H1278" i="1"/>
  <c r="I1732" i="1"/>
  <c r="H1733" i="1"/>
  <c r="I1754" i="1"/>
  <c r="H1783" i="1"/>
  <c r="I1805" i="1"/>
  <c r="H431" i="1"/>
  <c r="H435" i="1"/>
  <c r="H440" i="1"/>
  <c r="H442" i="1"/>
  <c r="I442" i="1"/>
  <c r="H452" i="1"/>
  <c r="I452" i="1"/>
  <c r="I316" i="1"/>
  <c r="H443" i="1"/>
  <c r="H463" i="1"/>
  <c r="H504" i="1"/>
  <c r="H436" i="1"/>
  <c r="I436" i="1"/>
  <c r="H495" i="1"/>
  <c r="I563" i="1"/>
  <c r="I564" i="1"/>
  <c r="H665" i="1"/>
  <c r="I702" i="1"/>
  <c r="H703" i="1"/>
  <c r="H766" i="1"/>
  <c r="H822" i="1"/>
  <c r="H838" i="1"/>
  <c r="I873" i="1"/>
  <c r="H874" i="1"/>
  <c r="I922" i="1"/>
  <c r="I1006" i="1"/>
  <c r="I1009" i="1"/>
  <c r="H1010" i="1"/>
  <c r="H1038" i="1"/>
  <c r="I1140" i="1"/>
  <c r="H1141" i="1"/>
  <c r="I1164" i="1"/>
  <c r="I1185" i="1"/>
  <c r="I1244" i="1"/>
  <c r="H1254" i="1"/>
  <c r="I1284" i="1"/>
  <c r="I1285" i="1"/>
  <c r="H1286" i="1"/>
  <c r="I1316" i="1"/>
  <c r="I1317" i="1"/>
  <c r="H1318" i="1"/>
  <c r="I1415" i="1"/>
  <c r="I1535" i="1"/>
  <c r="H1574" i="1"/>
  <c r="I1594" i="1"/>
  <c r="H1630" i="1"/>
  <c r="I1765" i="1"/>
  <c r="I703" i="1"/>
  <c r="I874" i="1"/>
  <c r="I1038" i="1"/>
  <c r="I1141" i="1"/>
  <c r="I1722" i="1"/>
  <c r="I1813" i="1"/>
  <c r="I1838" i="1"/>
  <c r="H1839" i="1"/>
  <c r="H1869" i="1"/>
  <c r="I1886" i="1"/>
  <c r="I1887" i="1"/>
  <c r="H1888" i="1"/>
  <c r="I1907" i="1"/>
  <c r="H1908" i="1"/>
  <c r="I1971" i="1"/>
  <c r="H1972" i="1"/>
  <c r="H511" i="1"/>
  <c r="I519" i="1"/>
  <c r="H520" i="1"/>
  <c r="H543" i="1"/>
  <c r="I575" i="1"/>
  <c r="I624" i="1"/>
  <c r="H625" i="1"/>
  <c r="I659" i="1"/>
  <c r="H742" i="1"/>
  <c r="I786" i="1"/>
  <c r="I793" i="1"/>
  <c r="H794" i="1"/>
  <c r="I834" i="1"/>
  <c r="I1030" i="1"/>
  <c r="H1070" i="1"/>
  <c r="I1091" i="1"/>
  <c r="I1107" i="1"/>
  <c r="I1204" i="1"/>
  <c r="I1236" i="1"/>
  <c r="I1252" i="1"/>
  <c r="I1268" i="1"/>
  <c r="I1269" i="1"/>
  <c r="H1270" i="1"/>
  <c r="I1300" i="1"/>
  <c r="I1301" i="1"/>
  <c r="H1302" i="1"/>
  <c r="I1332" i="1"/>
  <c r="I1337" i="1"/>
  <c r="H1338" i="1"/>
  <c r="I1451" i="1"/>
  <c r="I1478" i="1"/>
  <c r="H1479" i="1"/>
  <c r="I1503" i="1"/>
  <c r="I1537" i="1"/>
  <c r="H1598" i="1"/>
  <c r="I1690" i="1"/>
  <c r="H1775" i="1"/>
  <c r="H591" i="1"/>
  <c r="I591" i="1"/>
  <c r="H601" i="1"/>
  <c r="I314" i="1"/>
  <c r="H315" i="1"/>
  <c r="H335" i="1"/>
  <c r="H344" i="1"/>
  <c r="I348" i="1"/>
  <c r="H367" i="1"/>
  <c r="H399" i="1"/>
  <c r="H584" i="1"/>
  <c r="H616" i="1"/>
  <c r="I616" i="1"/>
  <c r="H655" i="1"/>
  <c r="I64" i="1"/>
  <c r="H77" i="1"/>
  <c r="H78" i="1"/>
  <c r="H296" i="1"/>
  <c r="I346" i="1"/>
  <c r="H347" i="1"/>
  <c r="H360" i="1"/>
  <c r="I367" i="1"/>
  <c r="I382" i="1"/>
  <c r="H383" i="1"/>
  <c r="H392" i="1"/>
  <c r="I399" i="1"/>
  <c r="H408" i="1"/>
  <c r="I423" i="1"/>
  <c r="H424" i="1"/>
  <c r="I458" i="1"/>
  <c r="H459" i="1"/>
  <c r="I463" i="1"/>
  <c r="H472" i="1"/>
  <c r="I487" i="1"/>
  <c r="H488" i="1"/>
  <c r="I522" i="1"/>
  <c r="H523" i="1"/>
  <c r="I527" i="1"/>
  <c r="H536" i="1"/>
  <c r="I551" i="1"/>
  <c r="H552" i="1"/>
  <c r="H571" i="1"/>
  <c r="H600" i="1"/>
  <c r="I600" i="1"/>
  <c r="H635" i="1"/>
  <c r="I635" i="1"/>
  <c r="H637" i="1"/>
  <c r="I77" i="1"/>
  <c r="I78" i="1"/>
  <c r="I424" i="1"/>
  <c r="I459" i="1"/>
  <c r="I488" i="1"/>
  <c r="I523" i="1"/>
  <c r="I552" i="1"/>
  <c r="H570" i="1"/>
  <c r="H617" i="1"/>
  <c r="H654" i="1"/>
  <c r="I654" i="1"/>
  <c r="H1340" i="1"/>
  <c r="I1340" i="1"/>
  <c r="H1342" i="1"/>
  <c r="H1357" i="1"/>
  <c r="I1357" i="1"/>
  <c r="H1395" i="1"/>
  <c r="I1395" i="1"/>
  <c r="H1463" i="1"/>
  <c r="H1486" i="1"/>
  <c r="I1486" i="1"/>
  <c r="I691" i="1"/>
  <c r="I707" i="1"/>
  <c r="H717" i="1"/>
  <c r="H750" i="1"/>
  <c r="I761" i="1"/>
  <c r="H762" i="1"/>
  <c r="I769" i="1"/>
  <c r="H770" i="1"/>
  <c r="H782" i="1"/>
  <c r="I801" i="1"/>
  <c r="H802" i="1"/>
  <c r="H870" i="1"/>
  <c r="H878" i="1"/>
  <c r="H902" i="1"/>
  <c r="I910" i="1"/>
  <c r="H974" i="1"/>
  <c r="I986" i="1"/>
  <c r="I1002" i="1"/>
  <c r="I1062" i="1"/>
  <c r="I1065" i="1"/>
  <c r="H1066" i="1"/>
  <c r="I1070" i="1"/>
  <c r="I1073" i="1"/>
  <c r="H1074" i="1"/>
  <c r="I1097" i="1"/>
  <c r="I1105" i="1"/>
  <c r="H1106" i="1"/>
  <c r="I1111" i="1"/>
  <c r="I1148" i="1"/>
  <c r="I1188" i="1"/>
  <c r="H1189" i="1"/>
  <c r="I1196" i="1"/>
  <c r="I1212" i="1"/>
  <c r="H1230" i="1"/>
  <c r="H1334" i="1"/>
  <c r="H1349" i="1"/>
  <c r="I1349" i="1"/>
  <c r="I1361" i="1"/>
  <c r="I1364" i="1"/>
  <c r="I1365" i="1"/>
  <c r="H1366" i="1"/>
  <c r="H1372" i="1"/>
  <c r="I1372" i="1"/>
  <c r="H1374" i="1"/>
  <c r="H1447" i="1"/>
  <c r="I770" i="1"/>
  <c r="I870" i="1"/>
  <c r="I878" i="1"/>
  <c r="I902" i="1"/>
  <c r="I974" i="1"/>
  <c r="I1066" i="1"/>
  <c r="I1106" i="1"/>
  <c r="H1341" i="1"/>
  <c r="I1341" i="1"/>
  <c r="H1356" i="1"/>
  <c r="I1356" i="1"/>
  <c r="H1358" i="1"/>
  <c r="H1423" i="1"/>
  <c r="I1423" i="1"/>
  <c r="H1462" i="1"/>
  <c r="I1462" i="1"/>
  <c r="H1487" i="1"/>
  <c r="I670" i="1"/>
  <c r="H693" i="1"/>
  <c r="I715" i="1"/>
  <c r="I737" i="1"/>
  <c r="H738" i="1"/>
  <c r="H814" i="1"/>
  <c r="I825" i="1"/>
  <c r="H826" i="1"/>
  <c r="I833" i="1"/>
  <c r="H846" i="1"/>
  <c r="I937" i="1"/>
  <c r="I945" i="1"/>
  <c r="H946" i="1"/>
  <c r="I1156" i="1"/>
  <c r="I1169" i="1"/>
  <c r="I1180" i="1"/>
  <c r="I1228" i="1"/>
  <c r="I1257" i="1"/>
  <c r="H1258" i="1"/>
  <c r="I1265" i="1"/>
  <c r="H1266" i="1"/>
  <c r="I1273" i="1"/>
  <c r="H1274" i="1"/>
  <c r="I1281" i="1"/>
  <c r="H1282" i="1"/>
  <c r="I1289" i="1"/>
  <c r="H1290" i="1"/>
  <c r="I1297" i="1"/>
  <c r="H1298" i="1"/>
  <c r="I1305" i="1"/>
  <c r="H1306" i="1"/>
  <c r="I1313" i="1"/>
  <c r="H1314" i="1"/>
  <c r="I1321" i="1"/>
  <c r="H1322" i="1"/>
  <c r="I1329" i="1"/>
  <c r="H1330" i="1"/>
  <c r="H1333" i="1"/>
  <c r="I1333" i="1"/>
  <c r="I1345" i="1"/>
  <c r="H1346" i="1"/>
  <c r="H1348" i="1"/>
  <c r="I1348" i="1"/>
  <c r="H1350" i="1"/>
  <c r="H1373" i="1"/>
  <c r="I1373" i="1"/>
  <c r="H1407" i="1"/>
  <c r="I1407" i="1"/>
  <c r="H1446" i="1"/>
  <c r="I1446" i="1"/>
  <c r="H1475" i="1"/>
  <c r="I1475" i="1"/>
  <c r="I1400" i="1"/>
  <c r="I1439" i="1"/>
  <c r="I1502" i="1"/>
  <c r="I1515" i="1"/>
  <c r="H1543" i="1"/>
  <c r="I1554" i="1"/>
  <c r="I1574" i="1"/>
  <c r="I1577" i="1"/>
  <c r="H1578" i="1"/>
  <c r="I1586" i="1"/>
  <c r="H1622" i="1"/>
  <c r="I1721" i="1"/>
  <c r="I1733" i="1"/>
  <c r="I1764" i="1"/>
  <c r="I1789" i="1"/>
  <c r="H1811" i="1"/>
  <c r="I1819" i="1"/>
  <c r="H1820" i="1"/>
  <c r="H1841" i="1"/>
  <c r="H1885" i="1"/>
  <c r="I1888" i="1"/>
  <c r="I1903" i="1"/>
  <c r="H1904" i="1"/>
  <c r="I1935" i="1"/>
  <c r="H1936" i="1"/>
  <c r="I1967" i="1"/>
  <c r="H1968" i="1"/>
  <c r="I1999" i="1"/>
  <c r="H2000" i="1"/>
  <c r="I1529" i="1"/>
  <c r="H1530" i="1"/>
  <c r="H1566" i="1"/>
  <c r="H1590" i="1"/>
  <c r="H1606" i="1"/>
  <c r="I1657" i="1"/>
  <c r="H1658" i="1"/>
  <c r="H1737" i="1"/>
  <c r="I1780" i="1"/>
  <c r="H1781" i="1"/>
  <c r="H1799" i="1"/>
  <c r="I1815" i="1"/>
  <c r="H1836" i="1"/>
  <c r="I1862" i="1"/>
  <c r="H1863" i="1"/>
  <c r="I1871" i="1"/>
  <c r="I1878" i="1"/>
  <c r="H1879" i="1"/>
  <c r="H1892" i="1"/>
  <c r="I1919" i="1"/>
  <c r="H1920" i="1"/>
  <c r="I1951" i="1"/>
  <c r="H1952" i="1"/>
  <c r="I1983" i="1"/>
  <c r="H1984" i="1"/>
  <c r="I1530" i="1"/>
  <c r="I1658" i="1"/>
  <c r="I1737" i="1"/>
  <c r="I1863" i="1"/>
  <c r="I1892" i="1"/>
  <c r="H641" i="1"/>
  <c r="H695" i="1"/>
  <c r="I695" i="1"/>
  <c r="H721" i="1"/>
  <c r="I721" i="1"/>
  <c r="H785" i="1"/>
  <c r="I785" i="1"/>
  <c r="H849" i="1"/>
  <c r="I849" i="1"/>
  <c r="I862" i="1"/>
  <c r="H921" i="1"/>
  <c r="I921" i="1"/>
  <c r="I926" i="1"/>
  <c r="H985" i="1"/>
  <c r="I985" i="1"/>
  <c r="I990" i="1"/>
  <c r="H1049" i="1"/>
  <c r="I1049" i="1"/>
  <c r="I1054" i="1"/>
  <c r="H1113" i="1"/>
  <c r="I1113" i="1"/>
  <c r="I1128" i="1"/>
  <c r="H1128" i="1"/>
  <c r="H1137" i="1"/>
  <c r="I1137" i="1"/>
  <c r="H1201" i="1"/>
  <c r="I1201" i="1"/>
  <c r="H1226" i="1"/>
  <c r="H1378" i="1"/>
  <c r="H1412" i="1"/>
  <c r="H1427" i="1"/>
  <c r="I1427" i="1"/>
  <c r="H1431" i="1"/>
  <c r="I1431" i="1"/>
  <c r="H63" i="1"/>
  <c r="I94" i="1"/>
  <c r="H126" i="1"/>
  <c r="I136" i="1"/>
  <c r="H141" i="1"/>
  <c r="H270" i="1"/>
  <c r="H303" i="1"/>
  <c r="I318" i="1"/>
  <c r="H319" i="1"/>
  <c r="H328" i="1"/>
  <c r="I335" i="1"/>
  <c r="H376" i="1"/>
  <c r="I380" i="1"/>
  <c r="I410" i="1"/>
  <c r="H411" i="1"/>
  <c r="I420" i="1"/>
  <c r="I426" i="1"/>
  <c r="H427" i="1"/>
  <c r="I431" i="1"/>
  <c r="I456" i="1"/>
  <c r="I467" i="1"/>
  <c r="I468" i="1"/>
  <c r="I474" i="1"/>
  <c r="H475" i="1"/>
  <c r="I484" i="1"/>
  <c r="I490" i="1"/>
  <c r="H491" i="1"/>
  <c r="I495" i="1"/>
  <c r="I520" i="1"/>
  <c r="I531" i="1"/>
  <c r="I532" i="1"/>
  <c r="I538" i="1"/>
  <c r="H539" i="1"/>
  <c r="I548" i="1"/>
  <c r="I554" i="1"/>
  <c r="H555" i="1"/>
  <c r="I559" i="1"/>
  <c r="I579" i="1"/>
  <c r="I580" i="1"/>
  <c r="I586" i="1"/>
  <c r="H587" i="1"/>
  <c r="I595" i="1"/>
  <c r="I596" i="1"/>
  <c r="H597" i="1"/>
  <c r="I603" i="1"/>
  <c r="I604" i="1"/>
  <c r="H605" i="1"/>
  <c r="I611" i="1"/>
  <c r="I612" i="1"/>
  <c r="H613" i="1"/>
  <c r="I619" i="1"/>
  <c r="I620" i="1"/>
  <c r="H621" i="1"/>
  <c r="I627" i="1"/>
  <c r="I628" i="1"/>
  <c r="H629" i="1"/>
  <c r="H633" i="1"/>
  <c r="H661" i="1"/>
  <c r="H663" i="1"/>
  <c r="I663" i="1"/>
  <c r="I686" i="1"/>
  <c r="H687" i="1"/>
  <c r="H689" i="1"/>
  <c r="H697" i="1"/>
  <c r="H709" i="1"/>
  <c r="H713" i="1"/>
  <c r="H726" i="1"/>
  <c r="H734" i="1"/>
  <c r="I738" i="1"/>
  <c r="H745" i="1"/>
  <c r="I745" i="1"/>
  <c r="I754" i="1"/>
  <c r="H778" i="1"/>
  <c r="H790" i="1"/>
  <c r="H798" i="1"/>
  <c r="I802" i="1"/>
  <c r="H809" i="1"/>
  <c r="I809" i="1"/>
  <c r="I818" i="1"/>
  <c r="H842" i="1"/>
  <c r="H854" i="1"/>
  <c r="H862" i="1"/>
  <c r="H866" i="1"/>
  <c r="I890" i="1"/>
  <c r="H897" i="1"/>
  <c r="I897" i="1"/>
  <c r="I905" i="1"/>
  <c r="H906" i="1"/>
  <c r="I913" i="1"/>
  <c r="H914" i="1"/>
  <c r="I918" i="1"/>
  <c r="H926" i="1"/>
  <c r="H930" i="1"/>
  <c r="I954" i="1"/>
  <c r="H961" i="1"/>
  <c r="I961" i="1"/>
  <c r="I969" i="1"/>
  <c r="H970" i="1"/>
  <c r="I977" i="1"/>
  <c r="H978" i="1"/>
  <c r="I982" i="1"/>
  <c r="H990" i="1"/>
  <c r="H994" i="1"/>
  <c r="I1018" i="1"/>
  <c r="H1025" i="1"/>
  <c r="I1025" i="1"/>
  <c r="I1033" i="1"/>
  <c r="H1034" i="1"/>
  <c r="I1041" i="1"/>
  <c r="H1042" i="1"/>
  <c r="I1046" i="1"/>
  <c r="H1054" i="1"/>
  <c r="H1058" i="1"/>
  <c r="I1090" i="1"/>
  <c r="H1090" i="1"/>
  <c r="H1121" i="1"/>
  <c r="I1121" i="1"/>
  <c r="I1132" i="1"/>
  <c r="H1132" i="1"/>
  <c r="I1136" i="1"/>
  <c r="H1145" i="1"/>
  <c r="I1145" i="1"/>
  <c r="I1157" i="1"/>
  <c r="H1209" i="1"/>
  <c r="I1209" i="1"/>
  <c r="I1221" i="1"/>
  <c r="H1246" i="1"/>
  <c r="H1250" i="1"/>
  <c r="H1443" i="1"/>
  <c r="I1443" i="1"/>
  <c r="H1454" i="1"/>
  <c r="I1454" i="1"/>
  <c r="I303" i="1"/>
  <c r="I427" i="1"/>
  <c r="I491" i="1"/>
  <c r="I555" i="1"/>
  <c r="H657" i="1"/>
  <c r="H681" i="1"/>
  <c r="H705" i="1"/>
  <c r="H753" i="1"/>
  <c r="I753" i="1"/>
  <c r="H817" i="1"/>
  <c r="I817" i="1"/>
  <c r="H889" i="1"/>
  <c r="I889" i="1"/>
  <c r="I894" i="1"/>
  <c r="I906" i="1"/>
  <c r="H953" i="1"/>
  <c r="I953" i="1"/>
  <c r="I958" i="1"/>
  <c r="I970" i="1"/>
  <c r="H1017" i="1"/>
  <c r="I1017" i="1"/>
  <c r="I1022" i="1"/>
  <c r="I1034" i="1"/>
  <c r="H1081" i="1"/>
  <c r="I1081" i="1"/>
  <c r="H1095" i="1"/>
  <c r="I1095" i="1"/>
  <c r="H1127" i="1"/>
  <c r="I1127" i="1"/>
  <c r="I1220" i="1"/>
  <c r="H1221" i="1"/>
  <c r="H1238" i="1"/>
  <c r="H1242" i="1"/>
  <c r="I1432" i="1"/>
  <c r="H1432" i="1"/>
  <c r="H1467" i="1"/>
  <c r="I1467" i="1"/>
  <c r="H590" i="1"/>
  <c r="H649" i="1"/>
  <c r="H673" i="1"/>
  <c r="H746" i="1"/>
  <c r="H777" i="1"/>
  <c r="I777" i="1"/>
  <c r="H810" i="1"/>
  <c r="H841" i="1"/>
  <c r="I841" i="1"/>
  <c r="H865" i="1"/>
  <c r="I865" i="1"/>
  <c r="I886" i="1"/>
  <c r="H898" i="1"/>
  <c r="H929" i="1"/>
  <c r="I929" i="1"/>
  <c r="I950" i="1"/>
  <c r="H962" i="1"/>
  <c r="H993" i="1"/>
  <c r="I993" i="1"/>
  <c r="I1014" i="1"/>
  <c r="H1026" i="1"/>
  <c r="H1057" i="1"/>
  <c r="I1057" i="1"/>
  <c r="I1078" i="1"/>
  <c r="H1089" i="1"/>
  <c r="I1089" i="1"/>
  <c r="H1177" i="1"/>
  <c r="I1177" i="1"/>
  <c r="H1234" i="1"/>
  <c r="H1455" i="1"/>
  <c r="H1483" i="1"/>
  <c r="I1483" i="1"/>
  <c r="H1567" i="1"/>
  <c r="I1567" i="1"/>
  <c r="H1569" i="1"/>
  <c r="I1569" i="1"/>
  <c r="I1582" i="1"/>
  <c r="H1582" i="1"/>
  <c r="H1641" i="1"/>
  <c r="I1641" i="1"/>
  <c r="H1666" i="1"/>
  <c r="H1681" i="1"/>
  <c r="I1681" i="1"/>
  <c r="H1772" i="1"/>
  <c r="I1772" i="1"/>
  <c r="H1854" i="1"/>
  <c r="I1854" i="1"/>
  <c r="H1369" i="1"/>
  <c r="I1369" i="1"/>
  <c r="H1419" i="1"/>
  <c r="I1419" i="1"/>
  <c r="I1424" i="1"/>
  <c r="H1459" i="1"/>
  <c r="I1459" i="1"/>
  <c r="I1471" i="1"/>
  <c r="I1494" i="1"/>
  <c r="H1495" i="1"/>
  <c r="H1499" i="1"/>
  <c r="I1499" i="1"/>
  <c r="H1523" i="1"/>
  <c r="I1523" i="1"/>
  <c r="H1542" i="1"/>
  <c r="I1542" i="1"/>
  <c r="I1562" i="1"/>
  <c r="H1562" i="1"/>
  <c r="H1600" i="1"/>
  <c r="I1600" i="1"/>
  <c r="H1602" i="1"/>
  <c r="H1632" i="1"/>
  <c r="I1632" i="1"/>
  <c r="H1634" i="1"/>
  <c r="H1649" i="1"/>
  <c r="I1649" i="1"/>
  <c r="H1697" i="1"/>
  <c r="I1697" i="1"/>
  <c r="H1714" i="1"/>
  <c r="H1362" i="1"/>
  <c r="H1377" i="1"/>
  <c r="I1377" i="1"/>
  <c r="H1411" i="1"/>
  <c r="I1411" i="1"/>
  <c r="I1416" i="1"/>
  <c r="H1428" i="1"/>
  <c r="H1507" i="1"/>
  <c r="I1507" i="1"/>
  <c r="H1531" i="1"/>
  <c r="I1531" i="1"/>
  <c r="H1570" i="1"/>
  <c r="H1642" i="1"/>
  <c r="H1665" i="1"/>
  <c r="I1665" i="1"/>
  <c r="H1682" i="1"/>
  <c r="H1705" i="1"/>
  <c r="I1705" i="1"/>
  <c r="H1370" i="1"/>
  <c r="H1387" i="1"/>
  <c r="I1387" i="1"/>
  <c r="I1408" i="1"/>
  <c r="H1420" i="1"/>
  <c r="H1435" i="1"/>
  <c r="I1435" i="1"/>
  <c r="H1511" i="1"/>
  <c r="H1561" i="1"/>
  <c r="I1561" i="1"/>
  <c r="H1616" i="1"/>
  <c r="I1616" i="1"/>
  <c r="H1618" i="1"/>
  <c r="H1650" i="1"/>
  <c r="H1673" i="1"/>
  <c r="I1673" i="1"/>
  <c r="H1698" i="1"/>
  <c r="H1713" i="1"/>
  <c r="I1713" i="1"/>
  <c r="H1510" i="1"/>
  <c r="H1527" i="1"/>
  <c r="H1583" i="1"/>
  <c r="I1583" i="1"/>
  <c r="I1741" i="1"/>
  <c r="H1741" i="1"/>
  <c r="H1791" i="1"/>
  <c r="I1797" i="1"/>
  <c r="H1797" i="1"/>
  <c r="H1900" i="1"/>
  <c r="H1915" i="1"/>
  <c r="I1915" i="1"/>
  <c r="H1932" i="1"/>
  <c r="H1947" i="1"/>
  <c r="I1947" i="1"/>
  <c r="H1964" i="1"/>
  <c r="H1979" i="1"/>
  <c r="I1979" i="1"/>
  <c r="H1996" i="1"/>
  <c r="H1608" i="1"/>
  <c r="I1608" i="1"/>
  <c r="H1624" i="1"/>
  <c r="I1624" i="1"/>
  <c r="I1745" i="1"/>
  <c r="H1745" i="1"/>
  <c r="I1773" i="1"/>
  <c r="H1773" i="1"/>
  <c r="H1849" i="1"/>
  <c r="I1855" i="1"/>
  <c r="H1855" i="1"/>
  <c r="H1526" i="1"/>
  <c r="I1526" i="1"/>
  <c r="H1593" i="1"/>
  <c r="I1593" i="1"/>
  <c r="H1610" i="1"/>
  <c r="H1626" i="1"/>
  <c r="H1740" i="1"/>
  <c r="I1740" i="1"/>
  <c r="H1779" i="1"/>
  <c r="H1796" i="1"/>
  <c r="I1796" i="1"/>
  <c r="H1873" i="1"/>
  <c r="H1899" i="1"/>
  <c r="I1899" i="1"/>
  <c r="H1916" i="1"/>
  <c r="H1931" i="1"/>
  <c r="I1931" i="1"/>
  <c r="H1948" i="1"/>
  <c r="H1963" i="1"/>
  <c r="I1963" i="1"/>
  <c r="H1980" i="1"/>
  <c r="H1995" i="1"/>
  <c r="I1995" i="1"/>
  <c r="I1781" i="1"/>
  <c r="I1828" i="1"/>
  <c r="I1839" i="1"/>
  <c r="I1879" i="1"/>
  <c r="H1730" i="1"/>
  <c r="H1746" i="1"/>
  <c r="H1762" i="1"/>
  <c r="H1767" i="1"/>
  <c r="I1788" i="1"/>
  <c r="H1795" i="1"/>
  <c r="H1807" i="1"/>
  <c r="I1812" i="1"/>
  <c r="H1813" i="1"/>
  <c r="I1814" i="1"/>
  <c r="I1846" i="1"/>
  <c r="H1853" i="1"/>
  <c r="H1865" i="1"/>
  <c r="I1870" i="1"/>
  <c r="I1911" i="1"/>
  <c r="H1912" i="1"/>
  <c r="I1927" i="1"/>
  <c r="H1928" i="1"/>
  <c r="I1943" i="1"/>
  <c r="H1944" i="1"/>
  <c r="I1959" i="1"/>
  <c r="H1960" i="1"/>
  <c r="I1975" i="1"/>
  <c r="H1976" i="1"/>
  <c r="I1991" i="1"/>
  <c r="H1992" i="1"/>
  <c r="H735" i="1"/>
  <c r="H751" i="1"/>
  <c r="H767" i="1"/>
  <c r="H783" i="1"/>
  <c r="H799" i="1"/>
  <c r="H815" i="1"/>
  <c r="H831" i="1"/>
  <c r="H847" i="1"/>
  <c r="I1094" i="1"/>
  <c r="H1094" i="1"/>
  <c r="H1103" i="1"/>
  <c r="H1144" i="1"/>
  <c r="I1144" i="1"/>
  <c r="H1159" i="1"/>
  <c r="I1159" i="1"/>
  <c r="H1176" i="1"/>
  <c r="I1176" i="1"/>
  <c r="H1192" i="1"/>
  <c r="I1192" i="1"/>
  <c r="H1200" i="1"/>
  <c r="I1200" i="1"/>
  <c r="H1208" i="1"/>
  <c r="I1208" i="1"/>
  <c r="H1223" i="1"/>
  <c r="I1223" i="1"/>
  <c r="H1231" i="1"/>
  <c r="I1231" i="1"/>
  <c r="H1239" i="1"/>
  <c r="I1239" i="1"/>
  <c r="H1247" i="1"/>
  <c r="I1247" i="1"/>
  <c r="H1255" i="1"/>
  <c r="I1255" i="1"/>
  <c r="H1263" i="1"/>
  <c r="I1263" i="1"/>
  <c r="H1271" i="1"/>
  <c r="I1271" i="1"/>
  <c r="H1279" i="1"/>
  <c r="I1279" i="1"/>
  <c r="H1287" i="1"/>
  <c r="I1287" i="1"/>
  <c r="H1295" i="1"/>
  <c r="I1295" i="1"/>
  <c r="H1303" i="1"/>
  <c r="I1303" i="1"/>
  <c r="H1311" i="1"/>
  <c r="I1311" i="1"/>
  <c r="H1319" i="1"/>
  <c r="I1319" i="1"/>
  <c r="H1327" i="1"/>
  <c r="I1327" i="1"/>
  <c r="H1335" i="1"/>
  <c r="I1335" i="1"/>
  <c r="H1343" i="1"/>
  <c r="I1343" i="1"/>
  <c r="H1351" i="1"/>
  <c r="I1351" i="1"/>
  <c r="H1359" i="1"/>
  <c r="I1359" i="1"/>
  <c r="H1367" i="1"/>
  <c r="I1367" i="1"/>
  <c r="H1375" i="1"/>
  <c r="I1375" i="1"/>
  <c r="H1381" i="1"/>
  <c r="I1381" i="1"/>
  <c r="H1383" i="1"/>
  <c r="I1383" i="1"/>
  <c r="H1398" i="1"/>
  <c r="H1441" i="1"/>
  <c r="I1441" i="1"/>
  <c r="H1450" i="1"/>
  <c r="I1450" i="1"/>
  <c r="H1457" i="1"/>
  <c r="I1457" i="1"/>
  <c r="H1466" i="1"/>
  <c r="I1466" i="1"/>
  <c r="H1474" i="1"/>
  <c r="I1474" i="1"/>
  <c r="H1481" i="1"/>
  <c r="I1481" i="1"/>
  <c r="H1490" i="1"/>
  <c r="I1490" i="1"/>
  <c r="H1497" i="1"/>
  <c r="I1497" i="1"/>
  <c r="H1505" i="1"/>
  <c r="I1505" i="1"/>
  <c r="H1514" i="1"/>
  <c r="I1514" i="1"/>
  <c r="H1521" i="1"/>
  <c r="I1521" i="1"/>
  <c r="I1534" i="1"/>
  <c r="H1534" i="1"/>
  <c r="H1559" i="1"/>
  <c r="H1571" i="1"/>
  <c r="I1571" i="1"/>
  <c r="H1587" i="1"/>
  <c r="I1587" i="1"/>
  <c r="H1596" i="1"/>
  <c r="H1604" i="1"/>
  <c r="I1604" i="1"/>
  <c r="H1612" i="1"/>
  <c r="I1612" i="1"/>
  <c r="H1620" i="1"/>
  <c r="I1620" i="1"/>
  <c r="H1628" i="1"/>
  <c r="I1628" i="1"/>
  <c r="H1636" i="1"/>
  <c r="I1636" i="1"/>
  <c r="H1644" i="1"/>
  <c r="I1644" i="1"/>
  <c r="H1652" i="1"/>
  <c r="I1652" i="1"/>
  <c r="H1668" i="1"/>
  <c r="I1668" i="1"/>
  <c r="H1676" i="1"/>
  <c r="I1676" i="1"/>
  <c r="H1684" i="1"/>
  <c r="I1684" i="1"/>
  <c r="H1700" i="1"/>
  <c r="I1700" i="1"/>
  <c r="H1708" i="1"/>
  <c r="I1708" i="1"/>
  <c r="H1716" i="1"/>
  <c r="I1716" i="1"/>
  <c r="I1749" i="1"/>
  <c r="H1749" i="1"/>
  <c r="H1768" i="1"/>
  <c r="I1768" i="1"/>
  <c r="I1801" i="1"/>
  <c r="H1801" i="1"/>
  <c r="H1803" i="1"/>
  <c r="I1831" i="1"/>
  <c r="H1831" i="1"/>
  <c r="I1859" i="1"/>
  <c r="H1859" i="1"/>
  <c r="H1861" i="1"/>
  <c r="H1895" i="1"/>
  <c r="I1895" i="1"/>
  <c r="H1906" i="1"/>
  <c r="H1922" i="1"/>
  <c r="H1938" i="1"/>
  <c r="H1954" i="1"/>
  <c r="H1970" i="1"/>
  <c r="H1986" i="1"/>
  <c r="I93" i="1"/>
  <c r="I120" i="1"/>
  <c r="H229" i="1"/>
  <c r="H291" i="1"/>
  <c r="H295" i="1"/>
  <c r="I298" i="1"/>
  <c r="H299" i="1"/>
  <c r="I306" i="1"/>
  <c r="H307" i="1"/>
  <c r="H311" i="1"/>
  <c r="H323" i="1"/>
  <c r="H327" i="1"/>
  <c r="I330" i="1"/>
  <c r="H331" i="1"/>
  <c r="I338" i="1"/>
  <c r="H339" i="1"/>
  <c r="H343" i="1"/>
  <c r="H355" i="1"/>
  <c r="H359" i="1"/>
  <c r="I362" i="1"/>
  <c r="H363" i="1"/>
  <c r="I370" i="1"/>
  <c r="H371" i="1"/>
  <c r="H375" i="1"/>
  <c r="H387" i="1"/>
  <c r="H391" i="1"/>
  <c r="I394" i="1"/>
  <c r="H395" i="1"/>
  <c r="I402" i="1"/>
  <c r="H403" i="1"/>
  <c r="H407" i="1"/>
  <c r="H419" i="1"/>
  <c r="H439" i="1"/>
  <c r="H451" i="1"/>
  <c r="H471" i="1"/>
  <c r="H483" i="1"/>
  <c r="H503" i="1"/>
  <c r="H515" i="1"/>
  <c r="H535" i="1"/>
  <c r="H547" i="1"/>
  <c r="H567" i="1"/>
  <c r="H583" i="1"/>
  <c r="H599" i="1"/>
  <c r="H607" i="1"/>
  <c r="H615" i="1"/>
  <c r="H623" i="1"/>
  <c r="H631" i="1"/>
  <c r="I638" i="1"/>
  <c r="H639" i="1"/>
  <c r="I646" i="1"/>
  <c r="H647" i="1"/>
  <c r="I651" i="1"/>
  <c r="H669" i="1"/>
  <c r="H674" i="1"/>
  <c r="I674" i="1"/>
  <c r="I678" i="1"/>
  <c r="H679" i="1"/>
  <c r="I683" i="1"/>
  <c r="H701" i="1"/>
  <c r="H706" i="1"/>
  <c r="I706" i="1"/>
  <c r="I710" i="1"/>
  <c r="I711" i="1"/>
  <c r="H714" i="1"/>
  <c r="I714" i="1"/>
  <c r="H723" i="1"/>
  <c r="I723" i="1"/>
  <c r="H739" i="1"/>
  <c r="I739" i="1"/>
  <c r="H755" i="1"/>
  <c r="I755" i="1"/>
  <c r="H771" i="1"/>
  <c r="I771" i="1"/>
  <c r="H787" i="1"/>
  <c r="I787" i="1"/>
  <c r="H803" i="1"/>
  <c r="I803" i="1"/>
  <c r="H819" i="1"/>
  <c r="I819" i="1"/>
  <c r="H835" i="1"/>
  <c r="I835" i="1"/>
  <c r="H851" i="1"/>
  <c r="I851" i="1"/>
  <c r="H867" i="1"/>
  <c r="I867" i="1"/>
  <c r="I871" i="1"/>
  <c r="H883" i="1"/>
  <c r="I883" i="1"/>
  <c r="I887" i="1"/>
  <c r="H899" i="1"/>
  <c r="I899" i="1"/>
  <c r="I903" i="1"/>
  <c r="H915" i="1"/>
  <c r="I915" i="1"/>
  <c r="I919" i="1"/>
  <c r="H931" i="1"/>
  <c r="I931" i="1"/>
  <c r="I935" i="1"/>
  <c r="H947" i="1"/>
  <c r="I947" i="1"/>
  <c r="I951" i="1"/>
  <c r="H963" i="1"/>
  <c r="I963" i="1"/>
  <c r="I967" i="1"/>
  <c r="H979" i="1"/>
  <c r="I979" i="1"/>
  <c r="I983" i="1"/>
  <c r="H995" i="1"/>
  <c r="I995" i="1"/>
  <c r="I999" i="1"/>
  <c r="H1011" i="1"/>
  <c r="I1011" i="1"/>
  <c r="I1015" i="1"/>
  <c r="H1027" i="1"/>
  <c r="I1027" i="1"/>
  <c r="I1031" i="1"/>
  <c r="H1043" i="1"/>
  <c r="I1043" i="1"/>
  <c r="I1047" i="1"/>
  <c r="H1059" i="1"/>
  <c r="I1059" i="1"/>
  <c r="I1063" i="1"/>
  <c r="H1075" i="1"/>
  <c r="I1075" i="1"/>
  <c r="I1079" i="1"/>
  <c r="H698" i="1"/>
  <c r="I698" i="1"/>
  <c r="I363" i="1"/>
  <c r="I391" i="1"/>
  <c r="I407" i="1"/>
  <c r="I419" i="1"/>
  <c r="I623" i="1"/>
  <c r="I631" i="1"/>
  <c r="H650" i="1"/>
  <c r="I650" i="1"/>
  <c r="H682" i="1"/>
  <c r="I682" i="1"/>
  <c r="H863" i="1"/>
  <c r="H927" i="1"/>
  <c r="H943" i="1"/>
  <c r="H1007" i="1"/>
  <c r="H1023" i="1"/>
  <c r="I1125" i="1"/>
  <c r="H1125" i="1"/>
  <c r="H1152" i="1"/>
  <c r="I1152" i="1"/>
  <c r="H1184" i="1"/>
  <c r="I1184" i="1"/>
  <c r="H1232" i="1"/>
  <c r="I1232" i="1"/>
  <c r="H1240" i="1"/>
  <c r="I1240" i="1"/>
  <c r="H1248" i="1"/>
  <c r="I1248" i="1"/>
  <c r="H1280" i="1"/>
  <c r="I1280" i="1"/>
  <c r="H1296" i="1"/>
  <c r="I1296" i="1"/>
  <c r="H1336" i="1"/>
  <c r="I1336" i="1"/>
  <c r="H1352" i="1"/>
  <c r="I1352" i="1"/>
  <c r="H1368" i="1"/>
  <c r="I1368" i="1"/>
  <c r="H1382" i="1"/>
  <c r="H1489" i="1"/>
  <c r="I1489" i="1"/>
  <c r="H666" i="1"/>
  <c r="I666" i="1"/>
  <c r="H718" i="1"/>
  <c r="I718" i="1"/>
  <c r="I291" i="1"/>
  <c r="I295" i="1"/>
  <c r="I299" i="1"/>
  <c r="I307" i="1"/>
  <c r="I311" i="1"/>
  <c r="I323" i="1"/>
  <c r="I327" i="1"/>
  <c r="I339" i="1"/>
  <c r="I343" i="1"/>
  <c r="I355" i="1"/>
  <c r="I359" i="1"/>
  <c r="I371" i="1"/>
  <c r="I375" i="1"/>
  <c r="I387" i="1"/>
  <c r="I395" i="1"/>
  <c r="I403" i="1"/>
  <c r="I439" i="1"/>
  <c r="I451" i="1"/>
  <c r="I471" i="1"/>
  <c r="I483" i="1"/>
  <c r="I503" i="1"/>
  <c r="I515" i="1"/>
  <c r="I535" i="1"/>
  <c r="I547" i="1"/>
  <c r="I567" i="1"/>
  <c r="I583" i="1"/>
  <c r="I599" i="1"/>
  <c r="I607" i="1"/>
  <c r="I615" i="1"/>
  <c r="I639" i="1"/>
  <c r="I647" i="1"/>
  <c r="I679" i="1"/>
  <c r="H879" i="1"/>
  <c r="H895" i="1"/>
  <c r="H911" i="1"/>
  <c r="H959" i="1"/>
  <c r="H975" i="1"/>
  <c r="H991" i="1"/>
  <c r="H1039" i="1"/>
  <c r="H1055" i="1"/>
  <c r="H1071" i="1"/>
  <c r="H1087" i="1"/>
  <c r="I1110" i="1"/>
  <c r="H1110" i="1"/>
  <c r="H1119" i="1"/>
  <c r="H1143" i="1"/>
  <c r="I1143" i="1"/>
  <c r="H1160" i="1"/>
  <c r="I1160" i="1"/>
  <c r="H1168" i="1"/>
  <c r="I1168" i="1"/>
  <c r="H1175" i="1"/>
  <c r="I1175" i="1"/>
  <c r="H1191" i="1"/>
  <c r="I1191" i="1"/>
  <c r="H1207" i="1"/>
  <c r="I1207" i="1"/>
  <c r="H1216" i="1"/>
  <c r="I1216" i="1"/>
  <c r="H1224" i="1"/>
  <c r="I1224" i="1"/>
  <c r="H1256" i="1"/>
  <c r="I1256" i="1"/>
  <c r="H1264" i="1"/>
  <c r="I1264" i="1"/>
  <c r="H1272" i="1"/>
  <c r="I1272" i="1"/>
  <c r="H1288" i="1"/>
  <c r="I1288" i="1"/>
  <c r="H1304" i="1"/>
  <c r="I1304" i="1"/>
  <c r="H1312" i="1"/>
  <c r="I1312" i="1"/>
  <c r="H1320" i="1"/>
  <c r="I1320" i="1"/>
  <c r="H1328" i="1"/>
  <c r="I1328" i="1"/>
  <c r="H1344" i="1"/>
  <c r="I1344" i="1"/>
  <c r="H1360" i="1"/>
  <c r="I1360" i="1"/>
  <c r="H1376" i="1"/>
  <c r="I1376" i="1"/>
  <c r="I1384" i="1"/>
  <c r="H1384" i="1"/>
  <c r="H1410" i="1"/>
  <c r="H1418" i="1"/>
  <c r="H1426" i="1"/>
  <c r="H1434" i="1"/>
  <c r="H1442" i="1"/>
  <c r="I1442" i="1"/>
  <c r="H1449" i="1"/>
  <c r="I1449" i="1"/>
  <c r="H1458" i="1"/>
  <c r="I1458" i="1"/>
  <c r="H1465" i="1"/>
  <c r="I1465" i="1"/>
  <c r="H1473" i="1"/>
  <c r="I1473" i="1"/>
  <c r="H1482" i="1"/>
  <c r="I1482" i="1"/>
  <c r="H1498" i="1"/>
  <c r="I1498" i="1"/>
  <c r="H1506" i="1"/>
  <c r="I1506" i="1"/>
  <c r="H1513" i="1"/>
  <c r="I1513" i="1"/>
  <c r="H1522" i="1"/>
  <c r="I1522" i="1"/>
  <c r="H1551" i="1"/>
  <c r="I1551" i="1"/>
  <c r="H1579" i="1"/>
  <c r="I1579" i="1"/>
  <c r="H1595" i="1"/>
  <c r="I1595" i="1"/>
  <c r="H1603" i="1"/>
  <c r="I1603" i="1"/>
  <c r="H1611" i="1"/>
  <c r="I1611" i="1"/>
  <c r="H1619" i="1"/>
  <c r="I1619" i="1"/>
  <c r="H1627" i="1"/>
  <c r="I1627" i="1"/>
  <c r="H1637" i="1"/>
  <c r="I1637" i="1"/>
  <c r="H1645" i="1"/>
  <c r="I1645" i="1"/>
  <c r="H1653" i="1"/>
  <c r="I1653" i="1"/>
  <c r="H1669" i="1"/>
  <c r="I1669" i="1"/>
  <c r="H1677" i="1"/>
  <c r="I1677" i="1"/>
  <c r="H1685" i="1"/>
  <c r="I1685" i="1"/>
  <c r="H1701" i="1"/>
  <c r="I1701" i="1"/>
  <c r="H1709" i="1"/>
  <c r="I1709" i="1"/>
  <c r="H1717" i="1"/>
  <c r="I1717" i="1"/>
  <c r="H1748" i="1"/>
  <c r="I1748" i="1"/>
  <c r="I1769" i="1"/>
  <c r="H1769" i="1"/>
  <c r="H1771" i="1"/>
  <c r="H1800" i="1"/>
  <c r="I1800" i="1"/>
  <c r="H1830" i="1"/>
  <c r="I1830" i="1"/>
  <c r="H1858" i="1"/>
  <c r="I1858" i="1"/>
  <c r="I1896" i="1"/>
  <c r="H1896" i="1"/>
  <c r="H1898" i="1"/>
  <c r="H1914" i="1"/>
  <c r="H1930" i="1"/>
  <c r="H1946" i="1"/>
  <c r="H1962" i="1"/>
  <c r="H1978" i="1"/>
  <c r="H1994" i="1"/>
  <c r="I141" i="1"/>
  <c r="I142" i="1"/>
  <c r="I157" i="1"/>
  <c r="I197" i="1"/>
  <c r="I216" i="1"/>
  <c r="H217" i="1"/>
  <c r="H274" i="1"/>
  <c r="I296" i="1"/>
  <c r="I312" i="1"/>
  <c r="I315" i="1"/>
  <c r="I319" i="1"/>
  <c r="I328" i="1"/>
  <c r="I344" i="1"/>
  <c r="I347" i="1"/>
  <c r="I351" i="1"/>
  <c r="I360" i="1"/>
  <c r="I376" i="1"/>
  <c r="I379" i="1"/>
  <c r="I383" i="1"/>
  <c r="I392" i="1"/>
  <c r="I408" i="1"/>
  <c r="I411" i="1"/>
  <c r="I415" i="1"/>
  <c r="I440" i="1"/>
  <c r="I443" i="1"/>
  <c r="I447" i="1"/>
  <c r="I472" i="1"/>
  <c r="I475" i="1"/>
  <c r="I479" i="1"/>
  <c r="I504" i="1"/>
  <c r="I507" i="1"/>
  <c r="I511" i="1"/>
  <c r="I536" i="1"/>
  <c r="I539" i="1"/>
  <c r="I543" i="1"/>
  <c r="I568" i="1"/>
  <c r="I571" i="1"/>
  <c r="H572" i="1"/>
  <c r="I584" i="1"/>
  <c r="I587" i="1"/>
  <c r="H588" i="1"/>
  <c r="I634" i="1"/>
  <c r="I642" i="1"/>
  <c r="H653" i="1"/>
  <c r="I655" i="1"/>
  <c r="H658" i="1"/>
  <c r="I658" i="1"/>
  <c r="I662" i="1"/>
  <c r="I667" i="1"/>
  <c r="H685" i="1"/>
  <c r="I687" i="1"/>
  <c r="H690" i="1"/>
  <c r="I690" i="1"/>
  <c r="I694" i="1"/>
  <c r="I699" i="1"/>
  <c r="I719" i="1"/>
  <c r="I727" i="1"/>
  <c r="I743" i="1"/>
  <c r="I759" i="1"/>
  <c r="I775" i="1"/>
  <c r="I791" i="1"/>
  <c r="I807" i="1"/>
  <c r="I823" i="1"/>
  <c r="I839" i="1"/>
  <c r="I855" i="1"/>
  <c r="I866" i="1"/>
  <c r="I882" i="1"/>
  <c r="I898" i="1"/>
  <c r="I914" i="1"/>
  <c r="I930" i="1"/>
  <c r="I946" i="1"/>
  <c r="I962" i="1"/>
  <c r="I978" i="1"/>
  <c r="I994" i="1"/>
  <c r="I1010" i="1"/>
  <c r="I1026" i="1"/>
  <c r="I1042" i="1"/>
  <c r="I1058" i="1"/>
  <c r="I1074" i="1"/>
  <c r="I1082" i="1"/>
  <c r="I1098" i="1"/>
  <c r="I1114" i="1"/>
  <c r="I1124" i="1"/>
  <c r="H1235" i="1"/>
  <c r="I1235" i="1"/>
  <c r="H1251" i="1"/>
  <c r="I1251" i="1"/>
  <c r="H1259" i="1"/>
  <c r="I1259" i="1"/>
  <c r="H1275" i="1"/>
  <c r="I1275" i="1"/>
  <c r="H1291" i="1"/>
  <c r="I1291" i="1"/>
  <c r="H1307" i="1"/>
  <c r="I1307" i="1"/>
  <c r="H1323" i="1"/>
  <c r="I1323" i="1"/>
  <c r="H1339" i="1"/>
  <c r="I1339" i="1"/>
  <c r="H1355" i="1"/>
  <c r="I1355" i="1"/>
  <c r="H1371" i="1"/>
  <c r="I1371" i="1"/>
  <c r="H1380" i="1"/>
  <c r="H1390" i="1"/>
  <c r="I1392" i="1"/>
  <c r="H1392" i="1"/>
  <c r="H1402" i="1"/>
  <c r="I1404" i="1"/>
  <c r="H1404" i="1"/>
  <c r="I726" i="1"/>
  <c r="I730" i="1"/>
  <c r="I734" i="1"/>
  <c r="I742" i="1"/>
  <c r="I746" i="1"/>
  <c r="I750" i="1"/>
  <c r="I758" i="1"/>
  <c r="I762" i="1"/>
  <c r="I766" i="1"/>
  <c r="I774" i="1"/>
  <c r="I778" i="1"/>
  <c r="I782" i="1"/>
  <c r="I790" i="1"/>
  <c r="I794" i="1"/>
  <c r="I798" i="1"/>
  <c r="I806" i="1"/>
  <c r="I810" i="1"/>
  <c r="I814" i="1"/>
  <c r="I822" i="1"/>
  <c r="I826" i="1"/>
  <c r="I830" i="1"/>
  <c r="I838" i="1"/>
  <c r="I842" i="1"/>
  <c r="I846" i="1"/>
  <c r="I854" i="1"/>
  <c r="I858" i="1"/>
  <c r="I1086" i="1"/>
  <c r="I1102" i="1"/>
  <c r="I1118" i="1"/>
  <c r="H1227" i="1"/>
  <c r="I1227" i="1"/>
  <c r="H1243" i="1"/>
  <c r="I1243" i="1"/>
  <c r="H1267" i="1"/>
  <c r="I1267" i="1"/>
  <c r="H1283" i="1"/>
  <c r="I1283" i="1"/>
  <c r="H1299" i="1"/>
  <c r="I1299" i="1"/>
  <c r="H1315" i="1"/>
  <c r="I1315" i="1"/>
  <c r="H1331" i="1"/>
  <c r="I1331" i="1"/>
  <c r="H1347" i="1"/>
  <c r="I1347" i="1"/>
  <c r="H1363" i="1"/>
  <c r="I1363" i="1"/>
  <c r="H1379" i="1"/>
  <c r="I1379" i="1"/>
  <c r="H1389" i="1"/>
  <c r="I1389" i="1"/>
  <c r="H1391" i="1"/>
  <c r="I1391" i="1"/>
  <c r="H1403" i="1"/>
  <c r="I1403" i="1"/>
  <c r="H1385" i="1"/>
  <c r="I1385" i="1"/>
  <c r="I1388" i="1"/>
  <c r="H1394" i="1"/>
  <c r="H1406" i="1"/>
  <c r="H1414" i="1"/>
  <c r="H1422" i="1"/>
  <c r="H1430" i="1"/>
  <c r="H1539" i="1"/>
  <c r="I1539" i="1"/>
  <c r="H1545" i="1"/>
  <c r="I1545" i="1"/>
  <c r="I1173" i="1"/>
  <c r="I1189" i="1"/>
  <c r="H1386" i="1"/>
  <c r="H1393" i="1"/>
  <c r="I1393" i="1"/>
  <c r="I1396" i="1"/>
  <c r="I1546" i="1"/>
  <c r="H1546" i="1"/>
  <c r="H1555" i="1"/>
  <c r="I1555" i="1"/>
  <c r="H1547" i="1"/>
  <c r="I1547" i="1"/>
  <c r="I1558" i="1"/>
  <c r="H1563" i="1"/>
  <c r="H1591" i="1"/>
  <c r="H1607" i="1"/>
  <c r="I1607" i="1"/>
  <c r="H1623" i="1"/>
  <c r="I1623" i="1"/>
  <c r="H1660" i="1"/>
  <c r="I1660" i="1"/>
  <c r="H1692" i="1"/>
  <c r="I1692" i="1"/>
  <c r="H1724" i="1"/>
  <c r="I1724" i="1"/>
  <c r="H1756" i="1"/>
  <c r="I1756" i="1"/>
  <c r="H1784" i="1"/>
  <c r="I1784" i="1"/>
  <c r="I1823" i="1"/>
  <c r="H1823" i="1"/>
  <c r="H1842" i="1"/>
  <c r="I1842" i="1"/>
  <c r="I1875" i="1"/>
  <c r="H1875" i="1"/>
  <c r="H1877" i="1"/>
  <c r="H1902" i="1"/>
  <c r="H1918" i="1"/>
  <c r="H1934" i="1"/>
  <c r="H1950" i="1"/>
  <c r="H1966" i="1"/>
  <c r="H1982" i="1"/>
  <c r="H1998" i="1"/>
  <c r="I1412" i="1"/>
  <c r="I1420" i="1"/>
  <c r="I1428" i="1"/>
  <c r="I1455" i="1"/>
  <c r="I1487" i="1"/>
  <c r="I1519" i="1"/>
  <c r="I1538" i="1"/>
  <c r="H1575" i="1"/>
  <c r="H1599" i="1"/>
  <c r="I1599" i="1"/>
  <c r="H1615" i="1"/>
  <c r="I1615" i="1"/>
  <c r="H1631" i="1"/>
  <c r="I1631" i="1"/>
  <c r="H1661" i="1"/>
  <c r="I1661" i="1"/>
  <c r="H1693" i="1"/>
  <c r="I1693" i="1"/>
  <c r="H1725" i="1"/>
  <c r="I1725" i="1"/>
  <c r="I1757" i="1"/>
  <c r="H1757" i="1"/>
  <c r="I1785" i="1"/>
  <c r="H1785" i="1"/>
  <c r="H1787" i="1"/>
  <c r="H1822" i="1"/>
  <c r="I1822" i="1"/>
  <c r="I1843" i="1"/>
  <c r="H1843" i="1"/>
  <c r="H1845" i="1"/>
  <c r="H1874" i="1"/>
  <c r="I1874" i="1"/>
  <c r="H1910" i="1"/>
  <c r="H1926" i="1"/>
  <c r="H1942" i="1"/>
  <c r="H1958" i="1"/>
  <c r="H1974" i="1"/>
  <c r="H1990" i="1"/>
  <c r="I1674" i="1"/>
  <c r="I1753" i="1"/>
  <c r="H1753" i="1"/>
  <c r="I1761" i="1"/>
  <c r="H1761" i="1"/>
  <c r="H1776" i="1"/>
  <c r="I1776" i="1"/>
  <c r="I1793" i="1"/>
  <c r="H1793" i="1"/>
  <c r="H1808" i="1"/>
  <c r="I1808" i="1"/>
  <c r="I1851" i="1"/>
  <c r="H1851" i="1"/>
  <c r="H1866" i="1"/>
  <c r="I1866" i="1"/>
  <c r="I1883" i="1"/>
  <c r="H1883" i="1"/>
  <c r="I1566" i="1"/>
  <c r="I1570" i="1"/>
  <c r="I1578" i="1"/>
  <c r="I1590" i="1"/>
  <c r="I1642" i="1"/>
  <c r="I1706" i="1"/>
  <c r="I1729" i="1"/>
  <c r="H1729" i="1"/>
  <c r="I1738" i="1"/>
  <c r="I1777" i="1"/>
  <c r="H1777" i="1"/>
  <c r="H1792" i="1"/>
  <c r="I1792" i="1"/>
  <c r="I1809" i="1"/>
  <c r="H1809" i="1"/>
  <c r="I1827" i="1"/>
  <c r="H1827" i="1"/>
  <c r="I1835" i="1"/>
  <c r="H1835" i="1"/>
  <c r="H1850" i="1"/>
  <c r="I1850" i="1"/>
  <c r="I1867" i="1"/>
  <c r="H1867" i="1"/>
  <c r="H1882" i="1"/>
  <c r="I1882" i="1"/>
  <c r="J10" i="20"/>
  <c r="H73" i="1"/>
  <c r="I104" i="1"/>
  <c r="H109" i="1"/>
  <c r="H110" i="1"/>
  <c r="I125" i="1"/>
  <c r="I126" i="1"/>
  <c r="I168" i="1"/>
  <c r="H173" i="1"/>
  <c r="H174" i="1"/>
  <c r="H181" i="1"/>
  <c r="H191" i="1"/>
  <c r="I272" i="1"/>
  <c r="I88" i="1"/>
  <c r="I109" i="1"/>
  <c r="I110" i="1"/>
  <c r="I152" i="1"/>
  <c r="I173" i="1"/>
  <c r="I174" i="1"/>
  <c r="I181" i="1"/>
  <c r="I220" i="1"/>
  <c r="I257" i="1"/>
  <c r="H258" i="1"/>
  <c r="H276" i="1"/>
  <c r="I276" i="1"/>
  <c r="I193" i="1"/>
  <c r="I243" i="1"/>
  <c r="H256" i="1"/>
  <c r="I273" i="1"/>
  <c r="I192" i="1"/>
  <c r="H232" i="1"/>
  <c r="H245" i="1"/>
  <c r="H248" i="1"/>
  <c r="I249" i="1"/>
  <c r="H250" i="1"/>
  <c r="H252" i="1"/>
  <c r="I255" i="1"/>
  <c r="I256" i="1"/>
  <c r="H262" i="1"/>
  <c r="H264" i="1"/>
  <c r="I265" i="1"/>
  <c r="H266" i="1"/>
  <c r="H268" i="1"/>
  <c r="H278" i="1"/>
  <c r="H280" i="1"/>
  <c r="I281" i="1"/>
  <c r="H282" i="1"/>
  <c r="I59" i="1"/>
  <c r="I63" i="1"/>
  <c r="I8" i="1"/>
  <c r="H9" i="1"/>
  <c r="I16" i="1"/>
  <c r="H17" i="1"/>
  <c r="I24" i="1"/>
  <c r="H25" i="1"/>
  <c r="I32" i="1"/>
  <c r="H33" i="1"/>
  <c r="I40" i="1"/>
  <c r="H41" i="1"/>
  <c r="I48" i="1"/>
  <c r="H49" i="1"/>
  <c r="I56" i="1"/>
  <c r="I211" i="1"/>
  <c r="I227" i="1"/>
  <c r="I232" i="1"/>
  <c r="I247" i="1"/>
  <c r="I248" i="1"/>
  <c r="I252" i="1"/>
  <c r="I264" i="1"/>
  <c r="I268" i="1"/>
  <c r="I280" i="1"/>
  <c r="I85" i="1"/>
  <c r="I101" i="1"/>
  <c r="H199" i="1"/>
  <c r="I240" i="1"/>
  <c r="H263" i="1"/>
  <c r="I263" i="1"/>
  <c r="I288" i="1"/>
  <c r="I317" i="1"/>
  <c r="I320" i="1"/>
  <c r="I349" i="1"/>
  <c r="I636" i="1"/>
  <c r="H636" i="1"/>
  <c r="I684" i="1"/>
  <c r="H684" i="1"/>
  <c r="I692" i="1"/>
  <c r="H692" i="1"/>
  <c r="I716" i="1"/>
  <c r="H716" i="1"/>
  <c r="I760" i="1"/>
  <c r="H760" i="1"/>
  <c r="I808" i="1"/>
  <c r="H808" i="1"/>
  <c r="H829" i="1"/>
  <c r="I829" i="1"/>
  <c r="H877" i="1"/>
  <c r="I877" i="1"/>
  <c r="I31" i="1"/>
  <c r="I90" i="1"/>
  <c r="I154" i="1"/>
  <c r="I170" i="1"/>
  <c r="H185" i="1"/>
  <c r="I189" i="1"/>
  <c r="H240" i="1"/>
  <c r="I284" i="1"/>
  <c r="I287" i="1"/>
  <c r="H288" i="1"/>
  <c r="H294" i="1"/>
  <c r="I294" i="1"/>
  <c r="I297" i="1"/>
  <c r="I305" i="1"/>
  <c r="H305" i="1"/>
  <c r="I308" i="1"/>
  <c r="H317" i="1"/>
  <c r="H320" i="1"/>
  <c r="H326" i="1"/>
  <c r="I326" i="1"/>
  <c r="I329" i="1"/>
  <c r="I337" i="1"/>
  <c r="H337" i="1"/>
  <c r="I340" i="1"/>
  <c r="H349" i="1"/>
  <c r="H358" i="1"/>
  <c r="I358" i="1"/>
  <c r="I361" i="1"/>
  <c r="I369" i="1"/>
  <c r="H369" i="1"/>
  <c r="I372" i="1"/>
  <c r="H390" i="1"/>
  <c r="I390" i="1"/>
  <c r="I393" i="1"/>
  <c r="I401" i="1"/>
  <c r="H401" i="1"/>
  <c r="I404" i="1"/>
  <c r="I414" i="1"/>
  <c r="I416" i="1"/>
  <c r="H416" i="1"/>
  <c r="H418" i="1"/>
  <c r="I418" i="1"/>
  <c r="I430" i="1"/>
  <c r="I432" i="1"/>
  <c r="H432" i="1"/>
  <c r="H434" i="1"/>
  <c r="I434" i="1"/>
  <c r="I446" i="1"/>
  <c r="I448" i="1"/>
  <c r="H448" i="1"/>
  <c r="H450" i="1"/>
  <c r="I450" i="1"/>
  <c r="I462" i="1"/>
  <c r="I464" i="1"/>
  <c r="H464" i="1"/>
  <c r="H466" i="1"/>
  <c r="I466" i="1"/>
  <c r="I478" i="1"/>
  <c r="I480" i="1"/>
  <c r="H480" i="1"/>
  <c r="H482" i="1"/>
  <c r="I482" i="1"/>
  <c r="I494" i="1"/>
  <c r="I496" i="1"/>
  <c r="H496" i="1"/>
  <c r="H498" i="1"/>
  <c r="I498" i="1"/>
  <c r="I510" i="1"/>
  <c r="I512" i="1"/>
  <c r="H512" i="1"/>
  <c r="H514" i="1"/>
  <c r="I514" i="1"/>
  <c r="I526" i="1"/>
  <c r="I528" i="1"/>
  <c r="H528" i="1"/>
  <c r="H530" i="1"/>
  <c r="I530" i="1"/>
  <c r="I542" i="1"/>
  <c r="I544" i="1"/>
  <c r="H544" i="1"/>
  <c r="H546" i="1"/>
  <c r="I546" i="1"/>
  <c r="I558" i="1"/>
  <c r="I560" i="1"/>
  <c r="H560" i="1"/>
  <c r="H562" i="1"/>
  <c r="I562" i="1"/>
  <c r="I576" i="1"/>
  <c r="H576" i="1"/>
  <c r="H578" i="1"/>
  <c r="I578" i="1"/>
  <c r="I592" i="1"/>
  <c r="H592" i="1"/>
  <c r="H594" i="1"/>
  <c r="I594" i="1"/>
  <c r="I236" i="1"/>
  <c r="I381" i="1"/>
  <c r="I644" i="1"/>
  <c r="H644" i="1"/>
  <c r="I668" i="1"/>
  <c r="H668" i="1"/>
  <c r="I676" i="1"/>
  <c r="H676" i="1"/>
  <c r="I708" i="1"/>
  <c r="H708" i="1"/>
  <c r="I728" i="1"/>
  <c r="H728" i="1"/>
  <c r="H733" i="1"/>
  <c r="I733" i="1"/>
  <c r="H781" i="1"/>
  <c r="I781" i="1"/>
  <c r="I856" i="1"/>
  <c r="H856" i="1"/>
  <c r="H861" i="1"/>
  <c r="I861" i="1"/>
  <c r="I904" i="1"/>
  <c r="H904" i="1"/>
  <c r="H909" i="1"/>
  <c r="I909" i="1"/>
  <c r="I936" i="1"/>
  <c r="H936" i="1"/>
  <c r="H957" i="1"/>
  <c r="I957" i="1"/>
  <c r="I984" i="1"/>
  <c r="H984" i="1"/>
  <c r="H989" i="1"/>
  <c r="I989" i="1"/>
  <c r="H1005" i="1"/>
  <c r="I1005" i="1"/>
  <c r="I1032" i="1"/>
  <c r="H1032" i="1"/>
  <c r="H1037" i="1"/>
  <c r="I1037" i="1"/>
  <c r="H1053" i="1"/>
  <c r="I1053" i="1"/>
  <c r="I1080" i="1"/>
  <c r="H1080" i="1"/>
  <c r="H1085" i="1"/>
  <c r="I1085" i="1"/>
  <c r="H1101" i="1"/>
  <c r="I1101" i="1"/>
  <c r="H1117" i="1"/>
  <c r="I1117" i="1"/>
  <c r="H1233" i="1"/>
  <c r="I1233" i="1"/>
  <c r="H1241" i="1"/>
  <c r="I1241" i="1"/>
  <c r="I7" i="1"/>
  <c r="I39" i="1"/>
  <c r="H85" i="1"/>
  <c r="H101" i="1"/>
  <c r="I106" i="1"/>
  <c r="I122" i="1"/>
  <c r="I138" i="1"/>
  <c r="I4" i="1"/>
  <c r="H5" i="1"/>
  <c r="H7" i="1"/>
  <c r="H31" i="1"/>
  <c r="I92" i="1"/>
  <c r="I108" i="1"/>
  <c r="H113" i="1"/>
  <c r="H114" i="1"/>
  <c r="I118" i="1"/>
  <c r="I121" i="1"/>
  <c r="H129" i="1"/>
  <c r="H130" i="1"/>
  <c r="H145" i="1"/>
  <c r="H146" i="1"/>
  <c r="I150" i="1"/>
  <c r="I153" i="1"/>
  <c r="I156" i="1"/>
  <c r="H161" i="1"/>
  <c r="H162" i="1"/>
  <c r="I166" i="1"/>
  <c r="I169" i="1"/>
  <c r="I172" i="1"/>
  <c r="H177" i="1"/>
  <c r="I178" i="1"/>
  <c r="H179" i="1"/>
  <c r="I184" i="1"/>
  <c r="I185" i="1"/>
  <c r="I186" i="1"/>
  <c r="H187" i="1"/>
  <c r="H189" i="1"/>
  <c r="H201" i="1"/>
  <c r="H203" i="1"/>
  <c r="H212" i="1"/>
  <c r="I212" i="1"/>
  <c r="H225" i="1"/>
  <c r="I228" i="1"/>
  <c r="H244" i="1"/>
  <c r="I244" i="1"/>
  <c r="H271" i="1"/>
  <c r="I271" i="1"/>
  <c r="H286" i="1"/>
  <c r="I290" i="1"/>
  <c r="H297" i="1"/>
  <c r="H300" i="1"/>
  <c r="I301" i="1"/>
  <c r="I302" i="1"/>
  <c r="I304" i="1"/>
  <c r="I322" i="1"/>
  <c r="H329" i="1"/>
  <c r="H332" i="1"/>
  <c r="I333" i="1"/>
  <c r="I334" i="1"/>
  <c r="I336" i="1"/>
  <c r="I354" i="1"/>
  <c r="H361" i="1"/>
  <c r="H364" i="1"/>
  <c r="I365" i="1"/>
  <c r="I366" i="1"/>
  <c r="I368" i="1"/>
  <c r="I386" i="1"/>
  <c r="H393" i="1"/>
  <c r="H396" i="1"/>
  <c r="I397" i="1"/>
  <c r="I398" i="1"/>
  <c r="I400" i="1"/>
  <c r="I413" i="1"/>
  <c r="H413" i="1"/>
  <c r="I429" i="1"/>
  <c r="H429" i="1"/>
  <c r="I445" i="1"/>
  <c r="H445" i="1"/>
  <c r="I461" i="1"/>
  <c r="H461" i="1"/>
  <c r="I477" i="1"/>
  <c r="H477" i="1"/>
  <c r="I493" i="1"/>
  <c r="H493" i="1"/>
  <c r="I509" i="1"/>
  <c r="H509" i="1"/>
  <c r="I525" i="1"/>
  <c r="H525" i="1"/>
  <c r="I541" i="1"/>
  <c r="H541" i="1"/>
  <c r="I557" i="1"/>
  <c r="H557" i="1"/>
  <c r="I573" i="1"/>
  <c r="H573" i="1"/>
  <c r="I589" i="1"/>
  <c r="H589" i="1"/>
  <c r="I117" i="1"/>
  <c r="I133" i="1"/>
  <c r="I149" i="1"/>
  <c r="I165" i="1"/>
  <c r="I204" i="1"/>
  <c r="I208" i="1"/>
  <c r="I224" i="1"/>
  <c r="H224" i="1"/>
  <c r="H279" i="1"/>
  <c r="I279" i="1"/>
  <c r="I352" i="1"/>
  <c r="I384" i="1"/>
  <c r="I652" i="1"/>
  <c r="H652" i="1"/>
  <c r="I660" i="1"/>
  <c r="H660" i="1"/>
  <c r="I700" i="1"/>
  <c r="H700" i="1"/>
  <c r="I744" i="1"/>
  <c r="H744" i="1"/>
  <c r="H749" i="1"/>
  <c r="I749" i="1"/>
  <c r="H765" i="1"/>
  <c r="I765" i="1"/>
  <c r="I776" i="1"/>
  <c r="H776" i="1"/>
  <c r="I792" i="1"/>
  <c r="H792" i="1"/>
  <c r="H797" i="1"/>
  <c r="I797" i="1"/>
  <c r="H813" i="1"/>
  <c r="I813" i="1"/>
  <c r="I824" i="1"/>
  <c r="H824" i="1"/>
  <c r="I840" i="1"/>
  <c r="H840" i="1"/>
  <c r="H845" i="1"/>
  <c r="I845" i="1"/>
  <c r="I872" i="1"/>
  <c r="H872" i="1"/>
  <c r="I888" i="1"/>
  <c r="H888" i="1"/>
  <c r="H893" i="1"/>
  <c r="I893" i="1"/>
  <c r="I920" i="1"/>
  <c r="H920" i="1"/>
  <c r="H925" i="1"/>
  <c r="I925" i="1"/>
  <c r="H941" i="1"/>
  <c r="I941" i="1"/>
  <c r="I952" i="1"/>
  <c r="H952" i="1"/>
  <c r="I968" i="1"/>
  <c r="H968" i="1"/>
  <c r="H973" i="1"/>
  <c r="I973" i="1"/>
  <c r="I1000" i="1"/>
  <c r="H1000" i="1"/>
  <c r="I1016" i="1"/>
  <c r="H1016" i="1"/>
  <c r="H1021" i="1"/>
  <c r="I1021" i="1"/>
  <c r="I1048" i="1"/>
  <c r="H1048" i="1"/>
  <c r="I1064" i="1"/>
  <c r="H1064" i="1"/>
  <c r="H1069" i="1"/>
  <c r="I1069" i="1"/>
  <c r="I1096" i="1"/>
  <c r="H1096" i="1"/>
  <c r="I1112" i="1"/>
  <c r="H1112" i="1"/>
  <c r="I1161" i="1"/>
  <c r="H1161" i="1"/>
  <c r="H1225" i="1"/>
  <c r="I1225" i="1"/>
  <c r="H1249" i="1"/>
  <c r="I1249" i="1"/>
  <c r="I15" i="1"/>
  <c r="I23" i="1"/>
  <c r="I47" i="1"/>
  <c r="I55" i="1"/>
  <c r="I67" i="1"/>
  <c r="H149" i="1"/>
  <c r="I12" i="1"/>
  <c r="H13" i="1"/>
  <c r="I20" i="1"/>
  <c r="H21" i="1"/>
  <c r="I28" i="1"/>
  <c r="H29" i="1"/>
  <c r="I36" i="1"/>
  <c r="H37" i="1"/>
  <c r="H39" i="1"/>
  <c r="I44" i="1"/>
  <c r="H45" i="1"/>
  <c r="H47" i="1"/>
  <c r="I52" i="1"/>
  <c r="H53" i="1"/>
  <c r="H55" i="1"/>
  <c r="H74" i="1"/>
  <c r="I74" i="1"/>
  <c r="I76" i="1"/>
  <c r="H81" i="1"/>
  <c r="H82" i="1"/>
  <c r="I86" i="1"/>
  <c r="I89" i="1"/>
  <c r="H97" i="1"/>
  <c r="H98" i="1"/>
  <c r="I102" i="1"/>
  <c r="I105" i="1"/>
  <c r="I124" i="1"/>
  <c r="I134" i="1"/>
  <c r="I137" i="1"/>
  <c r="I140" i="1"/>
  <c r="I3" i="1"/>
  <c r="I11" i="1"/>
  <c r="I19" i="1"/>
  <c r="I27" i="1"/>
  <c r="I35" i="1"/>
  <c r="I43" i="1"/>
  <c r="I51" i="1"/>
  <c r="I60" i="1"/>
  <c r="H68" i="1"/>
  <c r="I68" i="1"/>
  <c r="I71" i="1"/>
  <c r="I75" i="1"/>
  <c r="I80" i="1"/>
  <c r="I81" i="1"/>
  <c r="I82" i="1"/>
  <c r="H84" i="1"/>
  <c r="I84" i="1"/>
  <c r="H86" i="1"/>
  <c r="I96" i="1"/>
  <c r="I97" i="1"/>
  <c r="I98" i="1"/>
  <c r="H100" i="1"/>
  <c r="I100" i="1"/>
  <c r="H102" i="1"/>
  <c r="I112" i="1"/>
  <c r="I113" i="1"/>
  <c r="I114" i="1"/>
  <c r="H116" i="1"/>
  <c r="I116" i="1"/>
  <c r="H118" i="1"/>
  <c r="I128" i="1"/>
  <c r="I129" i="1"/>
  <c r="I130" i="1"/>
  <c r="H132" i="1"/>
  <c r="I132" i="1"/>
  <c r="H134" i="1"/>
  <c r="I144" i="1"/>
  <c r="I145" i="1"/>
  <c r="I146" i="1"/>
  <c r="H148" i="1"/>
  <c r="I148" i="1"/>
  <c r="H150" i="1"/>
  <c r="I160" i="1"/>
  <c r="I161" i="1"/>
  <c r="I162" i="1"/>
  <c r="H164" i="1"/>
  <c r="I164" i="1"/>
  <c r="H166" i="1"/>
  <c r="I176" i="1"/>
  <c r="I177" i="1"/>
  <c r="H183" i="1"/>
  <c r="I194" i="1"/>
  <c r="H195" i="1"/>
  <c r="I200" i="1"/>
  <c r="I201" i="1"/>
  <c r="I202" i="1"/>
  <c r="I203" i="1"/>
  <c r="H205" i="1"/>
  <c r="I219" i="1"/>
  <c r="H221" i="1"/>
  <c r="H223" i="1"/>
  <c r="I223" i="1"/>
  <c r="I231" i="1"/>
  <c r="H233" i="1"/>
  <c r="H235" i="1"/>
  <c r="I235" i="1"/>
  <c r="H237" i="1"/>
  <c r="H254" i="1"/>
  <c r="I289" i="1"/>
  <c r="H289" i="1"/>
  <c r="I292" i="1"/>
  <c r="I300" i="1"/>
  <c r="H301" i="1"/>
  <c r="H304" i="1"/>
  <c r="H310" i="1"/>
  <c r="I310" i="1"/>
  <c r="I313" i="1"/>
  <c r="I321" i="1"/>
  <c r="H321" i="1"/>
  <c r="I324" i="1"/>
  <c r="I332" i="1"/>
  <c r="H333" i="1"/>
  <c r="H336" i="1"/>
  <c r="H342" i="1"/>
  <c r="I342" i="1"/>
  <c r="I345" i="1"/>
  <c r="I353" i="1"/>
  <c r="H353" i="1"/>
  <c r="I356" i="1"/>
  <c r="I364" i="1"/>
  <c r="H365" i="1"/>
  <c r="H368" i="1"/>
  <c r="H374" i="1"/>
  <c r="I374" i="1"/>
  <c r="I377" i="1"/>
  <c r="I385" i="1"/>
  <c r="H385" i="1"/>
  <c r="I388" i="1"/>
  <c r="I396" i="1"/>
  <c r="H397" i="1"/>
  <c r="H400" i="1"/>
  <c r="H406" i="1"/>
  <c r="I406" i="1"/>
  <c r="I409" i="1"/>
  <c r="I412" i="1"/>
  <c r="I425" i="1"/>
  <c r="I428" i="1"/>
  <c r="I441" i="1"/>
  <c r="I444" i="1"/>
  <c r="I457" i="1"/>
  <c r="I460" i="1"/>
  <c r="I473" i="1"/>
  <c r="I476" i="1"/>
  <c r="I489" i="1"/>
  <c r="I492" i="1"/>
  <c r="I505" i="1"/>
  <c r="I508" i="1"/>
  <c r="I521" i="1"/>
  <c r="I524" i="1"/>
  <c r="I537" i="1"/>
  <c r="I540" i="1"/>
  <c r="I553" i="1"/>
  <c r="I556" i="1"/>
  <c r="I417" i="1"/>
  <c r="I433" i="1"/>
  <c r="I449" i="1"/>
  <c r="I465" i="1"/>
  <c r="I481" i="1"/>
  <c r="I497" i="1"/>
  <c r="I513" i="1"/>
  <c r="I529" i="1"/>
  <c r="I545" i="1"/>
  <c r="I561" i="1"/>
  <c r="I572" i="1"/>
  <c r="I577" i="1"/>
  <c r="I588" i="1"/>
  <c r="I593" i="1"/>
  <c r="I1134" i="1"/>
  <c r="H1134" i="1"/>
  <c r="H1155" i="1"/>
  <c r="I1155" i="1"/>
  <c r="I1158" i="1"/>
  <c r="H1158" i="1"/>
  <c r="H1163" i="1"/>
  <c r="I1163" i="1"/>
  <c r="H1183" i="1"/>
  <c r="I1183" i="1"/>
  <c r="I1198" i="1"/>
  <c r="H1198" i="1"/>
  <c r="H1219" i="1"/>
  <c r="I1219" i="1"/>
  <c r="I1222" i="1"/>
  <c r="H1222" i="1"/>
  <c r="H207" i="1"/>
  <c r="I207" i="1"/>
  <c r="H209" i="1"/>
  <c r="H239" i="1"/>
  <c r="I239" i="1"/>
  <c r="H241" i="1"/>
  <c r="I293" i="1"/>
  <c r="I309" i="1"/>
  <c r="I325" i="1"/>
  <c r="I341" i="1"/>
  <c r="I357" i="1"/>
  <c r="I373" i="1"/>
  <c r="I389" i="1"/>
  <c r="I405" i="1"/>
  <c r="H417" i="1"/>
  <c r="I421" i="1"/>
  <c r="I422" i="1"/>
  <c r="H433" i="1"/>
  <c r="I437" i="1"/>
  <c r="I438" i="1"/>
  <c r="H449" i="1"/>
  <c r="I453" i="1"/>
  <c r="I454" i="1"/>
  <c r="H465" i="1"/>
  <c r="I469" i="1"/>
  <c r="I470" i="1"/>
  <c r="H481" i="1"/>
  <c r="I485" i="1"/>
  <c r="I486" i="1"/>
  <c r="H497" i="1"/>
  <c r="I501" i="1"/>
  <c r="I502" i="1"/>
  <c r="H513" i="1"/>
  <c r="I517" i="1"/>
  <c r="I518" i="1"/>
  <c r="H529" i="1"/>
  <c r="I533" i="1"/>
  <c r="I534" i="1"/>
  <c r="H545" i="1"/>
  <c r="I549" i="1"/>
  <c r="I550" i="1"/>
  <c r="H561" i="1"/>
  <c r="I565" i="1"/>
  <c r="I566" i="1"/>
  <c r="H577" i="1"/>
  <c r="I581" i="1"/>
  <c r="I582" i="1"/>
  <c r="H593" i="1"/>
  <c r="I598" i="1"/>
  <c r="I602" i="1"/>
  <c r="I606" i="1"/>
  <c r="I610" i="1"/>
  <c r="I614" i="1"/>
  <c r="I618" i="1"/>
  <c r="I622" i="1"/>
  <c r="I626" i="1"/>
  <c r="I630" i="1"/>
  <c r="I632" i="1"/>
  <c r="H632" i="1"/>
  <c r="I640" i="1"/>
  <c r="H640" i="1"/>
  <c r="I648" i="1"/>
  <c r="H648" i="1"/>
  <c r="I656" i="1"/>
  <c r="H656" i="1"/>
  <c r="I664" i="1"/>
  <c r="H664" i="1"/>
  <c r="I672" i="1"/>
  <c r="H672" i="1"/>
  <c r="I680" i="1"/>
  <c r="H680" i="1"/>
  <c r="I688" i="1"/>
  <c r="H688" i="1"/>
  <c r="I696" i="1"/>
  <c r="H696" i="1"/>
  <c r="I704" i="1"/>
  <c r="H704" i="1"/>
  <c r="I712" i="1"/>
  <c r="H712" i="1"/>
  <c r="I720" i="1"/>
  <c r="H720" i="1"/>
  <c r="I1129" i="1"/>
  <c r="H1129" i="1"/>
  <c r="I1193" i="1"/>
  <c r="H1193" i="1"/>
  <c r="H1229" i="1"/>
  <c r="I1229" i="1"/>
  <c r="H1237" i="1"/>
  <c r="I1237" i="1"/>
  <c r="H1245" i="1"/>
  <c r="I1245" i="1"/>
  <c r="H1253" i="1"/>
  <c r="I1253" i="1"/>
  <c r="I569" i="1"/>
  <c r="I585" i="1"/>
  <c r="I731" i="1"/>
  <c r="H731" i="1"/>
  <c r="I747" i="1"/>
  <c r="H747" i="1"/>
  <c r="I763" i="1"/>
  <c r="H763" i="1"/>
  <c r="I779" i="1"/>
  <c r="H779" i="1"/>
  <c r="I795" i="1"/>
  <c r="H795" i="1"/>
  <c r="I811" i="1"/>
  <c r="H811" i="1"/>
  <c r="I827" i="1"/>
  <c r="H827" i="1"/>
  <c r="I843" i="1"/>
  <c r="H843" i="1"/>
  <c r="I859" i="1"/>
  <c r="H859" i="1"/>
  <c r="I875" i="1"/>
  <c r="H875" i="1"/>
  <c r="I891" i="1"/>
  <c r="H891" i="1"/>
  <c r="I907" i="1"/>
  <c r="H907" i="1"/>
  <c r="I923" i="1"/>
  <c r="H923" i="1"/>
  <c r="I939" i="1"/>
  <c r="H939" i="1"/>
  <c r="I955" i="1"/>
  <c r="H955" i="1"/>
  <c r="I971" i="1"/>
  <c r="H971" i="1"/>
  <c r="I987" i="1"/>
  <c r="H987" i="1"/>
  <c r="I1003" i="1"/>
  <c r="H1003" i="1"/>
  <c r="I1019" i="1"/>
  <c r="H1019" i="1"/>
  <c r="I1035" i="1"/>
  <c r="H1035" i="1"/>
  <c r="I1051" i="1"/>
  <c r="H1051" i="1"/>
  <c r="I1067" i="1"/>
  <c r="H1067" i="1"/>
  <c r="I1083" i="1"/>
  <c r="H1083" i="1"/>
  <c r="I1099" i="1"/>
  <c r="H1099" i="1"/>
  <c r="I1115" i="1"/>
  <c r="H1115" i="1"/>
  <c r="H1123" i="1"/>
  <c r="I1123" i="1"/>
  <c r="I1126" i="1"/>
  <c r="H1126" i="1"/>
  <c r="H1131" i="1"/>
  <c r="I1131" i="1"/>
  <c r="H1151" i="1"/>
  <c r="I1151" i="1"/>
  <c r="I1166" i="1"/>
  <c r="H1166" i="1"/>
  <c r="H1187" i="1"/>
  <c r="I1187" i="1"/>
  <c r="I1190" i="1"/>
  <c r="H1190" i="1"/>
  <c r="H1195" i="1"/>
  <c r="I1195" i="1"/>
  <c r="H1215" i="1"/>
  <c r="I1215" i="1"/>
  <c r="I732" i="1"/>
  <c r="I748" i="1"/>
  <c r="I764" i="1"/>
  <c r="I780" i="1"/>
  <c r="I796" i="1"/>
  <c r="I812" i="1"/>
  <c r="I828" i="1"/>
  <c r="I844" i="1"/>
  <c r="I860" i="1"/>
  <c r="I876" i="1"/>
  <c r="I892" i="1"/>
  <c r="I908" i="1"/>
  <c r="I924" i="1"/>
  <c r="I940" i="1"/>
  <c r="I956" i="1"/>
  <c r="I972" i="1"/>
  <c r="I988" i="1"/>
  <c r="I1004" i="1"/>
  <c r="I1020" i="1"/>
  <c r="I1036" i="1"/>
  <c r="I1052" i="1"/>
  <c r="I1068" i="1"/>
  <c r="I1084" i="1"/>
  <c r="I1100" i="1"/>
  <c r="I1116" i="1"/>
  <c r="I1130" i="1"/>
  <c r="I1133" i="1"/>
  <c r="I1162" i="1"/>
  <c r="I1165" i="1"/>
  <c r="I1194" i="1"/>
  <c r="I1197" i="1"/>
  <c r="I848" i="1"/>
  <c r="I864" i="1"/>
  <c r="I880" i="1"/>
  <c r="I896" i="1"/>
  <c r="I912" i="1"/>
  <c r="I928" i="1"/>
  <c r="I944" i="1"/>
  <c r="I960" i="1"/>
  <c r="I976" i="1"/>
  <c r="I992" i="1"/>
  <c r="I1008" i="1"/>
  <c r="I1024" i="1"/>
  <c r="I1040" i="1"/>
  <c r="I1056" i="1"/>
  <c r="I1072" i="1"/>
  <c r="I1088" i="1"/>
  <c r="I1104" i="1"/>
  <c r="I1120" i="1"/>
  <c r="H1139" i="1"/>
  <c r="I1139" i="1"/>
  <c r="I1142" i="1"/>
  <c r="I1150" i="1"/>
  <c r="H1150" i="1"/>
  <c r="H1171" i="1"/>
  <c r="I1171" i="1"/>
  <c r="I1174" i="1"/>
  <c r="I1182" i="1"/>
  <c r="H1182" i="1"/>
  <c r="H1203" i="1"/>
  <c r="I1203" i="1"/>
  <c r="I1206" i="1"/>
  <c r="I1214" i="1"/>
  <c r="H1214" i="1"/>
  <c r="H1437" i="1"/>
  <c r="I1437" i="1"/>
  <c r="I1440" i="1"/>
  <c r="H1440" i="1"/>
  <c r="I1448" i="1"/>
  <c r="H1448" i="1"/>
  <c r="H1461" i="1"/>
  <c r="I1461" i="1"/>
  <c r="H1469" i="1"/>
  <c r="I1469" i="1"/>
  <c r="I1472" i="1"/>
  <c r="H1472" i="1"/>
  <c r="I1480" i="1"/>
  <c r="H1480" i="1"/>
  <c r="H1493" i="1"/>
  <c r="I1493" i="1"/>
  <c r="H1501" i="1"/>
  <c r="I1501" i="1"/>
  <c r="I1504" i="1"/>
  <c r="H1504" i="1"/>
  <c r="I1512" i="1"/>
  <c r="H1512" i="1"/>
  <c r="H1525" i="1"/>
  <c r="I1525" i="1"/>
  <c r="H1533" i="1"/>
  <c r="I1533" i="1"/>
  <c r="I1536" i="1"/>
  <c r="H1536" i="1"/>
  <c r="I1544" i="1"/>
  <c r="H1544" i="1"/>
  <c r="H1557" i="1"/>
  <c r="I1557" i="1"/>
  <c r="H1565" i="1"/>
  <c r="I1565" i="1"/>
  <c r="I1568" i="1"/>
  <c r="H1568" i="1"/>
  <c r="I1576" i="1"/>
  <c r="H1576" i="1"/>
  <c r="H1589" i="1"/>
  <c r="I1589" i="1"/>
  <c r="H1597" i="1"/>
  <c r="I1597" i="1"/>
  <c r="H1605" i="1"/>
  <c r="I1605" i="1"/>
  <c r="H1613" i="1"/>
  <c r="I1613" i="1"/>
  <c r="I736" i="1"/>
  <c r="I752" i="1"/>
  <c r="I768" i="1"/>
  <c r="I784" i="1"/>
  <c r="I800" i="1"/>
  <c r="I816" i="1"/>
  <c r="I832" i="1"/>
  <c r="I597" i="1"/>
  <c r="I601" i="1"/>
  <c r="I605" i="1"/>
  <c r="I609" i="1"/>
  <c r="I613" i="1"/>
  <c r="I617" i="1"/>
  <c r="I621" i="1"/>
  <c r="I625" i="1"/>
  <c r="I629" i="1"/>
  <c r="I633" i="1"/>
  <c r="I637" i="1"/>
  <c r="I641" i="1"/>
  <c r="I645" i="1"/>
  <c r="I649" i="1"/>
  <c r="I653" i="1"/>
  <c r="I657" i="1"/>
  <c r="I661" i="1"/>
  <c r="I665" i="1"/>
  <c r="I669" i="1"/>
  <c r="I673" i="1"/>
  <c r="I677" i="1"/>
  <c r="I681" i="1"/>
  <c r="I685" i="1"/>
  <c r="I689" i="1"/>
  <c r="I693" i="1"/>
  <c r="I697" i="1"/>
  <c r="I701" i="1"/>
  <c r="I705" i="1"/>
  <c r="I709" i="1"/>
  <c r="I713" i="1"/>
  <c r="I717" i="1"/>
  <c r="I724" i="1"/>
  <c r="I725" i="1"/>
  <c r="I735" i="1"/>
  <c r="H736" i="1"/>
  <c r="I740" i="1"/>
  <c r="I741" i="1"/>
  <c r="I751" i="1"/>
  <c r="H752" i="1"/>
  <c r="I756" i="1"/>
  <c r="I757" i="1"/>
  <c r="I767" i="1"/>
  <c r="H768" i="1"/>
  <c r="I772" i="1"/>
  <c r="I773" i="1"/>
  <c r="I783" i="1"/>
  <c r="H784" i="1"/>
  <c r="I788" i="1"/>
  <c r="I789" i="1"/>
  <c r="I799" i="1"/>
  <c r="H800" i="1"/>
  <c r="I804" i="1"/>
  <c r="I805" i="1"/>
  <c r="I815" i="1"/>
  <c r="H816" i="1"/>
  <c r="I820" i="1"/>
  <c r="I821" i="1"/>
  <c r="I831" i="1"/>
  <c r="H832" i="1"/>
  <c r="I836" i="1"/>
  <c r="I837" i="1"/>
  <c r="I847" i="1"/>
  <c r="H848" i="1"/>
  <c r="I852" i="1"/>
  <c r="I853" i="1"/>
  <c r="I863" i="1"/>
  <c r="H864" i="1"/>
  <c r="I868" i="1"/>
  <c r="I869" i="1"/>
  <c r="I879" i="1"/>
  <c r="H880" i="1"/>
  <c r="I884" i="1"/>
  <c r="I885" i="1"/>
  <c r="I895" i="1"/>
  <c r="H896" i="1"/>
  <c r="I900" i="1"/>
  <c r="I901" i="1"/>
  <c r="I911" i="1"/>
  <c r="H912" i="1"/>
  <c r="I916" i="1"/>
  <c r="I917" i="1"/>
  <c r="I927" i="1"/>
  <c r="H928" i="1"/>
  <c r="I932" i="1"/>
  <c r="I933" i="1"/>
  <c r="I943" i="1"/>
  <c r="H944" i="1"/>
  <c r="I948" i="1"/>
  <c r="I949" i="1"/>
  <c r="I959" i="1"/>
  <c r="H960" i="1"/>
  <c r="I964" i="1"/>
  <c r="I965" i="1"/>
  <c r="I975" i="1"/>
  <c r="H976" i="1"/>
  <c r="I980" i="1"/>
  <c r="I981" i="1"/>
  <c r="I991" i="1"/>
  <c r="H992" i="1"/>
  <c r="I996" i="1"/>
  <c r="I997" i="1"/>
  <c r="I1007" i="1"/>
  <c r="H1008" i="1"/>
  <c r="I1012" i="1"/>
  <c r="I1013" i="1"/>
  <c r="I1023" i="1"/>
  <c r="H1024" i="1"/>
  <c r="I1028" i="1"/>
  <c r="I1029" i="1"/>
  <c r="I1039" i="1"/>
  <c r="H1040" i="1"/>
  <c r="I1044" i="1"/>
  <c r="I1045" i="1"/>
  <c r="I1055" i="1"/>
  <c r="H1056" i="1"/>
  <c r="I1060" i="1"/>
  <c r="I1061" i="1"/>
  <c r="I1071" i="1"/>
  <c r="H1072" i="1"/>
  <c r="I1076" i="1"/>
  <c r="I1077" i="1"/>
  <c r="I1087" i="1"/>
  <c r="H1088" i="1"/>
  <c r="I1092" i="1"/>
  <c r="I1093" i="1"/>
  <c r="I1103" i="1"/>
  <c r="H1104" i="1"/>
  <c r="I1108" i="1"/>
  <c r="I1109" i="1"/>
  <c r="I1119" i="1"/>
  <c r="H1120" i="1"/>
  <c r="I1135" i="1"/>
  <c r="H1142" i="1"/>
  <c r="I1146" i="1"/>
  <c r="I1147" i="1"/>
  <c r="I1149" i="1"/>
  <c r="I1167" i="1"/>
  <c r="H1174" i="1"/>
  <c r="I1178" i="1"/>
  <c r="I1179" i="1"/>
  <c r="I1181" i="1"/>
  <c r="I1199" i="1"/>
  <c r="H1206" i="1"/>
  <c r="I1210" i="1"/>
  <c r="I1211" i="1"/>
  <c r="I1213" i="1"/>
  <c r="H1445" i="1"/>
  <c r="I1445" i="1"/>
  <c r="H1453" i="1"/>
  <c r="I1453" i="1"/>
  <c r="I1456" i="1"/>
  <c r="H1456" i="1"/>
  <c r="I1464" i="1"/>
  <c r="H1464" i="1"/>
  <c r="H1477" i="1"/>
  <c r="I1477" i="1"/>
  <c r="H1485" i="1"/>
  <c r="I1485" i="1"/>
  <c r="I1488" i="1"/>
  <c r="H1488" i="1"/>
  <c r="I1496" i="1"/>
  <c r="H1496" i="1"/>
  <c r="H1509" i="1"/>
  <c r="I1509" i="1"/>
  <c r="H1517" i="1"/>
  <c r="I1517" i="1"/>
  <c r="I1520" i="1"/>
  <c r="H1520" i="1"/>
  <c r="I1528" i="1"/>
  <c r="H1528" i="1"/>
  <c r="H1541" i="1"/>
  <c r="I1541" i="1"/>
  <c r="H1549" i="1"/>
  <c r="I1549" i="1"/>
  <c r="I1552" i="1"/>
  <c r="H1552" i="1"/>
  <c r="I1560" i="1"/>
  <c r="H1560" i="1"/>
  <c r="H1573" i="1"/>
  <c r="I1573" i="1"/>
  <c r="H1581" i="1"/>
  <c r="I1581" i="1"/>
  <c r="I1584" i="1"/>
  <c r="H1584" i="1"/>
  <c r="I1592" i="1"/>
  <c r="H1592" i="1"/>
  <c r="H1601" i="1"/>
  <c r="I1601" i="1"/>
  <c r="H1609" i="1"/>
  <c r="I1609" i="1"/>
  <c r="H1617" i="1"/>
  <c r="I1617" i="1"/>
  <c r="H1625" i="1"/>
  <c r="I1625" i="1"/>
  <c r="H1633" i="1"/>
  <c r="I1633" i="1"/>
  <c r="H1638" i="1"/>
  <c r="I1638" i="1"/>
  <c r="H1646" i="1"/>
  <c r="I1646" i="1"/>
  <c r="H1670" i="1"/>
  <c r="I1670" i="1"/>
  <c r="H1678" i="1"/>
  <c r="I1678" i="1"/>
  <c r="H1702" i="1"/>
  <c r="I1702" i="1"/>
  <c r="H1710" i="1"/>
  <c r="I1710" i="1"/>
  <c r="H1734" i="1"/>
  <c r="I1734" i="1"/>
  <c r="H1742" i="1"/>
  <c r="I1742" i="1"/>
  <c r="H1840" i="1"/>
  <c r="I1840" i="1"/>
  <c r="H1848" i="1"/>
  <c r="I1848" i="1"/>
  <c r="H1856" i="1"/>
  <c r="I1856" i="1"/>
  <c r="H1864" i="1"/>
  <c r="I1864" i="1"/>
  <c r="H1872" i="1"/>
  <c r="I1872" i="1"/>
  <c r="H1880" i="1"/>
  <c r="I1880" i="1"/>
  <c r="H1889" i="1"/>
  <c r="I1889" i="1"/>
  <c r="I1397" i="1"/>
  <c r="I1401" i="1"/>
  <c r="I1405" i="1"/>
  <c r="I1409" i="1"/>
  <c r="I1413" i="1"/>
  <c r="I1417" i="1"/>
  <c r="I1421" i="1"/>
  <c r="I1425" i="1"/>
  <c r="I1429" i="1"/>
  <c r="I1433" i="1"/>
  <c r="H1621" i="1"/>
  <c r="I1621" i="1"/>
  <c r="H1629" i="1"/>
  <c r="I1629" i="1"/>
  <c r="H1654" i="1"/>
  <c r="I1654" i="1"/>
  <c r="H1662" i="1"/>
  <c r="I1662" i="1"/>
  <c r="H1686" i="1"/>
  <c r="I1686" i="1"/>
  <c r="H1694" i="1"/>
  <c r="I1694" i="1"/>
  <c r="H1718" i="1"/>
  <c r="I1718" i="1"/>
  <c r="H1726" i="1"/>
  <c r="I1726" i="1"/>
  <c r="H1750" i="1"/>
  <c r="I1750" i="1"/>
  <c r="I1758" i="1"/>
  <c r="H1758" i="1"/>
  <c r="H1832" i="1"/>
  <c r="I1832" i="1"/>
  <c r="I1122" i="1"/>
  <c r="I1138" i="1"/>
  <c r="I1154" i="1"/>
  <c r="I1170" i="1"/>
  <c r="I1186" i="1"/>
  <c r="I1202" i="1"/>
  <c r="I1218" i="1"/>
  <c r="I1226" i="1"/>
  <c r="I1230" i="1"/>
  <c r="I1234" i="1"/>
  <c r="I1238" i="1"/>
  <c r="I1242" i="1"/>
  <c r="I1246" i="1"/>
  <c r="I1250" i="1"/>
  <c r="I1254" i="1"/>
  <c r="I1258" i="1"/>
  <c r="I1262" i="1"/>
  <c r="I1266" i="1"/>
  <c r="I1270" i="1"/>
  <c r="I1274" i="1"/>
  <c r="I1278" i="1"/>
  <c r="I1282" i="1"/>
  <c r="I1286" i="1"/>
  <c r="I1290" i="1"/>
  <c r="I1294" i="1"/>
  <c r="I1298" i="1"/>
  <c r="I1302" i="1"/>
  <c r="I1306" i="1"/>
  <c r="I1310" i="1"/>
  <c r="I1314" i="1"/>
  <c r="I1318" i="1"/>
  <c r="I1322" i="1"/>
  <c r="I1326" i="1"/>
  <c r="I1330" i="1"/>
  <c r="I1334" i="1"/>
  <c r="I1338" i="1"/>
  <c r="I1342" i="1"/>
  <c r="I1346" i="1"/>
  <c r="I1350" i="1"/>
  <c r="I1354" i="1"/>
  <c r="I1358" i="1"/>
  <c r="I1362" i="1"/>
  <c r="I1366" i="1"/>
  <c r="I1370" i="1"/>
  <c r="I1374" i="1"/>
  <c r="I1378" i="1"/>
  <c r="I1382" i="1"/>
  <c r="I1386" i="1"/>
  <c r="I1390" i="1"/>
  <c r="I1394" i="1"/>
  <c r="I1398" i="1"/>
  <c r="I1402" i="1"/>
  <c r="I1406" i="1"/>
  <c r="I1410" i="1"/>
  <c r="I1414" i="1"/>
  <c r="I1418" i="1"/>
  <c r="I1422" i="1"/>
  <c r="I1426" i="1"/>
  <c r="I1430" i="1"/>
  <c r="I1434" i="1"/>
  <c r="I1436" i="1"/>
  <c r="I1447" i="1"/>
  <c r="I1452" i="1"/>
  <c r="I1463" i="1"/>
  <c r="I1468" i="1"/>
  <c r="I1479" i="1"/>
  <c r="I1484" i="1"/>
  <c r="I1495" i="1"/>
  <c r="I1500" i="1"/>
  <c r="I1511" i="1"/>
  <c r="I1516" i="1"/>
  <c r="I1527" i="1"/>
  <c r="I1532" i="1"/>
  <c r="I1543" i="1"/>
  <c r="I1548" i="1"/>
  <c r="I1559" i="1"/>
  <c r="I1564" i="1"/>
  <c r="I1575" i="1"/>
  <c r="I1580" i="1"/>
  <c r="I1591" i="1"/>
  <c r="H1640" i="1"/>
  <c r="I1640" i="1"/>
  <c r="I1643" i="1"/>
  <c r="H1643" i="1"/>
  <c r="I1651" i="1"/>
  <c r="H1651" i="1"/>
  <c r="H1664" i="1"/>
  <c r="I1664" i="1"/>
  <c r="H1672" i="1"/>
  <c r="I1672" i="1"/>
  <c r="I1675" i="1"/>
  <c r="H1675" i="1"/>
  <c r="I1683" i="1"/>
  <c r="H1683" i="1"/>
  <c r="H1696" i="1"/>
  <c r="I1696" i="1"/>
  <c r="H1704" i="1"/>
  <c r="I1704" i="1"/>
  <c r="I1707" i="1"/>
  <c r="H1707" i="1"/>
  <c r="I1715" i="1"/>
  <c r="H1715" i="1"/>
  <c r="H1728" i="1"/>
  <c r="I1728" i="1"/>
  <c r="H1736" i="1"/>
  <c r="I1736" i="1"/>
  <c r="I1739" i="1"/>
  <c r="H1739" i="1"/>
  <c r="I1747" i="1"/>
  <c r="H1747" i="1"/>
  <c r="I1444" i="1"/>
  <c r="I1460" i="1"/>
  <c r="I1476" i="1"/>
  <c r="I1492" i="1"/>
  <c r="I1508" i="1"/>
  <c r="I1524" i="1"/>
  <c r="I1540" i="1"/>
  <c r="I1556" i="1"/>
  <c r="I1572" i="1"/>
  <c r="I1588" i="1"/>
  <c r="I1635" i="1"/>
  <c r="H1635" i="1"/>
  <c r="H1648" i="1"/>
  <c r="I1648" i="1"/>
  <c r="H1656" i="1"/>
  <c r="I1656" i="1"/>
  <c r="I1659" i="1"/>
  <c r="H1659" i="1"/>
  <c r="I1667" i="1"/>
  <c r="H1667" i="1"/>
  <c r="H1680" i="1"/>
  <c r="I1680" i="1"/>
  <c r="H1688" i="1"/>
  <c r="I1688" i="1"/>
  <c r="I1691" i="1"/>
  <c r="H1691" i="1"/>
  <c r="I1699" i="1"/>
  <c r="H1699" i="1"/>
  <c r="H1712" i="1"/>
  <c r="I1712" i="1"/>
  <c r="H1720" i="1"/>
  <c r="I1720" i="1"/>
  <c r="I1723" i="1"/>
  <c r="H1723" i="1"/>
  <c r="I1731" i="1"/>
  <c r="H1731" i="1"/>
  <c r="H1744" i="1"/>
  <c r="I1744" i="1"/>
  <c r="I1755" i="1"/>
  <c r="H1755" i="1"/>
  <c r="H1760" i="1"/>
  <c r="I1760" i="1"/>
  <c r="I1596" i="1"/>
  <c r="I1647" i="1"/>
  <c r="I1663" i="1"/>
  <c r="I1679" i="1"/>
  <c r="I1695" i="1"/>
  <c r="I1711" i="1"/>
  <c r="I1727" i="1"/>
  <c r="I1743" i="1"/>
  <c r="I1759" i="1"/>
  <c r="H1818" i="1"/>
  <c r="I1818" i="1"/>
  <c r="H1826" i="1"/>
  <c r="I1826" i="1"/>
  <c r="I1829" i="1"/>
  <c r="H1829" i="1"/>
  <c r="I1837" i="1"/>
  <c r="H1837" i="1"/>
  <c r="I1763" i="1"/>
  <c r="H1844" i="1"/>
  <c r="I1844" i="1"/>
  <c r="H1852" i="1"/>
  <c r="I1852" i="1"/>
  <c r="H1860" i="1"/>
  <c r="I1860" i="1"/>
  <c r="H1868" i="1"/>
  <c r="I1868" i="1"/>
  <c r="H1876" i="1"/>
  <c r="I1876" i="1"/>
  <c r="H1884" i="1"/>
  <c r="I1884" i="1"/>
  <c r="H1897" i="1"/>
  <c r="I1897" i="1"/>
  <c r="H1901" i="1"/>
  <c r="I1901" i="1"/>
  <c r="H1905" i="1"/>
  <c r="I1905" i="1"/>
  <c r="H1909" i="1"/>
  <c r="I1909" i="1"/>
  <c r="H1913" i="1"/>
  <c r="I1913" i="1"/>
  <c r="H1917" i="1"/>
  <c r="I1917" i="1"/>
  <c r="H1921" i="1"/>
  <c r="I1921" i="1"/>
  <c r="H1925" i="1"/>
  <c r="I1925" i="1"/>
  <c r="H1929" i="1"/>
  <c r="I1929" i="1"/>
  <c r="H1933" i="1"/>
  <c r="I1933" i="1"/>
  <c r="H1937" i="1"/>
  <c r="I1937" i="1"/>
  <c r="H1941" i="1"/>
  <c r="I1941" i="1"/>
  <c r="H1945" i="1"/>
  <c r="I1945" i="1"/>
  <c r="H1949" i="1"/>
  <c r="I1949" i="1"/>
  <c r="H1953" i="1"/>
  <c r="I1953" i="1"/>
  <c r="H1957" i="1"/>
  <c r="I1957" i="1"/>
  <c r="H1961" i="1"/>
  <c r="I1961" i="1"/>
  <c r="H1965" i="1"/>
  <c r="I1965" i="1"/>
  <c r="H1969" i="1"/>
  <c r="I1969" i="1"/>
  <c r="H1973" i="1"/>
  <c r="I1973" i="1"/>
  <c r="H1977" i="1"/>
  <c r="I1977" i="1"/>
  <c r="H1981" i="1"/>
  <c r="I1981" i="1"/>
  <c r="H1985" i="1"/>
  <c r="I1985" i="1"/>
  <c r="H1989" i="1"/>
  <c r="I1989" i="1"/>
  <c r="H1993" i="1"/>
  <c r="I1993" i="1"/>
  <c r="H1997" i="1"/>
  <c r="I1997" i="1"/>
  <c r="I1598" i="1"/>
  <c r="I1602" i="1"/>
  <c r="I1606" i="1"/>
  <c r="I1610" i="1"/>
  <c r="I1614" i="1"/>
  <c r="I1618" i="1"/>
  <c r="I1622" i="1"/>
  <c r="I1626" i="1"/>
  <c r="I1630" i="1"/>
  <c r="I1634" i="1"/>
  <c r="I1639" i="1"/>
  <c r="I1650" i="1"/>
  <c r="I1655" i="1"/>
  <c r="I1666" i="1"/>
  <c r="I1671" i="1"/>
  <c r="I1682" i="1"/>
  <c r="I1687" i="1"/>
  <c r="I1698" i="1"/>
  <c r="I1703" i="1"/>
  <c r="I1714" i="1"/>
  <c r="I1719" i="1"/>
  <c r="I1730" i="1"/>
  <c r="I1735" i="1"/>
  <c r="I1746" i="1"/>
  <c r="I1751" i="1"/>
  <c r="I1752" i="1"/>
  <c r="I1762" i="1"/>
  <c r="H1763" i="1"/>
  <c r="I1766" i="1"/>
  <c r="I1770" i="1"/>
  <c r="I1774" i="1"/>
  <c r="I1778" i="1"/>
  <c r="I1782" i="1"/>
  <c r="I1786" i="1"/>
  <c r="I1790" i="1"/>
  <c r="I1794" i="1"/>
  <c r="I1798" i="1"/>
  <c r="I1802" i="1"/>
  <c r="I1806" i="1"/>
  <c r="I1810" i="1"/>
  <c r="I1816" i="1"/>
  <c r="I1821" i="1"/>
  <c r="H1821" i="1"/>
  <c r="I1824" i="1"/>
  <c r="H1834" i="1"/>
  <c r="I1834" i="1"/>
  <c r="I1817" i="1"/>
  <c r="I1833" i="1"/>
  <c r="H1891" i="1"/>
  <c r="I1891" i="1"/>
  <c r="I1767" i="1"/>
  <c r="I1771" i="1"/>
  <c r="I1775" i="1"/>
  <c r="I1779" i="1"/>
  <c r="I1783" i="1"/>
  <c r="I1787" i="1"/>
  <c r="I1791" i="1"/>
  <c r="I1795" i="1"/>
  <c r="I1799" i="1"/>
  <c r="I1803" i="1"/>
  <c r="I1807" i="1"/>
  <c r="I1811" i="1"/>
  <c r="I1820" i="1"/>
  <c r="I1825" i="1"/>
  <c r="I1836" i="1"/>
  <c r="I1894" i="1"/>
  <c r="H1894" i="1"/>
  <c r="I1890" i="1"/>
  <c r="I1841" i="1"/>
  <c r="I1845" i="1"/>
  <c r="I1849" i="1"/>
  <c r="I1853" i="1"/>
  <c r="I1857" i="1"/>
  <c r="I1861" i="1"/>
  <c r="I1865" i="1"/>
  <c r="I1869" i="1"/>
  <c r="I1873" i="1"/>
  <c r="I1877" i="1"/>
  <c r="I1881" i="1"/>
  <c r="I1885" i="1"/>
  <c r="I1893" i="1"/>
  <c r="I1898" i="1"/>
  <c r="I1902" i="1"/>
  <c r="I1906" i="1"/>
  <c r="I1910" i="1"/>
  <c r="I1914" i="1"/>
  <c r="I1918" i="1"/>
  <c r="I1922" i="1"/>
  <c r="I1926" i="1"/>
  <c r="I1930" i="1"/>
  <c r="I1934" i="1"/>
  <c r="I1938" i="1"/>
  <c r="I1942" i="1"/>
  <c r="I1946" i="1"/>
  <c r="I1950" i="1"/>
  <c r="I1954" i="1"/>
  <c r="I1958" i="1"/>
  <c r="I1962" i="1"/>
  <c r="I1966" i="1"/>
  <c r="I1970" i="1"/>
  <c r="I1974" i="1"/>
  <c r="I1978" i="1"/>
  <c r="I1982" i="1"/>
  <c r="I1986" i="1"/>
  <c r="I1990" i="1"/>
  <c r="I1994" i="1"/>
  <c r="I1998" i="1"/>
  <c r="I1900" i="1"/>
  <c r="I1904" i="1"/>
  <c r="I1908" i="1"/>
  <c r="I1912" i="1"/>
  <c r="I1916" i="1"/>
  <c r="I1920" i="1"/>
  <c r="I1924" i="1"/>
  <c r="I1928" i="1"/>
  <c r="I1932" i="1"/>
  <c r="I1936" i="1"/>
  <c r="I1940" i="1"/>
  <c r="I1944" i="1"/>
  <c r="I1948" i="1"/>
  <c r="I1952" i="1"/>
  <c r="I1956" i="1"/>
  <c r="I1960" i="1"/>
  <c r="I1964" i="1"/>
  <c r="I1968" i="1"/>
  <c r="I1972" i="1"/>
  <c r="I1976" i="1"/>
  <c r="I1980" i="1"/>
  <c r="I1984" i="1"/>
  <c r="I1988" i="1"/>
  <c r="I1992" i="1"/>
  <c r="I1996" i="1"/>
  <c r="I2000" i="1"/>
  <c r="I83" i="1"/>
  <c r="H83" i="1"/>
  <c r="I99" i="1"/>
  <c r="H99" i="1"/>
  <c r="I115" i="1"/>
  <c r="H115" i="1"/>
  <c r="I131" i="1"/>
  <c r="H131" i="1"/>
  <c r="I147" i="1"/>
  <c r="H147" i="1"/>
  <c r="I163" i="1"/>
  <c r="H163" i="1"/>
  <c r="H182" i="1"/>
  <c r="I182" i="1"/>
  <c r="H188" i="1"/>
  <c r="I188" i="1"/>
  <c r="H196" i="1"/>
  <c r="I196" i="1"/>
  <c r="I214" i="1"/>
  <c r="H214" i="1"/>
  <c r="I230" i="1"/>
  <c r="H230" i="1"/>
  <c r="I246" i="1"/>
  <c r="H246" i="1"/>
  <c r="H251" i="1"/>
  <c r="I251" i="1"/>
  <c r="H285" i="1"/>
  <c r="I285" i="1"/>
  <c r="H2" i="1"/>
  <c r="I5" i="1"/>
  <c r="H6" i="1"/>
  <c r="I9" i="1"/>
  <c r="H10" i="1"/>
  <c r="I13" i="1"/>
  <c r="H14" i="1"/>
  <c r="I17" i="1"/>
  <c r="H18" i="1"/>
  <c r="I21" i="1"/>
  <c r="H22" i="1"/>
  <c r="I25" i="1"/>
  <c r="H26" i="1"/>
  <c r="I29" i="1"/>
  <c r="H30" i="1"/>
  <c r="I33" i="1"/>
  <c r="H34" i="1"/>
  <c r="I37" i="1"/>
  <c r="H38" i="1"/>
  <c r="I41" i="1"/>
  <c r="H42" i="1"/>
  <c r="I45" i="1"/>
  <c r="H46" i="1"/>
  <c r="I49" i="1"/>
  <c r="H50" i="1"/>
  <c r="I53" i="1"/>
  <c r="H54" i="1"/>
  <c r="I87" i="1"/>
  <c r="H87" i="1"/>
  <c r="I103" i="1"/>
  <c r="H103" i="1"/>
  <c r="I119" i="1"/>
  <c r="H119" i="1"/>
  <c r="I135" i="1"/>
  <c r="H135" i="1"/>
  <c r="I151" i="1"/>
  <c r="H151" i="1"/>
  <c r="I167" i="1"/>
  <c r="H167" i="1"/>
  <c r="H267" i="1"/>
  <c r="I267" i="1"/>
  <c r="I2" i="1"/>
  <c r="I6" i="1"/>
  <c r="I10" i="1"/>
  <c r="I14" i="1"/>
  <c r="I18" i="1"/>
  <c r="I22" i="1"/>
  <c r="I26" i="1"/>
  <c r="I30" i="1"/>
  <c r="I34" i="1"/>
  <c r="I38" i="1"/>
  <c r="I42" i="1"/>
  <c r="I46" i="1"/>
  <c r="I50" i="1"/>
  <c r="I54" i="1"/>
  <c r="I91" i="1"/>
  <c r="H91" i="1"/>
  <c r="I107" i="1"/>
  <c r="H107" i="1"/>
  <c r="I123" i="1"/>
  <c r="H123" i="1"/>
  <c r="I139" i="1"/>
  <c r="H139" i="1"/>
  <c r="I155" i="1"/>
  <c r="H155" i="1"/>
  <c r="I171" i="1"/>
  <c r="H171" i="1"/>
  <c r="H180" i="1"/>
  <c r="I180" i="1"/>
  <c r="H190" i="1"/>
  <c r="I190" i="1"/>
  <c r="H198" i="1"/>
  <c r="I198" i="1"/>
  <c r="I206" i="1"/>
  <c r="H206" i="1"/>
  <c r="I222" i="1"/>
  <c r="H222" i="1"/>
  <c r="I238" i="1"/>
  <c r="H238" i="1"/>
  <c r="H253" i="1"/>
  <c r="I253" i="1"/>
  <c r="H283" i="1"/>
  <c r="I283" i="1"/>
  <c r="I57" i="1"/>
  <c r="I58" i="1"/>
  <c r="I61" i="1"/>
  <c r="I62" i="1"/>
  <c r="I65" i="1"/>
  <c r="I66" i="1"/>
  <c r="I69" i="1"/>
  <c r="I70" i="1"/>
  <c r="I72" i="1"/>
  <c r="I79" i="1"/>
  <c r="H79" i="1"/>
  <c r="I95" i="1"/>
  <c r="H95" i="1"/>
  <c r="I111" i="1"/>
  <c r="H111" i="1"/>
  <c r="I127" i="1"/>
  <c r="H127" i="1"/>
  <c r="I143" i="1"/>
  <c r="H143" i="1"/>
  <c r="I159" i="1"/>
  <c r="H159" i="1"/>
  <c r="I175" i="1"/>
  <c r="H175" i="1"/>
  <c r="H269" i="1"/>
  <c r="I269" i="1"/>
  <c r="I210" i="1"/>
  <c r="H210" i="1"/>
  <c r="I226" i="1"/>
  <c r="H226" i="1"/>
  <c r="I242" i="1"/>
  <c r="H242" i="1"/>
  <c r="H261" i="1"/>
  <c r="I261" i="1"/>
  <c r="H275" i="1"/>
  <c r="I275" i="1"/>
  <c r="I73" i="1"/>
  <c r="I218" i="1"/>
  <c r="H218" i="1"/>
  <c r="I234" i="1"/>
  <c r="H234" i="1"/>
  <c r="H259" i="1"/>
  <c r="I259" i="1"/>
  <c r="H277" i="1"/>
  <c r="I277" i="1"/>
  <c r="I179" i="1"/>
  <c r="I183" i="1"/>
  <c r="I187" i="1"/>
  <c r="I191" i="1"/>
  <c r="I195" i="1"/>
  <c r="I199" i="1"/>
  <c r="I205" i="1"/>
  <c r="I209" i="1"/>
  <c r="I213" i="1"/>
  <c r="I217" i="1"/>
  <c r="I221" i="1"/>
  <c r="I225" i="1"/>
  <c r="I229" i="1"/>
  <c r="I233" i="1"/>
  <c r="I237" i="1"/>
  <c r="I241" i="1"/>
  <c r="I245" i="1"/>
  <c r="I250" i="1"/>
  <c r="I254" i="1"/>
  <c r="I258" i="1"/>
  <c r="I262" i="1"/>
  <c r="I266" i="1"/>
  <c r="I270" i="1"/>
  <c r="I274" i="1"/>
  <c r="I278" i="1"/>
  <c r="I282" i="1"/>
  <c r="I286" i="1"/>
  <c r="D21" i="20"/>
  <c r="F21" i="20"/>
  <c r="K4" i="20"/>
  <c r="K10" i="20"/>
  <c r="E21" i="20"/>
</calcChain>
</file>

<file path=xl/comments1.xml><?xml version="1.0" encoding="utf-8"?>
<comments xmlns="http://schemas.openxmlformats.org/spreadsheetml/2006/main">
  <authors>
    <author>Rami Cohen</author>
  </authors>
  <commentList>
    <comment ref="K3" authorId="0">
      <text>
        <r>
          <rPr>
            <b/>
            <sz val="9"/>
            <color indexed="81"/>
            <rFont val="Tahoma"/>
            <family val="2"/>
          </rPr>
          <t>Rami Cohen:</t>
        </r>
        <r>
          <rPr>
            <sz val="9"/>
            <color indexed="81"/>
            <rFont val="Tahoma"/>
            <family val="2"/>
          </rPr>
          <t xml:space="preserve">
Full Time Equivalent</t>
        </r>
      </text>
    </comment>
    <comment ref="J14" authorId="0">
      <text>
        <r>
          <rPr>
            <b/>
            <sz val="9"/>
            <color indexed="81"/>
            <rFont val="Tahoma"/>
            <family val="2"/>
          </rPr>
          <t>Rami Cohen:</t>
        </r>
        <r>
          <rPr>
            <sz val="9"/>
            <color indexed="81"/>
            <rFont val="Tahoma"/>
            <family val="2"/>
          </rPr>
          <t xml:space="preserve">
PS Hours Sold: CS Packages Entered into Clarizen Int</t>
        </r>
      </text>
    </comment>
    <comment ref="J15" authorId="0">
      <text>
        <r>
          <rPr>
            <b/>
            <sz val="9"/>
            <color indexed="81"/>
            <rFont val="Tahoma"/>
            <family val="2"/>
          </rPr>
          <t>Rami Cohen:</t>
        </r>
        <r>
          <rPr>
            <sz val="9"/>
            <color indexed="81"/>
            <rFont val="Tahoma"/>
            <family val="2"/>
          </rPr>
          <t xml:space="preserve">
PS Hours Delivered: Time Tracking driven (Entered by CSM)</t>
        </r>
      </text>
    </comment>
    <comment ref="J16" authorId="0">
      <text>
        <r>
          <rPr>
            <b/>
            <sz val="9"/>
            <color indexed="81"/>
            <rFont val="Tahoma"/>
            <family val="2"/>
          </rPr>
          <t>Rami Cohen:</t>
        </r>
        <r>
          <rPr>
            <sz val="9"/>
            <color indexed="81"/>
            <rFont val="Tahoma"/>
            <family val="2"/>
          </rPr>
          <t xml:space="preserve">
PS Gap Opening: The Diff between PS Sold / PS Delivered per Month</t>
        </r>
      </text>
    </comment>
    <comment ref="J17" authorId="0">
      <text>
        <r>
          <rPr>
            <b/>
            <sz val="9"/>
            <color indexed="81"/>
            <rFont val="Tahoma"/>
            <family val="2"/>
          </rPr>
          <t>Rami Cohen:</t>
        </r>
        <r>
          <rPr>
            <sz val="9"/>
            <color indexed="81"/>
            <rFont val="Tahoma"/>
            <family val="2"/>
          </rPr>
          <t xml:space="preserve">
Summary Table: Gathers inputs from the tables above</t>
        </r>
      </text>
    </comment>
  </commentList>
</comments>
</file>

<file path=xl/comments2.xml><?xml version="1.0" encoding="utf-8"?>
<comments xmlns="http://schemas.openxmlformats.org/spreadsheetml/2006/main">
  <authors>
    <author>Rami Cohen</author>
  </authors>
  <commentList>
    <comment ref="Y2" authorId="0">
      <text>
        <r>
          <rPr>
            <b/>
            <sz val="9"/>
            <color indexed="81"/>
            <rFont val="Tahoma"/>
            <charset val="1"/>
          </rPr>
          <t>;type=Project;ID=ca5c5ba6cfd44ebcbaacc1dfaac604e2</t>
        </r>
      </text>
    </comment>
    <comment ref="Y3" authorId="0">
      <text>
        <r>
          <rPr>
            <b/>
            <sz val="9"/>
            <color indexed="81"/>
            <rFont val="Tahoma"/>
            <charset val="1"/>
          </rPr>
          <t>;type=Project;ID=a363a2a30dcb4090b3fb188d0e314ae6</t>
        </r>
      </text>
    </comment>
    <comment ref="Y4" authorId="0">
      <text>
        <r>
          <rPr>
            <b/>
            <sz val="9"/>
            <color indexed="81"/>
            <rFont val="Tahoma"/>
            <charset val="1"/>
          </rPr>
          <t>;type=Project;ID=985b46b2a51f4958a6e247a7888d3845</t>
        </r>
      </text>
    </comment>
    <comment ref="Y5" authorId="0">
      <text>
        <r>
          <rPr>
            <b/>
            <sz val="9"/>
            <color indexed="81"/>
            <rFont val="Tahoma"/>
            <charset val="1"/>
          </rPr>
          <t>;type=Project;ID=0e9f3318573a4c709b6d20de380d0371</t>
        </r>
      </text>
    </comment>
    <comment ref="Y6" authorId="0">
      <text>
        <r>
          <rPr>
            <b/>
            <sz val="9"/>
            <color indexed="81"/>
            <rFont val="Tahoma"/>
            <charset val="1"/>
          </rPr>
          <t>;type=Project;ID=67d93f642169440eb957c49189f2b1d6</t>
        </r>
      </text>
    </comment>
    <comment ref="Y7" authorId="0">
      <text>
        <r>
          <rPr>
            <b/>
            <sz val="9"/>
            <color indexed="81"/>
            <rFont val="Tahoma"/>
            <charset val="1"/>
          </rPr>
          <t>;type=Project;ID=38aecdab25b84bbb9e7b7b02cdf3bd1e</t>
        </r>
      </text>
    </comment>
    <comment ref="Y8" authorId="0">
      <text>
        <r>
          <rPr>
            <b/>
            <sz val="9"/>
            <color indexed="81"/>
            <rFont val="Tahoma"/>
            <charset val="1"/>
          </rPr>
          <t>;type=Project;ID=ce1e5519e35e4f9bbbf52d60f55701b6</t>
        </r>
      </text>
    </comment>
    <comment ref="Y9" authorId="0">
      <text>
        <r>
          <rPr>
            <b/>
            <sz val="9"/>
            <color indexed="81"/>
            <rFont val="Tahoma"/>
            <charset val="1"/>
          </rPr>
          <t>;type=Project;ID=e707c3a151624e3e8bc7f8de69bae608</t>
        </r>
      </text>
    </comment>
    <comment ref="Y10" authorId="0">
      <text>
        <r>
          <rPr>
            <b/>
            <sz val="9"/>
            <color indexed="81"/>
            <rFont val="Tahoma"/>
            <charset val="1"/>
          </rPr>
          <t>;type=Project;ID=fcfcbd2c9a0c4bdea27ee2dbfd706d56</t>
        </r>
      </text>
    </comment>
    <comment ref="Y11" authorId="0">
      <text>
        <r>
          <rPr>
            <b/>
            <sz val="9"/>
            <color indexed="81"/>
            <rFont val="Tahoma"/>
            <charset val="1"/>
          </rPr>
          <t>;type=Project;ID=924c7b20122a4d67aab3d61ab624a887</t>
        </r>
      </text>
    </comment>
    <comment ref="Y12" authorId="0">
      <text>
        <r>
          <rPr>
            <b/>
            <sz val="9"/>
            <color indexed="81"/>
            <rFont val="Tahoma"/>
            <charset val="1"/>
          </rPr>
          <t>;type=Project;ID=5b1120b3aa0f4bd3be86e2124ab857ad</t>
        </r>
      </text>
    </comment>
    <comment ref="Y13" authorId="0">
      <text>
        <r>
          <rPr>
            <b/>
            <sz val="9"/>
            <color indexed="81"/>
            <rFont val="Tahoma"/>
            <charset val="1"/>
          </rPr>
          <t>;type=Project;ID=5ff8deda40634ef28cd6cbcd4fee3951</t>
        </r>
      </text>
    </comment>
    <comment ref="Y14" authorId="0">
      <text>
        <r>
          <rPr>
            <b/>
            <sz val="9"/>
            <color indexed="81"/>
            <rFont val="Tahoma"/>
            <charset val="1"/>
          </rPr>
          <t>;type=Project;ID=2a887cad656142e4af09b7c84b95c2a0</t>
        </r>
      </text>
    </comment>
    <comment ref="Y15" authorId="0">
      <text>
        <r>
          <rPr>
            <b/>
            <sz val="9"/>
            <color indexed="81"/>
            <rFont val="Tahoma"/>
            <charset val="1"/>
          </rPr>
          <t>;type=Project;ID=35c9c445fd814b1480ad55fc8ab692c5</t>
        </r>
      </text>
    </comment>
    <comment ref="Y16" authorId="0">
      <text>
        <r>
          <rPr>
            <b/>
            <sz val="9"/>
            <color indexed="81"/>
            <rFont val="Tahoma"/>
            <charset val="1"/>
          </rPr>
          <t>;type=Project;ID=7cab9a678bf44b25ac4a07cb5e0989a9</t>
        </r>
      </text>
    </comment>
    <comment ref="Y17" authorId="0">
      <text>
        <r>
          <rPr>
            <b/>
            <sz val="9"/>
            <color indexed="81"/>
            <rFont val="Tahoma"/>
            <charset val="1"/>
          </rPr>
          <t>;type=Project;ID=aa9694651e4049ccbcf32853518b08fa</t>
        </r>
      </text>
    </comment>
    <comment ref="Y18" authorId="0">
      <text>
        <r>
          <rPr>
            <b/>
            <sz val="9"/>
            <color indexed="81"/>
            <rFont val="Tahoma"/>
            <charset val="1"/>
          </rPr>
          <t>;type=Project;ID=b6b2f691db504cfc87de51ca011a5899</t>
        </r>
      </text>
    </comment>
    <comment ref="Y19" authorId="0">
      <text>
        <r>
          <rPr>
            <b/>
            <sz val="9"/>
            <color indexed="81"/>
            <rFont val="Tahoma"/>
            <charset val="1"/>
          </rPr>
          <t>;type=Project;ID=f907054f675149029786f11a7858f41a</t>
        </r>
      </text>
    </comment>
    <comment ref="Y20" authorId="0">
      <text>
        <r>
          <rPr>
            <b/>
            <sz val="9"/>
            <color indexed="81"/>
            <rFont val="Tahoma"/>
            <charset val="1"/>
          </rPr>
          <t>;type=Project;ID=57135c4f7ce446ec87399210af9b9664</t>
        </r>
      </text>
    </comment>
    <comment ref="Y21" authorId="0">
      <text>
        <r>
          <rPr>
            <b/>
            <sz val="9"/>
            <color indexed="81"/>
            <rFont val="Tahoma"/>
            <charset val="1"/>
          </rPr>
          <t>;type=Project;ID=de7953dfb6c54a34a096643f580eb2dd</t>
        </r>
      </text>
    </comment>
    <comment ref="Y22" authorId="0">
      <text>
        <r>
          <rPr>
            <b/>
            <sz val="9"/>
            <color indexed="81"/>
            <rFont val="Tahoma"/>
            <charset val="1"/>
          </rPr>
          <t>;type=Project;ID=bbff161f513f4446a978c653095d4b08</t>
        </r>
      </text>
    </comment>
    <comment ref="Y23" authorId="0">
      <text>
        <r>
          <rPr>
            <b/>
            <sz val="9"/>
            <color indexed="81"/>
            <rFont val="Tahoma"/>
            <charset val="1"/>
          </rPr>
          <t>;type=Project;ID=d560ac904e3b4010aedbaf5ca4e4cf04</t>
        </r>
      </text>
    </comment>
    <comment ref="Y24" authorId="0">
      <text>
        <r>
          <rPr>
            <b/>
            <sz val="9"/>
            <color indexed="81"/>
            <rFont val="Tahoma"/>
            <charset val="1"/>
          </rPr>
          <t>;type=Project;ID=56147a87338d447ebb9e3d9f394a52f9</t>
        </r>
      </text>
    </comment>
    <comment ref="Y25" authorId="0">
      <text>
        <r>
          <rPr>
            <b/>
            <sz val="9"/>
            <color indexed="81"/>
            <rFont val="Tahoma"/>
            <charset val="1"/>
          </rPr>
          <t>;type=Project;ID=23b5f1d490674e49879550b6f3e0fefa</t>
        </r>
      </text>
    </comment>
    <comment ref="Y26" authorId="0">
      <text>
        <r>
          <rPr>
            <b/>
            <sz val="9"/>
            <color indexed="81"/>
            <rFont val="Tahoma"/>
            <charset val="1"/>
          </rPr>
          <t>;type=Project;ID=37911e69f0824835a746ad9e87cf6a8e</t>
        </r>
      </text>
    </comment>
    <comment ref="Y27" authorId="0">
      <text>
        <r>
          <rPr>
            <b/>
            <sz val="9"/>
            <color indexed="81"/>
            <rFont val="Tahoma"/>
            <charset val="1"/>
          </rPr>
          <t>;type=Project;ID=29415ccae73241e3abe019aa28f8593c</t>
        </r>
      </text>
    </comment>
    <comment ref="Y28" authorId="0">
      <text>
        <r>
          <rPr>
            <b/>
            <sz val="9"/>
            <color indexed="81"/>
            <rFont val="Tahoma"/>
            <charset val="1"/>
          </rPr>
          <t>;type=Project;ID=248c8ed6cb4d4c9f885eff50be0d4dce</t>
        </r>
      </text>
    </comment>
    <comment ref="Y29" authorId="0">
      <text>
        <r>
          <rPr>
            <b/>
            <sz val="9"/>
            <color indexed="81"/>
            <rFont val="Tahoma"/>
            <charset val="1"/>
          </rPr>
          <t>;type=Project;ID=88459ead52804185a1cbb827da39f22b</t>
        </r>
      </text>
    </comment>
    <comment ref="Y30" authorId="0">
      <text>
        <r>
          <rPr>
            <b/>
            <sz val="9"/>
            <color indexed="81"/>
            <rFont val="Tahoma"/>
            <charset val="1"/>
          </rPr>
          <t>;type=Project;ID=6269df9bbf9e4f82a953bf416b4dbd0f</t>
        </r>
      </text>
    </comment>
    <comment ref="Y31" authorId="0">
      <text>
        <r>
          <rPr>
            <b/>
            <sz val="9"/>
            <color indexed="81"/>
            <rFont val="Tahoma"/>
            <charset val="1"/>
          </rPr>
          <t>;type=Project;ID=5ce5ad5f651445b68705c1d6e38fee55</t>
        </r>
      </text>
    </comment>
    <comment ref="Y32" authorId="0">
      <text>
        <r>
          <rPr>
            <b/>
            <sz val="9"/>
            <color indexed="81"/>
            <rFont val="Tahoma"/>
            <charset val="1"/>
          </rPr>
          <t>;type=Project;ID=3358b5726ba645fc9b5e41142c9ebd7a</t>
        </r>
      </text>
    </comment>
    <comment ref="Y33" authorId="0">
      <text>
        <r>
          <rPr>
            <b/>
            <sz val="9"/>
            <color indexed="81"/>
            <rFont val="Tahoma"/>
            <charset val="1"/>
          </rPr>
          <t>;type=Project;ID=6e3695b54df648c384673eddf67b13f4</t>
        </r>
      </text>
    </comment>
    <comment ref="Y34" authorId="0">
      <text>
        <r>
          <rPr>
            <b/>
            <sz val="9"/>
            <color indexed="81"/>
            <rFont val="Tahoma"/>
            <charset val="1"/>
          </rPr>
          <t>;type=Project;ID=7da1429a997a44ecb92325bc3acfbb54</t>
        </r>
      </text>
    </comment>
    <comment ref="Y35" authorId="0">
      <text>
        <r>
          <rPr>
            <b/>
            <sz val="9"/>
            <color indexed="81"/>
            <rFont val="Tahoma"/>
            <charset val="1"/>
          </rPr>
          <t>;type=Project;ID=94d9ecafb9854dabb4a244d7e0fafd49</t>
        </r>
      </text>
    </comment>
    <comment ref="Y36" authorId="0">
      <text>
        <r>
          <rPr>
            <b/>
            <sz val="9"/>
            <color indexed="81"/>
            <rFont val="Tahoma"/>
            <charset val="1"/>
          </rPr>
          <t>;type=Project;ID=74bb2cf7b6e74e42b158e56c44780c21</t>
        </r>
      </text>
    </comment>
    <comment ref="Y37" authorId="0">
      <text>
        <r>
          <rPr>
            <b/>
            <sz val="9"/>
            <color indexed="81"/>
            <rFont val="Tahoma"/>
            <charset val="1"/>
          </rPr>
          <t>;type=Project;ID=40add83420ce4e0da5af6f530f1fff28</t>
        </r>
      </text>
    </comment>
    <comment ref="Y38" authorId="0">
      <text>
        <r>
          <rPr>
            <b/>
            <sz val="9"/>
            <color indexed="81"/>
            <rFont val="Tahoma"/>
            <charset val="1"/>
          </rPr>
          <t>;type=Project;ID=3ab4a544a61049c68fa318f41c3d3aa9</t>
        </r>
      </text>
    </comment>
    <comment ref="Y39" authorId="0">
      <text>
        <r>
          <rPr>
            <b/>
            <sz val="9"/>
            <color indexed="81"/>
            <rFont val="Tahoma"/>
            <charset val="1"/>
          </rPr>
          <t>;type=Project;ID=1d91bf1c8cb9470caeac0ad4dbc93e8d</t>
        </r>
      </text>
    </comment>
    <comment ref="Y40" authorId="0">
      <text>
        <r>
          <rPr>
            <b/>
            <sz val="9"/>
            <color indexed="81"/>
            <rFont val="Tahoma"/>
            <charset val="1"/>
          </rPr>
          <t>;type=Project;ID=7c404d9c5847483cab1b775779cfaa4d</t>
        </r>
      </text>
    </comment>
    <comment ref="Y41" authorId="0">
      <text>
        <r>
          <rPr>
            <b/>
            <sz val="9"/>
            <color indexed="81"/>
            <rFont val="Tahoma"/>
            <charset val="1"/>
          </rPr>
          <t>;type=Project;ID=01d62db44ebd47ff9570991d1215d1a8</t>
        </r>
      </text>
    </comment>
    <comment ref="Y42" authorId="0">
      <text>
        <r>
          <rPr>
            <b/>
            <sz val="9"/>
            <color indexed="81"/>
            <rFont val="Tahoma"/>
            <charset val="1"/>
          </rPr>
          <t>;type=Project;ID=8936f5813264472795453f8d32929277</t>
        </r>
      </text>
    </comment>
    <comment ref="Y43" authorId="0">
      <text>
        <r>
          <rPr>
            <b/>
            <sz val="9"/>
            <color indexed="81"/>
            <rFont val="Tahoma"/>
            <charset val="1"/>
          </rPr>
          <t>;type=Project;ID=19fce8501e74459485b5ea0640ad77d2</t>
        </r>
      </text>
    </comment>
    <comment ref="Y44" authorId="0">
      <text>
        <r>
          <rPr>
            <b/>
            <sz val="9"/>
            <color indexed="81"/>
            <rFont val="Tahoma"/>
            <charset val="1"/>
          </rPr>
          <t>;type=Project;ID=ce4384e56d7645d28c35c14706812378</t>
        </r>
      </text>
    </comment>
    <comment ref="Y45" authorId="0">
      <text>
        <r>
          <rPr>
            <b/>
            <sz val="9"/>
            <color indexed="81"/>
            <rFont val="Tahoma"/>
            <charset val="1"/>
          </rPr>
          <t>;type=Project;ID=3a047ae83f24438b96a6c0469d6c56d0</t>
        </r>
      </text>
    </comment>
    <comment ref="Y46" authorId="0">
      <text>
        <r>
          <rPr>
            <b/>
            <sz val="9"/>
            <color indexed="81"/>
            <rFont val="Tahoma"/>
            <charset val="1"/>
          </rPr>
          <t>;type=Project;ID=3d6d932c2e9d4d51bb2cb2d22d542004</t>
        </r>
      </text>
    </comment>
    <comment ref="Y47" authorId="0">
      <text>
        <r>
          <rPr>
            <b/>
            <sz val="9"/>
            <color indexed="81"/>
            <rFont val="Tahoma"/>
            <charset val="1"/>
          </rPr>
          <t>;type=Project;ID=c4cf2617a8574264b3fddf42abb15053</t>
        </r>
      </text>
    </comment>
    <comment ref="Y48" authorId="0">
      <text>
        <r>
          <rPr>
            <b/>
            <sz val="9"/>
            <color indexed="81"/>
            <rFont val="Tahoma"/>
            <charset val="1"/>
          </rPr>
          <t>;type=Project;ID=70c258fe0dc743deb65443232949faba</t>
        </r>
      </text>
    </comment>
    <comment ref="Y49" authorId="0">
      <text>
        <r>
          <rPr>
            <b/>
            <sz val="9"/>
            <color indexed="81"/>
            <rFont val="Tahoma"/>
            <charset val="1"/>
          </rPr>
          <t>;type=Project;ID=10abe97757e84f1eb2e50b8a48557ccd</t>
        </r>
      </text>
    </comment>
    <comment ref="Y50" authorId="0">
      <text>
        <r>
          <rPr>
            <b/>
            <sz val="9"/>
            <color indexed="81"/>
            <rFont val="Tahoma"/>
            <charset val="1"/>
          </rPr>
          <t>;type=Project;ID=e0fc39439ba645aca07652f42b85af08</t>
        </r>
      </text>
    </comment>
    <comment ref="Y51" authorId="0">
      <text>
        <r>
          <rPr>
            <b/>
            <sz val="9"/>
            <color indexed="81"/>
            <rFont val="Tahoma"/>
            <charset val="1"/>
          </rPr>
          <t>;type=Project;ID=aa9c6a043ccf47d08790f883b2987b8b</t>
        </r>
      </text>
    </comment>
    <comment ref="Y52" authorId="0">
      <text>
        <r>
          <rPr>
            <b/>
            <sz val="9"/>
            <color indexed="81"/>
            <rFont val="Tahoma"/>
            <charset val="1"/>
          </rPr>
          <t>;type=Project;ID=53cad595424e4a7dac03302e6778f1a8</t>
        </r>
      </text>
    </comment>
    <comment ref="Y53" authorId="0">
      <text>
        <r>
          <rPr>
            <b/>
            <sz val="9"/>
            <color indexed="81"/>
            <rFont val="Tahoma"/>
            <charset val="1"/>
          </rPr>
          <t>;type=Project;ID=4e3a9d7888224276925b59da5b40959e</t>
        </r>
      </text>
    </comment>
    <comment ref="Y54" authorId="0">
      <text>
        <r>
          <rPr>
            <b/>
            <sz val="9"/>
            <color indexed="81"/>
            <rFont val="Tahoma"/>
            <charset val="1"/>
          </rPr>
          <t>;type=Project;ID=7c4b755196c84045972f50ed95c5c007</t>
        </r>
      </text>
    </comment>
    <comment ref="Y55" authorId="0">
      <text>
        <r>
          <rPr>
            <b/>
            <sz val="9"/>
            <color indexed="81"/>
            <rFont val="Tahoma"/>
            <charset val="1"/>
          </rPr>
          <t>;type=Project;ID=0d32eac1f5b44ed49e0af13db76750c1</t>
        </r>
      </text>
    </comment>
    <comment ref="Y56" authorId="0">
      <text>
        <r>
          <rPr>
            <b/>
            <sz val="9"/>
            <color indexed="81"/>
            <rFont val="Tahoma"/>
            <charset val="1"/>
          </rPr>
          <t>;type=Project;ID=db7bafb7561c4497a9c9393972c8bfa3</t>
        </r>
      </text>
    </comment>
    <comment ref="Y57" authorId="0">
      <text>
        <r>
          <rPr>
            <b/>
            <sz val="9"/>
            <color indexed="81"/>
            <rFont val="Tahoma"/>
            <charset val="1"/>
          </rPr>
          <t>;type=Project;ID=98688d5704a84391b5efbd14cc57bd31</t>
        </r>
      </text>
    </comment>
    <comment ref="Y58" authorId="0">
      <text>
        <r>
          <rPr>
            <b/>
            <sz val="9"/>
            <color indexed="81"/>
            <rFont val="Tahoma"/>
            <charset val="1"/>
          </rPr>
          <t>;type=Project;ID=68cb11917e31496c9fd076e24383ad88</t>
        </r>
      </text>
    </comment>
    <comment ref="Y59" authorId="0">
      <text>
        <r>
          <rPr>
            <b/>
            <sz val="9"/>
            <color indexed="81"/>
            <rFont val="Tahoma"/>
            <charset val="1"/>
          </rPr>
          <t>;type=Project;ID=cae75a56e6984cc298ad9a13d0cf1d50</t>
        </r>
      </text>
    </comment>
    <comment ref="Y60" authorId="0">
      <text>
        <r>
          <rPr>
            <b/>
            <sz val="9"/>
            <color indexed="81"/>
            <rFont val="Tahoma"/>
            <charset val="1"/>
          </rPr>
          <t>;type=Project;ID=1eeb3f6a012a4f188c41bc8f1be42fb0</t>
        </r>
      </text>
    </comment>
    <comment ref="Y61" authorId="0">
      <text>
        <r>
          <rPr>
            <b/>
            <sz val="9"/>
            <color indexed="81"/>
            <rFont val="Tahoma"/>
            <charset val="1"/>
          </rPr>
          <t>;type=Project;ID=3b762e7ecce84bbaba296cf0859f11fd</t>
        </r>
      </text>
    </comment>
    <comment ref="Y62" authorId="0">
      <text>
        <r>
          <rPr>
            <b/>
            <sz val="9"/>
            <color indexed="81"/>
            <rFont val="Tahoma"/>
            <charset val="1"/>
          </rPr>
          <t>;type=Project;ID=d91affdf05904436a5f490a76eea6c78</t>
        </r>
      </text>
    </comment>
    <comment ref="Y63" authorId="0">
      <text>
        <r>
          <rPr>
            <b/>
            <sz val="9"/>
            <color indexed="81"/>
            <rFont val="Tahoma"/>
            <charset val="1"/>
          </rPr>
          <t>;type=Project;ID=c24a9a8b4e7f47dd912f83f79c63217c</t>
        </r>
      </text>
    </comment>
    <comment ref="Y64" authorId="0">
      <text>
        <r>
          <rPr>
            <b/>
            <sz val="9"/>
            <color indexed="81"/>
            <rFont val="Tahoma"/>
            <charset val="1"/>
          </rPr>
          <t>;type=Project;ID=492f46927b184a218e506402a7a33ef1</t>
        </r>
      </text>
    </comment>
    <comment ref="Y65" authorId="0">
      <text>
        <r>
          <rPr>
            <b/>
            <sz val="9"/>
            <color indexed="81"/>
            <rFont val="Tahoma"/>
            <charset val="1"/>
          </rPr>
          <t>;type=Project;ID=ad530049709a4a2aa676a9cfa19cd9b7</t>
        </r>
      </text>
    </comment>
    <comment ref="Y66" authorId="0">
      <text>
        <r>
          <rPr>
            <b/>
            <sz val="9"/>
            <color indexed="81"/>
            <rFont val="Tahoma"/>
            <charset val="1"/>
          </rPr>
          <t>;type=Project;ID=f354e821fb0e4537a6e1a2dc30b113bd</t>
        </r>
      </text>
    </comment>
    <comment ref="Y67" authorId="0">
      <text>
        <r>
          <rPr>
            <b/>
            <sz val="9"/>
            <color indexed="81"/>
            <rFont val="Tahoma"/>
            <charset val="1"/>
          </rPr>
          <t>;type=Project;ID=ec292d16079e43889cec0abaf689cdbe</t>
        </r>
      </text>
    </comment>
    <comment ref="Y68" authorId="0">
      <text>
        <r>
          <rPr>
            <b/>
            <sz val="9"/>
            <color indexed="81"/>
            <rFont val="Tahoma"/>
            <charset val="1"/>
          </rPr>
          <t>;type=Project;ID=a3a9764832d440debd97f02955e30b49</t>
        </r>
      </text>
    </comment>
    <comment ref="Y69" authorId="0">
      <text>
        <r>
          <rPr>
            <b/>
            <sz val="9"/>
            <color indexed="81"/>
            <rFont val="Tahoma"/>
            <charset val="1"/>
          </rPr>
          <t>;type=Project;ID=40e87253934e407c8d748939d1e83b3e</t>
        </r>
      </text>
    </comment>
    <comment ref="Y70" authorId="0">
      <text>
        <r>
          <rPr>
            <b/>
            <sz val="9"/>
            <color indexed="81"/>
            <rFont val="Tahoma"/>
            <charset val="1"/>
          </rPr>
          <t>;type=Project;ID=dbfa3395cdd94d488bc207ece50f9460</t>
        </r>
      </text>
    </comment>
    <comment ref="Y71" authorId="0">
      <text>
        <r>
          <rPr>
            <b/>
            <sz val="9"/>
            <color indexed="81"/>
            <rFont val="Tahoma"/>
            <charset val="1"/>
          </rPr>
          <t>;type=Project;ID=ebc28875561c435595a3a6bc238b49c1</t>
        </r>
      </text>
    </comment>
    <comment ref="Y72" authorId="0">
      <text>
        <r>
          <rPr>
            <b/>
            <sz val="9"/>
            <color indexed="81"/>
            <rFont val="Tahoma"/>
            <charset val="1"/>
          </rPr>
          <t>;type=Project;ID=109a53af11834707867b34b9636b4092</t>
        </r>
      </text>
    </comment>
    <comment ref="Y73" authorId="0">
      <text>
        <r>
          <rPr>
            <b/>
            <sz val="9"/>
            <color indexed="81"/>
            <rFont val="Tahoma"/>
            <charset val="1"/>
          </rPr>
          <t>;type=Project;ID=f0a43e9a6cca4fa2ac4467e98d330a3c</t>
        </r>
      </text>
    </comment>
    <comment ref="Y74" authorId="0">
      <text>
        <r>
          <rPr>
            <b/>
            <sz val="9"/>
            <color indexed="81"/>
            <rFont val="Tahoma"/>
            <charset val="1"/>
          </rPr>
          <t>;type=Project;ID=929f613249514bd18d16a83e40f6d071</t>
        </r>
      </text>
    </comment>
    <comment ref="Y75" authorId="0">
      <text>
        <r>
          <rPr>
            <b/>
            <sz val="9"/>
            <color indexed="81"/>
            <rFont val="Tahoma"/>
            <charset val="1"/>
          </rPr>
          <t>;type=Project;ID=3682fb72231a46c7854a85d19d3dee22</t>
        </r>
      </text>
    </comment>
    <comment ref="Y76" authorId="0">
      <text>
        <r>
          <rPr>
            <b/>
            <sz val="9"/>
            <color indexed="81"/>
            <rFont val="Tahoma"/>
            <charset val="1"/>
          </rPr>
          <t>;type=Project;ID=64871d48c96242058f9bf92cc4a18d0f</t>
        </r>
      </text>
    </comment>
    <comment ref="Y77" authorId="0">
      <text>
        <r>
          <rPr>
            <b/>
            <sz val="9"/>
            <color indexed="81"/>
            <rFont val="Tahoma"/>
            <charset val="1"/>
          </rPr>
          <t>;type=Project;ID=b1b665aceff240ca82b15f5691bb1fdd</t>
        </r>
      </text>
    </comment>
    <comment ref="Y78" authorId="0">
      <text>
        <r>
          <rPr>
            <b/>
            <sz val="9"/>
            <color indexed="81"/>
            <rFont val="Tahoma"/>
            <charset val="1"/>
          </rPr>
          <t>;type=Project;ID=e9dc65aad2a3466e98d2e08e575769ee</t>
        </r>
      </text>
    </comment>
    <comment ref="Y79" authorId="0">
      <text>
        <r>
          <rPr>
            <b/>
            <sz val="9"/>
            <color indexed="81"/>
            <rFont val="Tahoma"/>
            <charset val="1"/>
          </rPr>
          <t>;type=Project;ID=72fd975789b24bd7a29cd3ef8b8e9eb3</t>
        </r>
      </text>
    </comment>
    <comment ref="Y80" authorId="0">
      <text>
        <r>
          <rPr>
            <b/>
            <sz val="9"/>
            <color indexed="81"/>
            <rFont val="Tahoma"/>
            <charset val="1"/>
          </rPr>
          <t>;type=Project;ID=d43589ad036d4f9b83a5b29a86631854</t>
        </r>
      </text>
    </comment>
    <comment ref="Y81" authorId="0">
      <text>
        <r>
          <rPr>
            <b/>
            <sz val="9"/>
            <color indexed="81"/>
            <rFont val="Tahoma"/>
            <charset val="1"/>
          </rPr>
          <t>;type=Project;ID=ce3c85f0786b4268a354749989fc9e41</t>
        </r>
      </text>
    </comment>
    <comment ref="Y82" authorId="0">
      <text>
        <r>
          <rPr>
            <b/>
            <sz val="9"/>
            <color indexed="81"/>
            <rFont val="Tahoma"/>
            <charset val="1"/>
          </rPr>
          <t>;type=Project;ID=4a3fff6bb60446068e3c0ccbc8be4ab7</t>
        </r>
      </text>
    </comment>
    <comment ref="Y83" authorId="0">
      <text>
        <r>
          <rPr>
            <b/>
            <sz val="9"/>
            <color indexed="81"/>
            <rFont val="Tahoma"/>
            <charset val="1"/>
          </rPr>
          <t>;type=Project;ID=1c2fdb9d462046688a1cfae9008771e1</t>
        </r>
      </text>
    </comment>
    <comment ref="Y84" authorId="0">
      <text>
        <r>
          <rPr>
            <b/>
            <sz val="9"/>
            <color indexed="81"/>
            <rFont val="Tahoma"/>
            <charset val="1"/>
          </rPr>
          <t>;type=Project;ID=f49639bced1a4a379703a6ae7899450d</t>
        </r>
      </text>
    </comment>
    <comment ref="Y85" authorId="0">
      <text>
        <r>
          <rPr>
            <b/>
            <sz val="9"/>
            <color indexed="81"/>
            <rFont val="Tahoma"/>
            <charset val="1"/>
          </rPr>
          <t>;type=Project;ID=9f9dadad06f34d15915140c98ce1a0f8</t>
        </r>
      </text>
    </comment>
    <comment ref="Y86" authorId="0">
      <text>
        <r>
          <rPr>
            <b/>
            <sz val="9"/>
            <color indexed="81"/>
            <rFont val="Tahoma"/>
            <charset val="1"/>
          </rPr>
          <t>;type=Project;ID=e202825fcd3c4a06ab7ec556a85b0565</t>
        </r>
      </text>
    </comment>
    <comment ref="Y87" authorId="0">
      <text>
        <r>
          <rPr>
            <b/>
            <sz val="9"/>
            <color indexed="81"/>
            <rFont val="Tahoma"/>
            <charset val="1"/>
          </rPr>
          <t>;type=Project;ID=078f91867fed47a8a7aace5870c36083</t>
        </r>
      </text>
    </comment>
    <comment ref="Y88" authorId="0">
      <text>
        <r>
          <rPr>
            <b/>
            <sz val="9"/>
            <color indexed="81"/>
            <rFont val="Tahoma"/>
            <charset val="1"/>
          </rPr>
          <t>;type=Project;ID=589ab5c4781e4325b84a71c0e9755838</t>
        </r>
      </text>
    </comment>
    <comment ref="Y89" authorId="0">
      <text>
        <r>
          <rPr>
            <b/>
            <sz val="9"/>
            <color indexed="81"/>
            <rFont val="Tahoma"/>
            <charset val="1"/>
          </rPr>
          <t>;type=Project;ID=deab832a0db640aa8d24c5a939dd4f96</t>
        </r>
      </text>
    </comment>
    <comment ref="Y90" authorId="0">
      <text>
        <r>
          <rPr>
            <b/>
            <sz val="9"/>
            <color indexed="81"/>
            <rFont val="Tahoma"/>
            <charset val="1"/>
          </rPr>
          <t>;type=Project;ID=1d13ec86aa9f4c3ea0595d242cd007bc</t>
        </r>
      </text>
    </comment>
    <comment ref="Y91" authorId="0">
      <text>
        <r>
          <rPr>
            <b/>
            <sz val="9"/>
            <color indexed="81"/>
            <rFont val="Tahoma"/>
            <charset val="1"/>
          </rPr>
          <t>;type=Project;ID=9fa5a67781ca41508d6921826916b015</t>
        </r>
      </text>
    </comment>
    <comment ref="Y92" authorId="0">
      <text>
        <r>
          <rPr>
            <b/>
            <sz val="9"/>
            <color indexed="81"/>
            <rFont val="Tahoma"/>
            <charset val="1"/>
          </rPr>
          <t>;type=Project;ID=d713230baa1b46a6a8af402a70749d96</t>
        </r>
      </text>
    </comment>
    <comment ref="Y93" authorId="0">
      <text>
        <r>
          <rPr>
            <b/>
            <sz val="9"/>
            <color indexed="81"/>
            <rFont val="Tahoma"/>
            <charset val="1"/>
          </rPr>
          <t>;type=Project;ID=bbc1f82f3bb2454eb961f615d41f9d7d</t>
        </r>
      </text>
    </comment>
    <comment ref="Y94" authorId="0">
      <text>
        <r>
          <rPr>
            <b/>
            <sz val="9"/>
            <color indexed="81"/>
            <rFont val="Tahoma"/>
            <charset val="1"/>
          </rPr>
          <t>;type=Project;ID=ad08c3f8ca794c78acf1b164c7c37eea</t>
        </r>
      </text>
    </comment>
    <comment ref="Y95" authorId="0">
      <text>
        <r>
          <rPr>
            <b/>
            <sz val="9"/>
            <color indexed="81"/>
            <rFont val="Tahoma"/>
            <charset val="1"/>
          </rPr>
          <t>;type=Project;ID=d11ee3d4f05a4f1191755d5c0c4de6dc</t>
        </r>
      </text>
    </comment>
    <comment ref="Y96" authorId="0">
      <text>
        <r>
          <rPr>
            <b/>
            <sz val="9"/>
            <color indexed="81"/>
            <rFont val="Tahoma"/>
            <charset val="1"/>
          </rPr>
          <t>;type=Project;ID=92eb0ff493ce48569663de87a0c070e1</t>
        </r>
      </text>
    </comment>
    <comment ref="Y97" authorId="0">
      <text>
        <r>
          <rPr>
            <b/>
            <sz val="9"/>
            <color indexed="81"/>
            <rFont val="Tahoma"/>
            <charset val="1"/>
          </rPr>
          <t>;type=Project;ID=e1a389211ac64d61b7bc51d59accbe30</t>
        </r>
      </text>
    </comment>
    <comment ref="Y98" authorId="0">
      <text>
        <r>
          <rPr>
            <b/>
            <sz val="9"/>
            <color indexed="81"/>
            <rFont val="Tahoma"/>
            <charset val="1"/>
          </rPr>
          <t>;type=Project;ID=7c4f409980b94a489781eb52e07b298b</t>
        </r>
      </text>
    </comment>
    <comment ref="Y99" authorId="0">
      <text>
        <r>
          <rPr>
            <b/>
            <sz val="9"/>
            <color indexed="81"/>
            <rFont val="Tahoma"/>
            <charset val="1"/>
          </rPr>
          <t>;type=Project;ID=ef5842ba9d1a41b4b2cf77217ff888d8</t>
        </r>
      </text>
    </comment>
    <comment ref="Y100" authorId="0">
      <text>
        <r>
          <rPr>
            <b/>
            <sz val="9"/>
            <color indexed="81"/>
            <rFont val="Tahoma"/>
            <charset val="1"/>
          </rPr>
          <t>;type=Project;ID=b67ecbd6c8c140b5b47be29f2d499ce7</t>
        </r>
      </text>
    </comment>
    <comment ref="Y101" authorId="0">
      <text>
        <r>
          <rPr>
            <b/>
            <sz val="9"/>
            <color indexed="81"/>
            <rFont val="Tahoma"/>
            <charset val="1"/>
          </rPr>
          <t>;type=Project;ID=9ffd5ea9c6514f429c3152aeaf347fa4</t>
        </r>
      </text>
    </comment>
    <comment ref="Y102" authorId="0">
      <text>
        <r>
          <rPr>
            <b/>
            <sz val="9"/>
            <color indexed="81"/>
            <rFont val="Tahoma"/>
            <charset val="1"/>
          </rPr>
          <t>;type=Project;ID=06c8a1b4bcc2479c9388dd6a7eeee42b</t>
        </r>
      </text>
    </comment>
    <comment ref="Y103" authorId="0">
      <text>
        <r>
          <rPr>
            <b/>
            <sz val="9"/>
            <color indexed="81"/>
            <rFont val="Tahoma"/>
            <charset val="1"/>
          </rPr>
          <t>;type=Project;ID=3cf96c0b7c724676b33f9e7690f442d6</t>
        </r>
      </text>
    </comment>
    <comment ref="Y104" authorId="0">
      <text>
        <r>
          <rPr>
            <b/>
            <sz val="9"/>
            <color indexed="81"/>
            <rFont val="Tahoma"/>
            <charset val="1"/>
          </rPr>
          <t>;type=Project;ID=8668828758ac4c35920af490f6af5797</t>
        </r>
      </text>
    </comment>
    <comment ref="Y105" authorId="0">
      <text>
        <r>
          <rPr>
            <b/>
            <sz val="9"/>
            <color indexed="81"/>
            <rFont val="Tahoma"/>
            <charset val="1"/>
          </rPr>
          <t>;type=Project;ID=a9691e48eabb4735a8712fd6f9119822</t>
        </r>
      </text>
    </comment>
    <comment ref="Y106" authorId="0">
      <text>
        <r>
          <rPr>
            <b/>
            <sz val="9"/>
            <color indexed="81"/>
            <rFont val="Tahoma"/>
            <charset val="1"/>
          </rPr>
          <t>;type=Project;ID=590d9fb69f5f40e58bb06e96ec5d84e8</t>
        </r>
      </text>
    </comment>
    <comment ref="Y107" authorId="0">
      <text>
        <r>
          <rPr>
            <b/>
            <sz val="9"/>
            <color indexed="81"/>
            <rFont val="Tahoma"/>
            <charset val="1"/>
          </rPr>
          <t>;type=Project;ID=d5a6e15a74ae41189f0e1eb76d53c2de</t>
        </r>
      </text>
    </comment>
    <comment ref="Y108" authorId="0">
      <text>
        <r>
          <rPr>
            <b/>
            <sz val="9"/>
            <color indexed="81"/>
            <rFont val="Tahoma"/>
            <charset val="1"/>
          </rPr>
          <t>;type=Project;ID=9f829b7408784fcf91234d8eb6757500</t>
        </r>
      </text>
    </comment>
    <comment ref="Y109" authorId="0">
      <text>
        <r>
          <rPr>
            <b/>
            <sz val="9"/>
            <color indexed="81"/>
            <rFont val="Tahoma"/>
            <charset val="1"/>
          </rPr>
          <t>;type=Project;ID=73b271b878b24cbcb1c33c00840f7b89</t>
        </r>
      </text>
    </comment>
    <comment ref="Y110" authorId="0">
      <text>
        <r>
          <rPr>
            <b/>
            <sz val="9"/>
            <color indexed="81"/>
            <rFont val="Tahoma"/>
            <charset val="1"/>
          </rPr>
          <t>;type=Project;ID=3d9daf08a8a04166a54b07adc197eba6</t>
        </r>
      </text>
    </comment>
    <comment ref="Y111" authorId="0">
      <text>
        <r>
          <rPr>
            <b/>
            <sz val="9"/>
            <color indexed="81"/>
            <rFont val="Tahoma"/>
            <charset val="1"/>
          </rPr>
          <t>;type=Project;ID=ca70d98585b545d7a923cb51e07a0a88</t>
        </r>
      </text>
    </comment>
    <comment ref="Y112" authorId="0">
      <text>
        <r>
          <rPr>
            <b/>
            <sz val="9"/>
            <color indexed="81"/>
            <rFont val="Tahoma"/>
            <charset val="1"/>
          </rPr>
          <t>;type=Project;ID=29831b7cf2bf4183827ff88ff2b03077</t>
        </r>
      </text>
    </comment>
    <comment ref="Y113" authorId="0">
      <text>
        <r>
          <rPr>
            <b/>
            <sz val="9"/>
            <color indexed="81"/>
            <rFont val="Tahoma"/>
            <charset val="1"/>
          </rPr>
          <t>;type=Project;ID=7d05e654b0714ed1b3d0b58f089930da</t>
        </r>
      </text>
    </comment>
    <comment ref="Y114" authorId="0">
      <text>
        <r>
          <rPr>
            <b/>
            <sz val="9"/>
            <color indexed="81"/>
            <rFont val="Tahoma"/>
            <charset val="1"/>
          </rPr>
          <t>;type=Project;ID=9b6cdab6d89f4b119ad42b31b2c0b388</t>
        </r>
      </text>
    </comment>
    <comment ref="Y115" authorId="0">
      <text>
        <r>
          <rPr>
            <b/>
            <sz val="9"/>
            <color indexed="81"/>
            <rFont val="Tahoma"/>
            <charset val="1"/>
          </rPr>
          <t>;type=Project;ID=2101b036177e40638ba9663767c7f134</t>
        </r>
      </text>
    </comment>
    <comment ref="Y116" authorId="0">
      <text>
        <r>
          <rPr>
            <b/>
            <sz val="9"/>
            <color indexed="81"/>
            <rFont val="Tahoma"/>
            <charset val="1"/>
          </rPr>
          <t>;type=Project;ID=3203f1d383954546bbac9028b163b8e2</t>
        </r>
      </text>
    </comment>
    <comment ref="Y117" authorId="0">
      <text>
        <r>
          <rPr>
            <b/>
            <sz val="9"/>
            <color indexed="81"/>
            <rFont val="Tahoma"/>
            <charset val="1"/>
          </rPr>
          <t>;type=Project;ID=58ef04c7889c42c8aa0ab3b67762cd44</t>
        </r>
      </text>
    </comment>
    <comment ref="Y118" authorId="0">
      <text>
        <r>
          <rPr>
            <b/>
            <sz val="9"/>
            <color indexed="81"/>
            <rFont val="Tahoma"/>
            <charset val="1"/>
          </rPr>
          <t>;type=Project;ID=d936a9426b134205b5b45be07d561482</t>
        </r>
      </text>
    </comment>
    <comment ref="Y119" authorId="0">
      <text>
        <r>
          <rPr>
            <b/>
            <sz val="9"/>
            <color indexed="81"/>
            <rFont val="Tahoma"/>
            <charset val="1"/>
          </rPr>
          <t>;type=Project;ID=b22d8ecc4fa64fbc988114bebcfbcf51</t>
        </r>
      </text>
    </comment>
    <comment ref="Y120" authorId="0">
      <text>
        <r>
          <rPr>
            <b/>
            <sz val="9"/>
            <color indexed="81"/>
            <rFont val="Tahoma"/>
            <charset val="1"/>
          </rPr>
          <t>;type=Project;ID=7e3cfc4a5c494105961f1b95d36bbd3a</t>
        </r>
      </text>
    </comment>
    <comment ref="Y121" authorId="0">
      <text>
        <r>
          <rPr>
            <b/>
            <sz val="9"/>
            <color indexed="81"/>
            <rFont val="Tahoma"/>
            <charset val="1"/>
          </rPr>
          <t>;type=Project;ID=ac978b2dd7814577a183d2fc329d7747</t>
        </r>
      </text>
    </comment>
    <comment ref="Y122" authorId="0">
      <text>
        <r>
          <rPr>
            <b/>
            <sz val="9"/>
            <color indexed="81"/>
            <rFont val="Tahoma"/>
            <charset val="1"/>
          </rPr>
          <t>;type=Project;ID=1d6881725a214c56b4006f25b230f776</t>
        </r>
      </text>
    </comment>
    <comment ref="Y123" authorId="0">
      <text>
        <r>
          <rPr>
            <b/>
            <sz val="9"/>
            <color indexed="81"/>
            <rFont val="Tahoma"/>
            <charset val="1"/>
          </rPr>
          <t>;type=Project;ID=e7d45d8b30fa416e8b26a3af0c4f6e7a</t>
        </r>
      </text>
    </comment>
    <comment ref="Y124" authorId="0">
      <text>
        <r>
          <rPr>
            <b/>
            <sz val="9"/>
            <color indexed="81"/>
            <rFont val="Tahoma"/>
            <charset val="1"/>
          </rPr>
          <t>;type=Project;ID=e2796cbaefe2489d84c7d8b6f73a8197</t>
        </r>
      </text>
    </comment>
    <comment ref="Y125" authorId="0">
      <text>
        <r>
          <rPr>
            <b/>
            <sz val="9"/>
            <color indexed="81"/>
            <rFont val="Tahoma"/>
            <charset val="1"/>
          </rPr>
          <t>;type=Project;ID=714a53d9c3b642c99b2f0119f2c43445</t>
        </r>
      </text>
    </comment>
    <comment ref="Y126" authorId="0">
      <text>
        <r>
          <rPr>
            <b/>
            <sz val="9"/>
            <color indexed="81"/>
            <rFont val="Tahoma"/>
            <charset val="1"/>
          </rPr>
          <t>;type=Project;ID=38b5df262c374cdfb141815376abe4e5</t>
        </r>
      </text>
    </comment>
    <comment ref="Y127" authorId="0">
      <text>
        <r>
          <rPr>
            <b/>
            <sz val="9"/>
            <color indexed="81"/>
            <rFont val="Tahoma"/>
            <charset val="1"/>
          </rPr>
          <t>;type=Project;ID=702fbe31e3a940caa319c3c3c807d873</t>
        </r>
      </text>
    </comment>
    <comment ref="Y128" authorId="0">
      <text>
        <r>
          <rPr>
            <b/>
            <sz val="9"/>
            <color indexed="81"/>
            <rFont val="Tahoma"/>
            <charset val="1"/>
          </rPr>
          <t>;type=Project;ID=3bcf4f80ac434c9e8aad1095b2d968ed</t>
        </r>
      </text>
    </comment>
    <comment ref="Y129" authorId="0">
      <text>
        <r>
          <rPr>
            <b/>
            <sz val="9"/>
            <color indexed="81"/>
            <rFont val="Tahoma"/>
            <charset val="1"/>
          </rPr>
          <t>;type=Project;ID=1a6e5345827e4fd6aa35b8c4cdb9e8b2</t>
        </r>
      </text>
    </comment>
    <comment ref="Y130" authorId="0">
      <text>
        <r>
          <rPr>
            <b/>
            <sz val="9"/>
            <color indexed="81"/>
            <rFont val="Tahoma"/>
            <charset val="1"/>
          </rPr>
          <t>;type=Project;ID=4f66329157a74980a3a223b43ccad99c</t>
        </r>
      </text>
    </comment>
    <comment ref="Y131" authorId="0">
      <text>
        <r>
          <rPr>
            <b/>
            <sz val="9"/>
            <color indexed="81"/>
            <rFont val="Tahoma"/>
            <charset val="1"/>
          </rPr>
          <t>;type=Project;ID=f46c7d57434c471797d083d43d41640b</t>
        </r>
      </text>
    </comment>
    <comment ref="Y132" authorId="0">
      <text>
        <r>
          <rPr>
            <b/>
            <sz val="9"/>
            <color indexed="81"/>
            <rFont val="Tahoma"/>
            <charset val="1"/>
          </rPr>
          <t>;type=Project;ID=3d061ed3489747d5b99dc685c8421e24</t>
        </r>
      </text>
    </comment>
    <comment ref="Y133" authorId="0">
      <text>
        <r>
          <rPr>
            <b/>
            <sz val="9"/>
            <color indexed="81"/>
            <rFont val="Tahoma"/>
            <charset val="1"/>
          </rPr>
          <t>;type=Project;ID=33bc238f04324e2ab3f1736ff6a2f47c</t>
        </r>
      </text>
    </comment>
    <comment ref="Y134" authorId="0">
      <text>
        <r>
          <rPr>
            <b/>
            <sz val="9"/>
            <color indexed="81"/>
            <rFont val="Tahoma"/>
            <charset val="1"/>
          </rPr>
          <t>;type=Project;ID=44e4cfb4de0f4a8186bd903a331fbb75</t>
        </r>
      </text>
    </comment>
    <comment ref="Y135" authorId="0">
      <text>
        <r>
          <rPr>
            <b/>
            <sz val="9"/>
            <color indexed="81"/>
            <rFont val="Tahoma"/>
            <charset val="1"/>
          </rPr>
          <t>;type=Project;ID=bee2f79dea934168b146e3be465eafca</t>
        </r>
      </text>
    </comment>
    <comment ref="Y136" authorId="0">
      <text>
        <r>
          <rPr>
            <b/>
            <sz val="9"/>
            <color indexed="81"/>
            <rFont val="Tahoma"/>
            <charset val="1"/>
          </rPr>
          <t>;type=Project;ID=fb6936818cf9490389955449ca7edbbe</t>
        </r>
      </text>
    </comment>
    <comment ref="Y137" authorId="0">
      <text>
        <r>
          <rPr>
            <b/>
            <sz val="9"/>
            <color indexed="81"/>
            <rFont val="Tahoma"/>
            <charset val="1"/>
          </rPr>
          <t>;type=Project;ID=0ad6cc56d64a498793b740bf4b384010</t>
        </r>
      </text>
    </comment>
    <comment ref="Y138" authorId="0">
      <text>
        <r>
          <rPr>
            <b/>
            <sz val="9"/>
            <color indexed="81"/>
            <rFont val="Tahoma"/>
            <charset val="1"/>
          </rPr>
          <t>;type=Project;ID=98cbd1f0da41430c9d40b8caa4ebb691</t>
        </r>
      </text>
    </comment>
    <comment ref="Y139" authorId="0">
      <text>
        <r>
          <rPr>
            <b/>
            <sz val="9"/>
            <color indexed="81"/>
            <rFont val="Tahoma"/>
            <charset val="1"/>
          </rPr>
          <t>;type=Project;ID=47fb21845fb847e69677058625cfb44f</t>
        </r>
      </text>
    </comment>
    <comment ref="Y140" authorId="0">
      <text>
        <r>
          <rPr>
            <b/>
            <sz val="9"/>
            <color indexed="81"/>
            <rFont val="Tahoma"/>
            <charset val="1"/>
          </rPr>
          <t>;type=Project;ID=36f3d09b541341ef8deec55d6b9a23a6</t>
        </r>
      </text>
    </comment>
    <comment ref="Y141" authorId="0">
      <text>
        <r>
          <rPr>
            <b/>
            <sz val="9"/>
            <color indexed="81"/>
            <rFont val="Tahoma"/>
            <charset val="1"/>
          </rPr>
          <t>;type=Project;ID=e5c1ddc0b22c48a9b9fa9ee5409583e6</t>
        </r>
      </text>
    </comment>
    <comment ref="Y142" authorId="0">
      <text>
        <r>
          <rPr>
            <b/>
            <sz val="9"/>
            <color indexed="81"/>
            <rFont val="Tahoma"/>
            <charset val="1"/>
          </rPr>
          <t>;type=Project;ID=1aa4b393e62140b3860a41b6d2a72c7a</t>
        </r>
      </text>
    </comment>
    <comment ref="Y143" authorId="0">
      <text>
        <r>
          <rPr>
            <b/>
            <sz val="9"/>
            <color indexed="81"/>
            <rFont val="Tahoma"/>
            <charset val="1"/>
          </rPr>
          <t>;type=Project;ID=be09c5b28fd64153a97f8080749953fe</t>
        </r>
      </text>
    </comment>
    <comment ref="Y144" authorId="0">
      <text>
        <r>
          <rPr>
            <b/>
            <sz val="9"/>
            <color indexed="81"/>
            <rFont val="Tahoma"/>
            <charset val="1"/>
          </rPr>
          <t>;type=Project;ID=64d03ac40c514973b8f7e752c3cf66ae</t>
        </r>
      </text>
    </comment>
    <comment ref="Y145" authorId="0">
      <text>
        <r>
          <rPr>
            <b/>
            <sz val="9"/>
            <color indexed="81"/>
            <rFont val="Tahoma"/>
            <charset val="1"/>
          </rPr>
          <t>;type=Project;ID=2a727eafa47c44d781999a42275ceeae</t>
        </r>
      </text>
    </comment>
    <comment ref="Y146" authorId="0">
      <text>
        <r>
          <rPr>
            <b/>
            <sz val="9"/>
            <color indexed="81"/>
            <rFont val="Tahoma"/>
            <charset val="1"/>
          </rPr>
          <t>;type=Project;ID=fcedaf6d9b594bb5971aab280074f573</t>
        </r>
      </text>
    </comment>
    <comment ref="Y147" authorId="0">
      <text>
        <r>
          <rPr>
            <b/>
            <sz val="9"/>
            <color indexed="81"/>
            <rFont val="Tahoma"/>
            <charset val="1"/>
          </rPr>
          <t>;type=Project;ID=bb173a82819a4d44a87d03a28c999343</t>
        </r>
      </text>
    </comment>
    <comment ref="Y148" authorId="0">
      <text>
        <r>
          <rPr>
            <b/>
            <sz val="9"/>
            <color indexed="81"/>
            <rFont val="Tahoma"/>
            <charset val="1"/>
          </rPr>
          <t>;type=Project;ID=4d9bd55c27aa4701bb90bee2f439d0d3</t>
        </r>
      </text>
    </comment>
    <comment ref="Y149" authorId="0">
      <text>
        <r>
          <rPr>
            <b/>
            <sz val="9"/>
            <color indexed="81"/>
            <rFont val="Tahoma"/>
            <charset val="1"/>
          </rPr>
          <t>;type=Project;ID=c11d2b586135485aa953ed775cee0096</t>
        </r>
      </text>
    </comment>
    <comment ref="Y150" authorId="0">
      <text>
        <r>
          <rPr>
            <b/>
            <sz val="9"/>
            <color indexed="81"/>
            <rFont val="Tahoma"/>
            <charset val="1"/>
          </rPr>
          <t>;type=Project;ID=f9bf457d39014f199245502d1e2c0f25</t>
        </r>
      </text>
    </comment>
    <comment ref="Y151" authorId="0">
      <text>
        <r>
          <rPr>
            <b/>
            <sz val="9"/>
            <color indexed="81"/>
            <rFont val="Tahoma"/>
            <charset val="1"/>
          </rPr>
          <t>;type=Project;ID=d3b6e1a3a9ec4ae68581a8c6095e3ebb</t>
        </r>
      </text>
    </comment>
    <comment ref="Y152" authorId="0">
      <text>
        <r>
          <rPr>
            <b/>
            <sz val="9"/>
            <color indexed="81"/>
            <rFont val="Tahoma"/>
            <charset val="1"/>
          </rPr>
          <t>;type=Project;ID=44064bc98aef46debbee281e24c9c9f9</t>
        </r>
      </text>
    </comment>
    <comment ref="Y153" authorId="0">
      <text>
        <r>
          <rPr>
            <b/>
            <sz val="9"/>
            <color indexed="81"/>
            <rFont val="Tahoma"/>
            <charset val="1"/>
          </rPr>
          <t>;type=Project;ID=257dc88bfa504b6a8f00f60b19bd0764</t>
        </r>
      </text>
    </comment>
    <comment ref="Y154" authorId="0">
      <text>
        <r>
          <rPr>
            <b/>
            <sz val="9"/>
            <color indexed="81"/>
            <rFont val="Tahoma"/>
            <charset val="1"/>
          </rPr>
          <t>;type=Project;ID=60a62d7243d8485885185eaa0a651b7c</t>
        </r>
      </text>
    </comment>
    <comment ref="Y155" authorId="0">
      <text>
        <r>
          <rPr>
            <b/>
            <sz val="9"/>
            <color indexed="81"/>
            <rFont val="Tahoma"/>
            <charset val="1"/>
          </rPr>
          <t>;type=Project;ID=58894dc90fa04b10b397ebd1ac24d6ab</t>
        </r>
      </text>
    </comment>
    <comment ref="Y156" authorId="0">
      <text>
        <r>
          <rPr>
            <b/>
            <sz val="9"/>
            <color indexed="81"/>
            <rFont val="Tahoma"/>
            <charset val="1"/>
          </rPr>
          <t>;type=Project;ID=a6c5a333da4f4ea2988acaa841579269</t>
        </r>
      </text>
    </comment>
    <comment ref="Y157" authorId="0">
      <text>
        <r>
          <rPr>
            <b/>
            <sz val="9"/>
            <color indexed="81"/>
            <rFont val="Tahoma"/>
            <charset val="1"/>
          </rPr>
          <t>;type=Project;ID=7ba6b6df74bc428e866e8877608f0f38</t>
        </r>
      </text>
    </comment>
    <comment ref="Y158" authorId="0">
      <text>
        <r>
          <rPr>
            <b/>
            <sz val="9"/>
            <color indexed="81"/>
            <rFont val="Tahoma"/>
            <charset val="1"/>
          </rPr>
          <t>;type=Project;ID=fb36c67c0ba244e0970572d064492ec9</t>
        </r>
      </text>
    </comment>
    <comment ref="Y159" authorId="0">
      <text>
        <r>
          <rPr>
            <b/>
            <sz val="9"/>
            <color indexed="81"/>
            <rFont val="Tahoma"/>
            <charset val="1"/>
          </rPr>
          <t>;type=Project;ID=5888302a2b99480e874277a4bc2222e2</t>
        </r>
      </text>
    </comment>
    <comment ref="Y160" authorId="0">
      <text>
        <r>
          <rPr>
            <b/>
            <sz val="9"/>
            <color indexed="81"/>
            <rFont val="Tahoma"/>
            <charset val="1"/>
          </rPr>
          <t>;type=Project;ID=38fc1e3dba5f473aa87f5b03d2f5449c</t>
        </r>
      </text>
    </comment>
    <comment ref="Y161" authorId="0">
      <text>
        <r>
          <rPr>
            <b/>
            <sz val="9"/>
            <color indexed="81"/>
            <rFont val="Tahoma"/>
            <charset val="1"/>
          </rPr>
          <t>;type=Project;ID=80daec5683bb45d7976e87cf23ea386f</t>
        </r>
      </text>
    </comment>
    <comment ref="Y162" authorId="0">
      <text>
        <r>
          <rPr>
            <b/>
            <sz val="9"/>
            <color indexed="81"/>
            <rFont val="Tahoma"/>
            <charset val="1"/>
          </rPr>
          <t>;type=Project;ID=86b63f0ae1dd409784d30ff8192ae94f</t>
        </r>
      </text>
    </comment>
    <comment ref="Y163" authorId="0">
      <text>
        <r>
          <rPr>
            <b/>
            <sz val="9"/>
            <color indexed="81"/>
            <rFont val="Tahoma"/>
            <charset val="1"/>
          </rPr>
          <t>;type=Project;ID=adf8b78d900a47d5b434f7a9dcb07935</t>
        </r>
      </text>
    </comment>
    <comment ref="Y164" authorId="0">
      <text>
        <r>
          <rPr>
            <b/>
            <sz val="9"/>
            <color indexed="81"/>
            <rFont val="Tahoma"/>
            <charset val="1"/>
          </rPr>
          <t>;type=Project;ID=8f9acec800b240f6838ae06ab008b732</t>
        </r>
      </text>
    </comment>
    <comment ref="Y165" authorId="0">
      <text>
        <r>
          <rPr>
            <b/>
            <sz val="9"/>
            <color indexed="81"/>
            <rFont val="Tahoma"/>
            <charset val="1"/>
          </rPr>
          <t>;type=Project;ID=f45b2529b54146dfa3fdf7f107355c89</t>
        </r>
      </text>
    </comment>
    <comment ref="Y166" authorId="0">
      <text>
        <r>
          <rPr>
            <b/>
            <sz val="9"/>
            <color indexed="81"/>
            <rFont val="Tahoma"/>
            <charset val="1"/>
          </rPr>
          <t>;type=Project;ID=3de7de1472d04a10adab90f8515146a9</t>
        </r>
      </text>
    </comment>
    <comment ref="Y167" authorId="0">
      <text>
        <r>
          <rPr>
            <b/>
            <sz val="9"/>
            <color indexed="81"/>
            <rFont val="Tahoma"/>
            <charset val="1"/>
          </rPr>
          <t>;type=Project;ID=d6d8e941c14f44b5b627b6db3e25d281</t>
        </r>
      </text>
    </comment>
    <comment ref="Y168" authorId="0">
      <text>
        <r>
          <rPr>
            <b/>
            <sz val="9"/>
            <color indexed="81"/>
            <rFont val="Tahoma"/>
            <charset val="1"/>
          </rPr>
          <t>;type=Project;ID=2ccdea203f764bf0990cdff13a64b7b7</t>
        </r>
      </text>
    </comment>
    <comment ref="Y169" authorId="0">
      <text>
        <r>
          <rPr>
            <b/>
            <sz val="9"/>
            <color indexed="81"/>
            <rFont val="Tahoma"/>
            <charset val="1"/>
          </rPr>
          <t>;type=Project;ID=94bd1e767a1643cbaffebb6c52bd0867</t>
        </r>
      </text>
    </comment>
    <comment ref="Y170" authorId="0">
      <text>
        <r>
          <rPr>
            <b/>
            <sz val="9"/>
            <color indexed="81"/>
            <rFont val="Tahoma"/>
            <charset val="1"/>
          </rPr>
          <t>;type=Project;ID=0e9bb39c8e1a45e988232f4d545651d5</t>
        </r>
      </text>
    </comment>
    <comment ref="Y171" authorId="0">
      <text>
        <r>
          <rPr>
            <b/>
            <sz val="9"/>
            <color indexed="81"/>
            <rFont val="Tahoma"/>
            <charset val="1"/>
          </rPr>
          <t>;type=Project;ID=e0214ad856b64143a4ce90957f52c904</t>
        </r>
      </text>
    </comment>
    <comment ref="Y172" authorId="0">
      <text>
        <r>
          <rPr>
            <b/>
            <sz val="9"/>
            <color indexed="81"/>
            <rFont val="Tahoma"/>
            <charset val="1"/>
          </rPr>
          <t>;type=Project;ID=c07904401e4949fa965ff5a592b57570</t>
        </r>
      </text>
    </comment>
    <comment ref="Y173" authorId="0">
      <text>
        <r>
          <rPr>
            <b/>
            <sz val="9"/>
            <color indexed="81"/>
            <rFont val="Tahoma"/>
            <charset val="1"/>
          </rPr>
          <t>;type=Project;ID=2909cf8a8d1643f7a1ccd45c634645f9</t>
        </r>
      </text>
    </comment>
    <comment ref="Y174" authorId="0">
      <text>
        <r>
          <rPr>
            <b/>
            <sz val="9"/>
            <color indexed="81"/>
            <rFont val="Tahoma"/>
            <charset val="1"/>
          </rPr>
          <t>;type=Project;ID=b7a57169e00c4dc58ef73e5b7cf1d010</t>
        </r>
      </text>
    </comment>
    <comment ref="Y175" authorId="0">
      <text>
        <r>
          <rPr>
            <b/>
            <sz val="9"/>
            <color indexed="81"/>
            <rFont val="Tahoma"/>
            <charset val="1"/>
          </rPr>
          <t>;type=Project;ID=51a15e532afd4d64883469f6286564c8</t>
        </r>
      </text>
    </comment>
    <comment ref="Y176" authorId="0">
      <text>
        <r>
          <rPr>
            <b/>
            <sz val="9"/>
            <color indexed="81"/>
            <rFont val="Tahoma"/>
            <charset val="1"/>
          </rPr>
          <t>;type=Project;ID=baa71b089fee41849576268eec0267a1</t>
        </r>
      </text>
    </comment>
    <comment ref="Y177" authorId="0">
      <text>
        <r>
          <rPr>
            <b/>
            <sz val="9"/>
            <color indexed="81"/>
            <rFont val="Tahoma"/>
            <charset val="1"/>
          </rPr>
          <t>;type=Project;ID=a95f83d98fe24b309377dbc70301642a</t>
        </r>
      </text>
    </comment>
    <comment ref="Y178" authorId="0">
      <text>
        <r>
          <rPr>
            <b/>
            <sz val="9"/>
            <color indexed="81"/>
            <rFont val="Tahoma"/>
            <charset val="1"/>
          </rPr>
          <t>;type=Project;ID=6716d0e6716242e18ada4829ef33060f</t>
        </r>
      </text>
    </comment>
    <comment ref="Y179" authorId="0">
      <text>
        <r>
          <rPr>
            <b/>
            <sz val="9"/>
            <color indexed="81"/>
            <rFont val="Tahoma"/>
            <charset val="1"/>
          </rPr>
          <t>;type=Project;ID=cdbce2b1b0e14108947e18b7b329a9b8</t>
        </r>
      </text>
    </comment>
    <comment ref="Y180" authorId="0">
      <text>
        <r>
          <rPr>
            <b/>
            <sz val="9"/>
            <color indexed="81"/>
            <rFont val="Tahoma"/>
            <charset val="1"/>
          </rPr>
          <t>;type=Project;ID=cbf8df0335b6469faa612f99af13454c</t>
        </r>
      </text>
    </comment>
    <comment ref="Y181" authorId="0">
      <text>
        <r>
          <rPr>
            <b/>
            <sz val="9"/>
            <color indexed="81"/>
            <rFont val="Tahoma"/>
            <charset val="1"/>
          </rPr>
          <t>;type=Project;ID=be7e0b5b16664244ad655585837a80ab</t>
        </r>
      </text>
    </comment>
    <comment ref="Y182" authorId="0">
      <text>
        <r>
          <rPr>
            <b/>
            <sz val="9"/>
            <color indexed="81"/>
            <rFont val="Tahoma"/>
            <charset val="1"/>
          </rPr>
          <t>;type=Project;ID=b0795e2cb560404ab94696d46a1ec896</t>
        </r>
      </text>
    </comment>
    <comment ref="Y183" authorId="0">
      <text>
        <r>
          <rPr>
            <b/>
            <sz val="9"/>
            <color indexed="81"/>
            <rFont val="Tahoma"/>
            <charset val="1"/>
          </rPr>
          <t>;type=Project;ID=93a8b0909a224c6ca9ab4ae8423b27ac</t>
        </r>
      </text>
    </comment>
    <comment ref="Y184" authorId="0">
      <text>
        <r>
          <rPr>
            <b/>
            <sz val="9"/>
            <color indexed="81"/>
            <rFont val="Tahoma"/>
            <charset val="1"/>
          </rPr>
          <t>;type=Project;ID=6c5f9cca427041af9897f50204c90b97</t>
        </r>
      </text>
    </comment>
    <comment ref="Y185" authorId="0">
      <text>
        <r>
          <rPr>
            <b/>
            <sz val="9"/>
            <color indexed="81"/>
            <rFont val="Tahoma"/>
            <charset val="1"/>
          </rPr>
          <t>;type=Project;ID=7af5316de00f49749ef1dcaea2fc7e28</t>
        </r>
      </text>
    </comment>
    <comment ref="Y186" authorId="0">
      <text>
        <r>
          <rPr>
            <b/>
            <sz val="9"/>
            <color indexed="81"/>
            <rFont val="Tahoma"/>
            <charset val="1"/>
          </rPr>
          <t>;type=Project;ID=7e216c2641664612bdca4a9ec5a5e6f7</t>
        </r>
      </text>
    </comment>
    <comment ref="Y187" authorId="0">
      <text>
        <r>
          <rPr>
            <b/>
            <sz val="9"/>
            <color indexed="81"/>
            <rFont val="Tahoma"/>
            <charset val="1"/>
          </rPr>
          <t>;type=Project;ID=0b7c529037564f9c9097638e6ca90b0b</t>
        </r>
      </text>
    </comment>
    <comment ref="Y188" authorId="0">
      <text>
        <r>
          <rPr>
            <b/>
            <sz val="9"/>
            <color indexed="81"/>
            <rFont val="Tahoma"/>
            <charset val="1"/>
          </rPr>
          <t>;type=Project;ID=5c98e62a8a824e0c9f83a797de923298</t>
        </r>
      </text>
    </comment>
    <comment ref="Y189" authorId="0">
      <text>
        <r>
          <rPr>
            <b/>
            <sz val="9"/>
            <color indexed="81"/>
            <rFont val="Tahoma"/>
            <charset val="1"/>
          </rPr>
          <t>;type=Project;ID=62291bb5eb344a1aba3115e6570eff14</t>
        </r>
      </text>
    </comment>
    <comment ref="Y190" authorId="0">
      <text>
        <r>
          <rPr>
            <b/>
            <sz val="9"/>
            <color indexed="81"/>
            <rFont val="Tahoma"/>
            <charset val="1"/>
          </rPr>
          <t>;type=Project;ID=101044b5b434411d91a28583517d8725</t>
        </r>
      </text>
    </comment>
    <comment ref="Y191" authorId="0">
      <text>
        <r>
          <rPr>
            <b/>
            <sz val="9"/>
            <color indexed="81"/>
            <rFont val="Tahoma"/>
            <charset val="1"/>
          </rPr>
          <t>;type=Project;ID=5f746afd9ac747629604878d2854673c</t>
        </r>
      </text>
    </comment>
    <comment ref="Y192" authorId="0">
      <text>
        <r>
          <rPr>
            <b/>
            <sz val="9"/>
            <color indexed="81"/>
            <rFont val="Tahoma"/>
            <charset val="1"/>
          </rPr>
          <t>;type=Project;ID=12ae9dac721f4caaaedfb9f2ee1e5b75</t>
        </r>
      </text>
    </comment>
    <comment ref="Y193" authorId="0">
      <text>
        <r>
          <rPr>
            <b/>
            <sz val="9"/>
            <color indexed="81"/>
            <rFont val="Tahoma"/>
            <charset val="1"/>
          </rPr>
          <t>;type=Project;ID=88df342a1150442c993b4922fb083fe5</t>
        </r>
      </text>
    </comment>
    <comment ref="Y194" authorId="0">
      <text>
        <r>
          <rPr>
            <b/>
            <sz val="9"/>
            <color indexed="81"/>
            <rFont val="Tahoma"/>
            <charset val="1"/>
          </rPr>
          <t>;type=Project;ID=996328ada3f84d41ba60463a7e5785dc</t>
        </r>
      </text>
    </comment>
    <comment ref="Y195" authorId="0">
      <text>
        <r>
          <rPr>
            <b/>
            <sz val="9"/>
            <color indexed="81"/>
            <rFont val="Tahoma"/>
            <charset val="1"/>
          </rPr>
          <t>;type=Project;ID=2e019363a6be43669fd9ef55464c3815</t>
        </r>
      </text>
    </comment>
    <comment ref="Y196" authorId="0">
      <text>
        <r>
          <rPr>
            <b/>
            <sz val="9"/>
            <color indexed="81"/>
            <rFont val="Tahoma"/>
            <charset val="1"/>
          </rPr>
          <t>;type=Project;ID=5c076b5584b24109ad38d4363c1b6420</t>
        </r>
      </text>
    </comment>
    <comment ref="Y197" authorId="0">
      <text>
        <r>
          <rPr>
            <b/>
            <sz val="9"/>
            <color indexed="81"/>
            <rFont val="Tahoma"/>
            <charset val="1"/>
          </rPr>
          <t>;type=Project;ID=8ecd734e07d045e9b4c986affb5d2779</t>
        </r>
      </text>
    </comment>
  </commentList>
</comments>
</file>

<file path=xl/sharedStrings.xml><?xml version="1.0" encoding="utf-8"?>
<sst xmlns="http://schemas.openxmlformats.org/spreadsheetml/2006/main" count="13333" uniqueCount="1157">
  <si>
    <t>Project Name</t>
  </si>
  <si>
    <t>Row Labels</t>
  </si>
  <si>
    <t>Grand Total</t>
  </si>
  <si>
    <t>Column Labels</t>
  </si>
  <si>
    <t>Reproter name</t>
  </si>
  <si>
    <t>Roni Feldsher</t>
  </si>
  <si>
    <t>Rami Cohen</t>
  </si>
  <si>
    <t>David Goulden</t>
  </si>
  <si>
    <t>Tal Noga</t>
  </si>
  <si>
    <t>Orbit.uk</t>
  </si>
  <si>
    <t>Lattice Engines - 30h PS</t>
  </si>
  <si>
    <t>Elcam Medical Training - 5 hours</t>
  </si>
  <si>
    <t>FedEx Training - 11 hours</t>
  </si>
  <si>
    <t>Qoveo - 8h 1000$</t>
  </si>
  <si>
    <t>MIG</t>
  </si>
  <si>
    <t>Prospectsoft - Tier3</t>
  </si>
  <si>
    <t>The Shalem Center</t>
  </si>
  <si>
    <t>Eran Fishov</t>
  </si>
  <si>
    <t>Flying Cargo Training - 5 hours</t>
  </si>
  <si>
    <t>Indiana -Department of Child Services - 6h PS</t>
  </si>
  <si>
    <t>TechProse - 40h PS</t>
  </si>
  <si>
    <t>Lincoln Financial Group - 18h PS</t>
  </si>
  <si>
    <t>IO-Media - 3h PS</t>
  </si>
  <si>
    <t>Kata</t>
  </si>
  <si>
    <t>Project Type</t>
  </si>
  <si>
    <t>College of Management</t>
  </si>
  <si>
    <t>Project ID</t>
  </si>
  <si>
    <t>Redhotminute</t>
  </si>
  <si>
    <t>Goji SolutionsTraining - 5 hours</t>
  </si>
  <si>
    <t>Fixed Hours</t>
  </si>
  <si>
    <t>Kaltura</t>
  </si>
  <si>
    <t>Sondrel/Tier2/10h</t>
  </si>
  <si>
    <t>Bazaarvoice Unlimited Hours</t>
  </si>
  <si>
    <t>Barokatech Tier 3</t>
  </si>
  <si>
    <t>Package Type</t>
  </si>
  <si>
    <t>CS Region</t>
  </si>
  <si>
    <t>CS Category</t>
  </si>
  <si>
    <t>Billable</t>
  </si>
  <si>
    <t>Work Item.ID</t>
  </si>
  <si>
    <t>Work Item.Name</t>
  </si>
  <si>
    <t>Work Item.Billable</t>
  </si>
  <si>
    <t>Reported By.Display Name</t>
  </si>
  <si>
    <t>Duration.Length</t>
  </si>
  <si>
    <t>Duration.Unit</t>
  </si>
  <si>
    <t>Reported Date</t>
  </si>
  <si>
    <t>State.Name</t>
  </si>
  <si>
    <t>CS Category.Name</t>
  </si>
  <si>
    <t>T-335885</t>
  </si>
  <si>
    <t>Kata 16 h</t>
  </si>
  <si>
    <t>Hours</t>
  </si>
  <si>
    <t>Approved</t>
  </si>
  <si>
    <t>Preparations for Training</t>
  </si>
  <si>
    <t>T-352770</t>
  </si>
  <si>
    <t>Kaltura PS 32 h</t>
  </si>
  <si>
    <t>T-242280</t>
  </si>
  <si>
    <t>40 hrs Paid Training</t>
  </si>
  <si>
    <t>T-274770</t>
  </si>
  <si>
    <t>30 hrs paid PS</t>
  </si>
  <si>
    <t>T-340114</t>
  </si>
  <si>
    <t>Training on Clarizen Settings, Definition, Design and Assistance</t>
  </si>
  <si>
    <t>T-78151</t>
  </si>
  <si>
    <t>T-323477</t>
  </si>
  <si>
    <t>Business Requirements Review and Design</t>
  </si>
  <si>
    <t>T-323478</t>
  </si>
  <si>
    <t>Kickoff Session</t>
  </si>
  <si>
    <t>T-293949</t>
  </si>
  <si>
    <t>Lincoln Financial Group 18 hours paid package</t>
  </si>
  <si>
    <t>T-290978</t>
  </si>
  <si>
    <t>T-323362</t>
  </si>
  <si>
    <t>Training / Consulting / Service</t>
  </si>
  <si>
    <t>T-292050</t>
  </si>
  <si>
    <t>42 hrs Paid Training</t>
  </si>
  <si>
    <t>T-291319</t>
  </si>
  <si>
    <t>T-294653</t>
  </si>
  <si>
    <t>Qoveo</t>
  </si>
  <si>
    <t>T-340110</t>
  </si>
  <si>
    <t>Redhotminute PS 15 h</t>
  </si>
  <si>
    <t>T-207956</t>
  </si>
  <si>
    <t>6 hours training</t>
  </si>
  <si>
    <t>T-291321</t>
  </si>
  <si>
    <t>T-323274</t>
  </si>
  <si>
    <t>Preparations for training</t>
  </si>
  <si>
    <t>T-326692</t>
  </si>
  <si>
    <t>3 hrs paid hour package</t>
  </si>
  <si>
    <t>M-163703</t>
  </si>
  <si>
    <t>Kickoff and Business Requirements and Admin</t>
  </si>
  <si>
    <t>T-290975</t>
  </si>
  <si>
    <t>M-166218</t>
  </si>
  <si>
    <t>Training</t>
  </si>
  <si>
    <t>T-337131</t>
  </si>
  <si>
    <t>On Site</t>
  </si>
  <si>
    <t>M-174396</t>
  </si>
  <si>
    <t>T-310042</t>
  </si>
  <si>
    <t>MIG 5 days onsite</t>
  </si>
  <si>
    <t>Customization</t>
  </si>
  <si>
    <t>T-365207</t>
  </si>
  <si>
    <t>T-337130</t>
  </si>
  <si>
    <t>Traveling</t>
  </si>
  <si>
    <t>P-145889</t>
  </si>
  <si>
    <t>Kick-off</t>
  </si>
  <si>
    <t>M-174397</t>
  </si>
  <si>
    <t>Configuration and Power User Training</t>
  </si>
  <si>
    <t>M-166220</t>
  </si>
  <si>
    <t>Roll-out Readiness</t>
  </si>
  <si>
    <t>P-149464</t>
  </si>
  <si>
    <t>T-323474</t>
  </si>
  <si>
    <t>Non-Billable</t>
  </si>
  <si>
    <t>ID</t>
  </si>
  <si>
    <t>Name</t>
  </si>
  <si>
    <t>Project.Name</t>
  </si>
  <si>
    <t>Project.Project Type</t>
  </si>
  <si>
    <t>Project.ID</t>
  </si>
  <si>
    <t>Project.CS Package Type</t>
  </si>
  <si>
    <t>Project.CS Region</t>
  </si>
  <si>
    <t>Time Tracking Effort.Length</t>
  </si>
  <si>
    <t>Time Tracking Effort.Unit</t>
  </si>
  <si>
    <t>Remaining Effort.Length</t>
  </si>
  <si>
    <t>Remaining Effort.Unit</t>
  </si>
  <si>
    <t>P-25770</t>
  </si>
  <si>
    <t>EMEA</t>
  </si>
  <si>
    <t>T-72050</t>
  </si>
  <si>
    <t>1 h with Matthew and Tara</t>
  </si>
  <si>
    <t>T-74850</t>
  </si>
  <si>
    <t>1 h online</t>
  </si>
  <si>
    <t>T-80150</t>
  </si>
  <si>
    <t>1 h session</t>
  </si>
  <si>
    <t>T-64620</t>
  </si>
  <si>
    <t>T-78150</t>
  </si>
  <si>
    <t>1.5 h online</t>
  </si>
  <si>
    <t>T-72051</t>
  </si>
  <si>
    <t>T-284159</t>
  </si>
  <si>
    <t>1h kick off with Tara</t>
  </si>
  <si>
    <t>T-207073</t>
  </si>
  <si>
    <t>1.5 h session</t>
  </si>
  <si>
    <t>T-219430</t>
  </si>
  <si>
    <t>2 h session</t>
  </si>
  <si>
    <t>T-219428</t>
  </si>
  <si>
    <t>T-093255</t>
  </si>
  <si>
    <t>M-20728</t>
  </si>
  <si>
    <t>15 hours training</t>
  </si>
  <si>
    <t>M-28218</t>
  </si>
  <si>
    <t>P-26970</t>
  </si>
  <si>
    <t>Binding Site</t>
  </si>
  <si>
    <t>T-67452</t>
  </si>
  <si>
    <t>Binding Site 15 hours</t>
  </si>
  <si>
    <t>M-22319</t>
  </si>
  <si>
    <t>P-28168</t>
  </si>
  <si>
    <t>Arjowiggins</t>
  </si>
  <si>
    <t>T-70956</t>
  </si>
  <si>
    <t>Onsite day 3</t>
  </si>
  <si>
    <t>T-70954</t>
  </si>
  <si>
    <t>Onsite day 1</t>
  </si>
  <si>
    <t>T-70955</t>
  </si>
  <si>
    <t>Onste day 2</t>
  </si>
  <si>
    <t>T-70957</t>
  </si>
  <si>
    <t>Onsite day 4</t>
  </si>
  <si>
    <t>T-74851</t>
  </si>
  <si>
    <t>1/2 day online</t>
  </si>
  <si>
    <t>T-74852</t>
  </si>
  <si>
    <t>T-70950</t>
  </si>
  <si>
    <t>4th session with AWS (webex)</t>
  </si>
  <si>
    <t>T-70952</t>
  </si>
  <si>
    <t>2nd session with AWS (webex)</t>
  </si>
  <si>
    <t>T-70953</t>
  </si>
  <si>
    <t>1st session with AWS (webex)</t>
  </si>
  <si>
    <t>T-70951</t>
  </si>
  <si>
    <t>3rd session with AWS (webex)</t>
  </si>
  <si>
    <t>T-70575</t>
  </si>
  <si>
    <t>Remaining (1 h)</t>
  </si>
  <si>
    <t>T-70576</t>
  </si>
  <si>
    <t>M-26618</t>
  </si>
  <si>
    <t>1 day online</t>
  </si>
  <si>
    <t>M-24319</t>
  </si>
  <si>
    <t>10 hours online</t>
  </si>
  <si>
    <t>M-24320</t>
  </si>
  <si>
    <t>5 days on-site</t>
  </si>
  <si>
    <t>P-36869</t>
  </si>
  <si>
    <t>M-32918</t>
  </si>
  <si>
    <t>16 hours training</t>
  </si>
  <si>
    <t>P-39369</t>
  </si>
  <si>
    <t>Strauss Water</t>
  </si>
  <si>
    <t>T-185562</t>
  </si>
  <si>
    <t>1 Hour off-site Customization Session</t>
  </si>
  <si>
    <t>T-185152</t>
  </si>
  <si>
    <t>2.5 hours off-site customization sessions</t>
  </si>
  <si>
    <t>T-093254</t>
  </si>
  <si>
    <t>Half Day Training</t>
  </si>
  <si>
    <t>T-093258</t>
  </si>
  <si>
    <t>1.5 Hours Group training</t>
  </si>
  <si>
    <t>T-181951</t>
  </si>
  <si>
    <t>2 Hours 1 on 1 Training</t>
  </si>
  <si>
    <t>T-181952</t>
  </si>
  <si>
    <t>0.5 Hours 1 on 1 Training</t>
  </si>
  <si>
    <t>M-35019</t>
  </si>
  <si>
    <t>2 Days On-Site Training</t>
  </si>
  <si>
    <t>P-52369</t>
  </si>
  <si>
    <t>CashGenerator</t>
  </si>
  <si>
    <t>T-336057</t>
  </si>
  <si>
    <t>Cash Generator 15 h</t>
  </si>
  <si>
    <t>M-77018</t>
  </si>
  <si>
    <t>P-52968</t>
  </si>
  <si>
    <t>WIT</t>
  </si>
  <si>
    <t>M-77618</t>
  </si>
  <si>
    <t>15 Hours Square 1 Training</t>
  </si>
  <si>
    <t>P-70810</t>
  </si>
  <si>
    <t>USA</t>
  </si>
  <si>
    <t>P-88263</t>
  </si>
  <si>
    <t>Bezeq-Int</t>
  </si>
  <si>
    <t>T-238585</t>
  </si>
  <si>
    <t>Remaining Sessions(12h)</t>
  </si>
  <si>
    <t>T-238584</t>
  </si>
  <si>
    <t>4 Hours session1</t>
  </si>
  <si>
    <t>T-265658</t>
  </si>
  <si>
    <t>4 hours session 2</t>
  </si>
  <si>
    <t>M-115251</t>
  </si>
  <si>
    <t>20 Hours Training</t>
  </si>
  <si>
    <t>P-090318</t>
  </si>
  <si>
    <t>P-107068</t>
  </si>
  <si>
    <t>P-113579</t>
  </si>
  <si>
    <t>T-290977</t>
  </si>
  <si>
    <t>Business Requirements Form</t>
  </si>
  <si>
    <t>T-290979</t>
  </si>
  <si>
    <t>Customer to attend Introductory and Advanced Webinars</t>
  </si>
  <si>
    <t>Configuration Setup Review</t>
  </si>
  <si>
    <t>System Deployment Readiness review</t>
  </si>
  <si>
    <t>M-146132</t>
  </si>
  <si>
    <t>M-146133</t>
  </si>
  <si>
    <t>P-113635</t>
  </si>
  <si>
    <t>Foundation Power User Training</t>
  </si>
  <si>
    <t>Foundation Power User Review / Consulting</t>
  </si>
  <si>
    <t>M-146213</t>
  </si>
  <si>
    <t>M-146214</t>
  </si>
  <si>
    <t>Content Review</t>
  </si>
  <si>
    <t>P-113869</t>
  </si>
  <si>
    <t>P-114894</t>
  </si>
  <si>
    <t>P-114863</t>
  </si>
  <si>
    <t>P-122349</t>
  </si>
  <si>
    <t>P-127668</t>
  </si>
  <si>
    <t>CS Quick Start</t>
  </si>
  <si>
    <t>T-319580</t>
  </si>
  <si>
    <t>P-128977</t>
  </si>
  <si>
    <t>P-129528</t>
  </si>
  <si>
    <t>IGR - 18h PS</t>
  </si>
  <si>
    <t>T-323052</t>
  </si>
  <si>
    <t>18 hrs paid hour package</t>
  </si>
  <si>
    <t>P-129779</t>
  </si>
  <si>
    <t>T-323550</t>
  </si>
  <si>
    <t>M-166532</t>
  </si>
  <si>
    <t>M-166533</t>
  </si>
  <si>
    <t>P-131052</t>
  </si>
  <si>
    <t>P-137643</t>
  </si>
  <si>
    <t>T-337132</t>
  </si>
  <si>
    <t>Off - Site</t>
  </si>
  <si>
    <t>P-137424</t>
  </si>
  <si>
    <t>T-337192</t>
  </si>
  <si>
    <t>T-337183</t>
  </si>
  <si>
    <t>Admin Training on Clarizen Settings</t>
  </si>
  <si>
    <t>T-337186</t>
  </si>
  <si>
    <t>T-337187</t>
  </si>
  <si>
    <t>T-337188</t>
  </si>
  <si>
    <t>T-337190</t>
  </si>
  <si>
    <t>Configuration Settings - Consulting / Service</t>
  </si>
  <si>
    <t>M-174395</t>
  </si>
  <si>
    <t>M-174398</t>
  </si>
  <si>
    <t>P-139094</t>
  </si>
  <si>
    <t>M-176553</t>
  </si>
  <si>
    <t>15 hours PS</t>
  </si>
  <si>
    <t>P-139095</t>
  </si>
  <si>
    <t>Industrial Design Competence Center</t>
  </si>
  <si>
    <t>T-340111</t>
  </si>
  <si>
    <t>Industrial Design 16 h</t>
  </si>
  <si>
    <t>M-176554</t>
  </si>
  <si>
    <t>16 hours PS (2 days)</t>
  </si>
  <si>
    <t>P-139097</t>
  </si>
  <si>
    <t>T-340117</t>
  </si>
  <si>
    <t>T-340118</t>
  </si>
  <si>
    <t>M-176556</t>
  </si>
  <si>
    <t>M-176557</t>
  </si>
  <si>
    <t>P-142618</t>
  </si>
  <si>
    <t>M-180588</t>
  </si>
  <si>
    <t>32 hours PS</t>
  </si>
  <si>
    <t>M-184092</t>
  </si>
  <si>
    <t>Project Kick off session</t>
  </si>
  <si>
    <t>End-User Training Review and Consulting</t>
  </si>
  <si>
    <t>Foundation Power User Training / Consulting per group</t>
  </si>
  <si>
    <t>System Review and Modification Recommendations</t>
  </si>
  <si>
    <t>Customization Requirements</t>
  </si>
  <si>
    <t>Configuration Settings - Training</t>
  </si>
  <si>
    <t>Customization Consulting</t>
  </si>
  <si>
    <t>Advanced Env Set-up and Customization Requirements</t>
  </si>
  <si>
    <t>System Review</t>
  </si>
  <si>
    <t>Kickoff and Business Requirements</t>
  </si>
  <si>
    <t>Configuration Design</t>
  </si>
  <si>
    <t>Power User Training</t>
  </si>
  <si>
    <t>P-148213</t>
  </si>
  <si>
    <t>JTS Onsite Training (in US office)</t>
  </si>
  <si>
    <t>T-362458</t>
  </si>
  <si>
    <t>P-149433</t>
  </si>
  <si>
    <t>T-365286</t>
  </si>
  <si>
    <t>M-188953</t>
  </si>
  <si>
    <t>P-150697</t>
  </si>
  <si>
    <t>P-150713</t>
  </si>
  <si>
    <t>Solazyme, Inc.Tier3</t>
  </si>
  <si>
    <t>T-366768</t>
  </si>
  <si>
    <t>M-189878</t>
  </si>
  <si>
    <t>Projects Worked On (Selected Period)</t>
  </si>
  <si>
    <t>P-150928</t>
  </si>
  <si>
    <t>Heritage ArchitectureNon-Billable Committed Hours</t>
  </si>
  <si>
    <t>T-367694</t>
  </si>
  <si>
    <t>P-152818</t>
  </si>
  <si>
    <t>UnitedHealthcareNon-Billable Committed Hours</t>
  </si>
  <si>
    <t>T-371470</t>
  </si>
  <si>
    <t>UnitedHealthcare Non-Billable - 6h</t>
  </si>
  <si>
    <t>Created On</t>
  </si>
  <si>
    <t>Josh Santos</t>
  </si>
  <si>
    <t>Alex Gorman</t>
  </si>
  <si>
    <t>P-154073</t>
  </si>
  <si>
    <t>Pristine Sun LLC Fixed 1 Hour Excel Report</t>
  </si>
  <si>
    <t>Crow Wing County Fixed 3 Hours</t>
  </si>
  <si>
    <t>T-374062</t>
  </si>
  <si>
    <t>P-154008</t>
  </si>
  <si>
    <t>IOMEDIA Fixed Hours</t>
  </si>
  <si>
    <t>T-374160</t>
  </si>
  <si>
    <t>P-156000</t>
  </si>
  <si>
    <t>Nexenta Systems - 1 Non-Billable Committed Hour</t>
  </si>
  <si>
    <t>P-157498</t>
  </si>
  <si>
    <t>PlatformOne - 2 Non-Billable Committed Hours</t>
  </si>
  <si>
    <t>M-117877</t>
  </si>
  <si>
    <t>On Going</t>
  </si>
  <si>
    <t>P-158424</t>
  </si>
  <si>
    <t>PureDriven Tier1</t>
  </si>
  <si>
    <t>M-196151</t>
  </si>
  <si>
    <t>M-196149</t>
  </si>
  <si>
    <t>M-202761</t>
  </si>
  <si>
    <t>P-161511</t>
  </si>
  <si>
    <t>Total Systems Development, Inc. Non-Billable Committed Hours</t>
  </si>
  <si>
    <t>M-202762</t>
  </si>
  <si>
    <t>P-155283</t>
  </si>
  <si>
    <t>Capital One Advisers Sp. z o.o. Tier3</t>
  </si>
  <si>
    <t>M-196139</t>
  </si>
  <si>
    <t>M-196140</t>
  </si>
  <si>
    <t>M-196141</t>
  </si>
  <si>
    <t>P-155289</t>
  </si>
  <si>
    <t>The Competition Authority Tier3</t>
  </si>
  <si>
    <t>T-376606</t>
  </si>
  <si>
    <t>T-376607</t>
  </si>
  <si>
    <t>T-376611</t>
  </si>
  <si>
    <t>T-378546</t>
  </si>
  <si>
    <t>P-156733</t>
  </si>
  <si>
    <t>M-198012</t>
  </si>
  <si>
    <t>M-198014</t>
  </si>
  <si>
    <t>M-198016</t>
  </si>
  <si>
    <t>P-156868</t>
  </si>
  <si>
    <t>P-157078</t>
  </si>
  <si>
    <t>_ Fixed Hours</t>
  </si>
  <si>
    <t>T-380674</t>
  </si>
  <si>
    <t>P-157089</t>
  </si>
  <si>
    <t>P-158383</t>
  </si>
  <si>
    <t>Block Solutions Tier2</t>
  </si>
  <si>
    <t>T-383426</t>
  </si>
  <si>
    <t>T-383429</t>
  </si>
  <si>
    <t>T-383430</t>
  </si>
  <si>
    <t>T-383431</t>
  </si>
  <si>
    <t>T-383433</t>
  </si>
  <si>
    <t>T-383434</t>
  </si>
  <si>
    <t>M-199879</t>
  </si>
  <si>
    <t>M-199881</t>
  </si>
  <si>
    <t>M-199882</t>
  </si>
  <si>
    <t>T-383531</t>
  </si>
  <si>
    <t>T-383535</t>
  </si>
  <si>
    <t>M-200044</t>
  </si>
  <si>
    <t>P-160798</t>
  </si>
  <si>
    <t>T-387926</t>
  </si>
  <si>
    <t>T-387928</t>
  </si>
  <si>
    <t>T-390148</t>
  </si>
  <si>
    <t>P-162013</t>
  </si>
  <si>
    <t>OECD OCDE Tier2</t>
  </si>
  <si>
    <t>P-090668</t>
  </si>
  <si>
    <t>ADAC - Customer Success</t>
  </si>
  <si>
    <t>T-242457</t>
  </si>
  <si>
    <t>Schedule Followup Call with Rashmi</t>
  </si>
  <si>
    <t>T-241948</t>
  </si>
  <si>
    <t>CS Introduction Call</t>
  </si>
  <si>
    <t>T-241949</t>
  </si>
  <si>
    <t>Add New Users</t>
  </si>
  <si>
    <t>T-242450</t>
  </si>
  <si>
    <t>Create Job Titles &amp; Rates</t>
  </si>
  <si>
    <t>T-242453</t>
  </si>
  <si>
    <t>Create Project Templates</t>
  </si>
  <si>
    <t>T-242454</t>
  </si>
  <si>
    <t>Import Existing Project information</t>
  </si>
  <si>
    <t>T-242458</t>
  </si>
  <si>
    <t>CS Call Followup Mail</t>
  </si>
  <si>
    <t>T-242455</t>
  </si>
  <si>
    <t>Attach Sharepoint docs to Projects</t>
  </si>
  <si>
    <t>T-242451</t>
  </si>
  <si>
    <t>Create User Groups &amp; Structure</t>
  </si>
  <si>
    <t>T-242452</t>
  </si>
  <si>
    <t>Assign Super User Permissions to Project Owners</t>
  </si>
  <si>
    <t>M-117874</t>
  </si>
  <si>
    <t>System Setup</t>
  </si>
  <si>
    <t>P-164707</t>
  </si>
  <si>
    <t>EMD Serono Project Management Office Fixed Hours</t>
  </si>
  <si>
    <t>Edifice Information Management - 2 Non-Billable Committed Hour</t>
  </si>
  <si>
    <t>P-165488</t>
  </si>
  <si>
    <t>Tessera Global Services, Inc. Tier1</t>
  </si>
  <si>
    <t>Marketo - Professional Services Hours</t>
  </si>
  <si>
    <t>P-165213</t>
  </si>
  <si>
    <t>P-164986</t>
  </si>
  <si>
    <t>ADAC-ICS Excel Report (3h)</t>
  </si>
  <si>
    <t>T-397831</t>
  </si>
  <si>
    <t>T-399400</t>
  </si>
  <si>
    <t>T-399401</t>
  </si>
  <si>
    <t>T-399402</t>
  </si>
  <si>
    <t>T-399403</t>
  </si>
  <si>
    <t>T-399398</t>
  </si>
  <si>
    <t>T-399558</t>
  </si>
  <si>
    <t>T-399562</t>
  </si>
  <si>
    <t>T-399409</t>
  </si>
  <si>
    <t>T-399411</t>
  </si>
  <si>
    <t>T-399412</t>
  </si>
  <si>
    <t>T-398519</t>
  </si>
  <si>
    <t>M-208349</t>
  </si>
  <si>
    <t>M-208351</t>
  </si>
  <si>
    <t>M-208352</t>
  </si>
  <si>
    <t>M-208353</t>
  </si>
  <si>
    <t>M-208086</t>
  </si>
  <si>
    <t>M-208087</t>
  </si>
  <si>
    <t>P-165600</t>
  </si>
  <si>
    <t>Aetna Non-Billable 3 Committed Hours</t>
  </si>
  <si>
    <t>T-406014</t>
  </si>
  <si>
    <t>Off-Site</t>
  </si>
  <si>
    <t>T-406013</t>
  </si>
  <si>
    <t>On-Site</t>
  </si>
  <si>
    <t>M-213329</t>
  </si>
  <si>
    <t>P-171083</t>
  </si>
  <si>
    <t>Sony PlayStation PDIT:Large Package</t>
  </si>
  <si>
    <t>P-169873</t>
  </si>
  <si>
    <t>International Business Systems Large</t>
  </si>
  <si>
    <t>P-168678</t>
  </si>
  <si>
    <t>Net Translators Implementation Program</t>
  </si>
  <si>
    <t>P-169298</t>
  </si>
  <si>
    <t>Aetna Consulting Small</t>
  </si>
  <si>
    <t>T-406012</t>
  </si>
  <si>
    <t>Kickoff</t>
  </si>
  <si>
    <t>T-406011</t>
  </si>
  <si>
    <t>T-411299</t>
  </si>
  <si>
    <t>T-407625</t>
  </si>
  <si>
    <t>T-411286</t>
  </si>
  <si>
    <t>T-411288</t>
  </si>
  <si>
    <t>T-411289</t>
  </si>
  <si>
    <t>T-411290</t>
  </si>
  <si>
    <t>T-411291</t>
  </si>
  <si>
    <t>M-212761</t>
  </si>
  <si>
    <t>M-212762</t>
  </si>
  <si>
    <t>M-214343</t>
  </si>
  <si>
    <t>M-214345</t>
  </si>
  <si>
    <t>M-214346</t>
  </si>
  <si>
    <t>P-178154</t>
  </si>
  <si>
    <t>Kata Vitec 13 h PS</t>
  </si>
  <si>
    <t>T-421382</t>
  </si>
  <si>
    <t>IO Media 10h PS</t>
  </si>
  <si>
    <t>P-175923</t>
  </si>
  <si>
    <t>IO Media 10 h PS</t>
  </si>
  <si>
    <t>P-171785</t>
  </si>
  <si>
    <t>Simthetiq</t>
  </si>
  <si>
    <t>P-178153</t>
  </si>
  <si>
    <t>movento Schweiz AG:Medium Package</t>
  </si>
  <si>
    <t>P-171784</t>
  </si>
  <si>
    <t>Neenah Paper QS</t>
  </si>
  <si>
    <t>T-412496</t>
  </si>
  <si>
    <t>T-412490</t>
  </si>
  <si>
    <t>T-412492</t>
  </si>
  <si>
    <t>T-412494</t>
  </si>
  <si>
    <t>T-412495</t>
  </si>
  <si>
    <t>M-223337</t>
  </si>
  <si>
    <t>M-223338</t>
  </si>
  <si>
    <t>M-223339</t>
  </si>
  <si>
    <t>M-215142</t>
  </si>
  <si>
    <t>M-215143</t>
  </si>
  <si>
    <t>Tessera Project Kick off session</t>
  </si>
  <si>
    <t>Tessera Business Requirements Review and Design</t>
  </si>
  <si>
    <t>Tessera Configuration Settings - Training</t>
  </si>
  <si>
    <t>Tessera Settings - Consulting / Service</t>
  </si>
  <si>
    <t>Tessera Customization Requirements</t>
  </si>
  <si>
    <t>Tessera Customization Consulting</t>
  </si>
  <si>
    <t>Rob Sidhu</t>
  </si>
  <si>
    <t>Tessera Foundation Power User Training</t>
  </si>
  <si>
    <t>Tessera Foundation Power User Training / Consulting per group</t>
  </si>
  <si>
    <t>P-178685</t>
  </si>
  <si>
    <t>OnStar EPM 2 h PS</t>
  </si>
  <si>
    <t>P-178691</t>
  </si>
  <si>
    <t>Frito-Lay 3 h PS</t>
  </si>
  <si>
    <t>P-178064</t>
  </si>
  <si>
    <t>Envisiontel 3 h PS</t>
  </si>
  <si>
    <t>T-427079</t>
  </si>
  <si>
    <t>P-179120</t>
  </si>
  <si>
    <t>FirstEnergy Nuclear:Small Package</t>
  </si>
  <si>
    <t>P-179364</t>
  </si>
  <si>
    <t>Capture Studio 2 h PS</t>
  </si>
  <si>
    <t>P-179143</t>
  </si>
  <si>
    <t>511IT-Tactical:Small Package</t>
  </si>
  <si>
    <t>P-179122</t>
  </si>
  <si>
    <t>Lattice Engines 1 day on site workshop</t>
  </si>
  <si>
    <t>P-179348</t>
  </si>
  <si>
    <t>Joan Mitchell FoundationTP:Small Package</t>
  </si>
  <si>
    <t>P-179375</t>
  </si>
  <si>
    <t>Adobe:Medium Package</t>
  </si>
  <si>
    <t>T-428485</t>
  </si>
  <si>
    <t>T-428370</t>
  </si>
  <si>
    <t>T-428373</t>
  </si>
  <si>
    <t>T-428218</t>
  </si>
  <si>
    <t>T-428045</t>
  </si>
  <si>
    <t>M-224427</t>
  </si>
  <si>
    <t>M-224428</t>
  </si>
  <si>
    <t>M-224331</t>
  </si>
  <si>
    <t>P-180458</t>
  </si>
  <si>
    <t>DPR Construction:Small Package</t>
  </si>
  <si>
    <t>P-180498</t>
  </si>
  <si>
    <t>Sigma Thermal 1 h PS</t>
  </si>
  <si>
    <t>P-180213</t>
  </si>
  <si>
    <t>Brainshark 1 h PS</t>
  </si>
  <si>
    <t>P-180509</t>
  </si>
  <si>
    <t>Summit Imaging 1 h PS</t>
  </si>
  <si>
    <t>P-180236</t>
  </si>
  <si>
    <t>Medium QuickStart Professional Services -- Trinet</t>
  </si>
  <si>
    <t>T-429658</t>
  </si>
  <si>
    <t>Patrick Smith</t>
  </si>
  <si>
    <t>P-181008</t>
  </si>
  <si>
    <t>Gems Sensors and Controls 1 h PS</t>
  </si>
  <si>
    <t>P-181673</t>
  </si>
  <si>
    <t>TOR Excel Add-in Issue-Customer-Contact Report</t>
  </si>
  <si>
    <t>T-430646</t>
  </si>
  <si>
    <t>T-431762</t>
  </si>
  <si>
    <t>P-182883</t>
  </si>
  <si>
    <t>Brisbane Marketing Pty Ltd 6 h PS</t>
  </si>
  <si>
    <t>P-183268</t>
  </si>
  <si>
    <t>P-183269</t>
  </si>
  <si>
    <t>Molecular Imaging, Inc 3 h PS</t>
  </si>
  <si>
    <t>P-183270</t>
  </si>
  <si>
    <t>Artemis 7 h PS</t>
  </si>
  <si>
    <t>P-183271</t>
  </si>
  <si>
    <t>LTCP 1 h PS</t>
  </si>
  <si>
    <t>_ Fixed Hours (Arbor)</t>
  </si>
  <si>
    <t>P-182865</t>
  </si>
  <si>
    <t>Musician Institute 6 h PS</t>
  </si>
  <si>
    <t>P-182866</t>
  </si>
  <si>
    <t>TriNet:Medium Package</t>
  </si>
  <si>
    <t>Reporting Training with Carlos</t>
  </si>
  <si>
    <t>T-434977</t>
  </si>
  <si>
    <t>T-435250</t>
  </si>
  <si>
    <t>T-435251</t>
  </si>
  <si>
    <t>T-435252</t>
  </si>
  <si>
    <t>T-435253</t>
  </si>
  <si>
    <t>T-436150</t>
  </si>
  <si>
    <t>Training Hours</t>
  </si>
  <si>
    <t>T-435762</t>
  </si>
  <si>
    <t>Program Hours</t>
  </si>
  <si>
    <t>M-228971</t>
  </si>
  <si>
    <t>On Going Support</t>
  </si>
  <si>
    <t>M-229325</t>
  </si>
  <si>
    <t>On-Going Support</t>
  </si>
  <si>
    <t>P-183868</t>
  </si>
  <si>
    <t>Soutthern Investments Pvt Ltd:Medium Package</t>
  </si>
  <si>
    <t>M-229518</t>
  </si>
  <si>
    <t>M-229519</t>
  </si>
  <si>
    <t>M-229521</t>
  </si>
  <si>
    <t>M-229326</t>
  </si>
  <si>
    <t>Training Program</t>
  </si>
  <si>
    <t>Roll Out</t>
  </si>
  <si>
    <t>Wind River 5 h PS</t>
  </si>
  <si>
    <t>G.I.Teh</t>
  </si>
  <si>
    <t>P-184733</t>
  </si>
  <si>
    <t>HealthTrust Purchasing Group:Large Package</t>
  </si>
  <si>
    <t>Offline development</t>
  </si>
  <si>
    <t>P-184803</t>
  </si>
  <si>
    <t>Affero 3 h PS</t>
  </si>
  <si>
    <t>P-186188</t>
  </si>
  <si>
    <t>Buxton Company 5 h PS</t>
  </si>
  <si>
    <t>P-186313</t>
  </si>
  <si>
    <t>Affinity Solutions:Medium Package</t>
  </si>
  <si>
    <t>P-184094</t>
  </si>
  <si>
    <t>FireRocket Concepts:Small Package</t>
  </si>
  <si>
    <t>P-184073</t>
  </si>
  <si>
    <t>Unleashed Online Marketing 3 h PS</t>
  </si>
  <si>
    <t>T-439974</t>
  </si>
  <si>
    <t>User Training: Tickets, Project Structure, Custom Action</t>
  </si>
  <si>
    <t>T-439898</t>
  </si>
  <si>
    <t>T-436313</t>
  </si>
  <si>
    <t>T-436315</t>
  </si>
  <si>
    <t>T-436317</t>
  </si>
  <si>
    <t>T-436318</t>
  </si>
  <si>
    <t>M-229753</t>
  </si>
  <si>
    <t>M-229754</t>
  </si>
  <si>
    <t>M-229755</t>
  </si>
  <si>
    <t>P-188703</t>
  </si>
  <si>
    <t>Defran Systems 1 h PS</t>
  </si>
  <si>
    <t>Memorial Family of Services Large</t>
  </si>
  <si>
    <t>HP Training Large</t>
  </si>
  <si>
    <t>BPL Global Medium</t>
  </si>
  <si>
    <t>P-187747</t>
  </si>
  <si>
    <t>Echo Global:Small Package</t>
  </si>
  <si>
    <t>T-445736</t>
  </si>
  <si>
    <t>Expected Revenue.Amount</t>
  </si>
  <si>
    <t>Expected Revenue.Currency</t>
  </si>
  <si>
    <t>Actual Revenue.Amount</t>
  </si>
  <si>
    <t>Actual Revenue.Currency</t>
  </si>
  <si>
    <t>USD</t>
  </si>
  <si>
    <t>P-193383</t>
  </si>
  <si>
    <t>FulCircle 1 h PS</t>
  </si>
  <si>
    <t>P-193188</t>
  </si>
  <si>
    <t>Lexi-Comp Inc. 1 h PS</t>
  </si>
  <si>
    <t>P-192974</t>
  </si>
  <si>
    <t>Eurotech Master 10 h PS</t>
  </si>
  <si>
    <t>T-456086</t>
  </si>
  <si>
    <t>T-455898</t>
  </si>
  <si>
    <t>Work.Length</t>
  </si>
  <si>
    <t>Work.Unit</t>
  </si>
  <si>
    <t>P-194268</t>
  </si>
  <si>
    <t>Mace Group:Medium Package</t>
  </si>
  <si>
    <t>P-193598</t>
  </si>
  <si>
    <t>Brainshark:Small Package</t>
  </si>
  <si>
    <t>M-242419</t>
  </si>
  <si>
    <t>M-242420</t>
  </si>
  <si>
    <t>M-242512</t>
  </si>
  <si>
    <t>P-194329</t>
  </si>
  <si>
    <t>ADVA Optical Networking:Large Package</t>
  </si>
  <si>
    <t>P-194336</t>
  </si>
  <si>
    <t>Wijs 50 h PS</t>
  </si>
  <si>
    <t>P-195483</t>
  </si>
  <si>
    <t>School Improvement Network:Medium Package</t>
  </si>
  <si>
    <t>P-194330</t>
  </si>
  <si>
    <t>Wijs 6 days on site</t>
  </si>
  <si>
    <t>T-459262</t>
  </si>
  <si>
    <t>WIjs second order 1 day on site</t>
  </si>
  <si>
    <t>T-458409</t>
  </si>
  <si>
    <t>T-458426</t>
  </si>
  <si>
    <t>Wijs 40 h PS</t>
  </si>
  <si>
    <t>T-458410</t>
  </si>
  <si>
    <t>T-458411</t>
  </si>
  <si>
    <t>T-458412</t>
  </si>
  <si>
    <t>T-458413</t>
  </si>
  <si>
    <t>T-458418</t>
  </si>
  <si>
    <t>T-458419</t>
  </si>
  <si>
    <t>T-458420</t>
  </si>
  <si>
    <t>T-458422</t>
  </si>
  <si>
    <t>T-458425</t>
  </si>
  <si>
    <t>M-242515</t>
  </si>
  <si>
    <t>M-242510</t>
  </si>
  <si>
    <t>M-242514</t>
  </si>
  <si>
    <t>P-198824</t>
  </si>
  <si>
    <t>mindSHIFT 1 h PS</t>
  </si>
  <si>
    <t>P-197994</t>
  </si>
  <si>
    <t>Glemco, Inc. 2 h PS</t>
  </si>
  <si>
    <t>P-198623</t>
  </si>
  <si>
    <t>Versaterm 5 h PS</t>
  </si>
  <si>
    <t>P-201492</t>
  </si>
  <si>
    <t>GHRS Company Limited 3 h PS</t>
  </si>
  <si>
    <t>P-201488</t>
  </si>
  <si>
    <t>Joyent 1 h PS</t>
  </si>
  <si>
    <t>P-201491</t>
  </si>
  <si>
    <t>Blue Label Mexico 3 h PS</t>
  </si>
  <si>
    <t>P-197993</t>
  </si>
  <si>
    <t>Benefit Express:Medium Package</t>
  </si>
  <si>
    <t>Afinium Tier 2 QS</t>
  </si>
  <si>
    <t>P-198056</t>
  </si>
  <si>
    <t>VCE LLC 3 h PS</t>
  </si>
  <si>
    <t>P-201489</t>
  </si>
  <si>
    <t>Pristine Sun LLC 3 h PS</t>
  </si>
  <si>
    <t>Artemis</t>
  </si>
  <si>
    <t>P-201490</t>
  </si>
  <si>
    <t>TE Connectivity 6 h PS</t>
  </si>
  <si>
    <t>P-201493</t>
  </si>
  <si>
    <t>Sanjel Corporation 1 h PS</t>
  </si>
  <si>
    <t>T-468093</t>
  </si>
  <si>
    <t>T-466316</t>
  </si>
  <si>
    <t>T-466318</t>
  </si>
  <si>
    <t>T-467065</t>
  </si>
  <si>
    <t>T-476699</t>
  </si>
  <si>
    <t>M-247054</t>
  </si>
  <si>
    <t>Evgeni Haikin</t>
  </si>
  <si>
    <t>M-257739</t>
  </si>
  <si>
    <t>M-257737</t>
  </si>
  <si>
    <t>P-205893</t>
  </si>
  <si>
    <t>Certain Software, Inc. 3 h PS</t>
  </si>
  <si>
    <t>T-479975</t>
  </si>
  <si>
    <t>P-202469</t>
  </si>
  <si>
    <t>KL Communications:Small Package</t>
  </si>
  <si>
    <t>P-206853</t>
  </si>
  <si>
    <t>Gard:Small Package</t>
  </si>
  <si>
    <t>P-205280</t>
  </si>
  <si>
    <t>WESTERN UNION BUSINESS SOLUTIONS13:Large Package</t>
  </si>
  <si>
    <t>P-203296</t>
  </si>
  <si>
    <t>P-202819</t>
  </si>
  <si>
    <t>Agilent:Small Package</t>
  </si>
  <si>
    <t>T-485460</t>
  </si>
  <si>
    <t>T-485459</t>
  </si>
  <si>
    <t>T-485456</t>
  </si>
  <si>
    <t>T-479974</t>
  </si>
  <si>
    <t>T-479977</t>
  </si>
  <si>
    <t>T-479978</t>
  </si>
  <si>
    <t>T-479979</t>
  </si>
  <si>
    <t>M-253398</t>
  </si>
  <si>
    <t>M-253397</t>
  </si>
  <si>
    <t>CS Project</t>
  </si>
  <si>
    <t>P-202468</t>
  </si>
  <si>
    <t>Division of IT 3 h PS</t>
  </si>
  <si>
    <t>ELC Online - - 58 h PS</t>
  </si>
  <si>
    <t>T-483781</t>
  </si>
  <si>
    <t>additional 16 h</t>
  </si>
  <si>
    <t>P-207898</t>
  </si>
  <si>
    <t>TechProse 10 h PS</t>
  </si>
  <si>
    <t>MyThings</t>
  </si>
  <si>
    <t>Package Medium</t>
  </si>
  <si>
    <t>Package Large</t>
  </si>
  <si>
    <t>Package Small</t>
  </si>
  <si>
    <t>DblClick to View in Clarizen</t>
  </si>
  <si>
    <t>Project Type.Name</t>
  </si>
  <si>
    <t>CS Region.Name</t>
  </si>
  <si>
    <t>Fixed Price.Amount</t>
  </si>
  <si>
    <t>Fixed Price.Currency</t>
  </si>
  <si>
    <t>Hourly Rate</t>
  </si>
  <si>
    <t>CS Package Type.Name</t>
  </si>
  <si>
    <t>% Complete</t>
  </si>
  <si>
    <t>Actual Effort.Length</t>
  </si>
  <si>
    <t>Actual Effort.Unit</t>
  </si>
  <si>
    <t>Project Manager.Display Name</t>
  </si>
  <si>
    <t>Num Hours</t>
  </si>
  <si>
    <t>Sold Price</t>
  </si>
  <si>
    <t>CSM</t>
  </si>
  <si>
    <t>Sum of Sold Price</t>
  </si>
  <si>
    <t>Sum of Num Hours</t>
  </si>
  <si>
    <t>P-211468</t>
  </si>
  <si>
    <t>Leadership S&amp;D Q&amp;A .75h</t>
  </si>
  <si>
    <t>T-491650</t>
  </si>
  <si>
    <t>Q&amp;A</t>
  </si>
  <si>
    <t>Month</t>
  </si>
  <si>
    <t>PS Hours Delivered</t>
  </si>
  <si>
    <t>FTE</t>
  </si>
  <si>
    <t>Hours Delivered</t>
  </si>
  <si>
    <t>Total</t>
  </si>
  <si>
    <t>Gap</t>
  </si>
  <si>
    <t>Summary Table</t>
  </si>
  <si>
    <t>Cumulative Gap</t>
  </si>
  <si>
    <t>P-205900</t>
  </si>
  <si>
    <t>H&amp;S Wholesalers, Inc 1 h PS</t>
  </si>
  <si>
    <t>P-205895</t>
  </si>
  <si>
    <t>CDPHE 4 h PS</t>
  </si>
  <si>
    <t>P-205901</t>
  </si>
  <si>
    <t>Knowledge Factor 1 h PS</t>
  </si>
  <si>
    <t>P-205897</t>
  </si>
  <si>
    <t>RANMAN 1 h PS</t>
  </si>
  <si>
    <t>P-206172</t>
  </si>
  <si>
    <t>Datacom Christchurch 1 h PS</t>
  </si>
  <si>
    <t>P-206088</t>
  </si>
  <si>
    <t>GTInnovatech 1 h PS</t>
  </si>
  <si>
    <t>P-211144</t>
  </si>
  <si>
    <t>Veracity Engineering - 24 hour QS</t>
  </si>
  <si>
    <t>P-205899</t>
  </si>
  <si>
    <t>Wendys 1 h PS</t>
  </si>
  <si>
    <t>P-205902</t>
  </si>
  <si>
    <t>Partner Energy, Inc. 1 h PS</t>
  </si>
  <si>
    <t>P-206171</t>
  </si>
  <si>
    <t>MAAC 1 h PS</t>
  </si>
  <si>
    <t>P-206173</t>
  </si>
  <si>
    <t>Alpine Shire Council 6 h PS</t>
  </si>
  <si>
    <t>P-206170</t>
  </si>
  <si>
    <t>Threewide 1 h PS</t>
  </si>
  <si>
    <t>P-205898</t>
  </si>
  <si>
    <t>MIVIOT 1 h PS</t>
  </si>
  <si>
    <t>P-206168</t>
  </si>
  <si>
    <t>CRMNow Pty Limited 2 h PS</t>
  </si>
  <si>
    <t>P-206169</t>
  </si>
  <si>
    <t>RY Brothers 1 h PS</t>
  </si>
  <si>
    <t>P-205894</t>
  </si>
  <si>
    <t>ClairMail 1 h PS</t>
  </si>
  <si>
    <t>P-205896</t>
  </si>
  <si>
    <t>Alphabet Energy 1 h PS</t>
  </si>
  <si>
    <t>P-211504</t>
  </si>
  <si>
    <t>HMS - 35h Success Package</t>
  </si>
  <si>
    <t>P-202793</t>
  </si>
  <si>
    <t>Bonnier - Television Group 1 h PS</t>
  </si>
  <si>
    <t>T-491766</t>
  </si>
  <si>
    <t>T-491767</t>
  </si>
  <si>
    <t>T-491770</t>
  </si>
  <si>
    <t>T-491771</t>
  </si>
  <si>
    <t>T-491763</t>
  </si>
  <si>
    <t>T-483518</t>
  </si>
  <si>
    <t>T-483853</t>
  </si>
  <si>
    <t>T-491735</t>
  </si>
  <si>
    <t>T-478710</t>
  </si>
  <si>
    <t>M-262133</t>
  </si>
  <si>
    <t>M-262137</t>
  </si>
  <si>
    <t>M-262138</t>
  </si>
  <si>
    <t>M-262131</t>
  </si>
  <si>
    <t>Mar</t>
  </si>
  <si>
    <t>Apr</t>
  </si>
  <si>
    <t>May</t>
  </si>
  <si>
    <t>Jun</t>
  </si>
  <si>
    <t>P-212928</t>
  </si>
  <si>
    <t>תדיראן טלקום שרותי תקשורת בישראל 5 h PS</t>
  </si>
  <si>
    <t>M-264202</t>
  </si>
  <si>
    <t>M-264203</t>
  </si>
  <si>
    <t>CS Committed Hours</t>
  </si>
  <si>
    <t>*</t>
  </si>
  <si>
    <t>PS Gap Opening: The Diff between PS Sold / PS Delivered per Month</t>
  </si>
  <si>
    <t>PS Hours Sold: CS Packages Entered into Clarizen Int</t>
  </si>
  <si>
    <t>PS Hours Delivered: Time Tracking driven (Entered by CSM)</t>
  </si>
  <si>
    <t>P-213469</t>
  </si>
  <si>
    <t>Argus Group 1 h PS</t>
  </si>
  <si>
    <t>T-495999</t>
  </si>
  <si>
    <t>Summary Table: Gathers inputs from the tables above</t>
  </si>
  <si>
    <t>Legend:</t>
  </si>
  <si>
    <t>M-265883</t>
  </si>
  <si>
    <t>P-214104</t>
  </si>
  <si>
    <t>Crunchy Logistics 10 h PS</t>
  </si>
  <si>
    <t>P-214314</t>
  </si>
  <si>
    <t>UNK project 20 h PS</t>
  </si>
  <si>
    <t>T-497048</t>
  </si>
  <si>
    <t>M-265881</t>
  </si>
  <si>
    <t>M-265886</t>
  </si>
  <si>
    <t>M-265887</t>
  </si>
  <si>
    <t>M-265671</t>
  </si>
  <si>
    <t>Orbit Remaining hours (4.5)</t>
  </si>
  <si>
    <t>P-215578</t>
  </si>
  <si>
    <t>íncipy, s.a. 5 h PS</t>
  </si>
  <si>
    <t>P-215579</t>
  </si>
  <si>
    <t>adas 6 h PS</t>
  </si>
  <si>
    <t>M-267133</t>
  </si>
  <si>
    <t>P-216083</t>
  </si>
  <si>
    <t>Energy Exemplar Global 2.25 h PS</t>
  </si>
  <si>
    <t>P-216085</t>
  </si>
  <si>
    <t>Chicago Cubs Baseball Club, LLC 3 h PS</t>
  </si>
  <si>
    <t>P-216084</t>
  </si>
  <si>
    <t>QUALITY HEALTH STRATEGIES - PROJECT MANAGEMENT OFFICE SYSTEM 22 h PS</t>
  </si>
  <si>
    <t>P-216086</t>
  </si>
  <si>
    <t>University of Texas at El Paso 3 h PS</t>
  </si>
  <si>
    <t>T-500389</t>
  </si>
  <si>
    <t>Project</t>
  </si>
  <si>
    <t>Package</t>
  </si>
  <si>
    <t>PS Hours Committed</t>
  </si>
  <si>
    <t>P-216778</t>
  </si>
  <si>
    <t>SourceLink CI TT Excel Report</t>
  </si>
  <si>
    <t>P-217634</t>
  </si>
  <si>
    <t>Cleveland Clinic Florida 12 h PS</t>
  </si>
  <si>
    <t>P-217635</t>
  </si>
  <si>
    <t>Vector Security 3 h PS</t>
  </si>
  <si>
    <t>P-217636</t>
  </si>
  <si>
    <t>Nautilus7233 1 h PS</t>
  </si>
  <si>
    <t>P-217637</t>
  </si>
  <si>
    <t>Dubak Electrical Maintenance Corp 1 h PS</t>
  </si>
  <si>
    <t>P-217638</t>
  </si>
  <si>
    <t>ARCH Consultants ltd. 3 h PS</t>
  </si>
  <si>
    <t>P-217639</t>
  </si>
  <si>
    <t>P-217645</t>
  </si>
  <si>
    <t>Jomac Canada Inc 1 h PS</t>
  </si>
  <si>
    <t>P-217646</t>
  </si>
  <si>
    <t>Tidemark Consultants, Inc. 2 h PS</t>
  </si>
  <si>
    <t>P-217647</t>
  </si>
  <si>
    <t>Pristine Sun LLC 1 h PS</t>
  </si>
  <si>
    <t>T-503925</t>
  </si>
  <si>
    <t>T-503909</t>
  </si>
  <si>
    <t>T-503906</t>
  </si>
  <si>
    <t>M-267132</t>
  </si>
  <si>
    <t>T-501374</t>
  </si>
  <si>
    <t>P-220073</t>
  </si>
  <si>
    <t>Fujitsu GBG GPMO 12 h PS</t>
  </si>
  <si>
    <t>P-219978</t>
  </si>
  <si>
    <t>University of Texas at El Paso 1 h PS</t>
  </si>
  <si>
    <t>T-506573</t>
  </si>
  <si>
    <t>P-220079</t>
  </si>
  <si>
    <t>Brandywine Realty Trust:Package Small Package</t>
  </si>
  <si>
    <t>P-220201</t>
  </si>
  <si>
    <t>NewHow</t>
  </si>
  <si>
    <t>P-220673</t>
  </si>
  <si>
    <t>QTS:Package Large Package</t>
  </si>
  <si>
    <t>P-223869</t>
  </si>
  <si>
    <t>BN Industries:Package Small Package</t>
  </si>
  <si>
    <t>P-224376</t>
  </si>
  <si>
    <t>TEMIS:Package Medium Package</t>
  </si>
  <si>
    <t>P-224378</t>
  </si>
  <si>
    <t>Fourier Education systems:Package Small Package</t>
  </si>
  <si>
    <t>M-276128</t>
  </si>
  <si>
    <t>M-276129</t>
  </si>
  <si>
    <t>T-510880</t>
  </si>
  <si>
    <t>T-510881</t>
  </si>
  <si>
    <t>T-510882</t>
  </si>
  <si>
    <t>T-510884</t>
  </si>
  <si>
    <t>M-276127</t>
  </si>
  <si>
    <t>T-510885</t>
  </si>
  <si>
    <t>T-093256</t>
  </si>
  <si>
    <t>T-093257</t>
  </si>
  <si>
    <t>Remaining 5h</t>
  </si>
  <si>
    <t>T-153941</t>
  </si>
  <si>
    <t>M-276246</t>
  </si>
  <si>
    <t>M-276239</t>
  </si>
  <si>
    <t>M-276238</t>
  </si>
  <si>
    <t>P-227068</t>
  </si>
  <si>
    <t>Noam Timesheet - Presence</t>
  </si>
  <si>
    <t>Noam Sayada</t>
  </si>
  <si>
    <t>P-225173</t>
  </si>
  <si>
    <t>Argus Group:Package Medium Package</t>
  </si>
  <si>
    <t>P-225074</t>
  </si>
  <si>
    <t>Echopass 15 h PS</t>
  </si>
  <si>
    <t>P-227273</t>
  </si>
  <si>
    <t>Green Bay Public Schools:Package Medium Package</t>
  </si>
  <si>
    <t>ARS Franche-Comté:Package Small Package</t>
  </si>
  <si>
    <t>P-227674</t>
  </si>
  <si>
    <t>M-279926</t>
  </si>
  <si>
    <t>M-279925</t>
  </si>
  <si>
    <t>ASCD:Package Large Package</t>
  </si>
  <si>
    <t>P-225073</t>
  </si>
  <si>
    <t>Marine Harvest:Package Small Package</t>
  </si>
  <si>
    <t>P-227274</t>
  </si>
  <si>
    <t>T-515971</t>
  </si>
  <si>
    <t>M-279629</t>
  </si>
  <si>
    <t>T-515973</t>
  </si>
  <si>
    <t>M-279630</t>
  </si>
  <si>
    <t>(All)</t>
  </si>
  <si>
    <t>(Multiple Items)</t>
  </si>
  <si>
    <t>P-227679</t>
  </si>
  <si>
    <t>BETTERPLACE62:Package Large Package</t>
  </si>
  <si>
    <t>M-279944</t>
  </si>
  <si>
    <t>M-279946</t>
  </si>
  <si>
    <t>P-228968</t>
  </si>
  <si>
    <t>Boston Scientific Bay Area:Package Large Package</t>
  </si>
  <si>
    <t>M-281218</t>
  </si>
  <si>
    <t>M-281220</t>
  </si>
  <si>
    <t>T-517658</t>
  </si>
  <si>
    <t>T-517659</t>
  </si>
  <si>
    <t>T-517662</t>
  </si>
  <si>
    <t>T-517663</t>
  </si>
  <si>
    <t>P-229573</t>
  </si>
  <si>
    <t>ContinuousHealth:Package Small Package</t>
  </si>
  <si>
    <t>P-229574</t>
  </si>
  <si>
    <t>PythonSafety 3h PS</t>
  </si>
  <si>
    <t>P-229580</t>
  </si>
  <si>
    <t>PlayNetwork:Package Large Package</t>
  </si>
  <si>
    <t>P-229581</t>
  </si>
  <si>
    <t>SHL:Package Small Package</t>
  </si>
  <si>
    <t>M-281844</t>
  </si>
  <si>
    <t>M-281845</t>
  </si>
  <si>
    <t>T-518303</t>
  </si>
  <si>
    <t>T-518304</t>
  </si>
  <si>
    <t>T-518305</t>
  </si>
  <si>
    <t>T-518290</t>
  </si>
  <si>
    <t>T-518291</t>
  </si>
  <si>
    <t>T-518294</t>
  </si>
  <si>
    <t>T-518295</t>
  </si>
  <si>
    <t>M-281837</t>
  </si>
  <si>
    <t>M-281835</t>
  </si>
  <si>
    <t>% (Gap/Comm)</t>
  </si>
  <si>
    <t>Duration</t>
  </si>
  <si>
    <t>Sum of Duration</t>
  </si>
  <si>
    <t>Recognition</t>
  </si>
  <si>
    <t>Sum of Recognition</t>
  </si>
  <si>
    <t>Spare</t>
  </si>
  <si>
    <t>Jul</t>
  </si>
  <si>
    <t>PO Number</t>
  </si>
  <si>
    <t>N-X-57801</t>
  </si>
  <si>
    <t>N-X-58461</t>
  </si>
  <si>
    <t>N-X-58441</t>
  </si>
  <si>
    <t>N-X-45021</t>
  </si>
  <si>
    <t>P-230389</t>
  </si>
  <si>
    <t>P-231898</t>
  </si>
  <si>
    <t>Twig:Package Medium Package</t>
  </si>
  <si>
    <t>P-232079</t>
  </si>
  <si>
    <t>BTG Electronics Design BV:Package Small Package</t>
  </si>
  <si>
    <t>N-X-57021</t>
  </si>
  <si>
    <t>M-284061</t>
  </si>
  <si>
    <t>T-521622</t>
  </si>
  <si>
    <t>T-521630</t>
  </si>
  <si>
    <t>P-231904</t>
  </si>
  <si>
    <t>VB Expertise QS S</t>
  </si>
  <si>
    <t>P-231905</t>
  </si>
  <si>
    <t>Strategos QS S</t>
  </si>
  <si>
    <t>P-231906</t>
  </si>
  <si>
    <t>Kruger QS S</t>
  </si>
  <si>
    <t>M-284071</t>
  </si>
  <si>
    <t>M-284073</t>
  </si>
  <si>
    <t>P-232273</t>
  </si>
  <si>
    <t>Protean Design Group:Package Medium Package</t>
  </si>
  <si>
    <t>E-X-58422</t>
  </si>
  <si>
    <t>CS Dashboard</t>
  </si>
  <si>
    <t>Tier 1</t>
  </si>
  <si>
    <t>Tier 2</t>
  </si>
  <si>
    <t>Tier 3</t>
  </si>
  <si>
    <t>Tier 4</t>
  </si>
  <si>
    <t>Accounts2</t>
  </si>
  <si>
    <t>Seats3</t>
  </si>
  <si>
    <t>Accounts4</t>
  </si>
  <si>
    <t>Accounts1</t>
  </si>
  <si>
    <t>Seats1</t>
  </si>
  <si>
    <t>Seats2</t>
  </si>
  <si>
    <t>Accounts3</t>
  </si>
  <si>
    <t>Seats4</t>
  </si>
  <si>
    <t>Total Acounts</t>
  </si>
  <si>
    <t>Total Seats</t>
  </si>
  <si>
    <t>Totals</t>
  </si>
  <si>
    <t>On Boarding</t>
  </si>
  <si>
    <t>Customer Retention</t>
  </si>
  <si>
    <t>PS Hours Committed Per CSM</t>
  </si>
  <si>
    <t>Region</t>
  </si>
  <si>
    <t>G.I. The</t>
  </si>
  <si>
    <t>PS Hours Delivered Per CSM</t>
  </si>
  <si>
    <t>PS Gap Opening Per CSM</t>
  </si>
  <si>
    <t>P-232408</t>
  </si>
  <si>
    <t>OECD OCDE:Package Medium Package</t>
  </si>
  <si>
    <t>N-X-45561</t>
  </si>
  <si>
    <t>P-232284</t>
  </si>
  <si>
    <t>Gems Sensors and Controls:Package Medium Package</t>
  </si>
  <si>
    <t>X-59081</t>
  </si>
  <si>
    <t>M-284676</t>
  </si>
  <si>
    <t>P-233968</t>
  </si>
  <si>
    <t>Corp. Aceros Arequipa S.A.:Package Small Package</t>
  </si>
  <si>
    <t>N-X-53902</t>
  </si>
  <si>
    <t>P-234268</t>
  </si>
  <si>
    <t>School District of Philadelphia 1h PS</t>
  </si>
  <si>
    <t>N-45101</t>
  </si>
  <si>
    <t>P-234195</t>
  </si>
  <si>
    <t>Market Fever Pty Ltd:Package Small Package</t>
  </si>
  <si>
    <t>ROW</t>
  </si>
  <si>
    <t>Jonah Kadish</t>
  </si>
  <si>
    <t>N-X-52961</t>
  </si>
  <si>
    <t>M-286458</t>
  </si>
  <si>
    <t>T-525119</t>
  </si>
  <si>
    <t>T-525150</t>
  </si>
  <si>
    <t>P-234768</t>
  </si>
  <si>
    <t>Bazy Trading and Contracting Co. Ltd: QS Package Medium</t>
  </si>
  <si>
    <t>X-59183</t>
  </si>
  <si>
    <t>P-234878</t>
  </si>
  <si>
    <t>Websense: 1.5h PS Excel Add-in</t>
  </si>
  <si>
    <t>E-40861</t>
  </si>
  <si>
    <t>T-525974</t>
  </si>
  <si>
    <t>Websense: 1.5h PS</t>
  </si>
  <si>
    <t>Vinsolutions 8h PS - On-Site</t>
  </si>
  <si>
    <t>T-199674</t>
  </si>
  <si>
    <t>Advanced Scheduling video Script</t>
  </si>
  <si>
    <t>P-235373</t>
  </si>
  <si>
    <t>GETECH: 2h PS</t>
  </si>
  <si>
    <t>X-12345</t>
  </si>
  <si>
    <t>T-526762</t>
  </si>
  <si>
    <t>P-235973</t>
  </si>
  <si>
    <t>Emagine: 1h PS</t>
  </si>
  <si>
    <t>P-236568</t>
  </si>
  <si>
    <t>MOSAIC: 2h PS</t>
  </si>
  <si>
    <t>N-34401</t>
  </si>
  <si>
    <t>T-527562</t>
  </si>
  <si>
    <t>T-528250</t>
  </si>
  <si>
    <t>P-236773</t>
  </si>
  <si>
    <t>trustcapstroy: QS Package Medium</t>
  </si>
  <si>
    <t>N-X-59641</t>
  </si>
  <si>
    <t>P-236988</t>
  </si>
  <si>
    <t>Clydeco: QS Package Large</t>
  </si>
  <si>
    <t>N-X-59361</t>
  </si>
  <si>
    <t>P-237173</t>
  </si>
  <si>
    <t>Binding Site: QS Package Small</t>
  </si>
  <si>
    <t>PS-X-51781</t>
  </si>
  <si>
    <t>P-237293</t>
  </si>
  <si>
    <t>Mosaic Consulting Group: QS Package Medium</t>
  </si>
  <si>
    <t>N-X-59862</t>
  </si>
  <si>
    <t>P-237504</t>
  </si>
  <si>
    <t>HP: QS Package Large</t>
  </si>
  <si>
    <t>N-X-60041</t>
  </si>
  <si>
    <t>P-238168</t>
  </si>
  <si>
    <t>WayCarbon: 1h PS</t>
  </si>
  <si>
    <t>M-289247</t>
  </si>
  <si>
    <t>T-529205</t>
  </si>
  <si>
    <t>T-529211</t>
  </si>
  <si>
    <t>T-529212</t>
  </si>
  <si>
    <t>T-529208</t>
  </si>
  <si>
    <t>M-289248</t>
  </si>
  <si>
    <t>M-289249</t>
  </si>
  <si>
    <t>T-529210</t>
  </si>
  <si>
    <t>P-238368</t>
  </si>
  <si>
    <t>P-238968</t>
  </si>
  <si>
    <t>NCS: 1h PS</t>
  </si>
  <si>
    <t>X-60483</t>
  </si>
  <si>
    <t>P-239069</t>
  </si>
  <si>
    <t>VCE LLC: QS Package Medium</t>
  </si>
  <si>
    <t>T-532250</t>
  </si>
  <si>
    <t xml:space="preserve">Remainig </t>
  </si>
  <si>
    <t>P-239268</t>
  </si>
  <si>
    <t>Autodesk: QS Package Small</t>
  </si>
  <si>
    <t>X-60603</t>
  </si>
  <si>
    <t>P-239269</t>
  </si>
  <si>
    <t>BBVA NY: QS Package Large</t>
  </si>
  <si>
    <t>X-60604</t>
  </si>
  <si>
    <t>Velocity</t>
  </si>
  <si>
    <t>ITW: QS Package Medium</t>
  </si>
  <si>
    <t>P-239468</t>
  </si>
  <si>
    <t>Ness: 120h PS</t>
  </si>
  <si>
    <t>N-X-60482</t>
  </si>
  <si>
    <t>P-239470</t>
  </si>
  <si>
    <t>GreenPointGlobal: QS Package Large</t>
  </si>
  <si>
    <t>N-X-57981</t>
  </si>
  <si>
    <t>P-239568</t>
  </si>
  <si>
    <t>STAR Financial: QS Package Medium</t>
  </si>
  <si>
    <t>X-60902</t>
  </si>
  <si>
    <t>P-239569</t>
  </si>
  <si>
    <t>Encore Capital Group: 40h PS</t>
  </si>
  <si>
    <t>N-X-60941</t>
  </si>
  <si>
    <t>P-240068</t>
  </si>
  <si>
    <t>SIGMA Groupe: 40h PS</t>
  </si>
  <si>
    <t>N-X-51602</t>
  </si>
  <si>
    <t>P-239970</t>
  </si>
  <si>
    <t>Teylium: QS Package Large</t>
  </si>
  <si>
    <t>N-X-60484</t>
  </si>
  <si>
    <t>Remaining Effort</t>
  </si>
  <si>
    <t>P-240270</t>
  </si>
  <si>
    <t>Institute of Internal Auditors: QS Package Small</t>
  </si>
  <si>
    <t>N-X-61104</t>
  </si>
  <si>
    <t>P-240368</t>
  </si>
  <si>
    <t>NCS: 2h PS</t>
  </si>
  <si>
    <t>X-61101</t>
  </si>
  <si>
    <t>P-240271</t>
  </si>
  <si>
    <t>Box Client Services: QS Package Large</t>
  </si>
  <si>
    <t>N-X-61109</t>
  </si>
  <si>
    <t>P-240272</t>
  </si>
  <si>
    <t>XPLANE corp: QS Package Small</t>
  </si>
  <si>
    <t>N-X-61031</t>
  </si>
  <si>
    <t>P-240273</t>
  </si>
  <si>
    <t>Shuffle Master: QS Package Large</t>
  </si>
  <si>
    <t>N-X-60741</t>
  </si>
  <si>
    <t>P-240274</t>
  </si>
  <si>
    <t>Wieck Media: QS Package Medium</t>
  </si>
  <si>
    <t>N-X-61029</t>
  </si>
  <si>
    <t>P-240275</t>
  </si>
  <si>
    <t>RUTGERS UNIVERSITY31: QS Package Small</t>
  </si>
  <si>
    <t>N-X-60301</t>
  </si>
  <si>
    <t>Aug</t>
  </si>
  <si>
    <t>Last Refresh</t>
  </si>
  <si>
    <t>Avg. Rate</t>
  </si>
  <si>
    <t/>
  </si>
  <si>
    <t>P-240768</t>
  </si>
  <si>
    <t>Nerd Whisperers: QS Package Small</t>
  </si>
  <si>
    <t>X-61241</t>
  </si>
  <si>
    <t>P-240868</t>
  </si>
  <si>
    <t>Eqstra: QS Package Small</t>
  </si>
  <si>
    <t>N-X-61281</t>
  </si>
  <si>
    <t>PS Commitments to Deliver</t>
  </si>
  <si>
    <t>Gap in Hours</t>
  </si>
  <si>
    <t>$ To Deliver</t>
  </si>
  <si>
    <t>$ Sold</t>
  </si>
  <si>
    <t>Month Sold</t>
  </si>
  <si>
    <t>Hours Committed</t>
  </si>
  <si>
    <t>Month Delivered</t>
  </si>
  <si>
    <t>Total Recognition</t>
  </si>
  <si>
    <t>Mo Gap</t>
  </si>
  <si>
    <t>Un Submitted</t>
  </si>
  <si>
    <t>T-428372</t>
  </si>
  <si>
    <t>T-540550</t>
  </si>
  <si>
    <t>T-500388</t>
  </si>
  <si>
    <t>P-241568</t>
  </si>
  <si>
    <t>NCS: 1.4h PS</t>
  </si>
  <si>
    <t>M-281224</t>
  </si>
  <si>
    <t>T-547550</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</si>
</sst>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dd\-mmmm\-yyyy"/>
    <numFmt numFmtId="165" formatCode="[$-409]d/mmm/yy;@"/>
    <numFmt numFmtId="166" formatCode="[$-409]mmm/yy;@"/>
    <numFmt numFmtId="167" formatCode="[$-409]mmmm/yy;@"/>
    <numFmt numFmtId="168" formatCode="[$-409]dd/mmm/yy;@"/>
    <numFmt numFmtId="169" formatCode="0.0"/>
    <numFmt numFmtId="170" formatCode="&quot;$&quot;#,##0"/>
    <numFmt numFmtId="171" formatCode="0.0%"/>
  </numFmts>
  <fonts count="21">
    <font>
      <sz val="11"/>
      <color theme="1"/>
      <name val="Calibri"/>
      <family val="2"/>
      <charset val="177"/>
      <scheme val="minor"/>
    </font>
    <font>
      <sz val="11"/>
      <color theme="1"/>
      <name val="Calibri"/>
      <family val="2"/>
      <scheme val="minor"/>
    </font>
    <font>
      <b/>
      <sz val="11"/>
      <color theme="1"/>
      <name val="Calibri"/>
      <family val="2"/>
      <scheme val="minor"/>
    </font>
    <font>
      <b/>
      <sz val="11"/>
      <color theme="1"/>
      <name val="Calibri"/>
      <family val="2"/>
      <charset val="177"/>
      <scheme val="minor"/>
    </font>
    <font>
      <sz val="11"/>
      <color theme="0"/>
      <name val="Calibri"/>
      <family val="2"/>
      <scheme val="minor"/>
    </font>
    <font>
      <sz val="11"/>
      <color theme="0"/>
      <name val="Century Schoolbook"/>
      <family val="1"/>
    </font>
    <font>
      <u/>
      <sz val="11"/>
      <color rgb="FF0033CC"/>
      <name val="Calibri"/>
      <family val="2"/>
      <charset val="177"/>
      <scheme val="minor"/>
    </font>
    <font>
      <sz val="11"/>
      <color rgb="FF000000"/>
      <name val="Calibri"/>
      <family val="2"/>
      <charset val="177"/>
      <scheme val="minor"/>
    </font>
    <font>
      <b/>
      <sz val="16"/>
      <name val="Calibri"/>
      <family val="2"/>
      <scheme val="minor"/>
    </font>
    <font>
      <b/>
      <sz val="16"/>
      <color theme="1"/>
      <name val="Calibri"/>
      <family val="2"/>
      <scheme val="minor"/>
    </font>
    <font>
      <b/>
      <sz val="14"/>
      <color theme="0"/>
      <name val="Calibri"/>
      <family val="2"/>
      <scheme val="minor"/>
    </font>
    <font>
      <sz val="11"/>
      <color theme="1" tint="0.14996795556505021"/>
      <name val="Calibri"/>
      <family val="2"/>
      <charset val="177"/>
      <scheme val="minor"/>
    </font>
    <font>
      <sz val="16"/>
      <color theme="1"/>
      <name val="Calibri"/>
      <family val="2"/>
      <charset val="177"/>
      <scheme val="minor"/>
    </font>
    <font>
      <sz val="18"/>
      <color theme="1"/>
      <name val="Calibri"/>
      <family val="2"/>
      <charset val="177"/>
      <scheme val="minor"/>
    </font>
    <font>
      <u/>
      <sz val="11"/>
      <color theme="1"/>
      <name val="Calibri"/>
      <family val="2"/>
      <scheme val="minor"/>
    </font>
    <font>
      <b/>
      <sz val="15"/>
      <color theme="3"/>
      <name val="Calibri"/>
      <family val="2"/>
      <scheme val="minor"/>
    </font>
    <font>
      <b/>
      <sz val="13"/>
      <color theme="3"/>
      <name val="Calibri"/>
      <family val="2"/>
      <scheme val="minor"/>
    </font>
    <font>
      <sz val="11"/>
      <color rgb="FF3F3F76"/>
      <name val="Calibri"/>
      <family val="2"/>
      <scheme val="minor"/>
    </font>
    <font>
      <b/>
      <sz val="9"/>
      <color indexed="81"/>
      <name val="Tahoma"/>
      <family val="2"/>
    </font>
    <font>
      <sz val="9"/>
      <color indexed="81"/>
      <name val="Tahoma"/>
      <family val="2"/>
    </font>
    <font>
      <b/>
      <sz val="9"/>
      <color indexed="81"/>
      <name val="Tahoma"/>
      <charset val="1"/>
    </font>
  </fonts>
  <fills count="13">
    <fill>
      <patternFill patternType="none"/>
    </fill>
    <fill>
      <patternFill patternType="gray125"/>
    </fill>
    <fill>
      <patternFill patternType="solid">
        <fgColor theme="7" tint="0.39997558519241921"/>
        <bgColor indexed="65"/>
      </patternFill>
    </fill>
    <fill>
      <patternFill patternType="solid">
        <fgColor theme="6" tint="0.59999389629810485"/>
        <bgColor indexed="64"/>
      </patternFill>
    </fill>
    <fill>
      <patternFill patternType="solid">
        <fgColor rgb="FFFFFF00"/>
        <bgColor indexed="64"/>
      </patternFill>
    </fill>
    <fill>
      <patternFill patternType="solid">
        <fgColor rgb="FF92D050"/>
        <bgColor indexed="64"/>
      </patternFill>
    </fill>
    <fill>
      <patternFill patternType="solid">
        <fgColor rgb="FFFF0000"/>
        <bgColor indexed="64"/>
      </patternFill>
    </fill>
    <fill>
      <patternFill patternType="solid">
        <fgColor theme="4" tint="-0.499984740745262"/>
        <bgColor indexed="64"/>
      </patternFill>
    </fill>
    <fill>
      <patternFill patternType="solid">
        <fgColor rgb="FF7030A0"/>
        <bgColor indexed="64"/>
      </patternFill>
    </fill>
    <fill>
      <patternFill patternType="solid">
        <fgColor rgb="FF00B050"/>
        <bgColor indexed="64"/>
      </patternFill>
    </fill>
    <fill>
      <patternFill patternType="solid">
        <fgColor rgb="FF002060"/>
        <bgColor indexed="64"/>
      </patternFill>
    </fill>
    <fill>
      <patternFill patternType="solid">
        <fgColor theme="4" tint="0.79998168889431442"/>
        <bgColor theme="4" tint="0.79998168889431442"/>
      </patternFill>
    </fill>
    <fill>
      <patternFill patternType="solid">
        <fgColor rgb="FFFFCC99"/>
      </patternFill>
    </fill>
  </fills>
  <borders count="13">
    <border>
      <left/>
      <right/>
      <top/>
      <bottom/>
      <diagonal/>
    </border>
    <border>
      <left style="thin">
        <color rgb="FF7F7F7F"/>
      </left>
      <right/>
      <top/>
      <bottom/>
      <diagonal/>
    </border>
    <border>
      <left/>
      <right/>
      <top/>
      <bottom style="thick">
        <color theme="4"/>
      </bottom>
      <diagonal/>
    </border>
    <border>
      <left/>
      <right/>
      <top/>
      <bottom style="thick">
        <color theme="4" tint="0.499984740745262"/>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n">
        <color theme="4" tint="0.39997558519241921"/>
      </bottom>
      <diagonal/>
    </border>
    <border>
      <left/>
      <right/>
      <top style="thin">
        <color theme="4" tint="0.39997558519241921"/>
      </top>
      <bottom/>
      <diagonal/>
    </border>
    <border>
      <left style="thin">
        <color rgb="FF7F7F7F"/>
      </left>
      <right style="thin">
        <color rgb="FF7F7F7F"/>
      </right>
      <top style="thin">
        <color rgb="FF7F7F7F"/>
      </top>
      <bottom style="thin">
        <color rgb="FF7F7F7F"/>
      </bottom>
      <diagonal/>
    </border>
  </borders>
  <cellStyleXfs count="5">
    <xf numFmtId="0" fontId="0" fillId="0" borderId="0"/>
    <xf numFmtId="0" fontId="4" fillId="2" borderId="0" applyNumberFormat="0" applyBorder="0" applyAlignment="0" applyProtection="0"/>
    <xf numFmtId="0" fontId="15" fillId="0" borderId="2" applyNumberFormat="0" applyFill="0" applyAlignment="0" applyProtection="0"/>
    <xf numFmtId="0" fontId="16" fillId="0" borderId="3" applyNumberFormat="0" applyFill="0" applyAlignment="0" applyProtection="0"/>
    <xf numFmtId="0" fontId="17" fillId="12" borderId="12" applyNumberFormat="0" applyAlignment="0" applyProtection="0"/>
  </cellStyleXfs>
  <cellXfs count="66">
    <xf numFmtId="0" fontId="0" fillId="0" borderId="0" xfId="0"/>
    <xf numFmtId="0" fontId="2" fillId="0" borderId="0" xfId="0" applyFont="1"/>
    <xf numFmtId="0" fontId="0" fillId="0" borderId="0" xfId="0" pivotButton="1"/>
    <xf numFmtId="0" fontId="0" fillId="0" borderId="0" xfId="0" applyAlignment="1">
      <alignment horizontal="left"/>
    </xf>
    <xf numFmtId="0" fontId="0" fillId="0" borderId="0" xfId="0" applyNumberFormat="1"/>
    <xf numFmtId="164" fontId="0" fillId="0" borderId="0" xfId="0" applyNumberFormat="1"/>
    <xf numFmtId="0" fontId="2" fillId="0" borderId="0" xfId="0" applyFont="1" applyFill="1"/>
    <xf numFmtId="0" fontId="0" fillId="0" borderId="0" xfId="0" applyFill="1"/>
    <xf numFmtId="0" fontId="2" fillId="3" borderId="0" xfId="0" applyFont="1" applyFill="1"/>
    <xf numFmtId="0" fontId="0" fillId="3" borderId="0" xfId="0" applyFill="1"/>
    <xf numFmtId="0" fontId="1" fillId="3" borderId="0" xfId="0" applyFont="1" applyFill="1"/>
    <xf numFmtId="0" fontId="6" fillId="0" borderId="0" xfId="0" applyNumberFormat="1" applyFont="1"/>
    <xf numFmtId="0" fontId="7" fillId="0" borderId="0" xfId="0" applyNumberFormat="1" applyFont="1"/>
    <xf numFmtId="165" fontId="0" fillId="0" borderId="0" xfId="0" applyNumberFormat="1"/>
    <xf numFmtId="2" fontId="0" fillId="0" borderId="0" xfId="0" applyNumberFormat="1"/>
    <xf numFmtId="166" fontId="0" fillId="0" borderId="0" xfId="0" applyNumberFormat="1"/>
    <xf numFmtId="167" fontId="0" fillId="0" borderId="0" xfId="0" applyNumberFormat="1"/>
    <xf numFmtId="17" fontId="0" fillId="0" borderId="0" xfId="0" applyNumberFormat="1"/>
    <xf numFmtId="165" fontId="0" fillId="0" borderId="0" xfId="0" applyNumberFormat="1" applyAlignment="1">
      <alignment horizontal="left"/>
    </xf>
    <xf numFmtId="168" fontId="0" fillId="0" borderId="0" xfId="0" applyNumberFormat="1"/>
    <xf numFmtId="168" fontId="0" fillId="0" borderId="0" xfId="0" applyNumberFormat="1" applyAlignment="1">
      <alignment horizontal="left"/>
    </xf>
    <xf numFmtId="0" fontId="0" fillId="8" borderId="0" xfId="0" applyFill="1"/>
    <xf numFmtId="0" fontId="11" fillId="4" borderId="0" xfId="0" applyFont="1" applyFill="1"/>
    <xf numFmtId="0" fontId="0" fillId="9" borderId="0" xfId="0" applyFill="1"/>
    <xf numFmtId="1" fontId="0" fillId="0" borderId="0" xfId="0" applyNumberFormat="1"/>
    <xf numFmtId="169" fontId="0" fillId="0" borderId="0" xfId="0" applyNumberFormat="1"/>
    <xf numFmtId="170" fontId="0" fillId="0" borderId="0" xfId="0" applyNumberFormat="1"/>
    <xf numFmtId="0" fontId="0" fillId="0" borderId="0" xfId="0" applyAlignment="1">
      <alignment vertical="center"/>
    </xf>
    <xf numFmtId="0" fontId="13" fillId="0" borderId="0" xfId="0" applyFont="1" applyFill="1" applyAlignment="1">
      <alignment horizontal="center" vertical="center"/>
    </xf>
    <xf numFmtId="0" fontId="13" fillId="5" borderId="0" xfId="0" applyFont="1" applyFill="1" applyAlignment="1">
      <alignment horizontal="center" vertical="top"/>
    </xf>
    <xf numFmtId="0" fontId="13" fillId="4" borderId="0" xfId="0" applyFont="1" applyFill="1" applyAlignment="1">
      <alignment horizontal="center" vertical="top"/>
    </xf>
    <xf numFmtId="0" fontId="13" fillId="6" borderId="0" xfId="0" applyFont="1" applyFill="1" applyAlignment="1">
      <alignment horizontal="center" vertical="top"/>
    </xf>
    <xf numFmtId="0" fontId="12" fillId="10" borderId="0" xfId="0" applyFont="1" applyFill="1" applyAlignment="1">
      <alignment horizontal="center" vertical="top"/>
    </xf>
    <xf numFmtId="0" fontId="14" fillId="0" borderId="0" xfId="0" applyFont="1" applyAlignment="1">
      <alignment vertical="center"/>
    </xf>
    <xf numFmtId="10" fontId="0" fillId="0" borderId="0" xfId="0" applyNumberFormat="1"/>
    <xf numFmtId="0" fontId="0" fillId="10" borderId="0" xfId="0" applyFill="1"/>
    <xf numFmtId="0" fontId="9" fillId="0" borderId="0" xfId="0" applyFont="1" applyFill="1" applyAlignment="1">
      <alignment horizontal="center"/>
    </xf>
    <xf numFmtId="0" fontId="2" fillId="0" borderId="0" xfId="0" applyNumberFormat="1" applyFont="1"/>
    <xf numFmtId="0" fontId="0" fillId="0" borderId="0" xfId="0" applyBorder="1"/>
    <xf numFmtId="0" fontId="0" fillId="0" borderId="6" xfId="0" applyBorder="1"/>
    <xf numFmtId="0" fontId="0" fillId="0" borderId="7" xfId="0" applyBorder="1"/>
    <xf numFmtId="0" fontId="0" fillId="0" borderId="8" xfId="0" applyBorder="1"/>
    <xf numFmtId="0" fontId="0" fillId="0" borderId="9" xfId="0" applyBorder="1"/>
    <xf numFmtId="15" fontId="0" fillId="0" borderId="0" xfId="0" applyNumberFormat="1" applyBorder="1"/>
    <xf numFmtId="0" fontId="0" fillId="0" borderId="6" xfId="0" applyNumberFormat="1" applyBorder="1"/>
    <xf numFmtId="0" fontId="0" fillId="0" borderId="7" xfId="0" applyNumberFormat="1" applyBorder="1"/>
    <xf numFmtId="0" fontId="3" fillId="11" borderId="11" xfId="0" applyFont="1" applyFill="1" applyBorder="1" applyAlignment="1">
      <alignment horizontal="left"/>
    </xf>
    <xf numFmtId="0" fontId="3" fillId="11" borderId="10" xfId="0" applyFont="1" applyFill="1" applyBorder="1"/>
    <xf numFmtId="170" fontId="3" fillId="11" borderId="10" xfId="0" applyNumberFormat="1" applyFont="1" applyFill="1" applyBorder="1"/>
    <xf numFmtId="170" fontId="3" fillId="11" borderId="11" xfId="0" applyNumberFormat="1" applyFont="1" applyFill="1" applyBorder="1"/>
    <xf numFmtId="1" fontId="3" fillId="11" borderId="10" xfId="0" applyNumberFormat="1" applyFont="1" applyFill="1" applyBorder="1"/>
    <xf numFmtId="1" fontId="3" fillId="11" borderId="11" xfId="0" applyNumberFormat="1" applyFont="1" applyFill="1" applyBorder="1"/>
    <xf numFmtId="169" fontId="2" fillId="0" borderId="0" xfId="0" applyNumberFormat="1" applyFont="1"/>
    <xf numFmtId="0" fontId="0" fillId="0" borderId="0" xfId="0" applyAlignment="1">
      <alignment horizontal="left" indent="1"/>
    </xf>
    <xf numFmtId="171" fontId="2" fillId="0" borderId="0" xfId="0" applyNumberFormat="1" applyFont="1"/>
    <xf numFmtId="171" fontId="0" fillId="0" borderId="0" xfId="0" applyNumberFormat="1"/>
    <xf numFmtId="22" fontId="17" fillId="12" borderId="12" xfId="4" applyNumberFormat="1"/>
    <xf numFmtId="0" fontId="15" fillId="0" borderId="0" xfId="2" applyBorder="1" applyAlignment="1">
      <alignment horizontal="center"/>
    </xf>
    <xf numFmtId="0" fontId="16" fillId="0" borderId="4" xfId="3" applyBorder="1" applyAlignment="1">
      <alignment horizontal="center"/>
    </xf>
    <xf numFmtId="0" fontId="16" fillId="0" borderId="5" xfId="3" applyBorder="1" applyAlignment="1">
      <alignment horizontal="center"/>
    </xf>
    <xf numFmtId="0" fontId="8" fillId="4" borderId="0" xfId="0" applyFont="1" applyFill="1" applyAlignment="1">
      <alignment horizontal="center"/>
    </xf>
    <xf numFmtId="0" fontId="9" fillId="5" borderId="0" xfId="0" applyFont="1" applyFill="1" applyAlignment="1">
      <alignment horizontal="center"/>
    </xf>
    <xf numFmtId="0" fontId="10" fillId="7" borderId="0" xfId="0" applyFont="1" applyFill="1" applyAlignment="1">
      <alignment horizontal="center"/>
    </xf>
    <xf numFmtId="0" fontId="9" fillId="6" borderId="0" xfId="0" applyFont="1" applyFill="1" applyAlignment="1">
      <alignment horizontal="center"/>
    </xf>
    <xf numFmtId="0" fontId="5" fillId="2" borderId="1" xfId="1" applyFont="1" applyBorder="1" applyAlignment="1">
      <alignment horizontal="center"/>
    </xf>
    <xf numFmtId="0" fontId="5" fillId="2" borderId="0" xfId="1" applyFont="1" applyBorder="1" applyAlignment="1">
      <alignment horizontal="center"/>
    </xf>
  </cellXfs>
  <cellStyles count="5">
    <cellStyle name="60% - Accent4" xfId="1" builtinId="44"/>
    <cellStyle name="Heading 1" xfId="2" builtinId="16"/>
    <cellStyle name="Heading 2" xfId="3" builtinId="17"/>
    <cellStyle name="Input" xfId="4" builtinId="20"/>
    <cellStyle name="Normal" xfId="0" builtinId="0"/>
  </cellStyles>
  <dxfs count="167">
    <dxf>
      <numFmt numFmtId="171" formatCode="0.0%"/>
    </dxf>
    <dxf>
      <numFmt numFmtId="171" formatCode="0.0%"/>
    </dxf>
    <dxf>
      <numFmt numFmtId="170" formatCode="&quot;$&quot;#,##0"/>
    </dxf>
    <dxf>
      <numFmt numFmtId="170" formatCode="&quot;$&quot;#,##0"/>
    </dxf>
    <dxf>
      <numFmt numFmtId="169" formatCode="0.0"/>
    </dxf>
    <dxf>
      <numFmt numFmtId="169" formatCode="0.0"/>
    </dxf>
    <dxf>
      <numFmt numFmtId="1" formatCode="0"/>
    </dxf>
    <dxf>
      <numFmt numFmtId="1" formatCode="0"/>
    </dxf>
    <dxf>
      <numFmt numFmtId="167" formatCode="[$-409]mmmm/yy;@"/>
    </dxf>
    <dxf>
      <font>
        <b/>
        <i val="0"/>
        <strike val="0"/>
        <condense val="0"/>
        <extend val="0"/>
        <outline val="0"/>
        <shadow val="0"/>
        <u val="none"/>
        <vertAlign val="baseline"/>
        <sz val="11"/>
        <color theme="1"/>
        <name val="Calibri"/>
        <scheme val="minor"/>
      </font>
    </dxf>
    <dxf>
      <numFmt numFmtId="14" formatCode="0.00%"/>
    </dxf>
    <dxf>
      <numFmt numFmtId="0" formatCode="General"/>
    </dxf>
    <dxf>
      <numFmt numFmtId="1" formatCode="0"/>
    </dxf>
    <dxf>
      <numFmt numFmtId="0" formatCode="General"/>
    </dxf>
    <dxf>
      <numFmt numFmtId="1" formatCode="0"/>
    </dxf>
    <dxf>
      <numFmt numFmtId="0" formatCode="General"/>
    </dxf>
    <dxf>
      <numFmt numFmtId="1" formatCode="0"/>
    </dxf>
    <dxf>
      <numFmt numFmtId="2" formatCode="0.00"/>
    </dxf>
    <dxf>
      <numFmt numFmtId="22" formatCode="mmm/yy"/>
    </dxf>
    <dxf>
      <numFmt numFmtId="170" formatCode="&quot;$&quot;#,##0"/>
    </dxf>
    <dxf>
      <numFmt numFmtId="170" formatCode="&quot;$&quot;#,##0"/>
    </dxf>
    <dxf>
      <numFmt numFmtId="169" formatCode="0.0"/>
    </dxf>
    <dxf>
      <numFmt numFmtId="0" formatCode="General"/>
    </dxf>
    <dxf>
      <numFmt numFmtId="1" formatCode="0"/>
    </dxf>
    <dxf>
      <numFmt numFmtId="2" formatCode="0.00"/>
    </dxf>
    <dxf>
      <numFmt numFmtId="167" formatCode="[$-409]mmmm/yy;@"/>
    </dxf>
    <dxf>
      <font>
        <b/>
        <i val="0"/>
        <strike val="0"/>
        <condense val="0"/>
        <extend val="0"/>
        <outline val="0"/>
        <shadow val="0"/>
        <u val="none"/>
        <vertAlign val="baseline"/>
        <sz val="11"/>
        <color theme="1"/>
        <name val="Calibri"/>
        <scheme val="minor"/>
      </font>
    </dxf>
    <dxf>
      <numFmt numFmtId="170" formatCode="&quot;$&quot;#,##0"/>
    </dxf>
    <dxf>
      <numFmt numFmtId="170" formatCode="&quot;$&quot;#,##0"/>
    </dxf>
    <dxf>
      <numFmt numFmtId="170" formatCode="&quot;$&quot;#,##0"/>
    </dxf>
    <dxf>
      <numFmt numFmtId="1" formatCode="0"/>
    </dxf>
    <dxf>
      <numFmt numFmtId="170" formatCode="&quot;$&quot;#,##0"/>
    </dxf>
    <dxf>
      <numFmt numFmtId="1" formatCode="0"/>
    </dxf>
    <dxf>
      <numFmt numFmtId="1" formatCode="0"/>
    </dxf>
    <dxf>
      <numFmt numFmtId="170" formatCode="&quot;$&quot;#,##0"/>
    </dxf>
    <dxf>
      <numFmt numFmtId="170" formatCode="&quot;$&quot;#,##0"/>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92D050"/>
        </patternFill>
      </fill>
    </dxf>
    <dxf>
      <border diagonalUp="0" diagonalDown="0" outline="0">
        <left/>
        <right style="medium">
          <color indexed="64"/>
        </right>
        <top/>
        <bottom style="medium">
          <color indexed="64"/>
        </bottom>
      </border>
    </dxf>
    <dxf>
      <numFmt numFmtId="0" formatCode="General"/>
      <border diagonalUp="0" diagonalDown="0">
        <left/>
        <right style="medium">
          <color indexed="64"/>
        </right>
        <top/>
        <bottom/>
        <vertical/>
        <horizontal/>
      </border>
    </dxf>
    <dxf>
      <border diagonalUp="0" diagonalDown="0" outline="0">
        <left style="medium">
          <color indexed="64"/>
        </left>
        <right/>
        <top/>
        <bottom style="medium">
          <color indexed="64"/>
        </bottom>
      </border>
    </dxf>
    <dxf>
      <numFmt numFmtId="0" formatCode="General"/>
      <border diagonalUp="0" diagonalDown="0">
        <left style="medium">
          <color indexed="64"/>
        </left>
        <right/>
        <top/>
        <bottom/>
        <vertical/>
        <horizontal/>
      </border>
    </dxf>
    <dxf>
      <border diagonalUp="0" diagonalDown="0" outline="0">
        <left/>
        <right style="medium">
          <color indexed="64"/>
        </right>
        <top/>
        <bottom style="medium">
          <color indexed="64"/>
        </bottom>
      </border>
    </dxf>
    <dxf>
      <border diagonalUp="0" diagonalDown="0">
        <left/>
        <right style="medium">
          <color indexed="64"/>
        </right>
        <top/>
        <bottom/>
        <vertical/>
        <horizontal/>
      </border>
    </dxf>
    <dxf>
      <border diagonalUp="0" diagonalDown="0" outline="0">
        <left style="medium">
          <color indexed="64"/>
        </left>
        <right/>
        <top/>
        <bottom style="medium">
          <color indexed="64"/>
        </bottom>
      </border>
    </dxf>
    <dxf>
      <border diagonalUp="0" diagonalDown="0">
        <left style="medium">
          <color indexed="64"/>
        </left>
        <right/>
        <top/>
        <bottom/>
        <vertical/>
        <horizontal/>
      </border>
    </dxf>
    <dxf>
      <border diagonalUp="0" diagonalDown="0" outline="0">
        <left/>
        <right style="medium">
          <color indexed="64"/>
        </right>
        <top/>
        <bottom style="medium">
          <color indexed="64"/>
        </bottom>
      </border>
    </dxf>
    <dxf>
      <border diagonalUp="0" diagonalDown="0">
        <left/>
        <right style="medium">
          <color indexed="64"/>
        </right>
        <top/>
        <bottom/>
        <vertical/>
        <horizontal/>
      </border>
    </dxf>
    <dxf>
      <border diagonalUp="0" diagonalDown="0" outline="0">
        <left style="medium">
          <color indexed="64"/>
        </left>
        <right/>
        <top/>
        <bottom style="medium">
          <color indexed="64"/>
        </bottom>
      </border>
    </dxf>
    <dxf>
      <border diagonalUp="0" diagonalDown="0">
        <left style="medium">
          <color indexed="64"/>
        </left>
        <right/>
        <top/>
        <bottom/>
        <vertical/>
        <horizontal/>
      </border>
    </dxf>
    <dxf>
      <border diagonalUp="0" diagonalDown="0" outline="0">
        <left/>
        <right style="medium">
          <color indexed="64"/>
        </right>
        <top/>
        <bottom style="medium">
          <color indexed="64"/>
        </bottom>
      </border>
    </dxf>
    <dxf>
      <border diagonalUp="0" diagonalDown="0">
        <left/>
        <right style="medium">
          <color indexed="64"/>
        </right>
        <top/>
        <bottom/>
        <vertical/>
        <horizontal/>
      </border>
    </dxf>
    <dxf>
      <border diagonalUp="0" diagonalDown="0" outline="0">
        <left style="medium">
          <color indexed="64"/>
        </left>
        <right/>
        <top/>
        <bottom style="medium">
          <color indexed="64"/>
        </bottom>
      </border>
    </dxf>
    <dxf>
      <border diagonalUp="0" diagonalDown="0">
        <left style="medium">
          <color indexed="64"/>
        </left>
        <right/>
        <top/>
        <bottom/>
        <vertical/>
        <horizontal/>
      </border>
    </dxf>
    <dxf>
      <border diagonalUp="0" diagonalDown="0" outline="0">
        <left/>
        <right style="medium">
          <color indexed="64"/>
        </right>
        <top/>
        <bottom style="medium">
          <color indexed="64"/>
        </bottom>
      </border>
    </dxf>
    <dxf>
      <border diagonalUp="0" diagonalDown="0">
        <left/>
        <right style="medium">
          <color indexed="64"/>
        </right>
        <top/>
        <bottom/>
        <vertical/>
        <horizontal/>
      </border>
    </dxf>
    <dxf>
      <border diagonalUp="0" diagonalDown="0" outline="0">
        <left style="medium">
          <color indexed="64"/>
        </left>
        <right/>
        <top/>
        <bottom style="medium">
          <color indexed="64"/>
        </bottom>
      </border>
    </dxf>
    <dxf>
      <border diagonalUp="0" diagonalDown="0">
        <left style="medium">
          <color indexed="64"/>
        </left>
        <right/>
        <top/>
        <bottom/>
        <vertical/>
        <horizontal/>
      </border>
    </dxf>
    <dxf>
      <border diagonalUp="0" diagonalDown="0" outline="0">
        <left/>
        <right/>
        <top/>
        <bottom/>
      </border>
    </dxf>
    <dxf>
      <border diagonalUp="0" diagonalDown="0" outline="0">
        <left/>
        <right style="medium">
          <color indexed="64"/>
        </right>
        <top/>
        <bottom style="medium">
          <color indexed="64"/>
        </bottom>
      </border>
    </dxf>
    <dxf>
      <numFmt numFmtId="0" formatCode="General"/>
      <border diagonalUp="0" diagonalDown="0">
        <left/>
        <right style="medium">
          <color indexed="64"/>
        </right>
        <top/>
        <bottom/>
        <vertical/>
        <horizontal/>
      </border>
    </dxf>
    <dxf>
      <border diagonalUp="0" diagonalDown="0" outline="0">
        <left style="medium">
          <color indexed="64"/>
        </left>
        <right/>
        <top/>
        <bottom style="medium">
          <color indexed="64"/>
        </bottom>
      </border>
    </dxf>
    <dxf>
      <numFmt numFmtId="0" formatCode="General"/>
      <border diagonalUp="0" diagonalDown="0">
        <left style="medium">
          <color indexed="64"/>
        </left>
        <right/>
        <top/>
        <bottom/>
        <vertical/>
        <horizontal/>
      </border>
    </dxf>
    <dxf>
      <border diagonalUp="0" diagonalDown="0" outline="0">
        <left/>
        <right style="medium">
          <color indexed="64"/>
        </right>
        <top/>
        <bottom style="medium">
          <color indexed="64"/>
        </bottom>
      </border>
    </dxf>
    <dxf>
      <border diagonalUp="0" diagonalDown="0">
        <left/>
        <right style="medium">
          <color indexed="64"/>
        </right>
        <top/>
        <bottom/>
        <vertical/>
        <horizontal/>
      </border>
    </dxf>
    <dxf>
      <border diagonalUp="0" diagonalDown="0" outline="0">
        <left style="medium">
          <color indexed="64"/>
        </left>
        <right/>
        <top/>
        <bottom style="medium">
          <color indexed="64"/>
        </bottom>
      </border>
    </dxf>
    <dxf>
      <border diagonalUp="0" diagonalDown="0">
        <left style="medium">
          <color indexed="64"/>
        </left>
        <right/>
        <top/>
        <bottom/>
        <vertical/>
        <horizontal/>
      </border>
    </dxf>
    <dxf>
      <border diagonalUp="0" diagonalDown="0" outline="0">
        <left/>
        <right style="medium">
          <color indexed="64"/>
        </right>
        <top/>
        <bottom style="medium">
          <color indexed="64"/>
        </bottom>
      </border>
    </dxf>
    <dxf>
      <border diagonalUp="0" diagonalDown="0">
        <left/>
        <right style="medium">
          <color indexed="64"/>
        </right>
        <top/>
        <bottom/>
        <vertical/>
        <horizontal/>
      </border>
    </dxf>
    <dxf>
      <border diagonalUp="0" diagonalDown="0" outline="0">
        <left style="medium">
          <color indexed="64"/>
        </left>
        <right/>
        <top/>
        <bottom style="medium">
          <color indexed="64"/>
        </bottom>
      </border>
    </dxf>
    <dxf>
      <border diagonalUp="0" diagonalDown="0">
        <left style="medium">
          <color indexed="64"/>
        </left>
        <right/>
        <top/>
        <bottom/>
        <vertical/>
        <horizontal/>
      </border>
    </dxf>
    <dxf>
      <border diagonalUp="0" diagonalDown="0" outline="0">
        <left/>
        <right style="medium">
          <color indexed="64"/>
        </right>
        <top/>
        <bottom style="medium">
          <color indexed="64"/>
        </bottom>
      </border>
    </dxf>
    <dxf>
      <border diagonalUp="0" diagonalDown="0">
        <left/>
        <right style="medium">
          <color indexed="64"/>
        </right>
        <top/>
        <bottom/>
        <vertical/>
        <horizontal/>
      </border>
    </dxf>
    <dxf>
      <border diagonalUp="0" diagonalDown="0" outline="0">
        <left style="medium">
          <color indexed="64"/>
        </left>
        <right/>
        <top/>
        <bottom style="medium">
          <color indexed="64"/>
        </bottom>
      </border>
    </dxf>
    <dxf>
      <border diagonalUp="0" diagonalDown="0">
        <left style="medium">
          <color indexed="64"/>
        </left>
        <right/>
        <top/>
        <bottom/>
        <vertical/>
        <horizontal/>
      </border>
    </dxf>
    <dxf>
      <border diagonalUp="0" diagonalDown="0" outline="0">
        <left/>
        <right style="medium">
          <color indexed="64"/>
        </right>
        <top/>
        <bottom style="medium">
          <color indexed="64"/>
        </bottom>
      </border>
    </dxf>
    <dxf>
      <border diagonalUp="0" diagonalDown="0">
        <left/>
        <right style="medium">
          <color indexed="64"/>
        </right>
        <top/>
        <bottom/>
        <vertical/>
        <horizontal/>
      </border>
    </dxf>
    <dxf>
      <border diagonalUp="0" diagonalDown="0" outline="0">
        <left style="medium">
          <color indexed="64"/>
        </left>
        <right/>
        <top/>
        <bottom style="medium">
          <color indexed="64"/>
        </bottom>
      </border>
    </dxf>
    <dxf>
      <border diagonalUp="0" diagonalDown="0">
        <left style="medium">
          <color indexed="64"/>
        </left>
        <right/>
        <top/>
        <bottom/>
        <vertical/>
        <horizontal/>
      </border>
    </dxf>
    <dxf>
      <border diagonalUp="0" diagonalDown="0" outline="0">
        <left/>
        <right/>
        <top/>
        <bottom/>
      </border>
    </dxf>
    <dxf>
      <border diagonalUp="0" diagonalDown="0" outline="0">
        <left/>
        <right style="medium">
          <color indexed="64"/>
        </right>
        <top/>
        <bottom style="medium">
          <color indexed="64"/>
        </bottom>
      </border>
    </dxf>
    <dxf>
      <numFmt numFmtId="0" formatCode="General"/>
      <border diagonalUp="0" diagonalDown="0">
        <left/>
        <right style="medium">
          <color indexed="64"/>
        </right>
        <top/>
        <bottom/>
        <vertical/>
        <horizontal/>
      </border>
    </dxf>
    <dxf>
      <border diagonalUp="0" diagonalDown="0" outline="0">
        <left style="medium">
          <color indexed="64"/>
        </left>
        <right/>
        <top/>
        <bottom style="medium">
          <color indexed="64"/>
        </bottom>
      </border>
    </dxf>
    <dxf>
      <numFmt numFmtId="0" formatCode="General"/>
      <border diagonalUp="0" diagonalDown="0">
        <left style="medium">
          <color indexed="64"/>
        </left>
        <right/>
        <top/>
        <bottom/>
        <vertical/>
        <horizontal/>
      </border>
    </dxf>
    <dxf>
      <border diagonalUp="0" diagonalDown="0" outline="0">
        <left/>
        <right style="medium">
          <color indexed="64"/>
        </right>
        <top/>
        <bottom style="medium">
          <color indexed="64"/>
        </bottom>
      </border>
    </dxf>
    <dxf>
      <border diagonalUp="0" diagonalDown="0">
        <left/>
        <right style="medium">
          <color indexed="64"/>
        </right>
        <top/>
        <bottom/>
        <vertical/>
        <horizontal/>
      </border>
    </dxf>
    <dxf>
      <border diagonalUp="0" diagonalDown="0" outline="0">
        <left style="medium">
          <color indexed="64"/>
        </left>
        <right/>
        <top/>
        <bottom style="medium">
          <color indexed="64"/>
        </bottom>
      </border>
    </dxf>
    <dxf>
      <border diagonalUp="0" diagonalDown="0">
        <left style="medium">
          <color indexed="64"/>
        </left>
        <right/>
        <top/>
        <bottom/>
        <vertical/>
        <horizontal/>
      </border>
    </dxf>
    <dxf>
      <border diagonalUp="0" diagonalDown="0" outline="0">
        <left/>
        <right style="medium">
          <color indexed="64"/>
        </right>
        <top/>
        <bottom style="medium">
          <color indexed="64"/>
        </bottom>
      </border>
    </dxf>
    <dxf>
      <border diagonalUp="0" diagonalDown="0">
        <left/>
        <right style="medium">
          <color indexed="64"/>
        </right>
        <top/>
        <bottom/>
        <vertical/>
        <horizontal/>
      </border>
    </dxf>
    <dxf>
      <border diagonalUp="0" diagonalDown="0" outline="0">
        <left style="medium">
          <color indexed="64"/>
        </left>
        <right/>
        <top/>
        <bottom style="medium">
          <color indexed="64"/>
        </bottom>
      </border>
    </dxf>
    <dxf>
      <border diagonalUp="0" diagonalDown="0">
        <left style="medium">
          <color indexed="64"/>
        </left>
        <right/>
        <top/>
        <bottom/>
        <vertical/>
        <horizontal/>
      </border>
    </dxf>
    <dxf>
      <border diagonalUp="0" diagonalDown="0" outline="0">
        <left/>
        <right style="medium">
          <color indexed="64"/>
        </right>
        <top/>
        <bottom style="medium">
          <color indexed="64"/>
        </bottom>
      </border>
    </dxf>
    <dxf>
      <border diagonalUp="0" diagonalDown="0">
        <left/>
        <right style="medium">
          <color indexed="64"/>
        </right>
        <top/>
        <bottom/>
        <vertical/>
        <horizontal/>
      </border>
    </dxf>
    <dxf>
      <border diagonalUp="0" diagonalDown="0" outline="0">
        <left style="medium">
          <color indexed="64"/>
        </left>
        <right/>
        <top/>
        <bottom style="medium">
          <color indexed="64"/>
        </bottom>
      </border>
    </dxf>
    <dxf>
      <border diagonalUp="0" diagonalDown="0">
        <left style="medium">
          <color indexed="64"/>
        </left>
        <right/>
        <top/>
        <bottom/>
        <vertical/>
        <horizontal/>
      </border>
    </dxf>
    <dxf>
      <border diagonalUp="0" diagonalDown="0" outline="0">
        <left/>
        <right style="medium">
          <color indexed="64"/>
        </right>
        <top/>
        <bottom style="medium">
          <color indexed="64"/>
        </bottom>
      </border>
    </dxf>
    <dxf>
      <border diagonalUp="0" diagonalDown="0">
        <left/>
        <right style="medium">
          <color indexed="64"/>
        </right>
        <top/>
        <bottom/>
        <vertical/>
        <horizontal/>
      </border>
    </dxf>
    <dxf>
      <border diagonalUp="0" diagonalDown="0" outline="0">
        <left style="medium">
          <color indexed="64"/>
        </left>
        <right/>
        <top/>
        <bottom style="medium">
          <color indexed="64"/>
        </bottom>
      </border>
    </dxf>
    <dxf>
      <border diagonalUp="0" diagonalDown="0">
        <left style="medium">
          <color indexed="64"/>
        </left>
        <right/>
        <top/>
        <bottom/>
        <vertical/>
        <horizontal/>
      </border>
    </dxf>
    <dxf>
      <border diagonalUp="0" diagonalDown="0" outline="0">
        <left/>
        <right/>
        <top/>
        <bottom/>
      </border>
    </dxf>
    <dxf>
      <border diagonalUp="0" diagonalDown="0" outline="0">
        <left/>
        <right style="medium">
          <color indexed="64"/>
        </right>
        <top/>
        <bottom style="medium">
          <color indexed="64"/>
        </bottom>
      </border>
    </dxf>
    <dxf>
      <numFmt numFmtId="0" formatCode="General"/>
      <border diagonalUp="0" diagonalDown="0">
        <left/>
        <right style="medium">
          <color indexed="64"/>
        </right>
        <top/>
        <bottom/>
        <vertical/>
        <horizontal/>
      </border>
    </dxf>
    <dxf>
      <border diagonalUp="0" diagonalDown="0" outline="0">
        <left style="medium">
          <color indexed="64"/>
        </left>
        <right/>
        <top/>
        <bottom style="medium">
          <color indexed="64"/>
        </bottom>
      </border>
    </dxf>
    <dxf>
      <numFmt numFmtId="0" formatCode="General"/>
      <border diagonalUp="0" diagonalDown="0">
        <left style="medium">
          <color indexed="64"/>
        </left>
        <right/>
        <top/>
        <bottom/>
        <vertical/>
        <horizontal/>
      </border>
    </dxf>
    <dxf>
      <border diagonalUp="0" diagonalDown="0" outline="0">
        <left/>
        <right style="medium">
          <color indexed="64"/>
        </right>
        <top/>
        <bottom style="medium">
          <color indexed="64"/>
        </bottom>
      </border>
    </dxf>
    <dxf>
      <border diagonalUp="0" diagonalDown="0">
        <left/>
        <right style="medium">
          <color indexed="64"/>
        </right>
        <top/>
        <bottom/>
        <vertical/>
        <horizontal/>
      </border>
    </dxf>
    <dxf>
      <border diagonalUp="0" diagonalDown="0" outline="0">
        <left style="medium">
          <color indexed="64"/>
        </left>
        <right/>
        <top/>
        <bottom style="medium">
          <color indexed="64"/>
        </bottom>
      </border>
    </dxf>
    <dxf>
      <border diagonalUp="0" diagonalDown="0">
        <left style="medium">
          <color indexed="64"/>
        </left>
        <right/>
        <top/>
        <bottom/>
        <vertical/>
        <horizontal/>
      </border>
    </dxf>
    <dxf>
      <border diagonalUp="0" diagonalDown="0" outline="0">
        <left/>
        <right style="medium">
          <color indexed="64"/>
        </right>
        <top/>
        <bottom style="medium">
          <color indexed="64"/>
        </bottom>
      </border>
    </dxf>
    <dxf>
      <border diagonalUp="0" diagonalDown="0">
        <left/>
        <right style="medium">
          <color indexed="64"/>
        </right>
        <top/>
        <bottom/>
        <vertical/>
        <horizontal/>
      </border>
    </dxf>
    <dxf>
      <border diagonalUp="0" diagonalDown="0" outline="0">
        <left style="medium">
          <color indexed="64"/>
        </left>
        <right/>
        <top/>
        <bottom style="medium">
          <color indexed="64"/>
        </bottom>
      </border>
    </dxf>
    <dxf>
      <border diagonalUp="0" diagonalDown="0">
        <left style="medium">
          <color indexed="64"/>
        </left>
        <right/>
        <top/>
        <bottom/>
        <vertical/>
        <horizontal/>
      </border>
    </dxf>
    <dxf>
      <border diagonalUp="0" diagonalDown="0" outline="0">
        <left/>
        <right style="medium">
          <color indexed="64"/>
        </right>
        <top/>
        <bottom style="medium">
          <color indexed="64"/>
        </bottom>
      </border>
    </dxf>
    <dxf>
      <border diagonalUp="0" diagonalDown="0">
        <left/>
        <right style="medium">
          <color indexed="64"/>
        </right>
        <top/>
        <bottom/>
        <vertical/>
        <horizontal/>
      </border>
    </dxf>
    <dxf>
      <border diagonalUp="0" diagonalDown="0" outline="0">
        <left style="medium">
          <color indexed="64"/>
        </left>
        <right/>
        <top/>
        <bottom style="medium">
          <color indexed="64"/>
        </bottom>
      </border>
    </dxf>
    <dxf>
      <border diagonalUp="0" diagonalDown="0">
        <left style="medium">
          <color indexed="64"/>
        </left>
        <right/>
        <top/>
        <bottom/>
        <vertical/>
        <horizontal/>
      </border>
    </dxf>
    <dxf>
      <border diagonalUp="0" diagonalDown="0" outline="0">
        <left/>
        <right style="medium">
          <color indexed="64"/>
        </right>
        <top/>
        <bottom style="medium">
          <color indexed="64"/>
        </bottom>
      </border>
    </dxf>
    <dxf>
      <border diagonalUp="0" diagonalDown="0">
        <left/>
        <right style="medium">
          <color indexed="64"/>
        </right>
        <top/>
        <bottom/>
        <vertical/>
        <horizontal/>
      </border>
    </dxf>
    <dxf>
      <border diagonalUp="0" diagonalDown="0" outline="0">
        <left style="medium">
          <color indexed="64"/>
        </left>
        <right/>
        <top/>
        <bottom style="medium">
          <color indexed="64"/>
        </bottom>
      </border>
    </dxf>
    <dxf>
      <border diagonalUp="0" diagonalDown="0">
        <left style="medium">
          <color indexed="64"/>
        </left>
        <right/>
        <top/>
        <bottom/>
        <vertical/>
        <horizontal/>
      </border>
    </dxf>
    <dxf>
      <border diagonalUp="0" diagonalDown="0" outline="0">
        <left/>
        <right/>
        <top/>
        <bottom/>
      </border>
    </dxf>
    <dxf>
      <border diagonalUp="0" diagonalDown="0" outline="0">
        <left/>
        <right style="medium">
          <color indexed="64"/>
        </right>
        <top/>
        <bottom style="medium">
          <color indexed="64"/>
        </bottom>
      </border>
    </dxf>
    <dxf>
      <numFmt numFmtId="0" formatCode="General"/>
      <border diagonalUp="0" diagonalDown="0">
        <left/>
        <right style="medium">
          <color indexed="64"/>
        </right>
        <top/>
        <bottom/>
        <vertical/>
        <horizontal/>
      </border>
    </dxf>
    <dxf>
      <border diagonalUp="0" diagonalDown="0" outline="0">
        <left style="medium">
          <color indexed="64"/>
        </left>
        <right/>
        <top/>
        <bottom style="medium">
          <color indexed="64"/>
        </bottom>
      </border>
    </dxf>
    <dxf>
      <numFmt numFmtId="0" formatCode="General"/>
      <border diagonalUp="0" diagonalDown="0">
        <left style="medium">
          <color indexed="64"/>
        </left>
        <right/>
        <top/>
        <bottom/>
        <vertical/>
        <horizontal/>
      </border>
    </dxf>
    <dxf>
      <border diagonalUp="0" diagonalDown="0" outline="0">
        <left/>
        <right style="medium">
          <color indexed="64"/>
        </right>
        <top/>
        <bottom style="medium">
          <color indexed="64"/>
        </bottom>
      </border>
    </dxf>
    <dxf>
      <border diagonalUp="0" diagonalDown="0">
        <left/>
        <right style="medium">
          <color indexed="64"/>
        </right>
        <top/>
        <bottom/>
        <vertical/>
        <horizontal/>
      </border>
    </dxf>
    <dxf>
      <border diagonalUp="0" diagonalDown="0" outline="0">
        <left style="medium">
          <color indexed="64"/>
        </left>
        <right/>
        <top/>
        <bottom style="medium">
          <color indexed="64"/>
        </bottom>
      </border>
    </dxf>
    <dxf>
      <border diagonalUp="0" diagonalDown="0">
        <left style="medium">
          <color indexed="64"/>
        </left>
        <right/>
        <top/>
        <bottom/>
        <vertical/>
        <horizontal/>
      </border>
    </dxf>
    <dxf>
      <border diagonalUp="0" diagonalDown="0" outline="0">
        <left/>
        <right style="medium">
          <color indexed="64"/>
        </right>
        <top/>
        <bottom style="medium">
          <color indexed="64"/>
        </bottom>
      </border>
    </dxf>
    <dxf>
      <border diagonalUp="0" diagonalDown="0">
        <left/>
        <right style="medium">
          <color indexed="64"/>
        </right>
        <top/>
        <bottom/>
        <vertical/>
        <horizontal/>
      </border>
    </dxf>
    <dxf>
      <border diagonalUp="0" diagonalDown="0" outline="0">
        <left style="medium">
          <color indexed="64"/>
        </left>
        <right/>
        <top/>
        <bottom style="medium">
          <color indexed="64"/>
        </bottom>
      </border>
    </dxf>
    <dxf>
      <border diagonalUp="0" diagonalDown="0">
        <left style="medium">
          <color indexed="64"/>
        </left>
        <right/>
        <top/>
        <bottom/>
        <vertical/>
        <horizontal/>
      </border>
    </dxf>
    <dxf>
      <border diagonalUp="0" diagonalDown="0" outline="0">
        <left/>
        <right style="medium">
          <color indexed="64"/>
        </right>
        <top/>
        <bottom style="medium">
          <color indexed="64"/>
        </bottom>
      </border>
    </dxf>
    <dxf>
      <border diagonalUp="0" diagonalDown="0">
        <left/>
        <right style="medium">
          <color indexed="64"/>
        </right>
        <top/>
        <bottom/>
        <vertical/>
        <horizontal/>
      </border>
    </dxf>
    <dxf>
      <border diagonalUp="0" diagonalDown="0" outline="0">
        <left style="medium">
          <color indexed="64"/>
        </left>
        <right/>
        <top/>
        <bottom style="medium">
          <color indexed="64"/>
        </bottom>
      </border>
    </dxf>
    <dxf>
      <border diagonalUp="0" diagonalDown="0">
        <left style="medium">
          <color indexed="64"/>
        </left>
        <right/>
        <top/>
        <bottom/>
        <vertical/>
        <horizontal/>
      </border>
    </dxf>
    <dxf>
      <border diagonalUp="0" diagonalDown="0" outline="0">
        <left/>
        <right style="medium">
          <color indexed="64"/>
        </right>
        <top/>
        <bottom style="medium">
          <color indexed="64"/>
        </bottom>
      </border>
    </dxf>
    <dxf>
      <border diagonalUp="0" diagonalDown="0">
        <left/>
        <right style="medium">
          <color indexed="64"/>
        </right>
        <top/>
        <bottom/>
        <vertical/>
        <horizontal/>
      </border>
    </dxf>
    <dxf>
      <border diagonalUp="0" diagonalDown="0" outline="0">
        <left style="medium">
          <color indexed="64"/>
        </left>
        <right/>
        <top/>
        <bottom style="medium">
          <color indexed="64"/>
        </bottom>
      </border>
    </dxf>
    <dxf>
      <border diagonalUp="0" diagonalDown="0">
        <left style="medium">
          <color indexed="64"/>
        </left>
        <right/>
        <top/>
        <bottom/>
        <vertical/>
        <horizontal/>
      </border>
    </dxf>
    <dxf>
      <border diagonalUp="0" diagonalDown="0" outline="0">
        <left/>
        <right/>
        <top/>
        <bottom/>
      </border>
    </dxf>
    <dxf>
      <border diagonalUp="0" diagonalDown="0" outline="0">
        <left/>
        <right style="medium">
          <color indexed="64"/>
        </right>
        <top/>
        <bottom style="medium">
          <color indexed="64"/>
        </bottom>
      </border>
    </dxf>
    <dxf>
      <numFmt numFmtId="0" formatCode="General"/>
      <border diagonalUp="0" diagonalDown="0">
        <left/>
        <right style="medium">
          <color indexed="64"/>
        </right>
        <top/>
        <bottom/>
        <vertical/>
        <horizontal/>
      </border>
    </dxf>
    <dxf>
      <border diagonalUp="0" diagonalDown="0" outline="0">
        <left style="medium">
          <color indexed="64"/>
        </left>
        <right/>
        <top/>
        <bottom style="medium">
          <color indexed="64"/>
        </bottom>
      </border>
    </dxf>
    <dxf>
      <numFmt numFmtId="0" formatCode="General"/>
      <border diagonalUp="0" diagonalDown="0">
        <left style="medium">
          <color indexed="64"/>
        </left>
        <right/>
        <top/>
        <bottom/>
        <vertical/>
        <horizontal/>
      </border>
    </dxf>
    <dxf>
      <border diagonalUp="0" diagonalDown="0" outline="0">
        <left/>
        <right style="medium">
          <color indexed="64"/>
        </right>
        <top/>
        <bottom style="medium">
          <color indexed="64"/>
        </bottom>
      </border>
    </dxf>
    <dxf>
      <border diagonalUp="0" diagonalDown="0">
        <left/>
        <right style="medium">
          <color indexed="64"/>
        </right>
        <top/>
        <bottom/>
        <vertical/>
        <horizontal/>
      </border>
    </dxf>
    <dxf>
      <border diagonalUp="0" diagonalDown="0" outline="0">
        <left style="medium">
          <color indexed="64"/>
        </left>
        <right/>
        <top/>
        <bottom style="medium">
          <color indexed="64"/>
        </bottom>
      </border>
    </dxf>
    <dxf>
      <border diagonalUp="0" diagonalDown="0">
        <left style="medium">
          <color indexed="64"/>
        </left>
        <right/>
        <top/>
        <bottom/>
        <vertical/>
        <horizontal/>
      </border>
    </dxf>
    <dxf>
      <border diagonalUp="0" diagonalDown="0" outline="0">
        <left/>
        <right style="medium">
          <color indexed="64"/>
        </right>
        <top/>
        <bottom style="medium">
          <color indexed="64"/>
        </bottom>
      </border>
    </dxf>
    <dxf>
      <border diagonalUp="0" diagonalDown="0">
        <left/>
        <right style="medium">
          <color indexed="64"/>
        </right>
        <top/>
        <bottom/>
        <vertical/>
        <horizontal/>
      </border>
    </dxf>
    <dxf>
      <border diagonalUp="0" diagonalDown="0" outline="0">
        <left style="medium">
          <color indexed="64"/>
        </left>
        <right/>
        <top/>
        <bottom style="medium">
          <color indexed="64"/>
        </bottom>
      </border>
    </dxf>
    <dxf>
      <border diagonalUp="0" diagonalDown="0">
        <left style="medium">
          <color indexed="64"/>
        </left>
        <right/>
        <top/>
        <bottom/>
        <vertical/>
        <horizontal/>
      </border>
    </dxf>
    <dxf>
      <border diagonalUp="0" diagonalDown="0" outline="0">
        <left/>
        <right style="medium">
          <color indexed="64"/>
        </right>
        <top/>
        <bottom style="medium">
          <color indexed="64"/>
        </bottom>
      </border>
    </dxf>
    <dxf>
      <border diagonalUp="0" diagonalDown="0">
        <left/>
        <right style="medium">
          <color indexed="64"/>
        </right>
        <top/>
        <bottom/>
        <vertical/>
        <horizontal/>
      </border>
    </dxf>
    <dxf>
      <border diagonalUp="0" diagonalDown="0" outline="0">
        <left style="medium">
          <color indexed="64"/>
        </left>
        <right/>
        <top/>
        <bottom style="medium">
          <color indexed="64"/>
        </bottom>
      </border>
    </dxf>
    <dxf>
      <border diagonalUp="0" diagonalDown="0">
        <left style="medium">
          <color indexed="64"/>
        </left>
        <right/>
        <top/>
        <bottom/>
        <vertical/>
        <horizontal/>
      </border>
    </dxf>
    <dxf>
      <border diagonalUp="0" diagonalDown="0" outline="0">
        <left/>
        <right style="medium">
          <color indexed="64"/>
        </right>
        <top/>
        <bottom style="medium">
          <color indexed="64"/>
        </bottom>
      </border>
    </dxf>
    <dxf>
      <border diagonalUp="0" diagonalDown="0">
        <left/>
        <right style="medium">
          <color indexed="64"/>
        </right>
        <top/>
        <bottom/>
        <vertical/>
        <horizontal/>
      </border>
    </dxf>
    <dxf>
      <border diagonalUp="0" diagonalDown="0" outline="0">
        <left style="medium">
          <color indexed="64"/>
        </left>
        <right/>
        <top/>
        <bottom style="medium">
          <color indexed="64"/>
        </bottom>
      </border>
    </dxf>
    <dxf>
      <border diagonalUp="0" diagonalDown="0">
        <left style="medium">
          <color indexed="64"/>
        </left>
        <right/>
        <top/>
        <bottom/>
        <vertical/>
        <horizontal/>
      </border>
    </dxf>
    <dxf>
      <border diagonalUp="0" diagonalDown="0" outline="0">
        <left/>
        <right/>
        <top/>
        <bottom/>
      </border>
    </dxf>
  </dxfs>
  <tableStyles count="0" defaultTableStyle="TableStyleMedium2" defaultPivotStyle="PivotStyleLight16"/>
  <colors>
    <mruColors>
      <color rgb="FFFF3F3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07/relationships/slicerCache" Target="slicerCaches/slicerCache3.xml"/><Relationship Id="rId2" Type="http://schemas.openxmlformats.org/officeDocument/2006/relationships/worksheet" Target="worksheets/sheet2.xml"/><Relationship Id="rId16" Type="http://schemas.microsoft.com/office/2007/relationships/slicerCache" Target="slicerCaches/slicerCache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07/relationships/slicerCache" Target="slicerCaches/slicerCache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2.xml"/><Relationship Id="rId22" Type="http://schemas.microsoft.com/office/2006/relationships/vbaProject" Target="vbaProject.bin"/></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PS Hours Comm/Delivered &amp; Gap</a:t>
            </a:r>
          </a:p>
        </c:rich>
      </c:tx>
      <c:layout/>
      <c:overlay val="0"/>
    </c:title>
    <c:autoTitleDeleted val="0"/>
    <c:plotArea>
      <c:layout/>
      <c:barChart>
        <c:barDir val="col"/>
        <c:grouping val="clustered"/>
        <c:varyColors val="0"/>
        <c:ser>
          <c:idx val="0"/>
          <c:order val="0"/>
          <c:tx>
            <c:strRef>
              <c:f>'PS Dash 1'!$B$14</c:f>
              <c:strCache>
                <c:ptCount val="1"/>
                <c:pt idx="0">
                  <c:v>Hours Committed</c:v>
                </c:pt>
              </c:strCache>
            </c:strRef>
          </c:tx>
          <c:spPr>
            <a:solidFill>
              <a:srgbClr val="FFFF00"/>
            </a:solidFill>
            <a:effectLst/>
            <a:scene3d>
              <a:camera prst="orthographicFront"/>
              <a:lightRig rig="threePt" dir="t"/>
            </a:scene3d>
            <a:sp3d>
              <a:bevelT w="101600" prst="riblet"/>
            </a:sp3d>
          </c:spPr>
          <c:invertIfNegative val="0"/>
          <c:dPt>
            <c:idx val="0"/>
            <c:invertIfNegative val="0"/>
            <c:bubble3D val="0"/>
          </c:dPt>
          <c:cat>
            <c:numRef>
              <c:f>'PS Dash 1'!$A$15:$A$21</c:f>
              <c:numCache>
                <c:formatCode>mmm-yy</c:formatCode>
                <c:ptCount val="6"/>
                <c:pt idx="0">
                  <c:v>40969</c:v>
                </c:pt>
                <c:pt idx="1">
                  <c:v>41000</c:v>
                </c:pt>
                <c:pt idx="2">
                  <c:v>41030</c:v>
                </c:pt>
                <c:pt idx="3">
                  <c:v>41061</c:v>
                </c:pt>
                <c:pt idx="4">
                  <c:v>41091</c:v>
                </c:pt>
                <c:pt idx="5">
                  <c:v>41122</c:v>
                </c:pt>
              </c:numCache>
            </c:numRef>
          </c:cat>
          <c:val>
            <c:numRef>
              <c:f>'PS Dash 1'!$B$15:$B$21</c:f>
              <c:numCache>
                <c:formatCode>0</c:formatCode>
                <c:ptCount val="6"/>
                <c:pt idx="0">
                  <c:v>185</c:v>
                </c:pt>
                <c:pt idx="1">
                  <c:v>377</c:v>
                </c:pt>
                <c:pt idx="2">
                  <c:v>293.75</c:v>
                </c:pt>
                <c:pt idx="3">
                  <c:v>385.25</c:v>
                </c:pt>
                <c:pt idx="4" formatCode="General">
                  <c:v>487.5</c:v>
                </c:pt>
                <c:pt idx="5" formatCode="General">
                  <c:v>79.400000000000006</c:v>
                </c:pt>
              </c:numCache>
            </c:numRef>
          </c:val>
        </c:ser>
        <c:ser>
          <c:idx val="1"/>
          <c:order val="1"/>
          <c:tx>
            <c:strRef>
              <c:f>'PS Dash 1'!$C$14</c:f>
              <c:strCache>
                <c:ptCount val="1"/>
                <c:pt idx="0">
                  <c:v>Hours Delivered</c:v>
                </c:pt>
              </c:strCache>
            </c:strRef>
          </c:tx>
          <c:spPr>
            <a:solidFill>
              <a:srgbClr val="00B050"/>
            </a:solidFill>
            <a:scene3d>
              <a:camera prst="orthographicFront"/>
              <a:lightRig rig="threePt" dir="t"/>
            </a:scene3d>
            <a:sp3d>
              <a:bevelT w="114300" prst="hardEdge"/>
            </a:sp3d>
          </c:spPr>
          <c:invertIfNegative val="0"/>
          <c:cat>
            <c:numRef>
              <c:f>'PS Dash 1'!$A$15:$A$21</c:f>
              <c:numCache>
                <c:formatCode>mmm-yy</c:formatCode>
                <c:ptCount val="6"/>
                <c:pt idx="0">
                  <c:v>40969</c:v>
                </c:pt>
                <c:pt idx="1">
                  <c:v>41000</c:v>
                </c:pt>
                <c:pt idx="2">
                  <c:v>41030</c:v>
                </c:pt>
                <c:pt idx="3">
                  <c:v>41061</c:v>
                </c:pt>
                <c:pt idx="4">
                  <c:v>41091</c:v>
                </c:pt>
                <c:pt idx="5">
                  <c:v>41122</c:v>
                </c:pt>
              </c:numCache>
            </c:numRef>
          </c:cat>
          <c:val>
            <c:numRef>
              <c:f>'PS Dash 1'!$C$15:$C$21</c:f>
              <c:numCache>
                <c:formatCode>0</c:formatCode>
                <c:ptCount val="6"/>
                <c:pt idx="0">
                  <c:v>146.76</c:v>
                </c:pt>
                <c:pt idx="1">
                  <c:v>146.78</c:v>
                </c:pt>
                <c:pt idx="2">
                  <c:v>155.71000000000004</c:v>
                </c:pt>
                <c:pt idx="3">
                  <c:v>196.95000000000002</c:v>
                </c:pt>
                <c:pt idx="4">
                  <c:v>230.47999999999993</c:v>
                </c:pt>
                <c:pt idx="5" formatCode="General">
                  <c:v>56.9</c:v>
                </c:pt>
              </c:numCache>
            </c:numRef>
          </c:val>
        </c:ser>
        <c:ser>
          <c:idx val="3"/>
          <c:order val="2"/>
          <c:tx>
            <c:strRef>
              <c:f>'PS Dash 1'!$E$14</c:f>
              <c:strCache>
                <c:ptCount val="1"/>
                <c:pt idx="0">
                  <c:v>Cumulative Gap</c:v>
                </c:pt>
              </c:strCache>
            </c:strRef>
          </c:tx>
          <c:spPr>
            <a:solidFill>
              <a:srgbClr val="FF0000"/>
            </a:solidFill>
            <a:scene3d>
              <a:camera prst="orthographicFront"/>
              <a:lightRig rig="threePt" dir="t"/>
            </a:scene3d>
            <a:sp3d>
              <a:bevelT w="114300" prst="artDeco"/>
            </a:sp3d>
          </c:spPr>
          <c:invertIfNegative val="0"/>
          <c:cat>
            <c:numRef>
              <c:f>'PS Dash 1'!$A$15:$A$21</c:f>
              <c:numCache>
                <c:formatCode>mmm-yy</c:formatCode>
                <c:ptCount val="6"/>
                <c:pt idx="0">
                  <c:v>40969</c:v>
                </c:pt>
                <c:pt idx="1">
                  <c:v>41000</c:v>
                </c:pt>
                <c:pt idx="2">
                  <c:v>41030</c:v>
                </c:pt>
                <c:pt idx="3">
                  <c:v>41061</c:v>
                </c:pt>
                <c:pt idx="4">
                  <c:v>41091</c:v>
                </c:pt>
                <c:pt idx="5">
                  <c:v>41122</c:v>
                </c:pt>
              </c:numCache>
            </c:numRef>
          </c:cat>
          <c:val>
            <c:numRef>
              <c:f>'PS Dash 1'!$E$15:$E$21</c:f>
              <c:numCache>
                <c:formatCode>0</c:formatCode>
                <c:ptCount val="6"/>
                <c:pt idx="0">
                  <c:v>38.240000000000009</c:v>
                </c:pt>
                <c:pt idx="1">
                  <c:v>268.46000000000004</c:v>
                </c:pt>
                <c:pt idx="2">
                  <c:v>406.5</c:v>
                </c:pt>
                <c:pt idx="3">
                  <c:v>594.79999999999995</c:v>
                </c:pt>
                <c:pt idx="4">
                  <c:v>851.82</c:v>
                </c:pt>
                <c:pt idx="5">
                  <c:v>874.32</c:v>
                </c:pt>
              </c:numCache>
            </c:numRef>
          </c:val>
        </c:ser>
        <c:dLbls>
          <c:showLegendKey val="0"/>
          <c:showVal val="1"/>
          <c:showCatName val="0"/>
          <c:showSerName val="0"/>
          <c:showPercent val="0"/>
          <c:showBubbleSize val="0"/>
        </c:dLbls>
        <c:gapWidth val="150"/>
        <c:overlap val="-25"/>
        <c:axId val="166385152"/>
        <c:axId val="160731072"/>
      </c:barChart>
      <c:dateAx>
        <c:axId val="166385152"/>
        <c:scaling>
          <c:orientation val="minMax"/>
        </c:scaling>
        <c:delete val="0"/>
        <c:axPos val="b"/>
        <c:numFmt formatCode="mmm-yy" sourceLinked="1"/>
        <c:majorTickMark val="none"/>
        <c:minorTickMark val="none"/>
        <c:tickLblPos val="nextTo"/>
        <c:crossAx val="160731072"/>
        <c:crosses val="autoZero"/>
        <c:auto val="1"/>
        <c:lblOffset val="100"/>
        <c:baseTimeUnit val="months"/>
      </c:dateAx>
      <c:valAx>
        <c:axId val="160731072"/>
        <c:scaling>
          <c:orientation val="minMax"/>
        </c:scaling>
        <c:delete val="1"/>
        <c:axPos val="l"/>
        <c:numFmt formatCode="0" sourceLinked="1"/>
        <c:majorTickMark val="none"/>
        <c:minorTickMark val="none"/>
        <c:tickLblPos val="nextTo"/>
        <c:crossAx val="166385152"/>
        <c:crosses val="autoZero"/>
        <c:crossBetween val="between"/>
      </c:valAx>
      <c:spPr>
        <a:effectLst/>
        <a:scene3d>
          <a:camera prst="orthographicFront"/>
          <a:lightRig rig="threePt" dir="t"/>
        </a:scene3d>
        <a:sp3d>
          <a:bevelT/>
        </a:sp3d>
      </c:spPr>
    </c:plotArea>
    <c:legend>
      <c:legendPos val="t"/>
      <c:layout/>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[Clarizen_CS_PS_Dash_v2.2.xlsm]Users Total Time!PivotTable2</c:name>
    <c:fmtId val="6"/>
  </c:pivotSource>
  <c:chart>
    <c:title>
      <c:tx>
        <c:rich>
          <a:bodyPr/>
          <a:lstStyle/>
          <a:p>
            <a:pPr>
              <a:defRPr/>
            </a:pPr>
            <a:r>
              <a:rPr lang="en-US"/>
              <a:t>Hours Reported</a:t>
            </a:r>
            <a:r>
              <a:rPr lang="en-US" baseline="0"/>
              <a:t> Per CSM</a:t>
            </a:r>
            <a:endParaRPr lang="en-US"/>
          </a:p>
        </c:rich>
      </c:tx>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spPr>
          <a:gradFill>
            <a:gsLst>
              <a:gs pos="0">
                <a:srgbClr val="92D050"/>
              </a:gs>
              <a:gs pos="70000">
                <a:srgbClr val="00B050"/>
              </a:gs>
              <a:gs pos="100000">
                <a:schemeClr val="accent1">
                  <a:tint val="23500"/>
                  <a:satMod val="160000"/>
                </a:schemeClr>
              </a:gs>
            </a:gsLst>
            <a:lin ang="5400000" scaled="0"/>
          </a:gradFill>
          <a:scene3d>
            <a:camera prst="orthographicFront"/>
            <a:lightRig rig="threePt" dir="t"/>
          </a:scene3d>
          <a:sp3d>
            <a:bevelT/>
          </a:sp3d>
        </c:spPr>
        <c:marker>
          <c:symbol val="none"/>
        </c:marker>
        <c:dLbl>
          <c:idx val="0"/>
          <c:spPr/>
          <c:txPr>
            <a:bodyPr/>
            <a:lstStyle/>
            <a:p>
              <a:pPr>
                <a:defRPr/>
              </a:pPr>
              <a:endParaRPr lang="en-US"/>
            </a:p>
          </c:txPr>
          <c:dLblPos val="ctr"/>
          <c:showLegendKey val="0"/>
          <c:showVal val="1"/>
          <c:showCatName val="0"/>
          <c:showSerName val="0"/>
          <c:showPercent val="0"/>
          <c:showBubbleSize val="0"/>
        </c:dLbl>
      </c:pivotFmt>
      <c:pivotFmt>
        <c:idx val="5"/>
        <c:spPr>
          <a:gradFill>
            <a:gsLst>
              <a:gs pos="0">
                <a:srgbClr val="FF3F3F"/>
              </a:gs>
              <a:gs pos="70000">
                <a:srgbClr val="FF0000"/>
              </a:gs>
              <a:gs pos="100000">
                <a:schemeClr val="accent1">
                  <a:tint val="23500"/>
                  <a:satMod val="160000"/>
                </a:schemeClr>
              </a:gs>
            </a:gsLst>
            <a:lin ang="5400000" scaled="0"/>
          </a:gradFill>
          <a:ln>
            <a:solidFill>
              <a:schemeClr val="accent5">
                <a:lumMod val="60000"/>
                <a:lumOff val="40000"/>
              </a:schemeClr>
            </a:solidFill>
          </a:ln>
          <a:scene3d>
            <a:camera prst="orthographicFront"/>
            <a:lightRig rig="threePt" dir="t"/>
          </a:scene3d>
          <a:sp3d>
            <a:bevelT/>
          </a:sp3d>
        </c:spPr>
        <c:marker>
          <c:symbol val="none"/>
        </c:marker>
        <c:dLbl>
          <c:idx val="0"/>
          <c:spPr/>
          <c:txPr>
            <a:bodyPr/>
            <a:lstStyle/>
            <a:p>
              <a:pPr>
                <a:defRPr/>
              </a:pPr>
              <a:endParaRPr lang="en-US"/>
            </a:p>
          </c:txPr>
          <c:dLblPos val="ctr"/>
          <c:showLegendKey val="0"/>
          <c:showVal val="1"/>
          <c:showCatName val="0"/>
          <c:showSerName val="0"/>
          <c:showPercent val="0"/>
          <c:showBubbleSize val="0"/>
        </c:dLbl>
      </c:pivotFmt>
      <c:pivotFmt>
        <c:idx val="6"/>
        <c:marker>
          <c:symbol val="none"/>
        </c:marker>
        <c:dLbl>
          <c:idx val="0"/>
          <c:spPr/>
          <c:txPr>
            <a:bodyPr/>
            <a:lstStyle/>
            <a:p>
              <a:pPr>
                <a:defRPr/>
              </a:pPr>
              <a:endParaRPr lang="en-US"/>
            </a:p>
          </c:txPr>
          <c:dLblPos val="ctr"/>
          <c:showLegendKey val="0"/>
          <c:showVal val="1"/>
          <c:showCatName val="0"/>
          <c:showSerName val="0"/>
          <c:showPercent val="0"/>
          <c:showBubbleSize val="0"/>
        </c:dLbl>
      </c:pivotFmt>
      <c:pivotFmt>
        <c:idx val="7"/>
        <c:marker>
          <c:symbol val="none"/>
        </c:marker>
        <c:dLbl>
          <c:idx val="0"/>
          <c:spPr/>
          <c:txPr>
            <a:bodyPr/>
            <a:lstStyle/>
            <a:p>
              <a:pPr>
                <a:defRPr/>
              </a:pPr>
              <a:endParaRPr lang="en-US"/>
            </a:p>
          </c:txPr>
          <c:dLblPos val="ctr"/>
          <c:showLegendKey val="0"/>
          <c:showVal val="1"/>
          <c:showCatName val="0"/>
          <c:showSerName val="0"/>
          <c:showPercent val="0"/>
          <c:showBubbleSize val="0"/>
        </c:dLbl>
      </c:pivotFmt>
      <c:pivotFmt>
        <c:idx val="8"/>
        <c:spPr>
          <a:gradFill>
            <a:gsLst>
              <a:gs pos="0">
                <a:srgbClr val="92D050"/>
              </a:gs>
              <a:gs pos="70000">
                <a:srgbClr val="00B050"/>
              </a:gs>
              <a:gs pos="100000">
                <a:schemeClr val="accent1">
                  <a:tint val="23500"/>
                  <a:satMod val="160000"/>
                </a:schemeClr>
              </a:gs>
            </a:gsLst>
            <a:lin ang="5400000" scaled="0"/>
          </a:gradFill>
          <a:scene3d>
            <a:camera prst="orthographicFront"/>
            <a:lightRig rig="threePt" dir="t"/>
          </a:scene3d>
          <a:sp3d>
            <a:bevelT/>
          </a:sp3d>
        </c:spPr>
        <c:marker>
          <c:symbol val="none"/>
        </c:marker>
        <c:dLbl>
          <c:idx val="0"/>
          <c:spPr/>
          <c:txPr>
            <a:bodyPr/>
            <a:lstStyle/>
            <a:p>
              <a:pPr>
                <a:defRPr/>
              </a:pPr>
              <a:endParaRPr lang="en-US"/>
            </a:p>
          </c:txPr>
          <c:dLblPos val="ctr"/>
          <c:showLegendKey val="0"/>
          <c:showVal val="1"/>
          <c:showCatName val="0"/>
          <c:showSerName val="0"/>
          <c:showPercent val="0"/>
          <c:showBubbleSize val="0"/>
        </c:dLbl>
      </c:pivotFmt>
      <c:pivotFmt>
        <c:idx val="9"/>
        <c:spPr>
          <a:gradFill>
            <a:gsLst>
              <a:gs pos="0">
                <a:srgbClr val="FF3F3F"/>
              </a:gs>
              <a:gs pos="70000">
                <a:srgbClr val="FF0000"/>
              </a:gs>
              <a:gs pos="100000">
                <a:schemeClr val="accent1">
                  <a:tint val="23500"/>
                  <a:satMod val="160000"/>
                </a:schemeClr>
              </a:gs>
            </a:gsLst>
            <a:lin ang="5400000" scaled="0"/>
          </a:gradFill>
          <a:ln>
            <a:solidFill>
              <a:schemeClr val="accent5">
                <a:lumMod val="60000"/>
                <a:lumOff val="40000"/>
              </a:schemeClr>
            </a:solidFill>
          </a:ln>
          <a:scene3d>
            <a:camera prst="orthographicFront"/>
            <a:lightRig rig="threePt" dir="t"/>
          </a:scene3d>
          <a:sp3d>
            <a:bevelT/>
          </a:sp3d>
        </c:spPr>
        <c:marker>
          <c:symbol val="none"/>
        </c:marker>
        <c:dLbl>
          <c:idx val="0"/>
          <c:spPr/>
          <c:txPr>
            <a:bodyPr/>
            <a:lstStyle/>
            <a:p>
              <a:pPr>
                <a:defRPr/>
              </a:pPr>
              <a:endParaRPr lang="en-US"/>
            </a:p>
          </c:txPr>
          <c:dLblPos val="ctr"/>
          <c:showLegendKey val="0"/>
          <c:showVal val="1"/>
          <c:showCatName val="0"/>
          <c:showSerName val="0"/>
          <c:showPercent val="0"/>
          <c:showBubbleSize val="0"/>
        </c:dLbl>
      </c:pivotFmt>
      <c:pivotFmt>
        <c:idx val="10"/>
        <c:marker>
          <c:symbol val="none"/>
        </c:marker>
      </c:pivotFmt>
      <c:pivotFmt>
        <c:idx val="11"/>
        <c:marker>
          <c:symbol val="none"/>
        </c:marker>
        <c:dLbl>
          <c:idx val="0"/>
          <c:spPr/>
          <c:txPr>
            <a:bodyPr/>
            <a:lstStyle/>
            <a:p>
              <a:pPr>
                <a:defRPr/>
              </a:pPr>
              <a:endParaRPr lang="en-US"/>
            </a:p>
          </c:txPr>
          <c:showLegendKey val="0"/>
          <c:showVal val="1"/>
          <c:showCatName val="0"/>
          <c:showSerName val="0"/>
          <c:showPercent val="0"/>
          <c:showBubbleSize val="0"/>
        </c:dLbl>
      </c:pivotFmt>
      <c:pivotFmt>
        <c:idx val="12"/>
        <c:marker>
          <c:symbol val="none"/>
        </c:marker>
        <c:dLbl>
          <c:idx val="0"/>
          <c:spPr/>
          <c:txPr>
            <a:bodyPr/>
            <a:lstStyle/>
            <a:p>
              <a:pPr>
                <a:defRPr/>
              </a:pPr>
              <a:endParaRPr lang="en-US"/>
            </a:p>
          </c:txPr>
          <c:showLegendKey val="0"/>
          <c:showVal val="1"/>
          <c:showCatName val="0"/>
          <c:showSerName val="0"/>
          <c:showPercent val="0"/>
          <c:showBubbleSize val="0"/>
        </c:dLbl>
      </c:pivotFmt>
      <c:pivotFmt>
        <c:idx val="13"/>
        <c:marker>
          <c:symbol val="none"/>
        </c:marker>
      </c:pivotFmt>
      <c:pivotFmt>
        <c:idx val="14"/>
        <c:marker>
          <c:symbol val="none"/>
        </c:marker>
        <c:dLbl>
          <c:idx val="0"/>
          <c:spPr/>
          <c:txPr>
            <a:bodyPr/>
            <a:lstStyle/>
            <a:p>
              <a:pPr>
                <a:defRPr/>
              </a:pPr>
              <a:endParaRPr lang="en-US"/>
            </a:p>
          </c:txPr>
          <c:dLblPos val="ctr"/>
          <c:showLegendKey val="0"/>
          <c:showVal val="1"/>
          <c:showCatName val="0"/>
          <c:showSerName val="0"/>
          <c:showPercent val="0"/>
          <c:showBubbleSize val="0"/>
        </c:dLbl>
      </c:pivotFmt>
    </c:pivotFmts>
    <c:plotArea>
      <c:layout/>
      <c:barChart>
        <c:barDir val="col"/>
        <c:grouping val="stacked"/>
        <c:varyColors val="0"/>
        <c:ser>
          <c:idx val="0"/>
          <c:order val="0"/>
          <c:tx>
            <c:strRef>
              <c:f>'Users Total Time'!$B$25:$B$26</c:f>
              <c:strCache>
                <c:ptCount val="1"/>
                <c:pt idx="0">
                  <c:v>Billable</c:v>
                </c:pt>
              </c:strCache>
            </c:strRef>
          </c:tx>
          <c:invertIfNegative val="0"/>
          <c:dLbls>
            <c:spPr/>
            <c:txPr>
              <a:bodyPr/>
              <a:lstStyle/>
              <a:p>
                <a:pPr>
                  <a:defRPr/>
                </a:pPr>
                <a:endParaRPr lang="en-US"/>
              </a:p>
            </c:txPr>
            <c:showLegendKey val="0"/>
            <c:showVal val="1"/>
            <c:showCatName val="0"/>
            <c:showSerName val="0"/>
            <c:showPercent val="0"/>
            <c:showBubbleSize val="0"/>
            <c:showLeaderLines val="0"/>
          </c:dLbls>
          <c:cat>
            <c:strRef>
              <c:f>'Users Total Time'!$A$27:$A$40</c:f>
              <c:strCache>
                <c:ptCount val="13"/>
                <c:pt idx="0">
                  <c:v>David Goulden</c:v>
                </c:pt>
                <c:pt idx="1">
                  <c:v>Eran Fishov</c:v>
                </c:pt>
                <c:pt idx="2">
                  <c:v>Josh Santos</c:v>
                </c:pt>
                <c:pt idx="3">
                  <c:v>Rami Cohen</c:v>
                </c:pt>
                <c:pt idx="4">
                  <c:v>Roni Feldsher</c:v>
                </c:pt>
                <c:pt idx="5">
                  <c:v>Tal Noga</c:v>
                </c:pt>
                <c:pt idx="6">
                  <c:v>Alex Gorman</c:v>
                </c:pt>
                <c:pt idx="7">
                  <c:v>G.I.Teh</c:v>
                </c:pt>
                <c:pt idx="8">
                  <c:v>Rob Sidhu</c:v>
                </c:pt>
                <c:pt idx="9">
                  <c:v>Patrick Smith</c:v>
                </c:pt>
                <c:pt idx="10">
                  <c:v>Evgeni Haikin</c:v>
                </c:pt>
                <c:pt idx="11">
                  <c:v>Noam Sayada</c:v>
                </c:pt>
                <c:pt idx="12">
                  <c:v>Jonah Kadish</c:v>
                </c:pt>
              </c:strCache>
            </c:strRef>
          </c:cat>
          <c:val>
            <c:numRef>
              <c:f>'Users Total Time'!$B$27:$B$40</c:f>
              <c:numCache>
                <c:formatCode>General</c:formatCode>
                <c:ptCount val="13"/>
                <c:pt idx="0">
                  <c:v>91.25</c:v>
                </c:pt>
                <c:pt idx="1">
                  <c:v>99.6</c:v>
                </c:pt>
                <c:pt idx="2">
                  <c:v>46.5</c:v>
                </c:pt>
                <c:pt idx="3">
                  <c:v>40.5</c:v>
                </c:pt>
                <c:pt idx="4">
                  <c:v>72.3</c:v>
                </c:pt>
                <c:pt idx="5">
                  <c:v>144.07999999999998</c:v>
                </c:pt>
                <c:pt idx="6">
                  <c:v>103.34000000000002</c:v>
                </c:pt>
                <c:pt idx="7">
                  <c:v>90.5</c:v>
                </c:pt>
                <c:pt idx="8">
                  <c:v>27</c:v>
                </c:pt>
                <c:pt idx="9">
                  <c:v>27.75</c:v>
                </c:pt>
                <c:pt idx="10">
                  <c:v>37</c:v>
                </c:pt>
                <c:pt idx="11">
                  <c:v>19</c:v>
                </c:pt>
                <c:pt idx="12">
                  <c:v>1.5</c:v>
                </c:pt>
              </c:numCache>
            </c:numRef>
          </c:val>
        </c:ser>
        <c:ser>
          <c:idx val="1"/>
          <c:order val="1"/>
          <c:tx>
            <c:strRef>
              <c:f>'Users Total Time'!$C$25:$C$26</c:f>
              <c:strCache>
                <c:ptCount val="1"/>
                <c:pt idx="0">
                  <c:v>Non-Billable</c:v>
                </c:pt>
              </c:strCache>
            </c:strRef>
          </c:tx>
          <c:invertIfNegative val="0"/>
          <c:dLbls>
            <c:spPr/>
            <c:txPr>
              <a:bodyPr/>
              <a:lstStyle/>
              <a:p>
                <a:pPr>
                  <a:defRPr/>
                </a:pPr>
                <a:endParaRPr lang="en-US"/>
              </a:p>
            </c:txPr>
            <c:showLegendKey val="0"/>
            <c:showVal val="1"/>
            <c:showCatName val="0"/>
            <c:showSerName val="0"/>
            <c:showPercent val="0"/>
            <c:showBubbleSize val="0"/>
            <c:showLeaderLines val="0"/>
          </c:dLbls>
          <c:cat>
            <c:strRef>
              <c:f>'Users Total Time'!$A$27:$A$40</c:f>
              <c:strCache>
                <c:ptCount val="13"/>
                <c:pt idx="0">
                  <c:v>David Goulden</c:v>
                </c:pt>
                <c:pt idx="1">
                  <c:v>Eran Fishov</c:v>
                </c:pt>
                <c:pt idx="2">
                  <c:v>Josh Santos</c:v>
                </c:pt>
                <c:pt idx="3">
                  <c:v>Rami Cohen</c:v>
                </c:pt>
                <c:pt idx="4">
                  <c:v>Roni Feldsher</c:v>
                </c:pt>
                <c:pt idx="5">
                  <c:v>Tal Noga</c:v>
                </c:pt>
                <c:pt idx="6">
                  <c:v>Alex Gorman</c:v>
                </c:pt>
                <c:pt idx="7">
                  <c:v>G.I.Teh</c:v>
                </c:pt>
                <c:pt idx="8">
                  <c:v>Rob Sidhu</c:v>
                </c:pt>
                <c:pt idx="9">
                  <c:v>Patrick Smith</c:v>
                </c:pt>
                <c:pt idx="10">
                  <c:v>Evgeni Haikin</c:v>
                </c:pt>
                <c:pt idx="11">
                  <c:v>Noam Sayada</c:v>
                </c:pt>
                <c:pt idx="12">
                  <c:v>Jonah Kadish</c:v>
                </c:pt>
              </c:strCache>
            </c:strRef>
          </c:cat>
          <c:val>
            <c:numRef>
              <c:f>'Users Total Time'!$C$27:$C$40</c:f>
              <c:numCache>
                <c:formatCode>General</c:formatCode>
                <c:ptCount val="13"/>
                <c:pt idx="1">
                  <c:v>2</c:v>
                </c:pt>
                <c:pt idx="2">
                  <c:v>5.5</c:v>
                </c:pt>
                <c:pt idx="3">
                  <c:v>24</c:v>
                </c:pt>
                <c:pt idx="4">
                  <c:v>4</c:v>
                </c:pt>
                <c:pt idx="5">
                  <c:v>49.019999999999996</c:v>
                </c:pt>
                <c:pt idx="6">
                  <c:v>23.240000000000002</c:v>
                </c:pt>
                <c:pt idx="7">
                  <c:v>4.5</c:v>
                </c:pt>
                <c:pt idx="9">
                  <c:v>18</c:v>
                </c:pt>
                <c:pt idx="10">
                  <c:v>3</c:v>
                </c:pt>
              </c:numCache>
            </c:numRef>
          </c:val>
        </c:ser>
        <c:dLbls>
          <c:dLblPos val="ctr"/>
          <c:showLegendKey val="0"/>
          <c:showVal val="1"/>
          <c:showCatName val="0"/>
          <c:showSerName val="0"/>
          <c:showPercent val="0"/>
          <c:showBubbleSize val="0"/>
        </c:dLbls>
        <c:gapWidth val="150"/>
        <c:overlap val="100"/>
        <c:axId val="190637056"/>
        <c:axId val="191949056"/>
      </c:barChart>
      <c:catAx>
        <c:axId val="190637056"/>
        <c:scaling>
          <c:orientation val="minMax"/>
        </c:scaling>
        <c:delete val="0"/>
        <c:axPos val="b"/>
        <c:majorTickMark val="out"/>
        <c:minorTickMark val="none"/>
        <c:tickLblPos val="nextTo"/>
        <c:crossAx val="191949056"/>
        <c:crosses val="autoZero"/>
        <c:auto val="1"/>
        <c:lblAlgn val="ctr"/>
        <c:lblOffset val="100"/>
        <c:noMultiLvlLbl val="0"/>
      </c:catAx>
      <c:valAx>
        <c:axId val="191949056"/>
        <c:scaling>
          <c:orientation val="minMax"/>
        </c:scaling>
        <c:delete val="0"/>
        <c:axPos val="l"/>
        <c:majorGridlines>
          <c:spPr>
            <a:ln cap="rnd"/>
            <a:effectLst>
              <a:innerShdw blurRad="63500" dist="50800" dir="16200000">
                <a:prstClr val="black">
                  <a:alpha val="50000"/>
                </a:prstClr>
              </a:innerShdw>
            </a:effectLst>
          </c:spPr>
        </c:majorGridlines>
        <c:numFmt formatCode="General" sourceLinked="1"/>
        <c:majorTickMark val="out"/>
        <c:minorTickMark val="none"/>
        <c:tickLblPos val="nextTo"/>
        <c:crossAx val="19063705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[Clarizen_CS_PS_Dash_v2.2.xlsm]Users Total Time!PivotTable2</c:name>
    <c:fmtId val="8"/>
  </c:pivotSource>
  <c:chart>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spPr>
          <a:gradFill>
            <a:gsLst>
              <a:gs pos="0">
                <a:srgbClr val="92D050"/>
              </a:gs>
              <a:gs pos="71000">
                <a:srgbClr val="00B050"/>
              </a:gs>
              <a:gs pos="100000">
                <a:schemeClr val="accent1">
                  <a:tint val="23500"/>
                  <a:satMod val="160000"/>
                </a:schemeClr>
              </a:gs>
            </a:gsLst>
            <a:lin ang="5400000" scaled="0"/>
          </a:gradFill>
          <a:scene3d>
            <a:camera prst="orthographicFront"/>
            <a:lightRig rig="threePt" dir="t"/>
          </a:scene3d>
          <a:sp3d>
            <a:bevelT prst="relaxedInset"/>
          </a:sp3d>
        </c:spPr>
        <c:marker>
          <c:symbol val="none"/>
        </c:marker>
        <c:dLbl>
          <c:idx val="0"/>
          <c:spPr/>
          <c:txPr>
            <a:bodyPr/>
            <a:lstStyle/>
            <a:p>
              <a:pPr>
                <a:defRPr/>
              </a:pPr>
              <a:endParaRPr lang="en-US"/>
            </a:p>
          </c:txPr>
          <c:dLblPos val="ctr"/>
          <c:showLegendKey val="0"/>
          <c:showVal val="1"/>
          <c:showCatName val="0"/>
          <c:showSerName val="0"/>
          <c:showPercent val="0"/>
          <c:showBubbleSize val="0"/>
        </c:dLbl>
      </c:pivotFmt>
      <c:pivotFmt>
        <c:idx val="11"/>
        <c:spPr>
          <a:gradFill>
            <a:gsLst>
              <a:gs pos="0">
                <a:srgbClr val="FF0000"/>
              </a:gs>
              <a:gs pos="70000">
                <a:srgbClr val="FF0000"/>
              </a:gs>
              <a:gs pos="100000">
                <a:schemeClr val="accent1">
                  <a:tint val="23500"/>
                  <a:satMod val="160000"/>
                </a:schemeClr>
              </a:gs>
            </a:gsLst>
            <a:lin ang="5400000" scaled="0"/>
          </a:gradFill>
          <a:scene3d>
            <a:camera prst="orthographicFront"/>
            <a:lightRig rig="threePt" dir="t"/>
          </a:scene3d>
          <a:sp3d>
            <a:bevelT prst="convex"/>
            <a:bevelB w="139700" h="139700" prst="divot"/>
          </a:sp3d>
        </c:spPr>
        <c:marker>
          <c:symbol val="none"/>
        </c:marker>
        <c:dLbl>
          <c:idx val="0"/>
          <c:spPr/>
          <c:txPr>
            <a:bodyPr/>
            <a:lstStyle/>
            <a:p>
              <a:pPr>
                <a:defRPr/>
              </a:pPr>
              <a:endParaRPr lang="en-US"/>
            </a:p>
          </c:txPr>
          <c:dLblPos val="ctr"/>
          <c:showLegendKey val="0"/>
          <c:showVal val="1"/>
          <c:showCatName val="0"/>
          <c:showSerName val="0"/>
          <c:showPercent val="0"/>
          <c:showBubbleSize val="0"/>
        </c:dLbl>
      </c:pivotFmt>
      <c:pivotFmt>
        <c:idx val="12"/>
        <c:marker>
          <c:symbol val="none"/>
        </c:marker>
        <c:dLbl>
          <c:idx val="0"/>
          <c:spPr/>
          <c:txPr>
            <a:bodyPr/>
            <a:lstStyle/>
            <a:p>
              <a:pPr>
                <a:defRPr/>
              </a:pPr>
              <a:endParaRPr lang="en-US"/>
            </a:p>
          </c:txPr>
          <c:dLblPos val="ctr"/>
          <c:showLegendKey val="0"/>
          <c:showVal val="1"/>
          <c:showCatName val="0"/>
          <c:showSerName val="0"/>
          <c:showPercent val="0"/>
          <c:showBubbleSize val="0"/>
        </c:dLbl>
      </c:pivotFmt>
      <c:pivotFmt>
        <c:idx val="13"/>
      </c:pivotFmt>
      <c:pivotFmt>
        <c:idx val="14"/>
        <c:marker>
          <c:symbol val="none"/>
        </c:marker>
        <c:dLbl>
          <c:idx val="0"/>
          <c:spPr/>
          <c:txPr>
            <a:bodyPr/>
            <a:lstStyle/>
            <a:p>
              <a:pPr>
                <a:defRPr/>
              </a:pPr>
              <a:endParaRPr lang="en-US"/>
            </a:p>
          </c:txPr>
          <c:dLblPos val="ctr"/>
          <c:showLegendKey val="0"/>
          <c:showVal val="1"/>
          <c:showCatName val="0"/>
          <c:showSerName val="0"/>
          <c:showPercent val="0"/>
          <c:showBubbleSize val="0"/>
        </c:dLbl>
      </c:pivotFmt>
      <c:pivotFmt>
        <c:idx val="15"/>
        <c:spPr>
          <a:gradFill>
            <a:gsLst>
              <a:gs pos="0">
                <a:srgbClr val="92D050"/>
              </a:gs>
              <a:gs pos="71000">
                <a:srgbClr val="00B050"/>
              </a:gs>
              <a:gs pos="100000">
                <a:schemeClr val="accent1">
                  <a:tint val="23500"/>
                  <a:satMod val="160000"/>
                </a:schemeClr>
              </a:gs>
            </a:gsLst>
            <a:lin ang="5400000" scaled="0"/>
          </a:gradFill>
          <a:scene3d>
            <a:camera prst="orthographicFront"/>
            <a:lightRig rig="threePt" dir="t"/>
          </a:scene3d>
          <a:sp3d>
            <a:bevelT prst="relaxedInset"/>
          </a:sp3d>
        </c:spPr>
        <c:marker>
          <c:symbol val="none"/>
        </c:marker>
        <c:dLbl>
          <c:idx val="0"/>
          <c:spPr/>
          <c:txPr>
            <a:bodyPr/>
            <a:lstStyle/>
            <a:p>
              <a:pPr>
                <a:defRPr/>
              </a:pPr>
              <a:endParaRPr lang="en-US"/>
            </a:p>
          </c:txPr>
          <c:dLblPos val="ctr"/>
          <c:showLegendKey val="0"/>
          <c:showVal val="1"/>
          <c:showCatName val="0"/>
          <c:showSerName val="0"/>
          <c:showPercent val="0"/>
          <c:showBubbleSize val="0"/>
        </c:dLbl>
      </c:pivotFmt>
      <c:pivotFmt>
        <c:idx val="16"/>
        <c:spPr>
          <a:gradFill>
            <a:gsLst>
              <a:gs pos="0">
                <a:srgbClr val="FF0000"/>
              </a:gs>
              <a:gs pos="70000">
                <a:srgbClr val="FF0000"/>
              </a:gs>
              <a:gs pos="100000">
                <a:schemeClr val="accent1">
                  <a:tint val="23500"/>
                  <a:satMod val="160000"/>
                </a:schemeClr>
              </a:gs>
            </a:gsLst>
            <a:lin ang="5400000" scaled="0"/>
          </a:gradFill>
          <a:scene3d>
            <a:camera prst="orthographicFront"/>
            <a:lightRig rig="threePt" dir="t"/>
          </a:scene3d>
          <a:sp3d>
            <a:bevelT prst="convex"/>
            <a:bevelB w="139700" h="139700" prst="divot"/>
          </a:sp3d>
        </c:spPr>
        <c:marker>
          <c:symbol val="none"/>
        </c:marker>
        <c:dLbl>
          <c:idx val="0"/>
          <c:spPr/>
          <c:txPr>
            <a:bodyPr/>
            <a:lstStyle/>
            <a:p>
              <a:pPr>
                <a:defRPr/>
              </a:pPr>
              <a:endParaRPr lang="en-US"/>
            </a:p>
          </c:txPr>
          <c:dLblPos val="ctr"/>
          <c:showLegendKey val="0"/>
          <c:showVal val="1"/>
          <c:showCatName val="0"/>
          <c:showSerName val="0"/>
          <c:showPercent val="0"/>
          <c:showBubbleSize val="0"/>
        </c:dLbl>
      </c:pivotFmt>
      <c:pivotFmt>
        <c:idx val="17"/>
        <c:marker>
          <c:symbol val="none"/>
        </c:marker>
      </c:pivotFmt>
      <c:pivotFmt>
        <c:idx val="18"/>
        <c:marker>
          <c:symbol val="none"/>
        </c:marker>
        <c:dLbl>
          <c:idx val="0"/>
          <c:spPr/>
          <c:txPr>
            <a:bodyPr/>
            <a:lstStyle/>
            <a:p>
              <a:pPr>
                <a:defRPr/>
              </a:pPr>
              <a:endParaRPr lang="en-US"/>
            </a:p>
          </c:txPr>
          <c:showLegendKey val="0"/>
          <c:showVal val="1"/>
          <c:showCatName val="0"/>
          <c:showSerName val="0"/>
          <c:showPercent val="0"/>
          <c:showBubbleSize val="0"/>
        </c:dLbl>
      </c:pivotFmt>
      <c:pivotFmt>
        <c:idx val="19"/>
        <c:marker>
          <c:symbol val="none"/>
        </c:marker>
        <c:dLbl>
          <c:idx val="0"/>
          <c:spPr/>
          <c:txPr>
            <a:bodyPr/>
            <a:lstStyle/>
            <a:p>
              <a:pPr>
                <a:defRPr/>
              </a:pPr>
              <a:endParaRPr lang="en-US"/>
            </a:p>
          </c:txPr>
          <c:showLegendKey val="0"/>
          <c:showVal val="1"/>
          <c:showCatName val="0"/>
          <c:showSerName val="0"/>
          <c:showPercent val="0"/>
          <c:showBubbleSize val="0"/>
        </c:dLbl>
      </c:pivotFmt>
      <c:pivotFmt>
        <c:idx val="20"/>
        <c:marker>
          <c:symbol val="none"/>
        </c:marker>
      </c:pivotFmt>
      <c:pivotFmt>
        <c:idx val="21"/>
        <c:marker>
          <c:symbol val="none"/>
        </c:marker>
      </c:pivotFmt>
    </c:pivotFmts>
    <c:plotArea>
      <c:layout/>
      <c:barChart>
        <c:barDir val="col"/>
        <c:grouping val="percentStacked"/>
        <c:varyColors val="0"/>
        <c:ser>
          <c:idx val="0"/>
          <c:order val="0"/>
          <c:tx>
            <c:strRef>
              <c:f>'Users Total Time'!$B$25:$B$26</c:f>
              <c:strCache>
                <c:ptCount val="1"/>
                <c:pt idx="0">
                  <c:v>Billable</c:v>
                </c:pt>
              </c:strCache>
            </c:strRef>
          </c:tx>
          <c:invertIfNegative val="0"/>
          <c:dLbls>
            <c:spPr/>
            <c:txPr>
              <a:bodyPr/>
              <a:lstStyle/>
              <a:p>
                <a:pPr>
                  <a:defRPr/>
                </a:pPr>
                <a:endParaRPr lang="en-US"/>
              </a:p>
            </c:txPr>
            <c:showLegendKey val="0"/>
            <c:showVal val="1"/>
            <c:showCatName val="0"/>
            <c:showSerName val="0"/>
            <c:showPercent val="0"/>
            <c:showBubbleSize val="0"/>
            <c:showLeaderLines val="0"/>
          </c:dLbls>
          <c:cat>
            <c:strRef>
              <c:f>'Users Total Time'!$A$27:$A$40</c:f>
              <c:strCache>
                <c:ptCount val="13"/>
                <c:pt idx="0">
                  <c:v>David Goulden</c:v>
                </c:pt>
                <c:pt idx="1">
                  <c:v>Eran Fishov</c:v>
                </c:pt>
                <c:pt idx="2">
                  <c:v>Josh Santos</c:v>
                </c:pt>
                <c:pt idx="3">
                  <c:v>Rami Cohen</c:v>
                </c:pt>
                <c:pt idx="4">
                  <c:v>Roni Feldsher</c:v>
                </c:pt>
                <c:pt idx="5">
                  <c:v>Tal Noga</c:v>
                </c:pt>
                <c:pt idx="6">
                  <c:v>Alex Gorman</c:v>
                </c:pt>
                <c:pt idx="7">
                  <c:v>G.I.Teh</c:v>
                </c:pt>
                <c:pt idx="8">
                  <c:v>Rob Sidhu</c:v>
                </c:pt>
                <c:pt idx="9">
                  <c:v>Patrick Smith</c:v>
                </c:pt>
                <c:pt idx="10">
                  <c:v>Evgeni Haikin</c:v>
                </c:pt>
                <c:pt idx="11">
                  <c:v>Noam Sayada</c:v>
                </c:pt>
                <c:pt idx="12">
                  <c:v>Jonah Kadish</c:v>
                </c:pt>
              </c:strCache>
            </c:strRef>
          </c:cat>
          <c:val>
            <c:numRef>
              <c:f>'Users Total Time'!$B$27:$B$40</c:f>
              <c:numCache>
                <c:formatCode>General</c:formatCode>
                <c:ptCount val="13"/>
                <c:pt idx="0">
                  <c:v>91.25</c:v>
                </c:pt>
                <c:pt idx="1">
                  <c:v>99.6</c:v>
                </c:pt>
                <c:pt idx="2">
                  <c:v>46.5</c:v>
                </c:pt>
                <c:pt idx="3">
                  <c:v>40.5</c:v>
                </c:pt>
                <c:pt idx="4">
                  <c:v>72.3</c:v>
                </c:pt>
                <c:pt idx="5">
                  <c:v>144.07999999999998</c:v>
                </c:pt>
                <c:pt idx="6">
                  <c:v>103.34000000000002</c:v>
                </c:pt>
                <c:pt idx="7">
                  <c:v>90.5</c:v>
                </c:pt>
                <c:pt idx="8">
                  <c:v>27</c:v>
                </c:pt>
                <c:pt idx="9">
                  <c:v>27.75</c:v>
                </c:pt>
                <c:pt idx="10">
                  <c:v>37</c:v>
                </c:pt>
                <c:pt idx="11">
                  <c:v>19</c:v>
                </c:pt>
                <c:pt idx="12">
                  <c:v>1.5</c:v>
                </c:pt>
              </c:numCache>
            </c:numRef>
          </c:val>
        </c:ser>
        <c:ser>
          <c:idx val="1"/>
          <c:order val="1"/>
          <c:tx>
            <c:strRef>
              <c:f>'Users Total Time'!$C$25:$C$26</c:f>
              <c:strCache>
                <c:ptCount val="1"/>
                <c:pt idx="0">
                  <c:v>Non-Billable</c:v>
                </c:pt>
              </c:strCache>
            </c:strRef>
          </c:tx>
          <c:invertIfNegative val="0"/>
          <c:dLbls>
            <c:spPr/>
            <c:txPr>
              <a:bodyPr/>
              <a:lstStyle/>
              <a:p>
                <a:pPr>
                  <a:defRPr/>
                </a:pPr>
                <a:endParaRPr lang="en-US"/>
              </a:p>
            </c:txPr>
            <c:showLegendKey val="0"/>
            <c:showVal val="1"/>
            <c:showCatName val="0"/>
            <c:showSerName val="0"/>
            <c:showPercent val="0"/>
            <c:showBubbleSize val="0"/>
            <c:showLeaderLines val="0"/>
          </c:dLbls>
          <c:cat>
            <c:strRef>
              <c:f>'Users Total Time'!$A$27:$A$40</c:f>
              <c:strCache>
                <c:ptCount val="13"/>
                <c:pt idx="0">
                  <c:v>David Goulden</c:v>
                </c:pt>
                <c:pt idx="1">
                  <c:v>Eran Fishov</c:v>
                </c:pt>
                <c:pt idx="2">
                  <c:v>Josh Santos</c:v>
                </c:pt>
                <c:pt idx="3">
                  <c:v>Rami Cohen</c:v>
                </c:pt>
                <c:pt idx="4">
                  <c:v>Roni Feldsher</c:v>
                </c:pt>
                <c:pt idx="5">
                  <c:v>Tal Noga</c:v>
                </c:pt>
                <c:pt idx="6">
                  <c:v>Alex Gorman</c:v>
                </c:pt>
                <c:pt idx="7">
                  <c:v>G.I.Teh</c:v>
                </c:pt>
                <c:pt idx="8">
                  <c:v>Rob Sidhu</c:v>
                </c:pt>
                <c:pt idx="9">
                  <c:v>Patrick Smith</c:v>
                </c:pt>
                <c:pt idx="10">
                  <c:v>Evgeni Haikin</c:v>
                </c:pt>
                <c:pt idx="11">
                  <c:v>Noam Sayada</c:v>
                </c:pt>
                <c:pt idx="12">
                  <c:v>Jonah Kadish</c:v>
                </c:pt>
              </c:strCache>
            </c:strRef>
          </c:cat>
          <c:val>
            <c:numRef>
              <c:f>'Users Total Time'!$C$27:$C$40</c:f>
              <c:numCache>
                <c:formatCode>General</c:formatCode>
                <c:ptCount val="13"/>
                <c:pt idx="1">
                  <c:v>2</c:v>
                </c:pt>
                <c:pt idx="2">
                  <c:v>5.5</c:v>
                </c:pt>
                <c:pt idx="3">
                  <c:v>24</c:v>
                </c:pt>
                <c:pt idx="4">
                  <c:v>4</c:v>
                </c:pt>
                <c:pt idx="5">
                  <c:v>49.019999999999996</c:v>
                </c:pt>
                <c:pt idx="6">
                  <c:v>23.240000000000002</c:v>
                </c:pt>
                <c:pt idx="7">
                  <c:v>4.5</c:v>
                </c:pt>
                <c:pt idx="9">
                  <c:v>18</c:v>
                </c:pt>
                <c:pt idx="10">
                  <c:v>3</c:v>
                </c:pt>
              </c:numCache>
            </c:numRef>
          </c:val>
        </c:ser>
        <c:dLbls>
          <c:dLblPos val="ctr"/>
          <c:showLegendKey val="0"/>
          <c:showVal val="1"/>
          <c:showCatName val="0"/>
          <c:showSerName val="0"/>
          <c:showPercent val="0"/>
          <c:showBubbleSize val="0"/>
        </c:dLbls>
        <c:gapWidth val="150"/>
        <c:overlap val="100"/>
        <c:axId val="190636544"/>
        <c:axId val="191950784"/>
      </c:barChart>
      <c:catAx>
        <c:axId val="190636544"/>
        <c:scaling>
          <c:orientation val="minMax"/>
        </c:scaling>
        <c:delete val="0"/>
        <c:axPos val="b"/>
        <c:majorTickMark val="out"/>
        <c:minorTickMark val="none"/>
        <c:tickLblPos val="nextTo"/>
        <c:crossAx val="191950784"/>
        <c:crosses val="autoZero"/>
        <c:auto val="1"/>
        <c:lblAlgn val="ctr"/>
        <c:lblOffset val="100"/>
        <c:noMultiLvlLbl val="0"/>
      </c:catAx>
      <c:valAx>
        <c:axId val="191950784"/>
        <c:scaling>
          <c:orientation val="minMax"/>
        </c:scaling>
        <c:delete val="0"/>
        <c:axPos val="l"/>
        <c:majorGridlines/>
        <c:numFmt formatCode="0%" sourceLinked="1"/>
        <c:majorTickMark val="out"/>
        <c:minorTickMark val="none"/>
        <c:tickLblPos val="nextTo"/>
        <c:crossAx val="190636544"/>
        <c:crosses val="autoZero"/>
        <c:crossBetween val="between"/>
      </c:valAx>
      <c:spPr>
        <a:solidFill>
          <a:sysClr val="window" lastClr="FFFFFF"/>
        </a:solidFill>
        <a:ln>
          <a:solidFill>
            <a:schemeClr val="accent3">
              <a:lumMod val="75000"/>
            </a:schemeClr>
          </a:solidFill>
        </a:ln>
      </c:spPr>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[Clarizen_CS_PS_Dash_v2.2.xlsm]Users Total Time!PivotTable2</c:name>
    <c:fmtId val="12"/>
  </c:pivotSource>
  <c:chart>
    <c:title>
      <c:tx>
        <c:rich>
          <a:bodyPr/>
          <a:lstStyle/>
          <a:p>
            <a:pPr>
              <a:defRPr/>
            </a:pPr>
            <a:r>
              <a:rPr lang="en-US"/>
              <a:t>Hours Reported</a:t>
            </a:r>
            <a:r>
              <a:rPr lang="en-US" baseline="0"/>
              <a:t> Per CSM</a:t>
            </a:r>
            <a:endParaRPr lang="en-US"/>
          </a:p>
        </c:rich>
      </c:tx>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spPr>
          <a:gradFill>
            <a:gsLst>
              <a:gs pos="0">
                <a:srgbClr val="92D050"/>
              </a:gs>
              <a:gs pos="70000">
                <a:srgbClr val="00B050"/>
              </a:gs>
              <a:gs pos="100000">
                <a:schemeClr val="accent1">
                  <a:tint val="23500"/>
                  <a:satMod val="160000"/>
                </a:schemeClr>
              </a:gs>
            </a:gsLst>
            <a:lin ang="5400000" scaled="0"/>
          </a:gradFill>
          <a:scene3d>
            <a:camera prst="orthographicFront"/>
            <a:lightRig rig="threePt" dir="t"/>
          </a:scene3d>
          <a:sp3d>
            <a:bevelT/>
          </a:sp3d>
        </c:spPr>
        <c:marker>
          <c:symbol val="none"/>
        </c:marker>
        <c:dLbl>
          <c:idx val="0"/>
          <c:spPr/>
          <c:txPr>
            <a:bodyPr/>
            <a:lstStyle/>
            <a:p>
              <a:pPr>
                <a:defRPr/>
              </a:pPr>
              <a:endParaRPr lang="en-US"/>
            </a:p>
          </c:txPr>
          <c:dLblPos val="ctr"/>
          <c:showLegendKey val="0"/>
          <c:showVal val="1"/>
          <c:showCatName val="0"/>
          <c:showSerName val="0"/>
          <c:showPercent val="0"/>
          <c:showBubbleSize val="0"/>
        </c:dLbl>
      </c:pivotFmt>
      <c:pivotFmt>
        <c:idx val="5"/>
        <c:spPr>
          <a:gradFill>
            <a:gsLst>
              <a:gs pos="0">
                <a:srgbClr val="FF3F3F"/>
              </a:gs>
              <a:gs pos="70000">
                <a:srgbClr val="FF0000"/>
              </a:gs>
              <a:gs pos="100000">
                <a:schemeClr val="accent1">
                  <a:tint val="23500"/>
                  <a:satMod val="160000"/>
                </a:schemeClr>
              </a:gs>
            </a:gsLst>
            <a:lin ang="5400000" scaled="0"/>
          </a:gradFill>
          <a:ln>
            <a:solidFill>
              <a:schemeClr val="accent5">
                <a:lumMod val="60000"/>
                <a:lumOff val="40000"/>
              </a:schemeClr>
            </a:solidFill>
          </a:ln>
          <a:scene3d>
            <a:camera prst="orthographicFront"/>
            <a:lightRig rig="threePt" dir="t"/>
          </a:scene3d>
          <a:sp3d>
            <a:bevelT/>
          </a:sp3d>
        </c:spPr>
        <c:marker>
          <c:symbol val="none"/>
        </c:marker>
        <c:dLbl>
          <c:idx val="0"/>
          <c:spPr/>
          <c:txPr>
            <a:bodyPr/>
            <a:lstStyle/>
            <a:p>
              <a:pPr>
                <a:defRPr/>
              </a:pPr>
              <a:endParaRPr lang="en-US"/>
            </a:p>
          </c:txPr>
          <c:dLblPos val="ctr"/>
          <c:showLegendKey val="0"/>
          <c:showVal val="1"/>
          <c:showCatName val="0"/>
          <c:showSerName val="0"/>
          <c:showPercent val="0"/>
          <c:showBubbleSize val="0"/>
        </c:dLbl>
      </c:pivotFmt>
      <c:pivotFmt>
        <c:idx val="6"/>
        <c:marker>
          <c:symbol val="none"/>
        </c:marker>
        <c:dLbl>
          <c:idx val="0"/>
          <c:spPr/>
          <c:txPr>
            <a:bodyPr/>
            <a:lstStyle/>
            <a:p>
              <a:pPr>
                <a:defRPr/>
              </a:pPr>
              <a:endParaRPr lang="en-US"/>
            </a:p>
          </c:txPr>
          <c:dLblPos val="ctr"/>
          <c:showLegendKey val="0"/>
          <c:showVal val="1"/>
          <c:showCatName val="0"/>
          <c:showSerName val="0"/>
          <c:showPercent val="0"/>
          <c:showBubbleSize val="0"/>
        </c:dLbl>
      </c:pivotFmt>
      <c:pivotFmt>
        <c:idx val="7"/>
        <c:marker>
          <c:symbol val="none"/>
        </c:marker>
        <c:dLbl>
          <c:idx val="0"/>
          <c:spPr/>
          <c:txPr>
            <a:bodyPr/>
            <a:lstStyle/>
            <a:p>
              <a:pPr>
                <a:defRPr/>
              </a:pPr>
              <a:endParaRPr lang="en-US"/>
            </a:p>
          </c:txPr>
          <c:dLblPos val="ctr"/>
          <c:showLegendKey val="0"/>
          <c:showVal val="1"/>
          <c:showCatName val="0"/>
          <c:showSerName val="0"/>
          <c:showPercent val="0"/>
          <c:showBubbleSize val="0"/>
        </c:dLbl>
      </c:pivotFmt>
      <c:pivotFmt>
        <c:idx val="8"/>
        <c:spPr>
          <a:gradFill>
            <a:gsLst>
              <a:gs pos="0">
                <a:srgbClr val="92D050"/>
              </a:gs>
              <a:gs pos="70000">
                <a:srgbClr val="00B050"/>
              </a:gs>
              <a:gs pos="100000">
                <a:schemeClr val="accent1">
                  <a:tint val="23500"/>
                  <a:satMod val="160000"/>
                </a:schemeClr>
              </a:gs>
            </a:gsLst>
            <a:lin ang="5400000" scaled="0"/>
          </a:gradFill>
          <a:scene3d>
            <a:camera prst="orthographicFront"/>
            <a:lightRig rig="threePt" dir="t"/>
          </a:scene3d>
          <a:sp3d>
            <a:bevelT/>
          </a:sp3d>
        </c:spPr>
        <c:marker>
          <c:symbol val="none"/>
        </c:marker>
        <c:dLbl>
          <c:idx val="0"/>
          <c:spPr/>
          <c:txPr>
            <a:bodyPr/>
            <a:lstStyle/>
            <a:p>
              <a:pPr>
                <a:defRPr/>
              </a:pPr>
              <a:endParaRPr lang="en-US"/>
            </a:p>
          </c:txPr>
          <c:dLblPos val="ctr"/>
          <c:showLegendKey val="0"/>
          <c:showVal val="1"/>
          <c:showCatName val="0"/>
          <c:showSerName val="0"/>
          <c:showPercent val="0"/>
          <c:showBubbleSize val="0"/>
        </c:dLbl>
      </c:pivotFmt>
      <c:pivotFmt>
        <c:idx val="9"/>
        <c:spPr>
          <a:gradFill>
            <a:gsLst>
              <a:gs pos="0">
                <a:srgbClr val="FF3F3F"/>
              </a:gs>
              <a:gs pos="70000">
                <a:srgbClr val="FF0000"/>
              </a:gs>
              <a:gs pos="100000">
                <a:schemeClr val="accent1">
                  <a:tint val="23500"/>
                  <a:satMod val="160000"/>
                </a:schemeClr>
              </a:gs>
            </a:gsLst>
            <a:lin ang="5400000" scaled="0"/>
          </a:gradFill>
          <a:ln>
            <a:solidFill>
              <a:schemeClr val="accent5">
                <a:lumMod val="60000"/>
                <a:lumOff val="40000"/>
              </a:schemeClr>
            </a:solidFill>
          </a:ln>
          <a:scene3d>
            <a:camera prst="orthographicFront"/>
            <a:lightRig rig="threePt" dir="t"/>
          </a:scene3d>
          <a:sp3d>
            <a:bevelT/>
          </a:sp3d>
        </c:spPr>
        <c:marker>
          <c:symbol val="none"/>
        </c:marker>
        <c:dLbl>
          <c:idx val="0"/>
          <c:spPr/>
          <c:txPr>
            <a:bodyPr/>
            <a:lstStyle/>
            <a:p>
              <a:pPr>
                <a:defRPr/>
              </a:pPr>
              <a:endParaRPr lang="en-US"/>
            </a:p>
          </c:txPr>
          <c:dLblPos val="ctr"/>
          <c:showLegendKey val="0"/>
          <c:showVal val="1"/>
          <c:showCatName val="0"/>
          <c:showSerName val="0"/>
          <c:showPercent val="0"/>
          <c:showBubbleSize val="0"/>
        </c:dLbl>
      </c:pivotFmt>
      <c:pivotFmt>
        <c:idx val="10"/>
        <c:marker>
          <c:symbol val="none"/>
        </c:marker>
        <c:dLbl>
          <c:idx val="0"/>
          <c:spPr/>
          <c:txPr>
            <a:bodyPr/>
            <a:lstStyle/>
            <a:p>
              <a:pPr>
                <a:defRPr/>
              </a:pPr>
              <a:endParaRPr lang="en-US"/>
            </a:p>
          </c:txPr>
          <c:dLblPos val="ctr"/>
          <c:showLegendKey val="0"/>
          <c:showVal val="1"/>
          <c:showCatName val="0"/>
          <c:showSerName val="0"/>
          <c:showPercent val="0"/>
          <c:showBubbleSize val="0"/>
        </c:dLbl>
      </c:pivotFmt>
      <c:pivotFmt>
        <c:idx val="11"/>
        <c:spPr>
          <a:gradFill>
            <a:gsLst>
              <a:gs pos="0">
                <a:srgbClr val="92D050"/>
              </a:gs>
              <a:gs pos="70000">
                <a:srgbClr val="00B050"/>
              </a:gs>
              <a:gs pos="100000">
                <a:schemeClr val="accent1">
                  <a:tint val="23500"/>
                  <a:satMod val="160000"/>
                </a:schemeClr>
              </a:gs>
            </a:gsLst>
            <a:lin ang="5400000" scaled="0"/>
          </a:gradFill>
          <a:scene3d>
            <a:camera prst="orthographicFront"/>
            <a:lightRig rig="threePt" dir="t"/>
          </a:scene3d>
          <a:sp3d>
            <a:bevelT/>
          </a:sp3d>
        </c:spPr>
        <c:marker>
          <c:symbol val="none"/>
        </c:marker>
        <c:dLbl>
          <c:idx val="0"/>
          <c:spPr/>
          <c:txPr>
            <a:bodyPr/>
            <a:lstStyle/>
            <a:p>
              <a:pPr>
                <a:defRPr/>
              </a:pPr>
              <a:endParaRPr lang="en-US"/>
            </a:p>
          </c:txPr>
          <c:dLblPos val="ctr"/>
          <c:showLegendKey val="0"/>
          <c:showVal val="1"/>
          <c:showCatName val="0"/>
          <c:showSerName val="0"/>
          <c:showPercent val="0"/>
          <c:showBubbleSize val="0"/>
        </c:dLbl>
      </c:pivotFmt>
      <c:pivotFmt>
        <c:idx val="12"/>
        <c:spPr>
          <a:gradFill>
            <a:gsLst>
              <a:gs pos="0">
                <a:srgbClr val="FF3F3F"/>
              </a:gs>
              <a:gs pos="70000">
                <a:srgbClr val="FF0000"/>
              </a:gs>
              <a:gs pos="100000">
                <a:schemeClr val="accent1">
                  <a:tint val="23500"/>
                  <a:satMod val="160000"/>
                </a:schemeClr>
              </a:gs>
            </a:gsLst>
            <a:lin ang="5400000" scaled="0"/>
          </a:gradFill>
          <a:ln>
            <a:solidFill>
              <a:schemeClr val="accent5">
                <a:lumMod val="60000"/>
                <a:lumOff val="40000"/>
              </a:schemeClr>
            </a:solidFill>
          </a:ln>
          <a:scene3d>
            <a:camera prst="orthographicFront"/>
            <a:lightRig rig="threePt" dir="t"/>
          </a:scene3d>
          <a:sp3d>
            <a:bevelT/>
          </a:sp3d>
        </c:spPr>
        <c:marker>
          <c:symbol val="none"/>
        </c:marker>
        <c:dLbl>
          <c:idx val="0"/>
          <c:spPr/>
          <c:txPr>
            <a:bodyPr/>
            <a:lstStyle/>
            <a:p>
              <a:pPr>
                <a:defRPr/>
              </a:pPr>
              <a:endParaRPr lang="en-US"/>
            </a:p>
          </c:txPr>
          <c:dLblPos val="ctr"/>
          <c:showLegendKey val="0"/>
          <c:showVal val="1"/>
          <c:showCatName val="0"/>
          <c:showSerName val="0"/>
          <c:showPercent val="0"/>
          <c:showBubbleSize val="0"/>
        </c:dLbl>
      </c:pivotFmt>
      <c:pivotFmt>
        <c:idx val="13"/>
        <c:marker>
          <c:symbol val="none"/>
        </c:marker>
        <c:dLbl>
          <c:idx val="0"/>
          <c:spPr/>
          <c:txPr>
            <a:bodyPr/>
            <a:lstStyle/>
            <a:p>
              <a:pPr>
                <a:defRPr/>
              </a:pPr>
              <a:endParaRPr lang="en-US"/>
            </a:p>
          </c:txPr>
          <c:dLblPos val="ctr"/>
          <c:showLegendKey val="0"/>
          <c:showVal val="1"/>
          <c:showCatName val="0"/>
          <c:showSerName val="0"/>
          <c:showPercent val="0"/>
          <c:showBubbleSize val="0"/>
        </c:dLbl>
      </c:pivotFmt>
      <c:pivotFmt>
        <c:idx val="14"/>
        <c:spPr>
          <a:gradFill>
            <a:gsLst>
              <a:gs pos="0">
                <a:srgbClr val="92D050"/>
              </a:gs>
              <a:gs pos="70000">
                <a:srgbClr val="00B050"/>
              </a:gs>
              <a:gs pos="100000">
                <a:schemeClr val="accent1">
                  <a:tint val="23500"/>
                  <a:satMod val="160000"/>
                </a:schemeClr>
              </a:gs>
            </a:gsLst>
            <a:lin ang="5400000" scaled="0"/>
          </a:gradFill>
          <a:scene3d>
            <a:camera prst="orthographicFront"/>
            <a:lightRig rig="threePt" dir="t"/>
          </a:scene3d>
          <a:sp3d>
            <a:bevelT/>
          </a:sp3d>
        </c:spPr>
        <c:marker>
          <c:symbol val="none"/>
        </c:marker>
        <c:dLbl>
          <c:idx val="0"/>
          <c:spPr/>
          <c:txPr>
            <a:bodyPr/>
            <a:lstStyle/>
            <a:p>
              <a:pPr>
                <a:defRPr/>
              </a:pPr>
              <a:endParaRPr lang="en-US"/>
            </a:p>
          </c:txPr>
          <c:dLblPos val="ctr"/>
          <c:showLegendKey val="0"/>
          <c:showVal val="1"/>
          <c:showCatName val="0"/>
          <c:showSerName val="0"/>
          <c:showPercent val="0"/>
          <c:showBubbleSize val="0"/>
        </c:dLbl>
      </c:pivotFmt>
      <c:pivotFmt>
        <c:idx val="15"/>
        <c:spPr>
          <a:gradFill>
            <a:gsLst>
              <a:gs pos="0">
                <a:srgbClr val="FF3F3F"/>
              </a:gs>
              <a:gs pos="70000">
                <a:srgbClr val="FF0000"/>
              </a:gs>
              <a:gs pos="100000">
                <a:schemeClr val="accent1">
                  <a:tint val="23500"/>
                  <a:satMod val="160000"/>
                </a:schemeClr>
              </a:gs>
            </a:gsLst>
            <a:lin ang="5400000" scaled="0"/>
          </a:gradFill>
          <a:ln>
            <a:solidFill>
              <a:schemeClr val="accent5">
                <a:lumMod val="60000"/>
                <a:lumOff val="40000"/>
              </a:schemeClr>
            </a:solidFill>
          </a:ln>
          <a:scene3d>
            <a:camera prst="orthographicFront"/>
            <a:lightRig rig="threePt" dir="t"/>
          </a:scene3d>
          <a:sp3d>
            <a:bevelT/>
          </a:sp3d>
        </c:spPr>
        <c:marker>
          <c:symbol val="none"/>
        </c:marker>
        <c:dLbl>
          <c:idx val="0"/>
          <c:spPr/>
          <c:txPr>
            <a:bodyPr/>
            <a:lstStyle/>
            <a:p>
              <a:pPr>
                <a:defRPr/>
              </a:pPr>
              <a:endParaRPr lang="en-US"/>
            </a:p>
          </c:txPr>
          <c:dLblPos val="ctr"/>
          <c:showLegendKey val="0"/>
          <c:showVal val="1"/>
          <c:showCatName val="0"/>
          <c:showSerName val="0"/>
          <c:showPercent val="0"/>
          <c:showBubbleSize val="0"/>
        </c:dLbl>
      </c:pivotFmt>
      <c:pivotFmt>
        <c:idx val="16"/>
        <c:marker>
          <c:symbol val="none"/>
        </c:marker>
        <c:dLbl>
          <c:idx val="0"/>
          <c:spPr/>
          <c:txPr>
            <a:bodyPr/>
            <a:lstStyle/>
            <a:p>
              <a:pPr>
                <a:defRPr/>
              </a:pPr>
              <a:endParaRPr lang="en-US"/>
            </a:p>
          </c:txPr>
          <c:dLblPos val="ctr"/>
          <c:showLegendKey val="0"/>
          <c:showVal val="1"/>
          <c:showCatName val="0"/>
          <c:showSerName val="0"/>
          <c:showPercent val="0"/>
          <c:showBubbleSize val="0"/>
        </c:dLbl>
      </c:pivotFmt>
      <c:pivotFmt>
        <c:idx val="17"/>
        <c:spPr>
          <a:gradFill>
            <a:gsLst>
              <a:gs pos="0">
                <a:srgbClr val="92D050"/>
              </a:gs>
              <a:gs pos="70000">
                <a:srgbClr val="00B050"/>
              </a:gs>
              <a:gs pos="100000">
                <a:schemeClr val="accent1">
                  <a:tint val="23500"/>
                  <a:satMod val="160000"/>
                </a:schemeClr>
              </a:gs>
            </a:gsLst>
            <a:lin ang="5400000" scaled="0"/>
          </a:gradFill>
          <a:scene3d>
            <a:camera prst="orthographicFront"/>
            <a:lightRig rig="threePt" dir="t"/>
          </a:scene3d>
          <a:sp3d>
            <a:bevelT/>
          </a:sp3d>
        </c:spPr>
        <c:marker>
          <c:symbol val="none"/>
        </c:marker>
        <c:dLbl>
          <c:idx val="0"/>
          <c:spPr/>
          <c:txPr>
            <a:bodyPr/>
            <a:lstStyle/>
            <a:p>
              <a:pPr>
                <a:defRPr/>
              </a:pPr>
              <a:endParaRPr lang="en-US"/>
            </a:p>
          </c:txPr>
          <c:dLblPos val="ctr"/>
          <c:showLegendKey val="0"/>
          <c:showVal val="1"/>
          <c:showCatName val="0"/>
          <c:showSerName val="0"/>
          <c:showPercent val="0"/>
          <c:showBubbleSize val="0"/>
        </c:dLbl>
      </c:pivotFmt>
      <c:pivotFmt>
        <c:idx val="18"/>
        <c:spPr>
          <a:gradFill>
            <a:gsLst>
              <a:gs pos="0">
                <a:srgbClr val="FF3F3F"/>
              </a:gs>
              <a:gs pos="70000">
                <a:srgbClr val="FF0000"/>
              </a:gs>
              <a:gs pos="100000">
                <a:schemeClr val="accent1">
                  <a:tint val="23500"/>
                  <a:satMod val="160000"/>
                </a:schemeClr>
              </a:gs>
            </a:gsLst>
            <a:lin ang="5400000" scaled="0"/>
          </a:gradFill>
          <a:ln>
            <a:solidFill>
              <a:schemeClr val="accent5">
                <a:lumMod val="60000"/>
                <a:lumOff val="40000"/>
              </a:schemeClr>
            </a:solidFill>
          </a:ln>
          <a:scene3d>
            <a:camera prst="orthographicFront"/>
            <a:lightRig rig="threePt" dir="t"/>
          </a:scene3d>
          <a:sp3d>
            <a:bevelT/>
          </a:sp3d>
        </c:spPr>
        <c:marker>
          <c:symbol val="none"/>
        </c:marker>
        <c:dLbl>
          <c:idx val="0"/>
          <c:spPr/>
          <c:txPr>
            <a:bodyPr/>
            <a:lstStyle/>
            <a:p>
              <a:pPr>
                <a:defRPr/>
              </a:pPr>
              <a:endParaRPr lang="en-US"/>
            </a:p>
          </c:txPr>
          <c:dLblPos val="ctr"/>
          <c:showLegendKey val="0"/>
          <c:showVal val="1"/>
          <c:showCatName val="0"/>
          <c:showSerName val="0"/>
          <c:showPercent val="0"/>
          <c:showBubbleSize val="0"/>
        </c:dLbl>
      </c:pivotFmt>
      <c:pivotFmt>
        <c:idx val="19"/>
        <c:marker>
          <c:symbol val="none"/>
        </c:marker>
      </c:pivotFmt>
      <c:pivotFmt>
        <c:idx val="20"/>
        <c:marker>
          <c:symbol val="none"/>
        </c:marker>
        <c:dLbl>
          <c:idx val="0"/>
          <c:spPr/>
          <c:txPr>
            <a:bodyPr/>
            <a:lstStyle/>
            <a:p>
              <a:pPr>
                <a:defRPr/>
              </a:pPr>
              <a:endParaRPr lang="en-US"/>
            </a:p>
          </c:txPr>
          <c:dLblPos val="ctr"/>
          <c:showLegendKey val="0"/>
          <c:showVal val="1"/>
          <c:showCatName val="0"/>
          <c:showSerName val="0"/>
          <c:showPercent val="0"/>
          <c:showBubbleSize val="0"/>
        </c:dLbl>
      </c:pivotFmt>
      <c:pivotFmt>
        <c:idx val="21"/>
        <c:marker>
          <c:symbol val="none"/>
        </c:marker>
      </c:pivotFmt>
      <c:pivotFmt>
        <c:idx val="22"/>
        <c:marker>
          <c:symbol val="none"/>
        </c:marker>
      </c:pivotFmt>
      <c:pivotFmt>
        <c:idx val="23"/>
        <c:marker>
          <c:symbol val="none"/>
        </c:marker>
      </c:pivotFmt>
      <c:pivotFmt>
        <c:idx val="24"/>
        <c:marker>
          <c:symbol val="none"/>
        </c:marker>
        <c:dLbl>
          <c:idx val="0"/>
          <c:spPr/>
          <c:txPr>
            <a:bodyPr/>
            <a:lstStyle/>
            <a:p>
              <a:pPr>
                <a:defRPr/>
              </a:pPr>
              <a:endParaRPr lang="en-US"/>
            </a:p>
          </c:txPr>
          <c:dLblPos val="ctr"/>
          <c:showLegendKey val="0"/>
          <c:showVal val="1"/>
          <c:showCatName val="0"/>
          <c:showSerName val="0"/>
          <c:showPercent val="0"/>
          <c:showBubbleSize val="0"/>
        </c:dLbl>
      </c:pivotFmt>
    </c:pivotFmts>
    <c:plotArea>
      <c:layout/>
      <c:barChart>
        <c:barDir val="col"/>
        <c:grouping val="stacked"/>
        <c:varyColors val="0"/>
        <c:ser>
          <c:idx val="0"/>
          <c:order val="0"/>
          <c:tx>
            <c:strRef>
              <c:f>'Users Total Time'!$B$25:$B$26</c:f>
              <c:strCache>
                <c:ptCount val="1"/>
                <c:pt idx="0">
                  <c:v>Billable</c:v>
                </c:pt>
              </c:strCache>
            </c:strRef>
          </c:tx>
          <c:invertIfNegative val="0"/>
          <c:dLbls>
            <c:delete val="1"/>
          </c:dLbls>
          <c:cat>
            <c:strRef>
              <c:f>'Users Total Time'!$A$27:$A$40</c:f>
              <c:strCache>
                <c:ptCount val="13"/>
                <c:pt idx="0">
                  <c:v>David Goulden</c:v>
                </c:pt>
                <c:pt idx="1">
                  <c:v>Eran Fishov</c:v>
                </c:pt>
                <c:pt idx="2">
                  <c:v>Josh Santos</c:v>
                </c:pt>
                <c:pt idx="3">
                  <c:v>Rami Cohen</c:v>
                </c:pt>
                <c:pt idx="4">
                  <c:v>Roni Feldsher</c:v>
                </c:pt>
                <c:pt idx="5">
                  <c:v>Tal Noga</c:v>
                </c:pt>
                <c:pt idx="6">
                  <c:v>Alex Gorman</c:v>
                </c:pt>
                <c:pt idx="7">
                  <c:v>G.I.Teh</c:v>
                </c:pt>
                <c:pt idx="8">
                  <c:v>Rob Sidhu</c:v>
                </c:pt>
                <c:pt idx="9">
                  <c:v>Patrick Smith</c:v>
                </c:pt>
                <c:pt idx="10">
                  <c:v>Evgeni Haikin</c:v>
                </c:pt>
                <c:pt idx="11">
                  <c:v>Noam Sayada</c:v>
                </c:pt>
                <c:pt idx="12">
                  <c:v>Jonah Kadish</c:v>
                </c:pt>
              </c:strCache>
            </c:strRef>
          </c:cat>
          <c:val>
            <c:numRef>
              <c:f>'Users Total Time'!$B$27:$B$40</c:f>
              <c:numCache>
                <c:formatCode>General</c:formatCode>
                <c:ptCount val="13"/>
                <c:pt idx="0">
                  <c:v>91.25</c:v>
                </c:pt>
                <c:pt idx="1">
                  <c:v>99.6</c:v>
                </c:pt>
                <c:pt idx="2">
                  <c:v>46.5</c:v>
                </c:pt>
                <c:pt idx="3">
                  <c:v>40.5</c:v>
                </c:pt>
                <c:pt idx="4">
                  <c:v>72.3</c:v>
                </c:pt>
                <c:pt idx="5">
                  <c:v>144.07999999999998</c:v>
                </c:pt>
                <c:pt idx="6">
                  <c:v>103.34000000000002</c:v>
                </c:pt>
                <c:pt idx="7">
                  <c:v>90.5</c:v>
                </c:pt>
                <c:pt idx="8">
                  <c:v>27</c:v>
                </c:pt>
                <c:pt idx="9">
                  <c:v>27.75</c:v>
                </c:pt>
                <c:pt idx="10">
                  <c:v>37</c:v>
                </c:pt>
                <c:pt idx="11">
                  <c:v>19</c:v>
                </c:pt>
                <c:pt idx="12">
                  <c:v>1.5</c:v>
                </c:pt>
              </c:numCache>
            </c:numRef>
          </c:val>
        </c:ser>
        <c:ser>
          <c:idx val="1"/>
          <c:order val="1"/>
          <c:tx>
            <c:strRef>
              <c:f>'Users Total Time'!$C$25:$C$26</c:f>
              <c:strCache>
                <c:ptCount val="1"/>
                <c:pt idx="0">
                  <c:v>Non-Billable</c:v>
                </c:pt>
              </c:strCache>
            </c:strRef>
          </c:tx>
          <c:invertIfNegative val="0"/>
          <c:dLbls>
            <c:spPr/>
            <c:txPr>
              <a:bodyPr/>
              <a:lstStyle/>
              <a:p>
                <a:pPr>
                  <a:defRPr/>
                </a:pPr>
                <a:endParaRPr lang="en-US"/>
              </a:p>
            </c:txPr>
            <c:dLblPos val="ctr"/>
            <c:showLegendKey val="0"/>
            <c:showVal val="1"/>
            <c:showCatName val="0"/>
            <c:showSerName val="0"/>
            <c:showPercent val="0"/>
            <c:showBubbleSize val="0"/>
            <c:showLeaderLines val="0"/>
          </c:dLbls>
          <c:cat>
            <c:strRef>
              <c:f>'Users Total Time'!$A$27:$A$40</c:f>
              <c:strCache>
                <c:ptCount val="13"/>
                <c:pt idx="0">
                  <c:v>David Goulden</c:v>
                </c:pt>
                <c:pt idx="1">
                  <c:v>Eran Fishov</c:v>
                </c:pt>
                <c:pt idx="2">
                  <c:v>Josh Santos</c:v>
                </c:pt>
                <c:pt idx="3">
                  <c:v>Rami Cohen</c:v>
                </c:pt>
                <c:pt idx="4">
                  <c:v>Roni Feldsher</c:v>
                </c:pt>
                <c:pt idx="5">
                  <c:v>Tal Noga</c:v>
                </c:pt>
                <c:pt idx="6">
                  <c:v>Alex Gorman</c:v>
                </c:pt>
                <c:pt idx="7">
                  <c:v>G.I.Teh</c:v>
                </c:pt>
                <c:pt idx="8">
                  <c:v>Rob Sidhu</c:v>
                </c:pt>
                <c:pt idx="9">
                  <c:v>Patrick Smith</c:v>
                </c:pt>
                <c:pt idx="10">
                  <c:v>Evgeni Haikin</c:v>
                </c:pt>
                <c:pt idx="11">
                  <c:v>Noam Sayada</c:v>
                </c:pt>
                <c:pt idx="12">
                  <c:v>Jonah Kadish</c:v>
                </c:pt>
              </c:strCache>
            </c:strRef>
          </c:cat>
          <c:val>
            <c:numRef>
              <c:f>'Users Total Time'!$C$27:$C$40</c:f>
              <c:numCache>
                <c:formatCode>General</c:formatCode>
                <c:ptCount val="13"/>
                <c:pt idx="1">
                  <c:v>2</c:v>
                </c:pt>
                <c:pt idx="2">
                  <c:v>5.5</c:v>
                </c:pt>
                <c:pt idx="3">
                  <c:v>24</c:v>
                </c:pt>
                <c:pt idx="4">
                  <c:v>4</c:v>
                </c:pt>
                <c:pt idx="5">
                  <c:v>49.019999999999996</c:v>
                </c:pt>
                <c:pt idx="6">
                  <c:v>23.240000000000002</c:v>
                </c:pt>
                <c:pt idx="7">
                  <c:v>4.5</c:v>
                </c:pt>
                <c:pt idx="9">
                  <c:v>18</c:v>
                </c:pt>
                <c:pt idx="10">
                  <c:v>3</c:v>
                </c:pt>
              </c:numCache>
            </c:numRef>
          </c:val>
        </c:ser>
        <c:dLbls>
          <c:dLblPos val="ctr"/>
          <c:showLegendKey val="0"/>
          <c:showVal val="1"/>
          <c:showCatName val="0"/>
          <c:showSerName val="0"/>
          <c:showPercent val="0"/>
          <c:showBubbleSize val="0"/>
        </c:dLbls>
        <c:gapWidth val="150"/>
        <c:overlap val="100"/>
        <c:axId val="166384640"/>
        <c:axId val="191952512"/>
      </c:barChart>
      <c:catAx>
        <c:axId val="166384640"/>
        <c:scaling>
          <c:orientation val="minMax"/>
        </c:scaling>
        <c:delete val="0"/>
        <c:axPos val="b"/>
        <c:majorTickMark val="out"/>
        <c:minorTickMark val="none"/>
        <c:tickLblPos val="nextTo"/>
        <c:crossAx val="191952512"/>
        <c:crosses val="autoZero"/>
        <c:auto val="1"/>
        <c:lblAlgn val="ctr"/>
        <c:lblOffset val="100"/>
        <c:noMultiLvlLbl val="0"/>
      </c:catAx>
      <c:valAx>
        <c:axId val="191952512"/>
        <c:scaling>
          <c:orientation val="minMax"/>
        </c:scaling>
        <c:delete val="0"/>
        <c:axPos val="l"/>
        <c:majorGridlines>
          <c:spPr>
            <a:ln cap="rnd"/>
            <a:effectLst>
              <a:innerShdw blurRad="63500" dist="50800" dir="16200000">
                <a:prstClr val="black">
                  <a:alpha val="50000"/>
                </a:prstClr>
              </a:innerShdw>
            </a:effectLst>
          </c:spPr>
        </c:majorGridlines>
        <c:numFmt formatCode="General" sourceLinked="1"/>
        <c:majorTickMark val="out"/>
        <c:minorTickMark val="none"/>
        <c:tickLblPos val="nextTo"/>
        <c:crossAx val="16638464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[Clarizen_CS_PS_Dash_v2.2.xlsm]Package Type!PivotTable2</c:name>
    <c:fmtId val="9"/>
  </c:pivotSource>
  <c:chart>
    <c:title>
      <c:tx>
        <c:rich>
          <a:bodyPr/>
          <a:lstStyle/>
          <a:p>
            <a:pPr>
              <a:defRPr/>
            </a:pPr>
            <a:r>
              <a:rPr lang="en-US"/>
              <a:t>Package Type (%)</a:t>
            </a:r>
          </a:p>
        </c:rich>
      </c:tx>
      <c:overlay val="1"/>
    </c:title>
    <c:autoTitleDeleted val="0"/>
    <c:pivotFmts>
      <c:pivotFmt>
        <c:idx val="0"/>
        <c:marker>
          <c:symbol val="none"/>
        </c:marker>
        <c:dLbl>
          <c:idx val="0"/>
          <c:spPr/>
          <c:txPr>
            <a:bodyPr/>
            <a:lstStyle/>
            <a:p>
              <a:pPr>
                <a:defRPr/>
              </a:pPr>
              <a:endParaRPr lang="en-US"/>
            </a:p>
          </c:txPr>
          <c:showLegendKey val="0"/>
          <c:showVal val="0"/>
          <c:showCatName val="0"/>
          <c:showSerName val="0"/>
          <c:showPercent val="1"/>
          <c:showBubbleSize val="0"/>
        </c:dLbl>
      </c:pivotFmt>
      <c:pivotFmt>
        <c:idx val="1"/>
        <c:marker>
          <c:symbol val="none"/>
        </c:marker>
        <c:dLbl>
          <c:idx val="0"/>
          <c:spPr/>
          <c:txPr>
            <a:bodyPr/>
            <a:lstStyle/>
            <a:p>
              <a:pPr>
                <a:defRPr/>
              </a:pPr>
              <a:endParaRPr lang="en-US"/>
            </a:p>
          </c:txPr>
          <c:showLegendKey val="0"/>
          <c:showVal val="0"/>
          <c:showCatName val="0"/>
          <c:showSerName val="0"/>
          <c:showPercent val="1"/>
          <c:showBubbleSize val="0"/>
        </c:dLbl>
      </c:pivotFmt>
      <c:pivotFmt>
        <c:idx val="2"/>
        <c:marker>
          <c:symbol val="none"/>
        </c:marker>
        <c:dLbl>
          <c:idx val="0"/>
          <c:spPr/>
          <c:txPr>
            <a:bodyPr/>
            <a:lstStyle/>
            <a:p>
              <a:pPr>
                <a:defRPr/>
              </a:pPr>
              <a:endParaRPr lang="en-US"/>
            </a:p>
          </c:txPr>
          <c:showLegendKey val="0"/>
          <c:showVal val="0"/>
          <c:showCatName val="0"/>
          <c:showSerName val="0"/>
          <c:showPercent val="1"/>
          <c:showBubbleSize val="0"/>
        </c:dLbl>
      </c:pivotFmt>
      <c:pivotFmt>
        <c:idx val="3"/>
        <c:marker>
          <c:symbol val="none"/>
        </c:marker>
        <c:dLbl>
          <c:idx val="0"/>
          <c:spPr/>
          <c:txPr>
            <a:bodyPr/>
            <a:lstStyle/>
            <a:p>
              <a:pPr>
                <a:defRPr/>
              </a:pPr>
              <a:endParaRPr lang="en-US"/>
            </a:p>
          </c:txPr>
          <c:showLegendKey val="0"/>
          <c:showVal val="0"/>
          <c:showCatName val="0"/>
          <c:showSerName val="0"/>
          <c:showPercent val="1"/>
          <c:showBubbleSize val="0"/>
        </c:dLbl>
      </c:pivotFmt>
      <c:pivotFmt>
        <c:idx val="4"/>
        <c:marker>
          <c:symbol val="none"/>
        </c:marker>
        <c:dLbl>
          <c:idx val="0"/>
          <c:spPr/>
          <c:txPr>
            <a:bodyPr/>
            <a:lstStyle/>
            <a:p>
              <a:pPr>
                <a:defRPr/>
              </a:pPr>
              <a:endParaRPr lang="en-US"/>
            </a:p>
          </c:txPr>
          <c:showLegendKey val="0"/>
          <c:showVal val="0"/>
          <c:showCatName val="0"/>
          <c:showSerName val="0"/>
          <c:showPercent val="1"/>
          <c:showBubbleSize val="0"/>
        </c:dLbl>
      </c:pivotFmt>
      <c:pivotFmt>
        <c:idx val="5"/>
        <c:marker>
          <c:symbol val="none"/>
        </c:marker>
        <c:dLbl>
          <c:idx val="0"/>
          <c:spPr/>
          <c:txPr>
            <a:bodyPr/>
            <a:lstStyle/>
            <a:p>
              <a:pPr>
                <a:defRPr/>
              </a:pPr>
              <a:endParaRPr lang="en-US"/>
            </a:p>
          </c:txPr>
          <c:showLegendKey val="0"/>
          <c:showVal val="0"/>
          <c:showCatName val="0"/>
          <c:showSerName val="0"/>
          <c:showPercent val="1"/>
          <c:showBubbleSize val="0"/>
        </c:dLbl>
      </c:pivotFmt>
      <c:pivotFmt>
        <c:idx val="6"/>
        <c:marker>
          <c:symbol val="none"/>
        </c:marker>
        <c:dLbl>
          <c:idx val="0"/>
          <c:spPr/>
          <c:txPr>
            <a:bodyPr/>
            <a:lstStyle/>
            <a:p>
              <a:pPr>
                <a:defRPr/>
              </a:pPr>
              <a:endParaRPr lang="en-US"/>
            </a:p>
          </c:txPr>
          <c:showLegendKey val="0"/>
          <c:showVal val="0"/>
          <c:showCatName val="0"/>
          <c:showSerName val="0"/>
          <c:showPercent val="1"/>
          <c:showBubbleSize val="0"/>
        </c:dLbl>
      </c:pivotFmt>
      <c:pivotFmt>
        <c:idx val="7"/>
        <c:marker>
          <c:symbol val="none"/>
        </c:marker>
        <c:dLbl>
          <c:idx val="0"/>
          <c:spPr/>
          <c:txPr>
            <a:bodyPr/>
            <a:lstStyle/>
            <a:p>
              <a:pPr>
                <a:defRPr/>
              </a:pPr>
              <a:endParaRPr lang="en-US"/>
            </a:p>
          </c:txPr>
          <c:showLegendKey val="0"/>
          <c:showVal val="0"/>
          <c:showCatName val="0"/>
          <c:showSerName val="0"/>
          <c:showPercent val="1"/>
          <c:showBubbleSize val="0"/>
        </c:dLbl>
      </c:pivotFmt>
      <c:pivotFmt>
        <c:idx val="8"/>
        <c:marker>
          <c:symbol val="none"/>
        </c:marker>
        <c:dLbl>
          <c:idx val="0"/>
          <c:spPr/>
          <c:txPr>
            <a:bodyPr/>
            <a:lstStyle/>
            <a:p>
              <a:pPr>
                <a:defRPr/>
              </a:pPr>
              <a:endParaRPr lang="en-US"/>
            </a:p>
          </c:txPr>
          <c:showLegendKey val="0"/>
          <c:showVal val="0"/>
          <c:showCatName val="0"/>
          <c:showSerName val="0"/>
          <c:showPercent val="1"/>
          <c:showBubbleSize val="0"/>
        </c:dLbl>
      </c:pivotFmt>
      <c:pivotFmt>
        <c:idx val="9"/>
        <c:marker>
          <c:symbol val="none"/>
        </c:marker>
        <c:dLbl>
          <c:idx val="0"/>
          <c:spPr/>
          <c:txPr>
            <a:bodyPr/>
            <a:lstStyle/>
            <a:p>
              <a:pPr>
                <a:defRPr/>
              </a:pPr>
              <a:endParaRPr lang="en-US"/>
            </a:p>
          </c:txPr>
          <c:showLegendKey val="0"/>
          <c:showVal val="0"/>
          <c:showCatName val="0"/>
          <c:showSerName val="0"/>
          <c:showPercent val="1"/>
          <c:showBubbleSize val="0"/>
        </c:dLbl>
      </c:pivotFmt>
    </c:pivotFmts>
    <c:view3D>
      <c:rotX val="30"/>
      <c:rotY val="0"/>
      <c:rAngAx val="0"/>
      <c:perspective val="30"/>
    </c:view3D>
    <c:floor>
      <c:thickness val="0"/>
    </c:floor>
    <c:sideWall>
      <c:thickness val="0"/>
    </c:sideWall>
    <c:backWall>
      <c:thickness val="0"/>
    </c:backWall>
    <c:plotArea>
      <c:layout/>
      <c:pie3DChart>
        <c:varyColors val="1"/>
        <c:ser>
          <c:idx val="0"/>
          <c:order val="0"/>
          <c:tx>
            <c:strRef>
              <c:f>'Package Type'!$B$3</c:f>
              <c:strCache>
                <c:ptCount val="1"/>
                <c:pt idx="0">
                  <c:v>Total</c:v>
                </c:pt>
              </c:strCache>
            </c:strRef>
          </c:tx>
          <c:dLbls>
            <c:spPr/>
            <c:txPr>
              <a:bodyPr/>
              <a:lstStyle/>
              <a:p>
                <a:pPr>
                  <a:defRPr/>
                </a:pPr>
                <a:endParaRPr lang="en-US"/>
              </a:p>
            </c:txPr>
            <c:showLegendKey val="0"/>
            <c:showVal val="0"/>
            <c:showCatName val="0"/>
            <c:showSerName val="0"/>
            <c:showPercent val="1"/>
            <c:showBubbleSize val="0"/>
            <c:showLeaderLines val="1"/>
          </c:dLbls>
          <c:cat>
            <c:multiLvlStrRef>
              <c:f>'Package Type'!$A$4:$A$14</c:f>
              <c:multiLvlStrCache>
                <c:ptCount val="6"/>
                <c:lvl>
                  <c:pt idx="0">
                    <c:v>Non-Billable</c:v>
                  </c:pt>
                  <c:pt idx="1">
                    <c:v>Billable</c:v>
                  </c:pt>
                  <c:pt idx="2">
                    <c:v>Non-Billable</c:v>
                  </c:pt>
                  <c:pt idx="3">
                    <c:v>Billable</c:v>
                  </c:pt>
                  <c:pt idx="4">
                    <c:v>Billable</c:v>
                  </c:pt>
                  <c:pt idx="5">
                    <c:v>Billable</c:v>
                  </c:pt>
                </c:lvl>
                <c:lvl>
                  <c:pt idx="0">
                    <c:v>Fixed Hours</c:v>
                  </c:pt>
                  <c:pt idx="2">
                    <c:v>Package Medium</c:v>
                  </c:pt>
                  <c:pt idx="4">
                    <c:v>Package Small</c:v>
                  </c:pt>
                  <c:pt idx="5">
                    <c:v>Package Large</c:v>
                  </c:pt>
                </c:lvl>
              </c:multiLvlStrCache>
            </c:multiLvlStrRef>
          </c:cat>
          <c:val>
            <c:numRef>
              <c:f>'Package Type'!$B$4:$B$14</c:f>
              <c:numCache>
                <c:formatCode>General</c:formatCode>
                <c:ptCount val="6"/>
                <c:pt idx="0">
                  <c:v>125.25999999999999</c:v>
                </c:pt>
                <c:pt idx="1">
                  <c:v>377.25999999999993</c:v>
                </c:pt>
                <c:pt idx="2">
                  <c:v>8</c:v>
                </c:pt>
                <c:pt idx="3">
                  <c:v>153.13999999999996</c:v>
                </c:pt>
                <c:pt idx="4">
                  <c:v>90.259999999999991</c:v>
                </c:pt>
                <c:pt idx="5">
                  <c:v>179.66</c:v>
                </c:pt>
              </c:numCache>
            </c:numRef>
          </c:val>
        </c:ser>
        <c:dLbls>
          <c:showLegendKey val="0"/>
          <c:showVal val="0"/>
          <c:showCatName val="0"/>
          <c:showSerName val="0"/>
          <c:showPercent val="1"/>
          <c:showBubbleSize val="0"/>
          <c:showLeaderLines val="1"/>
        </c:dLbls>
      </c:pie3DChart>
    </c:plotArea>
    <c:legend>
      <c:legendPos val="t"/>
      <c:layout>
        <c:manualLayout>
          <c:xMode val="edge"/>
          <c:yMode val="edge"/>
          <c:x val="1.0190507436570431E-2"/>
          <c:y val="0.21657188684747739"/>
          <c:w val="0.60572318216360488"/>
          <c:h val="0.311473461650627"/>
        </c:manualLayout>
      </c:layout>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[Clarizen_CS_PS_Dash_v2.2.xlsm]Package Type!PivotTable2</c:name>
    <c:fmtId val="11"/>
  </c:pivotSource>
  <c:chart>
    <c:title>
      <c:tx>
        <c:rich>
          <a:bodyPr/>
          <a:lstStyle/>
          <a:p>
            <a:pPr>
              <a:defRPr/>
            </a:pPr>
            <a:r>
              <a:rPr lang="en-US"/>
              <a:t>Package Type (Hours)</a:t>
            </a:r>
          </a:p>
        </c:rich>
      </c:tx>
      <c:overlay val="1"/>
    </c:title>
    <c:autoTitleDeleted val="0"/>
    <c:pivotFmts>
      <c:pivotFmt>
        <c:idx val="0"/>
        <c:marker>
          <c:symbol val="none"/>
        </c:marker>
        <c:dLbl>
          <c:idx val="0"/>
          <c:spPr/>
          <c:txPr>
            <a:bodyPr/>
            <a:lstStyle/>
            <a:p>
              <a:pPr>
                <a:defRPr/>
              </a:pPr>
              <a:endParaRPr lang="en-US"/>
            </a:p>
          </c:txPr>
          <c:showLegendKey val="0"/>
          <c:showVal val="1"/>
          <c:showCatName val="0"/>
          <c:showSerName val="0"/>
          <c:showPercent val="0"/>
          <c:showBubbleSize val="0"/>
        </c:dLbl>
      </c:pivotFmt>
      <c:pivotFmt>
        <c:idx val="1"/>
        <c:marker>
          <c:symbol val="none"/>
        </c:marker>
        <c:dLbl>
          <c:idx val="0"/>
          <c:spPr/>
          <c:txPr>
            <a:bodyPr/>
            <a:lstStyle/>
            <a:p>
              <a:pPr>
                <a:defRPr/>
              </a:pPr>
              <a:endParaRPr lang="en-US"/>
            </a:p>
          </c:txPr>
          <c:showLegendKey val="0"/>
          <c:showVal val="0"/>
          <c:showCatName val="0"/>
          <c:showSerName val="0"/>
          <c:showPercent val="1"/>
          <c:showBubbleSize val="0"/>
        </c:dLbl>
      </c:pivotFmt>
      <c:pivotFmt>
        <c:idx val="2"/>
        <c:marker>
          <c:symbol val="none"/>
        </c:marker>
        <c:dLbl>
          <c:idx val="0"/>
          <c:spPr/>
          <c:txPr>
            <a:bodyPr/>
            <a:lstStyle/>
            <a:p>
              <a:pPr>
                <a:defRPr/>
              </a:pPr>
              <a:endParaRPr lang="en-US"/>
            </a:p>
          </c:txPr>
          <c:showLegendKey val="0"/>
          <c:showVal val="0"/>
          <c:showCatName val="0"/>
          <c:showSerName val="0"/>
          <c:showPercent val="1"/>
          <c:showBubbleSize val="0"/>
        </c:dLbl>
      </c:pivotFmt>
      <c:pivotFmt>
        <c:idx val="3"/>
        <c:marker>
          <c:symbol val="none"/>
        </c:marker>
        <c:dLbl>
          <c:idx val="0"/>
          <c:spPr/>
          <c:txPr>
            <a:bodyPr/>
            <a:lstStyle/>
            <a:p>
              <a:pPr>
                <a:defRPr/>
              </a:pPr>
              <a:endParaRPr lang="en-US"/>
            </a:p>
          </c:txPr>
          <c:showLegendKey val="0"/>
          <c:showVal val="0"/>
          <c:showCatName val="0"/>
          <c:showSerName val="0"/>
          <c:showPercent val="1"/>
          <c:showBubbleSize val="0"/>
        </c:dLbl>
      </c:pivotFmt>
      <c:pivotFmt>
        <c:idx val="4"/>
        <c:marker>
          <c:symbol val="none"/>
        </c:marker>
        <c:dLbl>
          <c:idx val="0"/>
          <c:spPr/>
          <c:txPr>
            <a:bodyPr/>
            <a:lstStyle/>
            <a:p>
              <a:pPr>
                <a:defRPr/>
              </a:pPr>
              <a:endParaRPr lang="en-US"/>
            </a:p>
          </c:txPr>
          <c:showLegendKey val="0"/>
          <c:showVal val="0"/>
          <c:showCatName val="0"/>
          <c:showSerName val="0"/>
          <c:showPercent val="1"/>
          <c:showBubbleSize val="0"/>
        </c:dLbl>
      </c:pivotFmt>
      <c:pivotFmt>
        <c:idx val="5"/>
        <c:marker>
          <c:symbol val="none"/>
        </c:marker>
        <c:dLbl>
          <c:idx val="0"/>
          <c:spPr/>
          <c:txPr>
            <a:bodyPr/>
            <a:lstStyle/>
            <a:p>
              <a:pPr>
                <a:defRPr/>
              </a:pPr>
              <a:endParaRPr lang="en-US"/>
            </a:p>
          </c:txPr>
          <c:showLegendKey val="0"/>
          <c:showVal val="0"/>
          <c:showCatName val="0"/>
          <c:showSerName val="0"/>
          <c:showPercent val="1"/>
          <c:showBubbleSize val="0"/>
        </c:dLbl>
      </c:pivotFmt>
      <c:pivotFmt>
        <c:idx val="6"/>
        <c:marker>
          <c:symbol val="none"/>
        </c:marker>
        <c:dLbl>
          <c:idx val="0"/>
          <c:spPr/>
          <c:txPr>
            <a:bodyPr/>
            <a:lstStyle/>
            <a:p>
              <a:pPr>
                <a:defRPr/>
              </a:pPr>
              <a:endParaRPr lang="en-US"/>
            </a:p>
          </c:txPr>
          <c:showLegendKey val="0"/>
          <c:showVal val="0"/>
          <c:showCatName val="0"/>
          <c:showSerName val="0"/>
          <c:showPercent val="1"/>
          <c:showBubbleSize val="0"/>
        </c:dLbl>
      </c:pivotFmt>
      <c:pivotFmt>
        <c:idx val="7"/>
        <c:marker>
          <c:symbol val="none"/>
        </c:marker>
        <c:dLbl>
          <c:idx val="0"/>
          <c:spPr/>
          <c:txPr>
            <a:bodyPr/>
            <a:lstStyle/>
            <a:p>
              <a:pPr>
                <a:defRPr/>
              </a:pPr>
              <a:endParaRPr lang="en-US"/>
            </a:p>
          </c:txPr>
          <c:showLegendKey val="0"/>
          <c:showVal val="0"/>
          <c:showCatName val="0"/>
          <c:showSerName val="0"/>
          <c:showPercent val="1"/>
          <c:showBubbleSize val="0"/>
        </c:dLbl>
      </c:pivotFmt>
      <c:pivotFmt>
        <c:idx val="8"/>
        <c:marker>
          <c:symbol val="none"/>
        </c:marker>
        <c:dLbl>
          <c:idx val="0"/>
          <c:spPr/>
          <c:txPr>
            <a:bodyPr/>
            <a:lstStyle/>
            <a:p>
              <a:pPr>
                <a:defRPr/>
              </a:pPr>
              <a:endParaRPr lang="en-US"/>
            </a:p>
          </c:txPr>
          <c:showLegendKey val="0"/>
          <c:showVal val="0"/>
          <c:showCatName val="0"/>
          <c:showSerName val="0"/>
          <c:showPercent val="1"/>
          <c:showBubbleSize val="0"/>
        </c:dLbl>
      </c:pivotFmt>
      <c:pivotFmt>
        <c:idx val="9"/>
        <c:marker>
          <c:symbol val="none"/>
        </c:marker>
        <c:dLbl>
          <c:idx val="0"/>
          <c:spPr/>
          <c:txPr>
            <a:bodyPr/>
            <a:lstStyle/>
            <a:p>
              <a:pPr>
                <a:defRPr/>
              </a:pPr>
              <a:endParaRPr lang="en-US"/>
            </a:p>
          </c:txPr>
          <c:showLegendKey val="0"/>
          <c:showVal val="0"/>
          <c:showCatName val="0"/>
          <c:showSerName val="0"/>
          <c:showPercent val="1"/>
          <c:showBubbleSize val="0"/>
        </c:dLbl>
      </c:pivotFmt>
    </c:pivotFmts>
    <c:view3D>
      <c:rotX val="30"/>
      <c:rotY val="0"/>
      <c:rAngAx val="0"/>
      <c:perspective val="30"/>
    </c:view3D>
    <c:floor>
      <c:thickness val="0"/>
    </c:floor>
    <c:sideWall>
      <c:thickness val="0"/>
    </c:sideWall>
    <c:backWall>
      <c:thickness val="0"/>
    </c:backWall>
    <c:plotArea>
      <c:layout/>
      <c:pie3DChart>
        <c:varyColors val="1"/>
        <c:ser>
          <c:idx val="0"/>
          <c:order val="0"/>
          <c:tx>
            <c:strRef>
              <c:f>'Package Type'!$B$3</c:f>
              <c:strCache>
                <c:ptCount val="1"/>
                <c:pt idx="0">
                  <c:v>Total</c:v>
                </c:pt>
              </c:strCache>
            </c:strRef>
          </c:tx>
          <c:dLbls>
            <c:spPr/>
            <c:txPr>
              <a:bodyPr/>
              <a:lstStyle/>
              <a:p>
                <a:pPr>
                  <a:defRPr/>
                </a:pPr>
                <a:endParaRPr lang="en-US"/>
              </a:p>
            </c:txPr>
            <c:showLegendKey val="0"/>
            <c:showVal val="0"/>
            <c:showCatName val="0"/>
            <c:showSerName val="0"/>
            <c:showPercent val="1"/>
            <c:showBubbleSize val="0"/>
            <c:showLeaderLines val="1"/>
          </c:dLbls>
          <c:cat>
            <c:multiLvlStrRef>
              <c:f>'Package Type'!$A$4:$A$14</c:f>
              <c:multiLvlStrCache>
                <c:ptCount val="6"/>
                <c:lvl>
                  <c:pt idx="0">
                    <c:v>Non-Billable</c:v>
                  </c:pt>
                  <c:pt idx="1">
                    <c:v>Billable</c:v>
                  </c:pt>
                  <c:pt idx="2">
                    <c:v>Non-Billable</c:v>
                  </c:pt>
                  <c:pt idx="3">
                    <c:v>Billable</c:v>
                  </c:pt>
                  <c:pt idx="4">
                    <c:v>Billable</c:v>
                  </c:pt>
                  <c:pt idx="5">
                    <c:v>Billable</c:v>
                  </c:pt>
                </c:lvl>
                <c:lvl>
                  <c:pt idx="0">
                    <c:v>Fixed Hours</c:v>
                  </c:pt>
                  <c:pt idx="2">
                    <c:v>Package Medium</c:v>
                  </c:pt>
                  <c:pt idx="4">
                    <c:v>Package Small</c:v>
                  </c:pt>
                  <c:pt idx="5">
                    <c:v>Package Large</c:v>
                  </c:pt>
                </c:lvl>
              </c:multiLvlStrCache>
            </c:multiLvlStrRef>
          </c:cat>
          <c:val>
            <c:numRef>
              <c:f>'Package Type'!$B$4:$B$14</c:f>
              <c:numCache>
                <c:formatCode>General</c:formatCode>
                <c:ptCount val="6"/>
                <c:pt idx="0">
                  <c:v>125.25999999999999</c:v>
                </c:pt>
                <c:pt idx="1">
                  <c:v>377.25999999999993</c:v>
                </c:pt>
                <c:pt idx="2">
                  <c:v>8</c:v>
                </c:pt>
                <c:pt idx="3">
                  <c:v>153.13999999999996</c:v>
                </c:pt>
                <c:pt idx="4">
                  <c:v>90.259999999999991</c:v>
                </c:pt>
                <c:pt idx="5">
                  <c:v>179.66</c:v>
                </c:pt>
              </c:numCache>
            </c:numRef>
          </c:val>
        </c:ser>
        <c:dLbls>
          <c:showLegendKey val="0"/>
          <c:showVal val="0"/>
          <c:showCatName val="0"/>
          <c:showSerName val="0"/>
          <c:showPercent val="1"/>
          <c:showBubbleSize val="0"/>
          <c:showLeaderLines val="1"/>
        </c:dLbls>
      </c:pie3DChart>
    </c:plotArea>
    <c:legend>
      <c:legendPos val="t"/>
      <c:layout>
        <c:manualLayout>
          <c:xMode val="edge"/>
          <c:yMode val="edge"/>
          <c:x val="1.7235783027121618E-2"/>
          <c:y val="0.22108595800524936"/>
          <c:w val="0.73612857252983799"/>
          <c:h val="0.311473461650627"/>
        </c:manualLayout>
      </c:layout>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pivotSource>
    <c:name>[Clarizen_CS_PS_Dash_v2.2.xlsm]Users Total Time!PivotTable1</c:name>
    <c:fmtId val="0"/>
  </c:pivotSource>
  <c:chart>
    <c:title>
      <c:tx>
        <c:rich>
          <a:bodyPr/>
          <a:lstStyle/>
          <a:p>
            <a:pPr>
              <a:defRPr/>
            </a:pPr>
            <a:r>
              <a:rPr lang="en-US"/>
              <a:t>Total Hours per CSM</a:t>
            </a:r>
          </a:p>
        </c:rich>
      </c:tx>
      <c:overlay val="0"/>
    </c:title>
    <c:autoTitleDeleted val="0"/>
    <c:pivotFmts>
      <c:pivotFmt>
        <c:idx val="0"/>
        <c:marker>
          <c:symbol val="none"/>
        </c:marker>
        <c:dLbl>
          <c:idx val="0"/>
          <c:spPr/>
          <c:txPr>
            <a:bodyPr/>
            <a:lstStyle/>
            <a:p>
              <a:pPr>
                <a:defRPr/>
              </a:pPr>
              <a:endParaRPr lang="en-US"/>
            </a:p>
          </c:txPr>
          <c:showLegendKey val="0"/>
          <c:showVal val="1"/>
          <c:showCatName val="1"/>
          <c:showSerName val="0"/>
          <c:showPercent val="0"/>
          <c:showBubbleSize val="0"/>
        </c:dLbl>
      </c:pivotFmt>
      <c:pivotFmt>
        <c:idx val="1"/>
        <c:marker>
          <c:symbol val="none"/>
        </c:marker>
        <c:dLbl>
          <c:idx val="0"/>
          <c:spPr/>
          <c:txPr>
            <a:bodyPr/>
            <a:lstStyle/>
            <a:p>
              <a:pPr>
                <a:defRPr/>
              </a:pPr>
              <a:endParaRPr lang="en-US"/>
            </a:p>
          </c:txPr>
          <c:showLegendKey val="0"/>
          <c:showVal val="0"/>
          <c:showCatName val="1"/>
          <c:showSerName val="0"/>
          <c:showPercent val="1"/>
          <c:showBubbleSize val="0"/>
        </c:dLbl>
      </c:pivotFmt>
      <c:pivotFmt>
        <c:idx val="2"/>
        <c:marker>
          <c:symbol val="none"/>
        </c:marker>
        <c:dLbl>
          <c:idx val="0"/>
          <c:spPr/>
          <c:txPr>
            <a:bodyPr/>
            <a:lstStyle/>
            <a:p>
              <a:pPr>
                <a:defRPr/>
              </a:pPr>
              <a:endParaRPr lang="en-US"/>
            </a:p>
          </c:txPr>
          <c:showLegendKey val="0"/>
          <c:showVal val="0"/>
          <c:showCatName val="1"/>
          <c:showSerName val="0"/>
          <c:showPercent val="1"/>
          <c:showBubbleSize val="0"/>
        </c:dLbl>
      </c:pivotFmt>
      <c:pivotFmt>
        <c:idx val="3"/>
        <c:marker>
          <c:symbol val="none"/>
        </c:marker>
        <c:dLbl>
          <c:idx val="0"/>
          <c:spPr/>
          <c:txPr>
            <a:bodyPr/>
            <a:lstStyle/>
            <a:p>
              <a:pPr>
                <a:defRPr/>
              </a:pPr>
              <a:endParaRPr lang="en-US"/>
            </a:p>
          </c:txPr>
          <c:showLegendKey val="0"/>
          <c:showVal val="0"/>
          <c:showCatName val="1"/>
          <c:showSerName val="0"/>
          <c:showPercent val="1"/>
          <c:showBubbleSize val="0"/>
        </c:dLbl>
      </c:pivotFmt>
      <c:pivotFmt>
        <c:idx val="4"/>
        <c:marker>
          <c:symbol val="none"/>
        </c:marker>
        <c:dLbl>
          <c:idx val="0"/>
          <c:spPr/>
          <c:txPr>
            <a:bodyPr/>
            <a:lstStyle/>
            <a:p>
              <a:pPr>
                <a:defRPr/>
              </a:pPr>
              <a:endParaRPr lang="en-US"/>
            </a:p>
          </c:txPr>
          <c:showLegendKey val="0"/>
          <c:showVal val="0"/>
          <c:showCatName val="1"/>
          <c:showSerName val="0"/>
          <c:showPercent val="1"/>
          <c:showBubbleSize val="0"/>
        </c:dLbl>
      </c:pivotFmt>
      <c:pivotFmt>
        <c:idx val="5"/>
        <c:marker>
          <c:symbol val="none"/>
        </c:marker>
        <c:dLbl>
          <c:idx val="0"/>
          <c:spPr/>
          <c:txPr>
            <a:bodyPr/>
            <a:lstStyle/>
            <a:p>
              <a:pPr>
                <a:defRPr/>
              </a:pPr>
              <a:endParaRPr lang="en-US"/>
            </a:p>
          </c:txPr>
          <c:showLegendKey val="0"/>
          <c:showVal val="0"/>
          <c:showCatName val="1"/>
          <c:showSerName val="0"/>
          <c:showPercent val="1"/>
          <c:showBubbleSize val="0"/>
        </c:dLbl>
      </c:pivotFmt>
      <c:pivotFmt>
        <c:idx val="6"/>
        <c:marker>
          <c:symbol val="none"/>
        </c:marker>
        <c:dLbl>
          <c:idx val="0"/>
          <c:spPr/>
          <c:txPr>
            <a:bodyPr/>
            <a:lstStyle/>
            <a:p>
              <a:pPr>
                <a:defRPr/>
              </a:pPr>
              <a:endParaRPr lang="en-US"/>
            </a:p>
          </c:txPr>
          <c:showLegendKey val="0"/>
          <c:showVal val="0"/>
          <c:showCatName val="1"/>
          <c:showSerName val="0"/>
          <c:showPercent val="1"/>
          <c:showBubbleSize val="0"/>
        </c:dLbl>
      </c:pivotFmt>
      <c:pivotFmt>
        <c:idx val="7"/>
        <c:marker>
          <c:symbol val="none"/>
        </c:marker>
        <c:dLbl>
          <c:idx val="0"/>
          <c:spPr/>
          <c:txPr>
            <a:bodyPr/>
            <a:lstStyle/>
            <a:p>
              <a:pPr>
                <a:defRPr/>
              </a:pPr>
              <a:endParaRPr lang="en-US"/>
            </a:p>
          </c:txPr>
          <c:showLegendKey val="0"/>
          <c:showVal val="0"/>
          <c:showCatName val="1"/>
          <c:showSerName val="0"/>
          <c:showPercent val="1"/>
          <c:showBubbleSize val="0"/>
        </c:dLbl>
      </c:pivotFmt>
    </c:pivotFmts>
    <c:view3D>
      <c:rotX val="30"/>
      <c:rotY val="0"/>
      <c:rAngAx val="0"/>
      <c:perspective val="30"/>
    </c:view3D>
    <c:floor>
      <c:thickness val="0"/>
    </c:floor>
    <c:sideWall>
      <c:thickness val="0"/>
    </c:sideWall>
    <c:backWall>
      <c:thickness val="0"/>
    </c:backWall>
    <c:plotArea>
      <c:layout>
        <c:manualLayout>
          <c:layoutTarget val="inner"/>
          <c:xMode val="edge"/>
          <c:yMode val="edge"/>
          <c:x val="7.925966656402586E-2"/>
          <c:y val="0.24607193685095666"/>
          <c:w val="0.83403187730025363"/>
          <c:h val="0.66689901127294904"/>
        </c:manualLayout>
      </c:layout>
      <c:pie3DChart>
        <c:varyColors val="1"/>
        <c:ser>
          <c:idx val="0"/>
          <c:order val="0"/>
          <c:tx>
            <c:strRef>
              <c:f>'Users Total Time'!$B$3</c:f>
              <c:strCache>
                <c:ptCount val="1"/>
                <c:pt idx="0">
                  <c:v>Total</c:v>
                </c:pt>
              </c:strCache>
            </c:strRef>
          </c:tx>
          <c:dLbls>
            <c:spPr/>
            <c:txPr>
              <a:bodyPr/>
              <a:lstStyle/>
              <a:p>
                <a:pPr>
                  <a:defRPr/>
                </a:pPr>
                <a:endParaRPr lang="en-US"/>
              </a:p>
            </c:txPr>
            <c:showLegendKey val="0"/>
            <c:showVal val="0"/>
            <c:showCatName val="1"/>
            <c:showSerName val="0"/>
            <c:showPercent val="1"/>
            <c:showBubbleSize val="0"/>
            <c:showLeaderLines val="1"/>
          </c:dLbls>
          <c:cat>
            <c:strRef>
              <c:f>'Users Total Time'!$A$4:$A$17</c:f>
              <c:strCache>
                <c:ptCount val="13"/>
                <c:pt idx="0">
                  <c:v>David Goulden</c:v>
                </c:pt>
                <c:pt idx="1">
                  <c:v>Rami Cohen</c:v>
                </c:pt>
                <c:pt idx="2">
                  <c:v>Roni Feldsher</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Cache>
            </c:strRef>
          </c:cat>
          <c:val>
            <c:numRef>
              <c:f>'Users Total Time'!$B$4:$B$17</c:f>
              <c:numCache>
                <c:formatCode>General</c:formatCode>
                <c:ptCount val="13"/>
                <c:pt idx="0">
                  <c:v>91.25</c:v>
                </c:pt>
                <c:pt idx="1">
                  <c:v>64.5</c:v>
                </c:pt>
                <c:pt idx="2">
                  <c:v>76.3</c:v>
                </c:pt>
                <c:pt idx="3">
                  <c:v>193.10000000000002</c:v>
                </c:pt>
                <c:pt idx="4">
                  <c:v>52</c:v>
                </c:pt>
                <c:pt idx="5">
                  <c:v>101.6</c:v>
                </c:pt>
                <c:pt idx="6">
                  <c:v>126.58000000000001</c:v>
                </c:pt>
                <c:pt idx="7">
                  <c:v>95</c:v>
                </c:pt>
                <c:pt idx="8">
                  <c:v>27</c:v>
                </c:pt>
                <c:pt idx="9">
                  <c:v>45.75</c:v>
                </c:pt>
                <c:pt idx="10">
                  <c:v>40</c:v>
                </c:pt>
                <c:pt idx="11">
                  <c:v>19</c:v>
                </c:pt>
                <c:pt idx="12">
                  <c:v>1.5</c:v>
                </c:pt>
              </c:numCache>
            </c:numRef>
          </c:val>
        </c:ser>
        <c:dLbls>
          <c:showLegendKey val="0"/>
          <c:showVal val="0"/>
          <c:showCatName val="1"/>
          <c:showSerName val="0"/>
          <c:showPercent val="1"/>
          <c:showBubbleSize val="0"/>
          <c:showLeaderLines val="1"/>
        </c:dLbls>
      </c:pie3DChart>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dropZonesVisible val="1"/>
      </c14:pivotOptions>
    </c:ext>
  </c:extLst>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pivotSource>
    <c:name>[Clarizen_CS_PS_Dash_v2.2.xlsm]Users Total Time!PivotTable1</c:name>
    <c:fmtId val="1"/>
  </c:pivotSource>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 lastClr="FFFFFF"/>
                </a:solidFill>
                <a:latin typeface="+mn-lt"/>
                <a:ea typeface="+mn-ea"/>
                <a:cs typeface="+mn-cs"/>
              </a:defRPr>
            </a:pPr>
            <a:r>
              <a:rPr lang="en-US" sz="1800" b="1" i="0" baseline="0">
                <a:effectLst/>
              </a:rPr>
              <a:t>Total Hours per CSM</a:t>
            </a:r>
            <a:endParaRPr lang="en-US">
              <a:effectLst/>
            </a:endParaRPr>
          </a:p>
        </c:rich>
      </c:tx>
      <c:overlay val="0"/>
    </c:title>
    <c:autoTitleDeleted val="0"/>
    <c:pivotFmts>
      <c:pivotFmt>
        <c:idx val="0"/>
        <c:marker>
          <c:symbol val="none"/>
        </c:marker>
        <c:dLbl>
          <c:idx val="0"/>
          <c:showLegendKey val="0"/>
          <c:showVal val="1"/>
          <c:showCatName val="1"/>
          <c:showSerName val="0"/>
          <c:showPercent val="0"/>
          <c:showBubbleSize val="0"/>
        </c:dLbl>
      </c:pivotFmt>
      <c:pivotFmt>
        <c:idx val="1"/>
        <c:marker>
          <c:symbol val="none"/>
        </c:marker>
        <c:dLbl>
          <c:idx val="0"/>
          <c:spPr/>
          <c:txPr>
            <a:bodyPr/>
            <a:lstStyle/>
            <a:p>
              <a:pPr>
                <a:defRPr/>
              </a:pPr>
              <a:endParaRPr lang="en-US"/>
            </a:p>
          </c:txPr>
          <c:showLegendKey val="0"/>
          <c:showVal val="0"/>
          <c:showCatName val="1"/>
          <c:showSerName val="0"/>
          <c:showPercent val="1"/>
          <c:showBubbleSize val="0"/>
        </c:dLbl>
      </c:pivotFmt>
      <c:pivotFmt>
        <c:idx val="2"/>
        <c:marker>
          <c:symbol val="none"/>
        </c:marker>
        <c:dLbl>
          <c:idx val="0"/>
          <c:spPr/>
          <c:txPr>
            <a:bodyPr/>
            <a:lstStyle/>
            <a:p>
              <a:pPr>
                <a:defRPr/>
              </a:pPr>
              <a:endParaRPr lang="en-US"/>
            </a:p>
          </c:txPr>
          <c:showLegendKey val="0"/>
          <c:showVal val="0"/>
          <c:showCatName val="1"/>
          <c:showSerName val="0"/>
          <c:showPercent val="1"/>
          <c:showBubbleSize val="0"/>
        </c:dLbl>
      </c:pivotFmt>
      <c:pivotFmt>
        <c:idx val="3"/>
        <c:marker>
          <c:symbol val="none"/>
        </c:marker>
        <c:dLbl>
          <c:idx val="0"/>
          <c:spPr/>
          <c:txPr>
            <a:bodyPr/>
            <a:lstStyle/>
            <a:p>
              <a:pPr>
                <a:defRPr/>
              </a:pPr>
              <a:endParaRPr lang="en-US"/>
            </a:p>
          </c:txPr>
          <c:showLegendKey val="0"/>
          <c:showVal val="0"/>
          <c:showCatName val="1"/>
          <c:showSerName val="0"/>
          <c:showPercent val="1"/>
          <c:showBubbleSize val="0"/>
        </c:dLbl>
      </c:pivotFmt>
      <c:pivotFmt>
        <c:idx val="4"/>
        <c:marker>
          <c:symbol val="none"/>
        </c:marker>
        <c:dLbl>
          <c:idx val="0"/>
          <c:spPr/>
          <c:txPr>
            <a:bodyPr/>
            <a:lstStyle/>
            <a:p>
              <a:pPr>
                <a:defRPr/>
              </a:pPr>
              <a:endParaRPr lang="en-US"/>
            </a:p>
          </c:txPr>
          <c:showLegendKey val="0"/>
          <c:showVal val="0"/>
          <c:showCatName val="1"/>
          <c:showSerName val="0"/>
          <c:showPercent val="1"/>
          <c:showBubbleSize val="0"/>
        </c:dLbl>
      </c:pivotFmt>
      <c:pivotFmt>
        <c:idx val="5"/>
        <c:marker>
          <c:symbol val="none"/>
        </c:marker>
        <c:dLbl>
          <c:idx val="0"/>
          <c:spPr/>
          <c:txPr>
            <a:bodyPr/>
            <a:lstStyle/>
            <a:p>
              <a:pPr>
                <a:defRPr/>
              </a:pPr>
              <a:endParaRPr lang="en-US"/>
            </a:p>
          </c:txPr>
          <c:showLegendKey val="0"/>
          <c:showVal val="0"/>
          <c:showCatName val="1"/>
          <c:showSerName val="0"/>
          <c:showPercent val="1"/>
          <c:showBubbleSize val="0"/>
        </c:dLbl>
      </c:pivotFmt>
      <c:pivotFmt>
        <c:idx val="6"/>
        <c:marker>
          <c:symbol val="none"/>
        </c:marker>
        <c:dLbl>
          <c:idx val="0"/>
          <c:spPr/>
          <c:txPr>
            <a:bodyPr/>
            <a:lstStyle/>
            <a:p>
              <a:pPr>
                <a:defRPr/>
              </a:pPr>
              <a:endParaRPr lang="en-US"/>
            </a:p>
          </c:txPr>
          <c:showLegendKey val="0"/>
          <c:showVal val="0"/>
          <c:showCatName val="1"/>
          <c:showSerName val="0"/>
          <c:showPercent val="1"/>
          <c:showBubbleSize val="0"/>
        </c:dLbl>
      </c:pivotFmt>
      <c:pivotFmt>
        <c:idx val="7"/>
        <c:marker>
          <c:symbol val="none"/>
        </c:marker>
        <c:dLbl>
          <c:idx val="0"/>
          <c:spPr/>
          <c:txPr>
            <a:bodyPr/>
            <a:lstStyle/>
            <a:p>
              <a:pPr>
                <a:defRPr/>
              </a:pPr>
              <a:endParaRPr lang="en-US"/>
            </a:p>
          </c:txPr>
          <c:showLegendKey val="0"/>
          <c:showVal val="0"/>
          <c:showCatName val="1"/>
          <c:showSerName val="0"/>
          <c:showPercent val="1"/>
          <c:showBubbleSize val="0"/>
        </c:dLbl>
      </c:pivotFmt>
    </c:pivotFmts>
    <c:plotArea>
      <c:layout/>
      <c:doughnutChart>
        <c:varyColors val="1"/>
        <c:ser>
          <c:idx val="0"/>
          <c:order val="0"/>
          <c:tx>
            <c:strRef>
              <c:f>'Users Total Time'!$B$3</c:f>
              <c:strCache>
                <c:ptCount val="1"/>
                <c:pt idx="0">
                  <c:v>Total</c:v>
                </c:pt>
              </c:strCache>
            </c:strRef>
          </c:tx>
          <c:dLbls>
            <c:spPr/>
            <c:txPr>
              <a:bodyPr/>
              <a:lstStyle/>
              <a:p>
                <a:pPr>
                  <a:defRPr/>
                </a:pPr>
                <a:endParaRPr lang="en-US"/>
              </a:p>
            </c:txPr>
            <c:showLegendKey val="0"/>
            <c:showVal val="0"/>
            <c:showCatName val="1"/>
            <c:showSerName val="0"/>
            <c:showPercent val="1"/>
            <c:showBubbleSize val="0"/>
            <c:showLeaderLines val="1"/>
          </c:dLbls>
          <c:cat>
            <c:strRef>
              <c:f>'Users Total Time'!$A$4:$A$17</c:f>
              <c:strCache>
                <c:ptCount val="13"/>
                <c:pt idx="0">
                  <c:v>David Goulden</c:v>
                </c:pt>
                <c:pt idx="1">
                  <c:v>Rami Cohen</c:v>
                </c:pt>
                <c:pt idx="2">
                  <c:v>Roni Feldsher</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Cache>
            </c:strRef>
          </c:cat>
          <c:val>
            <c:numRef>
              <c:f>'Users Total Time'!$B$4:$B$17</c:f>
              <c:numCache>
                <c:formatCode>General</c:formatCode>
                <c:ptCount val="13"/>
                <c:pt idx="0">
                  <c:v>91.25</c:v>
                </c:pt>
                <c:pt idx="1">
                  <c:v>64.5</c:v>
                </c:pt>
                <c:pt idx="2">
                  <c:v>76.3</c:v>
                </c:pt>
                <c:pt idx="3">
                  <c:v>193.10000000000002</c:v>
                </c:pt>
                <c:pt idx="4">
                  <c:v>52</c:v>
                </c:pt>
                <c:pt idx="5">
                  <c:v>101.6</c:v>
                </c:pt>
                <c:pt idx="6">
                  <c:v>126.58000000000001</c:v>
                </c:pt>
                <c:pt idx="7">
                  <c:v>95</c:v>
                </c:pt>
                <c:pt idx="8">
                  <c:v>27</c:v>
                </c:pt>
                <c:pt idx="9">
                  <c:v>45.75</c:v>
                </c:pt>
                <c:pt idx="10">
                  <c:v>40</c:v>
                </c:pt>
                <c:pt idx="11">
                  <c:v>19</c:v>
                </c:pt>
                <c:pt idx="12">
                  <c:v>1.5</c:v>
                </c:pt>
              </c:numCache>
            </c:numRef>
          </c:val>
        </c:ser>
        <c:dLbls>
          <c:showLegendKey val="0"/>
          <c:showVal val="0"/>
          <c:showCatName val="1"/>
          <c:showSerName val="0"/>
          <c:showPercent val="1"/>
          <c:showBubbleSize val="0"/>
          <c:showLeaderLines val="1"/>
        </c:dLbls>
        <c:firstSliceAng val="0"/>
        <c:holeSize val="50"/>
      </c:doughnutChart>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dropZonesVisible val="1"/>
      </c14:pivotOptions>
    </c:ext>
  </c:extLst>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[Clarizen_CS_PS_Dash_v2.2.xlsm]Users Total Time!PivotTable2</c:name>
    <c:fmtId val="1"/>
  </c:pivotSource>
  <c:chart>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s>
    <c:plotArea>
      <c:layout/>
      <c:barChart>
        <c:barDir val="col"/>
        <c:grouping val="percentStacked"/>
        <c:varyColors val="0"/>
        <c:ser>
          <c:idx val="0"/>
          <c:order val="0"/>
          <c:tx>
            <c:strRef>
              <c:f>'Users Total Time'!$B$25:$B$26</c:f>
              <c:strCache>
                <c:ptCount val="1"/>
                <c:pt idx="0">
                  <c:v>Billable</c:v>
                </c:pt>
              </c:strCache>
            </c:strRef>
          </c:tx>
          <c:invertIfNegative val="0"/>
          <c:cat>
            <c:strRef>
              <c:f>'Users Total Time'!$A$27:$A$40</c:f>
              <c:strCache>
                <c:ptCount val="13"/>
                <c:pt idx="0">
                  <c:v>David Goulden</c:v>
                </c:pt>
                <c:pt idx="1">
                  <c:v>Eran Fishov</c:v>
                </c:pt>
                <c:pt idx="2">
                  <c:v>Josh Santos</c:v>
                </c:pt>
                <c:pt idx="3">
                  <c:v>Rami Cohen</c:v>
                </c:pt>
                <c:pt idx="4">
                  <c:v>Roni Feldsher</c:v>
                </c:pt>
                <c:pt idx="5">
                  <c:v>Tal Noga</c:v>
                </c:pt>
                <c:pt idx="6">
                  <c:v>Alex Gorman</c:v>
                </c:pt>
                <c:pt idx="7">
                  <c:v>G.I.Teh</c:v>
                </c:pt>
                <c:pt idx="8">
                  <c:v>Rob Sidhu</c:v>
                </c:pt>
                <c:pt idx="9">
                  <c:v>Patrick Smith</c:v>
                </c:pt>
                <c:pt idx="10">
                  <c:v>Evgeni Haikin</c:v>
                </c:pt>
                <c:pt idx="11">
                  <c:v>Noam Sayada</c:v>
                </c:pt>
                <c:pt idx="12">
                  <c:v>Jonah Kadish</c:v>
                </c:pt>
              </c:strCache>
            </c:strRef>
          </c:cat>
          <c:val>
            <c:numRef>
              <c:f>'Users Total Time'!$B$27:$B$40</c:f>
              <c:numCache>
                <c:formatCode>General</c:formatCode>
                <c:ptCount val="13"/>
                <c:pt idx="0">
                  <c:v>91.25</c:v>
                </c:pt>
                <c:pt idx="1">
                  <c:v>99.6</c:v>
                </c:pt>
                <c:pt idx="2">
                  <c:v>46.5</c:v>
                </c:pt>
                <c:pt idx="3">
                  <c:v>40.5</c:v>
                </c:pt>
                <c:pt idx="4">
                  <c:v>72.3</c:v>
                </c:pt>
                <c:pt idx="5">
                  <c:v>144.07999999999998</c:v>
                </c:pt>
                <c:pt idx="6">
                  <c:v>103.34000000000002</c:v>
                </c:pt>
                <c:pt idx="7">
                  <c:v>90.5</c:v>
                </c:pt>
                <c:pt idx="8">
                  <c:v>27</c:v>
                </c:pt>
                <c:pt idx="9">
                  <c:v>27.75</c:v>
                </c:pt>
                <c:pt idx="10">
                  <c:v>37</c:v>
                </c:pt>
                <c:pt idx="11">
                  <c:v>19</c:v>
                </c:pt>
                <c:pt idx="12">
                  <c:v>1.5</c:v>
                </c:pt>
              </c:numCache>
            </c:numRef>
          </c:val>
        </c:ser>
        <c:ser>
          <c:idx val="1"/>
          <c:order val="1"/>
          <c:tx>
            <c:strRef>
              <c:f>'Users Total Time'!$C$25:$C$26</c:f>
              <c:strCache>
                <c:ptCount val="1"/>
                <c:pt idx="0">
                  <c:v>Non-Billable</c:v>
                </c:pt>
              </c:strCache>
            </c:strRef>
          </c:tx>
          <c:invertIfNegative val="0"/>
          <c:cat>
            <c:strRef>
              <c:f>'Users Total Time'!$A$27:$A$40</c:f>
              <c:strCache>
                <c:ptCount val="13"/>
                <c:pt idx="0">
                  <c:v>David Goulden</c:v>
                </c:pt>
                <c:pt idx="1">
                  <c:v>Eran Fishov</c:v>
                </c:pt>
                <c:pt idx="2">
                  <c:v>Josh Santos</c:v>
                </c:pt>
                <c:pt idx="3">
                  <c:v>Rami Cohen</c:v>
                </c:pt>
                <c:pt idx="4">
                  <c:v>Roni Feldsher</c:v>
                </c:pt>
                <c:pt idx="5">
                  <c:v>Tal Noga</c:v>
                </c:pt>
                <c:pt idx="6">
                  <c:v>Alex Gorman</c:v>
                </c:pt>
                <c:pt idx="7">
                  <c:v>G.I.Teh</c:v>
                </c:pt>
                <c:pt idx="8">
                  <c:v>Rob Sidhu</c:v>
                </c:pt>
                <c:pt idx="9">
                  <c:v>Patrick Smith</c:v>
                </c:pt>
                <c:pt idx="10">
                  <c:v>Evgeni Haikin</c:v>
                </c:pt>
                <c:pt idx="11">
                  <c:v>Noam Sayada</c:v>
                </c:pt>
                <c:pt idx="12">
                  <c:v>Jonah Kadish</c:v>
                </c:pt>
              </c:strCache>
            </c:strRef>
          </c:cat>
          <c:val>
            <c:numRef>
              <c:f>'Users Total Time'!$C$27:$C$40</c:f>
              <c:numCache>
                <c:formatCode>General</c:formatCode>
                <c:ptCount val="13"/>
                <c:pt idx="1">
                  <c:v>2</c:v>
                </c:pt>
                <c:pt idx="2">
                  <c:v>5.5</c:v>
                </c:pt>
                <c:pt idx="3">
                  <c:v>24</c:v>
                </c:pt>
                <c:pt idx="4">
                  <c:v>4</c:v>
                </c:pt>
                <c:pt idx="5">
                  <c:v>49.019999999999996</c:v>
                </c:pt>
                <c:pt idx="6">
                  <c:v>23.240000000000002</c:v>
                </c:pt>
                <c:pt idx="7">
                  <c:v>4.5</c:v>
                </c:pt>
                <c:pt idx="9">
                  <c:v>18</c:v>
                </c:pt>
                <c:pt idx="10">
                  <c:v>3</c:v>
                </c:pt>
              </c:numCache>
            </c:numRef>
          </c:val>
        </c:ser>
        <c:dLbls>
          <c:showLegendKey val="0"/>
          <c:showVal val="0"/>
          <c:showCatName val="0"/>
          <c:showSerName val="0"/>
          <c:showPercent val="0"/>
          <c:showBubbleSize val="0"/>
        </c:dLbls>
        <c:gapWidth val="150"/>
        <c:overlap val="100"/>
        <c:axId val="192648192"/>
        <c:axId val="166047680"/>
      </c:barChart>
      <c:catAx>
        <c:axId val="192648192"/>
        <c:scaling>
          <c:orientation val="minMax"/>
        </c:scaling>
        <c:delete val="0"/>
        <c:axPos val="b"/>
        <c:majorTickMark val="out"/>
        <c:minorTickMark val="none"/>
        <c:tickLblPos val="nextTo"/>
        <c:crossAx val="166047680"/>
        <c:crosses val="autoZero"/>
        <c:auto val="1"/>
        <c:lblAlgn val="ctr"/>
        <c:lblOffset val="100"/>
        <c:noMultiLvlLbl val="0"/>
      </c:catAx>
      <c:valAx>
        <c:axId val="166047680"/>
        <c:scaling>
          <c:orientation val="minMax"/>
        </c:scaling>
        <c:delete val="0"/>
        <c:axPos val="l"/>
        <c:majorGridlines/>
        <c:numFmt formatCode="0%" sourceLinked="1"/>
        <c:majorTickMark val="out"/>
        <c:minorTickMark val="none"/>
        <c:tickLblPos val="nextTo"/>
        <c:crossAx val="1926481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[Clarizen_CS_PS_Dash_v2.2.xlsm]Users Total Time!PivotTable2</c:name>
    <c:fmtId val="4"/>
  </c:pivotSource>
  <c:chart>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s>
    <c:plotArea>
      <c:layout/>
      <c:barChart>
        <c:barDir val="col"/>
        <c:grouping val="stacked"/>
        <c:varyColors val="0"/>
        <c:ser>
          <c:idx val="0"/>
          <c:order val="0"/>
          <c:tx>
            <c:strRef>
              <c:f>'Users Total Time'!$B$25:$B$26</c:f>
              <c:strCache>
                <c:ptCount val="1"/>
                <c:pt idx="0">
                  <c:v>Billable</c:v>
                </c:pt>
              </c:strCache>
            </c:strRef>
          </c:tx>
          <c:invertIfNegative val="0"/>
          <c:cat>
            <c:strRef>
              <c:f>'Users Total Time'!$A$27:$A$40</c:f>
              <c:strCache>
                <c:ptCount val="13"/>
                <c:pt idx="0">
                  <c:v>David Goulden</c:v>
                </c:pt>
                <c:pt idx="1">
                  <c:v>Eran Fishov</c:v>
                </c:pt>
                <c:pt idx="2">
                  <c:v>Josh Santos</c:v>
                </c:pt>
                <c:pt idx="3">
                  <c:v>Rami Cohen</c:v>
                </c:pt>
                <c:pt idx="4">
                  <c:v>Roni Feldsher</c:v>
                </c:pt>
                <c:pt idx="5">
                  <c:v>Tal Noga</c:v>
                </c:pt>
                <c:pt idx="6">
                  <c:v>Alex Gorman</c:v>
                </c:pt>
                <c:pt idx="7">
                  <c:v>G.I.Teh</c:v>
                </c:pt>
                <c:pt idx="8">
                  <c:v>Rob Sidhu</c:v>
                </c:pt>
                <c:pt idx="9">
                  <c:v>Patrick Smith</c:v>
                </c:pt>
                <c:pt idx="10">
                  <c:v>Evgeni Haikin</c:v>
                </c:pt>
                <c:pt idx="11">
                  <c:v>Noam Sayada</c:v>
                </c:pt>
                <c:pt idx="12">
                  <c:v>Jonah Kadish</c:v>
                </c:pt>
              </c:strCache>
            </c:strRef>
          </c:cat>
          <c:val>
            <c:numRef>
              <c:f>'Users Total Time'!$B$27:$B$40</c:f>
              <c:numCache>
                <c:formatCode>General</c:formatCode>
                <c:ptCount val="13"/>
                <c:pt idx="0">
                  <c:v>91.25</c:v>
                </c:pt>
                <c:pt idx="1">
                  <c:v>99.6</c:v>
                </c:pt>
                <c:pt idx="2">
                  <c:v>46.5</c:v>
                </c:pt>
                <c:pt idx="3">
                  <c:v>40.5</c:v>
                </c:pt>
                <c:pt idx="4">
                  <c:v>72.3</c:v>
                </c:pt>
                <c:pt idx="5">
                  <c:v>144.07999999999998</c:v>
                </c:pt>
                <c:pt idx="6">
                  <c:v>103.34000000000002</c:v>
                </c:pt>
                <c:pt idx="7">
                  <c:v>90.5</c:v>
                </c:pt>
                <c:pt idx="8">
                  <c:v>27</c:v>
                </c:pt>
                <c:pt idx="9">
                  <c:v>27.75</c:v>
                </c:pt>
                <c:pt idx="10">
                  <c:v>37</c:v>
                </c:pt>
                <c:pt idx="11">
                  <c:v>19</c:v>
                </c:pt>
                <c:pt idx="12">
                  <c:v>1.5</c:v>
                </c:pt>
              </c:numCache>
            </c:numRef>
          </c:val>
        </c:ser>
        <c:ser>
          <c:idx val="1"/>
          <c:order val="1"/>
          <c:tx>
            <c:strRef>
              <c:f>'Users Total Time'!$C$25:$C$26</c:f>
              <c:strCache>
                <c:ptCount val="1"/>
                <c:pt idx="0">
                  <c:v>Non-Billable</c:v>
                </c:pt>
              </c:strCache>
            </c:strRef>
          </c:tx>
          <c:invertIfNegative val="0"/>
          <c:cat>
            <c:strRef>
              <c:f>'Users Total Time'!$A$27:$A$40</c:f>
              <c:strCache>
                <c:ptCount val="13"/>
                <c:pt idx="0">
                  <c:v>David Goulden</c:v>
                </c:pt>
                <c:pt idx="1">
                  <c:v>Eran Fishov</c:v>
                </c:pt>
                <c:pt idx="2">
                  <c:v>Josh Santos</c:v>
                </c:pt>
                <c:pt idx="3">
                  <c:v>Rami Cohen</c:v>
                </c:pt>
                <c:pt idx="4">
                  <c:v>Roni Feldsher</c:v>
                </c:pt>
                <c:pt idx="5">
                  <c:v>Tal Noga</c:v>
                </c:pt>
                <c:pt idx="6">
                  <c:v>Alex Gorman</c:v>
                </c:pt>
                <c:pt idx="7">
                  <c:v>G.I.Teh</c:v>
                </c:pt>
                <c:pt idx="8">
                  <c:v>Rob Sidhu</c:v>
                </c:pt>
                <c:pt idx="9">
                  <c:v>Patrick Smith</c:v>
                </c:pt>
                <c:pt idx="10">
                  <c:v>Evgeni Haikin</c:v>
                </c:pt>
                <c:pt idx="11">
                  <c:v>Noam Sayada</c:v>
                </c:pt>
                <c:pt idx="12">
                  <c:v>Jonah Kadish</c:v>
                </c:pt>
              </c:strCache>
            </c:strRef>
          </c:cat>
          <c:val>
            <c:numRef>
              <c:f>'Users Total Time'!$C$27:$C$40</c:f>
              <c:numCache>
                <c:formatCode>General</c:formatCode>
                <c:ptCount val="13"/>
                <c:pt idx="1">
                  <c:v>2</c:v>
                </c:pt>
                <c:pt idx="2">
                  <c:v>5.5</c:v>
                </c:pt>
                <c:pt idx="3">
                  <c:v>24</c:v>
                </c:pt>
                <c:pt idx="4">
                  <c:v>4</c:v>
                </c:pt>
                <c:pt idx="5">
                  <c:v>49.019999999999996</c:v>
                </c:pt>
                <c:pt idx="6">
                  <c:v>23.240000000000002</c:v>
                </c:pt>
                <c:pt idx="7">
                  <c:v>4.5</c:v>
                </c:pt>
                <c:pt idx="9">
                  <c:v>18</c:v>
                </c:pt>
                <c:pt idx="10">
                  <c:v>3</c:v>
                </c:pt>
              </c:numCache>
            </c:numRef>
          </c:val>
        </c:ser>
        <c:dLbls>
          <c:showLegendKey val="0"/>
          <c:showVal val="0"/>
          <c:showCatName val="0"/>
          <c:showSerName val="0"/>
          <c:showPercent val="0"/>
          <c:showBubbleSize val="0"/>
        </c:dLbls>
        <c:gapWidth val="150"/>
        <c:overlap val="100"/>
        <c:axId val="192797184"/>
        <c:axId val="166049408"/>
      </c:barChart>
      <c:catAx>
        <c:axId val="192797184"/>
        <c:scaling>
          <c:orientation val="minMax"/>
        </c:scaling>
        <c:delete val="0"/>
        <c:axPos val="b"/>
        <c:majorTickMark val="out"/>
        <c:minorTickMark val="none"/>
        <c:tickLblPos val="nextTo"/>
        <c:crossAx val="166049408"/>
        <c:crosses val="autoZero"/>
        <c:auto val="1"/>
        <c:lblAlgn val="ctr"/>
        <c:lblOffset val="100"/>
        <c:noMultiLvlLbl val="0"/>
      </c:catAx>
      <c:valAx>
        <c:axId val="166049408"/>
        <c:scaling>
          <c:orientation val="minMax"/>
        </c:scaling>
        <c:delete val="0"/>
        <c:axPos val="l"/>
        <c:majorGridlines/>
        <c:numFmt formatCode="General" sourceLinked="1"/>
        <c:majorTickMark val="out"/>
        <c:minorTickMark val="none"/>
        <c:tickLblPos val="nextTo"/>
        <c:crossAx val="19279718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PS Hours Gap &amp; Cumulative Gap</a:t>
            </a:r>
          </a:p>
        </c:rich>
      </c:tx>
      <c:layout/>
      <c:overlay val="0"/>
    </c:title>
    <c:autoTitleDeleted val="0"/>
    <c:plotArea>
      <c:layout/>
      <c:barChart>
        <c:barDir val="col"/>
        <c:grouping val="clustered"/>
        <c:varyColors val="0"/>
        <c:ser>
          <c:idx val="2"/>
          <c:order val="0"/>
          <c:tx>
            <c:strRef>
              <c:f>'PS Dash 1'!$D$14</c:f>
              <c:strCache>
                <c:ptCount val="1"/>
                <c:pt idx="0">
                  <c:v>Mo Gap</c:v>
                </c:pt>
              </c:strCache>
            </c:strRef>
          </c:tx>
          <c:spPr>
            <a:solidFill>
              <a:srgbClr val="00B0F0"/>
            </a:solidFill>
            <a:scene3d>
              <a:camera prst="orthographicFront"/>
              <a:lightRig rig="threePt" dir="t"/>
            </a:scene3d>
            <a:sp3d>
              <a:bevelT w="101600" prst="riblet"/>
            </a:sp3d>
          </c:spPr>
          <c:invertIfNegative val="0"/>
          <c:dLbls>
            <c:showLegendKey val="0"/>
            <c:showVal val="1"/>
            <c:showCatName val="0"/>
            <c:showSerName val="0"/>
            <c:showPercent val="0"/>
            <c:showBubbleSize val="0"/>
            <c:showLeaderLines val="0"/>
          </c:dLbls>
          <c:cat>
            <c:numRef>
              <c:f>'PS Dash 1'!$A$15:$A$21</c:f>
              <c:numCache>
                <c:formatCode>mmm-yy</c:formatCode>
                <c:ptCount val="6"/>
                <c:pt idx="0">
                  <c:v>40969</c:v>
                </c:pt>
                <c:pt idx="1">
                  <c:v>41000</c:v>
                </c:pt>
                <c:pt idx="2">
                  <c:v>41030</c:v>
                </c:pt>
                <c:pt idx="3">
                  <c:v>41061</c:v>
                </c:pt>
                <c:pt idx="4">
                  <c:v>41091</c:v>
                </c:pt>
                <c:pt idx="5">
                  <c:v>41122</c:v>
                </c:pt>
              </c:numCache>
            </c:numRef>
          </c:cat>
          <c:val>
            <c:numRef>
              <c:f>'PS Dash 1'!$D$15:$D$21</c:f>
              <c:numCache>
                <c:formatCode>0</c:formatCode>
                <c:ptCount val="6"/>
                <c:pt idx="0">
                  <c:v>38.240000000000009</c:v>
                </c:pt>
                <c:pt idx="1">
                  <c:v>230.22</c:v>
                </c:pt>
                <c:pt idx="2">
                  <c:v>138.03999999999996</c:v>
                </c:pt>
                <c:pt idx="3">
                  <c:v>188.29999999999998</c:v>
                </c:pt>
                <c:pt idx="4">
                  <c:v>257.0200000000001</c:v>
                </c:pt>
                <c:pt idx="5" formatCode="General">
                  <c:v>22.500000000000007</c:v>
                </c:pt>
              </c:numCache>
            </c:numRef>
          </c:val>
        </c:ser>
        <c:ser>
          <c:idx val="3"/>
          <c:order val="1"/>
          <c:tx>
            <c:strRef>
              <c:f>'PS Dash 1'!$E$14</c:f>
              <c:strCache>
                <c:ptCount val="1"/>
                <c:pt idx="0">
                  <c:v>Cumulative Gap</c:v>
                </c:pt>
              </c:strCache>
            </c:strRef>
          </c:tx>
          <c:spPr>
            <a:solidFill>
              <a:srgbClr val="7030A0"/>
            </a:solidFill>
            <a:scene3d>
              <a:camera prst="orthographicFront"/>
              <a:lightRig rig="threePt" dir="t"/>
            </a:scene3d>
            <a:sp3d>
              <a:bevelT w="114300" prst="hardEdge"/>
            </a:sp3d>
          </c:spPr>
          <c:invertIfNegative val="0"/>
          <c:dLbls>
            <c:showLegendKey val="0"/>
            <c:showVal val="1"/>
            <c:showCatName val="0"/>
            <c:showSerName val="0"/>
            <c:showPercent val="0"/>
            <c:showBubbleSize val="0"/>
            <c:showLeaderLines val="0"/>
          </c:dLbls>
          <c:cat>
            <c:numRef>
              <c:f>'PS Dash 1'!$A$15:$A$21</c:f>
              <c:numCache>
                <c:formatCode>mmm-yy</c:formatCode>
                <c:ptCount val="6"/>
                <c:pt idx="0">
                  <c:v>40969</c:v>
                </c:pt>
                <c:pt idx="1">
                  <c:v>41000</c:v>
                </c:pt>
                <c:pt idx="2">
                  <c:v>41030</c:v>
                </c:pt>
                <c:pt idx="3">
                  <c:v>41061</c:v>
                </c:pt>
                <c:pt idx="4">
                  <c:v>41091</c:v>
                </c:pt>
                <c:pt idx="5">
                  <c:v>41122</c:v>
                </c:pt>
              </c:numCache>
            </c:numRef>
          </c:cat>
          <c:val>
            <c:numRef>
              <c:f>'PS Dash 1'!$E$15:$E$21</c:f>
              <c:numCache>
                <c:formatCode>0</c:formatCode>
                <c:ptCount val="6"/>
                <c:pt idx="0">
                  <c:v>38.240000000000009</c:v>
                </c:pt>
                <c:pt idx="1">
                  <c:v>268.46000000000004</c:v>
                </c:pt>
                <c:pt idx="2">
                  <c:v>406.5</c:v>
                </c:pt>
                <c:pt idx="3">
                  <c:v>594.79999999999995</c:v>
                </c:pt>
                <c:pt idx="4">
                  <c:v>851.82</c:v>
                </c:pt>
                <c:pt idx="5">
                  <c:v>874.32</c:v>
                </c:pt>
              </c:numCache>
            </c:numRef>
          </c:val>
        </c:ser>
        <c:dLbls>
          <c:showLegendKey val="0"/>
          <c:showVal val="0"/>
          <c:showCatName val="0"/>
          <c:showSerName val="0"/>
          <c:showPercent val="0"/>
          <c:showBubbleSize val="0"/>
        </c:dLbls>
        <c:gapWidth val="150"/>
        <c:overlap val="-25"/>
        <c:axId val="166386176"/>
        <c:axId val="160733376"/>
      </c:barChart>
      <c:dateAx>
        <c:axId val="166386176"/>
        <c:scaling>
          <c:orientation val="minMax"/>
        </c:scaling>
        <c:delete val="0"/>
        <c:axPos val="b"/>
        <c:numFmt formatCode="mmm-yy" sourceLinked="1"/>
        <c:majorTickMark val="none"/>
        <c:minorTickMark val="none"/>
        <c:tickLblPos val="nextTo"/>
        <c:crossAx val="160733376"/>
        <c:crosses val="autoZero"/>
        <c:auto val="1"/>
        <c:lblOffset val="100"/>
        <c:baseTimeUnit val="months"/>
      </c:dateAx>
      <c:valAx>
        <c:axId val="160733376"/>
        <c:scaling>
          <c:orientation val="minMax"/>
        </c:scaling>
        <c:delete val="1"/>
        <c:axPos val="l"/>
        <c:numFmt formatCode="0" sourceLinked="1"/>
        <c:majorTickMark val="none"/>
        <c:minorTickMark val="none"/>
        <c:tickLblPos val="nextTo"/>
        <c:crossAx val="166386176"/>
        <c:crosses val="autoZero"/>
        <c:crossBetween val="between"/>
      </c:valAx>
      <c:spPr>
        <a:effectLst/>
        <a:scene3d>
          <a:camera prst="orthographicFront"/>
          <a:lightRig rig="threePt" dir="t"/>
        </a:scene3d>
        <a:sp3d>
          <a:bevelT/>
        </a:sp3d>
      </c:spPr>
    </c:plotArea>
    <c:legend>
      <c:legendPos val="t"/>
      <c:layou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[Clarizen_CS_PS_Dash_v2.2.xlsm]PS Dash 1!PivotTable4</c:name>
    <c:fmtId val="0"/>
  </c:pivotSource>
  <c:chart>
    <c:autoTitleDeleted val="0"/>
    <c:pivotFmts>
      <c:pivotFmt>
        <c:idx val="0"/>
        <c:marker>
          <c:symbol val="none"/>
        </c:marker>
      </c:pivotFmt>
      <c:pivotFmt>
        <c:idx val="1"/>
        <c:marker>
          <c:symbol val="none"/>
        </c:marker>
      </c:pivotFmt>
      <c:pivotFmt>
        <c:idx val="2"/>
        <c:marker>
          <c:symbol val="none"/>
        </c:marker>
      </c:pivotFmt>
    </c:pivotFmts>
    <c:plotArea>
      <c:layout/>
      <c:barChart>
        <c:barDir val="col"/>
        <c:grouping val="clustered"/>
        <c:varyColors val="0"/>
        <c:ser>
          <c:idx val="0"/>
          <c:order val="0"/>
          <c:tx>
            <c:strRef>
              <c:f>'PS Dash 1'!$F$46</c:f>
              <c:strCache>
                <c:ptCount val="1"/>
                <c:pt idx="0">
                  <c:v>Sum of Duration</c:v>
                </c:pt>
              </c:strCache>
            </c:strRef>
          </c:tx>
          <c:invertIfNegative val="0"/>
          <c:cat>
            <c:strRef>
              <c:f>'PS Dash 1'!$E$47:$E$60</c:f>
              <c:strCache>
                <c:ptCount val="13"/>
                <c:pt idx="0">
                  <c:v>Alex Gorman</c:v>
                </c:pt>
                <c:pt idx="1">
                  <c:v>David Goulden</c:v>
                </c:pt>
                <c:pt idx="2">
                  <c:v>Eran Fishov</c:v>
                </c:pt>
                <c:pt idx="3">
                  <c:v>Evgeni Haikin</c:v>
                </c:pt>
                <c:pt idx="4">
                  <c:v>G.I.Teh</c:v>
                </c:pt>
                <c:pt idx="5">
                  <c:v>Josh Santos</c:v>
                </c:pt>
                <c:pt idx="6">
                  <c:v>Noam Sayada</c:v>
                </c:pt>
                <c:pt idx="7">
                  <c:v>Patrick Smith</c:v>
                </c:pt>
                <c:pt idx="8">
                  <c:v>Rami Cohen</c:v>
                </c:pt>
                <c:pt idx="9">
                  <c:v>Rob Sidhu</c:v>
                </c:pt>
                <c:pt idx="10">
                  <c:v>Roni Feldsher</c:v>
                </c:pt>
                <c:pt idx="11">
                  <c:v>Tal Noga</c:v>
                </c:pt>
                <c:pt idx="12">
                  <c:v>Jonah Kadish</c:v>
                </c:pt>
              </c:strCache>
            </c:strRef>
          </c:cat>
          <c:val>
            <c:numRef>
              <c:f>'PS Dash 1'!$F$47:$F$60</c:f>
              <c:numCache>
                <c:formatCode>0</c:formatCode>
                <c:ptCount val="13"/>
                <c:pt idx="0">
                  <c:v>126.58000000000001</c:v>
                </c:pt>
                <c:pt idx="1">
                  <c:v>91.25</c:v>
                </c:pt>
                <c:pt idx="2">
                  <c:v>101.6</c:v>
                </c:pt>
                <c:pt idx="3">
                  <c:v>40</c:v>
                </c:pt>
                <c:pt idx="4">
                  <c:v>95</c:v>
                </c:pt>
                <c:pt idx="5">
                  <c:v>52</c:v>
                </c:pt>
                <c:pt idx="6">
                  <c:v>19</c:v>
                </c:pt>
                <c:pt idx="7">
                  <c:v>45.75</c:v>
                </c:pt>
                <c:pt idx="8">
                  <c:v>64.5</c:v>
                </c:pt>
                <c:pt idx="9">
                  <c:v>27</c:v>
                </c:pt>
                <c:pt idx="10">
                  <c:v>76.3</c:v>
                </c:pt>
                <c:pt idx="11">
                  <c:v>193.10000000000002</c:v>
                </c:pt>
                <c:pt idx="12">
                  <c:v>1.5</c:v>
                </c:pt>
              </c:numCache>
            </c:numRef>
          </c:val>
        </c:ser>
        <c:ser>
          <c:idx val="1"/>
          <c:order val="1"/>
          <c:tx>
            <c:strRef>
              <c:f>'PS Dash 1'!$G$46</c:f>
              <c:strCache>
                <c:ptCount val="1"/>
                <c:pt idx="0">
                  <c:v>Sum of Recognition</c:v>
                </c:pt>
              </c:strCache>
            </c:strRef>
          </c:tx>
          <c:invertIfNegative val="0"/>
          <c:cat>
            <c:strRef>
              <c:f>'PS Dash 1'!$E$47:$E$60</c:f>
              <c:strCache>
                <c:ptCount val="13"/>
                <c:pt idx="0">
                  <c:v>Alex Gorman</c:v>
                </c:pt>
                <c:pt idx="1">
                  <c:v>David Goulden</c:v>
                </c:pt>
                <c:pt idx="2">
                  <c:v>Eran Fishov</c:v>
                </c:pt>
                <c:pt idx="3">
                  <c:v>Evgeni Haikin</c:v>
                </c:pt>
                <c:pt idx="4">
                  <c:v>G.I.Teh</c:v>
                </c:pt>
                <c:pt idx="5">
                  <c:v>Josh Santos</c:v>
                </c:pt>
                <c:pt idx="6">
                  <c:v>Noam Sayada</c:v>
                </c:pt>
                <c:pt idx="7">
                  <c:v>Patrick Smith</c:v>
                </c:pt>
                <c:pt idx="8">
                  <c:v>Rami Cohen</c:v>
                </c:pt>
                <c:pt idx="9">
                  <c:v>Rob Sidhu</c:v>
                </c:pt>
                <c:pt idx="10">
                  <c:v>Roni Feldsher</c:v>
                </c:pt>
                <c:pt idx="11">
                  <c:v>Tal Noga</c:v>
                </c:pt>
                <c:pt idx="12">
                  <c:v>Jonah Kadish</c:v>
                </c:pt>
              </c:strCache>
            </c:strRef>
          </c:cat>
          <c:val>
            <c:numRef>
              <c:f>'PS Dash 1'!$G$47:$G$60</c:f>
              <c:numCache>
                <c:formatCode>"$"#,##0</c:formatCode>
                <c:ptCount val="13"/>
                <c:pt idx="0">
                  <c:v>14693.305000000002</c:v>
                </c:pt>
                <c:pt idx="1">
                  <c:v>13330.802800000001</c:v>
                </c:pt>
                <c:pt idx="2">
                  <c:v>12007.400000000001</c:v>
                </c:pt>
                <c:pt idx="3">
                  <c:v>3988</c:v>
                </c:pt>
                <c:pt idx="4">
                  <c:v>8282.16</c:v>
                </c:pt>
                <c:pt idx="5">
                  <c:v>5697.2799999999988</c:v>
                </c:pt>
                <c:pt idx="6">
                  <c:v>2930</c:v>
                </c:pt>
                <c:pt idx="7">
                  <c:v>4428.9650000000001</c:v>
                </c:pt>
                <c:pt idx="8">
                  <c:v>1833.33</c:v>
                </c:pt>
                <c:pt idx="9">
                  <c:v>4095.89</c:v>
                </c:pt>
                <c:pt idx="10">
                  <c:v>7481.4999999999991</c:v>
                </c:pt>
                <c:pt idx="11">
                  <c:v>7995.2594000000008</c:v>
                </c:pt>
                <c:pt idx="12">
                  <c:v>240</c:v>
                </c:pt>
              </c:numCache>
            </c:numRef>
          </c:val>
        </c:ser>
        <c:dLbls>
          <c:showLegendKey val="0"/>
          <c:showVal val="0"/>
          <c:showCatName val="0"/>
          <c:showSerName val="0"/>
          <c:showPercent val="0"/>
          <c:showBubbleSize val="0"/>
        </c:dLbls>
        <c:gapWidth val="150"/>
        <c:axId val="166386688"/>
        <c:axId val="166568512"/>
      </c:barChart>
      <c:catAx>
        <c:axId val="166386688"/>
        <c:scaling>
          <c:orientation val="minMax"/>
        </c:scaling>
        <c:delete val="0"/>
        <c:axPos val="b"/>
        <c:majorTickMark val="out"/>
        <c:minorTickMark val="none"/>
        <c:tickLblPos val="nextTo"/>
        <c:crossAx val="166568512"/>
        <c:crosses val="autoZero"/>
        <c:auto val="1"/>
        <c:lblAlgn val="ctr"/>
        <c:lblOffset val="100"/>
        <c:noMultiLvlLbl val="0"/>
      </c:catAx>
      <c:valAx>
        <c:axId val="166568512"/>
        <c:scaling>
          <c:orientation val="minMax"/>
        </c:scaling>
        <c:delete val="0"/>
        <c:axPos val="l"/>
        <c:majorGridlines/>
        <c:numFmt formatCode="0" sourceLinked="1"/>
        <c:majorTickMark val="out"/>
        <c:minorTickMark val="none"/>
        <c:tickLblPos val="nextTo"/>
        <c:crossAx val="166386688"/>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en-US"/>
              <a:t>Total Hours per Project this CQ</a:t>
            </a:r>
          </a:p>
        </c:rich>
      </c:tx>
      <c:overlay val="0"/>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pivotFmt>
      <c:pivotFmt>
        <c:idx val="20"/>
        <c:dLbl>
          <c:idx val="0"/>
          <c:showLegendKey val="0"/>
          <c:showVal val="1"/>
          <c:showCatName val="0"/>
          <c:showSerName val="0"/>
          <c:showPercent val="0"/>
          <c:showBubbleSize val="0"/>
        </c:dLbl>
      </c:pivotFmt>
      <c:pivotFmt>
        <c:idx val="21"/>
        <c:dLbl>
          <c:idx val="0"/>
          <c:showLegendKey val="0"/>
          <c:showVal val="1"/>
          <c:showCatName val="0"/>
          <c:showSerName val="0"/>
          <c:showPercent val="0"/>
          <c:showBubbleSize val="0"/>
        </c:dLbl>
      </c:pivotFmt>
      <c:pivotFmt>
        <c:idx val="22"/>
        <c:marker>
          <c:symbol val="none"/>
        </c:marker>
        <c:dLbl>
          <c:idx val="0"/>
          <c:spPr/>
          <c:txPr>
            <a:bodyPr/>
            <a:lstStyle/>
            <a:p>
              <a:pPr>
                <a:defRPr/>
              </a:pPr>
              <a:endParaRPr lang="en-US"/>
            </a:p>
          </c:txPr>
          <c:dLblPos val="inEnd"/>
          <c:showLegendKey val="0"/>
          <c:showVal val="1"/>
          <c:showCatName val="0"/>
          <c:showSerName val="0"/>
          <c:showPercent val="0"/>
          <c:showBubbleSize val="0"/>
        </c:dLbl>
      </c:pivotFmt>
      <c:pivotFmt>
        <c:idx val="23"/>
        <c:marker>
          <c:symbol val="none"/>
        </c:marker>
      </c:pivotFmt>
      <c:pivotFmt>
        <c:idx val="24"/>
        <c:marker>
          <c:symbol val="none"/>
        </c:marker>
      </c:pivotFmt>
      <c:pivotFmt>
        <c:idx val="25"/>
        <c:marker>
          <c:symbol val="none"/>
        </c:marker>
      </c:pivotFmt>
      <c:pivotFmt>
        <c:idx val="26"/>
        <c:marker>
          <c:symbol val="none"/>
        </c:marker>
      </c:pivotFmt>
    </c:pivotFmts>
    <c:plotArea>
      <c:layout/>
      <c:barChart>
        <c:barDir val="bar"/>
        <c:grouping val="clustered"/>
        <c:varyColors val="0"/>
        <c:ser>
          <c:idx val="0"/>
          <c:order val="0"/>
          <c:tx>
            <c:v>Total</c:v>
          </c:tx>
          <c:invertIfNegative val="0"/>
          <c:cat>
            <c:strLit>
              <c:ptCount val="149"/>
              <c:pt idx="0">
                <c:v>Orbit.uk</c:v>
              </c:pt>
              <c:pt idx="1">
                <c:v>Qoveo - 8h 1000$</c:v>
              </c:pt>
              <c:pt idx="2">
                <c:v>Bezeq-Int</c:v>
              </c:pt>
              <c:pt idx="3">
                <c:v>Flying Cargo Training - 5 hours</c:v>
              </c:pt>
              <c:pt idx="4">
                <c:v>Binding Site</c:v>
              </c:pt>
              <c:pt idx="5">
                <c:v>Indiana -Department of Child Services - 6h PS</c:v>
              </c:pt>
              <c:pt idx="6">
                <c:v>TechProse - 40h PS</c:v>
              </c:pt>
              <c:pt idx="7">
                <c:v>Lincoln Financial Group - 18h PS</c:v>
              </c:pt>
              <c:pt idx="8">
                <c:v>Kata</c:v>
              </c:pt>
              <c:pt idx="9">
                <c:v>Redhotminute</c:v>
              </c:pt>
              <c:pt idx="10">
                <c:v>College of Management</c:v>
              </c:pt>
              <c:pt idx="11">
                <c:v>MIG</c:v>
              </c:pt>
              <c:pt idx="12">
                <c:v>Kaltura</c:v>
              </c:pt>
              <c:pt idx="13">
                <c:v>Bazaarvoice Unlimited Hours</c:v>
              </c:pt>
              <c:pt idx="14">
                <c:v>Sondrel/Tier2/10h</c:v>
              </c:pt>
              <c:pt idx="15">
                <c:v>UnitedHealthcareNon-Billable Committed Hours</c:v>
              </c:pt>
              <c:pt idx="16">
                <c:v>JTS Onsite Training (in US office)</c:v>
              </c:pt>
              <c:pt idx="17">
                <c:v>Solazyme, Inc.Tier3</c:v>
              </c:pt>
              <c:pt idx="18">
                <c:v>Pristine Sun LLC Fixed 1 Hour Excel Report</c:v>
              </c:pt>
              <c:pt idx="19">
                <c:v>Crow Wing County Fixed 3 Hours</c:v>
              </c:pt>
              <c:pt idx="20">
                <c:v>Nexenta Systems - 1 Non-Billable Committed Hour</c:v>
              </c:pt>
              <c:pt idx="21">
                <c:v>PlatformOne - 2 Non-Billable Committed Hours</c:v>
              </c:pt>
              <c:pt idx="22">
                <c:v>PureDriven Tier1</c:v>
              </c:pt>
              <c:pt idx="23">
                <c:v>IOMEDIA Fixed Hours</c:v>
              </c:pt>
              <c:pt idx="24">
                <c:v>The Competition Authority Tier3</c:v>
              </c:pt>
              <c:pt idx="25">
                <c:v>Total Systems Development, Inc. Non-Billable Committed Hours</c:v>
              </c:pt>
              <c:pt idx="26">
                <c:v>ADAC - Customer Success</c:v>
              </c:pt>
              <c:pt idx="27">
                <c:v>EMD Serono Project Management Office Fixed Hours</c:v>
              </c:pt>
              <c:pt idx="28">
                <c:v>Edifice Information Management - 2 Non-Billable Committed Hour</c:v>
              </c:pt>
              <c:pt idx="29">
                <c:v>Aetna Non-Billable 3 Committed Hours</c:v>
              </c:pt>
              <c:pt idx="30">
                <c:v>Net Translators Implementation Program</c:v>
              </c:pt>
              <c:pt idx="31">
                <c:v>International Business Systems Large</c:v>
              </c:pt>
              <c:pt idx="32">
                <c:v>Block Solutions Tier2</c:v>
              </c:pt>
              <c:pt idx="33">
                <c:v>Sony PlayStation PDIT:Large Package</c:v>
              </c:pt>
              <c:pt idx="34">
                <c:v>ADAC-ICS Excel Report (3h)</c:v>
              </c:pt>
              <c:pt idx="35">
                <c:v>Kata Vitec 13 h PS</c:v>
              </c:pt>
              <c:pt idx="36">
                <c:v>Aetna Consulting Small</c:v>
              </c:pt>
              <c:pt idx="37">
                <c:v>IO Media 10 h PS</c:v>
              </c:pt>
              <c:pt idx="38">
                <c:v>Heritage ArchitectureNon-Billable Committed Hours</c:v>
              </c:pt>
              <c:pt idx="39">
                <c:v>Tessera Global Services, Inc. Tier1</c:v>
              </c:pt>
              <c:pt idx="40">
                <c:v>Neenah Paper QS</c:v>
              </c:pt>
              <c:pt idx="41">
                <c:v>Simthetiq</c:v>
              </c:pt>
              <c:pt idx="42">
                <c:v>movento Schweiz AG:Medium Package</c:v>
              </c:pt>
              <c:pt idx="43">
                <c:v>OnStar EPM 2 h PS</c:v>
              </c:pt>
              <c:pt idx="44">
                <c:v>Envisiontel 3 h PS</c:v>
              </c:pt>
              <c:pt idx="45">
                <c:v>Medium QuickStart Professional Services -- Trinet</c:v>
              </c:pt>
              <c:pt idx="46">
                <c:v>Lattice Engines 1 day on site workshop</c:v>
              </c:pt>
              <c:pt idx="47">
                <c:v>Brainshark 1 h PS</c:v>
              </c:pt>
              <c:pt idx="48">
                <c:v>Capture Studio 2 h PS</c:v>
              </c:pt>
              <c:pt idx="49">
                <c:v>Gems Sensors and Controls 1 h PS</c:v>
              </c:pt>
              <c:pt idx="50">
                <c:v>TOR Excel Add-in Issue-Customer-Contact Report</c:v>
              </c:pt>
              <c:pt idx="51">
                <c:v>511IT-Tactical:Small Package</c:v>
              </c:pt>
              <c:pt idx="52">
                <c:v>Brisbane Marketing Pty Ltd 6 h PS</c:v>
              </c:pt>
              <c:pt idx="53">
                <c:v>Molecular Imaging, Inc 3 h PS</c:v>
              </c:pt>
              <c:pt idx="54">
                <c:v>LTCP 1 h PS</c:v>
              </c:pt>
              <c:pt idx="55">
                <c:v>_ Fixed Hours (Arbor)</c:v>
              </c:pt>
              <c:pt idx="56">
                <c:v>Musician Institute 6 h PS</c:v>
              </c:pt>
              <c:pt idx="57">
                <c:v>Frito-Lay 3 h PS</c:v>
              </c:pt>
              <c:pt idx="58">
                <c:v>Strauss Water</c:v>
              </c:pt>
              <c:pt idx="59">
                <c:v>Wind River 5 h PS</c:v>
              </c:pt>
              <c:pt idx="60">
                <c:v>HealthTrust Purchasing Group:Large Package</c:v>
              </c:pt>
              <c:pt idx="61">
                <c:v>Joan Mitchell FoundationTP:Small Package</c:v>
              </c:pt>
              <c:pt idx="62">
                <c:v>Marketo - Professional Services Hours</c:v>
              </c:pt>
              <c:pt idx="63">
                <c:v>Affero 3 h PS</c:v>
              </c:pt>
              <c:pt idx="64">
                <c:v>BPL Global Medium</c:v>
              </c:pt>
              <c:pt idx="65">
                <c:v>HP Training Large</c:v>
              </c:pt>
              <c:pt idx="66">
                <c:v>Memorial Family of Services Large</c:v>
              </c:pt>
              <c:pt idx="67">
                <c:v>Defran Systems 1 h PS</c:v>
              </c:pt>
              <c:pt idx="68">
                <c:v>Affinity Solutions:Medium Package</c:v>
              </c:pt>
              <c:pt idx="69">
                <c:v>DPR Construction:Small Package</c:v>
              </c:pt>
              <c:pt idx="70">
                <c:v>Echo Global:Small Package</c:v>
              </c:pt>
              <c:pt idx="71">
                <c:v>Lexi-Comp Inc. 1 h PS</c:v>
              </c:pt>
              <c:pt idx="72">
                <c:v>Buxton Company 5 h PS</c:v>
              </c:pt>
              <c:pt idx="73">
                <c:v>FulCircle 1 h PS</c:v>
              </c:pt>
              <c:pt idx="74">
                <c:v>Soutthern Investments Pvt Ltd:Medium Package</c:v>
              </c:pt>
              <c:pt idx="75">
                <c:v>Eurotech Master 10 h PS</c:v>
              </c:pt>
              <c:pt idx="76">
                <c:v>Capital One Advisers Sp. z o.o. Tier3</c:v>
              </c:pt>
              <c:pt idx="77">
                <c:v>ADVA Optical Networking:Large Package</c:v>
              </c:pt>
              <c:pt idx="78">
                <c:v>Brainshark:Small Package</c:v>
              </c:pt>
              <c:pt idx="79">
                <c:v>Afinium Tier 2 QS</c:v>
              </c:pt>
              <c:pt idx="80">
                <c:v>Artemis</c:v>
              </c:pt>
              <c:pt idx="81">
                <c:v>Wijs 6 days on site</c:v>
              </c:pt>
              <c:pt idx="82">
                <c:v>School Improvement Network:Medium Package</c:v>
              </c:pt>
              <c:pt idx="83">
                <c:v>mindSHIFT 1 h PS</c:v>
              </c:pt>
              <c:pt idx="84">
                <c:v>Benefit Express:Medium Package</c:v>
              </c:pt>
              <c:pt idx="85">
                <c:v>Adobe:Medium Package</c:v>
              </c:pt>
              <c:pt idx="86">
                <c:v>Gard:Small Package</c:v>
              </c:pt>
              <c:pt idx="87">
                <c:v>Certain Software, Inc. 3 h PS</c:v>
              </c:pt>
              <c:pt idx="88">
                <c:v>KL Communications:Small Package</c:v>
              </c:pt>
              <c:pt idx="89">
                <c:v>ELC Online - - 58 h PS</c:v>
              </c:pt>
              <c:pt idx="90">
                <c:v>MyThings</c:v>
              </c:pt>
              <c:pt idx="91">
                <c:v>TechProse 10 h PS</c:v>
              </c:pt>
              <c:pt idx="92">
                <c:v>Agilent:Small Package</c:v>
              </c:pt>
              <c:pt idx="93">
                <c:v>VCE LLC 3 h PS</c:v>
              </c:pt>
              <c:pt idx="94">
                <c:v>Leadership S&amp;D Q&amp;A .75h</c:v>
              </c:pt>
              <c:pt idx="95">
                <c:v>Wijs 50 h PS</c:v>
              </c:pt>
              <c:pt idx="96">
                <c:v>Argus Group 1 h PS</c:v>
              </c:pt>
              <c:pt idx="97">
                <c:v>UNK project 20 h PS</c:v>
              </c:pt>
              <c:pt idx="98">
                <c:v>Bonnier - Television Group 1 h PS</c:v>
              </c:pt>
              <c:pt idx="99">
                <c:v>תדיראן טלקום שרותי תקשורת בישראל 5 h PS</c:v>
              </c:pt>
              <c:pt idx="100">
                <c:v>Crunchy Logistics 10 h PS</c:v>
              </c:pt>
              <c:pt idx="101">
                <c:v>SourceLink CI TT Excel Report</c:v>
              </c:pt>
              <c:pt idx="102">
                <c:v>Veracity Engineering - 24 hour QS</c:v>
              </c:pt>
              <c:pt idx="103">
                <c:v>Chicago Cubs Baseball Club, LLC 3 h PS</c:v>
              </c:pt>
              <c:pt idx="104">
                <c:v>Pristine Sun LLC 3 h PS</c:v>
              </c:pt>
              <c:pt idx="105">
                <c:v>FireRocket Concepts:Small Package</c:v>
              </c:pt>
              <c:pt idx="106">
                <c:v>HMS - 35h Success Package</c:v>
              </c:pt>
              <c:pt idx="107">
                <c:v>Fujitsu GBG GPMO 12 h PS</c:v>
              </c:pt>
              <c:pt idx="108">
                <c:v>Division of IT 3 h PS</c:v>
              </c:pt>
              <c:pt idx="109">
                <c:v>Unleashed Online Marketing 3 h PS</c:v>
              </c:pt>
              <c:pt idx="110">
                <c:v>BN Industries:Package Small Package</c:v>
              </c:pt>
              <c:pt idx="111">
                <c:v>Argus Group:Package Medium Package</c:v>
              </c:pt>
              <c:pt idx="112">
                <c:v>Echopass 15 h PS</c:v>
              </c:pt>
              <c:pt idx="113">
                <c:v>QTS:Package Large Package</c:v>
              </c:pt>
              <c:pt idx="114">
                <c:v>Mace Group:Medium Package</c:v>
              </c:pt>
              <c:pt idx="115">
                <c:v>TEMIS:Package Medium Package</c:v>
              </c:pt>
              <c:pt idx="116">
                <c:v>Boston Scientific Bay Area:Package Large Package</c:v>
              </c:pt>
              <c:pt idx="117">
                <c:v>Fourier Education systems:Package Small Package</c:v>
              </c:pt>
              <c:pt idx="118">
                <c:v>BETTERPLACE62:Package Large Package</c:v>
              </c:pt>
              <c:pt idx="119">
                <c:v>SHL:Package Small Package</c:v>
              </c:pt>
              <c:pt idx="120">
                <c:v>ARS Franche-Comté:Package Small Package</c:v>
              </c:pt>
              <c:pt idx="121">
                <c:v>PlayNetwork:Package Large Package</c:v>
              </c:pt>
              <c:pt idx="122">
                <c:v>OECD OCDE:Package Medium Package</c:v>
              </c:pt>
              <c:pt idx="123">
                <c:v>Websense: 1.5h PS Excel Add-in</c:v>
              </c:pt>
              <c:pt idx="124">
                <c:v>Protean Design Group:Package Medium Package</c:v>
              </c:pt>
              <c:pt idx="125">
                <c:v>School District of Philadelphia 1h PS</c:v>
              </c:pt>
              <c:pt idx="126">
                <c:v>ContinuousHealth:Package Small Package</c:v>
              </c:pt>
              <c:pt idx="127">
                <c:v>GETECH: 2h PS</c:v>
              </c:pt>
              <c:pt idx="128">
                <c:v>Gems Sensors and Controls:Package Medium Package</c:v>
              </c:pt>
              <c:pt idx="129">
                <c:v>Emagine: 1h PS</c:v>
              </c:pt>
              <c:pt idx="130">
                <c:v>QUALITY HEALTH STRATEGIES - PROJECT MANAGEMENT OFFICE SYSTEM 22 h PS</c:v>
              </c:pt>
              <c:pt idx="131">
                <c:v>MOSAIC: 2h PS</c:v>
              </c:pt>
              <c:pt idx="132">
                <c:v>Marine Harvest:Package Small Package</c:v>
              </c:pt>
              <c:pt idx="133">
                <c:v>CDPHE 4 h PS</c:v>
              </c:pt>
              <c:pt idx="134">
                <c:v>Clydeco: QS Package Large</c:v>
              </c:pt>
              <c:pt idx="135">
                <c:v>Binding Site: QS Package Small</c:v>
              </c:pt>
              <c:pt idx="136">
                <c:v>íncipy, s.a. 5 h PS</c:v>
              </c:pt>
              <c:pt idx="137">
                <c:v>HP: QS Package Large</c:v>
              </c:pt>
              <c:pt idx="138">
                <c:v>Mosaic Consulting Group: QS Package Medium</c:v>
              </c:pt>
              <c:pt idx="139">
                <c:v>WayCarbon: 1h PS</c:v>
              </c:pt>
              <c:pt idx="140">
                <c:v>Twig:Package Medium Package</c:v>
              </c:pt>
              <c:pt idx="141">
                <c:v>Market Fever Pty Ltd:Package Small Package</c:v>
              </c:pt>
              <c:pt idx="142">
                <c:v>NCS: 1h PS</c:v>
              </c:pt>
              <c:pt idx="143">
                <c:v>ASCD:Package Large Package</c:v>
              </c:pt>
              <c:pt idx="144">
                <c:v>ITW: QS Package Medium</c:v>
              </c:pt>
              <c:pt idx="145">
                <c:v>Encore Capital Group: 40h PS</c:v>
              </c:pt>
              <c:pt idx="146">
                <c:v>STAR Financial: QS Package Medium</c:v>
              </c:pt>
              <c:pt idx="147">
                <c:v>Ness: 120h PS</c:v>
              </c:pt>
              <c:pt idx="148">
                <c:v>Vinsolutions 8h PS - On-Site</c:v>
              </c:pt>
            </c:strLit>
          </c:cat>
          <c:val>
            <c:numLit>
              <c:formatCode>General</c:formatCode>
              <c:ptCount val="149"/>
              <c:pt idx="0">
                <c:v>5.75</c:v>
              </c:pt>
              <c:pt idx="1">
                <c:v>9.17</c:v>
              </c:pt>
              <c:pt idx="2">
                <c:v>4</c:v>
              </c:pt>
              <c:pt idx="3">
                <c:v>1</c:v>
              </c:pt>
              <c:pt idx="4">
                <c:v>2</c:v>
              </c:pt>
              <c:pt idx="5">
                <c:v>6.5</c:v>
              </c:pt>
              <c:pt idx="6">
                <c:v>3</c:v>
              </c:pt>
              <c:pt idx="7">
                <c:v>1.5</c:v>
              </c:pt>
              <c:pt idx="8">
                <c:v>4</c:v>
              </c:pt>
              <c:pt idx="9">
                <c:v>5</c:v>
              </c:pt>
              <c:pt idx="10">
                <c:v>33</c:v>
              </c:pt>
              <c:pt idx="11">
                <c:v>20</c:v>
              </c:pt>
              <c:pt idx="12">
                <c:v>5.3</c:v>
              </c:pt>
              <c:pt idx="13">
                <c:v>24</c:v>
              </c:pt>
              <c:pt idx="14">
                <c:v>17.079999999999998</c:v>
              </c:pt>
              <c:pt idx="15">
                <c:v>2</c:v>
              </c:pt>
              <c:pt idx="16">
                <c:v>8</c:v>
              </c:pt>
              <c:pt idx="17">
                <c:v>1</c:v>
              </c:pt>
              <c:pt idx="18">
                <c:v>3</c:v>
              </c:pt>
              <c:pt idx="19">
                <c:v>2</c:v>
              </c:pt>
              <c:pt idx="20">
                <c:v>1</c:v>
              </c:pt>
              <c:pt idx="21">
                <c:v>1.42</c:v>
              </c:pt>
              <c:pt idx="22">
                <c:v>15</c:v>
              </c:pt>
              <c:pt idx="23">
                <c:v>8</c:v>
              </c:pt>
              <c:pt idx="24">
                <c:v>2</c:v>
              </c:pt>
              <c:pt idx="25">
                <c:v>1</c:v>
              </c:pt>
              <c:pt idx="26">
                <c:v>1.5</c:v>
              </c:pt>
              <c:pt idx="27">
                <c:v>3</c:v>
              </c:pt>
              <c:pt idx="28">
                <c:v>3</c:v>
              </c:pt>
              <c:pt idx="29">
                <c:v>1</c:v>
              </c:pt>
              <c:pt idx="30">
                <c:v>60.400000000000006</c:v>
              </c:pt>
              <c:pt idx="31">
                <c:v>2</c:v>
              </c:pt>
              <c:pt idx="32">
                <c:v>43.5</c:v>
              </c:pt>
              <c:pt idx="33">
                <c:v>20.5</c:v>
              </c:pt>
              <c:pt idx="34">
                <c:v>2.92</c:v>
              </c:pt>
              <c:pt idx="35">
                <c:v>4</c:v>
              </c:pt>
              <c:pt idx="36">
                <c:v>3</c:v>
              </c:pt>
              <c:pt idx="37">
                <c:v>10</c:v>
              </c:pt>
              <c:pt idx="38">
                <c:v>2.5</c:v>
              </c:pt>
              <c:pt idx="39">
                <c:v>13</c:v>
              </c:pt>
              <c:pt idx="40">
                <c:v>2</c:v>
              </c:pt>
              <c:pt idx="41">
                <c:v>1</c:v>
              </c:pt>
              <c:pt idx="42">
                <c:v>6.3</c:v>
              </c:pt>
              <c:pt idx="43">
                <c:v>1.5</c:v>
              </c:pt>
              <c:pt idx="44">
                <c:v>1</c:v>
              </c:pt>
              <c:pt idx="45">
                <c:v>7</c:v>
              </c:pt>
              <c:pt idx="46">
                <c:v>8</c:v>
              </c:pt>
              <c:pt idx="47">
                <c:v>1</c:v>
              </c:pt>
              <c:pt idx="48">
                <c:v>0.5</c:v>
              </c:pt>
              <c:pt idx="49">
                <c:v>1</c:v>
              </c:pt>
              <c:pt idx="50">
                <c:v>1</c:v>
              </c:pt>
              <c:pt idx="51">
                <c:v>4</c:v>
              </c:pt>
              <c:pt idx="52">
                <c:v>4</c:v>
              </c:pt>
              <c:pt idx="53">
                <c:v>1</c:v>
              </c:pt>
              <c:pt idx="54">
                <c:v>1</c:v>
              </c:pt>
              <c:pt idx="55">
                <c:v>1</c:v>
              </c:pt>
              <c:pt idx="56">
                <c:v>2.5</c:v>
              </c:pt>
              <c:pt idx="57">
                <c:v>1</c:v>
              </c:pt>
              <c:pt idx="58">
                <c:v>3.5</c:v>
              </c:pt>
              <c:pt idx="59">
                <c:v>1.75</c:v>
              </c:pt>
              <c:pt idx="60">
                <c:v>1.83</c:v>
              </c:pt>
              <c:pt idx="61">
                <c:v>2.5</c:v>
              </c:pt>
              <c:pt idx="62">
                <c:v>2</c:v>
              </c:pt>
              <c:pt idx="63">
                <c:v>2</c:v>
              </c:pt>
              <c:pt idx="64">
                <c:v>6</c:v>
              </c:pt>
              <c:pt idx="65">
                <c:v>14.91</c:v>
              </c:pt>
              <c:pt idx="66">
                <c:v>3</c:v>
              </c:pt>
              <c:pt idx="67">
                <c:v>1</c:v>
              </c:pt>
              <c:pt idx="68">
                <c:v>8</c:v>
              </c:pt>
              <c:pt idx="69">
                <c:v>6</c:v>
              </c:pt>
              <c:pt idx="70">
                <c:v>3</c:v>
              </c:pt>
              <c:pt idx="71">
                <c:v>1</c:v>
              </c:pt>
              <c:pt idx="72">
                <c:v>2</c:v>
              </c:pt>
              <c:pt idx="73">
                <c:v>1</c:v>
              </c:pt>
              <c:pt idx="74">
                <c:v>9</c:v>
              </c:pt>
              <c:pt idx="75">
                <c:v>3</c:v>
              </c:pt>
              <c:pt idx="76">
                <c:v>7</c:v>
              </c:pt>
              <c:pt idx="77">
                <c:v>10.58</c:v>
              </c:pt>
              <c:pt idx="78">
                <c:v>2.6</c:v>
              </c:pt>
              <c:pt idx="79">
                <c:v>6</c:v>
              </c:pt>
              <c:pt idx="80">
                <c:v>1</c:v>
              </c:pt>
              <c:pt idx="81">
                <c:v>24</c:v>
              </c:pt>
              <c:pt idx="82">
                <c:v>4</c:v>
              </c:pt>
              <c:pt idx="83">
                <c:v>1</c:v>
              </c:pt>
              <c:pt idx="84">
                <c:v>3.5</c:v>
              </c:pt>
              <c:pt idx="85">
                <c:v>6</c:v>
              </c:pt>
              <c:pt idx="86">
                <c:v>6</c:v>
              </c:pt>
              <c:pt idx="87">
                <c:v>2</c:v>
              </c:pt>
              <c:pt idx="88">
                <c:v>2</c:v>
              </c:pt>
              <c:pt idx="89">
                <c:v>40</c:v>
              </c:pt>
              <c:pt idx="90">
                <c:v>7.13</c:v>
              </c:pt>
              <c:pt idx="91">
                <c:v>5.3</c:v>
              </c:pt>
              <c:pt idx="92">
                <c:v>3</c:v>
              </c:pt>
              <c:pt idx="93">
                <c:v>3</c:v>
              </c:pt>
              <c:pt idx="94">
                <c:v>0.75</c:v>
              </c:pt>
              <c:pt idx="95">
                <c:v>12</c:v>
              </c:pt>
              <c:pt idx="96">
                <c:v>1.17</c:v>
              </c:pt>
              <c:pt idx="97">
                <c:v>19</c:v>
              </c:pt>
              <c:pt idx="98">
                <c:v>1</c:v>
              </c:pt>
              <c:pt idx="99">
                <c:v>3.69</c:v>
              </c:pt>
              <c:pt idx="100">
                <c:v>6.5</c:v>
              </c:pt>
              <c:pt idx="101">
                <c:v>1</c:v>
              </c:pt>
              <c:pt idx="102">
                <c:v>8</c:v>
              </c:pt>
              <c:pt idx="103">
                <c:v>2</c:v>
              </c:pt>
              <c:pt idx="104">
                <c:v>1</c:v>
              </c:pt>
              <c:pt idx="105">
                <c:v>6</c:v>
              </c:pt>
              <c:pt idx="106">
                <c:v>35.519999999999996</c:v>
              </c:pt>
              <c:pt idx="107">
                <c:v>5.5</c:v>
              </c:pt>
              <c:pt idx="108">
                <c:v>1</c:v>
              </c:pt>
              <c:pt idx="109">
                <c:v>2.5</c:v>
              </c:pt>
              <c:pt idx="110">
                <c:v>5</c:v>
              </c:pt>
              <c:pt idx="111">
                <c:v>3.5</c:v>
              </c:pt>
              <c:pt idx="112">
                <c:v>8.17</c:v>
              </c:pt>
              <c:pt idx="113">
                <c:v>8</c:v>
              </c:pt>
              <c:pt idx="114">
                <c:v>3.5</c:v>
              </c:pt>
              <c:pt idx="115">
                <c:v>6.5900000000000007</c:v>
              </c:pt>
              <c:pt idx="116">
                <c:v>5.5</c:v>
              </c:pt>
              <c:pt idx="117">
                <c:v>2.12</c:v>
              </c:pt>
              <c:pt idx="118">
                <c:v>7.85</c:v>
              </c:pt>
              <c:pt idx="119">
                <c:v>4.67</c:v>
              </c:pt>
              <c:pt idx="120">
                <c:v>3.8</c:v>
              </c:pt>
              <c:pt idx="121">
                <c:v>17.740000000000002</c:v>
              </c:pt>
              <c:pt idx="122">
                <c:v>1.25</c:v>
              </c:pt>
              <c:pt idx="123">
                <c:v>1.5</c:v>
              </c:pt>
              <c:pt idx="124">
                <c:v>1</c:v>
              </c:pt>
              <c:pt idx="125">
                <c:v>1</c:v>
              </c:pt>
              <c:pt idx="126">
                <c:v>2</c:v>
              </c:pt>
              <c:pt idx="127">
                <c:v>2</c:v>
              </c:pt>
              <c:pt idx="128">
                <c:v>4.67</c:v>
              </c:pt>
              <c:pt idx="129">
                <c:v>1</c:v>
              </c:pt>
              <c:pt idx="130">
                <c:v>1</c:v>
              </c:pt>
              <c:pt idx="131">
                <c:v>2</c:v>
              </c:pt>
              <c:pt idx="132">
                <c:v>2.5</c:v>
              </c:pt>
              <c:pt idx="133">
                <c:v>1.5</c:v>
              </c:pt>
              <c:pt idx="134">
                <c:v>21.5</c:v>
              </c:pt>
              <c:pt idx="135">
                <c:v>2</c:v>
              </c:pt>
              <c:pt idx="136">
                <c:v>2</c:v>
              </c:pt>
              <c:pt idx="137">
                <c:v>3</c:v>
              </c:pt>
              <c:pt idx="138">
                <c:v>4.75</c:v>
              </c:pt>
              <c:pt idx="139">
                <c:v>0.5</c:v>
              </c:pt>
              <c:pt idx="140">
                <c:v>2.5</c:v>
              </c:pt>
              <c:pt idx="141">
                <c:v>1.5</c:v>
              </c:pt>
              <c:pt idx="142">
                <c:v>1</c:v>
              </c:pt>
              <c:pt idx="143">
                <c:v>2.5</c:v>
              </c:pt>
              <c:pt idx="144">
                <c:v>6.5</c:v>
              </c:pt>
              <c:pt idx="145">
                <c:v>1</c:v>
              </c:pt>
              <c:pt idx="146">
                <c:v>1</c:v>
              </c:pt>
              <c:pt idx="147">
                <c:v>13</c:v>
              </c:pt>
              <c:pt idx="148">
                <c:v>1</c:v>
              </c:pt>
            </c:numLit>
          </c:val>
        </c:ser>
        <c:dLbls>
          <c:showLegendKey val="0"/>
          <c:showVal val="0"/>
          <c:showCatName val="0"/>
          <c:showSerName val="0"/>
          <c:showPercent val="0"/>
          <c:showBubbleSize val="0"/>
        </c:dLbls>
        <c:gapWidth val="75"/>
        <c:overlap val="40"/>
        <c:axId val="190351360"/>
        <c:axId val="166570240"/>
      </c:barChart>
      <c:catAx>
        <c:axId val="190351360"/>
        <c:scaling>
          <c:orientation val="minMax"/>
        </c:scaling>
        <c:delete val="0"/>
        <c:axPos val="l"/>
        <c:majorTickMark val="none"/>
        <c:minorTickMark val="none"/>
        <c:tickLblPos val="nextTo"/>
        <c:txPr>
          <a:bodyPr rot="-2700000" vert="horz"/>
          <a:lstStyle/>
          <a:p>
            <a:pPr>
              <a:defRPr/>
            </a:pPr>
            <a:endParaRPr lang="en-US"/>
          </a:p>
        </c:txPr>
        <c:crossAx val="166570240"/>
        <c:crosses val="autoZero"/>
        <c:auto val="1"/>
        <c:lblAlgn val="ctr"/>
        <c:lblOffset val="100"/>
        <c:noMultiLvlLbl val="0"/>
      </c:catAx>
      <c:valAx>
        <c:axId val="166570240"/>
        <c:scaling>
          <c:orientation val="minMax"/>
        </c:scaling>
        <c:delete val="0"/>
        <c:axPos val="b"/>
        <c:majorGridlines/>
        <c:numFmt formatCode="General" sourceLinked="1"/>
        <c:majorTickMark val="none"/>
        <c:minorTickMark val="none"/>
        <c:tickLblPos val="nextTo"/>
        <c:crossAx val="19035136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1"/>
    <c:pivotFmts>
      <c:pivotFmt>
        <c:idx val="0"/>
      </c:pivotFmt>
      <c:pivotFmt>
        <c:idx val="1"/>
      </c:pivotFmt>
      <c:pivotFmt>
        <c:idx val="2"/>
      </c:pivotFmt>
      <c:pivotFmt>
        <c:idx val="3"/>
      </c:pivotFmt>
      <c:pivotFmt>
        <c:idx val="4"/>
      </c:pivotFmt>
      <c:pivotFmt>
        <c:idx val="5"/>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dLbl>
          <c:idx val="0"/>
          <c:delete val="1"/>
        </c:dLbl>
      </c:pivotFmt>
      <c:pivotFmt>
        <c:idx val="20"/>
        <c:marker>
          <c:symbol val="none"/>
        </c:marker>
        <c:dLbl>
          <c:idx val="0"/>
          <c:delete val="1"/>
        </c:dLbl>
      </c:pivotFmt>
      <c:pivotFmt>
        <c:idx val="21"/>
        <c:marker>
          <c:symbol val="none"/>
        </c:marker>
        <c:dLbl>
          <c:idx val="0"/>
          <c:delete val="1"/>
        </c:dLbl>
      </c:pivotFmt>
      <c:pivotFmt>
        <c:idx val="22"/>
        <c:marker>
          <c:symbol val="none"/>
        </c:marker>
        <c:dLbl>
          <c:idx val="0"/>
          <c:delete val="1"/>
        </c:dLbl>
      </c:pivotFmt>
      <c:pivotFmt>
        <c:idx val="23"/>
        <c:marker>
          <c:symbol val="none"/>
        </c:marker>
        <c:dLbl>
          <c:idx val="0"/>
          <c:delete val="1"/>
        </c:dLbl>
      </c:pivotFmt>
      <c:pivotFmt>
        <c:idx val="24"/>
        <c:marker>
          <c:symbol val="none"/>
        </c:marker>
        <c:dLbl>
          <c:idx val="0"/>
          <c:delete val="1"/>
        </c:dLbl>
      </c:pivotFmt>
      <c:pivotFmt>
        <c:idx val="25"/>
        <c:marker>
          <c:symbol val="none"/>
        </c:marker>
        <c:dLbl>
          <c:idx val="0"/>
          <c:delete val="1"/>
        </c:dLbl>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pivotFmt>
      <c:pivotFmt>
        <c:idx val="32"/>
      </c:pivotFmt>
      <c:pivotFmt>
        <c:idx val="33"/>
      </c:pivotFmt>
      <c:pivotFmt>
        <c:idx val="34"/>
      </c:pivotFmt>
      <c:pivotFmt>
        <c:idx val="35"/>
      </c:pivotFmt>
      <c:pivotFmt>
        <c:idx val="36"/>
      </c:pivotFmt>
      <c:pivotFmt>
        <c:idx val="37"/>
      </c:pivotFmt>
      <c:pivotFmt>
        <c:idx val="38"/>
      </c:pivotFmt>
      <c:pivotFmt>
        <c:idx val="39"/>
        <c:marker>
          <c:symbol val="none"/>
        </c:marker>
        <c:dLbl>
          <c:idx val="0"/>
          <c:delete val="1"/>
        </c:dLbl>
      </c:pivotFmt>
      <c:pivotFmt>
        <c:idx val="40"/>
        <c:marker>
          <c:symbol val="none"/>
        </c:marker>
        <c:dLbl>
          <c:idx val="0"/>
          <c:delete val="1"/>
        </c:dLbl>
      </c:pivotFmt>
      <c:pivotFmt>
        <c:idx val="41"/>
        <c:marker>
          <c:symbol val="none"/>
        </c:marker>
        <c:dLbl>
          <c:idx val="0"/>
          <c:delete val="1"/>
        </c:dLbl>
      </c:pivotFmt>
      <c:pivotFmt>
        <c:idx val="42"/>
        <c:marker>
          <c:symbol val="none"/>
        </c:marker>
        <c:dLbl>
          <c:idx val="0"/>
          <c:delete val="1"/>
        </c:dLbl>
      </c:pivotFmt>
      <c:pivotFmt>
        <c:idx val="43"/>
        <c:marker>
          <c:symbol val="none"/>
        </c:marker>
        <c:dLbl>
          <c:idx val="0"/>
          <c:delete val="1"/>
        </c:dLbl>
      </c:pivotFmt>
      <c:pivotFmt>
        <c:idx val="44"/>
        <c:marker>
          <c:symbol val="none"/>
        </c:marker>
        <c:dLbl>
          <c:idx val="0"/>
          <c:delete val="1"/>
        </c:dLbl>
      </c:pivotFmt>
      <c:pivotFmt>
        <c:idx val="45"/>
        <c:marker>
          <c:symbol val="none"/>
        </c:marker>
        <c:dLbl>
          <c:idx val="0"/>
          <c:delete val="1"/>
        </c:dLbl>
      </c:pivotFmt>
      <c:pivotFmt>
        <c:idx val="46"/>
        <c:marker>
          <c:symbol val="none"/>
        </c:marker>
        <c:dLbl>
          <c:idx val="0"/>
          <c:delete val="1"/>
        </c:dLbl>
      </c:pivotFmt>
      <c:pivotFmt>
        <c:idx val="47"/>
        <c:marker>
          <c:symbol val="none"/>
        </c:marker>
        <c:dLbl>
          <c:idx val="0"/>
          <c:delete val="1"/>
        </c:dLbl>
      </c:pivotFmt>
      <c:pivotFmt>
        <c:idx val="48"/>
        <c:marker>
          <c:symbol val="none"/>
        </c:marker>
        <c:dLbl>
          <c:idx val="0"/>
          <c:delete val="1"/>
        </c:dLbl>
      </c:pivotFmt>
      <c:pivotFmt>
        <c:idx val="49"/>
        <c:marker>
          <c:symbol val="none"/>
        </c:marker>
        <c:dLbl>
          <c:idx val="0"/>
          <c:delete val="1"/>
        </c:dLbl>
      </c:pivotFmt>
      <c:pivotFmt>
        <c:idx val="50"/>
        <c:marker>
          <c:symbol val="none"/>
        </c:marker>
        <c:dLbl>
          <c:idx val="0"/>
          <c:delete val="1"/>
        </c:dLbl>
      </c:pivotFmt>
      <c:pivotFmt>
        <c:idx val="51"/>
        <c:marker>
          <c:symbol val="none"/>
        </c:marker>
        <c:dLbl>
          <c:idx val="0"/>
          <c:delete val="1"/>
        </c:dLbl>
      </c:pivotFmt>
      <c:pivotFmt>
        <c:idx val="52"/>
        <c:marker>
          <c:symbol val="none"/>
        </c:marker>
        <c:dLbl>
          <c:idx val="0"/>
          <c:delete val="1"/>
        </c:dLbl>
      </c:pivotFmt>
      <c:pivotFmt>
        <c:idx val="53"/>
        <c:marker>
          <c:symbol val="none"/>
        </c:marker>
        <c:dLbl>
          <c:idx val="0"/>
          <c:delete val="1"/>
        </c:dLbl>
      </c:pivotFmt>
      <c:pivotFmt>
        <c:idx val="54"/>
        <c:marker>
          <c:symbol val="none"/>
        </c:marker>
        <c:dLbl>
          <c:idx val="0"/>
          <c:delete val="1"/>
        </c:dLbl>
      </c:pivotFmt>
      <c:pivotFmt>
        <c:idx val="55"/>
        <c:marker>
          <c:symbol val="none"/>
        </c:marker>
        <c:dLbl>
          <c:idx val="0"/>
          <c:delete val="1"/>
        </c:dLbl>
      </c:pivotFmt>
      <c:pivotFmt>
        <c:idx val="56"/>
        <c:marker>
          <c:symbol val="none"/>
        </c:marker>
        <c:dLbl>
          <c:idx val="0"/>
          <c:delete val="1"/>
        </c:dLbl>
      </c:pivotFmt>
      <c:pivotFmt>
        <c:idx val="57"/>
        <c:marker>
          <c:symbol val="none"/>
        </c:marker>
        <c:dLbl>
          <c:idx val="0"/>
          <c:delete val="1"/>
        </c:dLbl>
      </c:pivotFmt>
      <c:pivotFmt>
        <c:idx val="58"/>
        <c:marker>
          <c:symbol val="none"/>
        </c:marker>
        <c:dLbl>
          <c:idx val="0"/>
          <c:delete val="1"/>
        </c:dLbl>
      </c:pivotFmt>
      <c:pivotFmt>
        <c:idx val="59"/>
        <c:marker>
          <c:symbol val="none"/>
        </c:marker>
        <c:dLbl>
          <c:idx val="0"/>
          <c:delete val="1"/>
        </c:dLbl>
      </c:pivotFmt>
      <c:pivotFmt>
        <c:idx val="60"/>
        <c:marker>
          <c:symbol val="none"/>
        </c:marker>
        <c:dLbl>
          <c:idx val="0"/>
          <c:delete val="1"/>
        </c:dLbl>
      </c:pivotFmt>
      <c:pivotFmt>
        <c:idx val="61"/>
        <c:marker>
          <c:symbol val="none"/>
        </c:marker>
        <c:dLbl>
          <c:idx val="0"/>
          <c:delete val="1"/>
        </c:dLbl>
      </c:pivotFmt>
      <c:pivotFmt>
        <c:idx val="62"/>
        <c:marker>
          <c:symbol val="none"/>
        </c:marker>
        <c:dLbl>
          <c:idx val="0"/>
          <c:delete val="1"/>
        </c:dLbl>
      </c:pivotFmt>
      <c:pivotFmt>
        <c:idx val="63"/>
        <c:marker>
          <c:symbol val="none"/>
        </c:marker>
        <c:dLbl>
          <c:idx val="0"/>
          <c:delete val="1"/>
        </c:dLbl>
      </c:pivotFmt>
      <c:pivotFmt>
        <c:idx val="64"/>
        <c:marker>
          <c:symbol val="none"/>
        </c:marker>
        <c:dLbl>
          <c:idx val="0"/>
          <c:delete val="1"/>
        </c:dLbl>
      </c:pivotFmt>
      <c:pivotFmt>
        <c:idx val="65"/>
        <c:marker>
          <c:symbol val="none"/>
        </c:marker>
        <c:dLbl>
          <c:idx val="0"/>
          <c:delete val="1"/>
        </c:dLbl>
      </c:pivotFmt>
      <c:pivotFmt>
        <c:idx val="66"/>
        <c:marker>
          <c:symbol val="none"/>
        </c:marker>
        <c:dLbl>
          <c:idx val="0"/>
          <c:delete val="1"/>
        </c:dLbl>
      </c:pivotFmt>
      <c:pivotFmt>
        <c:idx val="67"/>
        <c:marker>
          <c:symbol val="none"/>
        </c:marker>
        <c:dLbl>
          <c:idx val="0"/>
          <c:delete val="1"/>
        </c:dLbl>
      </c:pivotFmt>
      <c:pivotFmt>
        <c:idx val="68"/>
        <c:marker>
          <c:symbol val="none"/>
        </c:marker>
        <c:dLbl>
          <c:idx val="0"/>
          <c:delete val="1"/>
        </c:dLbl>
      </c:pivotFmt>
      <c:pivotFmt>
        <c:idx val="69"/>
        <c:marker>
          <c:symbol val="none"/>
        </c:marker>
        <c:dLbl>
          <c:idx val="0"/>
          <c:delete val="1"/>
        </c:dLbl>
      </c:pivotFmt>
      <c:pivotFmt>
        <c:idx val="70"/>
        <c:marker>
          <c:symbol val="none"/>
        </c:marker>
      </c:pivotFmt>
      <c:pivotFmt>
        <c:idx val="71"/>
        <c:marker>
          <c:symbol val="none"/>
        </c:marker>
      </c:pivotFmt>
      <c:pivotFmt>
        <c:idx val="72"/>
        <c:marker>
          <c:symbol val="none"/>
        </c:marker>
      </c:pivotFmt>
      <c:pivotFmt>
        <c:idx val="73"/>
        <c:marker>
          <c:symbol val="none"/>
        </c:marker>
      </c:pivotFmt>
      <c:pivotFmt>
        <c:idx val="74"/>
        <c:marker>
          <c:symbol val="none"/>
        </c:marker>
      </c:pivotFmt>
      <c:pivotFmt>
        <c:idx val="75"/>
        <c:marker>
          <c:symbol val="none"/>
        </c:marker>
      </c:pivotFmt>
      <c:pivotFmt>
        <c:idx val="76"/>
        <c:marker>
          <c:symbol val="none"/>
        </c:marker>
      </c:pivotFmt>
      <c:pivotFmt>
        <c:idx val="77"/>
        <c:marker>
          <c:symbol val="none"/>
        </c:marker>
      </c:pivotFmt>
      <c:pivotFmt>
        <c:idx val="78"/>
        <c:marker>
          <c:symbol val="none"/>
        </c:marker>
      </c:pivotFmt>
      <c:pivotFmt>
        <c:idx val="79"/>
        <c:marker>
          <c:symbol val="none"/>
        </c:marker>
      </c:pivotFmt>
      <c:pivotFmt>
        <c:idx val="80"/>
        <c:marker>
          <c:symbol val="none"/>
        </c:marker>
      </c:pivotFmt>
      <c:pivotFmt>
        <c:idx val="81"/>
        <c:marker>
          <c:symbol val="none"/>
        </c:marker>
      </c:pivotFmt>
      <c:pivotFmt>
        <c:idx val="82"/>
        <c:marker>
          <c:symbol val="none"/>
        </c:marker>
      </c:pivotFmt>
      <c:pivotFmt>
        <c:idx val="83"/>
        <c:marker>
          <c:symbol val="none"/>
        </c:marker>
      </c:pivotFmt>
      <c:pivotFmt>
        <c:idx val="84"/>
        <c:marker>
          <c:symbol val="none"/>
        </c:marker>
      </c:pivotFmt>
      <c:pivotFmt>
        <c:idx val="85"/>
        <c:marker>
          <c:symbol val="none"/>
        </c:marker>
      </c:pivotFmt>
      <c:pivotFmt>
        <c:idx val="86"/>
        <c:marker>
          <c:symbol val="none"/>
        </c:marker>
      </c:pivotFmt>
      <c:pivotFmt>
        <c:idx val="87"/>
        <c:marker>
          <c:symbol val="none"/>
        </c:marker>
      </c:pivotFmt>
      <c:pivotFmt>
        <c:idx val="88"/>
        <c:marker>
          <c:symbol val="none"/>
        </c:marker>
      </c:pivotFmt>
      <c:pivotFmt>
        <c:idx val="89"/>
        <c:marker>
          <c:symbol val="none"/>
        </c:marker>
      </c:pivotFmt>
      <c:pivotFmt>
        <c:idx val="90"/>
        <c:marker>
          <c:symbol val="none"/>
        </c:marker>
      </c:pivotFmt>
      <c:pivotFmt>
        <c:idx val="91"/>
        <c:marker>
          <c:symbol val="none"/>
        </c:marker>
      </c:pivotFmt>
      <c:pivotFmt>
        <c:idx val="92"/>
        <c:marker>
          <c:symbol val="none"/>
        </c:marker>
      </c:pivotFmt>
      <c:pivotFmt>
        <c:idx val="93"/>
        <c:marker>
          <c:symbol val="none"/>
        </c:marker>
      </c:pivotFmt>
      <c:pivotFmt>
        <c:idx val="94"/>
        <c:marker>
          <c:symbol val="none"/>
        </c:marker>
      </c:pivotFmt>
      <c:pivotFmt>
        <c:idx val="95"/>
        <c:marker>
          <c:symbol val="none"/>
        </c:marker>
      </c:pivotFmt>
      <c:pivotFmt>
        <c:idx val="96"/>
        <c:marker>
          <c:symbol val="none"/>
        </c:marker>
      </c:pivotFmt>
      <c:pivotFmt>
        <c:idx val="97"/>
        <c:marker>
          <c:symbol val="none"/>
        </c:marker>
      </c:pivotFmt>
      <c:pivotFmt>
        <c:idx val="98"/>
        <c:marker>
          <c:symbol val="none"/>
        </c:marker>
      </c:pivotFmt>
      <c:pivotFmt>
        <c:idx val="99"/>
        <c:marker>
          <c:symbol val="none"/>
        </c:marker>
      </c:pivotFmt>
      <c:pivotFmt>
        <c:idx val="100"/>
        <c:marker>
          <c:symbol val="none"/>
        </c:marker>
      </c:pivotFmt>
      <c:pivotFmt>
        <c:idx val="101"/>
        <c:marker>
          <c:symbol val="none"/>
        </c:marker>
      </c:pivotFmt>
      <c:pivotFmt>
        <c:idx val="102"/>
        <c:marker>
          <c:symbol val="none"/>
        </c:marker>
      </c:pivotFmt>
      <c:pivotFmt>
        <c:idx val="103"/>
        <c:marker>
          <c:symbol val="none"/>
        </c:marker>
      </c:pivotFmt>
      <c:pivotFmt>
        <c:idx val="104"/>
        <c:marker>
          <c:symbol val="none"/>
        </c:marker>
      </c:pivotFmt>
      <c:pivotFmt>
        <c:idx val="105"/>
        <c:marker>
          <c:symbol val="none"/>
        </c:marker>
      </c:pivotFmt>
      <c:pivotFmt>
        <c:idx val="106"/>
        <c:marker>
          <c:symbol val="none"/>
        </c:marker>
      </c:pivotFmt>
      <c:pivotFmt>
        <c:idx val="107"/>
        <c:marker>
          <c:symbol val="none"/>
        </c:marker>
      </c:pivotFmt>
      <c:pivotFmt>
        <c:idx val="108"/>
        <c:marker>
          <c:symbol val="none"/>
        </c:marker>
      </c:pivotFmt>
      <c:pivotFmt>
        <c:idx val="109"/>
        <c:marker>
          <c:symbol val="none"/>
        </c:marker>
      </c:pivotFmt>
      <c:pivotFmt>
        <c:idx val="110"/>
        <c:marker>
          <c:symbol val="none"/>
        </c:marker>
      </c:pivotFmt>
      <c:pivotFmt>
        <c:idx val="111"/>
        <c:marker>
          <c:symbol val="none"/>
        </c:marker>
      </c:pivotFmt>
      <c:pivotFmt>
        <c:idx val="112"/>
        <c:marker>
          <c:symbol val="none"/>
        </c:marker>
      </c:pivotFmt>
      <c:pivotFmt>
        <c:idx val="113"/>
        <c:marker>
          <c:symbol val="none"/>
        </c:marker>
      </c:pivotFmt>
      <c:pivotFmt>
        <c:idx val="114"/>
        <c:marker>
          <c:symbol val="none"/>
        </c:marker>
      </c:pivotFmt>
      <c:pivotFmt>
        <c:idx val="115"/>
        <c:marker>
          <c:symbol val="none"/>
        </c:marker>
      </c:pivotFmt>
      <c:pivotFmt>
        <c:idx val="116"/>
        <c:marker>
          <c:symbol val="none"/>
        </c:marker>
      </c:pivotFmt>
      <c:pivotFmt>
        <c:idx val="117"/>
        <c:marker>
          <c:symbol val="none"/>
        </c:marker>
      </c:pivotFmt>
      <c:pivotFmt>
        <c:idx val="118"/>
        <c:marker>
          <c:symbol val="none"/>
        </c:marker>
      </c:pivotFmt>
      <c:pivotFmt>
        <c:idx val="119"/>
        <c:marker>
          <c:symbol val="none"/>
        </c:marker>
      </c:pivotFmt>
      <c:pivotFmt>
        <c:idx val="120"/>
        <c:marker>
          <c:symbol val="none"/>
        </c:marker>
      </c:pivotFmt>
      <c:pivotFmt>
        <c:idx val="121"/>
        <c:marker>
          <c:symbol val="none"/>
        </c:marker>
      </c:pivotFmt>
      <c:pivotFmt>
        <c:idx val="122"/>
        <c:marker>
          <c:symbol val="none"/>
        </c:marker>
      </c:pivotFmt>
      <c:pivotFmt>
        <c:idx val="123"/>
        <c:marker>
          <c:symbol val="none"/>
        </c:marker>
      </c:pivotFmt>
      <c:pivotFmt>
        <c:idx val="124"/>
        <c:marker>
          <c:symbol val="none"/>
        </c:marker>
      </c:pivotFmt>
      <c:pivotFmt>
        <c:idx val="125"/>
        <c:marker>
          <c:symbol val="none"/>
        </c:marker>
      </c:pivotFmt>
      <c:pivotFmt>
        <c:idx val="126"/>
        <c:marker>
          <c:symbol val="none"/>
        </c:marker>
      </c:pivotFmt>
      <c:pivotFmt>
        <c:idx val="127"/>
        <c:marker>
          <c:symbol val="none"/>
        </c:marker>
      </c:pivotFmt>
      <c:pivotFmt>
        <c:idx val="128"/>
        <c:marker>
          <c:symbol val="none"/>
        </c:marker>
      </c:pivotFmt>
      <c:pivotFmt>
        <c:idx val="129"/>
        <c:marker>
          <c:symbol val="none"/>
        </c:marker>
      </c:pivotFmt>
      <c:pivotFmt>
        <c:idx val="130"/>
        <c:marker>
          <c:symbol val="none"/>
        </c:marker>
      </c:pivotFmt>
      <c:pivotFmt>
        <c:idx val="131"/>
        <c:marker>
          <c:symbol val="none"/>
        </c:marker>
      </c:pivotFmt>
      <c:pivotFmt>
        <c:idx val="132"/>
        <c:marker>
          <c:symbol val="none"/>
        </c:marker>
      </c:pivotFmt>
      <c:pivotFmt>
        <c:idx val="133"/>
        <c:marker>
          <c:symbol val="none"/>
        </c:marker>
      </c:pivotFmt>
      <c:pivotFmt>
        <c:idx val="134"/>
        <c:marker>
          <c:symbol val="none"/>
        </c:marker>
      </c:pivotFmt>
      <c:pivotFmt>
        <c:idx val="135"/>
        <c:marker>
          <c:symbol val="none"/>
        </c:marker>
      </c:pivotFmt>
      <c:pivotFmt>
        <c:idx val="136"/>
        <c:marker>
          <c:symbol val="none"/>
        </c:marker>
      </c:pivotFmt>
      <c:pivotFmt>
        <c:idx val="137"/>
        <c:marker>
          <c:symbol val="none"/>
        </c:marker>
      </c:pivotFmt>
      <c:pivotFmt>
        <c:idx val="138"/>
        <c:marker>
          <c:symbol val="none"/>
        </c:marker>
      </c:pivotFmt>
      <c:pivotFmt>
        <c:idx val="139"/>
        <c:marker>
          <c:symbol val="none"/>
        </c:marker>
      </c:pivotFmt>
      <c:pivotFmt>
        <c:idx val="140"/>
        <c:marker>
          <c:symbol val="none"/>
        </c:marker>
      </c:pivotFmt>
      <c:pivotFmt>
        <c:idx val="141"/>
        <c:marker>
          <c:symbol val="none"/>
        </c:marker>
      </c:pivotFmt>
      <c:pivotFmt>
        <c:idx val="142"/>
        <c:marker>
          <c:symbol val="none"/>
        </c:marker>
      </c:pivotFmt>
      <c:pivotFmt>
        <c:idx val="143"/>
        <c:marker>
          <c:symbol val="none"/>
        </c:marker>
      </c:pivotFmt>
      <c:pivotFmt>
        <c:idx val="144"/>
        <c:marker>
          <c:symbol val="none"/>
        </c:marker>
      </c:pivotFmt>
      <c:pivotFmt>
        <c:idx val="145"/>
        <c:marker>
          <c:symbol val="none"/>
        </c:marker>
      </c:pivotFmt>
      <c:pivotFmt>
        <c:idx val="146"/>
        <c:marker>
          <c:symbol val="none"/>
        </c:marker>
      </c:pivotFmt>
      <c:pivotFmt>
        <c:idx val="147"/>
        <c:marker>
          <c:symbol val="none"/>
        </c:marker>
      </c:pivotFmt>
      <c:pivotFmt>
        <c:idx val="148"/>
        <c:marker>
          <c:symbol val="none"/>
        </c:marker>
      </c:pivotFmt>
      <c:pivotFmt>
        <c:idx val="149"/>
        <c:marker>
          <c:symbol val="none"/>
        </c:marker>
      </c:pivotFmt>
      <c:pivotFmt>
        <c:idx val="150"/>
        <c:marker>
          <c:symbol val="none"/>
        </c:marker>
      </c:pivotFmt>
      <c:pivotFmt>
        <c:idx val="151"/>
        <c:marker>
          <c:symbol val="none"/>
        </c:marker>
      </c:pivotFmt>
      <c:pivotFmt>
        <c:idx val="152"/>
        <c:marker>
          <c:symbol val="none"/>
        </c:marker>
      </c:pivotFmt>
      <c:pivotFmt>
        <c:idx val="153"/>
        <c:marker>
          <c:symbol val="none"/>
        </c:marker>
      </c:pivotFmt>
      <c:pivotFmt>
        <c:idx val="154"/>
        <c:marker>
          <c:symbol val="none"/>
        </c:marker>
      </c:pivotFmt>
      <c:pivotFmt>
        <c:idx val="155"/>
        <c:marker>
          <c:symbol val="none"/>
        </c:marker>
      </c:pivotFmt>
      <c:pivotFmt>
        <c:idx val="156"/>
        <c:marker>
          <c:symbol val="none"/>
        </c:marker>
      </c:pivotFmt>
      <c:pivotFmt>
        <c:idx val="157"/>
        <c:marker>
          <c:symbol val="none"/>
        </c:marker>
      </c:pivotFmt>
      <c:pivotFmt>
        <c:idx val="158"/>
        <c:marker>
          <c:symbol val="none"/>
        </c:marker>
      </c:pivotFmt>
      <c:pivotFmt>
        <c:idx val="159"/>
        <c:marker>
          <c:symbol val="none"/>
        </c:marker>
      </c:pivotFmt>
      <c:pivotFmt>
        <c:idx val="160"/>
        <c:marker>
          <c:symbol val="none"/>
        </c:marker>
      </c:pivotFmt>
      <c:pivotFmt>
        <c:idx val="161"/>
        <c:marker>
          <c:symbol val="none"/>
        </c:marker>
      </c:pivotFmt>
      <c:pivotFmt>
        <c:idx val="162"/>
        <c:marker>
          <c:symbol val="none"/>
        </c:marker>
      </c:pivotFmt>
      <c:pivotFmt>
        <c:idx val="163"/>
        <c:marker>
          <c:symbol val="none"/>
        </c:marker>
      </c:pivotFmt>
      <c:pivotFmt>
        <c:idx val="164"/>
        <c:marker>
          <c:symbol val="none"/>
        </c:marker>
      </c:pivotFmt>
      <c:pivotFmt>
        <c:idx val="165"/>
        <c:marker>
          <c:symbol val="none"/>
        </c:marker>
      </c:pivotFmt>
      <c:pivotFmt>
        <c:idx val="166"/>
        <c:marker>
          <c:symbol val="none"/>
        </c:marker>
      </c:pivotFmt>
      <c:pivotFmt>
        <c:idx val="167"/>
        <c:marker>
          <c:symbol val="none"/>
        </c:marker>
      </c:pivotFmt>
      <c:pivotFmt>
        <c:idx val="168"/>
        <c:marker>
          <c:symbol val="none"/>
        </c:marker>
      </c:pivotFmt>
      <c:pivotFmt>
        <c:idx val="169"/>
        <c:marker>
          <c:symbol val="none"/>
        </c:marker>
      </c:pivotFmt>
      <c:pivotFmt>
        <c:idx val="170"/>
        <c:marker>
          <c:symbol val="none"/>
        </c:marker>
      </c:pivotFmt>
      <c:pivotFmt>
        <c:idx val="171"/>
        <c:marker>
          <c:symbol val="none"/>
        </c:marker>
      </c:pivotFmt>
      <c:pivotFmt>
        <c:idx val="172"/>
        <c:marker>
          <c:symbol val="none"/>
        </c:marker>
      </c:pivotFmt>
      <c:pivotFmt>
        <c:idx val="173"/>
        <c:marker>
          <c:symbol val="none"/>
        </c:marker>
      </c:pivotFmt>
      <c:pivotFmt>
        <c:idx val="174"/>
        <c:marker>
          <c:symbol val="none"/>
        </c:marker>
      </c:pivotFmt>
      <c:pivotFmt>
        <c:idx val="175"/>
        <c:marker>
          <c:symbol val="none"/>
        </c:marker>
      </c:pivotFmt>
      <c:pivotFmt>
        <c:idx val="176"/>
        <c:marker>
          <c:symbol val="none"/>
        </c:marker>
      </c:pivotFmt>
      <c:pivotFmt>
        <c:idx val="177"/>
        <c:marker>
          <c:symbol val="none"/>
        </c:marker>
      </c:pivotFmt>
      <c:pivotFmt>
        <c:idx val="178"/>
        <c:marker>
          <c:symbol val="none"/>
        </c:marker>
      </c:pivotFmt>
      <c:pivotFmt>
        <c:idx val="179"/>
        <c:marker>
          <c:symbol val="none"/>
        </c:marker>
      </c:pivotFmt>
      <c:pivotFmt>
        <c:idx val="180"/>
        <c:marker>
          <c:symbol val="none"/>
        </c:marker>
      </c:pivotFmt>
      <c:pivotFmt>
        <c:idx val="181"/>
        <c:marker>
          <c:symbol val="none"/>
        </c:marker>
      </c:pivotFmt>
      <c:pivotFmt>
        <c:idx val="182"/>
        <c:marker>
          <c:symbol val="none"/>
        </c:marker>
      </c:pivotFmt>
      <c:pivotFmt>
        <c:idx val="183"/>
        <c:marker>
          <c:symbol val="none"/>
        </c:marker>
      </c:pivotFmt>
      <c:pivotFmt>
        <c:idx val="184"/>
        <c:marker>
          <c:symbol val="none"/>
        </c:marker>
      </c:pivotFmt>
      <c:pivotFmt>
        <c:idx val="185"/>
        <c:marker>
          <c:symbol val="none"/>
        </c:marker>
      </c:pivotFmt>
      <c:pivotFmt>
        <c:idx val="186"/>
        <c:marker>
          <c:symbol val="none"/>
        </c:marker>
      </c:pivotFmt>
      <c:pivotFmt>
        <c:idx val="187"/>
        <c:marker>
          <c:symbol val="none"/>
        </c:marker>
      </c:pivotFmt>
      <c:pivotFmt>
        <c:idx val="188"/>
        <c:marker>
          <c:symbol val="none"/>
        </c:marker>
      </c:pivotFmt>
      <c:pivotFmt>
        <c:idx val="189"/>
        <c:marker>
          <c:symbol val="none"/>
        </c:marker>
      </c:pivotFmt>
      <c:pivotFmt>
        <c:idx val="190"/>
        <c:marker>
          <c:symbol val="none"/>
        </c:marker>
      </c:pivotFmt>
      <c:pivotFmt>
        <c:idx val="191"/>
        <c:marker>
          <c:symbol val="none"/>
        </c:marker>
      </c:pivotFmt>
      <c:pivotFmt>
        <c:idx val="192"/>
        <c:marker>
          <c:symbol val="none"/>
        </c:marker>
      </c:pivotFmt>
      <c:pivotFmt>
        <c:idx val="193"/>
        <c:marker>
          <c:symbol val="none"/>
        </c:marker>
      </c:pivotFmt>
      <c:pivotFmt>
        <c:idx val="194"/>
        <c:marker>
          <c:symbol val="none"/>
        </c:marker>
      </c:pivotFmt>
      <c:pivotFmt>
        <c:idx val="195"/>
        <c:marker>
          <c:symbol val="none"/>
        </c:marker>
      </c:pivotFmt>
      <c:pivotFmt>
        <c:idx val="196"/>
        <c:marker>
          <c:symbol val="none"/>
        </c:marker>
      </c:pivotFmt>
      <c:pivotFmt>
        <c:idx val="197"/>
        <c:marker>
          <c:symbol val="none"/>
        </c:marker>
      </c:pivotFmt>
      <c:pivotFmt>
        <c:idx val="198"/>
        <c:marker>
          <c:symbol val="none"/>
        </c:marker>
      </c:pivotFmt>
      <c:pivotFmt>
        <c:idx val="199"/>
        <c:marker>
          <c:symbol val="none"/>
        </c:marker>
      </c:pivotFmt>
      <c:pivotFmt>
        <c:idx val="200"/>
        <c:marker>
          <c:symbol val="none"/>
        </c:marker>
      </c:pivotFmt>
      <c:pivotFmt>
        <c:idx val="201"/>
        <c:marker>
          <c:symbol val="none"/>
        </c:marker>
      </c:pivotFmt>
      <c:pivotFmt>
        <c:idx val="202"/>
        <c:marker>
          <c:symbol val="none"/>
        </c:marker>
      </c:pivotFmt>
      <c:pivotFmt>
        <c:idx val="203"/>
        <c:marker>
          <c:symbol val="none"/>
        </c:marker>
      </c:pivotFmt>
      <c:pivotFmt>
        <c:idx val="204"/>
        <c:marker>
          <c:symbol val="none"/>
        </c:marker>
      </c:pivotFmt>
      <c:pivotFmt>
        <c:idx val="205"/>
        <c:marker>
          <c:symbol val="none"/>
        </c:marker>
      </c:pivotFmt>
      <c:pivotFmt>
        <c:idx val="206"/>
        <c:marker>
          <c:symbol val="none"/>
        </c:marker>
      </c:pivotFmt>
      <c:pivotFmt>
        <c:idx val="207"/>
        <c:marker>
          <c:symbol val="none"/>
        </c:marker>
      </c:pivotFmt>
      <c:pivotFmt>
        <c:idx val="208"/>
        <c:marker>
          <c:symbol val="none"/>
        </c:marker>
      </c:pivotFmt>
      <c:pivotFmt>
        <c:idx val="209"/>
        <c:marker>
          <c:symbol val="none"/>
        </c:marker>
      </c:pivotFmt>
      <c:pivotFmt>
        <c:idx val="210"/>
        <c:marker>
          <c:symbol val="none"/>
        </c:marker>
      </c:pivotFmt>
      <c:pivotFmt>
        <c:idx val="211"/>
        <c:marker>
          <c:symbol val="none"/>
        </c:marker>
      </c:pivotFmt>
      <c:pivotFmt>
        <c:idx val="212"/>
        <c:marker>
          <c:symbol val="none"/>
        </c:marker>
      </c:pivotFmt>
      <c:pivotFmt>
        <c:idx val="213"/>
        <c:marker>
          <c:symbol val="none"/>
        </c:marker>
      </c:pivotFmt>
      <c:pivotFmt>
        <c:idx val="214"/>
        <c:marker>
          <c:symbol val="none"/>
        </c:marker>
      </c:pivotFmt>
      <c:pivotFmt>
        <c:idx val="215"/>
        <c:marker>
          <c:symbol val="none"/>
        </c:marker>
      </c:pivotFmt>
      <c:pivotFmt>
        <c:idx val="216"/>
        <c:marker>
          <c:symbol val="none"/>
        </c:marker>
      </c:pivotFmt>
      <c:pivotFmt>
        <c:idx val="217"/>
        <c:marker>
          <c:symbol val="none"/>
        </c:marker>
      </c:pivotFmt>
      <c:pivotFmt>
        <c:idx val="218"/>
        <c:marker>
          <c:symbol val="none"/>
        </c:marker>
      </c:pivotFmt>
      <c:pivotFmt>
        <c:idx val="219"/>
        <c:marker>
          <c:symbol val="none"/>
        </c:marker>
      </c:pivotFmt>
      <c:pivotFmt>
        <c:idx val="220"/>
        <c:marker>
          <c:symbol val="none"/>
        </c:marker>
      </c:pivotFmt>
      <c:pivotFmt>
        <c:idx val="221"/>
        <c:marker>
          <c:symbol val="none"/>
        </c:marker>
      </c:pivotFmt>
      <c:pivotFmt>
        <c:idx val="222"/>
        <c:marker>
          <c:symbol val="none"/>
        </c:marker>
      </c:pivotFmt>
      <c:pivotFmt>
        <c:idx val="223"/>
        <c:marker>
          <c:symbol val="none"/>
        </c:marker>
      </c:pivotFmt>
      <c:pivotFmt>
        <c:idx val="224"/>
        <c:marker>
          <c:symbol val="none"/>
        </c:marker>
      </c:pivotFmt>
      <c:pivotFmt>
        <c:idx val="225"/>
        <c:marker>
          <c:symbol val="none"/>
        </c:marker>
      </c:pivotFmt>
      <c:pivotFmt>
        <c:idx val="226"/>
        <c:marker>
          <c:symbol val="none"/>
        </c:marker>
      </c:pivotFmt>
      <c:pivotFmt>
        <c:idx val="227"/>
        <c:marker>
          <c:symbol val="none"/>
        </c:marker>
      </c:pivotFmt>
      <c:pivotFmt>
        <c:idx val="228"/>
        <c:marker>
          <c:symbol val="none"/>
        </c:marker>
      </c:pivotFmt>
      <c:pivotFmt>
        <c:idx val="229"/>
        <c:marker>
          <c:symbol val="none"/>
        </c:marker>
      </c:pivotFmt>
      <c:pivotFmt>
        <c:idx val="230"/>
        <c:marker>
          <c:symbol val="none"/>
        </c:marker>
      </c:pivotFmt>
      <c:pivotFmt>
        <c:idx val="231"/>
        <c:marker>
          <c:symbol val="none"/>
        </c:marker>
      </c:pivotFmt>
      <c:pivotFmt>
        <c:idx val="232"/>
        <c:marker>
          <c:symbol val="none"/>
        </c:marker>
      </c:pivotFmt>
      <c:pivotFmt>
        <c:idx val="233"/>
        <c:marker>
          <c:symbol val="none"/>
        </c:marker>
      </c:pivotFmt>
      <c:pivotFmt>
        <c:idx val="234"/>
        <c:marker>
          <c:symbol val="none"/>
        </c:marker>
      </c:pivotFmt>
      <c:pivotFmt>
        <c:idx val="235"/>
        <c:marker>
          <c:symbol val="none"/>
        </c:marker>
      </c:pivotFmt>
      <c:pivotFmt>
        <c:idx val="236"/>
        <c:marker>
          <c:symbol val="none"/>
        </c:marker>
      </c:pivotFmt>
      <c:pivotFmt>
        <c:idx val="237"/>
        <c:marker>
          <c:symbol val="none"/>
        </c:marker>
      </c:pivotFmt>
      <c:pivotFmt>
        <c:idx val="238"/>
        <c:marker>
          <c:symbol val="none"/>
        </c:marker>
      </c:pivotFmt>
      <c:pivotFmt>
        <c:idx val="239"/>
        <c:marker>
          <c:symbol val="none"/>
        </c:marker>
      </c:pivotFmt>
      <c:pivotFmt>
        <c:idx val="240"/>
        <c:marker>
          <c:symbol val="none"/>
        </c:marker>
      </c:pivotFmt>
      <c:pivotFmt>
        <c:idx val="241"/>
        <c:marker>
          <c:symbol val="none"/>
        </c:marker>
      </c:pivotFmt>
      <c:pivotFmt>
        <c:idx val="242"/>
        <c:marker>
          <c:symbol val="none"/>
        </c:marker>
      </c:pivotFmt>
      <c:pivotFmt>
        <c:idx val="243"/>
        <c:marker>
          <c:symbol val="none"/>
        </c:marker>
      </c:pivotFmt>
      <c:pivotFmt>
        <c:idx val="244"/>
        <c:marker>
          <c:symbol val="none"/>
        </c:marker>
      </c:pivotFmt>
      <c:pivotFmt>
        <c:idx val="245"/>
        <c:marker>
          <c:symbol val="none"/>
        </c:marker>
      </c:pivotFmt>
      <c:pivotFmt>
        <c:idx val="246"/>
        <c:marker>
          <c:symbol val="none"/>
        </c:marker>
      </c:pivotFmt>
      <c:pivotFmt>
        <c:idx val="247"/>
        <c:marker>
          <c:symbol val="none"/>
        </c:marker>
      </c:pivotFmt>
      <c:pivotFmt>
        <c:idx val="248"/>
        <c:marker>
          <c:symbol val="none"/>
        </c:marker>
      </c:pivotFmt>
      <c:pivotFmt>
        <c:idx val="249"/>
        <c:marker>
          <c:symbol val="none"/>
        </c:marker>
      </c:pivotFmt>
      <c:pivotFmt>
        <c:idx val="250"/>
        <c:marker>
          <c:symbol val="none"/>
        </c:marker>
      </c:pivotFmt>
      <c:pivotFmt>
        <c:idx val="251"/>
        <c:marker>
          <c:symbol val="none"/>
        </c:marker>
      </c:pivotFmt>
      <c:pivotFmt>
        <c:idx val="252"/>
        <c:marker>
          <c:symbol val="none"/>
        </c:marker>
      </c:pivotFmt>
      <c:pivotFmt>
        <c:idx val="253"/>
        <c:marker>
          <c:symbol val="none"/>
        </c:marker>
      </c:pivotFmt>
      <c:pivotFmt>
        <c:idx val="254"/>
        <c:marker>
          <c:symbol val="none"/>
        </c:marker>
      </c:pivotFmt>
      <c:pivotFmt>
        <c:idx val="255"/>
        <c:marker>
          <c:symbol val="none"/>
        </c:marker>
      </c:pivotFmt>
      <c:pivotFmt>
        <c:idx val="256"/>
        <c:marker>
          <c:symbol val="none"/>
        </c:marker>
      </c:pivotFmt>
      <c:pivotFmt>
        <c:idx val="257"/>
        <c:marker>
          <c:symbol val="none"/>
        </c:marker>
      </c:pivotFmt>
      <c:pivotFmt>
        <c:idx val="258"/>
        <c:marker>
          <c:symbol val="none"/>
        </c:marker>
      </c:pivotFmt>
      <c:pivotFmt>
        <c:idx val="259"/>
        <c:marker>
          <c:symbol val="none"/>
        </c:marker>
      </c:pivotFmt>
      <c:pivotFmt>
        <c:idx val="260"/>
        <c:marker>
          <c:symbol val="none"/>
        </c:marker>
      </c:pivotFmt>
      <c:pivotFmt>
        <c:idx val="261"/>
        <c:marker>
          <c:symbol val="none"/>
        </c:marker>
      </c:pivotFmt>
      <c:pivotFmt>
        <c:idx val="262"/>
        <c:marker>
          <c:symbol val="none"/>
        </c:marker>
      </c:pivotFmt>
      <c:pivotFmt>
        <c:idx val="263"/>
        <c:marker>
          <c:symbol val="none"/>
        </c:marker>
      </c:pivotFmt>
      <c:pivotFmt>
        <c:idx val="264"/>
        <c:marker>
          <c:symbol val="none"/>
        </c:marker>
      </c:pivotFmt>
      <c:pivotFmt>
        <c:idx val="265"/>
        <c:marker>
          <c:symbol val="none"/>
        </c:marker>
      </c:pivotFmt>
      <c:pivotFmt>
        <c:idx val="266"/>
        <c:marker>
          <c:symbol val="none"/>
        </c:marker>
      </c:pivotFmt>
      <c:pivotFmt>
        <c:idx val="267"/>
        <c:marker>
          <c:symbol val="none"/>
        </c:marker>
      </c:pivotFmt>
      <c:pivotFmt>
        <c:idx val="268"/>
        <c:marker>
          <c:symbol val="none"/>
        </c:marker>
      </c:pivotFmt>
      <c:pivotFmt>
        <c:idx val="269"/>
        <c:marker>
          <c:symbol val="none"/>
        </c:marker>
      </c:pivotFmt>
      <c:pivotFmt>
        <c:idx val="270"/>
        <c:marker>
          <c:symbol val="none"/>
        </c:marker>
      </c:pivotFmt>
      <c:pivotFmt>
        <c:idx val="271"/>
        <c:marker>
          <c:symbol val="none"/>
        </c:marker>
      </c:pivotFmt>
      <c:pivotFmt>
        <c:idx val="272"/>
        <c:marker>
          <c:symbol val="none"/>
        </c:marker>
      </c:pivotFmt>
      <c:pivotFmt>
        <c:idx val="273"/>
        <c:marker>
          <c:symbol val="none"/>
        </c:marker>
      </c:pivotFmt>
      <c:pivotFmt>
        <c:idx val="274"/>
        <c:marker>
          <c:symbol val="none"/>
        </c:marker>
      </c:pivotFmt>
      <c:pivotFmt>
        <c:idx val="275"/>
        <c:marker>
          <c:symbol val="none"/>
        </c:marker>
      </c:pivotFmt>
      <c:pivotFmt>
        <c:idx val="276"/>
        <c:marker>
          <c:symbol val="none"/>
        </c:marker>
      </c:pivotFmt>
      <c:pivotFmt>
        <c:idx val="277"/>
        <c:marker>
          <c:symbol val="none"/>
        </c:marker>
      </c:pivotFmt>
      <c:pivotFmt>
        <c:idx val="278"/>
        <c:marker>
          <c:symbol val="none"/>
        </c:marker>
      </c:pivotFmt>
      <c:pivotFmt>
        <c:idx val="279"/>
        <c:marker>
          <c:symbol val="none"/>
        </c:marker>
      </c:pivotFmt>
      <c:pivotFmt>
        <c:idx val="280"/>
        <c:marker>
          <c:symbol val="none"/>
        </c:marker>
      </c:pivotFmt>
      <c:pivotFmt>
        <c:idx val="281"/>
        <c:marker>
          <c:symbol val="none"/>
        </c:marker>
      </c:pivotFmt>
      <c:pivotFmt>
        <c:idx val="282"/>
        <c:marker>
          <c:symbol val="none"/>
        </c:marker>
      </c:pivotFmt>
      <c:pivotFmt>
        <c:idx val="283"/>
        <c:marker>
          <c:symbol val="none"/>
        </c:marker>
      </c:pivotFmt>
      <c:pivotFmt>
        <c:idx val="284"/>
        <c:marker>
          <c:symbol val="none"/>
        </c:marker>
      </c:pivotFmt>
      <c:pivotFmt>
        <c:idx val="285"/>
        <c:marker>
          <c:symbol val="none"/>
        </c:marker>
      </c:pivotFmt>
      <c:pivotFmt>
        <c:idx val="286"/>
        <c:marker>
          <c:symbol val="none"/>
        </c:marker>
      </c:pivotFmt>
      <c:pivotFmt>
        <c:idx val="287"/>
        <c:marker>
          <c:symbol val="none"/>
        </c:marker>
      </c:pivotFmt>
      <c:pivotFmt>
        <c:idx val="288"/>
        <c:marker>
          <c:symbol val="none"/>
        </c:marker>
      </c:pivotFmt>
      <c:pivotFmt>
        <c:idx val="289"/>
        <c:marker>
          <c:symbol val="none"/>
        </c:marker>
      </c:pivotFmt>
      <c:pivotFmt>
        <c:idx val="290"/>
        <c:marker>
          <c:symbol val="none"/>
        </c:marker>
      </c:pivotFmt>
      <c:pivotFmt>
        <c:idx val="291"/>
        <c:marker>
          <c:symbol val="none"/>
        </c:marker>
      </c:pivotFmt>
      <c:pivotFmt>
        <c:idx val="292"/>
        <c:marker>
          <c:symbol val="none"/>
        </c:marker>
      </c:pivotFmt>
      <c:pivotFmt>
        <c:idx val="293"/>
        <c:marker>
          <c:symbol val="none"/>
        </c:marker>
      </c:pivotFmt>
      <c:pivotFmt>
        <c:idx val="294"/>
        <c:marker>
          <c:symbol val="none"/>
        </c:marker>
      </c:pivotFmt>
      <c:pivotFmt>
        <c:idx val="295"/>
        <c:marker>
          <c:symbol val="none"/>
        </c:marker>
      </c:pivotFmt>
      <c:pivotFmt>
        <c:idx val="296"/>
        <c:marker>
          <c:symbol val="none"/>
        </c:marker>
      </c:pivotFmt>
      <c:pivotFmt>
        <c:idx val="297"/>
        <c:marker>
          <c:symbol val="none"/>
        </c:marker>
      </c:pivotFmt>
      <c:pivotFmt>
        <c:idx val="298"/>
        <c:marker>
          <c:symbol val="none"/>
        </c:marker>
      </c:pivotFmt>
      <c:pivotFmt>
        <c:idx val="299"/>
        <c:marker>
          <c:symbol val="none"/>
        </c:marker>
      </c:pivotFmt>
      <c:pivotFmt>
        <c:idx val="300"/>
        <c:marker>
          <c:symbol val="none"/>
        </c:marker>
      </c:pivotFmt>
      <c:pivotFmt>
        <c:idx val="301"/>
        <c:marker>
          <c:symbol val="none"/>
        </c:marker>
      </c:pivotFmt>
      <c:pivotFmt>
        <c:idx val="302"/>
        <c:marker>
          <c:symbol val="none"/>
        </c:marker>
      </c:pivotFmt>
      <c:pivotFmt>
        <c:idx val="303"/>
        <c:marker>
          <c:symbol val="none"/>
        </c:marker>
      </c:pivotFmt>
      <c:pivotFmt>
        <c:idx val="304"/>
        <c:marker>
          <c:symbol val="none"/>
        </c:marker>
      </c:pivotFmt>
      <c:pivotFmt>
        <c:idx val="305"/>
        <c:marker>
          <c:symbol val="none"/>
        </c:marker>
      </c:pivotFmt>
      <c:pivotFmt>
        <c:idx val="306"/>
        <c:marker>
          <c:symbol val="none"/>
        </c:marker>
      </c:pivotFmt>
      <c:pivotFmt>
        <c:idx val="307"/>
        <c:marker>
          <c:symbol val="none"/>
        </c:marker>
      </c:pivotFmt>
      <c:pivotFmt>
        <c:idx val="308"/>
        <c:marker>
          <c:symbol val="none"/>
        </c:marker>
      </c:pivotFmt>
      <c:pivotFmt>
        <c:idx val="309"/>
        <c:marker>
          <c:symbol val="none"/>
        </c:marker>
      </c:pivotFmt>
      <c:pivotFmt>
        <c:idx val="310"/>
        <c:marker>
          <c:symbol val="none"/>
        </c:marker>
      </c:pivotFmt>
      <c:pivotFmt>
        <c:idx val="311"/>
        <c:marker>
          <c:symbol val="none"/>
        </c:marker>
      </c:pivotFmt>
      <c:pivotFmt>
        <c:idx val="312"/>
        <c:marker>
          <c:symbol val="none"/>
        </c:marker>
      </c:pivotFmt>
      <c:pivotFmt>
        <c:idx val="313"/>
        <c:marker>
          <c:symbol val="none"/>
        </c:marker>
      </c:pivotFmt>
      <c:pivotFmt>
        <c:idx val="314"/>
        <c:marker>
          <c:symbol val="none"/>
        </c:marker>
      </c:pivotFmt>
      <c:pivotFmt>
        <c:idx val="315"/>
        <c:marker>
          <c:symbol val="none"/>
        </c:marker>
      </c:pivotFmt>
      <c:pivotFmt>
        <c:idx val="316"/>
        <c:marker>
          <c:symbol val="none"/>
        </c:marker>
      </c:pivotFmt>
      <c:pivotFmt>
        <c:idx val="317"/>
        <c:marker>
          <c:symbol val="none"/>
        </c:marker>
      </c:pivotFmt>
      <c:pivotFmt>
        <c:idx val="318"/>
        <c:marker>
          <c:symbol val="none"/>
        </c:marker>
      </c:pivotFmt>
      <c:pivotFmt>
        <c:idx val="319"/>
        <c:marker>
          <c:symbol val="none"/>
        </c:marker>
      </c:pivotFmt>
      <c:pivotFmt>
        <c:idx val="320"/>
        <c:marker>
          <c:symbol val="none"/>
        </c:marker>
      </c:pivotFmt>
      <c:pivotFmt>
        <c:idx val="321"/>
        <c:marker>
          <c:symbol val="none"/>
        </c:marker>
      </c:pivotFmt>
      <c:pivotFmt>
        <c:idx val="322"/>
        <c:marker>
          <c:symbol val="none"/>
        </c:marker>
      </c:pivotFmt>
      <c:pivotFmt>
        <c:idx val="323"/>
        <c:marker>
          <c:symbol val="none"/>
        </c:marker>
      </c:pivotFmt>
      <c:pivotFmt>
        <c:idx val="324"/>
        <c:marker>
          <c:symbol val="none"/>
        </c:marker>
      </c:pivotFmt>
      <c:pivotFmt>
        <c:idx val="325"/>
        <c:marker>
          <c:symbol val="none"/>
        </c:marker>
      </c:pivotFmt>
      <c:pivotFmt>
        <c:idx val="326"/>
        <c:marker>
          <c:symbol val="none"/>
        </c:marker>
      </c:pivotFmt>
      <c:pivotFmt>
        <c:idx val="327"/>
        <c:marker>
          <c:symbol val="none"/>
        </c:marker>
      </c:pivotFmt>
      <c:pivotFmt>
        <c:idx val="328"/>
        <c:marker>
          <c:symbol val="none"/>
        </c:marker>
      </c:pivotFmt>
      <c:pivotFmt>
        <c:idx val="329"/>
        <c:marker>
          <c:symbol val="none"/>
        </c:marker>
      </c:pivotFmt>
      <c:pivotFmt>
        <c:idx val="330"/>
        <c:marker>
          <c:symbol val="none"/>
        </c:marker>
      </c:pivotFmt>
      <c:pivotFmt>
        <c:idx val="331"/>
        <c:marker>
          <c:symbol val="none"/>
        </c:marker>
      </c:pivotFmt>
      <c:pivotFmt>
        <c:idx val="332"/>
        <c:marker>
          <c:symbol val="none"/>
        </c:marker>
      </c:pivotFmt>
      <c:pivotFmt>
        <c:idx val="333"/>
        <c:marker>
          <c:symbol val="none"/>
        </c:marker>
      </c:pivotFmt>
      <c:pivotFmt>
        <c:idx val="334"/>
        <c:marker>
          <c:symbol val="none"/>
        </c:marker>
      </c:pivotFmt>
      <c:pivotFmt>
        <c:idx val="335"/>
        <c:marker>
          <c:symbol val="none"/>
        </c:marker>
      </c:pivotFmt>
      <c:pivotFmt>
        <c:idx val="336"/>
        <c:marker>
          <c:symbol val="none"/>
        </c:marker>
      </c:pivotFmt>
      <c:pivotFmt>
        <c:idx val="337"/>
        <c:marker>
          <c:symbol val="none"/>
        </c:marker>
      </c:pivotFmt>
      <c:pivotFmt>
        <c:idx val="338"/>
        <c:marker>
          <c:symbol val="none"/>
        </c:marker>
      </c:pivotFmt>
      <c:pivotFmt>
        <c:idx val="339"/>
        <c:marker>
          <c:symbol val="none"/>
        </c:marker>
      </c:pivotFmt>
      <c:pivotFmt>
        <c:idx val="340"/>
        <c:marker>
          <c:symbol val="none"/>
        </c:marker>
      </c:pivotFmt>
      <c:pivotFmt>
        <c:idx val="341"/>
        <c:marker>
          <c:symbol val="none"/>
        </c:marker>
      </c:pivotFmt>
      <c:pivotFmt>
        <c:idx val="342"/>
        <c:marker>
          <c:symbol val="none"/>
        </c:marker>
      </c:pivotFmt>
      <c:pivotFmt>
        <c:idx val="343"/>
        <c:marker>
          <c:symbol val="none"/>
        </c:marker>
      </c:pivotFmt>
      <c:pivotFmt>
        <c:idx val="344"/>
        <c:marker>
          <c:symbol val="none"/>
        </c:marker>
      </c:pivotFmt>
      <c:pivotFmt>
        <c:idx val="345"/>
        <c:marker>
          <c:symbol val="none"/>
        </c:marker>
      </c:pivotFmt>
      <c:pivotFmt>
        <c:idx val="346"/>
        <c:marker>
          <c:symbol val="none"/>
        </c:marker>
      </c:pivotFmt>
      <c:pivotFmt>
        <c:idx val="347"/>
        <c:marker>
          <c:symbol val="none"/>
        </c:marker>
      </c:pivotFmt>
      <c:pivotFmt>
        <c:idx val="348"/>
        <c:marker>
          <c:symbol val="none"/>
        </c:marker>
      </c:pivotFmt>
      <c:pivotFmt>
        <c:idx val="349"/>
        <c:marker>
          <c:symbol val="none"/>
        </c:marker>
      </c:pivotFmt>
      <c:pivotFmt>
        <c:idx val="350"/>
        <c:marker>
          <c:symbol val="none"/>
        </c:marker>
      </c:pivotFmt>
      <c:pivotFmt>
        <c:idx val="351"/>
        <c:marker>
          <c:symbol val="none"/>
        </c:marker>
      </c:pivotFmt>
      <c:pivotFmt>
        <c:idx val="352"/>
        <c:marker>
          <c:symbol val="none"/>
        </c:marker>
      </c:pivotFmt>
      <c:pivotFmt>
        <c:idx val="353"/>
        <c:marker>
          <c:symbol val="none"/>
        </c:marker>
      </c:pivotFmt>
      <c:pivotFmt>
        <c:idx val="354"/>
        <c:marker>
          <c:symbol val="none"/>
        </c:marker>
      </c:pivotFmt>
      <c:pivotFmt>
        <c:idx val="355"/>
        <c:marker>
          <c:symbol val="none"/>
        </c:marker>
      </c:pivotFmt>
      <c:pivotFmt>
        <c:idx val="356"/>
        <c:marker>
          <c:symbol val="none"/>
        </c:marker>
      </c:pivotFmt>
      <c:pivotFmt>
        <c:idx val="357"/>
        <c:marker>
          <c:symbol val="none"/>
        </c:marker>
      </c:pivotFmt>
      <c:pivotFmt>
        <c:idx val="358"/>
        <c:marker>
          <c:symbol val="none"/>
        </c:marker>
      </c:pivotFmt>
      <c:pivotFmt>
        <c:idx val="359"/>
        <c:marker>
          <c:symbol val="none"/>
        </c:marker>
      </c:pivotFmt>
      <c:pivotFmt>
        <c:idx val="360"/>
        <c:marker>
          <c:symbol val="none"/>
        </c:marker>
      </c:pivotFmt>
      <c:pivotFmt>
        <c:idx val="361"/>
        <c:marker>
          <c:symbol val="none"/>
        </c:marker>
      </c:pivotFmt>
      <c:pivotFmt>
        <c:idx val="362"/>
        <c:marker>
          <c:symbol val="none"/>
        </c:marker>
      </c:pivotFmt>
      <c:pivotFmt>
        <c:idx val="363"/>
        <c:marker>
          <c:symbol val="none"/>
        </c:marker>
      </c:pivotFmt>
      <c:pivotFmt>
        <c:idx val="364"/>
        <c:marker>
          <c:symbol val="none"/>
        </c:marker>
      </c:pivotFmt>
      <c:pivotFmt>
        <c:idx val="365"/>
        <c:marker>
          <c:symbol val="none"/>
        </c:marker>
      </c:pivotFmt>
      <c:pivotFmt>
        <c:idx val="366"/>
        <c:marker>
          <c:symbol val="none"/>
        </c:marker>
      </c:pivotFmt>
      <c:pivotFmt>
        <c:idx val="367"/>
        <c:marker>
          <c:symbol val="none"/>
        </c:marker>
      </c:pivotFmt>
      <c:pivotFmt>
        <c:idx val="368"/>
        <c:marker>
          <c:symbol val="none"/>
        </c:marker>
      </c:pivotFmt>
      <c:pivotFmt>
        <c:idx val="369"/>
        <c:marker>
          <c:symbol val="none"/>
        </c:marker>
      </c:pivotFmt>
      <c:pivotFmt>
        <c:idx val="370"/>
        <c:marker>
          <c:symbol val="none"/>
        </c:marker>
      </c:pivotFmt>
      <c:pivotFmt>
        <c:idx val="371"/>
        <c:marker>
          <c:symbol val="none"/>
        </c:marker>
      </c:pivotFmt>
      <c:pivotFmt>
        <c:idx val="372"/>
        <c:marker>
          <c:symbol val="none"/>
        </c:marker>
      </c:pivotFmt>
      <c:pivotFmt>
        <c:idx val="373"/>
        <c:marker>
          <c:symbol val="none"/>
        </c:marker>
      </c:pivotFmt>
      <c:pivotFmt>
        <c:idx val="374"/>
        <c:marker>
          <c:symbol val="none"/>
        </c:marker>
      </c:pivotFmt>
      <c:pivotFmt>
        <c:idx val="375"/>
        <c:marker>
          <c:symbol val="none"/>
        </c:marker>
      </c:pivotFmt>
      <c:pivotFmt>
        <c:idx val="376"/>
        <c:marker>
          <c:symbol val="none"/>
        </c:marker>
      </c:pivotFmt>
      <c:pivotFmt>
        <c:idx val="377"/>
        <c:marker>
          <c:symbol val="none"/>
        </c:marker>
      </c:pivotFmt>
      <c:pivotFmt>
        <c:idx val="378"/>
        <c:marker>
          <c:symbol val="none"/>
        </c:marker>
      </c:pivotFmt>
      <c:pivotFmt>
        <c:idx val="379"/>
        <c:marker>
          <c:symbol val="none"/>
        </c:marker>
      </c:pivotFmt>
      <c:pivotFmt>
        <c:idx val="380"/>
        <c:marker>
          <c:symbol val="none"/>
        </c:marker>
      </c:pivotFmt>
      <c:pivotFmt>
        <c:idx val="381"/>
        <c:marker>
          <c:symbol val="none"/>
        </c:marker>
      </c:pivotFmt>
      <c:pivotFmt>
        <c:idx val="382"/>
        <c:marker>
          <c:symbol val="none"/>
        </c:marker>
      </c:pivotFmt>
      <c:pivotFmt>
        <c:idx val="383"/>
        <c:marker>
          <c:symbol val="none"/>
        </c:marker>
      </c:pivotFmt>
      <c:pivotFmt>
        <c:idx val="384"/>
        <c:marker>
          <c:symbol val="none"/>
        </c:marker>
      </c:pivotFmt>
      <c:pivotFmt>
        <c:idx val="385"/>
        <c:marker>
          <c:symbol val="none"/>
        </c:marker>
      </c:pivotFmt>
      <c:pivotFmt>
        <c:idx val="386"/>
        <c:marker>
          <c:symbol val="none"/>
        </c:marker>
      </c:pivotFmt>
      <c:pivotFmt>
        <c:idx val="387"/>
        <c:marker>
          <c:symbol val="none"/>
        </c:marker>
      </c:pivotFmt>
      <c:pivotFmt>
        <c:idx val="388"/>
        <c:marker>
          <c:symbol val="none"/>
        </c:marker>
      </c:pivotFmt>
      <c:pivotFmt>
        <c:idx val="389"/>
        <c:marker>
          <c:symbol val="none"/>
        </c:marker>
      </c:pivotFmt>
      <c:pivotFmt>
        <c:idx val="390"/>
        <c:marker>
          <c:symbol val="none"/>
        </c:marker>
      </c:pivotFmt>
      <c:pivotFmt>
        <c:idx val="391"/>
        <c:marker>
          <c:symbol val="none"/>
        </c:marker>
      </c:pivotFmt>
      <c:pivotFmt>
        <c:idx val="392"/>
        <c:marker>
          <c:symbol val="none"/>
        </c:marker>
      </c:pivotFmt>
      <c:pivotFmt>
        <c:idx val="393"/>
        <c:marker>
          <c:symbol val="none"/>
        </c:marker>
      </c:pivotFmt>
      <c:pivotFmt>
        <c:idx val="394"/>
        <c:marker>
          <c:symbol val="none"/>
        </c:marker>
      </c:pivotFmt>
      <c:pivotFmt>
        <c:idx val="395"/>
        <c:marker>
          <c:symbol val="none"/>
        </c:marker>
      </c:pivotFmt>
      <c:pivotFmt>
        <c:idx val="396"/>
        <c:marker>
          <c:symbol val="none"/>
        </c:marker>
      </c:pivotFmt>
      <c:pivotFmt>
        <c:idx val="397"/>
        <c:marker>
          <c:symbol val="none"/>
        </c:marker>
      </c:pivotFmt>
      <c:pivotFmt>
        <c:idx val="398"/>
        <c:marker>
          <c:symbol val="none"/>
        </c:marker>
      </c:pivotFmt>
      <c:pivotFmt>
        <c:idx val="399"/>
        <c:marker>
          <c:symbol val="none"/>
        </c:marker>
      </c:pivotFmt>
      <c:pivotFmt>
        <c:idx val="400"/>
        <c:marker>
          <c:symbol val="none"/>
        </c:marker>
      </c:pivotFmt>
      <c:pivotFmt>
        <c:idx val="401"/>
        <c:marker>
          <c:symbol val="none"/>
        </c:marker>
      </c:pivotFmt>
      <c:pivotFmt>
        <c:idx val="402"/>
        <c:marker>
          <c:symbol val="none"/>
        </c:marker>
      </c:pivotFmt>
      <c:pivotFmt>
        <c:idx val="403"/>
        <c:marker>
          <c:symbol val="none"/>
        </c:marker>
      </c:pivotFmt>
      <c:pivotFmt>
        <c:idx val="404"/>
        <c:marker>
          <c:symbol val="none"/>
        </c:marker>
      </c:pivotFmt>
      <c:pivotFmt>
        <c:idx val="405"/>
        <c:marker>
          <c:symbol val="none"/>
        </c:marker>
      </c:pivotFmt>
      <c:pivotFmt>
        <c:idx val="406"/>
        <c:marker>
          <c:symbol val="none"/>
        </c:marker>
      </c:pivotFmt>
      <c:pivotFmt>
        <c:idx val="407"/>
        <c:marker>
          <c:symbol val="none"/>
        </c:marker>
      </c:pivotFmt>
      <c:pivotFmt>
        <c:idx val="408"/>
        <c:marker>
          <c:symbol val="none"/>
        </c:marker>
      </c:pivotFmt>
      <c:pivotFmt>
        <c:idx val="409"/>
        <c:marker>
          <c:symbol val="none"/>
        </c:marker>
      </c:pivotFmt>
      <c:pivotFmt>
        <c:idx val="410"/>
        <c:marker>
          <c:symbol val="none"/>
        </c:marker>
      </c:pivotFmt>
      <c:pivotFmt>
        <c:idx val="411"/>
        <c:marker>
          <c:symbol val="none"/>
        </c:marker>
      </c:pivotFmt>
      <c:pivotFmt>
        <c:idx val="412"/>
        <c:marker>
          <c:symbol val="none"/>
        </c:marker>
      </c:pivotFmt>
      <c:pivotFmt>
        <c:idx val="413"/>
        <c:marker>
          <c:symbol val="none"/>
        </c:marker>
      </c:pivotFmt>
      <c:pivotFmt>
        <c:idx val="414"/>
        <c:marker>
          <c:symbol val="none"/>
        </c:marker>
      </c:pivotFmt>
      <c:pivotFmt>
        <c:idx val="415"/>
        <c:marker>
          <c:symbol val="none"/>
        </c:marker>
      </c:pivotFmt>
      <c:pivotFmt>
        <c:idx val="416"/>
        <c:marker>
          <c:symbol val="none"/>
        </c:marker>
      </c:pivotFmt>
      <c:pivotFmt>
        <c:idx val="417"/>
        <c:marker>
          <c:symbol val="none"/>
        </c:marker>
      </c:pivotFmt>
      <c:pivotFmt>
        <c:idx val="418"/>
        <c:marker>
          <c:symbol val="none"/>
        </c:marker>
      </c:pivotFmt>
      <c:pivotFmt>
        <c:idx val="419"/>
        <c:marker>
          <c:symbol val="none"/>
        </c:marker>
      </c:pivotFmt>
      <c:pivotFmt>
        <c:idx val="420"/>
        <c:marker>
          <c:symbol val="none"/>
        </c:marker>
      </c:pivotFmt>
      <c:pivotFmt>
        <c:idx val="421"/>
        <c:marker>
          <c:symbol val="none"/>
        </c:marker>
      </c:pivotFmt>
      <c:pivotFmt>
        <c:idx val="422"/>
        <c:marker>
          <c:symbol val="none"/>
        </c:marker>
      </c:pivotFmt>
      <c:pivotFmt>
        <c:idx val="423"/>
        <c:marker>
          <c:symbol val="none"/>
        </c:marker>
      </c:pivotFmt>
      <c:pivotFmt>
        <c:idx val="424"/>
        <c:marker>
          <c:symbol val="none"/>
        </c:marker>
      </c:pivotFmt>
      <c:pivotFmt>
        <c:idx val="425"/>
        <c:marker>
          <c:symbol val="none"/>
        </c:marker>
      </c:pivotFmt>
      <c:pivotFmt>
        <c:idx val="426"/>
        <c:marker>
          <c:symbol val="none"/>
        </c:marker>
      </c:pivotFmt>
      <c:pivotFmt>
        <c:idx val="427"/>
        <c:marker>
          <c:symbol val="none"/>
        </c:marker>
      </c:pivotFmt>
      <c:pivotFmt>
        <c:idx val="428"/>
        <c:marker>
          <c:symbol val="none"/>
        </c:marker>
      </c:pivotFmt>
      <c:pivotFmt>
        <c:idx val="429"/>
        <c:marker>
          <c:symbol val="none"/>
        </c:marker>
      </c:pivotFmt>
      <c:pivotFmt>
        <c:idx val="430"/>
        <c:marker>
          <c:symbol val="none"/>
        </c:marker>
      </c:pivotFmt>
      <c:pivotFmt>
        <c:idx val="431"/>
        <c:marker>
          <c:symbol val="none"/>
        </c:marker>
      </c:pivotFmt>
      <c:pivotFmt>
        <c:idx val="432"/>
        <c:marker>
          <c:symbol val="none"/>
        </c:marker>
      </c:pivotFmt>
      <c:pivotFmt>
        <c:idx val="433"/>
        <c:marker>
          <c:symbol val="none"/>
        </c:marker>
      </c:pivotFmt>
      <c:pivotFmt>
        <c:idx val="434"/>
        <c:marker>
          <c:symbol val="none"/>
        </c:marker>
      </c:pivotFmt>
      <c:pivotFmt>
        <c:idx val="435"/>
        <c:marker>
          <c:symbol val="none"/>
        </c:marker>
      </c:pivotFmt>
      <c:pivotFmt>
        <c:idx val="436"/>
        <c:marker>
          <c:symbol val="none"/>
        </c:marker>
      </c:pivotFmt>
      <c:pivotFmt>
        <c:idx val="437"/>
        <c:marker>
          <c:symbol val="none"/>
        </c:marker>
      </c:pivotFmt>
      <c:pivotFmt>
        <c:idx val="438"/>
        <c:marker>
          <c:symbol val="none"/>
        </c:marker>
      </c:pivotFmt>
      <c:pivotFmt>
        <c:idx val="439"/>
        <c:marker>
          <c:symbol val="none"/>
        </c:marker>
      </c:pivotFmt>
      <c:pivotFmt>
        <c:idx val="440"/>
        <c:marker>
          <c:symbol val="none"/>
        </c:marker>
      </c:pivotFmt>
      <c:pivotFmt>
        <c:idx val="441"/>
        <c:marker>
          <c:symbol val="none"/>
        </c:marker>
      </c:pivotFmt>
      <c:pivotFmt>
        <c:idx val="442"/>
        <c:marker>
          <c:symbol val="none"/>
        </c:marker>
      </c:pivotFmt>
      <c:pivotFmt>
        <c:idx val="443"/>
        <c:marker>
          <c:symbol val="none"/>
        </c:marker>
      </c:pivotFmt>
      <c:pivotFmt>
        <c:idx val="444"/>
        <c:marker>
          <c:symbol val="none"/>
        </c:marker>
      </c:pivotFmt>
      <c:pivotFmt>
        <c:idx val="445"/>
        <c:marker>
          <c:symbol val="none"/>
        </c:marker>
      </c:pivotFmt>
      <c:pivotFmt>
        <c:idx val="446"/>
        <c:marker>
          <c:symbol val="none"/>
        </c:marker>
      </c:pivotFmt>
      <c:pivotFmt>
        <c:idx val="447"/>
        <c:marker>
          <c:symbol val="none"/>
        </c:marker>
      </c:pivotFmt>
      <c:pivotFmt>
        <c:idx val="448"/>
        <c:marker>
          <c:symbol val="none"/>
        </c:marker>
      </c:pivotFmt>
      <c:pivotFmt>
        <c:idx val="449"/>
        <c:marker>
          <c:symbol val="none"/>
        </c:marker>
      </c:pivotFmt>
      <c:pivotFmt>
        <c:idx val="450"/>
        <c:marker>
          <c:symbol val="none"/>
        </c:marker>
      </c:pivotFmt>
      <c:pivotFmt>
        <c:idx val="451"/>
        <c:marker>
          <c:symbol val="none"/>
        </c:marker>
      </c:pivotFmt>
      <c:pivotFmt>
        <c:idx val="452"/>
        <c:marker>
          <c:symbol val="none"/>
        </c:marker>
      </c:pivotFmt>
      <c:pivotFmt>
        <c:idx val="453"/>
        <c:marker>
          <c:symbol val="none"/>
        </c:marker>
      </c:pivotFmt>
      <c:pivotFmt>
        <c:idx val="454"/>
        <c:marker>
          <c:symbol val="none"/>
        </c:marker>
      </c:pivotFmt>
      <c:pivotFmt>
        <c:idx val="455"/>
        <c:marker>
          <c:symbol val="none"/>
        </c:marker>
      </c:pivotFmt>
      <c:pivotFmt>
        <c:idx val="456"/>
        <c:marker>
          <c:symbol val="none"/>
        </c:marker>
      </c:pivotFmt>
      <c:pivotFmt>
        <c:idx val="457"/>
        <c:marker>
          <c:symbol val="none"/>
        </c:marker>
      </c:pivotFmt>
      <c:pivotFmt>
        <c:idx val="458"/>
        <c:marker>
          <c:symbol val="none"/>
        </c:marker>
      </c:pivotFmt>
      <c:pivotFmt>
        <c:idx val="459"/>
        <c:marker>
          <c:symbol val="none"/>
        </c:marker>
      </c:pivotFmt>
      <c:pivotFmt>
        <c:idx val="460"/>
        <c:marker>
          <c:symbol val="none"/>
        </c:marker>
      </c:pivotFmt>
      <c:pivotFmt>
        <c:idx val="461"/>
        <c:marker>
          <c:symbol val="none"/>
        </c:marker>
      </c:pivotFmt>
      <c:pivotFmt>
        <c:idx val="462"/>
        <c:marker>
          <c:symbol val="none"/>
        </c:marker>
      </c:pivotFmt>
      <c:pivotFmt>
        <c:idx val="463"/>
        <c:marker>
          <c:symbol val="none"/>
        </c:marker>
      </c:pivotFmt>
      <c:pivotFmt>
        <c:idx val="464"/>
        <c:marker>
          <c:symbol val="none"/>
        </c:marker>
      </c:pivotFmt>
      <c:pivotFmt>
        <c:idx val="465"/>
        <c:marker>
          <c:symbol val="none"/>
        </c:marker>
      </c:pivotFmt>
      <c:pivotFmt>
        <c:idx val="466"/>
        <c:marker>
          <c:symbol val="none"/>
        </c:marker>
      </c:pivotFmt>
      <c:pivotFmt>
        <c:idx val="467"/>
        <c:marker>
          <c:symbol val="none"/>
        </c:marker>
      </c:pivotFmt>
      <c:pivotFmt>
        <c:idx val="468"/>
        <c:marker>
          <c:symbol val="none"/>
        </c:marker>
      </c:pivotFmt>
      <c:pivotFmt>
        <c:idx val="469"/>
        <c:marker>
          <c:symbol val="none"/>
        </c:marker>
      </c:pivotFmt>
      <c:pivotFmt>
        <c:idx val="470"/>
        <c:marker>
          <c:symbol val="none"/>
        </c:marker>
      </c:pivotFmt>
      <c:pivotFmt>
        <c:idx val="471"/>
        <c:marker>
          <c:symbol val="none"/>
        </c:marker>
      </c:pivotFmt>
      <c:pivotFmt>
        <c:idx val="472"/>
        <c:marker>
          <c:symbol val="none"/>
        </c:marker>
      </c:pivotFmt>
      <c:pivotFmt>
        <c:idx val="473"/>
        <c:marker>
          <c:symbol val="none"/>
        </c:marker>
      </c:pivotFmt>
      <c:pivotFmt>
        <c:idx val="474"/>
        <c:marker>
          <c:symbol val="none"/>
        </c:marker>
      </c:pivotFmt>
      <c:pivotFmt>
        <c:idx val="475"/>
        <c:marker>
          <c:symbol val="none"/>
        </c:marker>
      </c:pivotFmt>
      <c:pivotFmt>
        <c:idx val="476"/>
        <c:marker>
          <c:symbol val="none"/>
        </c:marker>
      </c:pivotFmt>
      <c:pivotFmt>
        <c:idx val="477"/>
        <c:marker>
          <c:symbol val="none"/>
        </c:marker>
      </c:pivotFmt>
      <c:pivotFmt>
        <c:idx val="478"/>
        <c:marker>
          <c:symbol val="none"/>
        </c:marker>
      </c:pivotFmt>
      <c:pivotFmt>
        <c:idx val="479"/>
        <c:marker>
          <c:symbol val="none"/>
        </c:marker>
      </c:pivotFmt>
      <c:pivotFmt>
        <c:idx val="480"/>
        <c:marker>
          <c:symbol val="none"/>
        </c:marker>
      </c:pivotFmt>
      <c:pivotFmt>
        <c:idx val="481"/>
        <c:marker>
          <c:symbol val="none"/>
        </c:marker>
      </c:pivotFmt>
      <c:pivotFmt>
        <c:idx val="482"/>
        <c:marker>
          <c:symbol val="none"/>
        </c:marker>
      </c:pivotFmt>
      <c:pivotFmt>
        <c:idx val="483"/>
        <c:marker>
          <c:symbol val="none"/>
        </c:marker>
      </c:pivotFmt>
      <c:pivotFmt>
        <c:idx val="484"/>
        <c:marker>
          <c:symbol val="none"/>
        </c:marker>
      </c:pivotFmt>
      <c:pivotFmt>
        <c:idx val="485"/>
        <c:marker>
          <c:symbol val="none"/>
        </c:marker>
      </c:pivotFmt>
      <c:pivotFmt>
        <c:idx val="486"/>
        <c:marker>
          <c:symbol val="none"/>
        </c:marker>
      </c:pivotFmt>
      <c:pivotFmt>
        <c:idx val="487"/>
        <c:marker>
          <c:symbol val="none"/>
        </c:marker>
      </c:pivotFmt>
      <c:pivotFmt>
        <c:idx val="488"/>
        <c:marker>
          <c:symbol val="none"/>
        </c:marker>
      </c:pivotFmt>
      <c:pivotFmt>
        <c:idx val="489"/>
        <c:marker>
          <c:symbol val="none"/>
        </c:marker>
      </c:pivotFmt>
      <c:pivotFmt>
        <c:idx val="490"/>
        <c:marker>
          <c:symbol val="none"/>
        </c:marker>
      </c:pivotFmt>
      <c:pivotFmt>
        <c:idx val="491"/>
        <c:marker>
          <c:symbol val="none"/>
        </c:marker>
      </c:pivotFmt>
      <c:pivotFmt>
        <c:idx val="492"/>
        <c:marker>
          <c:symbol val="none"/>
        </c:marker>
      </c:pivotFmt>
      <c:pivotFmt>
        <c:idx val="493"/>
        <c:marker>
          <c:symbol val="none"/>
        </c:marker>
      </c:pivotFmt>
      <c:pivotFmt>
        <c:idx val="494"/>
        <c:marker>
          <c:symbol val="none"/>
        </c:marker>
      </c:pivotFmt>
      <c:pivotFmt>
        <c:idx val="495"/>
        <c:marker>
          <c:symbol val="none"/>
        </c:marker>
      </c:pivotFmt>
      <c:pivotFmt>
        <c:idx val="496"/>
        <c:marker>
          <c:symbol val="none"/>
        </c:marker>
      </c:pivotFmt>
      <c:pivotFmt>
        <c:idx val="497"/>
        <c:marker>
          <c:symbol val="none"/>
        </c:marker>
      </c:pivotFmt>
      <c:pivotFmt>
        <c:idx val="498"/>
        <c:marker>
          <c:symbol val="none"/>
        </c:marker>
      </c:pivotFmt>
      <c:pivotFmt>
        <c:idx val="499"/>
        <c:marker>
          <c:symbol val="none"/>
        </c:marker>
      </c:pivotFmt>
      <c:pivotFmt>
        <c:idx val="500"/>
        <c:marker>
          <c:symbol val="none"/>
        </c:marker>
      </c:pivotFmt>
      <c:pivotFmt>
        <c:idx val="501"/>
        <c:marker>
          <c:symbol val="none"/>
        </c:marker>
      </c:pivotFmt>
      <c:pivotFmt>
        <c:idx val="502"/>
        <c:marker>
          <c:symbol val="none"/>
        </c:marker>
      </c:pivotFmt>
      <c:pivotFmt>
        <c:idx val="503"/>
        <c:marker>
          <c:symbol val="none"/>
        </c:marker>
      </c:pivotFmt>
      <c:pivotFmt>
        <c:idx val="504"/>
        <c:marker>
          <c:symbol val="none"/>
        </c:marker>
      </c:pivotFmt>
      <c:pivotFmt>
        <c:idx val="505"/>
        <c:marker>
          <c:symbol val="none"/>
        </c:marker>
      </c:pivotFmt>
      <c:pivotFmt>
        <c:idx val="506"/>
        <c:marker>
          <c:symbol val="none"/>
        </c:marker>
      </c:pivotFmt>
      <c:pivotFmt>
        <c:idx val="507"/>
        <c:marker>
          <c:symbol val="none"/>
        </c:marker>
      </c:pivotFmt>
      <c:pivotFmt>
        <c:idx val="508"/>
        <c:marker>
          <c:symbol val="none"/>
        </c:marker>
      </c:pivotFmt>
      <c:pivotFmt>
        <c:idx val="509"/>
        <c:marker>
          <c:symbol val="none"/>
        </c:marker>
      </c:pivotFmt>
      <c:pivotFmt>
        <c:idx val="510"/>
        <c:marker>
          <c:symbol val="none"/>
        </c:marker>
      </c:pivotFmt>
      <c:pivotFmt>
        <c:idx val="511"/>
        <c:marker>
          <c:symbol val="none"/>
        </c:marker>
      </c:pivotFmt>
      <c:pivotFmt>
        <c:idx val="512"/>
        <c:marker>
          <c:symbol val="none"/>
        </c:marker>
      </c:pivotFmt>
      <c:pivotFmt>
        <c:idx val="513"/>
        <c:marker>
          <c:symbol val="none"/>
        </c:marker>
      </c:pivotFmt>
      <c:pivotFmt>
        <c:idx val="514"/>
        <c:marker>
          <c:symbol val="none"/>
        </c:marker>
      </c:pivotFmt>
      <c:pivotFmt>
        <c:idx val="515"/>
        <c:marker>
          <c:symbol val="none"/>
        </c:marker>
      </c:pivotFmt>
      <c:pivotFmt>
        <c:idx val="516"/>
        <c:marker>
          <c:symbol val="none"/>
        </c:marker>
      </c:pivotFmt>
      <c:pivotFmt>
        <c:idx val="517"/>
        <c:marker>
          <c:symbol val="none"/>
        </c:marker>
      </c:pivotFmt>
      <c:pivotFmt>
        <c:idx val="518"/>
        <c:marker>
          <c:symbol val="none"/>
        </c:marker>
      </c:pivotFmt>
      <c:pivotFmt>
        <c:idx val="519"/>
        <c:marker>
          <c:symbol val="none"/>
        </c:marker>
      </c:pivotFmt>
      <c:pivotFmt>
        <c:idx val="520"/>
        <c:marker>
          <c:symbol val="none"/>
        </c:marker>
      </c:pivotFmt>
      <c:pivotFmt>
        <c:idx val="521"/>
        <c:marker>
          <c:symbol val="none"/>
        </c:marker>
      </c:pivotFmt>
      <c:pivotFmt>
        <c:idx val="522"/>
        <c:marker>
          <c:symbol val="none"/>
        </c:marker>
      </c:pivotFmt>
      <c:pivotFmt>
        <c:idx val="523"/>
        <c:marker>
          <c:symbol val="none"/>
        </c:marker>
      </c:pivotFmt>
      <c:pivotFmt>
        <c:idx val="524"/>
        <c:marker>
          <c:symbol val="none"/>
        </c:marker>
      </c:pivotFmt>
      <c:pivotFmt>
        <c:idx val="525"/>
        <c:marker>
          <c:symbol val="none"/>
        </c:marker>
      </c:pivotFmt>
      <c:pivotFmt>
        <c:idx val="526"/>
        <c:marker>
          <c:symbol val="none"/>
        </c:marker>
      </c:pivotFmt>
      <c:pivotFmt>
        <c:idx val="527"/>
        <c:marker>
          <c:symbol val="none"/>
        </c:marker>
      </c:pivotFmt>
      <c:pivotFmt>
        <c:idx val="528"/>
        <c:marker>
          <c:symbol val="none"/>
        </c:marker>
      </c:pivotFmt>
      <c:pivotFmt>
        <c:idx val="529"/>
        <c:marker>
          <c:symbol val="none"/>
        </c:marker>
      </c:pivotFmt>
      <c:pivotFmt>
        <c:idx val="530"/>
        <c:marker>
          <c:symbol val="none"/>
        </c:marker>
      </c:pivotFmt>
      <c:pivotFmt>
        <c:idx val="531"/>
        <c:marker>
          <c:symbol val="none"/>
        </c:marker>
      </c:pivotFmt>
      <c:pivotFmt>
        <c:idx val="532"/>
        <c:marker>
          <c:symbol val="none"/>
        </c:marker>
      </c:pivotFmt>
      <c:pivotFmt>
        <c:idx val="533"/>
        <c:marker>
          <c:symbol val="none"/>
        </c:marker>
      </c:pivotFmt>
      <c:pivotFmt>
        <c:idx val="534"/>
        <c:marker>
          <c:symbol val="none"/>
        </c:marker>
      </c:pivotFmt>
      <c:pivotFmt>
        <c:idx val="535"/>
        <c:marker>
          <c:symbol val="none"/>
        </c:marker>
      </c:pivotFmt>
      <c:pivotFmt>
        <c:idx val="536"/>
        <c:marker>
          <c:symbol val="none"/>
        </c:marker>
      </c:pivotFmt>
      <c:pivotFmt>
        <c:idx val="537"/>
        <c:marker>
          <c:symbol val="none"/>
        </c:marker>
      </c:pivotFmt>
      <c:pivotFmt>
        <c:idx val="538"/>
        <c:marker>
          <c:symbol val="none"/>
        </c:marker>
      </c:pivotFmt>
      <c:pivotFmt>
        <c:idx val="539"/>
        <c:marker>
          <c:symbol val="none"/>
        </c:marker>
      </c:pivotFmt>
      <c:pivotFmt>
        <c:idx val="540"/>
        <c:marker>
          <c:symbol val="none"/>
        </c:marker>
      </c:pivotFmt>
      <c:pivotFmt>
        <c:idx val="541"/>
        <c:marker>
          <c:symbol val="none"/>
        </c:marker>
      </c:pivotFmt>
      <c:pivotFmt>
        <c:idx val="542"/>
        <c:marker>
          <c:symbol val="none"/>
        </c:marker>
      </c:pivotFmt>
      <c:pivotFmt>
        <c:idx val="543"/>
        <c:marker>
          <c:symbol val="none"/>
        </c:marker>
      </c:pivotFmt>
    </c:pivotFmts>
    <c:view3D>
      <c:rotX val="15"/>
      <c:rotY val="20"/>
      <c:rAngAx val="0"/>
      <c:perspective val="30"/>
    </c:view3D>
    <c:floor>
      <c:thickness val="0"/>
    </c:floor>
    <c:sideWall>
      <c:thickness val="0"/>
    </c:sideWall>
    <c:backWall>
      <c:thickness val="0"/>
    </c:backWall>
    <c:plotArea>
      <c:layout/>
      <c:bar3DChart>
        <c:barDir val="col"/>
        <c:grouping val="stacked"/>
        <c:varyColors val="0"/>
        <c:ser>
          <c:idx val="0"/>
          <c:order val="0"/>
          <c:tx>
            <c:v>Orbit.uk</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4</c:v>
              </c:pt>
              <c:pt idx="2">
                <c:v>1.75</c:v>
              </c:pt>
              <c:pt idx="3">
                <c:v>0</c:v>
              </c:pt>
              <c:pt idx="4">
                <c:v>0</c:v>
              </c:pt>
              <c:pt idx="5">
                <c:v>0</c:v>
              </c:pt>
              <c:pt idx="6">
                <c:v>0</c:v>
              </c:pt>
              <c:pt idx="7">
                <c:v>0</c:v>
              </c:pt>
              <c:pt idx="8">
                <c:v>0</c:v>
              </c:pt>
              <c:pt idx="9">
                <c:v>0</c:v>
              </c:pt>
              <c:pt idx="10">
                <c:v>0</c:v>
              </c:pt>
              <c:pt idx="11">
                <c:v>0</c:v>
              </c:pt>
              <c:pt idx="12">
                <c:v>0</c:v>
              </c:pt>
            </c:numLit>
          </c:val>
        </c:ser>
        <c:ser>
          <c:idx val="1"/>
          <c:order val="1"/>
          <c:tx>
            <c:v>Qoveo - 8h 1000$</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9.17</c:v>
              </c:pt>
              <c:pt idx="4">
                <c:v>0</c:v>
              </c:pt>
              <c:pt idx="5">
                <c:v>0</c:v>
              </c:pt>
              <c:pt idx="6">
                <c:v>0</c:v>
              </c:pt>
              <c:pt idx="7">
                <c:v>0</c:v>
              </c:pt>
              <c:pt idx="8">
                <c:v>0</c:v>
              </c:pt>
              <c:pt idx="9">
                <c:v>0</c:v>
              </c:pt>
              <c:pt idx="10">
                <c:v>0</c:v>
              </c:pt>
              <c:pt idx="11">
                <c:v>0</c:v>
              </c:pt>
              <c:pt idx="12">
                <c:v>0</c:v>
              </c:pt>
            </c:numLit>
          </c:val>
        </c:ser>
        <c:ser>
          <c:idx val="2"/>
          <c:order val="2"/>
          <c:tx>
            <c:v>Bezeq-Int</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4</c:v>
              </c:pt>
              <c:pt idx="4">
                <c:v>0</c:v>
              </c:pt>
              <c:pt idx="5">
                <c:v>0</c:v>
              </c:pt>
              <c:pt idx="6">
                <c:v>0</c:v>
              </c:pt>
              <c:pt idx="7">
                <c:v>0</c:v>
              </c:pt>
              <c:pt idx="8">
                <c:v>0</c:v>
              </c:pt>
              <c:pt idx="9">
                <c:v>0</c:v>
              </c:pt>
              <c:pt idx="10">
                <c:v>0</c:v>
              </c:pt>
              <c:pt idx="11">
                <c:v>0</c:v>
              </c:pt>
              <c:pt idx="12">
                <c:v>0</c:v>
              </c:pt>
            </c:numLit>
          </c:val>
        </c:ser>
        <c:ser>
          <c:idx val="3"/>
          <c:order val="3"/>
          <c:tx>
            <c:v>Flying Cargo Training - 5 hours</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0</c:v>
              </c:pt>
              <c:pt idx="5">
                <c:v>1</c:v>
              </c:pt>
              <c:pt idx="6">
                <c:v>0</c:v>
              </c:pt>
              <c:pt idx="7">
                <c:v>0</c:v>
              </c:pt>
              <c:pt idx="8">
                <c:v>0</c:v>
              </c:pt>
              <c:pt idx="9">
                <c:v>0</c:v>
              </c:pt>
              <c:pt idx="10">
                <c:v>0</c:v>
              </c:pt>
              <c:pt idx="11">
                <c:v>0</c:v>
              </c:pt>
              <c:pt idx="12">
                <c:v>0</c:v>
              </c:pt>
            </c:numLit>
          </c:val>
        </c:ser>
        <c:ser>
          <c:idx val="4"/>
          <c:order val="4"/>
          <c:tx>
            <c:v>Binding Site</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0</c:v>
              </c:pt>
              <c:pt idx="5">
                <c:v>2</c:v>
              </c:pt>
              <c:pt idx="6">
                <c:v>0</c:v>
              </c:pt>
              <c:pt idx="7">
                <c:v>0</c:v>
              </c:pt>
              <c:pt idx="8">
                <c:v>0</c:v>
              </c:pt>
              <c:pt idx="9">
                <c:v>0</c:v>
              </c:pt>
              <c:pt idx="10">
                <c:v>0</c:v>
              </c:pt>
              <c:pt idx="11">
                <c:v>0</c:v>
              </c:pt>
              <c:pt idx="12">
                <c:v>0</c:v>
              </c:pt>
            </c:numLit>
          </c:val>
        </c:ser>
        <c:ser>
          <c:idx val="5"/>
          <c:order val="5"/>
          <c:tx>
            <c:v>Indiana -Department of Child Services - 6h PS</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6.5</c:v>
              </c:pt>
              <c:pt idx="1">
                <c:v>0</c:v>
              </c:pt>
              <c:pt idx="2">
                <c:v>0</c:v>
              </c:pt>
              <c:pt idx="3">
                <c:v>0</c:v>
              </c:pt>
              <c:pt idx="4">
                <c:v>0</c:v>
              </c:pt>
              <c:pt idx="5">
                <c:v>0</c:v>
              </c:pt>
              <c:pt idx="6">
                <c:v>0</c:v>
              </c:pt>
              <c:pt idx="7">
                <c:v>0</c:v>
              </c:pt>
              <c:pt idx="8">
                <c:v>0</c:v>
              </c:pt>
              <c:pt idx="9">
                <c:v>0</c:v>
              </c:pt>
              <c:pt idx="10">
                <c:v>0</c:v>
              </c:pt>
              <c:pt idx="11">
                <c:v>0</c:v>
              </c:pt>
              <c:pt idx="12">
                <c:v>0</c:v>
              </c:pt>
            </c:numLit>
          </c:val>
        </c:ser>
        <c:ser>
          <c:idx val="6"/>
          <c:order val="6"/>
          <c:tx>
            <c:v>TechProse - 40h PS</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3</c:v>
              </c:pt>
              <c:pt idx="1">
                <c:v>0</c:v>
              </c:pt>
              <c:pt idx="2">
                <c:v>0</c:v>
              </c:pt>
              <c:pt idx="3">
                <c:v>0</c:v>
              </c:pt>
              <c:pt idx="4">
                <c:v>0</c:v>
              </c:pt>
              <c:pt idx="5">
                <c:v>0</c:v>
              </c:pt>
              <c:pt idx="6">
                <c:v>0</c:v>
              </c:pt>
              <c:pt idx="7">
                <c:v>0</c:v>
              </c:pt>
              <c:pt idx="8">
                <c:v>0</c:v>
              </c:pt>
              <c:pt idx="9">
                <c:v>0</c:v>
              </c:pt>
              <c:pt idx="10">
                <c:v>0</c:v>
              </c:pt>
              <c:pt idx="11">
                <c:v>0</c:v>
              </c:pt>
              <c:pt idx="12">
                <c:v>0</c:v>
              </c:pt>
            </c:numLit>
          </c:val>
        </c:ser>
        <c:ser>
          <c:idx val="7"/>
          <c:order val="7"/>
          <c:tx>
            <c:v>Lincoln Financial Group - 18h PS</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1.5</c:v>
              </c:pt>
              <c:pt idx="1">
                <c:v>0</c:v>
              </c:pt>
              <c:pt idx="2">
                <c:v>0</c:v>
              </c:pt>
              <c:pt idx="3">
                <c:v>0</c:v>
              </c:pt>
              <c:pt idx="4">
                <c:v>0</c:v>
              </c:pt>
              <c:pt idx="5">
                <c:v>0</c:v>
              </c:pt>
              <c:pt idx="6">
                <c:v>0</c:v>
              </c:pt>
              <c:pt idx="7">
                <c:v>0</c:v>
              </c:pt>
              <c:pt idx="8">
                <c:v>0</c:v>
              </c:pt>
              <c:pt idx="9">
                <c:v>0</c:v>
              </c:pt>
              <c:pt idx="10">
                <c:v>0</c:v>
              </c:pt>
              <c:pt idx="11">
                <c:v>0</c:v>
              </c:pt>
              <c:pt idx="12">
                <c:v>0</c:v>
              </c:pt>
            </c:numLit>
          </c:val>
        </c:ser>
        <c:ser>
          <c:idx val="8"/>
          <c:order val="8"/>
          <c:tx>
            <c:v>Kata</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0</c:v>
              </c:pt>
              <c:pt idx="5">
                <c:v>4</c:v>
              </c:pt>
              <c:pt idx="6">
                <c:v>0</c:v>
              </c:pt>
              <c:pt idx="7">
                <c:v>0</c:v>
              </c:pt>
              <c:pt idx="8">
                <c:v>0</c:v>
              </c:pt>
              <c:pt idx="9">
                <c:v>0</c:v>
              </c:pt>
              <c:pt idx="10">
                <c:v>0</c:v>
              </c:pt>
              <c:pt idx="11">
                <c:v>0</c:v>
              </c:pt>
              <c:pt idx="12">
                <c:v>0</c:v>
              </c:pt>
            </c:numLit>
          </c:val>
        </c:ser>
        <c:ser>
          <c:idx val="9"/>
          <c:order val="9"/>
          <c:tx>
            <c:v>Redhotminute</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0</c:v>
              </c:pt>
              <c:pt idx="5">
                <c:v>5</c:v>
              </c:pt>
              <c:pt idx="6">
                <c:v>0</c:v>
              </c:pt>
              <c:pt idx="7">
                <c:v>0</c:v>
              </c:pt>
              <c:pt idx="8">
                <c:v>0</c:v>
              </c:pt>
              <c:pt idx="9">
                <c:v>0</c:v>
              </c:pt>
              <c:pt idx="10">
                <c:v>0</c:v>
              </c:pt>
              <c:pt idx="11">
                <c:v>0</c:v>
              </c:pt>
              <c:pt idx="12">
                <c:v>0</c:v>
              </c:pt>
            </c:numLit>
          </c:val>
        </c:ser>
        <c:ser>
          <c:idx val="10"/>
          <c:order val="10"/>
          <c:tx>
            <c:v>College of Management</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33</c:v>
              </c:pt>
              <c:pt idx="4">
                <c:v>0</c:v>
              </c:pt>
              <c:pt idx="5">
                <c:v>0</c:v>
              </c:pt>
              <c:pt idx="6">
                <c:v>0</c:v>
              </c:pt>
              <c:pt idx="7">
                <c:v>0</c:v>
              </c:pt>
              <c:pt idx="8">
                <c:v>0</c:v>
              </c:pt>
              <c:pt idx="9">
                <c:v>0</c:v>
              </c:pt>
              <c:pt idx="10">
                <c:v>0</c:v>
              </c:pt>
              <c:pt idx="11">
                <c:v>0</c:v>
              </c:pt>
              <c:pt idx="12">
                <c:v>0</c:v>
              </c:pt>
            </c:numLit>
          </c:val>
        </c:ser>
        <c:ser>
          <c:idx val="11"/>
          <c:order val="11"/>
          <c:tx>
            <c:v>MIG</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20</c:v>
              </c:pt>
              <c:pt idx="2">
                <c:v>0</c:v>
              </c:pt>
              <c:pt idx="3">
                <c:v>0</c:v>
              </c:pt>
              <c:pt idx="4">
                <c:v>0</c:v>
              </c:pt>
              <c:pt idx="5">
                <c:v>0</c:v>
              </c:pt>
              <c:pt idx="6">
                <c:v>0</c:v>
              </c:pt>
              <c:pt idx="7">
                <c:v>0</c:v>
              </c:pt>
              <c:pt idx="8">
                <c:v>0</c:v>
              </c:pt>
              <c:pt idx="9">
                <c:v>0</c:v>
              </c:pt>
              <c:pt idx="10">
                <c:v>0</c:v>
              </c:pt>
              <c:pt idx="11">
                <c:v>0</c:v>
              </c:pt>
              <c:pt idx="12">
                <c:v>0</c:v>
              </c:pt>
            </c:numLit>
          </c:val>
        </c:ser>
        <c:ser>
          <c:idx val="12"/>
          <c:order val="12"/>
          <c:tx>
            <c:v>Kaltura</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0</c:v>
              </c:pt>
              <c:pt idx="5">
                <c:v>5.3</c:v>
              </c:pt>
              <c:pt idx="6">
                <c:v>0</c:v>
              </c:pt>
              <c:pt idx="7">
                <c:v>0</c:v>
              </c:pt>
              <c:pt idx="8">
                <c:v>0</c:v>
              </c:pt>
              <c:pt idx="9">
                <c:v>0</c:v>
              </c:pt>
              <c:pt idx="10">
                <c:v>0</c:v>
              </c:pt>
              <c:pt idx="11">
                <c:v>0</c:v>
              </c:pt>
              <c:pt idx="12">
                <c:v>0</c:v>
              </c:pt>
            </c:numLit>
          </c:val>
        </c:ser>
        <c:ser>
          <c:idx val="13"/>
          <c:order val="13"/>
          <c:tx>
            <c:v>Bazaarvoice Unlimited Hours</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24</c:v>
              </c:pt>
              <c:pt idx="2">
                <c:v>0</c:v>
              </c:pt>
              <c:pt idx="3">
                <c:v>0</c:v>
              </c:pt>
              <c:pt idx="4">
                <c:v>0</c:v>
              </c:pt>
              <c:pt idx="5">
                <c:v>0</c:v>
              </c:pt>
              <c:pt idx="6">
                <c:v>0</c:v>
              </c:pt>
              <c:pt idx="7">
                <c:v>0</c:v>
              </c:pt>
              <c:pt idx="8">
                <c:v>0</c:v>
              </c:pt>
              <c:pt idx="9">
                <c:v>0</c:v>
              </c:pt>
              <c:pt idx="10">
                <c:v>0</c:v>
              </c:pt>
              <c:pt idx="11">
                <c:v>0</c:v>
              </c:pt>
              <c:pt idx="12">
                <c:v>0</c:v>
              </c:pt>
            </c:numLit>
          </c:val>
        </c:ser>
        <c:ser>
          <c:idx val="14"/>
          <c:order val="14"/>
          <c:tx>
            <c:v>Sondrel/Tier2/10h</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17.079999999999998</c:v>
              </c:pt>
              <c:pt idx="4">
                <c:v>0</c:v>
              </c:pt>
              <c:pt idx="5">
                <c:v>0</c:v>
              </c:pt>
              <c:pt idx="6">
                <c:v>0</c:v>
              </c:pt>
              <c:pt idx="7">
                <c:v>0</c:v>
              </c:pt>
              <c:pt idx="8">
                <c:v>0</c:v>
              </c:pt>
              <c:pt idx="9">
                <c:v>0</c:v>
              </c:pt>
              <c:pt idx="10">
                <c:v>0</c:v>
              </c:pt>
              <c:pt idx="11">
                <c:v>0</c:v>
              </c:pt>
              <c:pt idx="12">
                <c:v>0</c:v>
              </c:pt>
            </c:numLit>
          </c:val>
        </c:ser>
        <c:ser>
          <c:idx val="15"/>
          <c:order val="15"/>
          <c:tx>
            <c:v>UnitedHealthcareNon-Billable Committed Hours</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1</c:v>
              </c:pt>
              <c:pt idx="1">
                <c:v>0</c:v>
              </c:pt>
              <c:pt idx="2">
                <c:v>0</c:v>
              </c:pt>
              <c:pt idx="3">
                <c:v>0</c:v>
              </c:pt>
              <c:pt idx="4">
                <c:v>0</c:v>
              </c:pt>
              <c:pt idx="5">
                <c:v>0</c:v>
              </c:pt>
              <c:pt idx="6">
                <c:v>0</c:v>
              </c:pt>
              <c:pt idx="7">
                <c:v>1</c:v>
              </c:pt>
              <c:pt idx="8">
                <c:v>0</c:v>
              </c:pt>
              <c:pt idx="9">
                <c:v>0</c:v>
              </c:pt>
              <c:pt idx="10">
                <c:v>0</c:v>
              </c:pt>
              <c:pt idx="11">
                <c:v>0</c:v>
              </c:pt>
              <c:pt idx="12">
                <c:v>0</c:v>
              </c:pt>
            </c:numLit>
          </c:val>
        </c:ser>
        <c:ser>
          <c:idx val="16"/>
          <c:order val="16"/>
          <c:tx>
            <c:v>JTS Onsite Training (in US office)</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8</c:v>
              </c:pt>
              <c:pt idx="5">
                <c:v>0</c:v>
              </c:pt>
              <c:pt idx="6">
                <c:v>0</c:v>
              </c:pt>
              <c:pt idx="7">
                <c:v>0</c:v>
              </c:pt>
              <c:pt idx="8">
                <c:v>0</c:v>
              </c:pt>
              <c:pt idx="9">
                <c:v>0</c:v>
              </c:pt>
              <c:pt idx="10">
                <c:v>0</c:v>
              </c:pt>
              <c:pt idx="11">
                <c:v>0</c:v>
              </c:pt>
              <c:pt idx="12">
                <c:v>0</c:v>
              </c:pt>
            </c:numLit>
          </c:val>
        </c:ser>
        <c:ser>
          <c:idx val="17"/>
          <c:order val="17"/>
          <c:tx>
            <c:v>Solazyme, Inc.Tier3</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0</c:v>
              </c:pt>
              <c:pt idx="5">
                <c:v>0</c:v>
              </c:pt>
              <c:pt idx="6">
                <c:v>1</c:v>
              </c:pt>
              <c:pt idx="7">
                <c:v>0</c:v>
              </c:pt>
              <c:pt idx="8">
                <c:v>0</c:v>
              </c:pt>
              <c:pt idx="9">
                <c:v>0</c:v>
              </c:pt>
              <c:pt idx="10">
                <c:v>0</c:v>
              </c:pt>
              <c:pt idx="11">
                <c:v>0</c:v>
              </c:pt>
              <c:pt idx="12">
                <c:v>0</c:v>
              </c:pt>
            </c:numLit>
          </c:val>
        </c:ser>
        <c:ser>
          <c:idx val="18"/>
          <c:order val="18"/>
          <c:tx>
            <c:v>Pristine Sun LLC Fixed 1 Hour Excel Report</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0</c:v>
              </c:pt>
              <c:pt idx="5">
                <c:v>0</c:v>
              </c:pt>
              <c:pt idx="6">
                <c:v>3</c:v>
              </c:pt>
              <c:pt idx="7">
                <c:v>0</c:v>
              </c:pt>
              <c:pt idx="8">
                <c:v>0</c:v>
              </c:pt>
              <c:pt idx="9">
                <c:v>0</c:v>
              </c:pt>
              <c:pt idx="10">
                <c:v>0</c:v>
              </c:pt>
              <c:pt idx="11">
                <c:v>0</c:v>
              </c:pt>
              <c:pt idx="12">
                <c:v>0</c:v>
              </c:pt>
            </c:numLit>
          </c:val>
        </c:ser>
        <c:ser>
          <c:idx val="19"/>
          <c:order val="19"/>
          <c:tx>
            <c:v>Crow Wing County Fixed 3 Hours</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0</c:v>
              </c:pt>
              <c:pt idx="5">
                <c:v>0</c:v>
              </c:pt>
              <c:pt idx="6">
                <c:v>2</c:v>
              </c:pt>
              <c:pt idx="7">
                <c:v>0</c:v>
              </c:pt>
              <c:pt idx="8">
                <c:v>0</c:v>
              </c:pt>
              <c:pt idx="9">
                <c:v>0</c:v>
              </c:pt>
              <c:pt idx="10">
                <c:v>0</c:v>
              </c:pt>
              <c:pt idx="11">
                <c:v>0</c:v>
              </c:pt>
              <c:pt idx="12">
                <c:v>0</c:v>
              </c:pt>
            </c:numLit>
          </c:val>
        </c:ser>
        <c:ser>
          <c:idx val="20"/>
          <c:order val="20"/>
          <c:tx>
            <c:v>Nexenta Systems - 1 Non-Billable Committed Hour</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0</c:v>
              </c:pt>
              <c:pt idx="5">
                <c:v>0</c:v>
              </c:pt>
              <c:pt idx="6">
                <c:v>1</c:v>
              </c:pt>
              <c:pt idx="7">
                <c:v>0</c:v>
              </c:pt>
              <c:pt idx="8">
                <c:v>0</c:v>
              </c:pt>
              <c:pt idx="9">
                <c:v>0</c:v>
              </c:pt>
              <c:pt idx="10">
                <c:v>0</c:v>
              </c:pt>
              <c:pt idx="11">
                <c:v>0</c:v>
              </c:pt>
              <c:pt idx="12">
                <c:v>0</c:v>
              </c:pt>
            </c:numLit>
          </c:val>
        </c:ser>
        <c:ser>
          <c:idx val="21"/>
          <c:order val="21"/>
          <c:tx>
            <c:v>PlatformOne - 2 Non-Billable Committed Hours</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0</c:v>
              </c:pt>
              <c:pt idx="5">
                <c:v>0</c:v>
              </c:pt>
              <c:pt idx="6">
                <c:v>1.42</c:v>
              </c:pt>
              <c:pt idx="7">
                <c:v>0</c:v>
              </c:pt>
              <c:pt idx="8">
                <c:v>0</c:v>
              </c:pt>
              <c:pt idx="9">
                <c:v>0</c:v>
              </c:pt>
              <c:pt idx="10">
                <c:v>0</c:v>
              </c:pt>
              <c:pt idx="11">
                <c:v>0</c:v>
              </c:pt>
              <c:pt idx="12">
                <c:v>0</c:v>
              </c:pt>
            </c:numLit>
          </c:val>
        </c:ser>
        <c:ser>
          <c:idx val="22"/>
          <c:order val="22"/>
          <c:tx>
            <c:v>PureDriven Tier1</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15</c:v>
              </c:pt>
              <c:pt idx="5">
                <c:v>0</c:v>
              </c:pt>
              <c:pt idx="6">
                <c:v>0</c:v>
              </c:pt>
              <c:pt idx="7">
                <c:v>0</c:v>
              </c:pt>
              <c:pt idx="8">
                <c:v>0</c:v>
              </c:pt>
              <c:pt idx="9">
                <c:v>0</c:v>
              </c:pt>
              <c:pt idx="10">
                <c:v>0</c:v>
              </c:pt>
              <c:pt idx="11">
                <c:v>0</c:v>
              </c:pt>
              <c:pt idx="12">
                <c:v>0</c:v>
              </c:pt>
            </c:numLit>
          </c:val>
        </c:ser>
        <c:ser>
          <c:idx val="23"/>
          <c:order val="23"/>
          <c:tx>
            <c:v>IOMEDIA Fixed Hours</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8</c:v>
              </c:pt>
              <c:pt idx="2">
                <c:v>0</c:v>
              </c:pt>
              <c:pt idx="3">
                <c:v>0</c:v>
              </c:pt>
              <c:pt idx="4">
                <c:v>0</c:v>
              </c:pt>
              <c:pt idx="5">
                <c:v>0</c:v>
              </c:pt>
              <c:pt idx="6">
                <c:v>0</c:v>
              </c:pt>
              <c:pt idx="7">
                <c:v>0</c:v>
              </c:pt>
              <c:pt idx="8">
                <c:v>0</c:v>
              </c:pt>
              <c:pt idx="9">
                <c:v>0</c:v>
              </c:pt>
              <c:pt idx="10">
                <c:v>0</c:v>
              </c:pt>
              <c:pt idx="11">
                <c:v>0</c:v>
              </c:pt>
              <c:pt idx="12">
                <c:v>0</c:v>
              </c:pt>
            </c:numLit>
          </c:val>
        </c:ser>
        <c:ser>
          <c:idx val="24"/>
          <c:order val="24"/>
          <c:tx>
            <c:v>The Competition Authority Tier3</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2</c:v>
              </c:pt>
              <c:pt idx="3">
                <c:v>0</c:v>
              </c:pt>
              <c:pt idx="4">
                <c:v>0</c:v>
              </c:pt>
              <c:pt idx="5">
                <c:v>0</c:v>
              </c:pt>
              <c:pt idx="6">
                <c:v>0</c:v>
              </c:pt>
              <c:pt idx="7">
                <c:v>0</c:v>
              </c:pt>
              <c:pt idx="8">
                <c:v>0</c:v>
              </c:pt>
              <c:pt idx="9">
                <c:v>0</c:v>
              </c:pt>
              <c:pt idx="10">
                <c:v>0</c:v>
              </c:pt>
              <c:pt idx="11">
                <c:v>0</c:v>
              </c:pt>
              <c:pt idx="12">
                <c:v>0</c:v>
              </c:pt>
            </c:numLit>
          </c:val>
        </c:ser>
        <c:ser>
          <c:idx val="25"/>
          <c:order val="25"/>
          <c:tx>
            <c:v>Total Systems Development, Inc. Non-Billable Committed Hours</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0</c:v>
              </c:pt>
              <c:pt idx="5">
                <c:v>0</c:v>
              </c:pt>
              <c:pt idx="6">
                <c:v>1</c:v>
              </c:pt>
              <c:pt idx="7">
                <c:v>0</c:v>
              </c:pt>
              <c:pt idx="8">
                <c:v>0</c:v>
              </c:pt>
              <c:pt idx="9">
                <c:v>0</c:v>
              </c:pt>
              <c:pt idx="10">
                <c:v>0</c:v>
              </c:pt>
              <c:pt idx="11">
                <c:v>0</c:v>
              </c:pt>
              <c:pt idx="12">
                <c:v>0</c:v>
              </c:pt>
            </c:numLit>
          </c:val>
        </c:ser>
        <c:ser>
          <c:idx val="26"/>
          <c:order val="26"/>
          <c:tx>
            <c:v>ADAC - Customer Success</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1.5</c:v>
              </c:pt>
              <c:pt idx="3">
                <c:v>0</c:v>
              </c:pt>
              <c:pt idx="4">
                <c:v>0</c:v>
              </c:pt>
              <c:pt idx="5">
                <c:v>0</c:v>
              </c:pt>
              <c:pt idx="6">
                <c:v>0</c:v>
              </c:pt>
              <c:pt idx="7">
                <c:v>0</c:v>
              </c:pt>
              <c:pt idx="8">
                <c:v>0</c:v>
              </c:pt>
              <c:pt idx="9">
                <c:v>0</c:v>
              </c:pt>
              <c:pt idx="10">
                <c:v>0</c:v>
              </c:pt>
              <c:pt idx="11">
                <c:v>0</c:v>
              </c:pt>
              <c:pt idx="12">
                <c:v>0</c:v>
              </c:pt>
            </c:numLit>
          </c:val>
        </c:ser>
        <c:ser>
          <c:idx val="27"/>
          <c:order val="27"/>
          <c:tx>
            <c:v>EMD Serono Project Management Office Fixed Hours</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3</c:v>
              </c:pt>
              <c:pt idx="5">
                <c:v>0</c:v>
              </c:pt>
              <c:pt idx="6">
                <c:v>0</c:v>
              </c:pt>
              <c:pt idx="7">
                <c:v>0</c:v>
              </c:pt>
              <c:pt idx="8">
                <c:v>0</c:v>
              </c:pt>
              <c:pt idx="9">
                <c:v>0</c:v>
              </c:pt>
              <c:pt idx="10">
                <c:v>0</c:v>
              </c:pt>
              <c:pt idx="11">
                <c:v>0</c:v>
              </c:pt>
              <c:pt idx="12">
                <c:v>0</c:v>
              </c:pt>
            </c:numLit>
          </c:val>
        </c:ser>
        <c:ser>
          <c:idx val="28"/>
          <c:order val="28"/>
          <c:tx>
            <c:v>Edifice Information Management - 2 Non-Billable Committed Hour</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0</c:v>
              </c:pt>
              <c:pt idx="5">
                <c:v>0</c:v>
              </c:pt>
              <c:pt idx="6">
                <c:v>3</c:v>
              </c:pt>
              <c:pt idx="7">
                <c:v>0</c:v>
              </c:pt>
              <c:pt idx="8">
                <c:v>0</c:v>
              </c:pt>
              <c:pt idx="9">
                <c:v>0</c:v>
              </c:pt>
              <c:pt idx="10">
                <c:v>0</c:v>
              </c:pt>
              <c:pt idx="11">
                <c:v>0</c:v>
              </c:pt>
              <c:pt idx="12">
                <c:v>0</c:v>
              </c:pt>
            </c:numLit>
          </c:val>
        </c:ser>
        <c:ser>
          <c:idx val="29"/>
          <c:order val="29"/>
          <c:tx>
            <c:v>Aetna Non-Billable 3 Committed Hours</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0</c:v>
              </c:pt>
              <c:pt idx="5">
                <c:v>0</c:v>
              </c:pt>
              <c:pt idx="6">
                <c:v>1</c:v>
              </c:pt>
              <c:pt idx="7">
                <c:v>0</c:v>
              </c:pt>
              <c:pt idx="8">
                <c:v>0</c:v>
              </c:pt>
              <c:pt idx="9">
                <c:v>0</c:v>
              </c:pt>
              <c:pt idx="10">
                <c:v>0</c:v>
              </c:pt>
              <c:pt idx="11">
                <c:v>0</c:v>
              </c:pt>
              <c:pt idx="12">
                <c:v>0</c:v>
              </c:pt>
            </c:numLit>
          </c:val>
        </c:ser>
        <c:ser>
          <c:idx val="30"/>
          <c:order val="30"/>
          <c:tx>
            <c:v>Net Translators Implementation Program</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60.400000000000006</c:v>
              </c:pt>
              <c:pt idx="4">
                <c:v>0</c:v>
              </c:pt>
              <c:pt idx="5">
                <c:v>0</c:v>
              </c:pt>
              <c:pt idx="6">
                <c:v>0</c:v>
              </c:pt>
              <c:pt idx="7">
                <c:v>0</c:v>
              </c:pt>
              <c:pt idx="8">
                <c:v>0</c:v>
              </c:pt>
              <c:pt idx="9">
                <c:v>0</c:v>
              </c:pt>
              <c:pt idx="10">
                <c:v>0</c:v>
              </c:pt>
              <c:pt idx="11">
                <c:v>0</c:v>
              </c:pt>
              <c:pt idx="12">
                <c:v>0</c:v>
              </c:pt>
            </c:numLit>
          </c:val>
        </c:ser>
        <c:ser>
          <c:idx val="31"/>
          <c:order val="31"/>
          <c:tx>
            <c:v>International Business Systems Large</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0</c:v>
              </c:pt>
              <c:pt idx="5">
                <c:v>0</c:v>
              </c:pt>
              <c:pt idx="6">
                <c:v>2</c:v>
              </c:pt>
              <c:pt idx="7">
                <c:v>0</c:v>
              </c:pt>
              <c:pt idx="8">
                <c:v>0</c:v>
              </c:pt>
              <c:pt idx="9">
                <c:v>0</c:v>
              </c:pt>
              <c:pt idx="10">
                <c:v>0</c:v>
              </c:pt>
              <c:pt idx="11">
                <c:v>0</c:v>
              </c:pt>
              <c:pt idx="12">
                <c:v>0</c:v>
              </c:pt>
            </c:numLit>
          </c:val>
        </c:ser>
        <c:ser>
          <c:idx val="32"/>
          <c:order val="32"/>
          <c:tx>
            <c:v>Block Solutions Tier2</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43.5</c:v>
              </c:pt>
              <c:pt idx="3">
                <c:v>0</c:v>
              </c:pt>
              <c:pt idx="4">
                <c:v>0</c:v>
              </c:pt>
              <c:pt idx="5">
                <c:v>0</c:v>
              </c:pt>
              <c:pt idx="6">
                <c:v>0</c:v>
              </c:pt>
              <c:pt idx="7">
                <c:v>0</c:v>
              </c:pt>
              <c:pt idx="8">
                <c:v>0</c:v>
              </c:pt>
              <c:pt idx="9">
                <c:v>0</c:v>
              </c:pt>
              <c:pt idx="10">
                <c:v>0</c:v>
              </c:pt>
              <c:pt idx="11">
                <c:v>0</c:v>
              </c:pt>
              <c:pt idx="12">
                <c:v>0</c:v>
              </c:pt>
            </c:numLit>
          </c:val>
        </c:ser>
        <c:ser>
          <c:idx val="33"/>
          <c:order val="33"/>
          <c:tx>
            <c:v>Sony PlayStation PDIT:Large Package</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1</c:v>
              </c:pt>
              <c:pt idx="1">
                <c:v>0</c:v>
              </c:pt>
              <c:pt idx="2">
                <c:v>0</c:v>
              </c:pt>
              <c:pt idx="3">
                <c:v>0</c:v>
              </c:pt>
              <c:pt idx="4">
                <c:v>0</c:v>
              </c:pt>
              <c:pt idx="5">
                <c:v>0</c:v>
              </c:pt>
              <c:pt idx="6">
                <c:v>0</c:v>
              </c:pt>
              <c:pt idx="7">
                <c:v>19.5</c:v>
              </c:pt>
              <c:pt idx="8">
                <c:v>0</c:v>
              </c:pt>
              <c:pt idx="9">
                <c:v>0</c:v>
              </c:pt>
              <c:pt idx="10">
                <c:v>0</c:v>
              </c:pt>
              <c:pt idx="11">
                <c:v>0</c:v>
              </c:pt>
              <c:pt idx="12">
                <c:v>0</c:v>
              </c:pt>
            </c:numLit>
          </c:val>
        </c:ser>
        <c:ser>
          <c:idx val="34"/>
          <c:order val="34"/>
          <c:tx>
            <c:v>ADAC-ICS Excel Report (3h)</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2.92</c:v>
              </c:pt>
              <c:pt idx="3">
                <c:v>0</c:v>
              </c:pt>
              <c:pt idx="4">
                <c:v>0</c:v>
              </c:pt>
              <c:pt idx="5">
                <c:v>0</c:v>
              </c:pt>
              <c:pt idx="6">
                <c:v>0</c:v>
              </c:pt>
              <c:pt idx="7">
                <c:v>0</c:v>
              </c:pt>
              <c:pt idx="8">
                <c:v>0</c:v>
              </c:pt>
              <c:pt idx="9">
                <c:v>0</c:v>
              </c:pt>
              <c:pt idx="10">
                <c:v>0</c:v>
              </c:pt>
              <c:pt idx="11">
                <c:v>0</c:v>
              </c:pt>
              <c:pt idx="12">
                <c:v>0</c:v>
              </c:pt>
            </c:numLit>
          </c:val>
        </c:ser>
        <c:ser>
          <c:idx val="35"/>
          <c:order val="35"/>
          <c:tx>
            <c:v>Kata Vitec 13 h PS</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0</c:v>
              </c:pt>
              <c:pt idx="5">
                <c:v>4</c:v>
              </c:pt>
              <c:pt idx="6">
                <c:v>0</c:v>
              </c:pt>
              <c:pt idx="7">
                <c:v>0</c:v>
              </c:pt>
              <c:pt idx="8">
                <c:v>0</c:v>
              </c:pt>
              <c:pt idx="9">
                <c:v>0</c:v>
              </c:pt>
              <c:pt idx="10">
                <c:v>0</c:v>
              </c:pt>
              <c:pt idx="11">
                <c:v>0</c:v>
              </c:pt>
              <c:pt idx="12">
                <c:v>0</c:v>
              </c:pt>
            </c:numLit>
          </c:val>
        </c:ser>
        <c:ser>
          <c:idx val="36"/>
          <c:order val="36"/>
          <c:tx>
            <c:v>Aetna Consulting Small</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0</c:v>
              </c:pt>
              <c:pt idx="5">
                <c:v>0</c:v>
              </c:pt>
              <c:pt idx="6">
                <c:v>3</c:v>
              </c:pt>
              <c:pt idx="7">
                <c:v>0</c:v>
              </c:pt>
              <c:pt idx="8">
                <c:v>0</c:v>
              </c:pt>
              <c:pt idx="9">
                <c:v>0</c:v>
              </c:pt>
              <c:pt idx="10">
                <c:v>0</c:v>
              </c:pt>
              <c:pt idx="11">
                <c:v>0</c:v>
              </c:pt>
              <c:pt idx="12">
                <c:v>0</c:v>
              </c:pt>
            </c:numLit>
          </c:val>
        </c:ser>
        <c:ser>
          <c:idx val="37"/>
          <c:order val="37"/>
          <c:tx>
            <c:v>IO Media 10 h PS</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9</c:v>
              </c:pt>
              <c:pt idx="1">
                <c:v>0</c:v>
              </c:pt>
              <c:pt idx="2">
                <c:v>0</c:v>
              </c:pt>
              <c:pt idx="3">
                <c:v>0</c:v>
              </c:pt>
              <c:pt idx="4">
                <c:v>0</c:v>
              </c:pt>
              <c:pt idx="5">
                <c:v>0</c:v>
              </c:pt>
              <c:pt idx="6">
                <c:v>0</c:v>
              </c:pt>
              <c:pt idx="7">
                <c:v>1</c:v>
              </c:pt>
              <c:pt idx="8">
                <c:v>0</c:v>
              </c:pt>
              <c:pt idx="9">
                <c:v>0</c:v>
              </c:pt>
              <c:pt idx="10">
                <c:v>0</c:v>
              </c:pt>
              <c:pt idx="11">
                <c:v>0</c:v>
              </c:pt>
              <c:pt idx="12">
                <c:v>0</c:v>
              </c:pt>
            </c:numLit>
          </c:val>
        </c:ser>
        <c:ser>
          <c:idx val="38"/>
          <c:order val="38"/>
          <c:tx>
            <c:v>Heritage ArchitectureNon-Billable Committed Hours</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0</c:v>
              </c:pt>
              <c:pt idx="5">
                <c:v>0</c:v>
              </c:pt>
              <c:pt idx="6">
                <c:v>0</c:v>
              </c:pt>
              <c:pt idx="7">
                <c:v>2.5</c:v>
              </c:pt>
              <c:pt idx="8">
                <c:v>0</c:v>
              </c:pt>
              <c:pt idx="9">
                <c:v>0</c:v>
              </c:pt>
              <c:pt idx="10">
                <c:v>0</c:v>
              </c:pt>
              <c:pt idx="11">
                <c:v>0</c:v>
              </c:pt>
              <c:pt idx="12">
                <c:v>0</c:v>
              </c:pt>
            </c:numLit>
          </c:val>
        </c:ser>
        <c:ser>
          <c:idx val="39"/>
          <c:order val="39"/>
          <c:tx>
            <c:v>Tessera Global Services, Inc. Tier1</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0</c:v>
              </c:pt>
              <c:pt idx="5">
                <c:v>0</c:v>
              </c:pt>
              <c:pt idx="6">
                <c:v>0</c:v>
              </c:pt>
              <c:pt idx="7">
                <c:v>13</c:v>
              </c:pt>
              <c:pt idx="8">
                <c:v>0</c:v>
              </c:pt>
              <c:pt idx="9">
                <c:v>0</c:v>
              </c:pt>
              <c:pt idx="10">
                <c:v>0</c:v>
              </c:pt>
              <c:pt idx="11">
                <c:v>0</c:v>
              </c:pt>
              <c:pt idx="12">
                <c:v>0</c:v>
              </c:pt>
            </c:numLit>
          </c:val>
        </c:ser>
        <c:ser>
          <c:idx val="40"/>
          <c:order val="40"/>
          <c:tx>
            <c:v>Neenah Paper QS</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0</c:v>
              </c:pt>
              <c:pt idx="5">
                <c:v>0</c:v>
              </c:pt>
              <c:pt idx="6">
                <c:v>0</c:v>
              </c:pt>
              <c:pt idx="7">
                <c:v>2</c:v>
              </c:pt>
              <c:pt idx="8">
                <c:v>0</c:v>
              </c:pt>
              <c:pt idx="9">
                <c:v>0</c:v>
              </c:pt>
              <c:pt idx="10">
                <c:v>0</c:v>
              </c:pt>
              <c:pt idx="11">
                <c:v>0</c:v>
              </c:pt>
              <c:pt idx="12">
                <c:v>0</c:v>
              </c:pt>
            </c:numLit>
          </c:val>
        </c:ser>
        <c:ser>
          <c:idx val="41"/>
          <c:order val="41"/>
          <c:tx>
            <c:v>Simthetiq</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0</c:v>
              </c:pt>
              <c:pt idx="5">
                <c:v>0</c:v>
              </c:pt>
              <c:pt idx="6">
                <c:v>0</c:v>
              </c:pt>
              <c:pt idx="7">
                <c:v>1</c:v>
              </c:pt>
              <c:pt idx="8">
                <c:v>0</c:v>
              </c:pt>
              <c:pt idx="9">
                <c:v>0</c:v>
              </c:pt>
              <c:pt idx="10">
                <c:v>0</c:v>
              </c:pt>
              <c:pt idx="11">
                <c:v>0</c:v>
              </c:pt>
              <c:pt idx="12">
                <c:v>0</c:v>
              </c:pt>
            </c:numLit>
          </c:val>
        </c:ser>
        <c:ser>
          <c:idx val="42"/>
          <c:order val="42"/>
          <c:tx>
            <c:v>movento Schweiz AG:Medium Package</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0</c:v>
              </c:pt>
              <c:pt idx="5">
                <c:v>6.3</c:v>
              </c:pt>
              <c:pt idx="6">
                <c:v>0</c:v>
              </c:pt>
              <c:pt idx="7">
                <c:v>0</c:v>
              </c:pt>
              <c:pt idx="8">
                <c:v>0</c:v>
              </c:pt>
              <c:pt idx="9">
                <c:v>0</c:v>
              </c:pt>
              <c:pt idx="10">
                <c:v>0</c:v>
              </c:pt>
              <c:pt idx="11">
                <c:v>0</c:v>
              </c:pt>
              <c:pt idx="12">
                <c:v>0</c:v>
              </c:pt>
            </c:numLit>
          </c:val>
        </c:ser>
        <c:ser>
          <c:idx val="43"/>
          <c:order val="43"/>
          <c:tx>
            <c:v>OnStar EPM 2 h PS</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1.5</c:v>
              </c:pt>
              <c:pt idx="5">
                <c:v>0</c:v>
              </c:pt>
              <c:pt idx="6">
                <c:v>0</c:v>
              </c:pt>
              <c:pt idx="7">
                <c:v>0</c:v>
              </c:pt>
              <c:pt idx="8">
                <c:v>0</c:v>
              </c:pt>
              <c:pt idx="9">
                <c:v>0</c:v>
              </c:pt>
              <c:pt idx="10">
                <c:v>0</c:v>
              </c:pt>
              <c:pt idx="11">
                <c:v>0</c:v>
              </c:pt>
              <c:pt idx="12">
                <c:v>0</c:v>
              </c:pt>
            </c:numLit>
          </c:val>
        </c:ser>
        <c:ser>
          <c:idx val="44"/>
          <c:order val="44"/>
          <c:tx>
            <c:v>Envisiontel 3 h PS</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0</c:v>
              </c:pt>
              <c:pt idx="5">
                <c:v>0</c:v>
              </c:pt>
              <c:pt idx="6">
                <c:v>0</c:v>
              </c:pt>
              <c:pt idx="7">
                <c:v>0</c:v>
              </c:pt>
              <c:pt idx="8">
                <c:v>1</c:v>
              </c:pt>
              <c:pt idx="9">
                <c:v>0</c:v>
              </c:pt>
              <c:pt idx="10">
                <c:v>0</c:v>
              </c:pt>
              <c:pt idx="11">
                <c:v>0</c:v>
              </c:pt>
              <c:pt idx="12">
                <c:v>0</c:v>
              </c:pt>
            </c:numLit>
          </c:val>
        </c:ser>
        <c:ser>
          <c:idx val="45"/>
          <c:order val="45"/>
          <c:tx>
            <c:v>Medium QuickStart Professional Services -- Trinet</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0</c:v>
              </c:pt>
              <c:pt idx="5">
                <c:v>0</c:v>
              </c:pt>
              <c:pt idx="6">
                <c:v>0</c:v>
              </c:pt>
              <c:pt idx="7">
                <c:v>0</c:v>
              </c:pt>
              <c:pt idx="8">
                <c:v>0</c:v>
              </c:pt>
              <c:pt idx="9">
                <c:v>7</c:v>
              </c:pt>
              <c:pt idx="10">
                <c:v>0</c:v>
              </c:pt>
              <c:pt idx="11">
                <c:v>0</c:v>
              </c:pt>
              <c:pt idx="12">
                <c:v>0</c:v>
              </c:pt>
            </c:numLit>
          </c:val>
        </c:ser>
        <c:ser>
          <c:idx val="46"/>
          <c:order val="46"/>
          <c:tx>
            <c:v>Lattice Engines 1 day on site workshop</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8</c:v>
              </c:pt>
              <c:pt idx="1">
                <c:v>0</c:v>
              </c:pt>
              <c:pt idx="2">
                <c:v>0</c:v>
              </c:pt>
              <c:pt idx="3">
                <c:v>0</c:v>
              </c:pt>
              <c:pt idx="4">
                <c:v>0</c:v>
              </c:pt>
              <c:pt idx="5">
                <c:v>0</c:v>
              </c:pt>
              <c:pt idx="6">
                <c:v>0</c:v>
              </c:pt>
              <c:pt idx="7">
                <c:v>0</c:v>
              </c:pt>
              <c:pt idx="8">
                <c:v>0</c:v>
              </c:pt>
              <c:pt idx="9">
                <c:v>0</c:v>
              </c:pt>
              <c:pt idx="10">
                <c:v>0</c:v>
              </c:pt>
              <c:pt idx="11">
                <c:v>0</c:v>
              </c:pt>
              <c:pt idx="12">
                <c:v>0</c:v>
              </c:pt>
            </c:numLit>
          </c:val>
        </c:ser>
        <c:ser>
          <c:idx val="47"/>
          <c:order val="47"/>
          <c:tx>
            <c:v>Brainshark 1 h PS</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0</c:v>
              </c:pt>
              <c:pt idx="5">
                <c:v>0</c:v>
              </c:pt>
              <c:pt idx="6">
                <c:v>1</c:v>
              </c:pt>
              <c:pt idx="7">
                <c:v>0</c:v>
              </c:pt>
              <c:pt idx="8">
                <c:v>0</c:v>
              </c:pt>
              <c:pt idx="9">
                <c:v>0</c:v>
              </c:pt>
              <c:pt idx="10">
                <c:v>0</c:v>
              </c:pt>
              <c:pt idx="11">
                <c:v>0</c:v>
              </c:pt>
              <c:pt idx="12">
                <c:v>0</c:v>
              </c:pt>
            </c:numLit>
          </c:val>
        </c:ser>
        <c:ser>
          <c:idx val="48"/>
          <c:order val="48"/>
          <c:tx>
            <c:v>Capture Studio 2 h PS</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0</c:v>
              </c:pt>
              <c:pt idx="5">
                <c:v>0</c:v>
              </c:pt>
              <c:pt idx="6">
                <c:v>0</c:v>
              </c:pt>
              <c:pt idx="7">
                <c:v>0</c:v>
              </c:pt>
              <c:pt idx="8">
                <c:v>0.5</c:v>
              </c:pt>
              <c:pt idx="9">
                <c:v>0</c:v>
              </c:pt>
              <c:pt idx="10">
                <c:v>0</c:v>
              </c:pt>
              <c:pt idx="11">
                <c:v>0</c:v>
              </c:pt>
              <c:pt idx="12">
                <c:v>0</c:v>
              </c:pt>
            </c:numLit>
          </c:val>
        </c:ser>
        <c:ser>
          <c:idx val="49"/>
          <c:order val="49"/>
          <c:tx>
            <c:v>Gems Sensors and Controls 1 h PS</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0</c:v>
              </c:pt>
              <c:pt idx="5">
                <c:v>0</c:v>
              </c:pt>
              <c:pt idx="6">
                <c:v>1</c:v>
              </c:pt>
              <c:pt idx="7">
                <c:v>0</c:v>
              </c:pt>
              <c:pt idx="8">
                <c:v>0</c:v>
              </c:pt>
              <c:pt idx="9">
                <c:v>0</c:v>
              </c:pt>
              <c:pt idx="10">
                <c:v>0</c:v>
              </c:pt>
              <c:pt idx="11">
                <c:v>0</c:v>
              </c:pt>
              <c:pt idx="12">
                <c:v>0</c:v>
              </c:pt>
            </c:numLit>
          </c:val>
        </c:ser>
        <c:ser>
          <c:idx val="50"/>
          <c:order val="50"/>
          <c:tx>
            <c:v>TOR Excel Add-in Issue-Customer-Contact Report</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0</c:v>
              </c:pt>
              <c:pt idx="5">
                <c:v>0</c:v>
              </c:pt>
              <c:pt idx="6">
                <c:v>1</c:v>
              </c:pt>
              <c:pt idx="7">
                <c:v>0</c:v>
              </c:pt>
              <c:pt idx="8">
                <c:v>0</c:v>
              </c:pt>
              <c:pt idx="9">
                <c:v>0</c:v>
              </c:pt>
              <c:pt idx="10">
                <c:v>0</c:v>
              </c:pt>
              <c:pt idx="11">
                <c:v>0</c:v>
              </c:pt>
              <c:pt idx="12">
                <c:v>0</c:v>
              </c:pt>
            </c:numLit>
          </c:val>
        </c:ser>
        <c:ser>
          <c:idx val="51"/>
          <c:order val="51"/>
          <c:tx>
            <c:v>511IT-Tactical:Small Package</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0</c:v>
              </c:pt>
              <c:pt idx="5">
                <c:v>0</c:v>
              </c:pt>
              <c:pt idx="6">
                <c:v>4</c:v>
              </c:pt>
              <c:pt idx="7">
                <c:v>0</c:v>
              </c:pt>
              <c:pt idx="8">
                <c:v>0</c:v>
              </c:pt>
              <c:pt idx="9">
                <c:v>0</c:v>
              </c:pt>
              <c:pt idx="10">
                <c:v>0</c:v>
              </c:pt>
              <c:pt idx="11">
                <c:v>0</c:v>
              </c:pt>
              <c:pt idx="12">
                <c:v>0</c:v>
              </c:pt>
            </c:numLit>
          </c:val>
        </c:ser>
        <c:ser>
          <c:idx val="52"/>
          <c:order val="52"/>
          <c:tx>
            <c:v>Brisbane Marketing Pty Ltd 6 h PS</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0</c:v>
              </c:pt>
              <c:pt idx="5">
                <c:v>0</c:v>
              </c:pt>
              <c:pt idx="6">
                <c:v>0</c:v>
              </c:pt>
              <c:pt idx="7">
                <c:v>0</c:v>
              </c:pt>
              <c:pt idx="8">
                <c:v>0</c:v>
              </c:pt>
              <c:pt idx="9">
                <c:v>4</c:v>
              </c:pt>
              <c:pt idx="10">
                <c:v>0</c:v>
              </c:pt>
              <c:pt idx="11">
                <c:v>0</c:v>
              </c:pt>
              <c:pt idx="12">
                <c:v>0</c:v>
              </c:pt>
            </c:numLit>
          </c:val>
        </c:ser>
        <c:ser>
          <c:idx val="53"/>
          <c:order val="53"/>
          <c:tx>
            <c:v>Molecular Imaging, Inc 3 h PS</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0</c:v>
              </c:pt>
              <c:pt idx="5">
                <c:v>0</c:v>
              </c:pt>
              <c:pt idx="6">
                <c:v>0</c:v>
              </c:pt>
              <c:pt idx="7">
                <c:v>0</c:v>
              </c:pt>
              <c:pt idx="8">
                <c:v>0</c:v>
              </c:pt>
              <c:pt idx="9">
                <c:v>1</c:v>
              </c:pt>
              <c:pt idx="10">
                <c:v>0</c:v>
              </c:pt>
              <c:pt idx="11">
                <c:v>0</c:v>
              </c:pt>
              <c:pt idx="12">
                <c:v>0</c:v>
              </c:pt>
            </c:numLit>
          </c:val>
        </c:ser>
        <c:ser>
          <c:idx val="54"/>
          <c:order val="54"/>
          <c:tx>
            <c:v>LTCP 1 h PS</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0</c:v>
              </c:pt>
              <c:pt idx="5">
                <c:v>0</c:v>
              </c:pt>
              <c:pt idx="6">
                <c:v>0</c:v>
              </c:pt>
              <c:pt idx="7">
                <c:v>0</c:v>
              </c:pt>
              <c:pt idx="8">
                <c:v>0</c:v>
              </c:pt>
              <c:pt idx="9">
                <c:v>1</c:v>
              </c:pt>
              <c:pt idx="10">
                <c:v>0</c:v>
              </c:pt>
              <c:pt idx="11">
                <c:v>0</c:v>
              </c:pt>
              <c:pt idx="12">
                <c:v>0</c:v>
              </c:pt>
            </c:numLit>
          </c:val>
        </c:ser>
        <c:ser>
          <c:idx val="55"/>
          <c:order val="55"/>
          <c:tx>
            <c:v>_ Fixed Hours (Arbor)</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0</c:v>
              </c:pt>
              <c:pt idx="5">
                <c:v>0</c:v>
              </c:pt>
              <c:pt idx="6">
                <c:v>0</c:v>
              </c:pt>
              <c:pt idx="7">
                <c:v>0</c:v>
              </c:pt>
              <c:pt idx="8">
                <c:v>1</c:v>
              </c:pt>
              <c:pt idx="9">
                <c:v>0</c:v>
              </c:pt>
              <c:pt idx="10">
                <c:v>0</c:v>
              </c:pt>
              <c:pt idx="11">
                <c:v>0</c:v>
              </c:pt>
              <c:pt idx="12">
                <c:v>0</c:v>
              </c:pt>
            </c:numLit>
          </c:val>
        </c:ser>
        <c:ser>
          <c:idx val="56"/>
          <c:order val="56"/>
          <c:tx>
            <c:v>Musician Institute 6 h PS</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0</c:v>
              </c:pt>
              <c:pt idx="5">
                <c:v>0</c:v>
              </c:pt>
              <c:pt idx="6">
                <c:v>0</c:v>
              </c:pt>
              <c:pt idx="7">
                <c:v>0</c:v>
              </c:pt>
              <c:pt idx="8">
                <c:v>0</c:v>
              </c:pt>
              <c:pt idx="9">
                <c:v>2.5</c:v>
              </c:pt>
              <c:pt idx="10">
                <c:v>0</c:v>
              </c:pt>
              <c:pt idx="11">
                <c:v>0</c:v>
              </c:pt>
              <c:pt idx="12">
                <c:v>0</c:v>
              </c:pt>
            </c:numLit>
          </c:val>
        </c:ser>
        <c:ser>
          <c:idx val="57"/>
          <c:order val="57"/>
          <c:tx>
            <c:v>Frito-Lay 3 h PS</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1</c:v>
              </c:pt>
              <c:pt idx="5">
                <c:v>0</c:v>
              </c:pt>
              <c:pt idx="6">
                <c:v>0</c:v>
              </c:pt>
              <c:pt idx="7">
                <c:v>0</c:v>
              </c:pt>
              <c:pt idx="8">
                <c:v>0</c:v>
              </c:pt>
              <c:pt idx="9">
                <c:v>0</c:v>
              </c:pt>
              <c:pt idx="10">
                <c:v>0</c:v>
              </c:pt>
              <c:pt idx="11">
                <c:v>0</c:v>
              </c:pt>
              <c:pt idx="12">
                <c:v>0</c:v>
              </c:pt>
            </c:numLit>
          </c:val>
        </c:ser>
        <c:ser>
          <c:idx val="58"/>
          <c:order val="58"/>
          <c:tx>
            <c:v>Strauss Water</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3.5</c:v>
              </c:pt>
              <c:pt idx="4">
                <c:v>0</c:v>
              </c:pt>
              <c:pt idx="5">
                <c:v>0</c:v>
              </c:pt>
              <c:pt idx="6">
                <c:v>0</c:v>
              </c:pt>
              <c:pt idx="7">
                <c:v>0</c:v>
              </c:pt>
              <c:pt idx="8">
                <c:v>0</c:v>
              </c:pt>
              <c:pt idx="9">
                <c:v>0</c:v>
              </c:pt>
              <c:pt idx="10">
                <c:v>0</c:v>
              </c:pt>
              <c:pt idx="11">
                <c:v>0</c:v>
              </c:pt>
              <c:pt idx="12">
                <c:v>0</c:v>
              </c:pt>
            </c:numLit>
          </c:val>
        </c:ser>
        <c:ser>
          <c:idx val="59"/>
          <c:order val="59"/>
          <c:tx>
            <c:v>Wind River 5 h PS</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0</c:v>
              </c:pt>
              <c:pt idx="5">
                <c:v>0</c:v>
              </c:pt>
              <c:pt idx="6">
                <c:v>0</c:v>
              </c:pt>
              <c:pt idx="7">
                <c:v>0</c:v>
              </c:pt>
              <c:pt idx="8">
                <c:v>0</c:v>
              </c:pt>
              <c:pt idx="9">
                <c:v>1.75</c:v>
              </c:pt>
              <c:pt idx="10">
                <c:v>0</c:v>
              </c:pt>
              <c:pt idx="11">
                <c:v>0</c:v>
              </c:pt>
              <c:pt idx="12">
                <c:v>0</c:v>
              </c:pt>
            </c:numLit>
          </c:val>
        </c:ser>
        <c:ser>
          <c:idx val="60"/>
          <c:order val="60"/>
          <c:tx>
            <c:v>HealthTrust Purchasing Group:Large Package</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0</c:v>
              </c:pt>
              <c:pt idx="5">
                <c:v>0</c:v>
              </c:pt>
              <c:pt idx="6">
                <c:v>0.83</c:v>
              </c:pt>
              <c:pt idx="7">
                <c:v>0</c:v>
              </c:pt>
              <c:pt idx="8">
                <c:v>0</c:v>
              </c:pt>
              <c:pt idx="9">
                <c:v>1</c:v>
              </c:pt>
              <c:pt idx="10">
                <c:v>0</c:v>
              </c:pt>
              <c:pt idx="11">
                <c:v>0</c:v>
              </c:pt>
              <c:pt idx="12">
                <c:v>0</c:v>
              </c:pt>
            </c:numLit>
          </c:val>
        </c:ser>
        <c:ser>
          <c:idx val="61"/>
          <c:order val="61"/>
          <c:tx>
            <c:v>Joan Mitchell FoundationTP:Small Package</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0</c:v>
              </c:pt>
              <c:pt idx="5">
                <c:v>0</c:v>
              </c:pt>
              <c:pt idx="6">
                <c:v>0</c:v>
              </c:pt>
              <c:pt idx="7">
                <c:v>0</c:v>
              </c:pt>
              <c:pt idx="8">
                <c:v>2.5</c:v>
              </c:pt>
              <c:pt idx="9">
                <c:v>0</c:v>
              </c:pt>
              <c:pt idx="10">
                <c:v>0</c:v>
              </c:pt>
              <c:pt idx="11">
                <c:v>0</c:v>
              </c:pt>
              <c:pt idx="12">
                <c:v>0</c:v>
              </c:pt>
            </c:numLit>
          </c:val>
        </c:ser>
        <c:ser>
          <c:idx val="62"/>
          <c:order val="62"/>
          <c:tx>
            <c:v>Marketo - Professional Services Hours</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1</c:v>
              </c:pt>
              <c:pt idx="5">
                <c:v>0</c:v>
              </c:pt>
              <c:pt idx="6">
                <c:v>1</c:v>
              </c:pt>
              <c:pt idx="7">
                <c:v>0</c:v>
              </c:pt>
              <c:pt idx="8">
                <c:v>0</c:v>
              </c:pt>
              <c:pt idx="9">
                <c:v>0</c:v>
              </c:pt>
              <c:pt idx="10">
                <c:v>0</c:v>
              </c:pt>
              <c:pt idx="11">
                <c:v>0</c:v>
              </c:pt>
              <c:pt idx="12">
                <c:v>0</c:v>
              </c:pt>
            </c:numLit>
          </c:val>
        </c:ser>
        <c:ser>
          <c:idx val="63"/>
          <c:order val="63"/>
          <c:tx>
            <c:v>Affero 3 h PS</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0</c:v>
              </c:pt>
              <c:pt idx="5">
                <c:v>0</c:v>
              </c:pt>
              <c:pt idx="6">
                <c:v>0</c:v>
              </c:pt>
              <c:pt idx="7">
                <c:v>0</c:v>
              </c:pt>
              <c:pt idx="8">
                <c:v>2</c:v>
              </c:pt>
              <c:pt idx="9">
                <c:v>0</c:v>
              </c:pt>
              <c:pt idx="10">
                <c:v>0</c:v>
              </c:pt>
              <c:pt idx="11">
                <c:v>0</c:v>
              </c:pt>
              <c:pt idx="12">
                <c:v>0</c:v>
              </c:pt>
            </c:numLit>
          </c:val>
        </c:ser>
        <c:ser>
          <c:idx val="64"/>
          <c:order val="64"/>
          <c:tx>
            <c:v>BPL Global Medium</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0</c:v>
              </c:pt>
              <c:pt idx="5">
                <c:v>0</c:v>
              </c:pt>
              <c:pt idx="6">
                <c:v>6</c:v>
              </c:pt>
              <c:pt idx="7">
                <c:v>0</c:v>
              </c:pt>
              <c:pt idx="8">
                <c:v>0</c:v>
              </c:pt>
              <c:pt idx="9">
                <c:v>0</c:v>
              </c:pt>
              <c:pt idx="10">
                <c:v>0</c:v>
              </c:pt>
              <c:pt idx="11">
                <c:v>0</c:v>
              </c:pt>
              <c:pt idx="12">
                <c:v>0</c:v>
              </c:pt>
            </c:numLit>
          </c:val>
        </c:ser>
        <c:ser>
          <c:idx val="65"/>
          <c:order val="65"/>
          <c:tx>
            <c:v>HP Training Large</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0</c:v>
              </c:pt>
              <c:pt idx="5">
                <c:v>0</c:v>
              </c:pt>
              <c:pt idx="6">
                <c:v>14.91</c:v>
              </c:pt>
              <c:pt idx="7">
                <c:v>0</c:v>
              </c:pt>
              <c:pt idx="8">
                <c:v>0</c:v>
              </c:pt>
              <c:pt idx="9">
                <c:v>0</c:v>
              </c:pt>
              <c:pt idx="10">
                <c:v>0</c:v>
              </c:pt>
              <c:pt idx="11">
                <c:v>0</c:v>
              </c:pt>
              <c:pt idx="12">
                <c:v>0</c:v>
              </c:pt>
            </c:numLit>
          </c:val>
        </c:ser>
        <c:ser>
          <c:idx val="66"/>
          <c:order val="66"/>
          <c:tx>
            <c:v>Memorial Family of Services Large</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0</c:v>
              </c:pt>
              <c:pt idx="5">
                <c:v>0</c:v>
              </c:pt>
              <c:pt idx="6">
                <c:v>3</c:v>
              </c:pt>
              <c:pt idx="7">
                <c:v>0</c:v>
              </c:pt>
              <c:pt idx="8">
                <c:v>0</c:v>
              </c:pt>
              <c:pt idx="9">
                <c:v>0</c:v>
              </c:pt>
              <c:pt idx="10">
                <c:v>0</c:v>
              </c:pt>
              <c:pt idx="11">
                <c:v>0</c:v>
              </c:pt>
              <c:pt idx="12">
                <c:v>0</c:v>
              </c:pt>
            </c:numLit>
          </c:val>
        </c:ser>
        <c:ser>
          <c:idx val="67"/>
          <c:order val="67"/>
          <c:tx>
            <c:v>Defran Systems 1 h PS</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1</c:v>
              </c:pt>
              <c:pt idx="5">
                <c:v>0</c:v>
              </c:pt>
              <c:pt idx="6">
                <c:v>0</c:v>
              </c:pt>
              <c:pt idx="7">
                <c:v>0</c:v>
              </c:pt>
              <c:pt idx="8">
                <c:v>0</c:v>
              </c:pt>
              <c:pt idx="9">
                <c:v>0</c:v>
              </c:pt>
              <c:pt idx="10">
                <c:v>0</c:v>
              </c:pt>
              <c:pt idx="11">
                <c:v>0</c:v>
              </c:pt>
              <c:pt idx="12">
                <c:v>0</c:v>
              </c:pt>
            </c:numLit>
          </c:val>
        </c:ser>
        <c:ser>
          <c:idx val="68"/>
          <c:order val="68"/>
          <c:tx>
            <c:v>Affinity Solutions:Medium Package</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0</c:v>
              </c:pt>
              <c:pt idx="5">
                <c:v>0</c:v>
              </c:pt>
              <c:pt idx="6">
                <c:v>0</c:v>
              </c:pt>
              <c:pt idx="7">
                <c:v>0</c:v>
              </c:pt>
              <c:pt idx="8">
                <c:v>8</c:v>
              </c:pt>
              <c:pt idx="9">
                <c:v>0</c:v>
              </c:pt>
              <c:pt idx="10">
                <c:v>0</c:v>
              </c:pt>
              <c:pt idx="11">
                <c:v>0</c:v>
              </c:pt>
              <c:pt idx="12">
                <c:v>0</c:v>
              </c:pt>
            </c:numLit>
          </c:val>
        </c:ser>
        <c:ser>
          <c:idx val="69"/>
          <c:order val="69"/>
          <c:tx>
            <c:v>DPR Construction:Small Package</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3</c:v>
              </c:pt>
              <c:pt idx="5">
                <c:v>0</c:v>
              </c:pt>
              <c:pt idx="6">
                <c:v>3</c:v>
              </c:pt>
              <c:pt idx="7">
                <c:v>0</c:v>
              </c:pt>
              <c:pt idx="8">
                <c:v>0</c:v>
              </c:pt>
              <c:pt idx="9">
                <c:v>0</c:v>
              </c:pt>
              <c:pt idx="10">
                <c:v>0</c:v>
              </c:pt>
              <c:pt idx="11">
                <c:v>0</c:v>
              </c:pt>
              <c:pt idx="12">
                <c:v>0</c:v>
              </c:pt>
            </c:numLit>
          </c:val>
        </c:ser>
        <c:ser>
          <c:idx val="70"/>
          <c:order val="70"/>
          <c:tx>
            <c:v>Echo Global:Small Package</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0</c:v>
              </c:pt>
              <c:pt idx="5">
                <c:v>0</c:v>
              </c:pt>
              <c:pt idx="6">
                <c:v>3</c:v>
              </c:pt>
              <c:pt idx="7">
                <c:v>0</c:v>
              </c:pt>
              <c:pt idx="8">
                <c:v>0</c:v>
              </c:pt>
              <c:pt idx="9">
                <c:v>0</c:v>
              </c:pt>
              <c:pt idx="10">
                <c:v>0</c:v>
              </c:pt>
              <c:pt idx="11">
                <c:v>0</c:v>
              </c:pt>
              <c:pt idx="12">
                <c:v>0</c:v>
              </c:pt>
            </c:numLit>
          </c:val>
        </c:ser>
        <c:ser>
          <c:idx val="71"/>
          <c:order val="71"/>
          <c:tx>
            <c:v>Lexi-Comp Inc. 1 h PS</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0</c:v>
              </c:pt>
              <c:pt idx="5">
                <c:v>0</c:v>
              </c:pt>
              <c:pt idx="6">
                <c:v>1</c:v>
              </c:pt>
              <c:pt idx="7">
                <c:v>0</c:v>
              </c:pt>
              <c:pt idx="8">
                <c:v>0</c:v>
              </c:pt>
              <c:pt idx="9">
                <c:v>0</c:v>
              </c:pt>
              <c:pt idx="10">
                <c:v>0</c:v>
              </c:pt>
              <c:pt idx="11">
                <c:v>0</c:v>
              </c:pt>
              <c:pt idx="12">
                <c:v>0</c:v>
              </c:pt>
            </c:numLit>
          </c:val>
        </c:ser>
        <c:ser>
          <c:idx val="72"/>
          <c:order val="72"/>
          <c:tx>
            <c:v>Buxton Company 5 h PS</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2</c:v>
              </c:pt>
              <c:pt idx="1">
                <c:v>0</c:v>
              </c:pt>
              <c:pt idx="2">
                <c:v>0</c:v>
              </c:pt>
              <c:pt idx="3">
                <c:v>0</c:v>
              </c:pt>
              <c:pt idx="4">
                <c:v>0</c:v>
              </c:pt>
              <c:pt idx="5">
                <c:v>0</c:v>
              </c:pt>
              <c:pt idx="6">
                <c:v>0</c:v>
              </c:pt>
              <c:pt idx="7">
                <c:v>0</c:v>
              </c:pt>
              <c:pt idx="8">
                <c:v>0</c:v>
              </c:pt>
              <c:pt idx="9">
                <c:v>0</c:v>
              </c:pt>
              <c:pt idx="10">
                <c:v>0</c:v>
              </c:pt>
              <c:pt idx="11">
                <c:v>0</c:v>
              </c:pt>
              <c:pt idx="12">
                <c:v>0</c:v>
              </c:pt>
            </c:numLit>
          </c:val>
        </c:ser>
        <c:ser>
          <c:idx val="73"/>
          <c:order val="73"/>
          <c:tx>
            <c:v>FulCircle 1 h PS</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0</c:v>
              </c:pt>
              <c:pt idx="5">
                <c:v>0</c:v>
              </c:pt>
              <c:pt idx="6">
                <c:v>0</c:v>
              </c:pt>
              <c:pt idx="7">
                <c:v>0</c:v>
              </c:pt>
              <c:pt idx="8">
                <c:v>1</c:v>
              </c:pt>
              <c:pt idx="9">
                <c:v>0</c:v>
              </c:pt>
              <c:pt idx="10">
                <c:v>0</c:v>
              </c:pt>
              <c:pt idx="11">
                <c:v>0</c:v>
              </c:pt>
              <c:pt idx="12">
                <c:v>0</c:v>
              </c:pt>
            </c:numLit>
          </c:val>
        </c:ser>
        <c:ser>
          <c:idx val="74"/>
          <c:order val="74"/>
          <c:tx>
            <c:v>Soutthern Investments Pvt Ltd:Medium Package</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0</c:v>
              </c:pt>
              <c:pt idx="5">
                <c:v>0</c:v>
              </c:pt>
              <c:pt idx="6">
                <c:v>0</c:v>
              </c:pt>
              <c:pt idx="7">
                <c:v>0</c:v>
              </c:pt>
              <c:pt idx="8">
                <c:v>0</c:v>
              </c:pt>
              <c:pt idx="9">
                <c:v>0</c:v>
              </c:pt>
              <c:pt idx="10">
                <c:v>9</c:v>
              </c:pt>
              <c:pt idx="11">
                <c:v>0</c:v>
              </c:pt>
              <c:pt idx="12">
                <c:v>0</c:v>
              </c:pt>
            </c:numLit>
          </c:val>
        </c:ser>
        <c:ser>
          <c:idx val="75"/>
          <c:order val="75"/>
          <c:tx>
            <c:v>Eurotech Master 10 h PS</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0</c:v>
              </c:pt>
              <c:pt idx="5">
                <c:v>0</c:v>
              </c:pt>
              <c:pt idx="6">
                <c:v>0</c:v>
              </c:pt>
              <c:pt idx="7">
                <c:v>0</c:v>
              </c:pt>
              <c:pt idx="8">
                <c:v>0</c:v>
              </c:pt>
              <c:pt idx="9">
                <c:v>0</c:v>
              </c:pt>
              <c:pt idx="10">
                <c:v>3</c:v>
              </c:pt>
              <c:pt idx="11">
                <c:v>0</c:v>
              </c:pt>
              <c:pt idx="12">
                <c:v>0</c:v>
              </c:pt>
            </c:numLit>
          </c:val>
        </c:ser>
        <c:ser>
          <c:idx val="76"/>
          <c:order val="76"/>
          <c:tx>
            <c:v>Capital One Advisers Sp. z o.o. Tier3</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0</c:v>
              </c:pt>
              <c:pt idx="5">
                <c:v>0</c:v>
              </c:pt>
              <c:pt idx="6">
                <c:v>0</c:v>
              </c:pt>
              <c:pt idx="7">
                <c:v>0</c:v>
              </c:pt>
              <c:pt idx="8">
                <c:v>0</c:v>
              </c:pt>
              <c:pt idx="9">
                <c:v>0</c:v>
              </c:pt>
              <c:pt idx="10">
                <c:v>7</c:v>
              </c:pt>
              <c:pt idx="11">
                <c:v>0</c:v>
              </c:pt>
              <c:pt idx="12">
                <c:v>0</c:v>
              </c:pt>
            </c:numLit>
          </c:val>
        </c:ser>
        <c:ser>
          <c:idx val="77"/>
          <c:order val="77"/>
          <c:tx>
            <c:v>ADVA Optical Networking:Large Package</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10.58</c:v>
              </c:pt>
              <c:pt idx="3">
                <c:v>0</c:v>
              </c:pt>
              <c:pt idx="4">
                <c:v>0</c:v>
              </c:pt>
              <c:pt idx="5">
                <c:v>0</c:v>
              </c:pt>
              <c:pt idx="6">
                <c:v>0</c:v>
              </c:pt>
              <c:pt idx="7">
                <c:v>0</c:v>
              </c:pt>
              <c:pt idx="8">
                <c:v>0</c:v>
              </c:pt>
              <c:pt idx="9">
                <c:v>0</c:v>
              </c:pt>
              <c:pt idx="10">
                <c:v>0</c:v>
              </c:pt>
              <c:pt idx="11">
                <c:v>0</c:v>
              </c:pt>
              <c:pt idx="12">
                <c:v>0</c:v>
              </c:pt>
            </c:numLit>
          </c:val>
        </c:ser>
        <c:ser>
          <c:idx val="78"/>
          <c:order val="78"/>
          <c:tx>
            <c:v>Brainshark:Small Package</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0</c:v>
              </c:pt>
              <c:pt idx="5">
                <c:v>0</c:v>
              </c:pt>
              <c:pt idx="6">
                <c:v>2.6</c:v>
              </c:pt>
              <c:pt idx="7">
                <c:v>0</c:v>
              </c:pt>
              <c:pt idx="8">
                <c:v>0</c:v>
              </c:pt>
              <c:pt idx="9">
                <c:v>0</c:v>
              </c:pt>
              <c:pt idx="10">
                <c:v>0</c:v>
              </c:pt>
              <c:pt idx="11">
                <c:v>0</c:v>
              </c:pt>
              <c:pt idx="12">
                <c:v>0</c:v>
              </c:pt>
            </c:numLit>
          </c:val>
        </c:ser>
        <c:ser>
          <c:idx val="79"/>
          <c:order val="79"/>
          <c:tx>
            <c:v>Afinium Tier 2 QS</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0</c:v>
              </c:pt>
              <c:pt idx="5">
                <c:v>6</c:v>
              </c:pt>
              <c:pt idx="6">
                <c:v>0</c:v>
              </c:pt>
              <c:pt idx="7">
                <c:v>0</c:v>
              </c:pt>
              <c:pt idx="8">
                <c:v>0</c:v>
              </c:pt>
              <c:pt idx="9">
                <c:v>0</c:v>
              </c:pt>
              <c:pt idx="10">
                <c:v>0</c:v>
              </c:pt>
              <c:pt idx="11">
                <c:v>0</c:v>
              </c:pt>
              <c:pt idx="12">
                <c:v>0</c:v>
              </c:pt>
            </c:numLit>
          </c:val>
        </c:ser>
        <c:ser>
          <c:idx val="80"/>
          <c:order val="80"/>
          <c:tx>
            <c:v>Artemis</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0</c:v>
              </c:pt>
              <c:pt idx="5">
                <c:v>0</c:v>
              </c:pt>
              <c:pt idx="6">
                <c:v>0</c:v>
              </c:pt>
              <c:pt idx="7">
                <c:v>0</c:v>
              </c:pt>
              <c:pt idx="8">
                <c:v>0</c:v>
              </c:pt>
              <c:pt idx="9">
                <c:v>1</c:v>
              </c:pt>
              <c:pt idx="10">
                <c:v>0</c:v>
              </c:pt>
              <c:pt idx="11">
                <c:v>0</c:v>
              </c:pt>
              <c:pt idx="12">
                <c:v>0</c:v>
              </c:pt>
            </c:numLit>
          </c:val>
        </c:ser>
        <c:ser>
          <c:idx val="81"/>
          <c:order val="81"/>
          <c:tx>
            <c:v>Wijs 6 days on site</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0</c:v>
              </c:pt>
              <c:pt idx="5">
                <c:v>24</c:v>
              </c:pt>
              <c:pt idx="6">
                <c:v>0</c:v>
              </c:pt>
              <c:pt idx="7">
                <c:v>0</c:v>
              </c:pt>
              <c:pt idx="8">
                <c:v>0</c:v>
              </c:pt>
              <c:pt idx="9">
                <c:v>0</c:v>
              </c:pt>
              <c:pt idx="10">
                <c:v>0</c:v>
              </c:pt>
              <c:pt idx="11">
                <c:v>0</c:v>
              </c:pt>
              <c:pt idx="12">
                <c:v>0</c:v>
              </c:pt>
            </c:numLit>
          </c:val>
        </c:ser>
        <c:ser>
          <c:idx val="82"/>
          <c:order val="82"/>
          <c:tx>
            <c:v>School Improvement Network:Medium Package</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0</c:v>
              </c:pt>
              <c:pt idx="5">
                <c:v>0</c:v>
              </c:pt>
              <c:pt idx="6">
                <c:v>4</c:v>
              </c:pt>
              <c:pt idx="7">
                <c:v>0</c:v>
              </c:pt>
              <c:pt idx="8">
                <c:v>0</c:v>
              </c:pt>
              <c:pt idx="9">
                <c:v>0</c:v>
              </c:pt>
              <c:pt idx="10">
                <c:v>0</c:v>
              </c:pt>
              <c:pt idx="11">
                <c:v>0</c:v>
              </c:pt>
              <c:pt idx="12">
                <c:v>0</c:v>
              </c:pt>
            </c:numLit>
          </c:val>
        </c:ser>
        <c:ser>
          <c:idx val="83"/>
          <c:order val="83"/>
          <c:tx>
            <c:v>mindSHIFT 1 h PS</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0</c:v>
              </c:pt>
              <c:pt idx="5">
                <c:v>0</c:v>
              </c:pt>
              <c:pt idx="6">
                <c:v>1</c:v>
              </c:pt>
              <c:pt idx="7">
                <c:v>0</c:v>
              </c:pt>
              <c:pt idx="8">
                <c:v>0</c:v>
              </c:pt>
              <c:pt idx="9">
                <c:v>0</c:v>
              </c:pt>
              <c:pt idx="10">
                <c:v>0</c:v>
              </c:pt>
              <c:pt idx="11">
                <c:v>0</c:v>
              </c:pt>
              <c:pt idx="12">
                <c:v>0</c:v>
              </c:pt>
            </c:numLit>
          </c:val>
        </c:ser>
        <c:ser>
          <c:idx val="84"/>
          <c:order val="84"/>
          <c:tx>
            <c:v>Benefit Express:Medium Package</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0</c:v>
              </c:pt>
              <c:pt idx="5">
                <c:v>0</c:v>
              </c:pt>
              <c:pt idx="6">
                <c:v>0</c:v>
              </c:pt>
              <c:pt idx="7">
                <c:v>3.5</c:v>
              </c:pt>
              <c:pt idx="8">
                <c:v>0</c:v>
              </c:pt>
              <c:pt idx="9">
                <c:v>0</c:v>
              </c:pt>
              <c:pt idx="10">
                <c:v>0</c:v>
              </c:pt>
              <c:pt idx="11">
                <c:v>0</c:v>
              </c:pt>
              <c:pt idx="12">
                <c:v>0</c:v>
              </c:pt>
            </c:numLit>
          </c:val>
        </c:ser>
        <c:ser>
          <c:idx val="85"/>
          <c:order val="85"/>
          <c:tx>
            <c:v>Adobe:Medium Package</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6</c:v>
              </c:pt>
              <c:pt idx="5">
                <c:v>0</c:v>
              </c:pt>
              <c:pt idx="6">
                <c:v>0</c:v>
              </c:pt>
              <c:pt idx="7">
                <c:v>0</c:v>
              </c:pt>
              <c:pt idx="8">
                <c:v>0</c:v>
              </c:pt>
              <c:pt idx="9">
                <c:v>0</c:v>
              </c:pt>
              <c:pt idx="10">
                <c:v>0</c:v>
              </c:pt>
              <c:pt idx="11">
                <c:v>0</c:v>
              </c:pt>
              <c:pt idx="12">
                <c:v>0</c:v>
              </c:pt>
            </c:numLit>
          </c:val>
        </c:ser>
        <c:ser>
          <c:idx val="86"/>
          <c:order val="86"/>
          <c:tx>
            <c:v>Gard:Small Package</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0</c:v>
              </c:pt>
              <c:pt idx="5">
                <c:v>6</c:v>
              </c:pt>
              <c:pt idx="6">
                <c:v>0</c:v>
              </c:pt>
              <c:pt idx="7">
                <c:v>0</c:v>
              </c:pt>
              <c:pt idx="8">
                <c:v>0</c:v>
              </c:pt>
              <c:pt idx="9">
                <c:v>0</c:v>
              </c:pt>
              <c:pt idx="10">
                <c:v>0</c:v>
              </c:pt>
              <c:pt idx="11">
                <c:v>0</c:v>
              </c:pt>
              <c:pt idx="12">
                <c:v>0</c:v>
              </c:pt>
            </c:numLit>
          </c:val>
        </c:ser>
        <c:ser>
          <c:idx val="87"/>
          <c:order val="87"/>
          <c:tx>
            <c:v>Certain Software, Inc. 3 h PS</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0</c:v>
              </c:pt>
              <c:pt idx="5">
                <c:v>0</c:v>
              </c:pt>
              <c:pt idx="6">
                <c:v>0</c:v>
              </c:pt>
              <c:pt idx="7">
                <c:v>0</c:v>
              </c:pt>
              <c:pt idx="8">
                <c:v>0</c:v>
              </c:pt>
              <c:pt idx="9">
                <c:v>2</c:v>
              </c:pt>
              <c:pt idx="10">
                <c:v>0</c:v>
              </c:pt>
              <c:pt idx="11">
                <c:v>0</c:v>
              </c:pt>
              <c:pt idx="12">
                <c:v>0</c:v>
              </c:pt>
            </c:numLit>
          </c:val>
        </c:ser>
        <c:ser>
          <c:idx val="88"/>
          <c:order val="88"/>
          <c:tx>
            <c:v>KL Communications:Small Package</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0</c:v>
              </c:pt>
              <c:pt idx="5">
                <c:v>0</c:v>
              </c:pt>
              <c:pt idx="6">
                <c:v>0</c:v>
              </c:pt>
              <c:pt idx="7">
                <c:v>0</c:v>
              </c:pt>
              <c:pt idx="8">
                <c:v>2</c:v>
              </c:pt>
              <c:pt idx="9">
                <c:v>0</c:v>
              </c:pt>
              <c:pt idx="10">
                <c:v>0</c:v>
              </c:pt>
              <c:pt idx="11">
                <c:v>0</c:v>
              </c:pt>
              <c:pt idx="12">
                <c:v>0</c:v>
              </c:pt>
            </c:numLit>
          </c:val>
        </c:ser>
        <c:ser>
          <c:idx val="89"/>
          <c:order val="89"/>
          <c:tx>
            <c:v>ELC Online - - 58 h PS</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8.5</c:v>
              </c:pt>
              <c:pt idx="1">
                <c:v>2</c:v>
              </c:pt>
              <c:pt idx="2">
                <c:v>0</c:v>
              </c:pt>
              <c:pt idx="3">
                <c:v>0</c:v>
              </c:pt>
              <c:pt idx="4">
                <c:v>0</c:v>
              </c:pt>
              <c:pt idx="5">
                <c:v>0</c:v>
              </c:pt>
              <c:pt idx="6">
                <c:v>0</c:v>
              </c:pt>
              <c:pt idx="7">
                <c:v>29.5</c:v>
              </c:pt>
              <c:pt idx="8">
                <c:v>0</c:v>
              </c:pt>
              <c:pt idx="9">
                <c:v>0</c:v>
              </c:pt>
              <c:pt idx="10">
                <c:v>0</c:v>
              </c:pt>
              <c:pt idx="11">
                <c:v>0</c:v>
              </c:pt>
              <c:pt idx="12">
                <c:v>0</c:v>
              </c:pt>
            </c:numLit>
          </c:val>
        </c:ser>
        <c:ser>
          <c:idx val="90"/>
          <c:order val="90"/>
          <c:tx>
            <c:v>MyThings</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7.13</c:v>
              </c:pt>
              <c:pt idx="4">
                <c:v>0</c:v>
              </c:pt>
              <c:pt idx="5">
                <c:v>0</c:v>
              </c:pt>
              <c:pt idx="6">
                <c:v>0</c:v>
              </c:pt>
              <c:pt idx="7">
                <c:v>0</c:v>
              </c:pt>
              <c:pt idx="8">
                <c:v>0</c:v>
              </c:pt>
              <c:pt idx="9">
                <c:v>0</c:v>
              </c:pt>
              <c:pt idx="10">
                <c:v>0</c:v>
              </c:pt>
              <c:pt idx="11">
                <c:v>0</c:v>
              </c:pt>
              <c:pt idx="12">
                <c:v>0</c:v>
              </c:pt>
            </c:numLit>
          </c:val>
        </c:ser>
        <c:ser>
          <c:idx val="91"/>
          <c:order val="91"/>
          <c:tx>
            <c:v>TechProse 10 h PS</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5.3</c:v>
              </c:pt>
              <c:pt idx="1">
                <c:v>0</c:v>
              </c:pt>
              <c:pt idx="2">
                <c:v>0</c:v>
              </c:pt>
              <c:pt idx="3">
                <c:v>0</c:v>
              </c:pt>
              <c:pt idx="4">
                <c:v>0</c:v>
              </c:pt>
              <c:pt idx="5">
                <c:v>0</c:v>
              </c:pt>
              <c:pt idx="6">
                <c:v>0</c:v>
              </c:pt>
              <c:pt idx="7">
                <c:v>0</c:v>
              </c:pt>
              <c:pt idx="8">
                <c:v>0</c:v>
              </c:pt>
              <c:pt idx="9">
                <c:v>0</c:v>
              </c:pt>
              <c:pt idx="10">
                <c:v>0</c:v>
              </c:pt>
              <c:pt idx="11">
                <c:v>0</c:v>
              </c:pt>
              <c:pt idx="12">
                <c:v>0</c:v>
              </c:pt>
            </c:numLit>
          </c:val>
        </c:ser>
        <c:ser>
          <c:idx val="92"/>
          <c:order val="92"/>
          <c:tx>
            <c:v>Agilent:Small Package</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3</c:v>
              </c:pt>
              <c:pt idx="5">
                <c:v>0</c:v>
              </c:pt>
              <c:pt idx="6">
                <c:v>0</c:v>
              </c:pt>
              <c:pt idx="7">
                <c:v>0</c:v>
              </c:pt>
              <c:pt idx="8">
                <c:v>0</c:v>
              </c:pt>
              <c:pt idx="9">
                <c:v>0</c:v>
              </c:pt>
              <c:pt idx="10">
                <c:v>0</c:v>
              </c:pt>
              <c:pt idx="11">
                <c:v>0</c:v>
              </c:pt>
              <c:pt idx="12">
                <c:v>0</c:v>
              </c:pt>
            </c:numLit>
          </c:val>
        </c:ser>
        <c:ser>
          <c:idx val="93"/>
          <c:order val="93"/>
          <c:tx>
            <c:v>VCE LLC 3 h PS</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3</c:v>
              </c:pt>
              <c:pt idx="1">
                <c:v>0</c:v>
              </c:pt>
              <c:pt idx="2">
                <c:v>0</c:v>
              </c:pt>
              <c:pt idx="3">
                <c:v>0</c:v>
              </c:pt>
              <c:pt idx="4">
                <c:v>0</c:v>
              </c:pt>
              <c:pt idx="5">
                <c:v>0</c:v>
              </c:pt>
              <c:pt idx="6">
                <c:v>0</c:v>
              </c:pt>
              <c:pt idx="7">
                <c:v>0</c:v>
              </c:pt>
              <c:pt idx="8">
                <c:v>0</c:v>
              </c:pt>
              <c:pt idx="9">
                <c:v>0</c:v>
              </c:pt>
              <c:pt idx="10">
                <c:v>0</c:v>
              </c:pt>
              <c:pt idx="11">
                <c:v>0</c:v>
              </c:pt>
              <c:pt idx="12">
                <c:v>0</c:v>
              </c:pt>
            </c:numLit>
          </c:val>
        </c:ser>
        <c:ser>
          <c:idx val="94"/>
          <c:order val="94"/>
          <c:tx>
            <c:v>Leadership S&amp;D Q&amp;A .75h</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0</c:v>
              </c:pt>
              <c:pt idx="5">
                <c:v>0</c:v>
              </c:pt>
              <c:pt idx="6">
                <c:v>0.75</c:v>
              </c:pt>
              <c:pt idx="7">
                <c:v>0</c:v>
              </c:pt>
              <c:pt idx="8">
                <c:v>0</c:v>
              </c:pt>
              <c:pt idx="9">
                <c:v>0</c:v>
              </c:pt>
              <c:pt idx="10">
                <c:v>0</c:v>
              </c:pt>
              <c:pt idx="11">
                <c:v>0</c:v>
              </c:pt>
              <c:pt idx="12">
                <c:v>0</c:v>
              </c:pt>
            </c:numLit>
          </c:val>
        </c:ser>
        <c:ser>
          <c:idx val="95"/>
          <c:order val="95"/>
          <c:tx>
            <c:v>Wijs 50 h PS</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0</c:v>
              </c:pt>
              <c:pt idx="5">
                <c:v>12</c:v>
              </c:pt>
              <c:pt idx="6">
                <c:v>0</c:v>
              </c:pt>
              <c:pt idx="7">
                <c:v>0</c:v>
              </c:pt>
              <c:pt idx="8">
                <c:v>0</c:v>
              </c:pt>
              <c:pt idx="9">
                <c:v>0</c:v>
              </c:pt>
              <c:pt idx="10">
                <c:v>0</c:v>
              </c:pt>
              <c:pt idx="11">
                <c:v>0</c:v>
              </c:pt>
              <c:pt idx="12">
                <c:v>0</c:v>
              </c:pt>
            </c:numLit>
          </c:val>
        </c:ser>
        <c:ser>
          <c:idx val="96"/>
          <c:order val="96"/>
          <c:tx>
            <c:v>Argus Group 1 h PS</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0</c:v>
              </c:pt>
              <c:pt idx="5">
                <c:v>0</c:v>
              </c:pt>
              <c:pt idx="6">
                <c:v>1.17</c:v>
              </c:pt>
              <c:pt idx="7">
                <c:v>0</c:v>
              </c:pt>
              <c:pt idx="8">
                <c:v>0</c:v>
              </c:pt>
              <c:pt idx="9">
                <c:v>0</c:v>
              </c:pt>
              <c:pt idx="10">
                <c:v>0</c:v>
              </c:pt>
              <c:pt idx="11">
                <c:v>0</c:v>
              </c:pt>
              <c:pt idx="12">
                <c:v>0</c:v>
              </c:pt>
            </c:numLit>
          </c:val>
        </c:ser>
        <c:ser>
          <c:idx val="97"/>
          <c:order val="97"/>
          <c:tx>
            <c:v>UNK project 20 h PS</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0</c:v>
              </c:pt>
              <c:pt idx="5">
                <c:v>0</c:v>
              </c:pt>
              <c:pt idx="6">
                <c:v>0</c:v>
              </c:pt>
              <c:pt idx="7">
                <c:v>0</c:v>
              </c:pt>
              <c:pt idx="8">
                <c:v>0</c:v>
              </c:pt>
              <c:pt idx="9">
                <c:v>0</c:v>
              </c:pt>
              <c:pt idx="10">
                <c:v>19</c:v>
              </c:pt>
              <c:pt idx="11">
                <c:v>0</c:v>
              </c:pt>
              <c:pt idx="12">
                <c:v>0</c:v>
              </c:pt>
            </c:numLit>
          </c:val>
        </c:ser>
        <c:ser>
          <c:idx val="98"/>
          <c:order val="98"/>
          <c:tx>
            <c:v>Bonnier - Television Group 1 h PS</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1</c:v>
              </c:pt>
              <c:pt idx="5">
                <c:v>0</c:v>
              </c:pt>
              <c:pt idx="6">
                <c:v>0</c:v>
              </c:pt>
              <c:pt idx="7">
                <c:v>0</c:v>
              </c:pt>
              <c:pt idx="8">
                <c:v>0</c:v>
              </c:pt>
              <c:pt idx="9">
                <c:v>0</c:v>
              </c:pt>
              <c:pt idx="10">
                <c:v>0</c:v>
              </c:pt>
              <c:pt idx="11">
                <c:v>0</c:v>
              </c:pt>
              <c:pt idx="12">
                <c:v>0</c:v>
              </c:pt>
            </c:numLit>
          </c:val>
        </c:ser>
        <c:ser>
          <c:idx val="99"/>
          <c:order val="99"/>
          <c:tx>
            <c:v>תדיראן טלקום שרותי תקשורת בישראל 5 h PS</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3.69</c:v>
              </c:pt>
              <c:pt idx="4">
                <c:v>0</c:v>
              </c:pt>
              <c:pt idx="5">
                <c:v>0</c:v>
              </c:pt>
              <c:pt idx="6">
                <c:v>0</c:v>
              </c:pt>
              <c:pt idx="7">
                <c:v>0</c:v>
              </c:pt>
              <c:pt idx="8">
                <c:v>0</c:v>
              </c:pt>
              <c:pt idx="9">
                <c:v>0</c:v>
              </c:pt>
              <c:pt idx="10">
                <c:v>0</c:v>
              </c:pt>
              <c:pt idx="11">
                <c:v>0</c:v>
              </c:pt>
              <c:pt idx="12">
                <c:v>0</c:v>
              </c:pt>
            </c:numLit>
          </c:val>
        </c:ser>
        <c:ser>
          <c:idx val="100"/>
          <c:order val="100"/>
          <c:tx>
            <c:v>Crunchy Logistics 10 h PS</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0</c:v>
              </c:pt>
              <c:pt idx="5">
                <c:v>0</c:v>
              </c:pt>
              <c:pt idx="6">
                <c:v>6.5</c:v>
              </c:pt>
              <c:pt idx="7">
                <c:v>0</c:v>
              </c:pt>
              <c:pt idx="8">
                <c:v>0</c:v>
              </c:pt>
              <c:pt idx="9">
                <c:v>0</c:v>
              </c:pt>
              <c:pt idx="10">
                <c:v>0</c:v>
              </c:pt>
              <c:pt idx="11">
                <c:v>0</c:v>
              </c:pt>
              <c:pt idx="12">
                <c:v>0</c:v>
              </c:pt>
            </c:numLit>
          </c:val>
        </c:ser>
        <c:ser>
          <c:idx val="101"/>
          <c:order val="101"/>
          <c:tx>
            <c:v>SourceLink CI TT Excel Report</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0</c:v>
              </c:pt>
              <c:pt idx="5">
                <c:v>0</c:v>
              </c:pt>
              <c:pt idx="6">
                <c:v>1</c:v>
              </c:pt>
              <c:pt idx="7">
                <c:v>0</c:v>
              </c:pt>
              <c:pt idx="8">
                <c:v>0</c:v>
              </c:pt>
              <c:pt idx="9">
                <c:v>0</c:v>
              </c:pt>
              <c:pt idx="10">
                <c:v>0</c:v>
              </c:pt>
              <c:pt idx="11">
                <c:v>0</c:v>
              </c:pt>
              <c:pt idx="12">
                <c:v>0</c:v>
              </c:pt>
            </c:numLit>
          </c:val>
        </c:ser>
        <c:ser>
          <c:idx val="102"/>
          <c:order val="102"/>
          <c:tx>
            <c:v>Veracity Engineering - 24 hour QS</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0</c:v>
              </c:pt>
              <c:pt idx="5">
                <c:v>0</c:v>
              </c:pt>
              <c:pt idx="6">
                <c:v>0</c:v>
              </c:pt>
              <c:pt idx="7">
                <c:v>8</c:v>
              </c:pt>
              <c:pt idx="8">
                <c:v>0</c:v>
              </c:pt>
              <c:pt idx="9">
                <c:v>0</c:v>
              </c:pt>
              <c:pt idx="10">
                <c:v>0</c:v>
              </c:pt>
              <c:pt idx="11">
                <c:v>0</c:v>
              </c:pt>
              <c:pt idx="12">
                <c:v>0</c:v>
              </c:pt>
            </c:numLit>
          </c:val>
        </c:ser>
        <c:ser>
          <c:idx val="103"/>
          <c:order val="103"/>
          <c:tx>
            <c:v>Chicago Cubs Baseball Club, LLC 3 h PS</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0</c:v>
              </c:pt>
              <c:pt idx="5">
                <c:v>0</c:v>
              </c:pt>
              <c:pt idx="6">
                <c:v>0</c:v>
              </c:pt>
              <c:pt idx="7">
                <c:v>0</c:v>
              </c:pt>
              <c:pt idx="8">
                <c:v>0</c:v>
              </c:pt>
              <c:pt idx="9">
                <c:v>2</c:v>
              </c:pt>
              <c:pt idx="10">
                <c:v>0</c:v>
              </c:pt>
              <c:pt idx="11">
                <c:v>0</c:v>
              </c:pt>
              <c:pt idx="12">
                <c:v>0</c:v>
              </c:pt>
            </c:numLit>
          </c:val>
        </c:ser>
        <c:ser>
          <c:idx val="104"/>
          <c:order val="104"/>
          <c:tx>
            <c:v>Pristine Sun LLC 3 h PS</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0</c:v>
              </c:pt>
              <c:pt idx="5">
                <c:v>0</c:v>
              </c:pt>
              <c:pt idx="6">
                <c:v>0</c:v>
              </c:pt>
              <c:pt idx="7">
                <c:v>0</c:v>
              </c:pt>
              <c:pt idx="8">
                <c:v>0</c:v>
              </c:pt>
              <c:pt idx="9">
                <c:v>1</c:v>
              </c:pt>
              <c:pt idx="10">
                <c:v>0</c:v>
              </c:pt>
              <c:pt idx="11">
                <c:v>0</c:v>
              </c:pt>
              <c:pt idx="12">
                <c:v>0</c:v>
              </c:pt>
            </c:numLit>
          </c:val>
        </c:ser>
        <c:ser>
          <c:idx val="105"/>
          <c:order val="105"/>
          <c:tx>
            <c:v>FireRocket Concepts:Small Package</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0</c:v>
              </c:pt>
              <c:pt idx="5">
                <c:v>0</c:v>
              </c:pt>
              <c:pt idx="6">
                <c:v>0</c:v>
              </c:pt>
              <c:pt idx="7">
                <c:v>0</c:v>
              </c:pt>
              <c:pt idx="8">
                <c:v>0</c:v>
              </c:pt>
              <c:pt idx="9">
                <c:v>6</c:v>
              </c:pt>
              <c:pt idx="10">
                <c:v>0</c:v>
              </c:pt>
              <c:pt idx="11">
                <c:v>0</c:v>
              </c:pt>
              <c:pt idx="12">
                <c:v>0</c:v>
              </c:pt>
            </c:numLit>
          </c:val>
        </c:ser>
        <c:ser>
          <c:idx val="106"/>
          <c:order val="106"/>
          <c:tx>
            <c:v>HMS - 35h Success Package</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35.519999999999996</c:v>
              </c:pt>
              <c:pt idx="4">
                <c:v>0</c:v>
              </c:pt>
              <c:pt idx="5">
                <c:v>0</c:v>
              </c:pt>
              <c:pt idx="6">
                <c:v>0</c:v>
              </c:pt>
              <c:pt idx="7">
                <c:v>0</c:v>
              </c:pt>
              <c:pt idx="8">
                <c:v>0</c:v>
              </c:pt>
              <c:pt idx="9">
                <c:v>0</c:v>
              </c:pt>
              <c:pt idx="10">
                <c:v>0</c:v>
              </c:pt>
              <c:pt idx="11">
                <c:v>0</c:v>
              </c:pt>
              <c:pt idx="12">
                <c:v>0</c:v>
              </c:pt>
            </c:numLit>
          </c:val>
        </c:ser>
        <c:ser>
          <c:idx val="107"/>
          <c:order val="107"/>
          <c:tx>
            <c:v>Fujitsu GBG GPMO 12 h PS</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5.5</c:v>
              </c:pt>
              <c:pt idx="2">
                <c:v>0</c:v>
              </c:pt>
              <c:pt idx="3">
                <c:v>0</c:v>
              </c:pt>
              <c:pt idx="4">
                <c:v>0</c:v>
              </c:pt>
              <c:pt idx="5">
                <c:v>0</c:v>
              </c:pt>
              <c:pt idx="6">
                <c:v>0</c:v>
              </c:pt>
              <c:pt idx="7">
                <c:v>0</c:v>
              </c:pt>
              <c:pt idx="8">
                <c:v>0</c:v>
              </c:pt>
              <c:pt idx="9">
                <c:v>0</c:v>
              </c:pt>
              <c:pt idx="10">
                <c:v>0</c:v>
              </c:pt>
              <c:pt idx="11">
                <c:v>0</c:v>
              </c:pt>
              <c:pt idx="12">
                <c:v>0</c:v>
              </c:pt>
            </c:numLit>
          </c:val>
        </c:ser>
        <c:ser>
          <c:idx val="108"/>
          <c:order val="108"/>
          <c:tx>
            <c:v>Division of IT 3 h PS</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0</c:v>
              </c:pt>
              <c:pt idx="5">
                <c:v>0</c:v>
              </c:pt>
              <c:pt idx="6">
                <c:v>0</c:v>
              </c:pt>
              <c:pt idx="7">
                <c:v>0</c:v>
              </c:pt>
              <c:pt idx="8">
                <c:v>0</c:v>
              </c:pt>
              <c:pt idx="9">
                <c:v>1</c:v>
              </c:pt>
              <c:pt idx="10">
                <c:v>0</c:v>
              </c:pt>
              <c:pt idx="11">
                <c:v>0</c:v>
              </c:pt>
              <c:pt idx="12">
                <c:v>0</c:v>
              </c:pt>
            </c:numLit>
          </c:val>
        </c:ser>
        <c:ser>
          <c:idx val="109"/>
          <c:order val="109"/>
          <c:tx>
            <c:v>Unleashed Online Marketing 3 h PS</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0</c:v>
              </c:pt>
              <c:pt idx="5">
                <c:v>0</c:v>
              </c:pt>
              <c:pt idx="6">
                <c:v>0</c:v>
              </c:pt>
              <c:pt idx="7">
                <c:v>0</c:v>
              </c:pt>
              <c:pt idx="8">
                <c:v>0</c:v>
              </c:pt>
              <c:pt idx="9">
                <c:v>2.5</c:v>
              </c:pt>
              <c:pt idx="10">
                <c:v>0</c:v>
              </c:pt>
              <c:pt idx="11">
                <c:v>0</c:v>
              </c:pt>
              <c:pt idx="12">
                <c:v>0</c:v>
              </c:pt>
            </c:numLit>
          </c:val>
        </c:ser>
        <c:ser>
          <c:idx val="110"/>
          <c:order val="110"/>
          <c:tx>
            <c:v>BN Industries:Package Small Package</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0</c:v>
              </c:pt>
              <c:pt idx="5">
                <c:v>0</c:v>
              </c:pt>
              <c:pt idx="6">
                <c:v>5</c:v>
              </c:pt>
              <c:pt idx="7">
                <c:v>0</c:v>
              </c:pt>
              <c:pt idx="8">
                <c:v>0</c:v>
              </c:pt>
              <c:pt idx="9">
                <c:v>0</c:v>
              </c:pt>
              <c:pt idx="10">
                <c:v>0</c:v>
              </c:pt>
              <c:pt idx="11">
                <c:v>0</c:v>
              </c:pt>
              <c:pt idx="12">
                <c:v>0</c:v>
              </c:pt>
            </c:numLit>
          </c:val>
        </c:ser>
        <c:ser>
          <c:idx val="111"/>
          <c:order val="111"/>
          <c:tx>
            <c:v>Argus Group:Package Medium Package</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0</c:v>
              </c:pt>
              <c:pt idx="5">
                <c:v>0</c:v>
              </c:pt>
              <c:pt idx="6">
                <c:v>3.5</c:v>
              </c:pt>
              <c:pt idx="7">
                <c:v>0</c:v>
              </c:pt>
              <c:pt idx="8">
                <c:v>0</c:v>
              </c:pt>
              <c:pt idx="9">
                <c:v>0</c:v>
              </c:pt>
              <c:pt idx="10">
                <c:v>0</c:v>
              </c:pt>
              <c:pt idx="11">
                <c:v>0</c:v>
              </c:pt>
              <c:pt idx="12">
                <c:v>0</c:v>
              </c:pt>
            </c:numLit>
          </c:val>
        </c:ser>
        <c:ser>
          <c:idx val="112"/>
          <c:order val="112"/>
          <c:tx>
            <c:v>Echopass 15 h PS</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3.5</c:v>
              </c:pt>
              <c:pt idx="5">
                <c:v>0</c:v>
              </c:pt>
              <c:pt idx="6">
                <c:v>4.67</c:v>
              </c:pt>
              <c:pt idx="7">
                <c:v>0</c:v>
              </c:pt>
              <c:pt idx="8">
                <c:v>0</c:v>
              </c:pt>
              <c:pt idx="9">
                <c:v>0</c:v>
              </c:pt>
              <c:pt idx="10">
                <c:v>0</c:v>
              </c:pt>
              <c:pt idx="11">
                <c:v>0</c:v>
              </c:pt>
              <c:pt idx="12">
                <c:v>0</c:v>
              </c:pt>
            </c:numLit>
          </c:val>
        </c:ser>
        <c:ser>
          <c:idx val="113"/>
          <c:order val="113"/>
          <c:tx>
            <c:v>QTS:Package Large Package</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8</c:v>
              </c:pt>
              <c:pt idx="1">
                <c:v>0</c:v>
              </c:pt>
              <c:pt idx="2">
                <c:v>0</c:v>
              </c:pt>
              <c:pt idx="3">
                <c:v>0</c:v>
              </c:pt>
              <c:pt idx="4">
                <c:v>0</c:v>
              </c:pt>
              <c:pt idx="5">
                <c:v>0</c:v>
              </c:pt>
              <c:pt idx="6">
                <c:v>0</c:v>
              </c:pt>
              <c:pt idx="7">
                <c:v>0</c:v>
              </c:pt>
              <c:pt idx="8">
                <c:v>0</c:v>
              </c:pt>
              <c:pt idx="9">
                <c:v>0</c:v>
              </c:pt>
              <c:pt idx="10">
                <c:v>0</c:v>
              </c:pt>
              <c:pt idx="11">
                <c:v>0</c:v>
              </c:pt>
              <c:pt idx="12">
                <c:v>0</c:v>
              </c:pt>
            </c:numLit>
          </c:val>
        </c:ser>
        <c:ser>
          <c:idx val="114"/>
          <c:order val="114"/>
          <c:tx>
            <c:v>Mace Group:Medium Package</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3.5</c:v>
              </c:pt>
              <c:pt idx="3">
                <c:v>0</c:v>
              </c:pt>
              <c:pt idx="4">
                <c:v>0</c:v>
              </c:pt>
              <c:pt idx="5">
                <c:v>0</c:v>
              </c:pt>
              <c:pt idx="6">
                <c:v>0</c:v>
              </c:pt>
              <c:pt idx="7">
                <c:v>0</c:v>
              </c:pt>
              <c:pt idx="8">
                <c:v>0</c:v>
              </c:pt>
              <c:pt idx="9">
                <c:v>0</c:v>
              </c:pt>
              <c:pt idx="10">
                <c:v>0</c:v>
              </c:pt>
              <c:pt idx="11">
                <c:v>0</c:v>
              </c:pt>
              <c:pt idx="12">
                <c:v>0</c:v>
              </c:pt>
            </c:numLit>
          </c:val>
        </c:ser>
        <c:ser>
          <c:idx val="115"/>
          <c:order val="115"/>
          <c:tx>
            <c:v>TEMIS:Package Medium Package</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6.5900000000000007</c:v>
              </c:pt>
              <c:pt idx="4">
                <c:v>0</c:v>
              </c:pt>
              <c:pt idx="5">
                <c:v>0</c:v>
              </c:pt>
              <c:pt idx="6">
                <c:v>0</c:v>
              </c:pt>
              <c:pt idx="7">
                <c:v>0</c:v>
              </c:pt>
              <c:pt idx="8">
                <c:v>0</c:v>
              </c:pt>
              <c:pt idx="9">
                <c:v>0</c:v>
              </c:pt>
              <c:pt idx="10">
                <c:v>0</c:v>
              </c:pt>
              <c:pt idx="11">
                <c:v>0</c:v>
              </c:pt>
              <c:pt idx="12">
                <c:v>0</c:v>
              </c:pt>
            </c:numLit>
          </c:val>
        </c:ser>
        <c:ser>
          <c:idx val="116"/>
          <c:order val="116"/>
          <c:tx>
            <c:v>Boston Scientific Bay Area:Package Large Package</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5.5</c:v>
              </c:pt>
              <c:pt idx="1">
                <c:v>0</c:v>
              </c:pt>
              <c:pt idx="2">
                <c:v>0</c:v>
              </c:pt>
              <c:pt idx="3">
                <c:v>0</c:v>
              </c:pt>
              <c:pt idx="4">
                <c:v>0</c:v>
              </c:pt>
              <c:pt idx="5">
                <c:v>0</c:v>
              </c:pt>
              <c:pt idx="6">
                <c:v>0</c:v>
              </c:pt>
              <c:pt idx="7">
                <c:v>0</c:v>
              </c:pt>
              <c:pt idx="8">
                <c:v>0</c:v>
              </c:pt>
              <c:pt idx="9">
                <c:v>0</c:v>
              </c:pt>
              <c:pt idx="10">
                <c:v>0</c:v>
              </c:pt>
              <c:pt idx="11">
                <c:v>0</c:v>
              </c:pt>
              <c:pt idx="12">
                <c:v>0</c:v>
              </c:pt>
            </c:numLit>
          </c:val>
        </c:ser>
        <c:ser>
          <c:idx val="117"/>
          <c:order val="117"/>
          <c:tx>
            <c:v>Fourier Education systems:Package Small Package</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2.12</c:v>
              </c:pt>
              <c:pt idx="4">
                <c:v>0</c:v>
              </c:pt>
              <c:pt idx="5">
                <c:v>0</c:v>
              </c:pt>
              <c:pt idx="6">
                <c:v>0</c:v>
              </c:pt>
              <c:pt idx="7">
                <c:v>0</c:v>
              </c:pt>
              <c:pt idx="8">
                <c:v>0</c:v>
              </c:pt>
              <c:pt idx="9">
                <c:v>0</c:v>
              </c:pt>
              <c:pt idx="10">
                <c:v>0</c:v>
              </c:pt>
              <c:pt idx="11">
                <c:v>0</c:v>
              </c:pt>
              <c:pt idx="12">
                <c:v>0</c:v>
              </c:pt>
            </c:numLit>
          </c:val>
        </c:ser>
        <c:ser>
          <c:idx val="118"/>
          <c:order val="118"/>
          <c:tx>
            <c:v>BETTERPLACE62:Package Large Package</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7.85</c:v>
              </c:pt>
              <c:pt idx="4">
                <c:v>0</c:v>
              </c:pt>
              <c:pt idx="5">
                <c:v>0</c:v>
              </c:pt>
              <c:pt idx="6">
                <c:v>0</c:v>
              </c:pt>
              <c:pt idx="7">
                <c:v>0</c:v>
              </c:pt>
              <c:pt idx="8">
                <c:v>0</c:v>
              </c:pt>
              <c:pt idx="9">
                <c:v>0</c:v>
              </c:pt>
              <c:pt idx="10">
                <c:v>0</c:v>
              </c:pt>
              <c:pt idx="11">
                <c:v>0</c:v>
              </c:pt>
              <c:pt idx="12">
                <c:v>0</c:v>
              </c:pt>
            </c:numLit>
          </c:val>
        </c:ser>
        <c:ser>
          <c:idx val="119"/>
          <c:order val="119"/>
          <c:tx>
            <c:v>SHL:Package Small Package</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0</c:v>
              </c:pt>
              <c:pt idx="5">
                <c:v>0</c:v>
              </c:pt>
              <c:pt idx="6">
                <c:v>4.67</c:v>
              </c:pt>
              <c:pt idx="7">
                <c:v>0</c:v>
              </c:pt>
              <c:pt idx="8">
                <c:v>0</c:v>
              </c:pt>
              <c:pt idx="9">
                <c:v>0</c:v>
              </c:pt>
              <c:pt idx="10">
                <c:v>0</c:v>
              </c:pt>
              <c:pt idx="11">
                <c:v>0</c:v>
              </c:pt>
              <c:pt idx="12">
                <c:v>0</c:v>
              </c:pt>
            </c:numLit>
          </c:val>
        </c:ser>
        <c:ser>
          <c:idx val="120"/>
          <c:order val="120"/>
          <c:tx>
            <c:v>ARS Franche-Comté:Package Small Package</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1.8</c:v>
              </c:pt>
              <c:pt idx="4">
                <c:v>0</c:v>
              </c:pt>
              <c:pt idx="5">
                <c:v>0</c:v>
              </c:pt>
              <c:pt idx="6">
                <c:v>0</c:v>
              </c:pt>
              <c:pt idx="7">
                <c:v>0</c:v>
              </c:pt>
              <c:pt idx="8">
                <c:v>0</c:v>
              </c:pt>
              <c:pt idx="9">
                <c:v>0</c:v>
              </c:pt>
              <c:pt idx="10">
                <c:v>0</c:v>
              </c:pt>
              <c:pt idx="11">
                <c:v>2</c:v>
              </c:pt>
              <c:pt idx="12">
                <c:v>0</c:v>
              </c:pt>
            </c:numLit>
          </c:val>
        </c:ser>
        <c:ser>
          <c:idx val="121"/>
          <c:order val="121"/>
          <c:tx>
            <c:v>PlayNetwork:Package Large Package</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0</c:v>
              </c:pt>
              <c:pt idx="5">
                <c:v>0</c:v>
              </c:pt>
              <c:pt idx="6">
                <c:v>17.740000000000002</c:v>
              </c:pt>
              <c:pt idx="7">
                <c:v>0</c:v>
              </c:pt>
              <c:pt idx="8">
                <c:v>0</c:v>
              </c:pt>
              <c:pt idx="9">
                <c:v>0</c:v>
              </c:pt>
              <c:pt idx="10">
                <c:v>0</c:v>
              </c:pt>
              <c:pt idx="11">
                <c:v>0</c:v>
              </c:pt>
              <c:pt idx="12">
                <c:v>0</c:v>
              </c:pt>
            </c:numLit>
          </c:val>
        </c:ser>
        <c:ser>
          <c:idx val="122"/>
          <c:order val="122"/>
          <c:tx>
            <c:v>OECD OCDE:Package Medium Package</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1.25</c:v>
              </c:pt>
              <c:pt idx="4">
                <c:v>0</c:v>
              </c:pt>
              <c:pt idx="5">
                <c:v>0</c:v>
              </c:pt>
              <c:pt idx="6">
                <c:v>0</c:v>
              </c:pt>
              <c:pt idx="7">
                <c:v>0</c:v>
              </c:pt>
              <c:pt idx="8">
                <c:v>0</c:v>
              </c:pt>
              <c:pt idx="9">
                <c:v>0</c:v>
              </c:pt>
              <c:pt idx="10">
                <c:v>0</c:v>
              </c:pt>
              <c:pt idx="11">
                <c:v>0</c:v>
              </c:pt>
              <c:pt idx="12">
                <c:v>0</c:v>
              </c:pt>
            </c:numLit>
          </c:val>
        </c:ser>
        <c:ser>
          <c:idx val="123"/>
          <c:order val="123"/>
          <c:tx>
            <c:v>Websense: 1.5h PS Excel Add-in</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0</c:v>
              </c:pt>
              <c:pt idx="5">
                <c:v>0</c:v>
              </c:pt>
              <c:pt idx="6">
                <c:v>1.5</c:v>
              </c:pt>
              <c:pt idx="7">
                <c:v>0</c:v>
              </c:pt>
              <c:pt idx="8">
                <c:v>0</c:v>
              </c:pt>
              <c:pt idx="9">
                <c:v>0</c:v>
              </c:pt>
              <c:pt idx="10">
                <c:v>0</c:v>
              </c:pt>
              <c:pt idx="11">
                <c:v>0</c:v>
              </c:pt>
              <c:pt idx="12">
                <c:v>0</c:v>
              </c:pt>
            </c:numLit>
          </c:val>
        </c:ser>
        <c:ser>
          <c:idx val="124"/>
          <c:order val="124"/>
          <c:tx>
            <c:v>Protean Design Group:Package Medium Package</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1</c:v>
              </c:pt>
              <c:pt idx="5">
                <c:v>0</c:v>
              </c:pt>
              <c:pt idx="6">
                <c:v>0</c:v>
              </c:pt>
              <c:pt idx="7">
                <c:v>0</c:v>
              </c:pt>
              <c:pt idx="8">
                <c:v>0</c:v>
              </c:pt>
              <c:pt idx="9">
                <c:v>0</c:v>
              </c:pt>
              <c:pt idx="10">
                <c:v>0</c:v>
              </c:pt>
              <c:pt idx="11">
                <c:v>0</c:v>
              </c:pt>
              <c:pt idx="12">
                <c:v>0</c:v>
              </c:pt>
            </c:numLit>
          </c:val>
        </c:ser>
        <c:ser>
          <c:idx val="125"/>
          <c:order val="125"/>
          <c:tx>
            <c:v>School District of Philadelphia 1h PS</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0</c:v>
              </c:pt>
              <c:pt idx="5">
                <c:v>0</c:v>
              </c:pt>
              <c:pt idx="6">
                <c:v>1</c:v>
              </c:pt>
              <c:pt idx="7">
                <c:v>0</c:v>
              </c:pt>
              <c:pt idx="8">
                <c:v>0</c:v>
              </c:pt>
              <c:pt idx="9">
                <c:v>0</c:v>
              </c:pt>
              <c:pt idx="10">
                <c:v>0</c:v>
              </c:pt>
              <c:pt idx="11">
                <c:v>0</c:v>
              </c:pt>
              <c:pt idx="12">
                <c:v>0</c:v>
              </c:pt>
            </c:numLit>
          </c:val>
        </c:ser>
        <c:ser>
          <c:idx val="126"/>
          <c:order val="126"/>
          <c:tx>
            <c:v>ContinuousHealth:Package Small Package</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2</c:v>
              </c:pt>
              <c:pt idx="5">
                <c:v>0</c:v>
              </c:pt>
              <c:pt idx="6">
                <c:v>0</c:v>
              </c:pt>
              <c:pt idx="7">
                <c:v>0</c:v>
              </c:pt>
              <c:pt idx="8">
                <c:v>0</c:v>
              </c:pt>
              <c:pt idx="9">
                <c:v>0</c:v>
              </c:pt>
              <c:pt idx="10">
                <c:v>0</c:v>
              </c:pt>
              <c:pt idx="11">
                <c:v>0</c:v>
              </c:pt>
              <c:pt idx="12">
                <c:v>0</c:v>
              </c:pt>
            </c:numLit>
          </c:val>
        </c:ser>
        <c:ser>
          <c:idx val="127"/>
          <c:order val="127"/>
          <c:tx>
            <c:v>GETECH: 2h PS</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2</c:v>
              </c:pt>
              <c:pt idx="3">
                <c:v>0</c:v>
              </c:pt>
              <c:pt idx="4">
                <c:v>0</c:v>
              </c:pt>
              <c:pt idx="5">
                <c:v>0</c:v>
              </c:pt>
              <c:pt idx="6">
                <c:v>0</c:v>
              </c:pt>
              <c:pt idx="7">
                <c:v>0</c:v>
              </c:pt>
              <c:pt idx="8">
                <c:v>0</c:v>
              </c:pt>
              <c:pt idx="9">
                <c:v>0</c:v>
              </c:pt>
              <c:pt idx="10">
                <c:v>0</c:v>
              </c:pt>
              <c:pt idx="11">
                <c:v>0</c:v>
              </c:pt>
              <c:pt idx="12">
                <c:v>0</c:v>
              </c:pt>
            </c:numLit>
          </c:val>
        </c:ser>
        <c:ser>
          <c:idx val="128"/>
          <c:order val="128"/>
          <c:tx>
            <c:v>Gems Sensors and Controls:Package Medium Package</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0</c:v>
              </c:pt>
              <c:pt idx="5">
                <c:v>0</c:v>
              </c:pt>
              <c:pt idx="6">
                <c:v>4.67</c:v>
              </c:pt>
              <c:pt idx="7">
                <c:v>0</c:v>
              </c:pt>
              <c:pt idx="8">
                <c:v>0</c:v>
              </c:pt>
              <c:pt idx="9">
                <c:v>0</c:v>
              </c:pt>
              <c:pt idx="10">
                <c:v>0</c:v>
              </c:pt>
              <c:pt idx="11">
                <c:v>0</c:v>
              </c:pt>
              <c:pt idx="12">
                <c:v>0</c:v>
              </c:pt>
            </c:numLit>
          </c:val>
        </c:ser>
        <c:ser>
          <c:idx val="129"/>
          <c:order val="129"/>
          <c:tx>
            <c:v>Emagine: 1h PS</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1</c:v>
              </c:pt>
              <c:pt idx="5">
                <c:v>0</c:v>
              </c:pt>
              <c:pt idx="6">
                <c:v>0</c:v>
              </c:pt>
              <c:pt idx="7">
                <c:v>0</c:v>
              </c:pt>
              <c:pt idx="8">
                <c:v>0</c:v>
              </c:pt>
              <c:pt idx="9">
                <c:v>0</c:v>
              </c:pt>
              <c:pt idx="10">
                <c:v>0</c:v>
              </c:pt>
              <c:pt idx="11">
                <c:v>0</c:v>
              </c:pt>
              <c:pt idx="12">
                <c:v>0</c:v>
              </c:pt>
            </c:numLit>
          </c:val>
        </c:ser>
        <c:ser>
          <c:idx val="130"/>
          <c:order val="130"/>
          <c:tx>
            <c:v>QUALITY HEALTH STRATEGIES - PROJECT MANAGEMENT OFFICE SYSTEM 22 h PS</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0</c:v>
              </c:pt>
              <c:pt idx="5">
                <c:v>0</c:v>
              </c:pt>
              <c:pt idx="6">
                <c:v>0</c:v>
              </c:pt>
              <c:pt idx="7">
                <c:v>0</c:v>
              </c:pt>
              <c:pt idx="8">
                <c:v>0</c:v>
              </c:pt>
              <c:pt idx="9">
                <c:v>1</c:v>
              </c:pt>
              <c:pt idx="10">
                <c:v>0</c:v>
              </c:pt>
              <c:pt idx="11">
                <c:v>0</c:v>
              </c:pt>
              <c:pt idx="12">
                <c:v>0</c:v>
              </c:pt>
            </c:numLit>
          </c:val>
        </c:ser>
        <c:ser>
          <c:idx val="131"/>
          <c:order val="131"/>
          <c:tx>
            <c:v>MOSAIC: 2h PS</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0</c:v>
              </c:pt>
              <c:pt idx="5">
                <c:v>0</c:v>
              </c:pt>
              <c:pt idx="6">
                <c:v>0</c:v>
              </c:pt>
              <c:pt idx="7">
                <c:v>0</c:v>
              </c:pt>
              <c:pt idx="8">
                <c:v>0</c:v>
              </c:pt>
              <c:pt idx="9">
                <c:v>2</c:v>
              </c:pt>
              <c:pt idx="10">
                <c:v>0</c:v>
              </c:pt>
              <c:pt idx="11">
                <c:v>0</c:v>
              </c:pt>
              <c:pt idx="12">
                <c:v>0</c:v>
              </c:pt>
            </c:numLit>
          </c:val>
        </c:ser>
        <c:ser>
          <c:idx val="132"/>
          <c:order val="132"/>
          <c:tx>
            <c:v>Marine Harvest:Package Small Package</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0</c:v>
              </c:pt>
              <c:pt idx="5">
                <c:v>0</c:v>
              </c:pt>
              <c:pt idx="6">
                <c:v>0</c:v>
              </c:pt>
              <c:pt idx="7">
                <c:v>0</c:v>
              </c:pt>
              <c:pt idx="8">
                <c:v>0</c:v>
              </c:pt>
              <c:pt idx="9">
                <c:v>2.5</c:v>
              </c:pt>
              <c:pt idx="10">
                <c:v>0</c:v>
              </c:pt>
              <c:pt idx="11">
                <c:v>0</c:v>
              </c:pt>
              <c:pt idx="12">
                <c:v>0</c:v>
              </c:pt>
            </c:numLit>
          </c:val>
        </c:ser>
        <c:ser>
          <c:idx val="133"/>
          <c:order val="133"/>
          <c:tx>
            <c:v>CDPHE 4 h PS</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0</c:v>
              </c:pt>
              <c:pt idx="5">
                <c:v>0</c:v>
              </c:pt>
              <c:pt idx="6">
                <c:v>0</c:v>
              </c:pt>
              <c:pt idx="7">
                <c:v>0</c:v>
              </c:pt>
              <c:pt idx="8">
                <c:v>0</c:v>
              </c:pt>
              <c:pt idx="9">
                <c:v>1.5</c:v>
              </c:pt>
              <c:pt idx="10">
                <c:v>0</c:v>
              </c:pt>
              <c:pt idx="11">
                <c:v>0</c:v>
              </c:pt>
              <c:pt idx="12">
                <c:v>0</c:v>
              </c:pt>
            </c:numLit>
          </c:val>
        </c:ser>
        <c:ser>
          <c:idx val="134"/>
          <c:order val="134"/>
          <c:tx>
            <c:v>Clydeco: QS Package Large</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21.5</c:v>
              </c:pt>
              <c:pt idx="3">
                <c:v>0</c:v>
              </c:pt>
              <c:pt idx="4">
                <c:v>0</c:v>
              </c:pt>
              <c:pt idx="5">
                <c:v>0</c:v>
              </c:pt>
              <c:pt idx="6">
                <c:v>0</c:v>
              </c:pt>
              <c:pt idx="7">
                <c:v>0</c:v>
              </c:pt>
              <c:pt idx="8">
                <c:v>0</c:v>
              </c:pt>
              <c:pt idx="9">
                <c:v>0</c:v>
              </c:pt>
              <c:pt idx="10">
                <c:v>0</c:v>
              </c:pt>
              <c:pt idx="11">
                <c:v>0</c:v>
              </c:pt>
              <c:pt idx="12">
                <c:v>0</c:v>
              </c:pt>
            </c:numLit>
          </c:val>
        </c:ser>
        <c:ser>
          <c:idx val="135"/>
          <c:order val="135"/>
          <c:tx>
            <c:v>Binding Site: QS Package Small</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0</c:v>
              </c:pt>
              <c:pt idx="5">
                <c:v>2</c:v>
              </c:pt>
              <c:pt idx="6">
                <c:v>0</c:v>
              </c:pt>
              <c:pt idx="7">
                <c:v>0</c:v>
              </c:pt>
              <c:pt idx="8">
                <c:v>0</c:v>
              </c:pt>
              <c:pt idx="9">
                <c:v>0</c:v>
              </c:pt>
              <c:pt idx="10">
                <c:v>0</c:v>
              </c:pt>
              <c:pt idx="11">
                <c:v>0</c:v>
              </c:pt>
              <c:pt idx="12">
                <c:v>0</c:v>
              </c:pt>
            </c:numLit>
          </c:val>
        </c:ser>
        <c:ser>
          <c:idx val="136"/>
          <c:order val="136"/>
          <c:tx>
            <c:v>íncipy, s.a. 5 h PS</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0</c:v>
              </c:pt>
              <c:pt idx="5">
                <c:v>0</c:v>
              </c:pt>
              <c:pt idx="6">
                <c:v>0</c:v>
              </c:pt>
              <c:pt idx="7">
                <c:v>0</c:v>
              </c:pt>
              <c:pt idx="8">
                <c:v>0</c:v>
              </c:pt>
              <c:pt idx="9">
                <c:v>0</c:v>
              </c:pt>
              <c:pt idx="10">
                <c:v>2</c:v>
              </c:pt>
              <c:pt idx="11">
                <c:v>0</c:v>
              </c:pt>
              <c:pt idx="12">
                <c:v>0</c:v>
              </c:pt>
            </c:numLit>
          </c:val>
        </c:ser>
        <c:ser>
          <c:idx val="137"/>
          <c:order val="137"/>
          <c:tx>
            <c:v>HP: QS Package Large</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0</c:v>
              </c:pt>
              <c:pt idx="5">
                <c:v>0</c:v>
              </c:pt>
              <c:pt idx="6">
                <c:v>0</c:v>
              </c:pt>
              <c:pt idx="7">
                <c:v>3</c:v>
              </c:pt>
              <c:pt idx="8">
                <c:v>0</c:v>
              </c:pt>
              <c:pt idx="9">
                <c:v>0</c:v>
              </c:pt>
              <c:pt idx="10">
                <c:v>0</c:v>
              </c:pt>
              <c:pt idx="11">
                <c:v>0</c:v>
              </c:pt>
              <c:pt idx="12">
                <c:v>0</c:v>
              </c:pt>
            </c:numLit>
          </c:val>
        </c:ser>
        <c:ser>
          <c:idx val="138"/>
          <c:order val="138"/>
          <c:tx>
            <c:v>Mosaic Consulting Group: QS Package Medium</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0</c:v>
              </c:pt>
              <c:pt idx="5">
                <c:v>0</c:v>
              </c:pt>
              <c:pt idx="6">
                <c:v>0</c:v>
              </c:pt>
              <c:pt idx="7">
                <c:v>0</c:v>
              </c:pt>
              <c:pt idx="8">
                <c:v>4.75</c:v>
              </c:pt>
              <c:pt idx="9">
                <c:v>0</c:v>
              </c:pt>
              <c:pt idx="10">
                <c:v>0</c:v>
              </c:pt>
              <c:pt idx="11">
                <c:v>0</c:v>
              </c:pt>
              <c:pt idx="12">
                <c:v>0</c:v>
              </c:pt>
            </c:numLit>
          </c:val>
        </c:ser>
        <c:ser>
          <c:idx val="139"/>
          <c:order val="139"/>
          <c:tx>
            <c:v>WayCarbon: 1h PS</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0</c:v>
              </c:pt>
              <c:pt idx="5">
                <c:v>0</c:v>
              </c:pt>
              <c:pt idx="6">
                <c:v>0</c:v>
              </c:pt>
              <c:pt idx="7">
                <c:v>0.5</c:v>
              </c:pt>
              <c:pt idx="8">
                <c:v>0</c:v>
              </c:pt>
              <c:pt idx="9">
                <c:v>0</c:v>
              </c:pt>
              <c:pt idx="10">
                <c:v>0</c:v>
              </c:pt>
              <c:pt idx="11">
                <c:v>0</c:v>
              </c:pt>
              <c:pt idx="12">
                <c:v>0</c:v>
              </c:pt>
            </c:numLit>
          </c:val>
        </c:ser>
        <c:ser>
          <c:idx val="140"/>
          <c:order val="140"/>
          <c:tx>
            <c:v>Twig:Package Medium Package</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2.5</c:v>
              </c:pt>
              <c:pt idx="3">
                <c:v>0</c:v>
              </c:pt>
              <c:pt idx="4">
                <c:v>0</c:v>
              </c:pt>
              <c:pt idx="5">
                <c:v>0</c:v>
              </c:pt>
              <c:pt idx="6">
                <c:v>0</c:v>
              </c:pt>
              <c:pt idx="7">
                <c:v>0</c:v>
              </c:pt>
              <c:pt idx="8">
                <c:v>0</c:v>
              </c:pt>
              <c:pt idx="9">
                <c:v>0</c:v>
              </c:pt>
              <c:pt idx="10">
                <c:v>0</c:v>
              </c:pt>
              <c:pt idx="11">
                <c:v>0</c:v>
              </c:pt>
              <c:pt idx="12">
                <c:v>0</c:v>
              </c:pt>
            </c:numLit>
          </c:val>
        </c:ser>
        <c:ser>
          <c:idx val="141"/>
          <c:order val="141"/>
          <c:tx>
            <c:v>Market Fever Pty Ltd:Package Small Package</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1.5</c:v>
              </c:pt>
            </c:numLit>
          </c:val>
        </c:ser>
        <c:ser>
          <c:idx val="142"/>
          <c:order val="142"/>
          <c:tx>
            <c:v>NCS: 1h PS</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0</c:v>
              </c:pt>
              <c:pt idx="5">
                <c:v>0</c:v>
              </c:pt>
              <c:pt idx="6">
                <c:v>1</c:v>
              </c:pt>
              <c:pt idx="7">
                <c:v>0</c:v>
              </c:pt>
              <c:pt idx="8">
                <c:v>0</c:v>
              </c:pt>
              <c:pt idx="9">
                <c:v>0</c:v>
              </c:pt>
              <c:pt idx="10">
                <c:v>0</c:v>
              </c:pt>
              <c:pt idx="11">
                <c:v>0</c:v>
              </c:pt>
              <c:pt idx="12">
                <c:v>0</c:v>
              </c:pt>
            </c:numLit>
          </c:val>
        </c:ser>
        <c:ser>
          <c:idx val="143"/>
          <c:order val="143"/>
          <c:tx>
            <c:v>ASCD:Package Large Package</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0</c:v>
              </c:pt>
              <c:pt idx="5">
                <c:v>0</c:v>
              </c:pt>
              <c:pt idx="6">
                <c:v>2.5</c:v>
              </c:pt>
              <c:pt idx="7">
                <c:v>0</c:v>
              </c:pt>
              <c:pt idx="8">
                <c:v>0</c:v>
              </c:pt>
              <c:pt idx="9">
                <c:v>0</c:v>
              </c:pt>
              <c:pt idx="10">
                <c:v>0</c:v>
              </c:pt>
              <c:pt idx="11">
                <c:v>0</c:v>
              </c:pt>
              <c:pt idx="12">
                <c:v>0</c:v>
              </c:pt>
            </c:numLit>
          </c:val>
        </c:ser>
        <c:ser>
          <c:idx val="144"/>
          <c:order val="144"/>
          <c:tx>
            <c:v>ITW: QS Package Medium</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0</c:v>
              </c:pt>
              <c:pt idx="5">
                <c:v>0</c:v>
              </c:pt>
              <c:pt idx="6">
                <c:v>0</c:v>
              </c:pt>
              <c:pt idx="7">
                <c:v>6.5</c:v>
              </c:pt>
              <c:pt idx="8">
                <c:v>0</c:v>
              </c:pt>
              <c:pt idx="9">
                <c:v>0</c:v>
              </c:pt>
              <c:pt idx="10">
                <c:v>0</c:v>
              </c:pt>
              <c:pt idx="11">
                <c:v>0</c:v>
              </c:pt>
              <c:pt idx="12">
                <c:v>0</c:v>
              </c:pt>
            </c:numLit>
          </c:val>
        </c:ser>
        <c:ser>
          <c:idx val="145"/>
          <c:order val="145"/>
          <c:tx>
            <c:v>Encore Capital Group: 40h PS</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1</c:v>
              </c:pt>
              <c:pt idx="1">
                <c:v>0</c:v>
              </c:pt>
              <c:pt idx="2">
                <c:v>0</c:v>
              </c:pt>
              <c:pt idx="3">
                <c:v>0</c:v>
              </c:pt>
              <c:pt idx="4">
                <c:v>0</c:v>
              </c:pt>
              <c:pt idx="5">
                <c:v>0</c:v>
              </c:pt>
              <c:pt idx="6">
                <c:v>0</c:v>
              </c:pt>
              <c:pt idx="7">
                <c:v>0</c:v>
              </c:pt>
              <c:pt idx="8">
                <c:v>0</c:v>
              </c:pt>
              <c:pt idx="9">
                <c:v>0</c:v>
              </c:pt>
              <c:pt idx="10">
                <c:v>0</c:v>
              </c:pt>
              <c:pt idx="11">
                <c:v>0</c:v>
              </c:pt>
              <c:pt idx="12">
                <c:v>0</c:v>
              </c:pt>
            </c:numLit>
          </c:val>
        </c:ser>
        <c:ser>
          <c:idx val="146"/>
          <c:order val="146"/>
          <c:tx>
            <c:v>STAR Financial: QS Package Medium</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0</c:v>
              </c:pt>
              <c:pt idx="5">
                <c:v>0</c:v>
              </c:pt>
              <c:pt idx="6">
                <c:v>0</c:v>
              </c:pt>
              <c:pt idx="7">
                <c:v>0</c:v>
              </c:pt>
              <c:pt idx="8">
                <c:v>1</c:v>
              </c:pt>
              <c:pt idx="9">
                <c:v>0</c:v>
              </c:pt>
              <c:pt idx="10">
                <c:v>0</c:v>
              </c:pt>
              <c:pt idx="11">
                <c:v>0</c:v>
              </c:pt>
              <c:pt idx="12">
                <c:v>0</c:v>
              </c:pt>
            </c:numLit>
          </c:val>
        </c:ser>
        <c:ser>
          <c:idx val="147"/>
          <c:order val="147"/>
          <c:tx>
            <c:v>Ness: 120h PS</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0</c:v>
              </c:pt>
              <c:pt idx="5">
                <c:v>13</c:v>
              </c:pt>
              <c:pt idx="6">
                <c:v>0</c:v>
              </c:pt>
              <c:pt idx="7">
                <c:v>0</c:v>
              </c:pt>
              <c:pt idx="8">
                <c:v>0</c:v>
              </c:pt>
              <c:pt idx="9">
                <c:v>0</c:v>
              </c:pt>
              <c:pt idx="10">
                <c:v>0</c:v>
              </c:pt>
              <c:pt idx="11">
                <c:v>0</c:v>
              </c:pt>
              <c:pt idx="12">
                <c:v>0</c:v>
              </c:pt>
            </c:numLit>
          </c:val>
        </c:ser>
        <c:ser>
          <c:idx val="148"/>
          <c:order val="148"/>
          <c:tx>
            <c:v>Vinsolutions 8h PS - On-Site</c:v>
          </c:tx>
          <c:invertIfNegative val="0"/>
          <c:cat>
            <c:strLit>
              <c:ptCount val="13"/>
              <c:pt idx="0">
                <c:v>Roni Feldsher</c:v>
              </c:pt>
              <c:pt idx="1">
                <c:v>Rami Cohen</c:v>
              </c:pt>
              <c:pt idx="2">
                <c:v>David Goulden</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Lit>
          </c:cat>
          <c:val>
            <c:numLit>
              <c:formatCode>General</c:formatCode>
              <c:ptCount val="13"/>
              <c:pt idx="0">
                <c:v>0</c:v>
              </c:pt>
              <c:pt idx="1">
                <c:v>0</c:v>
              </c:pt>
              <c:pt idx="2">
                <c:v>0</c:v>
              </c:pt>
              <c:pt idx="3">
                <c:v>0</c:v>
              </c:pt>
              <c:pt idx="4">
                <c:v>0</c:v>
              </c:pt>
              <c:pt idx="5">
                <c:v>0</c:v>
              </c:pt>
              <c:pt idx="6">
                <c:v>1</c:v>
              </c:pt>
              <c:pt idx="7">
                <c:v>0</c:v>
              </c:pt>
              <c:pt idx="8">
                <c:v>0</c:v>
              </c:pt>
              <c:pt idx="9">
                <c:v>0</c:v>
              </c:pt>
              <c:pt idx="10">
                <c:v>0</c:v>
              </c:pt>
              <c:pt idx="11">
                <c:v>0</c:v>
              </c:pt>
              <c:pt idx="12">
                <c:v>0</c:v>
              </c:pt>
            </c:numLit>
          </c:val>
        </c:ser>
        <c:dLbls>
          <c:showLegendKey val="0"/>
          <c:showVal val="0"/>
          <c:showCatName val="0"/>
          <c:showSerName val="0"/>
          <c:showPercent val="0"/>
          <c:showBubbleSize val="0"/>
        </c:dLbls>
        <c:gapWidth val="150"/>
        <c:shape val="cylinder"/>
        <c:axId val="166387200"/>
        <c:axId val="166571968"/>
        <c:axId val="0"/>
      </c:bar3DChart>
      <c:catAx>
        <c:axId val="166387200"/>
        <c:scaling>
          <c:orientation val="minMax"/>
        </c:scaling>
        <c:delete val="0"/>
        <c:axPos val="b"/>
        <c:majorTickMark val="out"/>
        <c:minorTickMark val="none"/>
        <c:tickLblPos val="nextTo"/>
        <c:txPr>
          <a:bodyPr rot="-5400000" vert="horz"/>
          <a:lstStyle/>
          <a:p>
            <a:pPr>
              <a:defRPr/>
            </a:pPr>
            <a:endParaRPr lang="en-US"/>
          </a:p>
        </c:txPr>
        <c:crossAx val="166571968"/>
        <c:crosses val="autoZero"/>
        <c:auto val="1"/>
        <c:lblAlgn val="ctr"/>
        <c:lblOffset val="100"/>
        <c:noMultiLvlLbl val="0"/>
      </c:catAx>
      <c:valAx>
        <c:axId val="166571968"/>
        <c:scaling>
          <c:orientation val="minMax"/>
        </c:scaling>
        <c:delete val="0"/>
        <c:axPos val="l"/>
        <c:majorGridlines/>
        <c:numFmt formatCode="General" sourceLinked="1"/>
        <c:majorTickMark val="out"/>
        <c:minorTickMark val="none"/>
        <c:tickLblPos val="nextTo"/>
        <c:crossAx val="16638720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pivotSource>
    <c:name>[Clarizen_CS_PS_Dash_v2.2.xlsm]Users Total Time!PivotTable1</c:name>
    <c:fmtId val="3"/>
  </c:pivotSource>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 lastClr="FFFFFF"/>
                </a:solidFill>
                <a:latin typeface="+mn-lt"/>
                <a:ea typeface="+mn-ea"/>
                <a:cs typeface="+mn-cs"/>
              </a:defRPr>
            </a:pPr>
            <a:r>
              <a:rPr lang="en-US" sz="1800" b="1" i="0" baseline="0">
                <a:effectLst/>
              </a:rPr>
              <a:t>Hours Delivered per % CSM</a:t>
            </a:r>
            <a:endParaRPr lang="en-US">
              <a:effectLst/>
            </a:endParaRPr>
          </a:p>
        </c:rich>
      </c:tx>
      <c:overlay val="0"/>
    </c:title>
    <c:autoTitleDeleted val="0"/>
    <c:pivotFmts>
      <c:pivotFmt>
        <c:idx val="0"/>
        <c:dLbl>
          <c:idx val="0"/>
          <c:showLegendKey val="0"/>
          <c:showVal val="1"/>
          <c:showCatName val="1"/>
          <c:showSerName val="0"/>
          <c:showPercent val="0"/>
          <c:showBubbleSize val="0"/>
        </c:dLbl>
      </c:pivotFmt>
      <c:pivotFmt>
        <c:idx val="1"/>
        <c:marker>
          <c:symbol val="none"/>
        </c:marker>
        <c:dLbl>
          <c:idx val="0"/>
          <c:spPr/>
          <c:txPr>
            <a:bodyPr/>
            <a:lstStyle/>
            <a:p>
              <a:pPr>
                <a:defRPr/>
              </a:pPr>
              <a:endParaRPr lang="en-US"/>
            </a:p>
          </c:txPr>
          <c:showLegendKey val="0"/>
          <c:showVal val="1"/>
          <c:showCatName val="1"/>
          <c:showSerName val="0"/>
          <c:showPercent val="0"/>
          <c:showBubbleSize val="0"/>
        </c:dLbl>
      </c:pivotFmt>
      <c:pivotFmt>
        <c:idx val="2"/>
        <c:marker>
          <c:symbol val="none"/>
        </c:marker>
        <c:dLbl>
          <c:idx val="0"/>
          <c:spPr/>
          <c:txPr>
            <a:bodyPr/>
            <a:lstStyle/>
            <a:p>
              <a:pPr>
                <a:defRPr/>
              </a:pPr>
              <a:endParaRPr lang="en-US"/>
            </a:p>
          </c:txPr>
          <c:showLegendKey val="0"/>
          <c:showVal val="1"/>
          <c:showCatName val="1"/>
          <c:showSerName val="0"/>
          <c:showPercent val="0"/>
          <c:showBubbleSize val="0"/>
        </c:dLbl>
      </c:pivotFmt>
      <c:pivotFmt>
        <c:idx val="3"/>
        <c:marker>
          <c:symbol val="none"/>
        </c:marker>
        <c:dLbl>
          <c:idx val="0"/>
          <c:spPr/>
          <c:txPr>
            <a:bodyPr/>
            <a:lstStyle/>
            <a:p>
              <a:pPr>
                <a:defRPr/>
              </a:pPr>
              <a:endParaRPr lang="en-US"/>
            </a:p>
          </c:txPr>
          <c:showLegendKey val="0"/>
          <c:showVal val="0"/>
          <c:showCatName val="1"/>
          <c:showSerName val="0"/>
          <c:showPercent val="1"/>
          <c:showBubbleSize val="0"/>
        </c:dLbl>
      </c:pivotFmt>
      <c:pivotFmt>
        <c:idx val="4"/>
        <c:marker>
          <c:symbol val="none"/>
        </c:marker>
        <c:dLbl>
          <c:idx val="0"/>
          <c:spPr/>
          <c:txPr>
            <a:bodyPr/>
            <a:lstStyle/>
            <a:p>
              <a:pPr>
                <a:defRPr/>
              </a:pPr>
              <a:endParaRPr lang="en-US"/>
            </a:p>
          </c:txPr>
          <c:showLegendKey val="0"/>
          <c:showVal val="0"/>
          <c:showCatName val="1"/>
          <c:showSerName val="0"/>
          <c:showPercent val="1"/>
          <c:showBubbleSize val="0"/>
        </c:dLbl>
      </c:pivotFmt>
      <c:pivotFmt>
        <c:idx val="5"/>
        <c:marker>
          <c:symbol val="none"/>
        </c:marker>
        <c:dLbl>
          <c:idx val="0"/>
          <c:spPr/>
          <c:txPr>
            <a:bodyPr/>
            <a:lstStyle/>
            <a:p>
              <a:pPr>
                <a:defRPr/>
              </a:pPr>
              <a:endParaRPr lang="en-US"/>
            </a:p>
          </c:txPr>
          <c:showLegendKey val="0"/>
          <c:showVal val="0"/>
          <c:showCatName val="1"/>
          <c:showSerName val="0"/>
          <c:showPercent val="1"/>
          <c:showBubbleSize val="0"/>
        </c:dLbl>
      </c:pivotFmt>
      <c:pivotFmt>
        <c:idx val="6"/>
        <c:marker>
          <c:symbol val="none"/>
        </c:marker>
        <c:dLbl>
          <c:idx val="0"/>
          <c:spPr/>
          <c:txPr>
            <a:bodyPr/>
            <a:lstStyle/>
            <a:p>
              <a:pPr>
                <a:defRPr/>
              </a:pPr>
              <a:endParaRPr lang="en-US"/>
            </a:p>
          </c:txPr>
          <c:showLegendKey val="0"/>
          <c:showVal val="0"/>
          <c:showCatName val="1"/>
          <c:showSerName val="0"/>
          <c:showPercent val="1"/>
          <c:showBubbleSize val="0"/>
        </c:dLbl>
      </c:pivotFmt>
      <c:pivotFmt>
        <c:idx val="7"/>
        <c:marker>
          <c:symbol val="none"/>
        </c:marker>
        <c:dLbl>
          <c:idx val="0"/>
          <c:spPr/>
          <c:txPr>
            <a:bodyPr/>
            <a:lstStyle/>
            <a:p>
              <a:pPr>
                <a:defRPr/>
              </a:pPr>
              <a:endParaRPr lang="en-US"/>
            </a:p>
          </c:txPr>
          <c:showLegendKey val="0"/>
          <c:showVal val="0"/>
          <c:showCatName val="1"/>
          <c:showSerName val="0"/>
          <c:showPercent val="1"/>
          <c:showBubbleSize val="0"/>
        </c:dLbl>
      </c:pivotFmt>
      <c:pivotFmt>
        <c:idx val="8"/>
        <c:marker>
          <c:symbol val="none"/>
        </c:marker>
        <c:dLbl>
          <c:idx val="0"/>
          <c:spPr/>
          <c:txPr>
            <a:bodyPr/>
            <a:lstStyle/>
            <a:p>
              <a:pPr>
                <a:defRPr/>
              </a:pPr>
              <a:endParaRPr lang="en-US"/>
            </a:p>
          </c:txPr>
          <c:showLegendKey val="0"/>
          <c:showVal val="0"/>
          <c:showCatName val="1"/>
          <c:showSerName val="0"/>
          <c:showPercent val="1"/>
          <c:showBubbleSize val="0"/>
        </c:dLbl>
      </c:pivotFmt>
      <c:pivotFmt>
        <c:idx val="9"/>
        <c:marker>
          <c:symbol val="none"/>
        </c:marker>
        <c:dLbl>
          <c:idx val="0"/>
          <c:spPr/>
          <c:txPr>
            <a:bodyPr/>
            <a:lstStyle/>
            <a:p>
              <a:pPr>
                <a:defRPr/>
              </a:pPr>
              <a:endParaRPr lang="en-US"/>
            </a:p>
          </c:txPr>
          <c:showLegendKey val="0"/>
          <c:showVal val="0"/>
          <c:showCatName val="1"/>
          <c:showSerName val="0"/>
          <c:showPercent val="1"/>
          <c:showBubbleSize val="0"/>
        </c:dLbl>
      </c:pivotFmt>
    </c:pivotFmts>
    <c:plotArea>
      <c:layout/>
      <c:doughnutChart>
        <c:varyColors val="1"/>
        <c:ser>
          <c:idx val="0"/>
          <c:order val="0"/>
          <c:tx>
            <c:strRef>
              <c:f>'Users Total Time'!$B$3</c:f>
              <c:strCache>
                <c:ptCount val="1"/>
                <c:pt idx="0">
                  <c:v>Total</c:v>
                </c:pt>
              </c:strCache>
            </c:strRef>
          </c:tx>
          <c:dLbls>
            <c:spPr/>
            <c:txPr>
              <a:bodyPr/>
              <a:lstStyle/>
              <a:p>
                <a:pPr>
                  <a:defRPr/>
                </a:pPr>
                <a:endParaRPr lang="en-US"/>
              </a:p>
            </c:txPr>
            <c:showLegendKey val="0"/>
            <c:showVal val="0"/>
            <c:showCatName val="1"/>
            <c:showSerName val="0"/>
            <c:showPercent val="1"/>
            <c:showBubbleSize val="0"/>
            <c:showLeaderLines val="1"/>
          </c:dLbls>
          <c:cat>
            <c:strRef>
              <c:f>'Users Total Time'!$A$4:$A$17</c:f>
              <c:strCache>
                <c:ptCount val="13"/>
                <c:pt idx="0">
                  <c:v>David Goulden</c:v>
                </c:pt>
                <c:pt idx="1">
                  <c:v>Rami Cohen</c:v>
                </c:pt>
                <c:pt idx="2">
                  <c:v>Roni Feldsher</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Cache>
            </c:strRef>
          </c:cat>
          <c:val>
            <c:numRef>
              <c:f>'Users Total Time'!$B$4:$B$17</c:f>
              <c:numCache>
                <c:formatCode>General</c:formatCode>
                <c:ptCount val="13"/>
                <c:pt idx="0">
                  <c:v>91.25</c:v>
                </c:pt>
                <c:pt idx="1">
                  <c:v>64.5</c:v>
                </c:pt>
                <c:pt idx="2">
                  <c:v>76.3</c:v>
                </c:pt>
                <c:pt idx="3">
                  <c:v>193.10000000000002</c:v>
                </c:pt>
                <c:pt idx="4">
                  <c:v>52</c:v>
                </c:pt>
                <c:pt idx="5">
                  <c:v>101.6</c:v>
                </c:pt>
                <c:pt idx="6">
                  <c:v>126.58000000000001</c:v>
                </c:pt>
                <c:pt idx="7">
                  <c:v>95</c:v>
                </c:pt>
                <c:pt idx="8">
                  <c:v>27</c:v>
                </c:pt>
                <c:pt idx="9">
                  <c:v>45.75</c:v>
                </c:pt>
                <c:pt idx="10">
                  <c:v>40</c:v>
                </c:pt>
                <c:pt idx="11">
                  <c:v>19</c:v>
                </c:pt>
                <c:pt idx="12">
                  <c:v>1.5</c:v>
                </c:pt>
              </c:numCache>
            </c:numRef>
          </c:val>
        </c:ser>
        <c:dLbls>
          <c:showLegendKey val="0"/>
          <c:showVal val="0"/>
          <c:showCatName val="1"/>
          <c:showSerName val="0"/>
          <c:showPercent val="1"/>
          <c:showBubbleSize val="0"/>
          <c:showLeaderLines val="1"/>
        </c:dLbls>
        <c:firstSliceAng val="0"/>
        <c:holeSize val="50"/>
      </c:doughnutChart>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dropZonesVisible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pivotSource>
    <c:name>[Clarizen_CS_PS_Dash_v2.2.xlsm]Users Total Time!PivotTable1</c:name>
    <c:fmtId val="5"/>
  </c:pivotSource>
  <c:chart>
    <c:title>
      <c:tx>
        <c:rich>
          <a:bodyPr/>
          <a:lstStyle/>
          <a:p>
            <a:pPr>
              <a:defRPr/>
            </a:pPr>
            <a:r>
              <a:rPr lang="en-US"/>
              <a:t>Hours Delivered per CSM</a:t>
            </a:r>
          </a:p>
        </c:rich>
      </c:tx>
      <c:layout>
        <c:manualLayout>
          <c:xMode val="edge"/>
          <c:yMode val="edge"/>
          <c:x val="0.35331001920849281"/>
          <c:y val="5.2579790016403116E-2"/>
        </c:manualLayout>
      </c:layout>
      <c:overlay val="0"/>
    </c:title>
    <c:autoTitleDeleted val="0"/>
    <c:pivotFmts>
      <c:pivotFmt>
        <c:idx val="0"/>
        <c:marker>
          <c:symbol val="none"/>
        </c:marker>
        <c:dLbl>
          <c:idx val="0"/>
          <c:spPr/>
          <c:txPr>
            <a:bodyPr/>
            <a:lstStyle/>
            <a:p>
              <a:pPr>
                <a:defRPr/>
              </a:pPr>
              <a:endParaRPr lang="en-US"/>
            </a:p>
          </c:txPr>
          <c:showLegendKey val="0"/>
          <c:showVal val="1"/>
          <c:showCatName val="1"/>
          <c:showSerName val="0"/>
          <c:showPercent val="0"/>
          <c:showBubbleSize val="0"/>
        </c:dLbl>
      </c:pivotFmt>
      <c:pivotFmt>
        <c:idx val="1"/>
        <c:marker>
          <c:symbol val="none"/>
        </c:marker>
        <c:dLbl>
          <c:idx val="0"/>
          <c:spPr/>
          <c:txPr>
            <a:bodyPr/>
            <a:lstStyle/>
            <a:p>
              <a:pPr>
                <a:defRPr/>
              </a:pPr>
              <a:endParaRPr lang="en-US"/>
            </a:p>
          </c:txPr>
          <c:showLegendKey val="0"/>
          <c:showVal val="0"/>
          <c:showCatName val="1"/>
          <c:showSerName val="0"/>
          <c:showPercent val="1"/>
          <c:showBubbleSize val="0"/>
        </c:dLbl>
      </c:pivotFmt>
      <c:pivotFmt>
        <c:idx val="2"/>
        <c:marker>
          <c:symbol val="none"/>
        </c:marker>
        <c:dLbl>
          <c:idx val="0"/>
          <c:spPr/>
          <c:txPr>
            <a:bodyPr/>
            <a:lstStyle/>
            <a:p>
              <a:pPr>
                <a:defRPr/>
              </a:pPr>
              <a:endParaRPr lang="en-US"/>
            </a:p>
          </c:txPr>
          <c:showLegendKey val="0"/>
          <c:showVal val="0"/>
          <c:showCatName val="1"/>
          <c:showSerName val="0"/>
          <c:showPercent val="1"/>
          <c:showBubbleSize val="0"/>
        </c:dLbl>
      </c:pivotFmt>
      <c:pivotFmt>
        <c:idx val="3"/>
        <c:marker>
          <c:symbol val="none"/>
        </c:marker>
        <c:dLbl>
          <c:idx val="0"/>
          <c:spPr/>
          <c:txPr>
            <a:bodyPr/>
            <a:lstStyle/>
            <a:p>
              <a:pPr>
                <a:defRPr/>
              </a:pPr>
              <a:endParaRPr lang="en-US"/>
            </a:p>
          </c:txPr>
          <c:showLegendKey val="0"/>
          <c:showVal val="1"/>
          <c:showCatName val="1"/>
          <c:showSerName val="0"/>
          <c:showPercent val="0"/>
          <c:showBubbleSize val="0"/>
        </c:dLbl>
      </c:pivotFmt>
      <c:pivotFmt>
        <c:idx val="4"/>
        <c:marker>
          <c:symbol val="none"/>
        </c:marker>
        <c:dLbl>
          <c:idx val="0"/>
          <c:spPr/>
          <c:txPr>
            <a:bodyPr/>
            <a:lstStyle/>
            <a:p>
              <a:pPr>
                <a:defRPr/>
              </a:pPr>
              <a:endParaRPr lang="en-US"/>
            </a:p>
          </c:txPr>
          <c:showLegendKey val="0"/>
          <c:showVal val="1"/>
          <c:showCatName val="1"/>
          <c:showSerName val="0"/>
          <c:showPercent val="0"/>
          <c:showBubbleSize val="0"/>
        </c:dLbl>
      </c:pivotFmt>
      <c:pivotFmt>
        <c:idx val="5"/>
        <c:marker>
          <c:symbol val="none"/>
        </c:marker>
        <c:dLbl>
          <c:idx val="0"/>
          <c:spPr/>
          <c:txPr>
            <a:bodyPr/>
            <a:lstStyle/>
            <a:p>
              <a:pPr>
                <a:defRPr/>
              </a:pPr>
              <a:endParaRPr lang="en-US"/>
            </a:p>
          </c:txPr>
          <c:showLegendKey val="0"/>
          <c:showVal val="0"/>
          <c:showCatName val="1"/>
          <c:showSerName val="0"/>
          <c:showPercent val="1"/>
          <c:showBubbleSize val="0"/>
        </c:dLbl>
      </c:pivotFmt>
      <c:pivotFmt>
        <c:idx val="6"/>
        <c:marker>
          <c:symbol val="none"/>
        </c:marker>
        <c:dLbl>
          <c:idx val="0"/>
          <c:spPr/>
          <c:txPr>
            <a:bodyPr/>
            <a:lstStyle/>
            <a:p>
              <a:pPr>
                <a:defRPr/>
              </a:pPr>
              <a:endParaRPr lang="en-US"/>
            </a:p>
          </c:txPr>
          <c:showLegendKey val="0"/>
          <c:showVal val="0"/>
          <c:showCatName val="1"/>
          <c:showSerName val="0"/>
          <c:showPercent val="1"/>
          <c:showBubbleSize val="0"/>
        </c:dLbl>
      </c:pivotFmt>
      <c:pivotFmt>
        <c:idx val="7"/>
        <c:marker>
          <c:symbol val="none"/>
        </c:marker>
        <c:dLbl>
          <c:idx val="0"/>
          <c:spPr/>
          <c:txPr>
            <a:bodyPr/>
            <a:lstStyle/>
            <a:p>
              <a:pPr>
                <a:defRPr/>
              </a:pPr>
              <a:endParaRPr lang="en-US"/>
            </a:p>
          </c:txPr>
          <c:showLegendKey val="0"/>
          <c:showVal val="0"/>
          <c:showCatName val="1"/>
          <c:showSerName val="0"/>
          <c:showPercent val="1"/>
          <c:showBubbleSize val="0"/>
        </c:dLbl>
      </c:pivotFmt>
      <c:pivotFmt>
        <c:idx val="8"/>
        <c:marker>
          <c:symbol val="none"/>
        </c:marker>
        <c:dLbl>
          <c:idx val="0"/>
          <c:spPr/>
          <c:txPr>
            <a:bodyPr/>
            <a:lstStyle/>
            <a:p>
              <a:pPr>
                <a:defRPr/>
              </a:pPr>
              <a:endParaRPr lang="en-US"/>
            </a:p>
          </c:txPr>
          <c:showLegendKey val="0"/>
          <c:showVal val="0"/>
          <c:showCatName val="1"/>
          <c:showSerName val="0"/>
          <c:showPercent val="1"/>
          <c:showBubbleSize val="0"/>
        </c:dLbl>
      </c:pivotFmt>
      <c:pivotFmt>
        <c:idx val="9"/>
        <c:marker>
          <c:symbol val="none"/>
        </c:marker>
        <c:dLbl>
          <c:idx val="0"/>
          <c:spPr/>
          <c:txPr>
            <a:bodyPr/>
            <a:lstStyle/>
            <a:p>
              <a:pPr>
                <a:defRPr/>
              </a:pPr>
              <a:endParaRPr lang="en-US"/>
            </a:p>
          </c:txPr>
          <c:showLegendKey val="0"/>
          <c:showVal val="0"/>
          <c:showCatName val="1"/>
          <c:showSerName val="0"/>
          <c:showPercent val="1"/>
          <c:showBubbleSize val="0"/>
        </c:dLbl>
      </c:pivotFmt>
    </c:pivotFmts>
    <c:view3D>
      <c:rotX val="30"/>
      <c:rotY val="0"/>
      <c:rAngAx val="0"/>
      <c:perspective val="30"/>
    </c:view3D>
    <c:floor>
      <c:thickness val="0"/>
    </c:floor>
    <c:sideWall>
      <c:thickness val="0"/>
    </c:sideWall>
    <c:backWall>
      <c:thickness val="0"/>
    </c:backWall>
    <c:plotArea>
      <c:layout>
        <c:manualLayout>
          <c:layoutTarget val="inner"/>
          <c:xMode val="edge"/>
          <c:yMode val="edge"/>
          <c:x val="7.925966656402586E-2"/>
          <c:y val="0.24607193685095666"/>
          <c:w val="0.83403187730025363"/>
          <c:h val="0.66689901127294904"/>
        </c:manualLayout>
      </c:layout>
      <c:pie3DChart>
        <c:varyColors val="1"/>
        <c:ser>
          <c:idx val="0"/>
          <c:order val="0"/>
          <c:tx>
            <c:strRef>
              <c:f>'Users Total Time'!$B$3</c:f>
              <c:strCache>
                <c:ptCount val="1"/>
                <c:pt idx="0">
                  <c:v>Total</c:v>
                </c:pt>
              </c:strCache>
            </c:strRef>
          </c:tx>
          <c:dLbls>
            <c:spPr/>
            <c:txPr>
              <a:bodyPr/>
              <a:lstStyle/>
              <a:p>
                <a:pPr>
                  <a:defRPr/>
                </a:pPr>
                <a:endParaRPr lang="en-US"/>
              </a:p>
            </c:txPr>
            <c:showLegendKey val="0"/>
            <c:showVal val="0"/>
            <c:showCatName val="1"/>
            <c:showSerName val="0"/>
            <c:showPercent val="1"/>
            <c:showBubbleSize val="0"/>
            <c:showLeaderLines val="1"/>
          </c:dLbls>
          <c:cat>
            <c:strRef>
              <c:f>'Users Total Time'!$A$4:$A$17</c:f>
              <c:strCache>
                <c:ptCount val="13"/>
                <c:pt idx="0">
                  <c:v>David Goulden</c:v>
                </c:pt>
                <c:pt idx="1">
                  <c:v>Rami Cohen</c:v>
                </c:pt>
                <c:pt idx="2">
                  <c:v>Roni Feldsher</c:v>
                </c:pt>
                <c:pt idx="3">
                  <c:v>Tal Noga</c:v>
                </c:pt>
                <c:pt idx="4">
                  <c:v>Josh Santos</c:v>
                </c:pt>
                <c:pt idx="5">
                  <c:v>Eran Fishov</c:v>
                </c:pt>
                <c:pt idx="6">
                  <c:v>Alex Gorman</c:v>
                </c:pt>
                <c:pt idx="7">
                  <c:v>G.I.Teh</c:v>
                </c:pt>
                <c:pt idx="8">
                  <c:v>Rob Sidhu</c:v>
                </c:pt>
                <c:pt idx="9">
                  <c:v>Patrick Smith</c:v>
                </c:pt>
                <c:pt idx="10">
                  <c:v>Evgeni Haikin</c:v>
                </c:pt>
                <c:pt idx="11">
                  <c:v>Noam Sayada</c:v>
                </c:pt>
                <c:pt idx="12">
                  <c:v>Jonah Kadish</c:v>
                </c:pt>
              </c:strCache>
            </c:strRef>
          </c:cat>
          <c:val>
            <c:numRef>
              <c:f>'Users Total Time'!$B$4:$B$17</c:f>
              <c:numCache>
                <c:formatCode>General</c:formatCode>
                <c:ptCount val="13"/>
                <c:pt idx="0">
                  <c:v>91.25</c:v>
                </c:pt>
                <c:pt idx="1">
                  <c:v>64.5</c:v>
                </c:pt>
                <c:pt idx="2">
                  <c:v>76.3</c:v>
                </c:pt>
                <c:pt idx="3">
                  <c:v>193.10000000000002</c:v>
                </c:pt>
                <c:pt idx="4">
                  <c:v>52</c:v>
                </c:pt>
                <c:pt idx="5">
                  <c:v>101.6</c:v>
                </c:pt>
                <c:pt idx="6">
                  <c:v>126.58000000000001</c:v>
                </c:pt>
                <c:pt idx="7">
                  <c:v>95</c:v>
                </c:pt>
                <c:pt idx="8">
                  <c:v>27</c:v>
                </c:pt>
                <c:pt idx="9">
                  <c:v>45.75</c:v>
                </c:pt>
                <c:pt idx="10">
                  <c:v>40</c:v>
                </c:pt>
                <c:pt idx="11">
                  <c:v>19</c:v>
                </c:pt>
                <c:pt idx="12">
                  <c:v>1.5</c:v>
                </c:pt>
              </c:numCache>
            </c:numRef>
          </c:val>
        </c:ser>
        <c:dLbls>
          <c:showLegendKey val="0"/>
          <c:showVal val="0"/>
          <c:showCatName val="1"/>
          <c:showSerName val="0"/>
          <c:showPercent val="1"/>
          <c:showBubbleSize val="0"/>
          <c:showLeaderLines val="1"/>
        </c:dLbls>
      </c:pie3DChart>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dropZonesVisible val="1"/>
      </c14:pivotOptions>
    </c:ext>
  </c:extLst>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[Customer Success Team TT Reports.xlsx]Projects Total Time!PivotTable2</c:name>
    <c:fmtId val="4"/>
  </c:pivotSource>
  <c:chart>
    <c:title>
      <c:tx>
        <c:rich>
          <a:bodyPr/>
          <a:lstStyle/>
          <a:p>
            <a:pPr>
              <a:defRPr/>
            </a:pPr>
            <a:r>
              <a:rPr lang="en-US"/>
              <a:t>Package Type (%)</a:t>
            </a:r>
          </a:p>
        </c:rich>
      </c:tx>
      <c:overlay val="1"/>
    </c:title>
    <c:autoTitleDeleted val="0"/>
    <c:pivotFmts>
      <c:pivotFmt>
        <c:idx val="0"/>
        <c:marker>
          <c:symbol val="none"/>
        </c:marker>
        <c:dLbl>
          <c:idx val="0"/>
          <c:spPr/>
          <c:txPr>
            <a:bodyPr/>
            <a:lstStyle/>
            <a:p>
              <a:pPr>
                <a:defRPr/>
              </a:pPr>
              <a:endParaRPr lang="en-US"/>
            </a:p>
          </c:txPr>
          <c:showLegendKey val="0"/>
          <c:showVal val="0"/>
          <c:showCatName val="0"/>
          <c:showSerName val="0"/>
          <c:showPercent val="1"/>
          <c:showBubbleSize val="0"/>
        </c:dLbl>
      </c:pivotFmt>
      <c:pivotFmt>
        <c:idx val="1"/>
        <c:marker>
          <c:symbol val="none"/>
        </c:marker>
        <c:dLbl>
          <c:idx val="0"/>
          <c:spPr/>
          <c:txPr>
            <a:bodyPr/>
            <a:lstStyle/>
            <a:p>
              <a:pPr>
                <a:defRPr/>
              </a:pPr>
              <a:endParaRPr lang="en-US"/>
            </a:p>
          </c:txPr>
          <c:showLegendKey val="0"/>
          <c:showVal val="0"/>
          <c:showCatName val="0"/>
          <c:showSerName val="0"/>
          <c:showPercent val="1"/>
          <c:showBubbleSize val="0"/>
        </c:dLbl>
      </c:pivotFmt>
      <c:pivotFmt>
        <c:idx val="2"/>
        <c:marker>
          <c:symbol val="none"/>
        </c:marker>
        <c:dLbl>
          <c:idx val="0"/>
          <c:spPr/>
          <c:txPr>
            <a:bodyPr/>
            <a:lstStyle/>
            <a:p>
              <a:pPr>
                <a:defRPr/>
              </a:pPr>
              <a:endParaRPr lang="en-US"/>
            </a:p>
          </c:txPr>
          <c:showLegendKey val="0"/>
          <c:showVal val="0"/>
          <c:showCatName val="0"/>
          <c:showSerName val="0"/>
          <c:showPercent val="1"/>
          <c:showBubbleSize val="0"/>
        </c:dLbl>
      </c:pivotFmt>
      <c:pivotFmt>
        <c:idx val="3"/>
        <c:marker>
          <c:symbol val="none"/>
        </c:marker>
        <c:dLbl>
          <c:idx val="0"/>
          <c:spPr/>
          <c:txPr>
            <a:bodyPr/>
            <a:lstStyle/>
            <a:p>
              <a:pPr>
                <a:defRPr/>
              </a:pPr>
              <a:endParaRPr lang="en-US"/>
            </a:p>
          </c:txPr>
          <c:showLegendKey val="0"/>
          <c:showVal val="0"/>
          <c:showCatName val="0"/>
          <c:showSerName val="0"/>
          <c:showPercent val="1"/>
          <c:showBubbleSize val="0"/>
        </c:dLbl>
      </c:pivotFmt>
      <c:pivotFmt>
        <c:idx val="4"/>
        <c:marker>
          <c:symbol val="none"/>
        </c:marker>
        <c:dLbl>
          <c:idx val="0"/>
          <c:spPr/>
          <c:txPr>
            <a:bodyPr/>
            <a:lstStyle/>
            <a:p>
              <a:pPr>
                <a:defRPr/>
              </a:pPr>
              <a:endParaRPr lang="en-US"/>
            </a:p>
          </c:txPr>
          <c:showLegendKey val="0"/>
          <c:showVal val="0"/>
          <c:showCatName val="0"/>
          <c:showSerName val="0"/>
          <c:showPercent val="1"/>
          <c:showBubbleSize val="0"/>
        </c:dLbl>
      </c:pivotFmt>
      <c:pivotFmt>
        <c:idx val="5"/>
        <c:marker>
          <c:symbol val="none"/>
        </c:marker>
        <c:dLbl>
          <c:idx val="0"/>
          <c:spPr/>
          <c:txPr>
            <a:bodyPr/>
            <a:lstStyle/>
            <a:p>
              <a:pPr>
                <a:defRPr/>
              </a:pPr>
              <a:endParaRPr lang="en-US"/>
            </a:p>
          </c:txPr>
          <c:showLegendKey val="0"/>
          <c:showVal val="0"/>
          <c:showCatName val="0"/>
          <c:showSerName val="0"/>
          <c:showPercent val="1"/>
          <c:showBubbleSize val="0"/>
        </c:dLbl>
      </c:pivotFmt>
      <c:pivotFmt>
        <c:idx val="6"/>
        <c:marker>
          <c:symbol val="none"/>
        </c:marker>
        <c:dLbl>
          <c:idx val="0"/>
          <c:spPr/>
          <c:txPr>
            <a:bodyPr/>
            <a:lstStyle/>
            <a:p>
              <a:pPr>
                <a:defRPr/>
              </a:pPr>
              <a:endParaRPr lang="en-US"/>
            </a:p>
          </c:txPr>
          <c:showLegendKey val="0"/>
          <c:showVal val="0"/>
          <c:showCatName val="0"/>
          <c:showSerName val="0"/>
          <c:showPercent val="1"/>
          <c:showBubbleSize val="0"/>
        </c:dLbl>
      </c:pivotFmt>
      <c:pivotFmt>
        <c:idx val="7"/>
        <c:marker>
          <c:symbol val="none"/>
        </c:marker>
        <c:dLbl>
          <c:idx val="0"/>
          <c:spPr/>
          <c:txPr>
            <a:bodyPr/>
            <a:lstStyle/>
            <a:p>
              <a:pPr>
                <a:defRPr/>
              </a:pPr>
              <a:endParaRPr lang="en-US"/>
            </a:p>
          </c:txPr>
          <c:showLegendKey val="0"/>
          <c:showVal val="0"/>
          <c:showCatName val="0"/>
          <c:showSerName val="0"/>
          <c:showPercent val="1"/>
          <c:showBubbleSize val="0"/>
        </c:dLbl>
      </c:pivotFmt>
    </c:pivotFmts>
    <c:view3D>
      <c:rotX val="30"/>
      <c:rotY val="0"/>
      <c:rAngAx val="0"/>
      <c:perspective val="30"/>
    </c:view3D>
    <c:floor>
      <c:thickness val="0"/>
    </c:floor>
    <c:sideWall>
      <c:thickness val="0"/>
    </c:sideWall>
    <c:backWall>
      <c:thickness val="0"/>
    </c:backWall>
    <c:plotArea>
      <c:layout/>
      <c:pie3DChart>
        <c:varyColors val="1"/>
        <c:ser>
          <c:idx val="0"/>
          <c:order val="0"/>
          <c:tx>
            <c:strRef>
              <c:f>'Projects Total Time'!$B$27</c:f>
              <c:strCache>
                <c:ptCount val="1"/>
                <c:pt idx="0">
                  <c:v>Total</c:v>
                </c:pt>
              </c:strCache>
            </c:strRef>
          </c:tx>
          <c:dLbls>
            <c:txPr>
              <a:bodyPr/>
              <a:lstStyle/>
              <a:p>
                <a:pPr>
                  <a:defRPr/>
                </a:pPr>
                <a:endParaRPr lang="en-US"/>
              </a:p>
            </c:txPr>
            <c:showLegendKey val="0"/>
            <c:showVal val="0"/>
            <c:showCatName val="0"/>
            <c:showSerName val="0"/>
            <c:showPercent val="1"/>
            <c:showBubbleSize val="0"/>
            <c:showLeaderLines val="1"/>
          </c:dLbls>
          <c:cat>
            <c:multiLvlStrRef>
              <c:f>'Projects Total Time'!$A$28:$A$42</c:f>
              <c:multiLvlStrCache>
                <c:ptCount val="8"/>
                <c:lvl>
                  <c:pt idx="1">
                    <c:v>Billable</c:v>
                  </c:pt>
                  <c:pt idx="2">
                    <c:v>Non-Billable</c:v>
                  </c:pt>
                  <c:pt idx="3">
                    <c:v>Billable</c:v>
                  </c:pt>
                  <c:pt idx="4">
                    <c:v>Non-Billable</c:v>
                  </c:pt>
                  <c:pt idx="5">
                    <c:v>Billable</c:v>
                  </c:pt>
                  <c:pt idx="6">
                    <c:v>Billable</c:v>
                  </c:pt>
                  <c:pt idx="7">
                    <c:v>Non-Billable</c:v>
                  </c:pt>
                </c:lvl>
                <c:lvl>
                  <c:pt idx="1">
                    <c:v>Large</c:v>
                  </c:pt>
                  <c:pt idx="2">
                    <c:v>Fixed Hours</c:v>
                  </c:pt>
                  <c:pt idx="4">
                    <c:v>Medium</c:v>
                  </c:pt>
                  <c:pt idx="6">
                    <c:v>Small</c:v>
                  </c:pt>
                  <c:pt idx="7">
                    <c:v>Non-Billable Committed Hours</c:v>
                  </c:pt>
                </c:lvl>
              </c:multiLvlStrCache>
            </c:multiLvlStrRef>
          </c:cat>
          <c:val>
            <c:numRef>
              <c:f>'Projects Total Time'!$B$28:$B$42</c:f>
              <c:numCache>
                <c:formatCode>General</c:formatCode>
                <c:ptCount val="8"/>
                <c:pt idx="0">
                  <c:v>3.8</c:v>
                </c:pt>
                <c:pt idx="1">
                  <c:v>44.41</c:v>
                </c:pt>
                <c:pt idx="2">
                  <c:v>3.5</c:v>
                </c:pt>
                <c:pt idx="3">
                  <c:v>115.39</c:v>
                </c:pt>
                <c:pt idx="4">
                  <c:v>8</c:v>
                </c:pt>
                <c:pt idx="5">
                  <c:v>56.38</c:v>
                </c:pt>
                <c:pt idx="6">
                  <c:v>24.43</c:v>
                </c:pt>
                <c:pt idx="7">
                  <c:v>13.5</c:v>
                </c:pt>
              </c:numCache>
            </c:numRef>
          </c:val>
        </c:ser>
        <c:dLbls>
          <c:showLegendKey val="0"/>
          <c:showVal val="0"/>
          <c:showCatName val="0"/>
          <c:showSerName val="0"/>
          <c:showPercent val="1"/>
          <c:showBubbleSize val="0"/>
          <c:showLeaderLines val="1"/>
        </c:dLbls>
      </c:pie3DChart>
    </c:plotArea>
    <c:legend>
      <c:legendPos val="t"/>
      <c:layout>
        <c:manualLayout>
          <c:xMode val="edge"/>
          <c:yMode val="edge"/>
          <c:x val="2.5413603231699985E-3"/>
          <c:y val="0.10674278343435008"/>
          <c:w val="0.85838228959044727"/>
          <c:h val="0.30452147195663781"/>
        </c:manualLayout>
      </c:layout>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[Customer Success Team TT Reports.xlsx]Projects Total Time!PivotTable2</c:name>
    <c:fmtId val="7"/>
  </c:pivotSource>
  <c:chart>
    <c:title>
      <c:tx>
        <c:rich>
          <a:bodyPr/>
          <a:lstStyle/>
          <a:p>
            <a:pPr>
              <a:defRPr/>
            </a:pPr>
            <a:r>
              <a:rPr lang="en-US"/>
              <a:t>Package Type (Hours)</a:t>
            </a:r>
          </a:p>
        </c:rich>
      </c:tx>
      <c:overlay val="1"/>
    </c:title>
    <c:autoTitleDeleted val="0"/>
    <c:pivotFmts>
      <c:pivotFmt>
        <c:idx val="0"/>
        <c:marker>
          <c:symbol val="none"/>
        </c:marker>
        <c:dLbl>
          <c:idx val="0"/>
          <c:spPr/>
          <c:txPr>
            <a:bodyPr/>
            <a:lstStyle/>
            <a:p>
              <a:pPr>
                <a:defRPr/>
              </a:pPr>
              <a:endParaRPr lang="en-US"/>
            </a:p>
          </c:txPr>
          <c:showLegendKey val="0"/>
          <c:showVal val="1"/>
          <c:showCatName val="0"/>
          <c:showSerName val="0"/>
          <c:showPercent val="0"/>
          <c:showBubbleSize val="0"/>
        </c:dLbl>
      </c:pivotFmt>
      <c:pivotFmt>
        <c:idx val="1"/>
        <c:marker>
          <c:symbol val="none"/>
        </c:marker>
        <c:dLbl>
          <c:idx val="0"/>
          <c:spPr/>
          <c:txPr>
            <a:bodyPr/>
            <a:lstStyle/>
            <a:p>
              <a:pPr>
                <a:defRPr/>
              </a:pPr>
              <a:endParaRPr lang="en-US"/>
            </a:p>
          </c:txPr>
          <c:showLegendKey val="0"/>
          <c:showVal val="1"/>
          <c:showCatName val="0"/>
          <c:showSerName val="0"/>
          <c:showPercent val="0"/>
          <c:showBubbleSize val="0"/>
        </c:dLbl>
      </c:pivotFmt>
      <c:pivotFmt>
        <c:idx val="2"/>
        <c:marker>
          <c:symbol val="none"/>
        </c:marker>
        <c:dLbl>
          <c:idx val="0"/>
          <c:spPr/>
          <c:txPr>
            <a:bodyPr/>
            <a:lstStyle/>
            <a:p>
              <a:pPr>
                <a:defRPr/>
              </a:pPr>
              <a:endParaRPr lang="en-US"/>
            </a:p>
          </c:txPr>
          <c:showLegendKey val="0"/>
          <c:showVal val="1"/>
          <c:showCatName val="0"/>
          <c:showSerName val="0"/>
          <c:showPercent val="0"/>
          <c:showBubbleSize val="0"/>
        </c:dLbl>
      </c:pivotFmt>
      <c:pivotFmt>
        <c:idx val="3"/>
        <c:marker>
          <c:symbol val="none"/>
        </c:marker>
        <c:dLbl>
          <c:idx val="0"/>
          <c:spPr/>
          <c:txPr>
            <a:bodyPr/>
            <a:lstStyle/>
            <a:p>
              <a:pPr>
                <a:defRPr/>
              </a:pPr>
              <a:endParaRPr lang="en-US"/>
            </a:p>
          </c:txPr>
          <c:showLegendKey val="0"/>
          <c:showVal val="0"/>
          <c:showCatName val="0"/>
          <c:showSerName val="0"/>
          <c:showPercent val="1"/>
          <c:showBubbleSize val="0"/>
        </c:dLbl>
      </c:pivotFmt>
      <c:pivotFmt>
        <c:idx val="4"/>
        <c:marker>
          <c:symbol val="none"/>
        </c:marker>
        <c:dLbl>
          <c:idx val="0"/>
          <c:spPr/>
          <c:txPr>
            <a:bodyPr/>
            <a:lstStyle/>
            <a:p>
              <a:pPr>
                <a:defRPr/>
              </a:pPr>
              <a:endParaRPr lang="en-US"/>
            </a:p>
          </c:txPr>
          <c:showLegendKey val="0"/>
          <c:showVal val="0"/>
          <c:showCatName val="0"/>
          <c:showSerName val="0"/>
          <c:showPercent val="1"/>
          <c:showBubbleSize val="0"/>
        </c:dLbl>
      </c:pivotFmt>
      <c:pivotFmt>
        <c:idx val="5"/>
        <c:marker>
          <c:symbol val="none"/>
        </c:marker>
        <c:dLbl>
          <c:idx val="0"/>
          <c:spPr/>
          <c:txPr>
            <a:bodyPr/>
            <a:lstStyle/>
            <a:p>
              <a:pPr>
                <a:defRPr/>
              </a:pPr>
              <a:endParaRPr lang="en-US"/>
            </a:p>
          </c:txPr>
          <c:showLegendKey val="0"/>
          <c:showVal val="0"/>
          <c:showCatName val="0"/>
          <c:showSerName val="0"/>
          <c:showPercent val="1"/>
          <c:showBubbleSize val="0"/>
        </c:dLbl>
      </c:pivotFmt>
      <c:pivotFmt>
        <c:idx val="6"/>
        <c:marker>
          <c:symbol val="none"/>
        </c:marker>
        <c:dLbl>
          <c:idx val="0"/>
          <c:spPr/>
          <c:txPr>
            <a:bodyPr/>
            <a:lstStyle/>
            <a:p>
              <a:pPr>
                <a:defRPr/>
              </a:pPr>
              <a:endParaRPr lang="en-US"/>
            </a:p>
          </c:txPr>
          <c:showLegendKey val="0"/>
          <c:showVal val="0"/>
          <c:showCatName val="0"/>
          <c:showSerName val="0"/>
          <c:showPercent val="1"/>
          <c:showBubbleSize val="0"/>
        </c:dLbl>
      </c:pivotFmt>
      <c:pivotFmt>
        <c:idx val="7"/>
        <c:marker>
          <c:symbol val="none"/>
        </c:marker>
        <c:dLbl>
          <c:idx val="0"/>
          <c:spPr/>
          <c:txPr>
            <a:bodyPr/>
            <a:lstStyle/>
            <a:p>
              <a:pPr>
                <a:defRPr/>
              </a:pPr>
              <a:endParaRPr lang="en-US"/>
            </a:p>
          </c:txPr>
          <c:showLegendKey val="0"/>
          <c:showVal val="0"/>
          <c:showCatName val="0"/>
          <c:showSerName val="0"/>
          <c:showPercent val="1"/>
          <c:showBubbleSize val="0"/>
        </c:dLbl>
      </c:pivotFmt>
    </c:pivotFmts>
    <c:view3D>
      <c:rotX val="30"/>
      <c:rotY val="0"/>
      <c:rAngAx val="0"/>
      <c:perspective val="30"/>
    </c:view3D>
    <c:floor>
      <c:thickness val="0"/>
    </c:floor>
    <c:sideWall>
      <c:thickness val="0"/>
    </c:sideWall>
    <c:backWall>
      <c:thickness val="0"/>
    </c:backWall>
    <c:plotArea>
      <c:layout/>
      <c:pie3DChart>
        <c:varyColors val="1"/>
        <c:ser>
          <c:idx val="0"/>
          <c:order val="0"/>
          <c:tx>
            <c:strRef>
              <c:f>'Projects Total Time'!$B$27</c:f>
              <c:strCache>
                <c:ptCount val="1"/>
                <c:pt idx="0">
                  <c:v>Total</c:v>
                </c:pt>
              </c:strCache>
            </c:strRef>
          </c:tx>
          <c:dLbls>
            <c:txPr>
              <a:bodyPr/>
              <a:lstStyle/>
              <a:p>
                <a:pPr>
                  <a:defRPr/>
                </a:pPr>
                <a:endParaRPr lang="en-US"/>
              </a:p>
            </c:txPr>
            <c:showLegendKey val="0"/>
            <c:showVal val="0"/>
            <c:showCatName val="0"/>
            <c:showSerName val="0"/>
            <c:showPercent val="1"/>
            <c:showBubbleSize val="0"/>
            <c:showLeaderLines val="1"/>
          </c:dLbls>
          <c:cat>
            <c:multiLvlStrRef>
              <c:f>'Projects Total Time'!$A$28:$A$42</c:f>
              <c:multiLvlStrCache>
                <c:ptCount val="8"/>
                <c:lvl>
                  <c:pt idx="1">
                    <c:v>Billable</c:v>
                  </c:pt>
                  <c:pt idx="2">
                    <c:v>Non-Billable</c:v>
                  </c:pt>
                  <c:pt idx="3">
                    <c:v>Billable</c:v>
                  </c:pt>
                  <c:pt idx="4">
                    <c:v>Non-Billable</c:v>
                  </c:pt>
                  <c:pt idx="5">
                    <c:v>Billable</c:v>
                  </c:pt>
                  <c:pt idx="6">
                    <c:v>Billable</c:v>
                  </c:pt>
                  <c:pt idx="7">
                    <c:v>Non-Billable</c:v>
                  </c:pt>
                </c:lvl>
                <c:lvl>
                  <c:pt idx="1">
                    <c:v>Large</c:v>
                  </c:pt>
                  <c:pt idx="2">
                    <c:v>Fixed Hours</c:v>
                  </c:pt>
                  <c:pt idx="4">
                    <c:v>Medium</c:v>
                  </c:pt>
                  <c:pt idx="6">
                    <c:v>Small</c:v>
                  </c:pt>
                  <c:pt idx="7">
                    <c:v>Non-Billable Committed Hours</c:v>
                  </c:pt>
                </c:lvl>
              </c:multiLvlStrCache>
            </c:multiLvlStrRef>
          </c:cat>
          <c:val>
            <c:numRef>
              <c:f>'Projects Total Time'!$B$28:$B$42</c:f>
              <c:numCache>
                <c:formatCode>General</c:formatCode>
                <c:ptCount val="8"/>
                <c:pt idx="0">
                  <c:v>3.8</c:v>
                </c:pt>
                <c:pt idx="1">
                  <c:v>44.41</c:v>
                </c:pt>
                <c:pt idx="2">
                  <c:v>3.5</c:v>
                </c:pt>
                <c:pt idx="3">
                  <c:v>115.39</c:v>
                </c:pt>
                <c:pt idx="4">
                  <c:v>8</c:v>
                </c:pt>
                <c:pt idx="5">
                  <c:v>56.38</c:v>
                </c:pt>
                <c:pt idx="6">
                  <c:v>24.43</c:v>
                </c:pt>
                <c:pt idx="7">
                  <c:v>13.5</c:v>
                </c:pt>
              </c:numCache>
            </c:numRef>
          </c:val>
        </c:ser>
        <c:dLbls>
          <c:showLegendKey val="0"/>
          <c:showVal val="0"/>
          <c:showCatName val="0"/>
          <c:showSerName val="0"/>
          <c:showPercent val="1"/>
          <c:showBubbleSize val="0"/>
          <c:showLeaderLines val="1"/>
        </c:dLbls>
      </c:pie3DChart>
    </c:plotArea>
    <c:legend>
      <c:legendPos val="t"/>
      <c:layout>
        <c:manualLayout>
          <c:xMode val="edge"/>
          <c:yMode val="edge"/>
          <c:x val="1.4331476960178646E-2"/>
          <c:y val="9.3091920859353403E-2"/>
          <c:w val="0.66071887618264025"/>
          <c:h val="0.3055433344898329"/>
        </c:manualLayout>
      </c:layout>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1.xml"/><Relationship Id="rId3" Type="http://schemas.openxmlformats.org/officeDocument/2006/relationships/chart" Target="../charts/chart6.xml"/><Relationship Id="rId7" Type="http://schemas.openxmlformats.org/officeDocument/2006/relationships/chart" Target="../charts/chart10.xml"/><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chart" Target="../charts/chart9.xml"/><Relationship Id="rId5" Type="http://schemas.openxmlformats.org/officeDocument/2006/relationships/chart" Target="../charts/chart8.xml"/><Relationship Id="rId4" Type="http://schemas.openxmlformats.org/officeDocument/2006/relationships/chart" Target="../charts/chart7.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 Id="rId4" Type="http://schemas.openxmlformats.org/officeDocument/2006/relationships/chart" Target="../charts/chart18.xml"/></Relationships>
</file>

<file path=xl/drawings/drawing1.xml><?xml version="1.0" encoding="utf-8"?>
<xdr:wsDr xmlns:xdr="http://schemas.openxmlformats.org/drawingml/2006/spreadsheetDrawing" xmlns:a="http://schemas.openxmlformats.org/drawingml/2006/main">
  <xdr:twoCellAnchor>
    <xdr:from>
      <xdr:col>0</xdr:col>
      <xdr:colOff>28575</xdr:colOff>
      <xdr:row>24</xdr:row>
      <xdr:rowOff>128587</xdr:rowOff>
    </xdr:from>
    <xdr:to>
      <xdr:col>4</xdr:col>
      <xdr:colOff>771525</xdr:colOff>
      <xdr:row>39</xdr:row>
      <xdr:rowOff>14287</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19050</xdr:colOff>
      <xdr:row>24</xdr:row>
      <xdr:rowOff>104775</xdr:rowOff>
    </xdr:from>
    <xdr:to>
      <xdr:col>10</xdr:col>
      <xdr:colOff>257175</xdr:colOff>
      <xdr:row>38</xdr:row>
      <xdr:rowOff>180975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150019</xdr:colOff>
      <xdr:row>60</xdr:row>
      <xdr:rowOff>178593</xdr:rowOff>
    </xdr:from>
    <xdr:to>
      <xdr:col>1</xdr:col>
      <xdr:colOff>916782</xdr:colOff>
      <xdr:row>74</xdr:row>
      <xdr:rowOff>35718</xdr:rowOff>
    </xdr:to>
    <mc:AlternateContent xmlns:mc="http://schemas.openxmlformats.org/markup-compatibility/2006" xmlns:a14="http://schemas.microsoft.com/office/drawing/2010/main">
      <mc:Choice Requires="a14">
        <xdr:graphicFrame macro="">
          <xdr:nvGraphicFramePr>
            <xdr:cNvPr id="8" name="Created On"/>
            <xdr:cNvGraphicFramePr/>
          </xdr:nvGraphicFramePr>
          <xdr:xfrm>
            <a:off x="0" y="0"/>
            <a:ext cx="0" cy="0"/>
          </xdr:xfrm>
          <a:graphic>
            <a:graphicData uri="http://schemas.microsoft.com/office/drawing/2010/slicer">
              <sle:slicer xmlns:sle="http://schemas.microsoft.com/office/drawing/2010/slicer" name="Created On"/>
            </a:graphicData>
          </a:graphic>
        </xdr:graphicFrame>
      </mc:Choice>
      <mc:Fallback xmlns="">
        <xdr:sp macro="" textlink="">
          <xdr:nvSpPr>
            <xdr:cNvPr id="0" name=""/>
            <xdr:cNvSpPr>
              <a:spLocks noTextEdit="1"/>
            </xdr:cNvSpPr>
          </xdr:nvSpPr>
          <xdr:spPr>
            <a:xfrm>
              <a:off x="150019" y="11834812"/>
              <a:ext cx="1826419"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142875</xdr:colOff>
      <xdr:row>60</xdr:row>
      <xdr:rowOff>152400</xdr:rowOff>
    </xdr:from>
    <xdr:to>
      <xdr:col>5</xdr:col>
      <xdr:colOff>695326</xdr:colOff>
      <xdr:row>74</xdr:row>
      <xdr:rowOff>9525</xdr:rowOff>
    </xdr:to>
    <mc:AlternateContent xmlns:mc="http://schemas.openxmlformats.org/markup-compatibility/2006" xmlns:a14="http://schemas.microsoft.com/office/drawing/2010/main">
      <mc:Choice Requires="a14">
        <xdr:graphicFrame macro="">
          <xdr:nvGraphicFramePr>
            <xdr:cNvPr id="9" name="Reported Date"/>
            <xdr:cNvGraphicFramePr/>
          </xdr:nvGraphicFramePr>
          <xdr:xfrm>
            <a:off x="0" y="0"/>
            <a:ext cx="0" cy="0"/>
          </xdr:xfrm>
          <a:graphic>
            <a:graphicData uri="http://schemas.microsoft.com/office/drawing/2010/slicer">
              <sle:slicer xmlns:sle="http://schemas.microsoft.com/office/drawing/2010/slicer" name="Reported Date"/>
            </a:graphicData>
          </a:graphic>
        </xdr:graphicFrame>
      </mc:Choice>
      <mc:Fallback xmlns="">
        <xdr:sp macro="" textlink="">
          <xdr:nvSpPr>
            <xdr:cNvPr id="0" name=""/>
            <xdr:cNvSpPr>
              <a:spLocks noTextEdit="1"/>
            </xdr:cNvSpPr>
          </xdr:nvSpPr>
          <xdr:spPr>
            <a:xfrm>
              <a:off x="4038600" y="1429702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xdr:from>
      <xdr:col>6</xdr:col>
      <xdr:colOff>304800</xdr:colOff>
      <xdr:row>61</xdr:row>
      <xdr:rowOff>90487</xdr:rowOff>
    </xdr:from>
    <xdr:to>
      <xdr:col>13</xdr:col>
      <xdr:colOff>419100</xdr:colOff>
      <xdr:row>75</xdr:row>
      <xdr:rowOff>166687</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xdr:col>
      <xdr:colOff>38100</xdr:colOff>
      <xdr:row>0</xdr:row>
      <xdr:rowOff>12700</xdr:rowOff>
    </xdr:from>
    <xdr:to>
      <xdr:col>21</xdr:col>
      <xdr:colOff>28575</xdr:colOff>
      <xdr:row>22</xdr:row>
      <xdr:rowOff>152400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19050</xdr:colOff>
      <xdr:row>22</xdr:row>
      <xdr:rowOff>171450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23</xdr:row>
      <xdr:rowOff>47626</xdr:rowOff>
    </xdr:from>
    <xdr:to>
      <xdr:col>9</xdr:col>
      <xdr:colOff>9525</xdr:colOff>
      <xdr:row>46</xdr:row>
      <xdr:rowOff>38100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59530</xdr:colOff>
      <xdr:row>23</xdr:row>
      <xdr:rowOff>59531</xdr:rowOff>
    </xdr:from>
    <xdr:to>
      <xdr:col>20</xdr:col>
      <xdr:colOff>583405</xdr:colOff>
      <xdr:row>46</xdr:row>
      <xdr:rowOff>35719</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46</xdr:row>
      <xdr:rowOff>59530</xdr:rowOff>
    </xdr:from>
    <xdr:to>
      <xdr:col>9</xdr:col>
      <xdr:colOff>11905</xdr:colOff>
      <xdr:row>64</xdr:row>
      <xdr:rowOff>190499</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59532</xdr:colOff>
      <xdr:row>46</xdr:row>
      <xdr:rowOff>71437</xdr:rowOff>
    </xdr:from>
    <xdr:to>
      <xdr:col>20</xdr:col>
      <xdr:colOff>500064</xdr:colOff>
      <xdr:row>65</xdr:row>
      <xdr:rowOff>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10583</xdr:colOff>
      <xdr:row>65</xdr:row>
      <xdr:rowOff>63499</xdr:rowOff>
    </xdr:from>
    <xdr:to>
      <xdr:col>9</xdr:col>
      <xdr:colOff>10582</xdr:colOff>
      <xdr:row>84</xdr:row>
      <xdr:rowOff>10582</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84667</xdr:colOff>
      <xdr:row>65</xdr:row>
      <xdr:rowOff>84667</xdr:rowOff>
    </xdr:from>
    <xdr:to>
      <xdr:col>20</xdr:col>
      <xdr:colOff>497416</xdr:colOff>
      <xdr:row>83</xdr:row>
      <xdr:rowOff>169333</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6</xdr:col>
      <xdr:colOff>380999</xdr:colOff>
      <xdr:row>1</xdr:row>
      <xdr:rowOff>157692</xdr:rowOff>
    </xdr:from>
    <xdr:to>
      <xdr:col>18</xdr:col>
      <xdr:colOff>175682</xdr:colOff>
      <xdr:row>20</xdr:row>
      <xdr:rowOff>104775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440532</xdr:colOff>
      <xdr:row>21</xdr:row>
      <xdr:rowOff>33338</xdr:rowOff>
    </xdr:from>
    <xdr:to>
      <xdr:col>12</xdr:col>
      <xdr:colOff>369094</xdr:colOff>
      <xdr:row>34</xdr:row>
      <xdr:rowOff>80963</xdr:rowOff>
    </xdr:to>
    <mc:AlternateContent xmlns:mc="http://schemas.openxmlformats.org/markup-compatibility/2006" xmlns:a14="http://schemas.microsoft.com/office/drawing/2010/main">
      <mc:Choice Requires="a14">
        <xdr:graphicFrame macro="">
          <xdr:nvGraphicFramePr>
            <xdr:cNvPr id="3" name="Reported Date 1"/>
            <xdr:cNvGraphicFramePr/>
          </xdr:nvGraphicFramePr>
          <xdr:xfrm>
            <a:off x="0" y="0"/>
            <a:ext cx="0" cy="0"/>
          </xdr:xfrm>
          <a:graphic>
            <a:graphicData uri="http://schemas.microsoft.com/office/drawing/2010/slicer">
              <sle:slicer xmlns:sle="http://schemas.microsoft.com/office/drawing/2010/slicer" name="Reported Date 1"/>
            </a:graphicData>
          </a:graphic>
        </xdr:graphicFrame>
      </mc:Choice>
      <mc:Fallback xmlns="">
        <xdr:sp macro="" textlink="">
          <xdr:nvSpPr>
            <xdr:cNvPr id="0" name=""/>
            <xdr:cNvSpPr>
              <a:spLocks noTextEdit="1"/>
            </xdr:cNvSpPr>
          </xdr:nvSpPr>
          <xdr:spPr>
            <a:xfrm>
              <a:off x="11680032" y="4033838"/>
              <a:ext cx="1476374"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xdr:from>
      <xdr:col>8</xdr:col>
      <xdr:colOff>95250</xdr:colOff>
      <xdr:row>1</xdr:row>
      <xdr:rowOff>123825</xdr:rowOff>
    </xdr:from>
    <xdr:to>
      <xdr:col>17</xdr:col>
      <xdr:colOff>173831</xdr:colOff>
      <xdr:row>16</xdr:row>
      <xdr:rowOff>9525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180975</xdr:colOff>
      <xdr:row>17</xdr:row>
      <xdr:rowOff>57150</xdr:rowOff>
    </xdr:from>
    <xdr:to>
      <xdr:col>15</xdr:col>
      <xdr:colOff>492918</xdr:colOff>
      <xdr:row>31</xdr:row>
      <xdr:rowOff>133350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7</xdr:col>
      <xdr:colOff>1085850</xdr:colOff>
      <xdr:row>0</xdr:row>
      <xdr:rowOff>0</xdr:rowOff>
    </xdr:from>
    <xdr:to>
      <xdr:col>15</xdr:col>
      <xdr:colOff>161925</xdr:colOff>
      <xdr:row>21</xdr:row>
      <xdr:rowOff>52388</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171450</xdr:colOff>
      <xdr:row>0</xdr:row>
      <xdr:rowOff>42861</xdr:rowOff>
    </xdr:from>
    <xdr:to>
      <xdr:col>7</xdr:col>
      <xdr:colOff>542925</xdr:colOff>
      <xdr:row>21</xdr:row>
      <xdr:rowOff>95250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704850</xdr:colOff>
      <xdr:row>22</xdr:row>
      <xdr:rowOff>147637</xdr:rowOff>
    </xdr:from>
    <xdr:to>
      <xdr:col>15</xdr:col>
      <xdr:colOff>85725</xdr:colOff>
      <xdr:row>37</xdr:row>
      <xdr:rowOff>33337</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133350</xdr:colOff>
      <xdr:row>22</xdr:row>
      <xdr:rowOff>157162</xdr:rowOff>
    </xdr:from>
    <xdr:to>
      <xdr:col>9</xdr:col>
      <xdr:colOff>571500</xdr:colOff>
      <xdr:row>37</xdr:row>
      <xdr:rowOff>42862</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Rami Cohen" refreshedDate="41130.730261805555" createdVersion="4" refreshedVersion="4" minRefreshableVersion="3" recordCount="196">
  <cacheSource type="worksheet">
    <worksheetSource name="CSProjects"/>
  </cacheSource>
  <cacheFields count="9">
    <cacheField name="Created On" numFmtId="165">
      <sharedItems containsSemiMixedTypes="0" containsNonDate="0" containsDate="1" containsString="0" minDate="2012-03-01T00:00:00" maxDate="2012-08-10T00:00:00" count="83">
        <d v="2012-03-01T00:00:00"/>
        <d v="2012-03-06T00:00:00"/>
        <d v="2012-03-08T00:00:00"/>
        <d v="2012-03-11T00:00:00"/>
        <d v="2012-03-12T00:00:00"/>
        <d v="2012-03-13T00:00:00"/>
        <d v="2012-03-14T00:00:00"/>
        <d v="2012-03-16T00:00:00"/>
        <d v="2012-03-20T00:00:00"/>
        <d v="2012-03-22T00:00:00"/>
        <d v="2012-03-23T00:00:00"/>
        <d v="2012-03-26T00:00:00"/>
        <d v="2012-03-27T00:00:00"/>
        <d v="2012-03-28T00:00:00"/>
        <d v="2012-04-02T00:00:00"/>
        <d v="2012-04-03T00:00:00"/>
        <d v="2012-04-04T00:00:00"/>
        <d v="2012-04-05T00:00:00"/>
        <d v="2012-04-13T00:00:00"/>
        <d v="2012-04-16T00:00:00"/>
        <d v="2012-04-17T00:00:00"/>
        <d v="2012-04-18T00:00:00"/>
        <d v="2012-04-19T00:00:00"/>
        <d v="2012-04-20T00:00:00"/>
        <d v="2012-04-24T00:00:00"/>
        <d v="2012-04-25T00:00:00"/>
        <d v="2012-04-26T00:00:00"/>
        <d v="2012-04-27T00:00:00"/>
        <d v="2012-04-28T00:00:00"/>
        <d v="2012-05-01T00:00:00"/>
        <d v="2012-05-08T00:00:00"/>
        <d v="2012-05-09T00:00:00"/>
        <d v="2012-05-10T00:00:00"/>
        <d v="2012-05-11T00:00:00"/>
        <d v="2012-05-15T00:00:00"/>
        <d v="2012-05-16T00:00:00"/>
        <d v="2012-05-17T00:00:00"/>
        <d v="2012-05-21T00:00:00"/>
        <d v="2012-05-22T00:00:00"/>
        <d v="2012-05-23T00:00:00"/>
        <d v="2012-05-24T00:00:00"/>
        <d v="2012-05-25T00:00:00"/>
        <d v="2012-05-27T00:00:00"/>
        <d v="2012-05-29T00:00:00"/>
        <d v="2012-05-31T00:00:00"/>
        <d v="2012-06-01T00:00:00"/>
        <d v="2012-06-04T00:00:00"/>
        <d v="2012-06-05T00:00:00"/>
        <d v="2012-06-06T00:00:00"/>
        <d v="2012-06-08T00:00:00"/>
        <d v="2012-06-11T00:00:00"/>
        <d v="2012-06-12T00:00:00"/>
        <d v="2012-06-13T00:00:00"/>
        <d v="2012-06-14T00:00:00"/>
        <d v="2012-06-15T00:00:00"/>
        <d v="2012-06-21T00:00:00"/>
        <d v="2012-06-22T00:00:00"/>
        <d v="2012-06-27T00:00:00"/>
        <d v="2012-06-29T00:00:00"/>
        <d v="2012-07-02T00:00:00"/>
        <d v="2012-07-05T00:00:00"/>
        <d v="2012-07-06T00:00:00"/>
        <d v="2012-07-09T00:00:00"/>
        <d v="2012-07-10T00:00:00"/>
        <d v="2012-07-12T00:00:00"/>
        <d v="2012-07-13T00:00:00"/>
        <d v="2012-07-14T00:00:00"/>
        <d v="2012-07-16T00:00:00"/>
        <d v="2012-07-17T00:00:00"/>
        <d v="2012-07-18T00:00:00"/>
        <d v="2012-07-19T00:00:00"/>
        <d v="2012-07-20T00:00:00"/>
        <d v="2012-07-24T00:00:00"/>
        <d v="2012-07-25T00:00:00"/>
        <d v="2012-07-26T00:00:00"/>
        <d v="2012-07-27T00:00:00"/>
        <d v="2012-07-28T00:00:00"/>
        <d v="2012-07-30T00:00:00"/>
        <d v="2012-07-31T00:00:00"/>
        <d v="2012-08-01T00:00:00"/>
        <d v="2012-08-02T00:00:00"/>
        <d v="2012-08-03T00:00:00"/>
        <d v="2012-08-09T00:00:00"/>
      </sharedItems>
      <fieldGroup base="0">
        <rangePr groupBy="months" startDate="2012-03-01T00:00:00" endDate="2012-08-10T00:00:00"/>
        <groupItems count="14">
          <s v="&lt;3-1-2012"/>
          <s v="Jan"/>
          <s v="Feb"/>
          <s v="Mar"/>
          <s v="Apr"/>
          <s v="May"/>
          <s v="Jun"/>
          <s v="Jul"/>
          <s v="Aug"/>
          <s v="Sep"/>
          <s v="Oct"/>
          <s v="Nov"/>
          <s v="Dec"/>
          <s v="&gt;8-10-2012"/>
        </groupItems>
      </fieldGroup>
    </cacheField>
    <cacheField name="Num Hours" numFmtId="0">
      <sharedItems containsSemiMixedTypes="0" containsString="0" containsNumber="1" minValue="0.75" maxValue="120"/>
    </cacheField>
    <cacheField name="Sold Price" numFmtId="2">
      <sharedItems containsSemiMixedTypes="0" containsString="0" containsNumber="1" containsInteger="1" minValue="0" maxValue="11585"/>
    </cacheField>
    <cacheField name="CSM" numFmtId="0">
      <sharedItems count="13">
        <s v="Alex Gorman"/>
        <s v="G.I.Teh"/>
        <s v="Roni Feldsher"/>
        <s v="Rami Cohen"/>
        <s v="Evgeni Haikin"/>
        <s v="David Goulden"/>
        <s v="Josh Santos"/>
        <s v="Rob Sidhu"/>
        <s v="Tal Noga"/>
        <s v="Eran Fishov"/>
        <s v="Patrick Smith"/>
        <s v="Jonah Kadish"/>
        <s v="Noam Sayada"/>
      </sharedItems>
    </cacheField>
    <cacheField name="Project" numFmtId="0">
      <sharedItems/>
    </cacheField>
    <cacheField name="Package" numFmtId="0">
      <sharedItems count="4">
        <s v="Package Small"/>
        <s v="Fixed Hours"/>
        <s v="Package Large"/>
        <s v="Package Medium"/>
      </sharedItems>
    </cacheField>
    <cacheField name="PO Number" numFmtId="0">
      <sharedItems containsMixedTypes="1" containsNumber="1" containsInteger="1" minValue="0" maxValue="0"/>
    </cacheField>
    <cacheField name="Region" numFmtId="0">
      <sharedItems containsMixedTypes="1" containsNumber="1" containsInteger="1" minValue="0" maxValue="0" count="4">
        <s v="USA"/>
        <s v="EMEA"/>
        <s v="ROW"/>
        <n v="0" u="1"/>
      </sharedItems>
    </cacheField>
    <cacheField name="Remaining Effort" numFmtId="0">
      <sharedItems containsSemiMixedTypes="0" containsString="0" containsNumber="1" minValue="0" maxValue="107"/>
    </cacheField>
  </cacheFields>
  <extLst>
    <ext xmlns:x14="http://schemas.microsoft.com/office/spreadsheetml/2009/9/main" uri="{725AE2AE-9491-48be-B2B4-4EB974FC3084}">
      <x14:pivotCacheDefinition pivotCacheId="1"/>
    </ext>
  </extLst>
</pivotCacheDefinition>
</file>

<file path=xl/pivotCache/pivotCacheDefinition2.xml><?xml version="1.0" encoding="utf-8"?>
<pivotCacheDefinition xmlns="http://schemas.openxmlformats.org/spreadsheetml/2006/main" xmlns:r="http://schemas.openxmlformats.org/officeDocument/2006/relationships" r:id="rId1" refreshedBy="Rami Cohen" refreshedDate="41130.730300925927" createdVersion="4" refreshedVersion="4" minRefreshableVersion="3" recordCount="709">
  <cacheSource type="worksheet">
    <worksheetSource name="Entries"/>
  </cacheSource>
  <cacheFields count="15">
    <cacheField name="Work Item.ID" numFmtId="0">
      <sharedItems/>
    </cacheField>
    <cacheField name="Reproter name" numFmtId="0">
      <sharedItems containsBlank="1" count="15">
        <s v="Patrick Smith"/>
        <s v="Josh Santos"/>
        <s v="Tal Noga"/>
        <s v="Rami Cohen"/>
        <s v="Eran Fishov"/>
        <s v="Roni Feldsher"/>
        <s v="Alex Gorman"/>
        <s v="David Goulden"/>
        <s v="G.I.Teh"/>
        <s v="Rob Sidhu"/>
        <s v="Evgeni Haikin"/>
        <s v="Noam Sayada"/>
        <s v="Jonah Kadish"/>
        <s v="" u="1"/>
        <m u="1"/>
      </sharedItems>
    </cacheField>
    <cacheField name="Duration" numFmtId="0">
      <sharedItems containsSemiMixedTypes="0" containsString="0" containsNumber="1" minValue="0" maxValue="8"/>
    </cacheField>
    <cacheField name="Duration.Unit" numFmtId="0">
      <sharedItems/>
    </cacheField>
    <cacheField name="Project Name" numFmtId="0">
      <sharedItems containsBlank="1" count="191">
        <s v="Brisbane Marketing Pty Ltd 6 h PS"/>
        <s v="JTS Onsite Training (in US office)"/>
        <s v="Qoveo - 8h 1000$"/>
        <s v="Orbit.uk"/>
        <s v="MIG"/>
        <s v="Afinium Tier 2 QS"/>
        <s v="College of Management"/>
        <s v="Wind River 5 h PS"/>
        <s v="UnitedHealthcareNon-Billable Committed Hours"/>
        <s v="TechProse - 40h PS"/>
        <s v="Indiana -Department of Child Services - 6h PS"/>
        <s v="Solazyme, Inc.Tier3"/>
        <s v="Pristine Sun LLC Fixed 1 Hour Excel Report"/>
        <s v="QUALITY HEALTH STRATEGIES - PROJECT MANAGEMENT OFFICE SYSTEM 22 h PS"/>
        <s v="Sondrel/Tier2/10h"/>
        <s v="ELC Online - - 58 h PS"/>
        <s v="Crow Wing County Fixed 3 Hours"/>
        <s v="Pristine Sun LLC 3 h PS"/>
        <s v="Molecular Imaging, Inc 3 h PS"/>
        <s v="Kaltura"/>
        <s v="Nexenta Systems - 1 Non-Billable Committed Hour"/>
        <s v="Redhotminute"/>
        <s v="Bazaarvoice Unlimited Hours"/>
        <s v="PlatformOne - 2 Non-Billable Committed Hours"/>
        <s v="Artemis"/>
        <s v="Binding Site"/>
        <s v=""/>
        <s v="Kata"/>
        <s v="Kata Vitec 13 h PS"/>
        <s v="PureDriven Tier1"/>
        <s v="IOMEDIA Fixed Hours"/>
        <s v="Gard:Small Package"/>
        <s v="The Competition Authority Tier3"/>
        <s v="BPL Global Medium"/>
        <s v="Heritage ArchitectureNon-Billable Committed Hours"/>
        <s v="Total Systems Development, Inc. Non-Billable Committed Hours"/>
        <s v="Tessera Global Services, Inc. Tier1"/>
        <s v="EMD Serono Project Management Office Fixed Hours"/>
        <s v="Edifice Information Management - 2 Non-Billable Committed Hour"/>
        <s v="HP Training Large"/>
        <s v="ADAC-ICS Excel Report (3h)"/>
        <s v="Block Solutions Tier2"/>
        <s v="Aetna Non-Billable 3 Committed Hours"/>
        <s v="LTCP 1 h PS"/>
        <s v="Net Translators Implementation Program"/>
        <s v="Memorial Family of Services Large"/>
        <s v="Sony PlayStation PDIT:Large Package"/>
        <s v="Aetna Consulting Small"/>
        <s v="Strauss Water"/>
        <s v="Lincoln Financial Group - 18h PS"/>
        <s v="Neenah Paper QS"/>
        <s v="Simthetiq"/>
        <s v="IO Media 10 h PS"/>
        <s v="_ Fixed Hours (Arbor)"/>
        <s v="movento Schweiz AG:Medium Package"/>
        <s v="Envisiontel 3 h PS"/>
        <s v="HealthTrust Purchasing Group:Large Package"/>
        <s v="Capture Studio 2 h PS"/>
        <s v="Brainshark 1 h PS"/>
        <s v="Medium QuickStart Professional Services -- Trinet"/>
        <s v="Musician Institute 6 h PS"/>
        <s v="Lattice Engines 1 day on site workshop"/>
        <s v="511IT-Tactical:Small Package"/>
        <s v="OnStar EPM 2 h PS"/>
        <s v="Unleashed Online Marketing 3 h PS"/>
        <s v="Gems Sensors and Controls 1 h PS"/>
        <s v="TOR Excel Add-in Issue-Customer-Contact Report"/>
        <s v="Frito-Lay 3 h PS"/>
        <s v="Joan Mitchell FoundationTP:Small Package"/>
        <s v="FireRocket Concepts:Small Package"/>
        <s v="Certain Software, Inc. 3 h PS"/>
        <s v="Marketo - Professional Services Hours"/>
        <s v="Affero 3 h PS"/>
        <s v="Affinity Solutions:Medium Package"/>
        <s v="Soutthern Investments Pvt Ltd:Medium Package"/>
        <s v="Eurotech Master 10 h PS"/>
        <s v="Defran Systems 1 h PS"/>
        <s v="DPR Construction:Small Package"/>
        <s v="Chicago Cubs Baseball Club, LLC 3 h PS"/>
        <s v="Echo Global:Small Package"/>
        <s v="Capital One Advisers Sp. z o.o. Tier3"/>
        <s v="Bezeq-Int"/>
        <s v="Lexi-Comp Inc. 1 h PS"/>
        <s v="FulCircle 1 h PS"/>
        <s v="Buxton Company 5 h PS"/>
        <s v="ADVA Optical Networking:Large Package"/>
        <s v="Brainshark:Small Package"/>
        <s v="Wijs 6 days on site"/>
        <s v="School Improvement Network:Medium Package"/>
        <s v="mindSHIFT 1 h PS"/>
        <s v="Benefit Express:Medium Package"/>
        <s v="Adobe:Medium Package"/>
        <s v="MyThings"/>
        <s v="KL Communications:Small Package"/>
        <s v="TechProse 10 h PS"/>
        <s v="Leadership S&amp;D Q&amp;A .75h"/>
        <s v="VCE LLC 3 h PS"/>
        <s v="Agilent:Small Package"/>
        <s v="Wijs 50 h PS"/>
        <s v="Argus Group 1 h PS"/>
        <s v="Bonnier - Television Group 1 h PS"/>
        <s v="UNK project 20 h PS"/>
        <s v="Crunchy Logistics 10 h PS"/>
        <s v="תדיראן טלקום שרותי תקשורת בישראל 5 h PS"/>
        <s v="SourceLink CI TT Excel Report"/>
        <s v="Veracity Engineering - 24 hour QS"/>
        <s v="Division of IT 3 h PS"/>
        <s v="HMS - 35h Success Package"/>
        <s v="Ness: 120h PS"/>
        <s v="Fujitsu GBG GPMO 12 h PS"/>
        <s v="Flying Cargo Training - 5 hours"/>
        <s v="BN Industries:Package Small Package"/>
        <s v="Echopass 15 h PS"/>
        <s v="MOSAIC: 2h PS"/>
        <s v="Argus Group:Package Medium Package"/>
        <s v="QTS:Package Large Package"/>
        <s v="Mace Group:Medium Package"/>
        <s v="TEMIS:Package Medium Package"/>
        <s v="Fourier Education systems:Package Small Package"/>
        <s v="Boston Scientific Bay Area:Package Large Package"/>
        <s v="SHL:Package Small Package"/>
        <s v="BETTERPLACE62:Package Large Package"/>
        <s v="ARS Franche-Comté:Package Small Package"/>
        <s v="OECD OCDE:Package Medium Package"/>
        <s v="PlayNetwork:Package Large Package"/>
        <s v="SIGMA Groupe: 40h PS"/>
        <s v="Websense: 1.5h PS Excel Add-in"/>
        <s v="Marine Harvest:Package Small Package"/>
        <s v="School District of Philadelphia 1h PS"/>
        <s v="CDPHE 4 h PS"/>
        <s v="Protean Design Group:Package Medium Package"/>
        <s v="ContinuousHealth:Package Small Package"/>
        <s v="GETECH: 2h PS"/>
        <s v="Clydeco: QS Package Large"/>
        <s v="VB Expertise QS S"/>
        <s v="TE Connectivity 6 h PS"/>
        <s v="Emagine: 1h PS"/>
        <s v="Binding Site: QS Package Small"/>
        <s v="Gems Sensors and Controls:Package Medium Package"/>
        <s v="Market Fever Pty Ltd:Package Small Package"/>
        <s v="íncipy, s.a. 5 h PS"/>
        <s v="HP: QS Package Large"/>
        <s v="WayCarbon: 1h PS"/>
        <s v="Mosaic Consulting Group: QS Package Medium"/>
        <s v="Twig:Package Medium Package"/>
        <s v="ITW: QS Package Medium"/>
        <s v="NCS: 1h PS"/>
        <s v="ASCD:Package Large Package"/>
        <s v="International Business Systems Large"/>
        <s v="STAR Financial: QS Package Medium"/>
        <s v="Encore Capital Group: 40h PS"/>
        <s v="Vinsolutions 8h PS - On-Site"/>
        <s v="NCS: 2h PS"/>
        <s v="Institute of Internal Auditors: QS Package Small"/>
        <s v="Autodesk: QS Package Small"/>
        <s v="Nerd Whisperers: QS Package Small"/>
        <s v="Industrial Design Competence Center"/>
        <s v="Box Client Services: QS Package Large"/>
        <s v="NCS: 1.4h PS"/>
        <s v="WESTERN UNION BUSINESS SOLUTIONS13:Large Package"/>
        <m u="1"/>
        <s v="Elcam Medical Training - 5 hours" u="1"/>
        <s v="Barokatech Tier 3" u="1"/>
        <s v="HP Training Tier 1" u="1"/>
        <s v="FedEx Training - 11 hours" u="1"/>
        <s v="Wind River 10 h PS" u="1"/>
        <s v="TechProse" u="1"/>
        <s v="Prospectsoft - Tier3" u="1"/>
        <s v="The Shalem Center" u="1"/>
        <s v="Clarizen Int.: QS Package Large" u="1"/>
        <s v="WIT" u="1"/>
        <s v="Artemis 7 h PS" u="1"/>
        <s v="MSS Tier 2 QS" u="1"/>
        <s v="ITW18: QS Package Medium" u="1"/>
        <s v="Lincoln Financial Group 18 hours paid package" u="1"/>
        <s v="_ Fixed Hours" u="1"/>
        <s v="Lattice Engines - 30h PS" u="1"/>
        <s v="IGR - 18h PS" u="1"/>
        <s v="HealthTrust Purchasing Group:Medium Package" u="1"/>
        <s v="IO-Media - 3h PS" u="1"/>
        <s v="BPL Global Tier2" u="1"/>
        <s v="MSS Tier 2 QS (afinium)" u="1"/>
        <s v="Ness 30h PS" u="1"/>
        <s v="Goji SolutionsTraining - 5 hours" u="1"/>
        <s v="Indiana -Department of Child Services" u="1"/>
        <s v="Memorial Family of Services Tier1" u="1"/>
        <s v="ADAC - Customer Success" u="1"/>
        <s v="MyThnigs" u="1"/>
        <s v="ELC Online - 42h PS" u="1"/>
        <s v="Roche" u="1"/>
        <s v="[IGR] 18 hours paid hour package" u="1"/>
      </sharedItems>
    </cacheField>
    <cacheField name="Project Type" numFmtId="0">
      <sharedItems count="3">
        <s v="CS Project"/>
        <s v="CS Quick Start"/>
        <s v=""/>
      </sharedItems>
    </cacheField>
    <cacheField name="Project ID" numFmtId="0">
      <sharedItems/>
    </cacheField>
    <cacheField name="Package Type" numFmtId="0">
      <sharedItems containsMixedTypes="1" containsNumber="1" containsInteger="1" minValue="0" maxValue="0" count="6">
        <s v="Fixed Hours"/>
        <s v="Package Medium"/>
        <s v="Package Small"/>
        <s v=""/>
        <s v="Package Large"/>
        <n v="0" u="1"/>
      </sharedItems>
    </cacheField>
    <cacheField name="CS Region" numFmtId="0">
      <sharedItems containsMixedTypes="1" containsNumber="1" containsInteger="1" minValue="0" maxValue="0" count="5">
        <s v="USA"/>
        <s v="EMEA"/>
        <s v=""/>
        <s v="ROW"/>
        <n v="0" u="1"/>
      </sharedItems>
    </cacheField>
    <cacheField name="CS Category" numFmtId="0">
      <sharedItems/>
    </cacheField>
    <cacheField name="Billable" numFmtId="0">
      <sharedItems count="5">
        <s v="Billable"/>
        <s v="Non-Billable"/>
        <s v=""/>
        <b v="0" u="1"/>
        <b v="1" u="1"/>
      </sharedItems>
    </cacheField>
    <cacheField name="Reported Date" numFmtId="168">
      <sharedItems containsSemiMixedTypes="0" containsNonDate="0" containsDate="1" containsString="0" minDate="2012-03-01T00:00:00" maxDate="2012-08-09T00:00:00" count="119">
        <d v="2012-03-01T00:00:00"/>
        <d v="2012-03-02T00:00:00"/>
        <d v="2012-03-05T00:00:00"/>
        <d v="2012-03-06T00:00:00"/>
        <d v="2012-03-07T00:00:00"/>
        <d v="2012-03-08T00:00:00"/>
        <d v="2012-03-09T00:00:00"/>
        <d v="2012-03-11T00:00:00"/>
        <d v="2012-03-12T00:00:00"/>
        <d v="2012-03-13T00:00:00"/>
        <d v="2012-03-14T00:00:00"/>
        <d v="2012-03-15T00:00:00"/>
        <d v="2012-03-16T00:00:00"/>
        <d v="2012-03-18T00:00:00"/>
        <d v="2012-03-19T00:00:00"/>
        <d v="2012-03-20T00:00:00"/>
        <d v="2012-03-21T00:00:00"/>
        <d v="2012-03-22T00:00:00"/>
        <d v="2012-03-26T00:00:00"/>
        <d v="2012-03-27T00:00:00"/>
        <d v="2012-03-28T00:00:00"/>
        <d v="2012-03-29T00:00:00"/>
        <d v="2012-04-02T00:00:00"/>
        <d v="2012-04-03T00:00:00"/>
        <d v="2012-04-04T00:00:00"/>
        <d v="2012-04-05T00:00:00"/>
        <d v="2012-04-06T00:00:00"/>
        <d v="2012-04-10T00:00:00"/>
        <d v="2012-04-11T00:00:00"/>
        <d v="2012-04-12T00:00:00"/>
        <d v="2012-04-13T00:00:00"/>
        <d v="2012-04-16T00:00:00"/>
        <d v="2012-04-17T00:00:00"/>
        <d v="2012-04-18T00:00:00"/>
        <d v="2012-04-19T00:00:00"/>
        <d v="2012-04-20T00:00:00"/>
        <d v="2012-04-23T00:00:00"/>
        <d v="2012-04-24T00:00:00"/>
        <d v="2012-04-25T00:00:00"/>
        <d v="2012-04-26T00:00:00"/>
        <d v="2012-04-27T00:00:00"/>
        <d v="2012-04-30T00:00:00"/>
        <d v="2012-05-01T00:00:00"/>
        <d v="2012-05-02T00:00:00"/>
        <d v="2012-05-03T00:00:00"/>
        <d v="2012-05-04T00:00:00"/>
        <d v="2012-05-06T00:00:00"/>
        <d v="2012-05-07T00:00:00"/>
        <d v="2012-05-08T00:00:00"/>
        <d v="2012-05-09T00:00:00"/>
        <d v="2012-05-10T00:00:00"/>
        <d v="2012-05-11T00:00:00"/>
        <d v="2012-05-13T00:00:00"/>
        <d v="2012-05-14T00:00:00"/>
        <d v="2012-05-15T00:00:00"/>
        <d v="2012-05-16T00:00:00"/>
        <d v="2012-05-17T00:00:00"/>
        <d v="2012-05-18T00:00:00"/>
        <d v="2012-05-21T00:00:00"/>
        <d v="2012-05-22T00:00:00"/>
        <d v="2012-05-23T00:00:00"/>
        <d v="2012-05-24T00:00:00"/>
        <d v="2012-05-25T00:00:00"/>
        <d v="2012-05-28T00:00:00"/>
        <d v="2012-05-29T00:00:00"/>
        <d v="2012-05-30T00:00:00"/>
        <d v="2012-05-31T00:00:00"/>
        <d v="2012-06-01T00:00:00"/>
        <d v="2012-06-04T00:00:00"/>
        <d v="2012-06-05T00:00:00"/>
        <d v="2012-06-06T00:00:00"/>
        <d v="2012-06-07T00:00:00"/>
        <d v="2012-06-08T00:00:00"/>
        <d v="2012-06-11T00:00:00"/>
        <d v="2012-06-12T00:00:00"/>
        <d v="2012-06-13T00:00:00"/>
        <d v="2012-06-14T00:00:00"/>
        <d v="2012-06-15T00:00:00"/>
        <d v="2012-06-18T00:00:00"/>
        <d v="2012-06-19T00:00:00"/>
        <d v="2012-06-20T00:00:00"/>
        <d v="2012-06-21T00:00:00"/>
        <d v="2012-06-22T00:00:00"/>
        <d v="2012-06-25T00:00:00"/>
        <d v="2012-06-26T00:00:00"/>
        <d v="2012-06-27T00:00:00"/>
        <d v="2012-06-28T00:00:00"/>
        <d v="2012-06-29T00:00:00"/>
        <d v="2012-07-01T00:00:00"/>
        <d v="2012-07-02T00:00:00"/>
        <d v="2012-07-03T00:00:00"/>
        <d v="2012-07-04T00:00:00"/>
        <d v="2012-07-05T00:00:00"/>
        <d v="2012-07-06T00:00:00"/>
        <d v="2012-07-08T00:00:00"/>
        <d v="2012-07-09T00:00:00"/>
        <d v="2012-07-10T00:00:00"/>
        <d v="2012-07-11T00:00:00"/>
        <d v="2012-07-12T00:00:00"/>
        <d v="2012-07-13T00:00:00"/>
        <d v="2012-07-15T00:00:00"/>
        <d v="2012-07-16T00:00:00"/>
        <d v="2012-07-17T00:00:00"/>
        <d v="2012-07-18T00:00:00"/>
        <d v="2012-07-19T00:00:00"/>
        <d v="2012-07-20T00:00:00"/>
        <d v="2012-07-23T00:00:00"/>
        <d v="2012-07-24T00:00:00"/>
        <d v="2012-07-25T00:00:00"/>
        <d v="2012-07-26T00:00:00"/>
        <d v="2012-07-27T00:00:00"/>
        <d v="2012-07-30T00:00:00"/>
        <d v="2012-07-31T00:00:00"/>
        <d v="2012-08-01T00:00:00"/>
        <d v="2012-08-02T00:00:00"/>
        <d v="2012-08-03T00:00:00"/>
        <d v="2012-08-06T00:00:00"/>
        <d v="2012-08-07T00:00:00"/>
        <d v="2012-08-08T00:00:00"/>
      </sharedItems>
      <fieldGroup base="11">
        <rangePr groupBy="months" startDate="2012-03-01T00:00:00" endDate="2012-08-09T00:00:00"/>
        <groupItems count="14">
          <s v="&lt;3-1-2012"/>
          <s v="Jan"/>
          <s v="Feb"/>
          <s v="Mar"/>
          <s v="Apr"/>
          <s v="May"/>
          <s v="Jun"/>
          <s v="Jul"/>
          <s v="Aug"/>
          <s v="Sep"/>
          <s v="Oct"/>
          <s v="Nov"/>
          <s v="Dec"/>
          <s v="&gt;8-9-2012"/>
        </groupItems>
      </fieldGroup>
    </cacheField>
    <cacheField name="Recognition" numFmtId="0">
      <sharedItems containsMixedTypes="1" containsNumber="1" minValue="0" maxValue="1930.8"/>
    </cacheField>
    <cacheField name="PO Number" numFmtId="0">
      <sharedItems containsMixedTypes="1" containsNumber="1" containsInteger="1" minValue="0" maxValue="0"/>
    </cacheField>
    <cacheField name="Remainig " numFmtId="0">
      <sharedItems containsMixedTypes="1" containsNumber="1" minValue="0" maxValue="107"/>
    </cacheField>
  </cacheFields>
  <extLst>
    <ext xmlns:x14="http://schemas.microsoft.com/office/spreadsheetml/2009/9/main" uri="{725AE2AE-9491-48be-B2B4-4EB974FC3084}">
      <x14:pivotCacheDefinition pivotCacheId="2"/>
    </ext>
  </extLst>
</pivotCacheDefinition>
</file>

<file path=xl/pivotCache/pivotCacheRecords1.xml><?xml version="1.0" encoding="utf-8"?>
<pivotCacheRecords xmlns="http://schemas.openxmlformats.org/spreadsheetml/2006/main" xmlns:r="http://schemas.openxmlformats.org/officeDocument/2006/relationships" count="196">
  <r>
    <x v="0"/>
    <n v="5"/>
    <n v="800"/>
    <x v="0"/>
    <s v="Solazyme, Inc.Tier3"/>
    <x v="0"/>
    <n v="0"/>
    <x v="0"/>
    <n v="4"/>
  </r>
  <r>
    <x v="0"/>
    <n v="2"/>
    <n v="0"/>
    <x v="1"/>
    <s v="Heritage ArchitectureNon-Billable Committed Hours"/>
    <x v="1"/>
    <n v="0"/>
    <x v="0"/>
    <n v="0"/>
  </r>
  <r>
    <x v="1"/>
    <n v="6"/>
    <n v="0"/>
    <x v="2"/>
    <s v="UnitedHealthcareNon-Billable Committed Hours"/>
    <x v="1"/>
    <n v="0"/>
    <x v="0"/>
    <n v="6.42"/>
  </r>
  <r>
    <x v="2"/>
    <n v="1.5"/>
    <n v="167"/>
    <x v="0"/>
    <s v="Pristine Sun LLC Fixed 1 Hour Excel Report"/>
    <x v="1"/>
    <n v="0"/>
    <x v="0"/>
    <n v="0"/>
  </r>
  <r>
    <x v="2"/>
    <n v="8"/>
    <n v="1000"/>
    <x v="3"/>
    <s v="IOMEDIA Fixed Hours"/>
    <x v="1"/>
    <n v="0"/>
    <x v="0"/>
    <n v="0"/>
  </r>
  <r>
    <x v="3"/>
    <n v="5"/>
    <n v="800"/>
    <x v="4"/>
    <s v="Capital One Advisers Sp. z o.o. Tier3"/>
    <x v="0"/>
    <n v="0"/>
    <x v="1"/>
    <n v="0"/>
  </r>
  <r>
    <x v="3"/>
    <n v="5.5"/>
    <n v="800"/>
    <x v="5"/>
    <s v="The Competition Authority Tier3"/>
    <x v="0"/>
    <n v="0"/>
    <x v="1"/>
    <n v="2.5"/>
  </r>
  <r>
    <x v="4"/>
    <n v="1"/>
    <n v="0"/>
    <x v="0"/>
    <s v="Nexenta Systems - 1 Non-Billable Committed Hour"/>
    <x v="1"/>
    <n v="0"/>
    <x v="0"/>
    <n v="0"/>
  </r>
  <r>
    <x v="5"/>
    <n v="24"/>
    <n v="3500"/>
    <x v="0"/>
    <s v="HP Training Large"/>
    <x v="2"/>
    <n v="0"/>
    <x v="0"/>
    <n v="9.08"/>
  </r>
  <r>
    <x v="5"/>
    <n v="10"/>
    <n v="0"/>
    <x v="6"/>
    <s v="Marketo - Professional Services Hours"/>
    <x v="1"/>
    <n v="0"/>
    <x v="0"/>
    <n v="8"/>
  </r>
  <r>
    <x v="6"/>
    <n v="1"/>
    <n v="167"/>
    <x v="7"/>
    <s v="_ Fixed Hours (Arbor)"/>
    <x v="1"/>
    <n v="0"/>
    <x v="0"/>
    <n v="0"/>
  </r>
  <r>
    <x v="6"/>
    <n v="2"/>
    <n v="0"/>
    <x v="0"/>
    <s v="Edifice Information Management - 2 Non-Billable Committed Hour"/>
    <x v="1"/>
    <n v="0"/>
    <x v="0"/>
    <n v="0"/>
  </r>
  <r>
    <x v="6"/>
    <n v="2"/>
    <n v="0"/>
    <x v="0"/>
    <s v="PlatformOne - 2 Non-Billable Committed Hours"/>
    <x v="1"/>
    <n v="0"/>
    <x v="0"/>
    <n v="0.57999999999999996"/>
  </r>
  <r>
    <x v="7"/>
    <n v="10"/>
    <n v="1500"/>
    <x v="5"/>
    <s v="Block Solutions Tier2"/>
    <x v="3"/>
    <s v="N-X-45021"/>
    <x v="1"/>
    <n v="0"/>
  </r>
  <r>
    <x v="7"/>
    <n v="24"/>
    <n v="3500"/>
    <x v="6"/>
    <s v="PureDriven Tier1"/>
    <x v="2"/>
    <n v="0"/>
    <x v="0"/>
    <n v="9"/>
  </r>
  <r>
    <x v="8"/>
    <n v="10"/>
    <n v="1000"/>
    <x v="0"/>
    <s v="BPL Global Medium"/>
    <x v="3"/>
    <n v="0"/>
    <x v="0"/>
    <n v="3"/>
  </r>
  <r>
    <x v="9"/>
    <n v="1"/>
    <n v="0"/>
    <x v="0"/>
    <s v="Total Systems Development, Inc. Non-Billable Committed Hours"/>
    <x v="1"/>
    <n v="0"/>
    <x v="0"/>
    <n v="0"/>
  </r>
  <r>
    <x v="10"/>
    <n v="10"/>
    <n v="1500"/>
    <x v="4"/>
    <s v="OECD OCDE Tier2"/>
    <x v="3"/>
    <n v="0"/>
    <x v="1"/>
    <n v="10"/>
  </r>
  <r>
    <x v="11"/>
    <n v="3"/>
    <n v="500"/>
    <x v="6"/>
    <s v="EMD Serono Project Management Office Fixed Hours"/>
    <x v="1"/>
    <n v="0"/>
    <x v="0"/>
    <n v="0"/>
  </r>
  <r>
    <x v="12"/>
    <n v="3"/>
    <n v="500"/>
    <x v="5"/>
    <s v="ADAC-ICS Excel Report (3h)"/>
    <x v="1"/>
    <n v="0"/>
    <x v="1"/>
    <n v="0"/>
  </r>
  <r>
    <x v="13"/>
    <n v="24"/>
    <n v="3500"/>
    <x v="1"/>
    <s v="Tessera Global Services, Inc. Tier1"/>
    <x v="2"/>
    <n v="0"/>
    <x v="0"/>
    <n v="4"/>
  </r>
  <r>
    <x v="13"/>
    <n v="24"/>
    <n v="3500"/>
    <x v="0"/>
    <s v="Memorial Family of Services Large"/>
    <x v="2"/>
    <n v="0"/>
    <x v="0"/>
    <n v="21"/>
  </r>
  <r>
    <x v="13"/>
    <n v="3"/>
    <n v="0"/>
    <x v="0"/>
    <s v="Aetna Non-Billable 3 Committed Hours"/>
    <x v="1"/>
    <n v="0"/>
    <x v="0"/>
    <n v="2"/>
  </r>
  <r>
    <x v="14"/>
    <n v="120"/>
    <n v="8500"/>
    <x v="8"/>
    <s v="Net Translators Implementation Program"/>
    <x v="1"/>
    <n v="0"/>
    <x v="1"/>
    <n v="59.58"/>
  </r>
  <r>
    <x v="15"/>
    <n v="5"/>
    <n v="800"/>
    <x v="0"/>
    <s v="Aetna Consulting Small"/>
    <x v="0"/>
    <n v="0"/>
    <x v="0"/>
    <n v="2"/>
  </r>
  <r>
    <x v="15"/>
    <n v="24"/>
    <n v="3500"/>
    <x v="0"/>
    <s v="International Business Systems Large"/>
    <x v="2"/>
    <n v="0"/>
    <x v="0"/>
    <n v="22"/>
  </r>
  <r>
    <x v="16"/>
    <n v="24"/>
    <n v="3500"/>
    <x v="2"/>
    <s v="Sony PlayStation PDIT:Large Package"/>
    <x v="2"/>
    <n v="0"/>
    <x v="0"/>
    <n v="5"/>
  </r>
  <r>
    <x v="17"/>
    <n v="5"/>
    <n v="800"/>
    <x v="1"/>
    <s v="Neenah Paper QS"/>
    <x v="0"/>
    <n v="0"/>
    <x v="0"/>
    <n v="3"/>
  </r>
  <r>
    <x v="17"/>
    <n v="1"/>
    <n v="0"/>
    <x v="1"/>
    <s v="Simthetiq"/>
    <x v="1"/>
    <n v="0"/>
    <x v="0"/>
    <n v="0"/>
  </r>
  <r>
    <x v="18"/>
    <n v="10"/>
    <n v="1500"/>
    <x v="2"/>
    <s v="IO Media 10 h PS"/>
    <x v="1"/>
    <n v="0"/>
    <x v="0"/>
    <n v="0"/>
  </r>
  <r>
    <x v="19"/>
    <n v="10"/>
    <n v="1500"/>
    <x v="9"/>
    <s v="movento Schweiz AG:Medium Package"/>
    <x v="3"/>
    <n v="0"/>
    <x v="1"/>
    <n v="4.7"/>
  </r>
  <r>
    <x v="19"/>
    <n v="13"/>
    <n v="1170"/>
    <x v="9"/>
    <s v="Kata Vitec 13 h PS"/>
    <x v="1"/>
    <n v="0"/>
    <x v="1"/>
    <n v="9"/>
  </r>
  <r>
    <x v="19"/>
    <n v="2"/>
    <n v="0"/>
    <x v="6"/>
    <s v="OnStar EPM 2 h PS"/>
    <x v="1"/>
    <n v="0"/>
    <x v="0"/>
    <n v="0.5"/>
  </r>
  <r>
    <x v="19"/>
    <n v="3"/>
    <n v="500"/>
    <x v="6"/>
    <s v="Frito-Lay 3 h PS"/>
    <x v="1"/>
    <n v="0"/>
    <x v="0"/>
    <n v="2"/>
  </r>
  <r>
    <x v="19"/>
    <n v="3"/>
    <n v="500"/>
    <x v="7"/>
    <s v="Envisiontel 3 h PS"/>
    <x v="1"/>
    <n v="0"/>
    <x v="0"/>
    <n v="2"/>
  </r>
  <r>
    <x v="20"/>
    <n v="6"/>
    <n v="800"/>
    <x v="1"/>
    <s v="FirstEnergy Nuclear:Small Package"/>
    <x v="0"/>
    <n v="0"/>
    <x v="0"/>
    <n v="5"/>
  </r>
  <r>
    <x v="20"/>
    <n v="8"/>
    <n v="1000"/>
    <x v="2"/>
    <s v="Lattice Engines 1 day on site workshop"/>
    <x v="1"/>
    <n v="0"/>
    <x v="0"/>
    <n v="0"/>
  </r>
  <r>
    <x v="20"/>
    <n v="11"/>
    <n v="1500"/>
    <x v="6"/>
    <s v="Adobe:Medium Package"/>
    <x v="3"/>
    <n v="0"/>
    <x v="0"/>
    <n v="4"/>
  </r>
  <r>
    <x v="21"/>
    <n v="5"/>
    <n v="800"/>
    <x v="7"/>
    <s v="Joan Mitchell FoundationTP:Small Package"/>
    <x v="0"/>
    <n v="0"/>
    <x v="0"/>
    <n v="2.5"/>
  </r>
  <r>
    <x v="21"/>
    <n v="2"/>
    <n v="334"/>
    <x v="7"/>
    <s v="Capture Studio 2 h PS"/>
    <x v="1"/>
    <n v="0"/>
    <x v="0"/>
    <n v="0"/>
  </r>
  <r>
    <x v="21"/>
    <n v="5"/>
    <n v="800"/>
    <x v="0"/>
    <s v="511IT-Tactical:Small Package"/>
    <x v="0"/>
    <n v="0"/>
    <x v="0"/>
    <n v="1"/>
  </r>
  <r>
    <x v="21"/>
    <n v="1"/>
    <n v="167"/>
    <x v="7"/>
    <s v="Sigma Thermal 1 h PS"/>
    <x v="1"/>
    <n v="0"/>
    <x v="0"/>
    <n v="1"/>
  </r>
  <r>
    <x v="21"/>
    <n v="1"/>
    <n v="0"/>
    <x v="0"/>
    <s v="Brainshark 1 h PS"/>
    <x v="1"/>
    <n v="0"/>
    <x v="0"/>
    <n v="0"/>
  </r>
  <r>
    <x v="21"/>
    <n v="1"/>
    <n v="0"/>
    <x v="7"/>
    <s v="Summit Imaging 1 h PS"/>
    <x v="1"/>
    <n v="0"/>
    <x v="0"/>
    <n v="1"/>
  </r>
  <r>
    <x v="22"/>
    <n v="6"/>
    <n v="800"/>
    <x v="6"/>
    <s v="DPR Construction:Small Package"/>
    <x v="3"/>
    <n v="0"/>
    <x v="0"/>
    <n v="0"/>
  </r>
  <r>
    <x v="22"/>
    <n v="10"/>
    <n v="0"/>
    <x v="10"/>
    <s v="Medium QuickStart Professional Services -- Trinet"/>
    <x v="1"/>
    <n v="0"/>
    <x v="0"/>
    <n v="3"/>
  </r>
  <r>
    <x v="22"/>
    <n v="1"/>
    <n v="0"/>
    <x v="0"/>
    <s v="Gems Sensors and Controls 1 h PS"/>
    <x v="1"/>
    <n v="0"/>
    <x v="0"/>
    <n v="0"/>
  </r>
  <r>
    <x v="23"/>
    <n v="1"/>
    <n v="0"/>
    <x v="0"/>
    <s v="TOR Excel Add-in Issue-Customer-Contact Report"/>
    <x v="1"/>
    <n v="0"/>
    <x v="0"/>
    <n v="0"/>
  </r>
  <r>
    <x v="24"/>
    <n v="6"/>
    <n v="0"/>
    <x v="10"/>
    <s v="Musician Institute 6 h PS"/>
    <x v="1"/>
    <n v="0"/>
    <x v="0"/>
    <n v="3.5"/>
  </r>
  <r>
    <x v="24"/>
    <n v="10"/>
    <n v="1500"/>
    <x v="10"/>
    <s v="TriNet:Medium Package"/>
    <x v="3"/>
    <n v="0"/>
    <x v="0"/>
    <n v="10"/>
  </r>
  <r>
    <x v="24"/>
    <n v="6"/>
    <n v="1000"/>
    <x v="10"/>
    <s v="Brisbane Marketing Pty Ltd 6 h PS"/>
    <x v="1"/>
    <n v="0"/>
    <x v="0"/>
    <n v="2"/>
  </r>
  <r>
    <x v="24"/>
    <n v="5"/>
    <n v="500"/>
    <x v="10"/>
    <s v="Wind River 5 h PS"/>
    <x v="1"/>
    <n v="0"/>
    <x v="0"/>
    <n v="0"/>
  </r>
  <r>
    <x v="24"/>
    <n v="3"/>
    <n v="500"/>
    <x v="10"/>
    <s v="Molecular Imaging, Inc 3 h PS"/>
    <x v="1"/>
    <n v="0"/>
    <x v="0"/>
    <n v="1"/>
  </r>
  <r>
    <x v="24"/>
    <n v="7"/>
    <n v="1000"/>
    <x v="10"/>
    <s v="Artemis"/>
    <x v="1"/>
    <n v="0"/>
    <x v="0"/>
    <n v="6"/>
  </r>
  <r>
    <x v="24"/>
    <n v="1"/>
    <n v="0"/>
    <x v="10"/>
    <s v="LTCP 1 h PS"/>
    <x v="1"/>
    <n v="0"/>
    <x v="0"/>
    <n v="0"/>
  </r>
  <r>
    <x v="24"/>
    <n v="10"/>
    <n v="720"/>
    <x v="4"/>
    <s v="Soutthern Investments Pvt Ltd:Medium Package"/>
    <x v="3"/>
    <n v="0"/>
    <x v="1"/>
    <n v="3"/>
  </r>
  <r>
    <x v="24"/>
    <n v="3"/>
    <n v="500"/>
    <x v="10"/>
    <s v="Unleashed Online Marketing 3 h PS"/>
    <x v="1"/>
    <n v="0"/>
    <x v="0"/>
    <n v="0.5"/>
  </r>
  <r>
    <x v="24"/>
    <n v="5"/>
    <n v="800"/>
    <x v="10"/>
    <s v="FireRocket Concepts:Small Package"/>
    <x v="0"/>
    <n v="0"/>
    <x v="0"/>
    <n v="0"/>
  </r>
  <r>
    <x v="25"/>
    <n v="3"/>
    <n v="500"/>
    <x v="7"/>
    <s v="Affero 3 h PS"/>
    <x v="1"/>
    <n v="0"/>
    <x v="0"/>
    <n v="1"/>
  </r>
  <r>
    <x v="26"/>
    <n v="24"/>
    <n v="3000"/>
    <x v="10"/>
    <s v="HealthTrust Purchasing Group:Large Package"/>
    <x v="2"/>
    <n v="0"/>
    <x v="0"/>
    <n v="22.17"/>
  </r>
  <r>
    <x v="27"/>
    <n v="5"/>
    <n v="800"/>
    <x v="2"/>
    <s v="Buxton Company 5 h PS"/>
    <x v="1"/>
    <n v="0"/>
    <x v="0"/>
    <n v="3"/>
  </r>
  <r>
    <x v="28"/>
    <n v="11"/>
    <n v="1500"/>
    <x v="7"/>
    <s v="Affinity Solutions:Medium Package"/>
    <x v="3"/>
    <n v="0"/>
    <x v="0"/>
    <n v="2"/>
  </r>
  <r>
    <x v="29"/>
    <n v="6"/>
    <n v="800"/>
    <x v="0"/>
    <s v="Echo Global:Small Package"/>
    <x v="0"/>
    <n v="0"/>
    <x v="0"/>
    <n v="2"/>
  </r>
  <r>
    <x v="29"/>
    <n v="1"/>
    <n v="0"/>
    <x v="6"/>
    <s v="Defran Systems 1 h PS"/>
    <x v="1"/>
    <n v="0"/>
    <x v="0"/>
    <n v="0"/>
  </r>
  <r>
    <x v="30"/>
    <n v="10"/>
    <n v="0"/>
    <x v="4"/>
    <s v="Eurotech Master 10 h PS"/>
    <x v="1"/>
    <n v="0"/>
    <x v="1"/>
    <n v="7"/>
  </r>
  <r>
    <x v="30"/>
    <n v="1"/>
    <n v="0"/>
    <x v="0"/>
    <s v="Lexi-Comp Inc. 1 h PS"/>
    <x v="1"/>
    <n v="0"/>
    <x v="0"/>
    <n v="0"/>
  </r>
  <r>
    <x v="31"/>
    <n v="1"/>
    <n v="167"/>
    <x v="7"/>
    <s v="FulCircle 1 h PS"/>
    <x v="1"/>
    <n v="0"/>
    <x v="0"/>
    <n v="0"/>
  </r>
  <r>
    <x v="31"/>
    <n v="6"/>
    <n v="800"/>
    <x v="0"/>
    <s v="Brainshark:Small Package"/>
    <x v="0"/>
    <n v="0"/>
    <x v="0"/>
    <n v="2.4"/>
  </r>
  <r>
    <x v="31"/>
    <n v="10"/>
    <n v="1500"/>
    <x v="5"/>
    <s v="Mace Group:Medium Package"/>
    <x v="3"/>
    <n v="0"/>
    <x v="1"/>
    <n v="6.5"/>
  </r>
  <r>
    <x v="32"/>
    <n v="24"/>
    <n v="3500"/>
    <x v="5"/>
    <s v="ADVA Optical Networking:Large Package"/>
    <x v="2"/>
    <n v="0"/>
    <x v="1"/>
    <n v="4"/>
  </r>
  <r>
    <x v="32"/>
    <n v="48"/>
    <n v="11585"/>
    <x v="9"/>
    <s v="Wijs 6 days on site"/>
    <x v="1"/>
    <n v="0"/>
    <x v="1"/>
    <n v="0"/>
  </r>
  <r>
    <x v="32"/>
    <n v="50"/>
    <n v="7500"/>
    <x v="9"/>
    <s v="Wijs 50 h PS"/>
    <x v="1"/>
    <n v="0"/>
    <x v="1"/>
    <n v="37"/>
  </r>
  <r>
    <x v="33"/>
    <n v="11"/>
    <n v="1500"/>
    <x v="0"/>
    <s v="School Improvement Network:Medium Package"/>
    <x v="3"/>
    <n v="0"/>
    <x v="0"/>
    <n v="6"/>
  </r>
  <r>
    <x v="34"/>
    <n v="11"/>
    <n v="750"/>
    <x v="1"/>
    <s v="Benefit Express:Medium Package"/>
    <x v="3"/>
    <n v="0"/>
    <x v="0"/>
    <n v="6.5"/>
  </r>
  <r>
    <x v="34"/>
    <n v="2"/>
    <n v="0"/>
    <x v="10"/>
    <s v="Glemco, Inc. 2 h PS"/>
    <x v="1"/>
    <n v="0"/>
    <x v="0"/>
    <n v="2"/>
  </r>
  <r>
    <x v="35"/>
    <n v="3"/>
    <n v="0"/>
    <x v="2"/>
    <s v="VCE LLC 3 h PS"/>
    <x v="1"/>
    <n v="0"/>
    <x v="0"/>
    <n v="0"/>
  </r>
  <r>
    <x v="36"/>
    <n v="1"/>
    <n v="0"/>
    <x v="0"/>
    <s v="mindSHIFT 1 h PS"/>
    <x v="1"/>
    <n v="0"/>
    <x v="0"/>
    <n v="0"/>
  </r>
  <r>
    <x v="36"/>
    <n v="5"/>
    <n v="833"/>
    <x v="10"/>
    <s v="Versaterm 5 h PS"/>
    <x v="1"/>
    <n v="0"/>
    <x v="0"/>
    <n v="5"/>
  </r>
  <r>
    <x v="37"/>
    <n v="1"/>
    <n v="0"/>
    <x v="10"/>
    <s v="Joyent 1 h PS"/>
    <x v="1"/>
    <n v="0"/>
    <x v="0"/>
    <n v="1"/>
  </r>
  <r>
    <x v="37"/>
    <n v="3"/>
    <n v="500"/>
    <x v="10"/>
    <s v="Pristine Sun LLC 3 h PS"/>
    <x v="1"/>
    <n v="0"/>
    <x v="0"/>
    <n v="0"/>
  </r>
  <r>
    <x v="37"/>
    <n v="6"/>
    <n v="1000"/>
    <x v="10"/>
    <s v="TE Connectivity 6 h PS"/>
    <x v="1"/>
    <n v="0"/>
    <x v="0"/>
    <n v="4"/>
  </r>
  <r>
    <x v="37"/>
    <n v="3"/>
    <n v="0"/>
    <x v="10"/>
    <s v="Blue Label Mexico 3 h PS"/>
    <x v="1"/>
    <n v="0"/>
    <x v="0"/>
    <n v="3"/>
  </r>
  <r>
    <x v="37"/>
    <n v="3"/>
    <n v="500"/>
    <x v="10"/>
    <s v="GHRS Company Limited 3 h PS"/>
    <x v="1"/>
    <n v="0"/>
    <x v="0"/>
    <n v="1.5"/>
  </r>
  <r>
    <x v="37"/>
    <n v="1"/>
    <n v="0"/>
    <x v="10"/>
    <s v="Sanjel Corporation 1 h PS"/>
    <x v="1"/>
    <n v="0"/>
    <x v="0"/>
    <n v="1"/>
  </r>
  <r>
    <x v="37"/>
    <n v="3"/>
    <n v="0"/>
    <x v="10"/>
    <s v="Division of IT 3 h PS"/>
    <x v="1"/>
    <n v="0"/>
    <x v="0"/>
    <n v="2"/>
  </r>
  <r>
    <x v="38"/>
    <n v="5"/>
    <n v="800"/>
    <x v="7"/>
    <s v="KL Communications:Small Package"/>
    <x v="0"/>
    <n v="0"/>
    <x v="0"/>
    <n v="3"/>
  </r>
  <r>
    <x v="38"/>
    <n v="1"/>
    <n v="0"/>
    <x v="7"/>
    <s v="Bonnier - Television Group 1 h PS"/>
    <x v="1"/>
    <n v="0"/>
    <x v="0"/>
    <n v="0"/>
  </r>
  <r>
    <x v="39"/>
    <n v="5"/>
    <n v="800"/>
    <x v="6"/>
    <s v="Agilent:Small Package"/>
    <x v="0"/>
    <n v="0"/>
    <x v="0"/>
    <n v="2"/>
  </r>
  <r>
    <x v="39"/>
    <n v="6"/>
    <n v="500"/>
    <x v="8"/>
    <s v="MyThings"/>
    <x v="0"/>
    <n v="0"/>
    <x v="1"/>
    <n v="0"/>
  </r>
  <r>
    <x v="40"/>
    <n v="24"/>
    <n v="3500"/>
    <x v="1"/>
    <s v="WESTERN UNION BUSINESS SOLUTIONS13:Large Package"/>
    <x v="2"/>
    <n v="0"/>
    <x v="0"/>
    <n v="23"/>
  </r>
  <r>
    <x v="41"/>
    <n v="1"/>
    <n v="0"/>
    <x v="7"/>
    <s v="GTInnovatech 1 h PS"/>
    <x v="1"/>
    <n v="0"/>
    <x v="0"/>
    <n v="1"/>
  </r>
  <r>
    <x v="41"/>
    <n v="3"/>
    <n v="500"/>
    <x v="10"/>
    <s v="Certain Software, Inc. 3 h PS"/>
    <x v="1"/>
    <n v="0"/>
    <x v="0"/>
    <n v="1"/>
  </r>
  <r>
    <x v="41"/>
    <n v="1"/>
    <n v="0"/>
    <x v="10"/>
    <s v="ClairMail 1 h PS"/>
    <x v="1"/>
    <n v="0"/>
    <x v="0"/>
    <n v="1"/>
  </r>
  <r>
    <x v="41"/>
    <n v="4"/>
    <n v="0"/>
    <x v="10"/>
    <s v="CDPHE 4 h PS"/>
    <x v="1"/>
    <n v="0"/>
    <x v="0"/>
    <n v="0.5"/>
  </r>
  <r>
    <x v="41"/>
    <n v="1"/>
    <n v="0"/>
    <x v="10"/>
    <s v="Alphabet Energy 1 h PS"/>
    <x v="1"/>
    <n v="0"/>
    <x v="0"/>
    <n v="1"/>
  </r>
  <r>
    <x v="41"/>
    <n v="1"/>
    <n v="0"/>
    <x v="10"/>
    <s v="RANMAN 1 h PS"/>
    <x v="1"/>
    <n v="0"/>
    <x v="0"/>
    <n v="1"/>
  </r>
  <r>
    <x v="41"/>
    <n v="1"/>
    <n v="0"/>
    <x v="10"/>
    <s v="MIVIOT 1 h PS"/>
    <x v="1"/>
    <n v="0"/>
    <x v="0"/>
    <n v="1"/>
  </r>
  <r>
    <x v="41"/>
    <n v="1"/>
    <n v="0"/>
    <x v="10"/>
    <s v="Wendys 1 h PS"/>
    <x v="1"/>
    <n v="0"/>
    <x v="0"/>
    <n v="1"/>
  </r>
  <r>
    <x v="41"/>
    <n v="1"/>
    <n v="0"/>
    <x v="10"/>
    <s v="H&amp;S Wholesalers, Inc 1 h PS"/>
    <x v="1"/>
    <n v="0"/>
    <x v="0"/>
    <n v="1"/>
  </r>
  <r>
    <x v="41"/>
    <n v="1"/>
    <n v="0"/>
    <x v="10"/>
    <s v="Knowledge Factor 1 h PS"/>
    <x v="1"/>
    <n v="0"/>
    <x v="0"/>
    <n v="1"/>
  </r>
  <r>
    <x v="41"/>
    <n v="1"/>
    <n v="0"/>
    <x v="10"/>
    <s v="Partner Energy, Inc. 1 h PS"/>
    <x v="1"/>
    <n v="0"/>
    <x v="0"/>
    <n v="0"/>
  </r>
  <r>
    <x v="41"/>
    <n v="2"/>
    <n v="0"/>
    <x v="11"/>
    <s v="CRMNow Pty Limited 2 h PS"/>
    <x v="1"/>
    <n v="0"/>
    <x v="2"/>
    <n v="2"/>
  </r>
  <r>
    <x v="41"/>
    <n v="1"/>
    <n v="0"/>
    <x v="10"/>
    <s v="RY Brothers 1 h PS"/>
    <x v="1"/>
    <n v="0"/>
    <x v="0"/>
    <n v="1"/>
  </r>
  <r>
    <x v="41"/>
    <n v="1"/>
    <n v="0"/>
    <x v="10"/>
    <s v="Threewide 1 h PS"/>
    <x v="1"/>
    <n v="0"/>
    <x v="0"/>
    <n v="1"/>
  </r>
  <r>
    <x v="41"/>
    <n v="1"/>
    <n v="0"/>
    <x v="10"/>
    <s v="MAAC 1 h PS"/>
    <x v="1"/>
    <n v="0"/>
    <x v="0"/>
    <n v="0"/>
  </r>
  <r>
    <x v="41"/>
    <n v="1"/>
    <n v="0"/>
    <x v="11"/>
    <s v="Datacom Christchurch 1 h PS"/>
    <x v="1"/>
    <n v="0"/>
    <x v="2"/>
    <n v="1"/>
  </r>
  <r>
    <x v="41"/>
    <n v="6"/>
    <n v="0"/>
    <x v="11"/>
    <s v="Alpine Shire Council 6 h PS"/>
    <x v="1"/>
    <n v="0"/>
    <x v="2"/>
    <n v="6"/>
  </r>
  <r>
    <x v="42"/>
    <n v="4"/>
    <n v="800"/>
    <x v="9"/>
    <s v="Gard:Small Package"/>
    <x v="0"/>
    <n v="0"/>
    <x v="1"/>
    <n v="0"/>
  </r>
  <r>
    <x v="43"/>
    <n v="10"/>
    <n v="1500"/>
    <x v="2"/>
    <s v="TechProse 10 h PS"/>
    <x v="1"/>
    <n v="0"/>
    <x v="0"/>
    <n v="3.2"/>
  </r>
  <r>
    <x v="44"/>
    <n v="0.75"/>
    <n v="0"/>
    <x v="0"/>
    <s v="Leadership S&amp;D Q&amp;A .75h"/>
    <x v="1"/>
    <n v="0"/>
    <x v="0"/>
    <n v="0"/>
  </r>
  <r>
    <x v="45"/>
    <n v="24"/>
    <n v="3500"/>
    <x v="1"/>
    <s v="Veracity Engineering - 24 hour QS"/>
    <x v="2"/>
    <n v="0"/>
    <x v="0"/>
    <n v="10"/>
  </r>
  <r>
    <x v="45"/>
    <n v="35"/>
    <n v="0"/>
    <x v="8"/>
    <s v="HMS - 35h Success Package"/>
    <x v="1"/>
    <n v="0"/>
    <x v="1"/>
    <n v="0"/>
  </r>
  <r>
    <x v="46"/>
    <n v="5"/>
    <n v="800"/>
    <x v="8"/>
    <s v="תדיראן טלקום שרותי תקשורת בישראל 5 h PS"/>
    <x v="0"/>
    <n v="0"/>
    <x v="1"/>
    <n v="2.31"/>
  </r>
  <r>
    <x v="46"/>
    <n v="1"/>
    <n v="0"/>
    <x v="0"/>
    <s v="Argus Group 1 h PS"/>
    <x v="1"/>
    <n v="0"/>
    <x v="0"/>
    <n v="0"/>
  </r>
  <r>
    <x v="47"/>
    <n v="10"/>
    <n v="1500"/>
    <x v="0"/>
    <s v="Crunchy Logistics 10 h PS"/>
    <x v="3"/>
    <n v="0"/>
    <x v="0"/>
    <n v="3.5"/>
  </r>
  <r>
    <x v="47"/>
    <n v="20"/>
    <n v="2000"/>
    <x v="4"/>
    <s v="UNK project 20 h PS"/>
    <x v="2"/>
    <n v="0"/>
    <x v="1"/>
    <n v="12"/>
  </r>
  <r>
    <x v="48"/>
    <n v="5"/>
    <n v="800"/>
    <x v="4"/>
    <s v="íncipy, s.a. 5 h PS"/>
    <x v="0"/>
    <n v="0"/>
    <x v="1"/>
    <n v="4"/>
  </r>
  <r>
    <x v="48"/>
    <n v="6"/>
    <n v="0"/>
    <x v="10"/>
    <s v="adas 6 h PS"/>
    <x v="1"/>
    <n v="0"/>
    <x v="0"/>
    <n v="6"/>
  </r>
  <r>
    <x v="49"/>
    <n v="2.25"/>
    <n v="0"/>
    <x v="11"/>
    <s v="Energy Exemplar Global 2.25 h PS"/>
    <x v="1"/>
    <n v="0"/>
    <x v="2"/>
    <n v="2.25"/>
  </r>
  <r>
    <x v="49"/>
    <n v="22"/>
    <n v="4900"/>
    <x v="10"/>
    <s v="QUALITY HEALTH STRATEGIES - PROJECT MANAGEMENT OFFICE SYSTEM 22 h PS"/>
    <x v="1"/>
    <n v="0"/>
    <x v="0"/>
    <n v="14"/>
  </r>
  <r>
    <x v="49"/>
    <n v="3"/>
    <n v="0"/>
    <x v="10"/>
    <s v="Chicago Cubs Baseball Club, LLC 3 h PS"/>
    <x v="1"/>
    <n v="0"/>
    <x v="0"/>
    <n v="0"/>
  </r>
  <r>
    <x v="49"/>
    <n v="3"/>
    <n v="500"/>
    <x v="10"/>
    <s v="University of Texas at El Paso 3 h PS"/>
    <x v="1"/>
    <n v="0"/>
    <x v="0"/>
    <n v="0"/>
  </r>
  <r>
    <x v="49"/>
    <n v="1"/>
    <n v="0"/>
    <x v="0"/>
    <s v="SourceLink CI TT Excel Report"/>
    <x v="1"/>
    <n v="0"/>
    <x v="0"/>
    <n v="0"/>
  </r>
  <r>
    <x v="50"/>
    <n v="12"/>
    <n v="2000"/>
    <x v="10"/>
    <s v="Cleveland Clinic Florida 12 h PS"/>
    <x v="1"/>
    <n v="0"/>
    <x v="0"/>
    <n v="10.5"/>
  </r>
  <r>
    <x v="50"/>
    <n v="3"/>
    <n v="500"/>
    <x v="10"/>
    <s v="Vector Security 3 h PS"/>
    <x v="1"/>
    <n v="0"/>
    <x v="0"/>
    <n v="0"/>
  </r>
  <r>
    <x v="51"/>
    <n v="1"/>
    <n v="0"/>
    <x v="10"/>
    <s v="Nautilus7233 1 h PS"/>
    <x v="1"/>
    <n v="0"/>
    <x v="0"/>
    <n v="1"/>
  </r>
  <r>
    <x v="51"/>
    <n v="1"/>
    <n v="0"/>
    <x v="10"/>
    <s v="Dubak Electrical Maintenance Corp 1 h PS"/>
    <x v="1"/>
    <n v="0"/>
    <x v="0"/>
    <n v="1"/>
  </r>
  <r>
    <x v="51"/>
    <n v="3"/>
    <n v="500"/>
    <x v="10"/>
    <s v="ARCH Consultants ltd. 3 h PS"/>
    <x v="1"/>
    <n v="0"/>
    <x v="0"/>
    <n v="0"/>
  </r>
  <r>
    <x v="51"/>
    <n v="3"/>
    <n v="500"/>
    <x v="10"/>
    <s v="ARCH Consultants ltd. 3 h PS"/>
    <x v="1"/>
    <n v="0"/>
    <x v="0"/>
    <n v="2"/>
  </r>
  <r>
    <x v="51"/>
    <n v="1"/>
    <n v="0"/>
    <x v="10"/>
    <s v="Jomac Canada Inc 1 h PS"/>
    <x v="1"/>
    <n v="0"/>
    <x v="0"/>
    <n v="1"/>
  </r>
  <r>
    <x v="51"/>
    <n v="2"/>
    <n v="0"/>
    <x v="10"/>
    <s v="Tidemark Consultants, Inc. 2 h PS"/>
    <x v="1"/>
    <n v="0"/>
    <x v="0"/>
    <n v="2"/>
  </r>
  <r>
    <x v="51"/>
    <n v="1"/>
    <n v="0"/>
    <x v="10"/>
    <s v="Pristine Sun LLC 1 h PS"/>
    <x v="1"/>
    <n v="0"/>
    <x v="0"/>
    <n v="0"/>
  </r>
  <r>
    <x v="52"/>
    <n v="1"/>
    <n v="0"/>
    <x v="10"/>
    <s v="University of Texas at El Paso 1 h PS"/>
    <x v="1"/>
    <n v="0"/>
    <x v="0"/>
    <n v="0"/>
  </r>
  <r>
    <x v="53"/>
    <n v="12"/>
    <n v="1500"/>
    <x v="3"/>
    <s v="Fujitsu GBG GPMO 12 h PS"/>
    <x v="1"/>
    <n v="0"/>
    <x v="1"/>
    <n v="6.5"/>
  </r>
  <r>
    <x v="53"/>
    <n v="5"/>
    <n v="800"/>
    <x v="7"/>
    <s v="Brandywine Realty Trust:Package Small Package"/>
    <x v="0"/>
    <n v="0"/>
    <x v="0"/>
    <n v="5"/>
  </r>
  <r>
    <x v="54"/>
    <n v="5"/>
    <n v="800"/>
    <x v="9"/>
    <s v="NewHow"/>
    <x v="0"/>
    <n v="0"/>
    <x v="1"/>
    <n v="6"/>
  </r>
  <r>
    <x v="54"/>
    <n v="24"/>
    <n v="3500"/>
    <x v="2"/>
    <s v="QTS:Package Large Package"/>
    <x v="2"/>
    <n v="0"/>
    <x v="0"/>
    <n v="15"/>
  </r>
  <r>
    <x v="55"/>
    <n v="5"/>
    <n v="800"/>
    <x v="0"/>
    <s v="BN Industries:Package Small Package"/>
    <x v="0"/>
    <n v="0"/>
    <x v="0"/>
    <n v="0"/>
  </r>
  <r>
    <x v="55"/>
    <n v="10"/>
    <n v="1500"/>
    <x v="8"/>
    <s v="TEMIS:Package Medium Package"/>
    <x v="3"/>
    <n v="0"/>
    <x v="1"/>
    <n v="5"/>
  </r>
  <r>
    <x v="55"/>
    <n v="5"/>
    <n v="400"/>
    <x v="8"/>
    <s v="Fourier Education systems:Package Small Package"/>
    <x v="0"/>
    <n v="0"/>
    <x v="1"/>
    <n v="2.88"/>
  </r>
  <r>
    <x v="56"/>
    <n v="24"/>
    <n v="3500"/>
    <x v="0"/>
    <s v="ASCD:Package Large Package"/>
    <x v="2"/>
    <n v="0"/>
    <x v="0"/>
    <n v="20.5"/>
  </r>
  <r>
    <x v="56"/>
    <n v="15"/>
    <n v="2250"/>
    <x v="6"/>
    <s v="Echopass 15 h PS"/>
    <x v="1"/>
    <n v="0"/>
    <x v="0"/>
    <n v="6.33"/>
  </r>
  <r>
    <x v="56"/>
    <n v="10"/>
    <n v="1500"/>
    <x v="0"/>
    <s v="Argus Group:Package Medium Package"/>
    <x v="3"/>
    <n v="0"/>
    <x v="0"/>
    <n v="6.5"/>
  </r>
  <r>
    <x v="57"/>
    <n v="10"/>
    <n v="1500"/>
    <x v="10"/>
    <s v="Green Bay Public Schools:Package Medium Package"/>
    <x v="3"/>
    <n v="0"/>
    <x v="0"/>
    <n v="10"/>
  </r>
  <r>
    <x v="57"/>
    <n v="5"/>
    <n v="800"/>
    <x v="10"/>
    <s v="Marine Harvest:Package Small Package"/>
    <x v="0"/>
    <n v="0"/>
    <x v="0"/>
    <n v="2.5"/>
  </r>
  <r>
    <x v="57"/>
    <n v="5"/>
    <n v="800"/>
    <x v="12"/>
    <s v="ARS Franche-Comté:Package Small Package"/>
    <x v="0"/>
    <n v="0"/>
    <x v="1"/>
    <n v="2"/>
  </r>
  <r>
    <x v="57"/>
    <n v="24"/>
    <n v="2500"/>
    <x v="8"/>
    <s v="BETTERPLACE62:Package Large Package"/>
    <x v="2"/>
    <s v="N-X-57801"/>
    <x v="1"/>
    <n v="16.149999999999999"/>
  </r>
  <r>
    <x v="58"/>
    <n v="24"/>
    <n v="3500"/>
    <x v="2"/>
    <s v="Boston Scientific Bay Area:Package Large Package"/>
    <x v="2"/>
    <n v="0"/>
    <x v="0"/>
    <n v="15"/>
  </r>
  <r>
    <x v="58"/>
    <n v="5"/>
    <n v="800"/>
    <x v="6"/>
    <s v="ContinuousHealth:Package Small Package"/>
    <x v="0"/>
    <n v="0"/>
    <x v="0"/>
    <n v="3"/>
  </r>
  <r>
    <x v="58"/>
    <n v="3"/>
    <n v="500"/>
    <x v="10"/>
    <s v="PythonSafety 3h PS"/>
    <x v="1"/>
    <n v="0"/>
    <x v="0"/>
    <n v="3"/>
  </r>
  <r>
    <x v="58"/>
    <n v="24"/>
    <n v="3500"/>
    <x v="0"/>
    <s v="PlayNetwork:Package Large Package"/>
    <x v="2"/>
    <s v="N-X-58461"/>
    <x v="0"/>
    <n v="6.01"/>
  </r>
  <r>
    <x v="58"/>
    <n v="5"/>
    <n v="800"/>
    <x v="0"/>
    <s v="SHL:Package Small Package"/>
    <x v="0"/>
    <s v="N-X-58441"/>
    <x v="0"/>
    <n v="0.33"/>
  </r>
  <r>
    <x v="59"/>
    <n v="8"/>
    <n v="1500"/>
    <x v="0"/>
    <s v="Vinsolutions 8h PS - On-Site"/>
    <x v="1"/>
    <n v="0"/>
    <x v="0"/>
    <n v="5"/>
  </r>
  <r>
    <x v="60"/>
    <n v="10"/>
    <n v="1500"/>
    <x v="5"/>
    <s v="Twig:Package Medium Package"/>
    <x v="3"/>
    <n v="0"/>
    <x v="1"/>
    <n v="3"/>
  </r>
  <r>
    <x v="60"/>
    <n v="5"/>
    <n v="800"/>
    <x v="9"/>
    <s v="BTG Electronics Design BV:Package Small Package"/>
    <x v="0"/>
    <s v="N-X-57021"/>
    <x v="1"/>
    <n v="5"/>
  </r>
  <r>
    <x v="60"/>
    <n v="5"/>
    <n v="800"/>
    <x v="12"/>
    <s v="VB Expertise QS S"/>
    <x v="0"/>
    <n v="0"/>
    <x v="1"/>
    <n v="3"/>
  </r>
  <r>
    <x v="60"/>
    <n v="5"/>
    <n v="800"/>
    <x v="12"/>
    <s v="Strategos QS S"/>
    <x v="0"/>
    <n v="0"/>
    <x v="1"/>
    <n v="5"/>
  </r>
  <r>
    <x v="60"/>
    <n v="5"/>
    <n v="800"/>
    <x v="12"/>
    <s v="Kruger QS S"/>
    <x v="0"/>
    <n v="0"/>
    <x v="1"/>
    <n v="5"/>
  </r>
  <r>
    <x v="60"/>
    <n v="10"/>
    <n v="1500"/>
    <x v="6"/>
    <s v="Protean Design Group:Package Medium Package"/>
    <x v="3"/>
    <s v="E-X-58422"/>
    <x v="0"/>
    <n v="8"/>
  </r>
  <r>
    <x v="61"/>
    <n v="10"/>
    <n v="2150"/>
    <x v="8"/>
    <s v="OECD OCDE:Package Medium Package"/>
    <x v="3"/>
    <s v="N-X-45561"/>
    <x v="1"/>
    <n v="8.75"/>
  </r>
  <r>
    <x v="61"/>
    <n v="10"/>
    <n v="1500"/>
    <x v="0"/>
    <s v="Gems Sensors and Controls:Package Medium Package"/>
    <x v="3"/>
    <s v="X-59081"/>
    <x v="0"/>
    <n v="5.33"/>
  </r>
  <r>
    <x v="62"/>
    <n v="5"/>
    <n v="800"/>
    <x v="7"/>
    <s v="Corp. Aceros Arequipa S.A.:Package Small Package"/>
    <x v="0"/>
    <s v="N-X-53902"/>
    <x v="0"/>
    <n v="5"/>
  </r>
  <r>
    <x v="62"/>
    <n v="1"/>
    <n v="0"/>
    <x v="0"/>
    <s v="School District of Philadelphia 1h PS"/>
    <x v="1"/>
    <s v="N-45101"/>
    <x v="0"/>
    <n v="0"/>
  </r>
  <r>
    <x v="63"/>
    <n v="5"/>
    <n v="800"/>
    <x v="11"/>
    <s v="Market Fever Pty Ltd:Package Small Package"/>
    <x v="0"/>
    <s v="N-X-52961"/>
    <x v="2"/>
    <n v="5"/>
  </r>
  <r>
    <x v="63"/>
    <n v="10"/>
    <n v="1500"/>
    <x v="5"/>
    <s v="Bazy Trading and Contracting Co. Ltd: QS Package Medium"/>
    <x v="3"/>
    <s v="X-59183"/>
    <x v="1"/>
    <n v="10"/>
  </r>
  <r>
    <x v="63"/>
    <n v="1.5"/>
    <n v="0"/>
    <x v="0"/>
    <s v="Websense: 1.5h PS Excel Add-in"/>
    <x v="1"/>
    <s v="E-40861"/>
    <x v="0"/>
    <n v="0"/>
  </r>
  <r>
    <x v="64"/>
    <n v="2"/>
    <n v="300"/>
    <x v="5"/>
    <s v="GETECH: 2h PS"/>
    <x v="1"/>
    <s v="X-12345"/>
    <x v="1"/>
    <n v="0"/>
  </r>
  <r>
    <x v="65"/>
    <n v="1"/>
    <n v="0"/>
    <x v="6"/>
    <s v="Emagine: 1h PS"/>
    <x v="1"/>
    <s v="X-12345"/>
    <x v="0"/>
    <n v="0"/>
  </r>
  <r>
    <x v="66"/>
    <n v="2"/>
    <n v="0"/>
    <x v="6"/>
    <s v="MOSAIC: 2h PS"/>
    <x v="1"/>
    <s v="N-34401"/>
    <x v="0"/>
    <n v="0"/>
  </r>
  <r>
    <x v="67"/>
    <n v="10"/>
    <n v="1500"/>
    <x v="4"/>
    <s v="trustcapstroy: QS Package Medium"/>
    <x v="3"/>
    <s v="N-X-59641"/>
    <x v="1"/>
    <n v="10"/>
  </r>
  <r>
    <x v="67"/>
    <n v="24"/>
    <n v="3500"/>
    <x v="5"/>
    <s v="Clydeco: QS Package Large"/>
    <x v="2"/>
    <s v="N-X-59361"/>
    <x v="1"/>
    <n v="1.5"/>
  </r>
  <r>
    <x v="68"/>
    <n v="5"/>
    <n v="800"/>
    <x v="9"/>
    <s v="Binding Site: QS Package Small"/>
    <x v="0"/>
    <s v="PS-X-51781"/>
    <x v="1"/>
    <n v="3"/>
  </r>
  <r>
    <x v="68"/>
    <n v="10"/>
    <n v="1500"/>
    <x v="7"/>
    <s v="Mosaic Consulting Group: QS Package Medium"/>
    <x v="3"/>
    <s v="N-X-59862"/>
    <x v="0"/>
    <n v="4.25"/>
  </r>
  <r>
    <x v="69"/>
    <n v="24"/>
    <n v="3500"/>
    <x v="1"/>
    <s v="HP: QS Package Large"/>
    <x v="2"/>
    <s v="N-X-60041"/>
    <x v="0"/>
    <n v="21"/>
  </r>
  <r>
    <x v="70"/>
    <n v="1"/>
    <n v="0"/>
    <x v="1"/>
    <s v="WayCarbon: 1h PS"/>
    <x v="1"/>
    <s v="X-12345"/>
    <x v="0"/>
    <n v="0.5"/>
  </r>
  <r>
    <x v="71"/>
    <n v="13"/>
    <n v="1500"/>
    <x v="1"/>
    <s v="ITW: QS Package Medium"/>
    <x v="3"/>
    <s v="X-12345"/>
    <x v="0"/>
    <n v="5.5"/>
  </r>
  <r>
    <x v="72"/>
    <n v="1"/>
    <n v="0"/>
    <x v="0"/>
    <s v="NCS: 1h PS"/>
    <x v="1"/>
    <n v="0"/>
    <x v="0"/>
    <n v="0"/>
  </r>
  <r>
    <x v="72"/>
    <n v="10"/>
    <n v="1125"/>
    <x v="2"/>
    <s v="VCE LLC: QS Package Medium"/>
    <x v="3"/>
    <s v="X-60483"/>
    <x v="0"/>
    <n v="10"/>
  </r>
  <r>
    <x v="73"/>
    <n v="5"/>
    <n v="800"/>
    <x v="10"/>
    <s v="Autodesk: QS Package Small"/>
    <x v="0"/>
    <s v="X-60603"/>
    <x v="0"/>
    <n v="3"/>
  </r>
  <r>
    <x v="73"/>
    <n v="24"/>
    <n v="3500"/>
    <x v="0"/>
    <s v="BBVA NY: QS Package Large"/>
    <x v="2"/>
    <s v="X-60604"/>
    <x v="0"/>
    <n v="24"/>
  </r>
  <r>
    <x v="74"/>
    <n v="120"/>
    <n v="10800"/>
    <x v="9"/>
    <s v="Ness: 120h PS"/>
    <x v="1"/>
    <s v="N-X-60482"/>
    <x v="1"/>
    <n v="107"/>
  </r>
  <r>
    <x v="75"/>
    <n v="24"/>
    <n v="3500"/>
    <x v="8"/>
    <s v="GreenPointGlobal: QS Package Large"/>
    <x v="2"/>
    <s v="N-X-57981"/>
    <x v="1"/>
    <n v="24"/>
  </r>
  <r>
    <x v="75"/>
    <n v="10"/>
    <n v="1500"/>
    <x v="7"/>
    <s v="STAR Financial: QS Package Medium"/>
    <x v="3"/>
    <s v="X-60902"/>
    <x v="0"/>
    <n v="9"/>
  </r>
  <r>
    <x v="76"/>
    <n v="40"/>
    <n v="5833"/>
    <x v="2"/>
    <s v="Encore Capital Group: 40h PS"/>
    <x v="1"/>
    <s v="N-X-60941"/>
    <x v="0"/>
    <n v="32"/>
  </r>
  <r>
    <x v="77"/>
    <n v="40"/>
    <n v="6000"/>
    <x v="12"/>
    <s v="SIGMA Groupe: 40h PS"/>
    <x v="1"/>
    <s v="N-X-51602"/>
    <x v="1"/>
    <n v="29"/>
  </r>
  <r>
    <x v="77"/>
    <n v="24"/>
    <n v="3500"/>
    <x v="12"/>
    <s v="Teylium: QS Package Large"/>
    <x v="2"/>
    <s v="N-X-60484"/>
    <x v="1"/>
    <n v="24"/>
  </r>
  <r>
    <x v="78"/>
    <n v="5"/>
    <n v="800"/>
    <x v="7"/>
    <s v="Institute of Internal Auditors: QS Package Small"/>
    <x v="0"/>
    <s v="N-X-61104"/>
    <x v="0"/>
    <n v="4"/>
  </r>
  <r>
    <x v="78"/>
    <n v="2"/>
    <n v="0"/>
    <x v="0"/>
    <s v="NCS: 2h PS"/>
    <x v="1"/>
    <s v="X-61101"/>
    <x v="0"/>
    <n v="0"/>
  </r>
  <r>
    <x v="79"/>
    <n v="24"/>
    <n v="3500"/>
    <x v="2"/>
    <s v="Box Client Services: QS Package Large"/>
    <x v="2"/>
    <s v="N-X-61109"/>
    <x v="0"/>
    <n v="22.5"/>
  </r>
  <r>
    <x v="79"/>
    <n v="5"/>
    <n v="800"/>
    <x v="0"/>
    <s v="XPLANE corp: QS Package Small"/>
    <x v="0"/>
    <s v="N-X-61031"/>
    <x v="0"/>
    <n v="5"/>
  </r>
  <r>
    <x v="79"/>
    <n v="24"/>
    <n v="3500"/>
    <x v="2"/>
    <s v="Shuffle Master: QS Package Large"/>
    <x v="2"/>
    <s v="N-X-60741"/>
    <x v="0"/>
    <n v="24"/>
  </r>
  <r>
    <x v="79"/>
    <n v="10"/>
    <n v="1500"/>
    <x v="7"/>
    <s v="Wieck Media: QS Package Medium"/>
    <x v="3"/>
    <s v="N-X-61029"/>
    <x v="0"/>
    <n v="10"/>
  </r>
  <r>
    <x v="79"/>
    <n v="5"/>
    <n v="800"/>
    <x v="10"/>
    <s v="RUTGERS UNIVERSITY31: QS Package Small"/>
    <x v="0"/>
    <s v="N-X-60301"/>
    <x v="0"/>
    <n v="5"/>
  </r>
  <r>
    <x v="80"/>
    <n v="5"/>
    <n v="800"/>
    <x v="7"/>
    <s v="Nerd Whisperers: QS Package Small"/>
    <x v="0"/>
    <s v="X-61241"/>
    <x v="0"/>
    <n v="4.25"/>
  </r>
  <r>
    <x v="81"/>
    <n v="5"/>
    <n v="800"/>
    <x v="5"/>
    <s v="Eqstra: QS Package Small"/>
    <x v="0"/>
    <s v="N-X-61281"/>
    <x v="1"/>
    <n v="5"/>
  </r>
  <r>
    <x v="82"/>
    <n v="1.4"/>
    <n v="0"/>
    <x v="0"/>
    <s v="NCS: 1.4h PS"/>
    <x v="1"/>
    <s v="X-61101"/>
    <x v="0"/>
    <n v="0"/>
  </r>
</pivotCacheRecords>
</file>

<file path=xl/pivotCache/pivotCacheRecords2.xml><?xml version="1.0" encoding="utf-8"?>
<pivotCacheRecords xmlns="http://schemas.openxmlformats.org/spreadsheetml/2006/main" xmlns:r="http://schemas.openxmlformats.org/officeDocument/2006/relationships" count="709">
  <r>
    <s v="P-182883"/>
    <x v="0"/>
    <n v="3.5"/>
    <s v="Hours"/>
    <x v="0"/>
    <x v="0"/>
    <s v="P-182883"/>
    <x v="0"/>
    <x v="0"/>
    <s v=""/>
    <x v="0"/>
    <x v="0"/>
    <n v="583.34499999999991"/>
    <n v="0"/>
    <n v="2"/>
  </r>
  <r>
    <s v="P-148213"/>
    <x v="1"/>
    <n v="4"/>
    <s v="Hours"/>
    <x v="1"/>
    <x v="0"/>
    <s v="P-148213"/>
    <x v="0"/>
    <x v="0"/>
    <s v=""/>
    <x v="0"/>
    <x v="0"/>
    <s v=""/>
    <s v=""/>
    <s v=""/>
  </r>
  <r>
    <s v="T-294653"/>
    <x v="2"/>
    <n v="2"/>
    <s v="Hours"/>
    <x v="2"/>
    <x v="0"/>
    <s v="P-114863"/>
    <x v="0"/>
    <x v="1"/>
    <s v=""/>
    <x v="0"/>
    <x v="0"/>
    <s v=""/>
    <s v=""/>
    <s v=""/>
  </r>
  <r>
    <s v="T-78151"/>
    <x v="3"/>
    <n v="1"/>
    <s v="Hours"/>
    <x v="3"/>
    <x v="0"/>
    <s v="P-25770"/>
    <x v="0"/>
    <x v="1"/>
    <s v="Customization"/>
    <x v="0"/>
    <x v="0"/>
    <s v=""/>
    <s v=""/>
    <s v=""/>
  </r>
  <r>
    <s v="T-310042"/>
    <x v="3"/>
    <n v="4"/>
    <s v="Hours"/>
    <x v="4"/>
    <x v="0"/>
    <s v="P-122349"/>
    <x v="0"/>
    <x v="1"/>
    <s v=""/>
    <x v="0"/>
    <x v="0"/>
    <s v=""/>
    <s v=""/>
    <s v=""/>
  </r>
  <r>
    <s v="M-174397"/>
    <x v="4"/>
    <n v="1"/>
    <s v="Hours"/>
    <x v="5"/>
    <x v="1"/>
    <s v="P-137424"/>
    <x v="1"/>
    <x v="1"/>
    <s v=""/>
    <x v="0"/>
    <x v="0"/>
    <s v=""/>
    <s v=""/>
    <s v=""/>
  </r>
  <r>
    <s v="P-148213"/>
    <x v="1"/>
    <n v="4"/>
    <s v="Hours"/>
    <x v="1"/>
    <x v="0"/>
    <s v="P-148213"/>
    <x v="0"/>
    <x v="0"/>
    <s v=""/>
    <x v="0"/>
    <x v="1"/>
    <s v=""/>
    <s v=""/>
    <s v=""/>
  </r>
  <r>
    <s v="T-294653"/>
    <x v="2"/>
    <n v="1.67"/>
    <s v="Hours"/>
    <x v="2"/>
    <x v="0"/>
    <s v="P-114863"/>
    <x v="0"/>
    <x v="1"/>
    <s v="Training"/>
    <x v="0"/>
    <x v="2"/>
    <s v=""/>
    <s v=""/>
    <s v=""/>
  </r>
  <r>
    <s v="T-337131"/>
    <x v="2"/>
    <n v="4"/>
    <s v="Hours"/>
    <x v="6"/>
    <x v="0"/>
    <s v="P-137643"/>
    <x v="0"/>
    <x v="1"/>
    <s v=""/>
    <x v="0"/>
    <x v="2"/>
    <s v=""/>
    <s v=""/>
    <s v=""/>
  </r>
  <r>
    <s v="T-337130"/>
    <x v="2"/>
    <n v="1"/>
    <s v="Hours"/>
    <x v="6"/>
    <x v="0"/>
    <s v="P-137643"/>
    <x v="0"/>
    <x v="1"/>
    <s v=""/>
    <x v="1"/>
    <x v="2"/>
    <s v=""/>
    <s v=""/>
    <s v=""/>
  </r>
  <r>
    <s v="P-183268"/>
    <x v="0"/>
    <n v="1"/>
    <s v="Hours"/>
    <x v="7"/>
    <x v="0"/>
    <s v="P-183268"/>
    <x v="0"/>
    <x v="0"/>
    <s v=""/>
    <x v="0"/>
    <x v="2"/>
    <n v="100"/>
    <n v="0"/>
    <n v="0"/>
  </r>
  <r>
    <s v="T-371470"/>
    <x v="5"/>
    <n v="1"/>
    <s v="Hours"/>
    <x v="8"/>
    <x v="0"/>
    <s v="P-152818"/>
    <x v="0"/>
    <x v="0"/>
    <s v=""/>
    <x v="1"/>
    <x v="2"/>
    <n v="0"/>
    <n v="0"/>
    <n v="6.42"/>
  </r>
  <r>
    <s v="T-242280"/>
    <x v="5"/>
    <n v="2"/>
    <s v="Hours"/>
    <x v="9"/>
    <x v="0"/>
    <s v="P-090318"/>
    <x v="0"/>
    <x v="0"/>
    <s v=""/>
    <x v="0"/>
    <x v="2"/>
    <s v=""/>
    <s v=""/>
    <s v=""/>
  </r>
  <r>
    <s v="T-294653"/>
    <x v="2"/>
    <n v="2"/>
    <s v="Hours"/>
    <x v="2"/>
    <x v="0"/>
    <s v="P-114863"/>
    <x v="0"/>
    <x v="1"/>
    <s v="Training"/>
    <x v="0"/>
    <x v="3"/>
    <s v=""/>
    <s v=""/>
    <s v=""/>
  </r>
  <r>
    <s v="T-207956"/>
    <x v="5"/>
    <n v="1"/>
    <s v="Hours"/>
    <x v="10"/>
    <x v="0"/>
    <s v="P-70810"/>
    <x v="0"/>
    <x v="0"/>
    <s v=""/>
    <x v="0"/>
    <x v="3"/>
    <s v=""/>
    <s v=""/>
    <s v=""/>
  </r>
  <r>
    <s v="M-189878"/>
    <x v="6"/>
    <n v="1"/>
    <s v="Hours"/>
    <x v="11"/>
    <x v="1"/>
    <s v="P-150713"/>
    <x v="2"/>
    <x v="0"/>
    <s v="Kick-off"/>
    <x v="0"/>
    <x v="3"/>
    <n v="160"/>
    <n v="0"/>
    <n v="4"/>
  </r>
  <r>
    <s v="T-78151"/>
    <x v="3"/>
    <n v="1"/>
    <s v="Hours"/>
    <x v="3"/>
    <x v="0"/>
    <s v="P-25770"/>
    <x v="0"/>
    <x v="1"/>
    <s v=""/>
    <x v="0"/>
    <x v="4"/>
    <s v=""/>
    <s v=""/>
    <s v=""/>
  </r>
  <r>
    <s v="P-154073"/>
    <x v="6"/>
    <n v="1.5"/>
    <s v="Hours"/>
    <x v="12"/>
    <x v="0"/>
    <s v="P-154073"/>
    <x v="0"/>
    <x v="0"/>
    <s v=""/>
    <x v="0"/>
    <x v="4"/>
    <n v="166.995"/>
    <n v="0"/>
    <n v="0"/>
  </r>
  <r>
    <s v="P-216084"/>
    <x v="0"/>
    <n v="1"/>
    <s v="Hours"/>
    <x v="13"/>
    <x v="0"/>
    <s v="P-216084"/>
    <x v="0"/>
    <x v="0"/>
    <s v=""/>
    <x v="0"/>
    <x v="4"/>
    <n v="222.73"/>
    <n v="0"/>
    <n v="14"/>
  </r>
  <r>
    <s v="T-435762"/>
    <x v="2"/>
    <n v="0.5"/>
    <s v="Hours"/>
    <x v="14"/>
    <x v="1"/>
    <s v="P-145889"/>
    <x v="1"/>
    <x v="1"/>
    <s v="Training"/>
    <x v="0"/>
    <x v="4"/>
    <s v=""/>
    <s v=""/>
    <s v=""/>
  </r>
  <r>
    <s v="T-292050"/>
    <x v="5"/>
    <n v="2"/>
    <s v="Hours"/>
    <x v="15"/>
    <x v="0"/>
    <s v="P-113869"/>
    <x v="0"/>
    <x v="0"/>
    <s v=""/>
    <x v="0"/>
    <x v="4"/>
    <s v=""/>
    <s v=""/>
    <s v=""/>
  </r>
  <r>
    <s v="P-154073"/>
    <x v="6"/>
    <n v="1.5"/>
    <s v="Hours"/>
    <x v="12"/>
    <x v="0"/>
    <s v="P-154073"/>
    <x v="0"/>
    <x v="0"/>
    <s v=""/>
    <x v="0"/>
    <x v="5"/>
    <n v="166.995"/>
    <n v="0"/>
    <n v="0"/>
  </r>
  <r>
    <s v="P-150697"/>
    <x v="6"/>
    <n v="1"/>
    <s v="Hours"/>
    <x v="16"/>
    <x v="0"/>
    <s v="P-150697"/>
    <x v="0"/>
    <x v="0"/>
    <s v=""/>
    <x v="0"/>
    <x v="5"/>
    <s v=""/>
    <s v=""/>
    <s v=""/>
  </r>
  <r>
    <s v="P-201489"/>
    <x v="0"/>
    <n v="1"/>
    <s v="Hours"/>
    <x v="17"/>
    <x v="0"/>
    <s v="P-201489"/>
    <x v="0"/>
    <x v="0"/>
    <s v=""/>
    <x v="0"/>
    <x v="5"/>
    <n v="166.67"/>
    <n v="0"/>
    <n v="0"/>
  </r>
  <r>
    <s v="P-183269"/>
    <x v="0"/>
    <n v="1"/>
    <s v="Hours"/>
    <x v="18"/>
    <x v="0"/>
    <s v="P-183269"/>
    <x v="0"/>
    <x v="0"/>
    <s v=""/>
    <x v="0"/>
    <x v="5"/>
    <n v="166.67"/>
    <n v="0"/>
    <n v="1"/>
  </r>
  <r>
    <s v="T-78151"/>
    <x v="3"/>
    <n v="1"/>
    <s v="Hours"/>
    <x v="3"/>
    <x v="0"/>
    <s v="P-25770"/>
    <x v="0"/>
    <x v="1"/>
    <s v=""/>
    <x v="0"/>
    <x v="6"/>
    <s v=""/>
    <s v=""/>
    <s v=""/>
  </r>
  <r>
    <s v="T-435762"/>
    <x v="2"/>
    <n v="1.5"/>
    <s v="Hours"/>
    <x v="14"/>
    <x v="1"/>
    <s v="P-145889"/>
    <x v="1"/>
    <x v="1"/>
    <s v="Training"/>
    <x v="0"/>
    <x v="6"/>
    <s v=""/>
    <s v=""/>
    <s v=""/>
  </r>
  <r>
    <s v="T-292050"/>
    <x v="5"/>
    <n v="0.5"/>
    <s v="Hours"/>
    <x v="15"/>
    <x v="0"/>
    <s v="P-113869"/>
    <x v="0"/>
    <x v="0"/>
    <s v=""/>
    <x v="0"/>
    <x v="7"/>
    <s v=""/>
    <s v=""/>
    <s v=""/>
  </r>
  <r>
    <s v="T-352770"/>
    <x v="4"/>
    <n v="2"/>
    <s v="Hours"/>
    <x v="19"/>
    <x v="0"/>
    <s v="P-142618"/>
    <x v="0"/>
    <x v="1"/>
    <s v=""/>
    <x v="0"/>
    <x v="7"/>
    <s v=""/>
    <s v=""/>
    <s v=""/>
  </r>
  <r>
    <s v="P-156000"/>
    <x v="6"/>
    <n v="1"/>
    <s v="Hours"/>
    <x v="20"/>
    <x v="0"/>
    <s v="P-156000"/>
    <x v="0"/>
    <x v="0"/>
    <s v="Training"/>
    <x v="1"/>
    <x v="8"/>
    <n v="0"/>
    <n v="0"/>
    <n v="0"/>
  </r>
  <r>
    <s v="T-340110"/>
    <x v="4"/>
    <n v="1"/>
    <s v="Hours"/>
    <x v="21"/>
    <x v="0"/>
    <s v="P-139094"/>
    <x v="0"/>
    <x v="1"/>
    <s v=""/>
    <x v="0"/>
    <x v="8"/>
    <s v=""/>
    <s v=""/>
    <s v=""/>
  </r>
  <r>
    <s v="T-365207"/>
    <x v="3"/>
    <n v="8"/>
    <s v="Hours"/>
    <x v="22"/>
    <x v="0"/>
    <s v="P-149433"/>
    <x v="0"/>
    <x v="0"/>
    <s v=""/>
    <x v="1"/>
    <x v="9"/>
    <s v=""/>
    <s v=""/>
    <s v=""/>
  </r>
  <r>
    <s v="M-174397"/>
    <x v="4"/>
    <n v="1"/>
    <s v="Hours"/>
    <x v="5"/>
    <x v="1"/>
    <s v="P-137424"/>
    <x v="1"/>
    <x v="1"/>
    <s v=""/>
    <x v="0"/>
    <x v="10"/>
    <s v=""/>
    <s v=""/>
    <s v=""/>
  </r>
  <r>
    <s v="P-157498"/>
    <x v="6"/>
    <n v="0.25"/>
    <s v="Hours"/>
    <x v="23"/>
    <x v="0"/>
    <s v="P-157498"/>
    <x v="0"/>
    <x v="0"/>
    <s v=""/>
    <x v="1"/>
    <x v="10"/>
    <n v="0"/>
    <n v="0"/>
    <n v="0.57999999999999996"/>
  </r>
  <r>
    <s v="T-207956"/>
    <x v="5"/>
    <n v="1.5"/>
    <s v="Hours"/>
    <x v="10"/>
    <x v="0"/>
    <s v="P-70810"/>
    <x v="0"/>
    <x v="0"/>
    <s v=""/>
    <x v="0"/>
    <x v="10"/>
    <s v=""/>
    <s v=""/>
    <s v=""/>
  </r>
  <r>
    <s v="P-183268"/>
    <x v="0"/>
    <n v="0.75"/>
    <s v="Hours"/>
    <x v="7"/>
    <x v="0"/>
    <s v="P-183268"/>
    <x v="0"/>
    <x v="0"/>
    <s v=""/>
    <x v="0"/>
    <x v="10"/>
    <n v="75"/>
    <n v="0"/>
    <n v="0"/>
  </r>
  <r>
    <s v="P-183270"/>
    <x v="0"/>
    <n v="1"/>
    <s v="Hours"/>
    <x v="24"/>
    <x v="0"/>
    <s v="P-183270"/>
    <x v="0"/>
    <x v="0"/>
    <s v=""/>
    <x v="0"/>
    <x v="10"/>
    <n v="142.86000000000001"/>
    <n v="0"/>
    <n v="6"/>
  </r>
  <r>
    <s v="T-365207"/>
    <x v="3"/>
    <n v="8"/>
    <s v="Hours"/>
    <x v="22"/>
    <x v="0"/>
    <s v="P-149433"/>
    <x v="0"/>
    <x v="0"/>
    <s v=""/>
    <x v="1"/>
    <x v="10"/>
    <s v=""/>
    <s v=""/>
    <s v=""/>
  </r>
  <r>
    <s v="T-292050"/>
    <x v="5"/>
    <n v="1"/>
    <s v="Hours"/>
    <x v="15"/>
    <x v="0"/>
    <s v="P-113869"/>
    <x v="0"/>
    <x v="0"/>
    <s v=""/>
    <x v="0"/>
    <x v="11"/>
    <s v=""/>
    <s v=""/>
    <s v=""/>
  </r>
  <r>
    <s v="T-365207"/>
    <x v="3"/>
    <n v="8"/>
    <s v="Hours"/>
    <x v="22"/>
    <x v="0"/>
    <s v="P-149433"/>
    <x v="0"/>
    <x v="0"/>
    <s v="Customization"/>
    <x v="1"/>
    <x v="11"/>
    <s v=""/>
    <s v=""/>
    <s v=""/>
  </r>
  <r>
    <s v="T-435762"/>
    <x v="2"/>
    <n v="1"/>
    <s v="Hours"/>
    <x v="14"/>
    <x v="1"/>
    <s v="P-145889"/>
    <x v="1"/>
    <x v="1"/>
    <s v="Customization"/>
    <x v="0"/>
    <x v="11"/>
    <s v=""/>
    <s v=""/>
    <s v=""/>
  </r>
  <r>
    <s v="T-67452"/>
    <x v="4"/>
    <n v="1"/>
    <s v="Hours"/>
    <x v="25"/>
    <x v="0"/>
    <s v="P-26970"/>
    <x v="0"/>
    <x v="1"/>
    <s v=""/>
    <x v="0"/>
    <x v="12"/>
    <s v=""/>
    <s v=""/>
    <s v=""/>
  </r>
  <r>
    <s v="M-117877"/>
    <x v="7"/>
    <n v="0.5"/>
    <s v="Hours"/>
    <x v="26"/>
    <x v="2"/>
    <s v=""/>
    <x v="3"/>
    <x v="2"/>
    <s v=""/>
    <x v="2"/>
    <x v="13"/>
    <s v=""/>
    <s v=""/>
    <s v=""/>
  </r>
  <r>
    <s v="P-157498"/>
    <x v="6"/>
    <n v="0"/>
    <s v="Hours"/>
    <x v="23"/>
    <x v="0"/>
    <s v="P-157498"/>
    <x v="0"/>
    <x v="0"/>
    <s v=""/>
    <x v="1"/>
    <x v="14"/>
    <n v="0"/>
    <n v="0"/>
    <n v="0.57999999999999996"/>
  </r>
  <r>
    <s v="T-335885"/>
    <x v="4"/>
    <n v="4"/>
    <s v="Hours"/>
    <x v="27"/>
    <x v="0"/>
    <s v="P-36869"/>
    <x v="0"/>
    <x v="1"/>
    <s v=""/>
    <x v="0"/>
    <x v="14"/>
    <s v=""/>
    <s v=""/>
    <s v=""/>
  </r>
  <r>
    <s v="P-178154"/>
    <x v="4"/>
    <n v="4"/>
    <s v="Hours"/>
    <x v="28"/>
    <x v="0"/>
    <s v="P-178154"/>
    <x v="0"/>
    <x v="1"/>
    <s v=""/>
    <x v="0"/>
    <x v="14"/>
    <n v="360"/>
    <n v="0"/>
    <n v="9"/>
  </r>
  <r>
    <s v="M-117877"/>
    <x v="7"/>
    <n v="1"/>
    <s v="Hours"/>
    <x v="26"/>
    <x v="2"/>
    <s v=""/>
    <x v="3"/>
    <x v="2"/>
    <s v=""/>
    <x v="2"/>
    <x v="14"/>
    <s v=""/>
    <s v=""/>
    <s v=""/>
  </r>
  <r>
    <s v="T-207956"/>
    <x v="5"/>
    <n v="4"/>
    <s v="Hours"/>
    <x v="10"/>
    <x v="0"/>
    <s v="P-70810"/>
    <x v="0"/>
    <x v="0"/>
    <s v=""/>
    <x v="0"/>
    <x v="14"/>
    <s v=""/>
    <s v=""/>
    <s v=""/>
  </r>
  <r>
    <s v="T-67452"/>
    <x v="4"/>
    <n v="1"/>
    <s v="Hours"/>
    <x v="25"/>
    <x v="0"/>
    <s v="P-26970"/>
    <x v="0"/>
    <x v="1"/>
    <s v=""/>
    <x v="0"/>
    <x v="14"/>
    <s v=""/>
    <s v=""/>
    <s v=""/>
  </r>
  <r>
    <s v="P-158424"/>
    <x v="1"/>
    <n v="1"/>
    <s v="Hours"/>
    <x v="29"/>
    <x v="1"/>
    <s v="P-158424"/>
    <x v="4"/>
    <x v="0"/>
    <s v=""/>
    <x v="0"/>
    <x v="14"/>
    <n v="145.83000000000001"/>
    <n v="0"/>
    <n v="9"/>
  </r>
  <r>
    <s v="P-154008"/>
    <x v="3"/>
    <n v="8"/>
    <s v="Hours"/>
    <x v="30"/>
    <x v="0"/>
    <s v="P-154008"/>
    <x v="0"/>
    <x v="0"/>
    <s v="Customization"/>
    <x v="0"/>
    <x v="14"/>
    <n v="1000"/>
    <n v="0"/>
    <n v="0"/>
  </r>
  <r>
    <s v="T-337131"/>
    <x v="2"/>
    <n v="4"/>
    <s v="Hours"/>
    <x v="6"/>
    <x v="0"/>
    <s v="P-137643"/>
    <x v="0"/>
    <x v="1"/>
    <s v="Training"/>
    <x v="0"/>
    <x v="14"/>
    <s v=""/>
    <s v=""/>
    <s v=""/>
  </r>
  <r>
    <s v="T-337130"/>
    <x v="2"/>
    <n v="1"/>
    <s v="Hours"/>
    <x v="6"/>
    <x v="0"/>
    <s v="P-137643"/>
    <x v="0"/>
    <x v="1"/>
    <s v="Training"/>
    <x v="1"/>
    <x v="14"/>
    <s v=""/>
    <s v=""/>
    <s v=""/>
  </r>
  <r>
    <s v="T-242280"/>
    <x v="5"/>
    <n v="1"/>
    <s v="Hours"/>
    <x v="9"/>
    <x v="0"/>
    <s v="P-090318"/>
    <x v="0"/>
    <x v="0"/>
    <s v=""/>
    <x v="0"/>
    <x v="15"/>
    <s v=""/>
    <s v=""/>
    <s v=""/>
  </r>
  <r>
    <s v="M-257739"/>
    <x v="4"/>
    <n v="1"/>
    <s v="Hours"/>
    <x v="31"/>
    <x v="1"/>
    <s v="P-206853"/>
    <x v="2"/>
    <x v="1"/>
    <s v=""/>
    <x v="0"/>
    <x v="15"/>
    <n v="200"/>
    <n v="0"/>
    <n v="0"/>
  </r>
  <r>
    <s v="T-292050"/>
    <x v="3"/>
    <n v="2"/>
    <s v="Hours"/>
    <x v="15"/>
    <x v="0"/>
    <s v="P-113869"/>
    <x v="0"/>
    <x v="0"/>
    <s v="Customization"/>
    <x v="0"/>
    <x v="15"/>
    <s v=""/>
    <s v=""/>
    <s v=""/>
  </r>
  <r>
    <s v="M-196151"/>
    <x v="7"/>
    <n v="0.5"/>
    <s v="Hours"/>
    <x v="32"/>
    <x v="1"/>
    <s v="P-155289"/>
    <x v="2"/>
    <x v="1"/>
    <s v=""/>
    <x v="0"/>
    <x v="15"/>
    <n v="72.724999999999994"/>
    <n v="0"/>
    <n v="2.5"/>
  </r>
  <r>
    <s v="M-196149"/>
    <x v="7"/>
    <n v="1.5"/>
    <s v="Hours"/>
    <x v="32"/>
    <x v="1"/>
    <s v="P-155289"/>
    <x v="2"/>
    <x v="1"/>
    <s v=""/>
    <x v="0"/>
    <x v="15"/>
    <n v="218.17499999999998"/>
    <n v="0"/>
    <n v="2.5"/>
  </r>
  <r>
    <s v="M-202761"/>
    <x v="6"/>
    <n v="1"/>
    <s v="Hours"/>
    <x v="33"/>
    <x v="1"/>
    <s v="P-160798"/>
    <x v="1"/>
    <x v="0"/>
    <s v=""/>
    <x v="0"/>
    <x v="16"/>
    <n v="100"/>
    <n v="0"/>
    <n v="3"/>
  </r>
  <r>
    <s v="T-367694"/>
    <x v="8"/>
    <n v="1.5"/>
    <s v="Hours"/>
    <x v="34"/>
    <x v="0"/>
    <s v="P-150928"/>
    <x v="0"/>
    <x v="0"/>
    <s v=""/>
    <x v="1"/>
    <x v="16"/>
    <n v="0"/>
    <n v="0"/>
    <n v="0"/>
  </r>
  <r>
    <s v="M-202761"/>
    <x v="6"/>
    <n v="0"/>
    <s v="Hours"/>
    <x v="33"/>
    <x v="1"/>
    <s v="P-160798"/>
    <x v="1"/>
    <x v="0"/>
    <s v=""/>
    <x v="0"/>
    <x v="17"/>
    <n v="0"/>
    <n v="0"/>
    <n v="3"/>
  </r>
  <r>
    <s v="M-202762"/>
    <x v="6"/>
    <n v="1"/>
    <s v="Hours"/>
    <x v="33"/>
    <x v="1"/>
    <s v="P-160798"/>
    <x v="1"/>
    <x v="0"/>
    <s v=""/>
    <x v="0"/>
    <x v="17"/>
    <n v="100"/>
    <n v="0"/>
    <n v="3"/>
  </r>
  <r>
    <s v="P-161511"/>
    <x v="6"/>
    <n v="1"/>
    <s v="Hours"/>
    <x v="35"/>
    <x v="0"/>
    <s v="P-161511"/>
    <x v="0"/>
    <x v="0"/>
    <s v=""/>
    <x v="1"/>
    <x v="17"/>
    <n v="0"/>
    <n v="0"/>
    <n v="0"/>
  </r>
  <r>
    <s v="T-399398"/>
    <x v="8"/>
    <n v="2"/>
    <s v="Hours"/>
    <x v="36"/>
    <x v="1"/>
    <s v="P-165488"/>
    <x v="4"/>
    <x v="0"/>
    <s v=""/>
    <x v="0"/>
    <x v="18"/>
    <n v="291.66000000000003"/>
    <n v="0"/>
    <n v="4"/>
  </r>
  <r>
    <s v="T-399402"/>
    <x v="8"/>
    <n v="2"/>
    <s v="Hours"/>
    <x v="36"/>
    <x v="1"/>
    <s v="P-165488"/>
    <x v="4"/>
    <x v="0"/>
    <s v=""/>
    <x v="0"/>
    <x v="18"/>
    <n v="291.66000000000003"/>
    <n v="0"/>
    <n v="4"/>
  </r>
  <r>
    <s v="T-367694"/>
    <x v="8"/>
    <n v="1"/>
    <s v="Hours"/>
    <x v="34"/>
    <x v="0"/>
    <s v="P-150928"/>
    <x v="0"/>
    <x v="0"/>
    <s v=""/>
    <x v="1"/>
    <x v="18"/>
    <n v="0"/>
    <n v="0"/>
    <n v="0"/>
  </r>
  <r>
    <s v="P-164707"/>
    <x v="1"/>
    <n v="3"/>
    <s v="Hours"/>
    <x v="37"/>
    <x v="0"/>
    <s v="P-164707"/>
    <x v="0"/>
    <x v="0"/>
    <s v=""/>
    <x v="0"/>
    <x v="18"/>
    <n v="500.01"/>
    <n v="0"/>
    <n v="0"/>
  </r>
  <r>
    <s v="P-158424"/>
    <x v="1"/>
    <n v="1"/>
    <s v="Hours"/>
    <x v="29"/>
    <x v="1"/>
    <s v="P-158424"/>
    <x v="4"/>
    <x v="0"/>
    <s v=""/>
    <x v="0"/>
    <x v="18"/>
    <n v="145.83000000000001"/>
    <n v="0"/>
    <n v="9"/>
  </r>
  <r>
    <s v="P-157089"/>
    <x v="6"/>
    <n v="0.5"/>
    <s v="Hours"/>
    <x v="38"/>
    <x v="0"/>
    <s v="P-157089"/>
    <x v="0"/>
    <x v="0"/>
    <s v=""/>
    <x v="1"/>
    <x v="18"/>
    <n v="0"/>
    <n v="0"/>
    <n v="0"/>
  </r>
  <r>
    <s v="M-202762"/>
    <x v="6"/>
    <n v="1"/>
    <s v="Hours"/>
    <x v="33"/>
    <x v="1"/>
    <s v="P-160798"/>
    <x v="1"/>
    <x v="0"/>
    <s v=""/>
    <x v="0"/>
    <x v="18"/>
    <n v="100"/>
    <n v="0"/>
    <n v="3"/>
  </r>
  <r>
    <s v="M-198014"/>
    <x v="6"/>
    <n v="1"/>
    <s v="Hours"/>
    <x v="39"/>
    <x v="1"/>
    <s v="P-156733"/>
    <x v="4"/>
    <x v="0"/>
    <s v=""/>
    <x v="0"/>
    <x v="18"/>
    <n v="145.83000000000001"/>
    <n v="0"/>
    <n v="9.08"/>
  </r>
  <r>
    <s v="P-157089"/>
    <x v="6"/>
    <n v="0.5"/>
    <s v="Hours"/>
    <x v="38"/>
    <x v="0"/>
    <s v="P-157089"/>
    <x v="0"/>
    <x v="0"/>
    <s v=""/>
    <x v="1"/>
    <x v="19"/>
    <n v="0"/>
    <n v="0"/>
    <n v="0"/>
  </r>
  <r>
    <s v="P-164986"/>
    <x v="7"/>
    <n v="0.92"/>
    <s v="Hours"/>
    <x v="40"/>
    <x v="0"/>
    <s v="P-164986"/>
    <x v="0"/>
    <x v="1"/>
    <s v=""/>
    <x v="0"/>
    <x v="19"/>
    <n v="153.3364"/>
    <n v="0"/>
    <n v="0"/>
  </r>
  <r>
    <s v="M-257737"/>
    <x v="4"/>
    <n v="2"/>
    <s v="Hours"/>
    <x v="31"/>
    <x v="1"/>
    <s v="P-206853"/>
    <x v="2"/>
    <x v="1"/>
    <s v=""/>
    <x v="0"/>
    <x v="20"/>
    <n v="400"/>
    <n v="0"/>
    <n v="0"/>
  </r>
  <r>
    <s v="P-157089"/>
    <x v="6"/>
    <n v="0.5"/>
    <s v="Hours"/>
    <x v="38"/>
    <x v="0"/>
    <s v="P-157089"/>
    <x v="0"/>
    <x v="0"/>
    <s v=""/>
    <x v="1"/>
    <x v="20"/>
    <n v="0"/>
    <n v="0"/>
    <n v="0"/>
  </r>
  <r>
    <s v="M-199881"/>
    <x v="7"/>
    <n v="2"/>
    <s v="Hours"/>
    <x v="41"/>
    <x v="1"/>
    <s v="P-158383"/>
    <x v="1"/>
    <x v="1"/>
    <s v=""/>
    <x v="0"/>
    <x v="20"/>
    <n v="300"/>
    <s v="N-X-45021"/>
    <n v="0"/>
  </r>
  <r>
    <s v="P-165600"/>
    <x v="6"/>
    <n v="1"/>
    <s v="Hours"/>
    <x v="42"/>
    <x v="0"/>
    <s v="P-165600"/>
    <x v="0"/>
    <x v="0"/>
    <s v=""/>
    <x v="1"/>
    <x v="20"/>
    <n v="0"/>
    <n v="0"/>
    <n v="2"/>
  </r>
  <r>
    <s v="P-183271"/>
    <x v="0"/>
    <n v="1"/>
    <s v="Hours"/>
    <x v="43"/>
    <x v="0"/>
    <s v="P-183271"/>
    <x v="0"/>
    <x v="0"/>
    <s v=""/>
    <x v="1"/>
    <x v="20"/>
    <n v="0"/>
    <n v="0"/>
    <n v="0"/>
  </r>
  <r>
    <s v="P-164986"/>
    <x v="7"/>
    <n v="1.5"/>
    <s v="Hours"/>
    <x v="40"/>
    <x v="0"/>
    <s v="P-164986"/>
    <x v="0"/>
    <x v="1"/>
    <s v=""/>
    <x v="0"/>
    <x v="20"/>
    <n v="250.005"/>
    <n v="0"/>
    <n v="0"/>
  </r>
  <r>
    <s v="T-406012"/>
    <x v="2"/>
    <n v="3"/>
    <s v="Hours"/>
    <x v="44"/>
    <x v="0"/>
    <s v="P-168678"/>
    <x v="0"/>
    <x v="1"/>
    <s v="Kick-off"/>
    <x v="0"/>
    <x v="21"/>
    <n v="212.49"/>
    <n v="0"/>
    <n v="59.58"/>
  </r>
  <r>
    <s v="P-182883"/>
    <x v="0"/>
    <n v="0.5"/>
    <s v="Hours"/>
    <x v="0"/>
    <x v="0"/>
    <s v="P-182883"/>
    <x v="0"/>
    <x v="0"/>
    <s v=""/>
    <x v="0"/>
    <x v="21"/>
    <n v="83.334999999999994"/>
    <n v="0"/>
    <n v="2"/>
  </r>
  <r>
    <s v="P-157498"/>
    <x v="6"/>
    <n v="1.17"/>
    <s v="Hours"/>
    <x v="23"/>
    <x v="0"/>
    <s v="P-157498"/>
    <x v="0"/>
    <x v="0"/>
    <s v=""/>
    <x v="1"/>
    <x v="21"/>
    <n v="0"/>
    <n v="0"/>
    <n v="0.57999999999999996"/>
  </r>
  <r>
    <s v="P-164986"/>
    <x v="7"/>
    <n v="0.5"/>
    <s v="Hours"/>
    <x v="40"/>
    <x v="0"/>
    <s v="P-164986"/>
    <x v="0"/>
    <x v="1"/>
    <s v=""/>
    <x v="0"/>
    <x v="21"/>
    <n v="83.334999999999994"/>
    <n v="0"/>
    <n v="0"/>
  </r>
  <r>
    <s v="T-406014"/>
    <x v="2"/>
    <n v="2.2999999999999998"/>
    <s v="Hours"/>
    <x v="44"/>
    <x v="0"/>
    <s v="P-168678"/>
    <x v="0"/>
    <x v="1"/>
    <s v="Customization"/>
    <x v="0"/>
    <x v="22"/>
    <n v="162.90899999999999"/>
    <n v="0"/>
    <n v="59.58"/>
  </r>
  <r>
    <s v="T-399411"/>
    <x v="8"/>
    <n v="2"/>
    <s v="Hours"/>
    <x v="36"/>
    <x v="1"/>
    <s v="P-165488"/>
    <x v="4"/>
    <x v="0"/>
    <s v=""/>
    <x v="0"/>
    <x v="22"/>
    <n v="291.66000000000003"/>
    <n v="0"/>
    <n v="4"/>
  </r>
  <r>
    <s v="T-399401"/>
    <x v="8"/>
    <n v="1"/>
    <s v="Hours"/>
    <x v="36"/>
    <x v="1"/>
    <s v="P-165488"/>
    <x v="4"/>
    <x v="0"/>
    <s v=""/>
    <x v="0"/>
    <x v="22"/>
    <n v="145.83000000000001"/>
    <n v="0"/>
    <n v="4"/>
  </r>
  <r>
    <s v="M-202762"/>
    <x v="6"/>
    <n v="1"/>
    <s v="Hours"/>
    <x v="33"/>
    <x v="1"/>
    <s v="P-160798"/>
    <x v="1"/>
    <x v="0"/>
    <s v=""/>
    <x v="0"/>
    <x v="22"/>
    <n v="100"/>
    <n v="0"/>
    <n v="3"/>
  </r>
  <r>
    <s v="T-399398"/>
    <x v="8"/>
    <n v="1"/>
    <s v="Hours"/>
    <x v="36"/>
    <x v="1"/>
    <s v="P-165488"/>
    <x v="4"/>
    <x v="0"/>
    <s v=""/>
    <x v="0"/>
    <x v="22"/>
    <n v="145.83000000000001"/>
    <n v="0"/>
    <n v="4"/>
  </r>
  <r>
    <s v="P-158424"/>
    <x v="1"/>
    <n v="1"/>
    <s v="Hours"/>
    <x v="29"/>
    <x v="1"/>
    <s v="P-158424"/>
    <x v="4"/>
    <x v="0"/>
    <s v=""/>
    <x v="0"/>
    <x v="22"/>
    <n v="145.83000000000001"/>
    <n v="0"/>
    <n v="9"/>
  </r>
  <r>
    <s v="T-399402"/>
    <x v="8"/>
    <n v="2"/>
    <s v="Hours"/>
    <x v="36"/>
    <x v="1"/>
    <s v="P-165488"/>
    <x v="4"/>
    <x v="0"/>
    <s v=""/>
    <x v="0"/>
    <x v="22"/>
    <n v="291.66000000000003"/>
    <n v="0"/>
    <n v="4"/>
  </r>
  <r>
    <s v="T-435762"/>
    <x v="2"/>
    <n v="0.75"/>
    <s v="Hours"/>
    <x v="14"/>
    <x v="1"/>
    <s v="P-145889"/>
    <x v="1"/>
    <x v="1"/>
    <s v="Customization"/>
    <x v="0"/>
    <x v="23"/>
    <s v=""/>
    <s v=""/>
    <s v=""/>
  </r>
  <r>
    <s v="T-406013"/>
    <x v="2"/>
    <n v="2"/>
    <s v="Hours"/>
    <x v="44"/>
    <x v="0"/>
    <s v="P-168678"/>
    <x v="0"/>
    <x v="1"/>
    <s v="Customization"/>
    <x v="0"/>
    <x v="23"/>
    <n v="141.66"/>
    <n v="0"/>
    <n v="59.58"/>
  </r>
  <r>
    <s v="M-208086"/>
    <x v="6"/>
    <n v="1"/>
    <s v="Hours"/>
    <x v="45"/>
    <x v="1"/>
    <s v="P-165213"/>
    <x v="4"/>
    <x v="0"/>
    <s v=""/>
    <x v="0"/>
    <x v="23"/>
    <n v="145.83000000000001"/>
    <n v="0"/>
    <n v="21"/>
  </r>
  <r>
    <s v="T-78151"/>
    <x v="3"/>
    <n v="1"/>
    <s v="Hours"/>
    <x v="3"/>
    <x v="0"/>
    <s v="P-25770"/>
    <x v="0"/>
    <x v="1"/>
    <s v="Training"/>
    <x v="0"/>
    <x v="23"/>
    <s v=""/>
    <s v=""/>
    <s v=""/>
  </r>
  <r>
    <s v="M-213329"/>
    <x v="6"/>
    <n v="0.5"/>
    <s v="Hours"/>
    <x v="26"/>
    <x v="2"/>
    <s v=""/>
    <x v="3"/>
    <x v="2"/>
    <s v=""/>
    <x v="2"/>
    <x v="23"/>
    <s v=""/>
    <s v=""/>
    <s v=""/>
  </r>
  <r>
    <s v="M-174397"/>
    <x v="4"/>
    <n v="1"/>
    <s v="Hours"/>
    <x v="5"/>
    <x v="1"/>
    <s v="P-137424"/>
    <x v="1"/>
    <x v="1"/>
    <s v=""/>
    <x v="0"/>
    <x v="23"/>
    <s v=""/>
    <s v=""/>
    <s v=""/>
  </r>
  <r>
    <s v="T-337131"/>
    <x v="2"/>
    <n v="5"/>
    <s v="Hours"/>
    <x v="6"/>
    <x v="0"/>
    <s v="P-137643"/>
    <x v="0"/>
    <x v="1"/>
    <s v="Customization"/>
    <x v="0"/>
    <x v="24"/>
    <s v=""/>
    <s v=""/>
    <s v=""/>
  </r>
  <r>
    <s v="M-174397"/>
    <x v="4"/>
    <n v="1"/>
    <s v="Hours"/>
    <x v="5"/>
    <x v="1"/>
    <s v="P-137424"/>
    <x v="1"/>
    <x v="1"/>
    <s v=""/>
    <x v="0"/>
    <x v="24"/>
    <s v=""/>
    <s v=""/>
    <s v=""/>
  </r>
  <r>
    <s v="M-257737"/>
    <x v="4"/>
    <n v="1"/>
    <s v="Hours"/>
    <x v="31"/>
    <x v="1"/>
    <s v="P-206853"/>
    <x v="2"/>
    <x v="1"/>
    <s v=""/>
    <x v="0"/>
    <x v="24"/>
    <n v="200"/>
    <n v="0"/>
    <n v="0"/>
  </r>
  <r>
    <s v="P-157089"/>
    <x v="6"/>
    <n v="1"/>
    <s v="Hours"/>
    <x v="38"/>
    <x v="0"/>
    <s v="P-157089"/>
    <x v="0"/>
    <x v="0"/>
    <s v=""/>
    <x v="1"/>
    <x v="24"/>
    <n v="0"/>
    <n v="0"/>
    <n v="0"/>
  </r>
  <r>
    <s v="P-171083"/>
    <x v="5"/>
    <n v="1"/>
    <s v="Hours"/>
    <x v="46"/>
    <x v="1"/>
    <s v="P-171083"/>
    <x v="4"/>
    <x v="0"/>
    <s v=""/>
    <x v="0"/>
    <x v="24"/>
    <n v="145.83000000000001"/>
    <n v="0"/>
    <n v="5"/>
  </r>
  <r>
    <s v="M-198016"/>
    <x v="6"/>
    <n v="0.5"/>
    <s v="Hours"/>
    <x v="39"/>
    <x v="1"/>
    <s v="P-156733"/>
    <x v="4"/>
    <x v="0"/>
    <s v=""/>
    <x v="0"/>
    <x v="24"/>
    <n v="72.915000000000006"/>
    <n v="0"/>
    <n v="9.08"/>
  </r>
  <r>
    <s v="M-199881"/>
    <x v="7"/>
    <n v="2"/>
    <s v="Hours"/>
    <x v="41"/>
    <x v="1"/>
    <s v="P-158383"/>
    <x v="1"/>
    <x v="1"/>
    <s v=""/>
    <x v="0"/>
    <x v="24"/>
    <n v="300"/>
    <s v="N-X-45021"/>
    <n v="0"/>
  </r>
  <r>
    <s v="T-406013"/>
    <x v="2"/>
    <n v="0.25"/>
    <s v="Hours"/>
    <x v="44"/>
    <x v="0"/>
    <s v="P-168678"/>
    <x v="0"/>
    <x v="1"/>
    <s v=""/>
    <x v="0"/>
    <x v="25"/>
    <n v="17.7075"/>
    <n v="0"/>
    <n v="59.58"/>
  </r>
  <r>
    <s v="T-435762"/>
    <x v="2"/>
    <n v="3"/>
    <s v="Hours"/>
    <x v="14"/>
    <x v="1"/>
    <s v="P-145889"/>
    <x v="1"/>
    <x v="1"/>
    <s v="Customization"/>
    <x v="0"/>
    <x v="25"/>
    <s v=""/>
    <s v=""/>
    <s v=""/>
  </r>
  <r>
    <s v="T-292050"/>
    <x v="5"/>
    <n v="1"/>
    <s v="Hours"/>
    <x v="15"/>
    <x v="0"/>
    <s v="P-113869"/>
    <x v="0"/>
    <x v="0"/>
    <s v=""/>
    <x v="0"/>
    <x v="25"/>
    <s v=""/>
    <s v=""/>
    <s v=""/>
  </r>
  <r>
    <s v="M-202762"/>
    <x v="6"/>
    <n v="1"/>
    <s v="Hours"/>
    <x v="33"/>
    <x v="1"/>
    <s v="P-160798"/>
    <x v="1"/>
    <x v="0"/>
    <s v=""/>
    <x v="0"/>
    <x v="25"/>
    <n v="100"/>
    <n v="0"/>
    <n v="3"/>
  </r>
  <r>
    <s v="M-213329"/>
    <x v="6"/>
    <n v="1"/>
    <s v="Hours"/>
    <x v="26"/>
    <x v="2"/>
    <s v=""/>
    <x v="3"/>
    <x v="2"/>
    <s v=""/>
    <x v="2"/>
    <x v="25"/>
    <s v=""/>
    <s v=""/>
    <s v=""/>
  </r>
  <r>
    <s v="M-212761"/>
    <x v="6"/>
    <n v="1"/>
    <s v="Hours"/>
    <x v="47"/>
    <x v="1"/>
    <s v="P-169298"/>
    <x v="2"/>
    <x v="0"/>
    <s v=""/>
    <x v="0"/>
    <x v="25"/>
    <n v="160"/>
    <n v="0"/>
    <n v="2"/>
  </r>
  <r>
    <s v="M-198016"/>
    <x v="6"/>
    <n v="0.75"/>
    <s v="Hours"/>
    <x v="39"/>
    <x v="1"/>
    <s v="P-156733"/>
    <x v="4"/>
    <x v="0"/>
    <s v=""/>
    <x v="0"/>
    <x v="25"/>
    <n v="109.3725"/>
    <n v="0"/>
    <n v="9.08"/>
  </r>
  <r>
    <s v="T-435762"/>
    <x v="2"/>
    <n v="1"/>
    <s v="Hours"/>
    <x v="14"/>
    <x v="1"/>
    <s v="P-145889"/>
    <x v="1"/>
    <x v="1"/>
    <s v="Customization"/>
    <x v="0"/>
    <x v="26"/>
    <s v=""/>
    <s v=""/>
    <s v=""/>
  </r>
  <r>
    <s v="T-406014"/>
    <x v="2"/>
    <n v="3"/>
    <s v="Hours"/>
    <x v="44"/>
    <x v="0"/>
    <s v="P-168678"/>
    <x v="0"/>
    <x v="1"/>
    <s v="Customization"/>
    <x v="0"/>
    <x v="27"/>
    <n v="212.49"/>
    <n v="0"/>
    <n v="59.58"/>
  </r>
  <r>
    <s v="M-228971"/>
    <x v="2"/>
    <n v="1"/>
    <s v="Hours"/>
    <x v="48"/>
    <x v="0"/>
    <s v="P-39369"/>
    <x v="0"/>
    <x v="1"/>
    <s v="Customization"/>
    <x v="1"/>
    <x v="27"/>
    <s v=""/>
    <s v=""/>
    <s v=""/>
  </r>
  <r>
    <s v="T-399409"/>
    <x v="8"/>
    <n v="0"/>
    <s v="Hours"/>
    <x v="26"/>
    <x v="2"/>
    <s v=""/>
    <x v="3"/>
    <x v="2"/>
    <s v=""/>
    <x v="2"/>
    <x v="27"/>
    <s v=""/>
    <s v=""/>
    <s v=""/>
  </r>
  <r>
    <s v="T-293949"/>
    <x v="5"/>
    <n v="1"/>
    <s v="Hours"/>
    <x v="49"/>
    <x v="0"/>
    <s v="P-114894"/>
    <x v="0"/>
    <x v="0"/>
    <s v=""/>
    <x v="0"/>
    <x v="27"/>
    <s v=""/>
    <s v=""/>
    <s v=""/>
  </r>
  <r>
    <s v="T-399412"/>
    <x v="8"/>
    <n v="1"/>
    <s v="Hours"/>
    <x v="36"/>
    <x v="1"/>
    <s v="P-165488"/>
    <x v="4"/>
    <x v="0"/>
    <s v=""/>
    <x v="0"/>
    <x v="27"/>
    <n v="145.83000000000001"/>
    <n v="0"/>
    <n v="4"/>
  </r>
  <r>
    <s v="P-158424"/>
    <x v="1"/>
    <n v="1.5"/>
    <s v="Hours"/>
    <x v="29"/>
    <x v="1"/>
    <s v="P-158424"/>
    <x v="4"/>
    <x v="0"/>
    <s v=""/>
    <x v="0"/>
    <x v="27"/>
    <n v="218.745"/>
    <n v="0"/>
    <n v="9"/>
  </r>
  <r>
    <s v="M-215142"/>
    <x v="8"/>
    <n v="1"/>
    <s v="Hours"/>
    <x v="50"/>
    <x v="1"/>
    <s v="P-171784"/>
    <x v="2"/>
    <x v="0"/>
    <s v=""/>
    <x v="0"/>
    <x v="27"/>
    <n v="160"/>
    <n v="0"/>
    <n v="3"/>
  </r>
  <r>
    <s v="T-292050"/>
    <x v="5"/>
    <n v="1"/>
    <s v="Hours"/>
    <x v="15"/>
    <x v="0"/>
    <s v="P-113869"/>
    <x v="0"/>
    <x v="0"/>
    <s v=""/>
    <x v="0"/>
    <x v="28"/>
    <s v=""/>
    <s v=""/>
    <s v=""/>
  </r>
  <r>
    <s v="T-412496"/>
    <x v="8"/>
    <n v="1"/>
    <s v="Hours"/>
    <x v="51"/>
    <x v="0"/>
    <s v="P-171785"/>
    <x v="0"/>
    <x v="0"/>
    <s v=""/>
    <x v="0"/>
    <x v="28"/>
    <n v="0"/>
    <n v="0"/>
    <n v="0"/>
  </r>
  <r>
    <s v="T-421382"/>
    <x v="5"/>
    <n v="1"/>
    <s v="Hours"/>
    <x v="52"/>
    <x v="0"/>
    <s v="P-175923"/>
    <x v="0"/>
    <x v="0"/>
    <s v=""/>
    <x v="0"/>
    <x v="29"/>
    <n v="150"/>
    <n v="0"/>
    <n v="0"/>
  </r>
  <r>
    <s v="M-198014"/>
    <x v="6"/>
    <n v="1"/>
    <s v="Hours"/>
    <x v="39"/>
    <x v="1"/>
    <s v="P-156733"/>
    <x v="4"/>
    <x v="0"/>
    <s v=""/>
    <x v="0"/>
    <x v="29"/>
    <n v="145.83000000000001"/>
    <n v="0"/>
    <n v="9.08"/>
  </r>
  <r>
    <s v="T-421382"/>
    <x v="5"/>
    <n v="1"/>
    <s v="Hours"/>
    <x v="52"/>
    <x v="0"/>
    <s v="P-175923"/>
    <x v="0"/>
    <x v="0"/>
    <s v=""/>
    <x v="0"/>
    <x v="29"/>
    <n v="150"/>
    <n v="0"/>
    <n v="0"/>
  </r>
  <r>
    <s v="M-198014"/>
    <x v="6"/>
    <n v="0.5"/>
    <s v="Hours"/>
    <x v="39"/>
    <x v="1"/>
    <s v="P-156733"/>
    <x v="4"/>
    <x v="0"/>
    <s v=""/>
    <x v="0"/>
    <x v="30"/>
    <n v="72.915000000000006"/>
    <n v="0"/>
    <n v="9.08"/>
  </r>
  <r>
    <s v="T-337131"/>
    <x v="2"/>
    <n v="5"/>
    <s v="Hours"/>
    <x v="6"/>
    <x v="0"/>
    <s v="P-137643"/>
    <x v="0"/>
    <x v="1"/>
    <s v="Customization"/>
    <x v="0"/>
    <x v="31"/>
    <s v=""/>
    <s v=""/>
    <s v=""/>
  </r>
  <r>
    <s v="P-157078"/>
    <x v="9"/>
    <n v="1"/>
    <s v="Hours"/>
    <x v="53"/>
    <x v="0"/>
    <s v="P-157078"/>
    <x v="0"/>
    <x v="0"/>
    <s v=""/>
    <x v="0"/>
    <x v="31"/>
    <n v="167"/>
    <n v="0"/>
    <n v="0"/>
  </r>
  <r>
    <s v="M-223338"/>
    <x v="4"/>
    <n v="1.3"/>
    <s v="Hours"/>
    <x v="54"/>
    <x v="1"/>
    <s v="P-178153"/>
    <x v="1"/>
    <x v="1"/>
    <s v="Kick-off"/>
    <x v="0"/>
    <x v="31"/>
    <n v="195"/>
    <n v="0"/>
    <n v="4.7"/>
  </r>
  <r>
    <s v="P-178064"/>
    <x v="9"/>
    <n v="1"/>
    <s v="Hours"/>
    <x v="55"/>
    <x v="0"/>
    <s v="P-178064"/>
    <x v="0"/>
    <x v="0"/>
    <s v=""/>
    <x v="0"/>
    <x v="32"/>
    <n v="166.67"/>
    <n v="0"/>
    <n v="2"/>
  </r>
  <r>
    <s v="T-427079"/>
    <x v="9"/>
    <n v="0"/>
    <s v="Hours"/>
    <x v="26"/>
    <x v="2"/>
    <s v=""/>
    <x v="3"/>
    <x v="2"/>
    <s v=""/>
    <x v="2"/>
    <x v="32"/>
    <s v=""/>
    <s v=""/>
    <s v=""/>
  </r>
  <r>
    <s v="M-228971"/>
    <x v="2"/>
    <n v="2.5"/>
    <s v="Hours"/>
    <x v="48"/>
    <x v="0"/>
    <s v="P-39369"/>
    <x v="0"/>
    <x v="1"/>
    <s v="Training"/>
    <x v="1"/>
    <x v="32"/>
    <s v=""/>
    <s v=""/>
    <s v=""/>
  </r>
  <r>
    <s v="T-292050"/>
    <x v="8"/>
    <n v="4"/>
    <s v="Hours"/>
    <x v="15"/>
    <x v="0"/>
    <s v="P-113869"/>
    <x v="0"/>
    <x v="0"/>
    <s v=""/>
    <x v="0"/>
    <x v="32"/>
    <s v=""/>
    <s v=""/>
    <s v=""/>
  </r>
  <r>
    <s v="M-212762"/>
    <x v="6"/>
    <n v="1"/>
    <s v="Hours"/>
    <x v="47"/>
    <x v="1"/>
    <s v="P-169298"/>
    <x v="2"/>
    <x v="0"/>
    <s v=""/>
    <x v="0"/>
    <x v="32"/>
    <n v="160"/>
    <n v="0"/>
    <n v="2"/>
  </r>
  <r>
    <s v="M-174398"/>
    <x v="4"/>
    <n v="1"/>
    <s v="Hours"/>
    <x v="5"/>
    <x v="1"/>
    <s v="P-137424"/>
    <x v="1"/>
    <x v="1"/>
    <s v=""/>
    <x v="0"/>
    <x v="32"/>
    <s v=""/>
    <s v=""/>
    <s v=""/>
  </r>
  <r>
    <s v="P-184733"/>
    <x v="0"/>
    <n v="1"/>
    <s v="Hours"/>
    <x v="56"/>
    <x v="1"/>
    <s v="P-184733"/>
    <x v="4"/>
    <x v="0"/>
    <s v=""/>
    <x v="0"/>
    <x v="32"/>
    <n v="125"/>
    <n v="0"/>
    <n v="22.17"/>
  </r>
  <r>
    <s v="M-198014"/>
    <x v="6"/>
    <n v="0.33"/>
    <s v="Hours"/>
    <x v="39"/>
    <x v="1"/>
    <s v="P-156733"/>
    <x v="4"/>
    <x v="0"/>
    <s v=""/>
    <x v="0"/>
    <x v="32"/>
    <n v="48.123900000000006"/>
    <n v="0"/>
    <n v="9.08"/>
  </r>
  <r>
    <s v="P-171083"/>
    <x v="8"/>
    <n v="0.5"/>
    <s v="Hours"/>
    <x v="46"/>
    <x v="1"/>
    <s v="P-171083"/>
    <x v="4"/>
    <x v="0"/>
    <s v=""/>
    <x v="0"/>
    <x v="32"/>
    <n v="72.915000000000006"/>
    <n v="0"/>
    <n v="5"/>
  </r>
  <r>
    <s v="P-179364"/>
    <x v="9"/>
    <n v="0.5"/>
    <s v="Hours"/>
    <x v="57"/>
    <x v="0"/>
    <s v="P-179364"/>
    <x v="0"/>
    <x v="0"/>
    <s v=""/>
    <x v="0"/>
    <x v="33"/>
    <n v="83.5"/>
    <n v="0"/>
    <n v="0"/>
  </r>
  <r>
    <s v="T-406014"/>
    <x v="2"/>
    <n v="1.5"/>
    <s v="Hours"/>
    <x v="44"/>
    <x v="0"/>
    <s v="P-168678"/>
    <x v="0"/>
    <x v="1"/>
    <s v="Customization"/>
    <x v="0"/>
    <x v="33"/>
    <n v="106.245"/>
    <n v="0"/>
    <n v="59.58"/>
  </r>
  <r>
    <s v="T-292050"/>
    <x v="8"/>
    <n v="1"/>
    <s v="Hours"/>
    <x v="15"/>
    <x v="0"/>
    <s v="P-113869"/>
    <x v="0"/>
    <x v="0"/>
    <s v=""/>
    <x v="0"/>
    <x v="33"/>
    <s v=""/>
    <s v=""/>
    <s v=""/>
  </r>
  <r>
    <s v="P-171083"/>
    <x v="8"/>
    <n v="0.5"/>
    <s v="Hours"/>
    <x v="46"/>
    <x v="1"/>
    <s v="P-171083"/>
    <x v="4"/>
    <x v="0"/>
    <s v=""/>
    <x v="0"/>
    <x v="33"/>
    <n v="72.915000000000006"/>
    <n v="0"/>
    <n v="5"/>
  </r>
  <r>
    <s v="P-180213"/>
    <x v="6"/>
    <n v="1"/>
    <s v="Hours"/>
    <x v="58"/>
    <x v="0"/>
    <s v="P-180213"/>
    <x v="0"/>
    <x v="0"/>
    <s v=""/>
    <x v="1"/>
    <x v="33"/>
    <n v="0"/>
    <n v="0"/>
    <n v="0"/>
  </r>
  <r>
    <s v="T-399403"/>
    <x v="8"/>
    <n v="1"/>
    <s v="Hours"/>
    <x v="36"/>
    <x v="1"/>
    <s v="P-165488"/>
    <x v="4"/>
    <x v="0"/>
    <s v=""/>
    <x v="0"/>
    <x v="33"/>
    <n v="145.83000000000001"/>
    <n v="0"/>
    <n v="4"/>
  </r>
  <r>
    <s v="P-180236"/>
    <x v="0"/>
    <n v="1"/>
    <s v="Hours"/>
    <x v="59"/>
    <x v="1"/>
    <s v="P-180236"/>
    <x v="0"/>
    <x v="0"/>
    <s v=""/>
    <x v="1"/>
    <x v="33"/>
    <n v="0"/>
    <n v="0"/>
    <n v="3"/>
  </r>
  <r>
    <s v="P-182865"/>
    <x v="0"/>
    <n v="1"/>
    <s v="Hours"/>
    <x v="60"/>
    <x v="0"/>
    <s v="P-182865"/>
    <x v="0"/>
    <x v="0"/>
    <s v=""/>
    <x v="1"/>
    <x v="33"/>
    <n v="0"/>
    <n v="0"/>
    <n v="3.5"/>
  </r>
  <r>
    <s v="P-179122"/>
    <x v="5"/>
    <n v="8"/>
    <s v="Hours"/>
    <x v="61"/>
    <x v="0"/>
    <s v="P-179122"/>
    <x v="0"/>
    <x v="0"/>
    <s v=""/>
    <x v="0"/>
    <x v="33"/>
    <n v="1000"/>
    <n v="0"/>
    <n v="0"/>
  </r>
  <r>
    <s v="T-399400"/>
    <x v="8"/>
    <n v="1"/>
    <s v="Hours"/>
    <x v="36"/>
    <x v="1"/>
    <s v="P-165488"/>
    <x v="4"/>
    <x v="0"/>
    <s v=""/>
    <x v="0"/>
    <x v="33"/>
    <n v="145.83000000000001"/>
    <n v="0"/>
    <n v="4"/>
  </r>
  <r>
    <s v="T-435762"/>
    <x v="2"/>
    <n v="1.33"/>
    <s v="Hours"/>
    <x v="14"/>
    <x v="1"/>
    <s v="P-145889"/>
    <x v="1"/>
    <x v="1"/>
    <s v="Customization"/>
    <x v="0"/>
    <x v="34"/>
    <s v=""/>
    <s v=""/>
    <s v=""/>
  </r>
  <r>
    <s v="T-406014"/>
    <x v="2"/>
    <n v="1.64"/>
    <s v="Hours"/>
    <x v="44"/>
    <x v="0"/>
    <s v="P-168678"/>
    <x v="0"/>
    <x v="1"/>
    <s v=""/>
    <x v="0"/>
    <x v="34"/>
    <n v="116.16119999999999"/>
    <n v="0"/>
    <n v="59.58"/>
  </r>
  <r>
    <s v="T-294653"/>
    <x v="2"/>
    <n v="1"/>
    <s v="Hours"/>
    <x v="2"/>
    <x v="0"/>
    <s v="P-114863"/>
    <x v="0"/>
    <x v="1"/>
    <s v="Customization"/>
    <x v="0"/>
    <x v="34"/>
    <s v=""/>
    <s v=""/>
    <s v=""/>
  </r>
  <r>
    <s v="P-171083"/>
    <x v="8"/>
    <n v="0.5"/>
    <s v="Hours"/>
    <x v="46"/>
    <x v="1"/>
    <s v="P-171083"/>
    <x v="4"/>
    <x v="0"/>
    <s v=""/>
    <x v="0"/>
    <x v="34"/>
    <n v="72.915000000000006"/>
    <n v="0"/>
    <n v="5"/>
  </r>
  <r>
    <s v="T-292050"/>
    <x v="8"/>
    <n v="2"/>
    <s v="Hours"/>
    <x v="15"/>
    <x v="0"/>
    <s v="P-113869"/>
    <x v="0"/>
    <x v="0"/>
    <s v=""/>
    <x v="0"/>
    <x v="34"/>
    <s v=""/>
    <s v=""/>
    <s v=""/>
  </r>
  <r>
    <s v="M-224427"/>
    <x v="6"/>
    <n v="1"/>
    <s v="Hours"/>
    <x v="62"/>
    <x v="1"/>
    <s v="P-179143"/>
    <x v="2"/>
    <x v="0"/>
    <s v=""/>
    <x v="0"/>
    <x v="34"/>
    <n v="160"/>
    <n v="0"/>
    <n v="1"/>
  </r>
  <r>
    <s v="P-178685"/>
    <x v="1"/>
    <n v="1.5"/>
    <s v="Hours"/>
    <x v="63"/>
    <x v="0"/>
    <s v="P-178685"/>
    <x v="0"/>
    <x v="0"/>
    <s v=""/>
    <x v="1"/>
    <x v="34"/>
    <n v="0"/>
    <n v="0"/>
    <n v="0.5"/>
  </r>
  <r>
    <s v="P-158424"/>
    <x v="1"/>
    <n v="1"/>
    <s v="Hours"/>
    <x v="29"/>
    <x v="1"/>
    <s v="P-158424"/>
    <x v="4"/>
    <x v="0"/>
    <s v=""/>
    <x v="0"/>
    <x v="34"/>
    <n v="145.83000000000001"/>
    <n v="0"/>
    <n v="9"/>
  </r>
  <r>
    <s v="P-184073"/>
    <x v="0"/>
    <n v="1.5"/>
    <s v="Hours"/>
    <x v="64"/>
    <x v="0"/>
    <s v="P-184073"/>
    <x v="0"/>
    <x v="0"/>
    <s v=""/>
    <x v="0"/>
    <x v="34"/>
    <n v="250.005"/>
    <n v="0"/>
    <n v="0.5"/>
  </r>
  <r>
    <s v="P-181008"/>
    <x v="6"/>
    <n v="1"/>
    <s v="Hours"/>
    <x v="65"/>
    <x v="0"/>
    <s v="P-181008"/>
    <x v="0"/>
    <x v="0"/>
    <s v=""/>
    <x v="1"/>
    <x v="34"/>
    <n v="0"/>
    <n v="0"/>
    <n v="0"/>
  </r>
  <r>
    <s v="P-181673"/>
    <x v="6"/>
    <n v="0.5"/>
    <s v="Hours"/>
    <x v="66"/>
    <x v="0"/>
    <s v="P-181673"/>
    <x v="0"/>
    <x v="0"/>
    <s v=""/>
    <x v="1"/>
    <x v="34"/>
    <n v="0"/>
    <n v="0"/>
    <n v="0"/>
  </r>
  <r>
    <s v="M-257737"/>
    <x v="4"/>
    <n v="2"/>
    <s v="Hours"/>
    <x v="31"/>
    <x v="1"/>
    <s v="P-206853"/>
    <x v="2"/>
    <x v="1"/>
    <s v=""/>
    <x v="0"/>
    <x v="34"/>
    <n v="400"/>
    <n v="0"/>
    <n v="0"/>
  </r>
  <r>
    <s v="T-406014"/>
    <x v="2"/>
    <n v="1.5"/>
    <s v="Hours"/>
    <x v="44"/>
    <x v="0"/>
    <s v="P-168678"/>
    <x v="0"/>
    <x v="1"/>
    <s v="Customization"/>
    <x v="0"/>
    <x v="35"/>
    <n v="106.245"/>
    <n v="0"/>
    <n v="59.58"/>
  </r>
  <r>
    <s v="P-181673"/>
    <x v="6"/>
    <n v="0.5"/>
    <s v="Hours"/>
    <x v="66"/>
    <x v="0"/>
    <s v="P-181673"/>
    <x v="0"/>
    <x v="0"/>
    <s v=""/>
    <x v="1"/>
    <x v="35"/>
    <n v="0"/>
    <n v="0"/>
    <n v="0"/>
  </r>
  <r>
    <s v="P-180236"/>
    <x v="0"/>
    <n v="6"/>
    <s v="Hours"/>
    <x v="59"/>
    <x v="1"/>
    <s v="P-180236"/>
    <x v="0"/>
    <x v="0"/>
    <s v=""/>
    <x v="1"/>
    <x v="35"/>
    <n v="0"/>
    <n v="0"/>
    <n v="3"/>
  </r>
  <r>
    <s v="T-292050"/>
    <x v="8"/>
    <n v="4"/>
    <s v="Hours"/>
    <x v="15"/>
    <x v="0"/>
    <s v="P-113869"/>
    <x v="0"/>
    <x v="0"/>
    <s v=""/>
    <x v="0"/>
    <x v="35"/>
    <s v=""/>
    <s v=""/>
    <s v=""/>
  </r>
  <r>
    <s v="T-294653"/>
    <x v="2"/>
    <n v="1.5"/>
    <s v="Hours"/>
    <x v="2"/>
    <x v="0"/>
    <s v="P-114863"/>
    <x v="0"/>
    <x v="1"/>
    <s v="Customization"/>
    <x v="0"/>
    <x v="36"/>
    <s v=""/>
    <s v=""/>
    <s v=""/>
  </r>
  <r>
    <s v="T-292050"/>
    <x v="8"/>
    <n v="3"/>
    <s v="Hours"/>
    <x v="15"/>
    <x v="0"/>
    <s v="P-113869"/>
    <x v="0"/>
    <x v="0"/>
    <s v=""/>
    <x v="0"/>
    <x v="36"/>
    <s v=""/>
    <s v=""/>
    <s v=""/>
  </r>
  <r>
    <s v="T-421382"/>
    <x v="5"/>
    <n v="0.75"/>
    <s v="Hours"/>
    <x v="52"/>
    <x v="0"/>
    <s v="P-175923"/>
    <x v="0"/>
    <x v="0"/>
    <s v=""/>
    <x v="0"/>
    <x v="36"/>
    <n v="112.5"/>
    <n v="0"/>
    <n v="0"/>
  </r>
  <r>
    <s v="P-182865"/>
    <x v="0"/>
    <n v="1.5"/>
    <s v="Hours"/>
    <x v="60"/>
    <x v="0"/>
    <s v="P-182865"/>
    <x v="0"/>
    <x v="0"/>
    <s v=""/>
    <x v="1"/>
    <x v="36"/>
    <n v="0"/>
    <n v="0"/>
    <n v="3.5"/>
  </r>
  <r>
    <s v="P-178691"/>
    <x v="1"/>
    <n v="1"/>
    <s v="Hours"/>
    <x v="67"/>
    <x v="0"/>
    <s v="P-178691"/>
    <x v="0"/>
    <x v="0"/>
    <s v=""/>
    <x v="0"/>
    <x v="36"/>
    <n v="166.67"/>
    <n v="0"/>
    <n v="2"/>
  </r>
  <r>
    <s v="P-179348"/>
    <x v="9"/>
    <n v="0.5"/>
    <s v="Hours"/>
    <x v="68"/>
    <x v="1"/>
    <s v="P-179348"/>
    <x v="2"/>
    <x v="0"/>
    <s v=""/>
    <x v="0"/>
    <x v="37"/>
    <n v="80"/>
    <n v="0"/>
    <n v="2.5"/>
  </r>
  <r>
    <s v="T-406014"/>
    <x v="2"/>
    <n v="1.4"/>
    <s v="Hours"/>
    <x v="44"/>
    <x v="0"/>
    <s v="P-168678"/>
    <x v="0"/>
    <x v="1"/>
    <s v="Offline development"/>
    <x v="0"/>
    <x v="37"/>
    <n v="99.161999999999992"/>
    <n v="0"/>
    <n v="59.58"/>
  </r>
  <r>
    <s v="P-158424"/>
    <x v="1"/>
    <n v="1"/>
    <s v="Hours"/>
    <x v="29"/>
    <x v="1"/>
    <s v="P-158424"/>
    <x v="4"/>
    <x v="0"/>
    <s v=""/>
    <x v="0"/>
    <x v="37"/>
    <n v="145.83000000000001"/>
    <n v="0"/>
    <n v="9"/>
  </r>
  <r>
    <s v="M-224428"/>
    <x v="6"/>
    <n v="1"/>
    <s v="Hours"/>
    <x v="62"/>
    <x v="1"/>
    <s v="P-179143"/>
    <x v="2"/>
    <x v="0"/>
    <s v=""/>
    <x v="0"/>
    <x v="37"/>
    <n v="160"/>
    <n v="0"/>
    <n v="1"/>
  </r>
  <r>
    <s v="P-184094"/>
    <x v="0"/>
    <n v="1"/>
    <s v="Hours"/>
    <x v="69"/>
    <x v="1"/>
    <s v="P-184094"/>
    <x v="2"/>
    <x v="0"/>
    <s v=""/>
    <x v="0"/>
    <x v="37"/>
    <n v="160"/>
    <n v="0"/>
    <n v="0"/>
  </r>
  <r>
    <s v="P-205893"/>
    <x v="0"/>
    <n v="1"/>
    <s v="Hours"/>
    <x v="70"/>
    <x v="0"/>
    <s v="P-205893"/>
    <x v="0"/>
    <x v="0"/>
    <s v=""/>
    <x v="0"/>
    <x v="37"/>
    <n v="166.67"/>
    <n v="0"/>
    <n v="1"/>
  </r>
  <r>
    <s v="M-202762"/>
    <x v="6"/>
    <n v="1"/>
    <s v="Hours"/>
    <x v="33"/>
    <x v="1"/>
    <s v="P-160798"/>
    <x v="1"/>
    <x v="0"/>
    <s v=""/>
    <x v="0"/>
    <x v="37"/>
    <n v="100"/>
    <n v="0"/>
    <n v="3"/>
  </r>
  <r>
    <s v="P-184073"/>
    <x v="0"/>
    <n v="1"/>
    <s v="Hours"/>
    <x v="64"/>
    <x v="0"/>
    <s v="P-184073"/>
    <x v="0"/>
    <x v="0"/>
    <s v=""/>
    <x v="0"/>
    <x v="37"/>
    <n v="166.67"/>
    <n v="0"/>
    <n v="0.5"/>
  </r>
  <r>
    <s v="P-156868"/>
    <x v="1"/>
    <n v="1"/>
    <s v="Hours"/>
    <x v="71"/>
    <x v="0"/>
    <s v="P-156868"/>
    <x v="0"/>
    <x v="0"/>
    <s v=""/>
    <x v="1"/>
    <x v="38"/>
    <n v="0"/>
    <n v="0"/>
    <n v="8"/>
  </r>
  <r>
    <s v="P-184094"/>
    <x v="0"/>
    <n v="1.5"/>
    <s v="Hours"/>
    <x v="69"/>
    <x v="1"/>
    <s v="P-184094"/>
    <x v="2"/>
    <x v="0"/>
    <s v=""/>
    <x v="0"/>
    <x v="38"/>
    <n v="240"/>
    <n v="0"/>
    <n v="0"/>
  </r>
  <r>
    <s v="P-184803"/>
    <x v="9"/>
    <n v="1"/>
    <s v="Hours"/>
    <x v="72"/>
    <x v="0"/>
    <s v="P-184803"/>
    <x v="0"/>
    <x v="0"/>
    <s v=""/>
    <x v="0"/>
    <x v="38"/>
    <n v="166.67"/>
    <n v="0"/>
    <n v="1"/>
  </r>
  <r>
    <s v="M-224428"/>
    <x v="6"/>
    <n v="1"/>
    <s v="Hours"/>
    <x v="62"/>
    <x v="1"/>
    <s v="P-179143"/>
    <x v="2"/>
    <x v="0"/>
    <s v=""/>
    <x v="0"/>
    <x v="39"/>
    <n v="160"/>
    <n v="0"/>
    <n v="1"/>
  </r>
  <r>
    <s v="P-179348"/>
    <x v="9"/>
    <n v="1"/>
    <s v="Hours"/>
    <x v="68"/>
    <x v="1"/>
    <s v="P-179348"/>
    <x v="2"/>
    <x v="0"/>
    <s v=""/>
    <x v="0"/>
    <x v="39"/>
    <n v="160"/>
    <n v="0"/>
    <n v="2.5"/>
  </r>
  <r>
    <s v="T-292050"/>
    <x v="5"/>
    <n v="0.5"/>
    <s v="Hours"/>
    <x v="15"/>
    <x v="0"/>
    <s v="P-113869"/>
    <x v="0"/>
    <x v="0"/>
    <s v=""/>
    <x v="0"/>
    <x v="39"/>
    <s v=""/>
    <s v=""/>
    <s v=""/>
  </r>
  <r>
    <s v="P-158424"/>
    <x v="1"/>
    <n v="1"/>
    <s v="Hours"/>
    <x v="29"/>
    <x v="1"/>
    <s v="P-158424"/>
    <x v="4"/>
    <x v="0"/>
    <s v=""/>
    <x v="0"/>
    <x v="40"/>
    <n v="145.83000000000001"/>
    <n v="0"/>
    <n v="9"/>
  </r>
  <r>
    <s v="P-184803"/>
    <x v="9"/>
    <n v="1"/>
    <s v="Hours"/>
    <x v="72"/>
    <x v="0"/>
    <s v="P-184803"/>
    <x v="0"/>
    <x v="0"/>
    <s v=""/>
    <x v="0"/>
    <x v="40"/>
    <n v="166.67"/>
    <n v="0"/>
    <n v="1"/>
  </r>
  <r>
    <s v="P-184094"/>
    <x v="0"/>
    <n v="1.5"/>
    <s v="Hours"/>
    <x v="69"/>
    <x v="1"/>
    <s v="P-184094"/>
    <x v="2"/>
    <x v="0"/>
    <s v=""/>
    <x v="0"/>
    <x v="40"/>
    <n v="240"/>
    <n v="0"/>
    <n v="0"/>
  </r>
  <r>
    <s v="T-406014"/>
    <x v="2"/>
    <n v="1.6"/>
    <s v="Hours"/>
    <x v="44"/>
    <x v="0"/>
    <s v="P-168678"/>
    <x v="0"/>
    <x v="1"/>
    <s v="Customization"/>
    <x v="0"/>
    <x v="40"/>
    <n v="113.328"/>
    <n v="0"/>
    <n v="59.58"/>
  </r>
  <r>
    <s v="M-208087"/>
    <x v="6"/>
    <n v="1"/>
    <s v="Hours"/>
    <x v="26"/>
    <x v="2"/>
    <s v=""/>
    <x v="3"/>
    <x v="2"/>
    <s v=""/>
    <x v="2"/>
    <x v="41"/>
    <s v=""/>
    <s v=""/>
    <s v=""/>
  </r>
  <r>
    <s v="T-421382"/>
    <x v="5"/>
    <n v="2.5"/>
    <s v="Hours"/>
    <x v="52"/>
    <x v="0"/>
    <s v="P-175923"/>
    <x v="0"/>
    <x v="0"/>
    <s v=""/>
    <x v="0"/>
    <x v="41"/>
    <n v="375"/>
    <n v="0"/>
    <n v="0"/>
  </r>
  <r>
    <s v="T-293949"/>
    <x v="5"/>
    <n v="0.5"/>
    <s v="Hours"/>
    <x v="49"/>
    <x v="0"/>
    <s v="P-114894"/>
    <x v="0"/>
    <x v="0"/>
    <s v=""/>
    <x v="0"/>
    <x v="41"/>
    <s v=""/>
    <s v=""/>
    <s v=""/>
  </r>
  <r>
    <s v="P-179348"/>
    <x v="9"/>
    <n v="1"/>
    <s v="Hours"/>
    <x v="68"/>
    <x v="1"/>
    <s v="P-179348"/>
    <x v="2"/>
    <x v="0"/>
    <s v=""/>
    <x v="0"/>
    <x v="41"/>
    <n v="160"/>
    <n v="0"/>
    <n v="2.5"/>
  </r>
  <r>
    <s v="T-292050"/>
    <x v="8"/>
    <n v="1"/>
    <s v="Hours"/>
    <x v="15"/>
    <x v="0"/>
    <s v="P-113869"/>
    <x v="0"/>
    <x v="0"/>
    <s v=""/>
    <x v="0"/>
    <x v="41"/>
    <s v=""/>
    <s v=""/>
    <s v=""/>
  </r>
  <r>
    <s v="T-406014"/>
    <x v="2"/>
    <n v="2.38"/>
    <s v="Hours"/>
    <x v="44"/>
    <x v="0"/>
    <s v="P-168678"/>
    <x v="0"/>
    <x v="1"/>
    <s v=""/>
    <x v="0"/>
    <x v="41"/>
    <n v="168.5754"/>
    <n v="0"/>
    <n v="59.58"/>
  </r>
  <r>
    <s v="P-158424"/>
    <x v="1"/>
    <n v="1"/>
    <s v="Hours"/>
    <x v="29"/>
    <x v="1"/>
    <s v="P-158424"/>
    <x v="4"/>
    <x v="0"/>
    <s v=""/>
    <x v="0"/>
    <x v="41"/>
    <n v="145.83000000000001"/>
    <n v="0"/>
    <n v="9"/>
  </r>
  <r>
    <s v="P-186313"/>
    <x v="9"/>
    <n v="1.5"/>
    <s v="Hours"/>
    <x v="73"/>
    <x v="1"/>
    <s v="P-186313"/>
    <x v="1"/>
    <x v="0"/>
    <s v=""/>
    <x v="0"/>
    <x v="42"/>
    <n v="204.54000000000002"/>
    <n v="0"/>
    <n v="2"/>
  </r>
  <r>
    <s v="T-406014"/>
    <x v="2"/>
    <n v="0.72"/>
    <s v="Hours"/>
    <x v="44"/>
    <x v="0"/>
    <s v="P-168678"/>
    <x v="0"/>
    <x v="1"/>
    <s v=""/>
    <x v="0"/>
    <x v="42"/>
    <n v="50.997599999999998"/>
    <n v="0"/>
    <n v="59.58"/>
  </r>
  <r>
    <s v="T-292050"/>
    <x v="8"/>
    <n v="1"/>
    <s v="Hours"/>
    <x v="15"/>
    <x v="0"/>
    <s v="P-113869"/>
    <x v="0"/>
    <x v="0"/>
    <s v=""/>
    <x v="0"/>
    <x v="42"/>
    <s v=""/>
    <s v=""/>
    <s v=""/>
  </r>
  <r>
    <s v="M-198016"/>
    <x v="6"/>
    <n v="1"/>
    <s v="Hours"/>
    <x v="39"/>
    <x v="1"/>
    <s v="P-156733"/>
    <x v="4"/>
    <x v="0"/>
    <s v=""/>
    <x v="0"/>
    <x v="42"/>
    <n v="145.83000000000001"/>
    <n v="0"/>
    <n v="9.08"/>
  </r>
  <r>
    <s v="M-199881"/>
    <x v="7"/>
    <n v="2"/>
    <s v="Hours"/>
    <x v="41"/>
    <x v="1"/>
    <s v="P-158383"/>
    <x v="1"/>
    <x v="1"/>
    <s v=""/>
    <x v="0"/>
    <x v="42"/>
    <n v="300"/>
    <s v="N-X-45021"/>
    <n v="0"/>
  </r>
  <r>
    <s v="M-229519"/>
    <x v="10"/>
    <n v="1"/>
    <s v="Hours"/>
    <x v="74"/>
    <x v="1"/>
    <s v="P-183868"/>
    <x v="1"/>
    <x v="1"/>
    <s v=""/>
    <x v="0"/>
    <x v="42"/>
    <n v="72"/>
    <n v="0"/>
    <n v="3"/>
  </r>
  <r>
    <s v="P-192974"/>
    <x v="10"/>
    <n v="1"/>
    <s v="Hours"/>
    <x v="75"/>
    <x v="0"/>
    <s v="P-192974"/>
    <x v="0"/>
    <x v="1"/>
    <s v=""/>
    <x v="1"/>
    <x v="42"/>
    <n v="0"/>
    <n v="0"/>
    <n v="7"/>
  </r>
  <r>
    <s v="P-188703"/>
    <x v="1"/>
    <n v="1"/>
    <s v="Hours"/>
    <x v="76"/>
    <x v="0"/>
    <s v="P-188703"/>
    <x v="0"/>
    <x v="0"/>
    <s v=""/>
    <x v="1"/>
    <x v="42"/>
    <n v="0"/>
    <n v="0"/>
    <n v="0"/>
  </r>
  <r>
    <s v="M-215143"/>
    <x v="8"/>
    <n v="1"/>
    <s v="Hours"/>
    <x v="50"/>
    <x v="1"/>
    <s v="P-171784"/>
    <x v="2"/>
    <x v="0"/>
    <s v=""/>
    <x v="0"/>
    <x v="43"/>
    <n v="160"/>
    <n v="0"/>
    <n v="3"/>
  </r>
  <r>
    <s v="T-292050"/>
    <x v="8"/>
    <n v="1"/>
    <s v="Hours"/>
    <x v="15"/>
    <x v="0"/>
    <s v="P-113869"/>
    <x v="0"/>
    <x v="0"/>
    <s v=""/>
    <x v="0"/>
    <x v="43"/>
    <s v=""/>
    <s v=""/>
    <s v=""/>
  </r>
  <r>
    <s v="P-192974"/>
    <x v="10"/>
    <n v="1"/>
    <s v="Hours"/>
    <x v="75"/>
    <x v="0"/>
    <s v="P-192974"/>
    <x v="0"/>
    <x v="1"/>
    <s v=""/>
    <x v="1"/>
    <x v="43"/>
    <n v="0"/>
    <n v="0"/>
    <n v="7"/>
  </r>
  <r>
    <s v="M-199881"/>
    <x v="7"/>
    <n v="4"/>
    <s v="Hours"/>
    <x v="41"/>
    <x v="1"/>
    <s v="P-158383"/>
    <x v="1"/>
    <x v="1"/>
    <s v=""/>
    <x v="0"/>
    <x v="43"/>
    <n v="600"/>
    <s v="N-X-45021"/>
    <n v="0"/>
  </r>
  <r>
    <s v="P-180458"/>
    <x v="1"/>
    <n v="1"/>
    <s v="Hours"/>
    <x v="77"/>
    <x v="1"/>
    <s v="P-180458"/>
    <x v="1"/>
    <x v="0"/>
    <s v=""/>
    <x v="0"/>
    <x v="43"/>
    <n v="133.33000000000001"/>
    <n v="0"/>
    <n v="0"/>
  </r>
  <r>
    <s v="M-199881"/>
    <x v="7"/>
    <n v="1"/>
    <s v="Hours"/>
    <x v="41"/>
    <x v="1"/>
    <s v="P-158383"/>
    <x v="1"/>
    <x v="1"/>
    <s v=""/>
    <x v="0"/>
    <x v="44"/>
    <n v="150"/>
    <s v="N-X-45021"/>
    <n v="0"/>
  </r>
  <r>
    <s v="P-165213"/>
    <x v="6"/>
    <n v="1"/>
    <s v="Hours"/>
    <x v="45"/>
    <x v="1"/>
    <s v="P-165213"/>
    <x v="4"/>
    <x v="0"/>
    <s v=""/>
    <x v="0"/>
    <x v="45"/>
    <n v="145.83000000000001"/>
    <n v="0"/>
    <n v="21"/>
  </r>
  <r>
    <s v="P-186313"/>
    <x v="9"/>
    <n v="2"/>
    <s v="Hours"/>
    <x v="73"/>
    <x v="1"/>
    <s v="P-186313"/>
    <x v="1"/>
    <x v="0"/>
    <s v=""/>
    <x v="0"/>
    <x v="45"/>
    <n v="272.72000000000003"/>
    <n v="0"/>
    <n v="2"/>
  </r>
  <r>
    <s v="P-216085"/>
    <x v="0"/>
    <n v="1"/>
    <s v="Hours"/>
    <x v="78"/>
    <x v="0"/>
    <s v="P-216085"/>
    <x v="0"/>
    <x v="0"/>
    <s v=""/>
    <x v="1"/>
    <x v="45"/>
    <n v="0"/>
    <n v="0"/>
    <n v="0"/>
  </r>
  <r>
    <s v="M-229325"/>
    <x v="2"/>
    <n v="1"/>
    <s v="Hours"/>
    <x v="2"/>
    <x v="0"/>
    <s v="P-114863"/>
    <x v="0"/>
    <x v="1"/>
    <s v="Training"/>
    <x v="0"/>
    <x v="45"/>
    <s v=""/>
    <s v=""/>
    <s v=""/>
  </r>
  <r>
    <s v="P-158424"/>
    <x v="1"/>
    <n v="1"/>
    <s v="Hours"/>
    <x v="29"/>
    <x v="1"/>
    <s v="P-158424"/>
    <x v="4"/>
    <x v="0"/>
    <s v=""/>
    <x v="0"/>
    <x v="45"/>
    <n v="145.83000000000001"/>
    <n v="0"/>
    <n v="9"/>
  </r>
  <r>
    <s v="M-229326"/>
    <x v="2"/>
    <n v="8"/>
    <s v="Hours"/>
    <x v="14"/>
    <x v="1"/>
    <s v="P-145889"/>
    <x v="1"/>
    <x v="1"/>
    <s v="Customization"/>
    <x v="1"/>
    <x v="45"/>
    <s v=""/>
    <s v=""/>
    <s v=""/>
  </r>
  <r>
    <s v="T-292050"/>
    <x v="5"/>
    <n v="1"/>
    <s v="Hours"/>
    <x v="15"/>
    <x v="0"/>
    <s v="P-113869"/>
    <x v="0"/>
    <x v="0"/>
    <s v=""/>
    <x v="0"/>
    <x v="46"/>
    <s v=""/>
    <s v=""/>
    <s v=""/>
  </r>
  <r>
    <s v="P-186313"/>
    <x v="9"/>
    <n v="1"/>
    <s v="Hours"/>
    <x v="73"/>
    <x v="1"/>
    <s v="P-186313"/>
    <x v="1"/>
    <x v="0"/>
    <s v=""/>
    <x v="0"/>
    <x v="47"/>
    <n v="136.36000000000001"/>
    <n v="0"/>
    <n v="2"/>
  </r>
  <r>
    <s v="T-337131"/>
    <x v="2"/>
    <n v="5"/>
    <s v="Hours"/>
    <x v="6"/>
    <x v="0"/>
    <s v="P-137643"/>
    <x v="0"/>
    <x v="1"/>
    <s v="Customization"/>
    <x v="0"/>
    <x v="47"/>
    <s v=""/>
    <s v=""/>
    <s v=""/>
  </r>
  <r>
    <s v="M-199881"/>
    <x v="7"/>
    <n v="2"/>
    <s v="Hours"/>
    <x v="41"/>
    <x v="1"/>
    <s v="P-158383"/>
    <x v="1"/>
    <x v="1"/>
    <s v=""/>
    <x v="0"/>
    <x v="47"/>
    <n v="300"/>
    <s v="N-X-45021"/>
    <n v="0"/>
  </r>
  <r>
    <s v="P-187747"/>
    <x v="6"/>
    <n v="1"/>
    <s v="Hours"/>
    <x v="79"/>
    <x v="1"/>
    <s v="P-187747"/>
    <x v="2"/>
    <x v="0"/>
    <s v=""/>
    <x v="0"/>
    <x v="47"/>
    <n v="133.33000000000001"/>
    <n v="0"/>
    <n v="2"/>
  </r>
  <r>
    <s v="T-421382"/>
    <x v="5"/>
    <n v="1"/>
    <s v="Hours"/>
    <x v="52"/>
    <x v="0"/>
    <s v="P-175923"/>
    <x v="0"/>
    <x v="0"/>
    <s v=""/>
    <x v="0"/>
    <x v="47"/>
    <n v="150"/>
    <n v="0"/>
    <n v="0"/>
  </r>
  <r>
    <s v="M-196139"/>
    <x v="10"/>
    <n v="1"/>
    <s v="Hours"/>
    <x v="80"/>
    <x v="1"/>
    <s v="P-155283"/>
    <x v="2"/>
    <x v="1"/>
    <s v=""/>
    <x v="0"/>
    <x v="47"/>
    <n v="160"/>
    <n v="0"/>
    <n v="0"/>
  </r>
  <r>
    <s v="M-199882"/>
    <x v="7"/>
    <n v="2"/>
    <s v="Hours"/>
    <x v="41"/>
    <x v="1"/>
    <s v="P-158383"/>
    <x v="1"/>
    <x v="1"/>
    <s v=""/>
    <x v="0"/>
    <x v="47"/>
    <n v="300"/>
    <s v="N-X-45021"/>
    <n v="0"/>
  </r>
  <r>
    <s v="M-198016"/>
    <x v="6"/>
    <n v="1.25"/>
    <s v="Hours"/>
    <x v="39"/>
    <x v="1"/>
    <s v="P-156733"/>
    <x v="4"/>
    <x v="0"/>
    <s v=""/>
    <x v="0"/>
    <x v="48"/>
    <n v="182.28750000000002"/>
    <n v="0"/>
    <n v="9.08"/>
  </r>
  <r>
    <s v="P-186313"/>
    <x v="9"/>
    <n v="1"/>
    <s v="Hours"/>
    <x v="73"/>
    <x v="1"/>
    <s v="P-186313"/>
    <x v="1"/>
    <x v="0"/>
    <s v=""/>
    <x v="0"/>
    <x v="48"/>
    <n v="136.36000000000001"/>
    <n v="0"/>
    <n v="2"/>
  </r>
  <r>
    <s v="T-238585"/>
    <x v="2"/>
    <n v="4"/>
    <s v="Hours"/>
    <x v="81"/>
    <x v="0"/>
    <s v="P-88263"/>
    <x v="0"/>
    <x v="1"/>
    <s v=""/>
    <x v="0"/>
    <x v="48"/>
    <s v=""/>
    <s v=""/>
    <s v=""/>
  </r>
  <r>
    <s v="P-193188"/>
    <x v="6"/>
    <n v="1"/>
    <s v="Hours"/>
    <x v="82"/>
    <x v="0"/>
    <s v="P-193188"/>
    <x v="0"/>
    <x v="0"/>
    <s v=""/>
    <x v="1"/>
    <x v="48"/>
    <n v="0"/>
    <n v="0"/>
    <n v="0"/>
  </r>
  <r>
    <s v="P-158424"/>
    <x v="1"/>
    <n v="1"/>
    <s v="Hours"/>
    <x v="29"/>
    <x v="1"/>
    <s v="P-158424"/>
    <x v="4"/>
    <x v="0"/>
    <s v=""/>
    <x v="0"/>
    <x v="48"/>
    <n v="145.83000000000001"/>
    <n v="0"/>
    <n v="9"/>
  </r>
  <r>
    <s v="P-184094"/>
    <x v="0"/>
    <n v="1"/>
    <s v="Hours"/>
    <x v="69"/>
    <x v="1"/>
    <s v="P-184094"/>
    <x v="2"/>
    <x v="0"/>
    <s v=""/>
    <x v="0"/>
    <x v="48"/>
    <n v="160"/>
    <n v="0"/>
    <n v="0"/>
  </r>
  <r>
    <s v="M-229519"/>
    <x v="10"/>
    <n v="1"/>
    <s v="Hours"/>
    <x v="74"/>
    <x v="1"/>
    <s v="P-183868"/>
    <x v="1"/>
    <x v="1"/>
    <s v=""/>
    <x v="0"/>
    <x v="48"/>
    <n v="72"/>
    <n v="0"/>
    <n v="3"/>
  </r>
  <r>
    <s v="T-406014"/>
    <x v="2"/>
    <n v="1.1000000000000001"/>
    <s v="Hours"/>
    <x v="44"/>
    <x v="0"/>
    <s v="P-168678"/>
    <x v="0"/>
    <x v="1"/>
    <s v="Customization"/>
    <x v="0"/>
    <x v="48"/>
    <n v="77.913000000000011"/>
    <n v="0"/>
    <n v="59.58"/>
  </r>
  <r>
    <s v="P-193383"/>
    <x v="9"/>
    <n v="1"/>
    <s v="Hours"/>
    <x v="83"/>
    <x v="0"/>
    <s v="P-193383"/>
    <x v="0"/>
    <x v="0"/>
    <s v=""/>
    <x v="0"/>
    <x v="49"/>
    <n v="167"/>
    <n v="0"/>
    <n v="0"/>
  </r>
  <r>
    <s v="T-406014"/>
    <x v="2"/>
    <n v="1.1200000000000001"/>
    <s v="Hours"/>
    <x v="44"/>
    <x v="0"/>
    <s v="P-168678"/>
    <x v="0"/>
    <x v="1"/>
    <s v="Customization"/>
    <x v="0"/>
    <x v="49"/>
    <n v="79.329599999999999"/>
    <n v="0"/>
    <n v="59.58"/>
  </r>
  <r>
    <s v="M-196139"/>
    <x v="10"/>
    <n v="1"/>
    <s v="Hours"/>
    <x v="80"/>
    <x v="1"/>
    <s v="P-155283"/>
    <x v="2"/>
    <x v="1"/>
    <s v=""/>
    <x v="0"/>
    <x v="49"/>
    <n v="160"/>
    <n v="0"/>
    <n v="0"/>
  </r>
  <r>
    <s v="M-199881"/>
    <x v="7"/>
    <n v="1.5"/>
    <s v="Hours"/>
    <x v="41"/>
    <x v="1"/>
    <s v="P-158383"/>
    <x v="1"/>
    <x v="1"/>
    <s v=""/>
    <x v="0"/>
    <x v="49"/>
    <n v="225"/>
    <s v="N-X-45021"/>
    <n v="0"/>
  </r>
  <r>
    <s v="T-439898"/>
    <x v="5"/>
    <n v="1"/>
    <s v="Hours"/>
    <x v="84"/>
    <x v="0"/>
    <s v="P-186188"/>
    <x v="0"/>
    <x v="0"/>
    <s v=""/>
    <x v="0"/>
    <x v="49"/>
    <n v="160"/>
    <n v="0"/>
    <n v="3"/>
  </r>
  <r>
    <s v="P-158424"/>
    <x v="1"/>
    <n v="1"/>
    <s v="Hours"/>
    <x v="29"/>
    <x v="1"/>
    <s v="P-158424"/>
    <x v="4"/>
    <x v="0"/>
    <s v=""/>
    <x v="0"/>
    <x v="49"/>
    <n v="145.83000000000001"/>
    <n v="0"/>
    <n v="9"/>
  </r>
  <r>
    <s v="P-186313"/>
    <x v="9"/>
    <n v="1"/>
    <s v="Hours"/>
    <x v="73"/>
    <x v="1"/>
    <s v="P-186313"/>
    <x v="1"/>
    <x v="0"/>
    <s v=""/>
    <x v="0"/>
    <x v="50"/>
    <n v="136.36000000000001"/>
    <n v="0"/>
    <n v="2"/>
  </r>
  <r>
    <s v="P-187747"/>
    <x v="6"/>
    <n v="1"/>
    <s v="Hours"/>
    <x v="79"/>
    <x v="1"/>
    <s v="P-187747"/>
    <x v="2"/>
    <x v="0"/>
    <s v=""/>
    <x v="0"/>
    <x v="50"/>
    <n v="133.33000000000001"/>
    <n v="0"/>
    <n v="2"/>
  </r>
  <r>
    <s v="M-242512"/>
    <x v="7"/>
    <n v="0.5"/>
    <s v="Hours"/>
    <x v="85"/>
    <x v="1"/>
    <s v="P-194329"/>
    <x v="4"/>
    <x v="1"/>
    <s v=""/>
    <x v="0"/>
    <x v="50"/>
    <n v="72.915000000000006"/>
    <n v="0"/>
    <n v="4"/>
  </r>
  <r>
    <s v="T-406014"/>
    <x v="2"/>
    <n v="1.1000000000000001"/>
    <s v="Hours"/>
    <x v="44"/>
    <x v="0"/>
    <s v="P-168678"/>
    <x v="0"/>
    <x v="1"/>
    <s v="Customization"/>
    <x v="0"/>
    <x v="50"/>
    <n v="77.913000000000011"/>
    <n v="0"/>
    <n v="59.58"/>
  </r>
  <r>
    <s v="P-193598"/>
    <x v="6"/>
    <n v="1"/>
    <s v="Hours"/>
    <x v="86"/>
    <x v="1"/>
    <s v="P-193598"/>
    <x v="2"/>
    <x v="0"/>
    <s v=""/>
    <x v="0"/>
    <x v="51"/>
    <n v="133.33000000000001"/>
    <n v="0"/>
    <n v="2.4"/>
  </r>
  <r>
    <s v="P-171083"/>
    <x v="8"/>
    <n v="1.5"/>
    <s v="Hours"/>
    <x v="46"/>
    <x v="1"/>
    <s v="P-171083"/>
    <x v="4"/>
    <x v="0"/>
    <s v=""/>
    <x v="0"/>
    <x v="51"/>
    <n v="218.745"/>
    <n v="0"/>
    <n v="5"/>
  </r>
  <r>
    <s v="T-421382"/>
    <x v="5"/>
    <n v="1"/>
    <s v="Hours"/>
    <x v="52"/>
    <x v="0"/>
    <s v="P-175923"/>
    <x v="0"/>
    <x v="0"/>
    <s v=""/>
    <x v="0"/>
    <x v="52"/>
    <n v="150"/>
    <n v="0"/>
    <n v="0"/>
  </r>
  <r>
    <s v="P-187747"/>
    <x v="6"/>
    <n v="1"/>
    <s v="Hours"/>
    <x v="79"/>
    <x v="1"/>
    <s v="P-187747"/>
    <x v="2"/>
    <x v="0"/>
    <s v=""/>
    <x v="0"/>
    <x v="53"/>
    <n v="133.33000000000001"/>
    <n v="0"/>
    <n v="2"/>
  </r>
  <r>
    <s v="P-186313"/>
    <x v="9"/>
    <n v="1"/>
    <s v="Hours"/>
    <x v="73"/>
    <x v="1"/>
    <s v="P-186313"/>
    <x v="1"/>
    <x v="0"/>
    <s v=""/>
    <x v="0"/>
    <x v="53"/>
    <n v="136.36000000000001"/>
    <n v="0"/>
    <n v="2"/>
  </r>
  <r>
    <s v="T-421382"/>
    <x v="5"/>
    <n v="1"/>
    <s v="Hours"/>
    <x v="52"/>
    <x v="0"/>
    <s v="P-175923"/>
    <x v="0"/>
    <x v="0"/>
    <s v=""/>
    <x v="0"/>
    <x v="53"/>
    <n v="150"/>
    <n v="0"/>
    <n v="0"/>
  </r>
  <r>
    <s v="T-458426"/>
    <x v="4"/>
    <n v="8"/>
    <s v="Hours"/>
    <x v="87"/>
    <x v="0"/>
    <s v="P-194330"/>
    <x v="0"/>
    <x v="1"/>
    <s v=""/>
    <x v="0"/>
    <x v="53"/>
    <n v="1930.8"/>
    <n v="0"/>
    <n v="0"/>
  </r>
  <r>
    <s v="P-180458"/>
    <x v="1"/>
    <n v="1"/>
    <s v="Hours"/>
    <x v="77"/>
    <x v="1"/>
    <s v="P-180458"/>
    <x v="1"/>
    <x v="0"/>
    <s v=""/>
    <x v="0"/>
    <x v="53"/>
    <n v="133.33000000000001"/>
    <n v="0"/>
    <n v="0"/>
  </r>
  <r>
    <s v="T-406014"/>
    <x v="2"/>
    <n v="1.75"/>
    <s v="Hours"/>
    <x v="44"/>
    <x v="0"/>
    <s v="P-168678"/>
    <x v="0"/>
    <x v="1"/>
    <s v="Customization"/>
    <x v="0"/>
    <x v="53"/>
    <n v="123.9525"/>
    <n v="0"/>
    <n v="59.58"/>
  </r>
  <r>
    <s v="T-458426"/>
    <x v="4"/>
    <n v="8"/>
    <s v="Hours"/>
    <x v="87"/>
    <x v="0"/>
    <s v="P-194330"/>
    <x v="0"/>
    <x v="1"/>
    <s v=""/>
    <x v="0"/>
    <x v="54"/>
    <n v="1930.8"/>
    <n v="0"/>
    <n v="0"/>
  </r>
  <r>
    <s v="P-195483"/>
    <x v="6"/>
    <n v="1"/>
    <s v="Hours"/>
    <x v="88"/>
    <x v="1"/>
    <s v="P-195483"/>
    <x v="1"/>
    <x v="0"/>
    <s v=""/>
    <x v="0"/>
    <x v="55"/>
    <n v="136.36000000000001"/>
    <n v="0"/>
    <n v="6"/>
  </r>
  <r>
    <s v="T-337131"/>
    <x v="2"/>
    <n v="4"/>
    <s v="Hours"/>
    <x v="6"/>
    <x v="0"/>
    <s v="P-137643"/>
    <x v="0"/>
    <x v="1"/>
    <s v="Customization"/>
    <x v="0"/>
    <x v="55"/>
    <s v=""/>
    <s v=""/>
    <s v=""/>
  </r>
  <r>
    <s v="P-171083"/>
    <x v="8"/>
    <n v="0.5"/>
    <s v="Hours"/>
    <x v="46"/>
    <x v="1"/>
    <s v="P-171083"/>
    <x v="4"/>
    <x v="0"/>
    <s v=""/>
    <x v="0"/>
    <x v="55"/>
    <n v="72.915000000000006"/>
    <n v="0"/>
    <n v="5"/>
  </r>
  <r>
    <s v="M-198012"/>
    <x v="6"/>
    <n v="1.5"/>
    <s v="Hours"/>
    <x v="39"/>
    <x v="1"/>
    <s v="P-156733"/>
    <x v="4"/>
    <x v="0"/>
    <s v=""/>
    <x v="0"/>
    <x v="55"/>
    <n v="218.745"/>
    <n v="0"/>
    <n v="9.08"/>
  </r>
  <r>
    <s v="M-242512"/>
    <x v="7"/>
    <n v="1.5"/>
    <s v="Hours"/>
    <x v="85"/>
    <x v="1"/>
    <s v="P-194329"/>
    <x v="4"/>
    <x v="1"/>
    <s v=""/>
    <x v="0"/>
    <x v="55"/>
    <n v="218.745"/>
    <n v="0"/>
    <n v="4"/>
  </r>
  <r>
    <s v="M-242512"/>
    <x v="7"/>
    <n v="0.5"/>
    <s v="Hours"/>
    <x v="85"/>
    <x v="1"/>
    <s v="P-194329"/>
    <x v="4"/>
    <x v="1"/>
    <s v=""/>
    <x v="0"/>
    <x v="55"/>
    <n v="72.915000000000006"/>
    <n v="0"/>
    <n v="4"/>
  </r>
  <r>
    <s v="M-198012"/>
    <x v="6"/>
    <n v="1"/>
    <s v="Hours"/>
    <x v="39"/>
    <x v="1"/>
    <s v="P-156733"/>
    <x v="4"/>
    <x v="0"/>
    <s v=""/>
    <x v="0"/>
    <x v="55"/>
    <n v="145.83000000000001"/>
    <n v="0"/>
    <n v="9.08"/>
  </r>
  <r>
    <s v="T-459262"/>
    <x v="4"/>
    <n v="8"/>
    <s v="Hours"/>
    <x v="87"/>
    <x v="0"/>
    <s v="P-194330"/>
    <x v="0"/>
    <x v="1"/>
    <s v=""/>
    <x v="0"/>
    <x v="55"/>
    <n v="1930.8"/>
    <n v="0"/>
    <n v="0"/>
  </r>
  <r>
    <s v="P-198824"/>
    <x v="6"/>
    <n v="1"/>
    <s v="Hours"/>
    <x v="89"/>
    <x v="0"/>
    <s v="P-198824"/>
    <x v="0"/>
    <x v="0"/>
    <s v=""/>
    <x v="1"/>
    <x v="56"/>
    <n v="0"/>
    <n v="0"/>
    <n v="0"/>
  </r>
  <r>
    <s v="M-198012"/>
    <x v="6"/>
    <n v="1"/>
    <s v="Hours"/>
    <x v="39"/>
    <x v="1"/>
    <s v="P-156733"/>
    <x v="4"/>
    <x v="0"/>
    <s v=""/>
    <x v="0"/>
    <x v="56"/>
    <n v="145.83000000000001"/>
    <n v="0"/>
    <n v="9.08"/>
  </r>
  <r>
    <s v="P-197993"/>
    <x v="8"/>
    <n v="1"/>
    <s v="Hours"/>
    <x v="90"/>
    <x v="1"/>
    <s v="P-197993"/>
    <x v="1"/>
    <x v="0"/>
    <s v=""/>
    <x v="0"/>
    <x v="56"/>
    <n v="68.180000000000007"/>
    <n v="0"/>
    <n v="6.5"/>
  </r>
  <r>
    <s v="P-179375"/>
    <x v="1"/>
    <n v="1"/>
    <s v="Hours"/>
    <x v="91"/>
    <x v="1"/>
    <s v="P-179375"/>
    <x v="1"/>
    <x v="0"/>
    <s v=""/>
    <x v="0"/>
    <x v="57"/>
    <n v="136.36000000000001"/>
    <n v="0"/>
    <n v="4"/>
  </r>
  <r>
    <s v="M-198012"/>
    <x v="6"/>
    <n v="0.57999999999999996"/>
    <s v="Hours"/>
    <x v="39"/>
    <x v="1"/>
    <s v="P-156733"/>
    <x v="4"/>
    <x v="0"/>
    <s v=""/>
    <x v="0"/>
    <x v="57"/>
    <n v="84.581400000000002"/>
    <n v="0"/>
    <n v="9.08"/>
  </r>
  <r>
    <s v="T-406014"/>
    <x v="2"/>
    <n v="2.4500000000000002"/>
    <s v="Hours"/>
    <x v="44"/>
    <x v="0"/>
    <s v="P-168678"/>
    <x v="0"/>
    <x v="1"/>
    <s v="Customization"/>
    <x v="0"/>
    <x v="58"/>
    <n v="173.5335"/>
    <n v="0"/>
    <n v="59.58"/>
  </r>
  <r>
    <s v="P-205893"/>
    <x v="0"/>
    <n v="1"/>
    <s v="Hours"/>
    <x v="70"/>
    <x v="0"/>
    <s v="P-205893"/>
    <x v="0"/>
    <x v="0"/>
    <s v=""/>
    <x v="0"/>
    <x v="58"/>
    <n v="166.67"/>
    <n v="0"/>
    <n v="1"/>
  </r>
  <r>
    <s v="P-184094"/>
    <x v="0"/>
    <n v="1"/>
    <s v="Hours"/>
    <x v="69"/>
    <x v="1"/>
    <s v="P-184094"/>
    <x v="2"/>
    <x v="0"/>
    <s v=""/>
    <x v="0"/>
    <x v="59"/>
    <n v="160"/>
    <n v="0"/>
    <n v="0"/>
  </r>
  <r>
    <s v="T-352770"/>
    <x v="4"/>
    <n v="1"/>
    <s v="Hours"/>
    <x v="19"/>
    <x v="0"/>
    <s v="P-142618"/>
    <x v="0"/>
    <x v="1"/>
    <s v=""/>
    <x v="0"/>
    <x v="59"/>
    <s v=""/>
    <s v=""/>
    <s v=""/>
  </r>
  <r>
    <s v="T-406014"/>
    <x v="2"/>
    <n v="0.34"/>
    <s v="Hours"/>
    <x v="44"/>
    <x v="0"/>
    <s v="P-168678"/>
    <x v="0"/>
    <x v="1"/>
    <s v="Customization"/>
    <x v="0"/>
    <x v="59"/>
    <n v="24.0822"/>
    <n v="0"/>
    <n v="59.58"/>
  </r>
  <r>
    <s v="T-406014"/>
    <x v="2"/>
    <n v="0.71"/>
    <s v="Hours"/>
    <x v="44"/>
    <x v="0"/>
    <s v="P-168678"/>
    <x v="0"/>
    <x v="1"/>
    <s v=""/>
    <x v="0"/>
    <x v="60"/>
    <n v="50.289299999999997"/>
    <n v="0"/>
    <n v="59.58"/>
  </r>
  <r>
    <s v="T-439898"/>
    <x v="5"/>
    <n v="1"/>
    <s v="Hours"/>
    <x v="84"/>
    <x v="0"/>
    <s v="P-186188"/>
    <x v="0"/>
    <x v="0"/>
    <s v=""/>
    <x v="0"/>
    <x v="60"/>
    <n v="160"/>
    <n v="0"/>
    <n v="3"/>
  </r>
  <r>
    <s v="T-479975"/>
    <x v="2"/>
    <n v="0.93"/>
    <s v="Hours"/>
    <x v="92"/>
    <x v="1"/>
    <s v="P-203296"/>
    <x v="2"/>
    <x v="1"/>
    <s v="Customization"/>
    <x v="0"/>
    <x v="60"/>
    <n v="77.496899999999997"/>
    <n v="0"/>
    <n v="0"/>
  </r>
  <r>
    <s v="M-174395"/>
    <x v="4"/>
    <n v="1"/>
    <s v="Hours"/>
    <x v="5"/>
    <x v="1"/>
    <s v="P-137424"/>
    <x v="1"/>
    <x v="1"/>
    <s v=""/>
    <x v="0"/>
    <x v="60"/>
    <s v=""/>
    <s v=""/>
    <s v=""/>
  </r>
  <r>
    <s v="M-223339"/>
    <x v="4"/>
    <n v="1"/>
    <s v="Hours"/>
    <x v="54"/>
    <x v="1"/>
    <s v="P-178153"/>
    <x v="1"/>
    <x v="1"/>
    <s v=""/>
    <x v="0"/>
    <x v="60"/>
    <n v="150"/>
    <n v="0"/>
    <n v="4.7"/>
  </r>
  <r>
    <s v="P-197993"/>
    <x v="8"/>
    <n v="1"/>
    <s v="Hours"/>
    <x v="90"/>
    <x v="1"/>
    <s v="P-197993"/>
    <x v="1"/>
    <x v="0"/>
    <s v=""/>
    <x v="0"/>
    <x v="60"/>
    <n v="68.180000000000007"/>
    <n v="0"/>
    <n v="6.5"/>
  </r>
  <r>
    <s v="P-171083"/>
    <x v="8"/>
    <n v="1"/>
    <s v="Hours"/>
    <x v="46"/>
    <x v="1"/>
    <s v="P-171083"/>
    <x v="4"/>
    <x v="0"/>
    <s v=""/>
    <x v="0"/>
    <x v="60"/>
    <n v="145.83000000000001"/>
    <n v="0"/>
    <n v="5"/>
  </r>
  <r>
    <s v="P-179375"/>
    <x v="1"/>
    <n v="1"/>
    <s v="Hours"/>
    <x v="91"/>
    <x v="1"/>
    <s v="P-179375"/>
    <x v="1"/>
    <x v="0"/>
    <s v=""/>
    <x v="0"/>
    <x v="61"/>
    <n v="136.36000000000001"/>
    <n v="0"/>
    <n v="4"/>
  </r>
  <r>
    <s v="M-198012"/>
    <x v="6"/>
    <n v="0.5"/>
    <s v="Hours"/>
    <x v="39"/>
    <x v="1"/>
    <s v="P-156733"/>
    <x v="4"/>
    <x v="0"/>
    <s v=""/>
    <x v="0"/>
    <x v="61"/>
    <n v="72.915000000000006"/>
    <n v="0"/>
    <n v="9.08"/>
  </r>
  <r>
    <s v="T-292050"/>
    <x v="5"/>
    <n v="1"/>
    <s v="Hours"/>
    <x v="15"/>
    <x v="0"/>
    <s v="P-113869"/>
    <x v="0"/>
    <x v="0"/>
    <s v=""/>
    <x v="0"/>
    <x v="61"/>
    <s v=""/>
    <s v=""/>
    <s v=""/>
  </r>
  <r>
    <s v="P-202469"/>
    <x v="9"/>
    <n v="2"/>
    <s v="Hours"/>
    <x v="93"/>
    <x v="1"/>
    <s v="P-202469"/>
    <x v="2"/>
    <x v="0"/>
    <s v=""/>
    <x v="0"/>
    <x v="61"/>
    <n v="320"/>
    <n v="0"/>
    <n v="3"/>
  </r>
  <r>
    <s v="P-157089"/>
    <x v="6"/>
    <n v="0.5"/>
    <s v="Hours"/>
    <x v="38"/>
    <x v="0"/>
    <s v="P-157089"/>
    <x v="0"/>
    <x v="0"/>
    <s v=""/>
    <x v="1"/>
    <x v="62"/>
    <n v="0"/>
    <n v="0"/>
    <n v="0"/>
  </r>
  <r>
    <s v="P-195483"/>
    <x v="6"/>
    <n v="1"/>
    <s v="Hours"/>
    <x v="88"/>
    <x v="1"/>
    <s v="P-195483"/>
    <x v="1"/>
    <x v="0"/>
    <s v=""/>
    <x v="0"/>
    <x v="62"/>
    <n v="136.36000000000001"/>
    <n v="0"/>
    <n v="6"/>
  </r>
  <r>
    <s v="P-171083"/>
    <x v="8"/>
    <n v="1.5"/>
    <s v="Hours"/>
    <x v="46"/>
    <x v="1"/>
    <s v="P-171083"/>
    <x v="4"/>
    <x v="0"/>
    <s v=""/>
    <x v="0"/>
    <x v="62"/>
    <n v="218.745"/>
    <n v="0"/>
    <n v="5"/>
  </r>
  <r>
    <s v="T-292050"/>
    <x v="8"/>
    <n v="0.5"/>
    <s v="Hours"/>
    <x v="15"/>
    <x v="0"/>
    <s v="P-113869"/>
    <x v="0"/>
    <x v="0"/>
    <s v=""/>
    <x v="0"/>
    <x v="62"/>
    <s v=""/>
    <s v=""/>
    <s v=""/>
  </r>
  <r>
    <s v="P-193598"/>
    <x v="6"/>
    <n v="1"/>
    <s v="Hours"/>
    <x v="86"/>
    <x v="1"/>
    <s v="P-193598"/>
    <x v="2"/>
    <x v="0"/>
    <s v=""/>
    <x v="0"/>
    <x v="62"/>
    <n v="133.33000000000001"/>
    <n v="0"/>
    <n v="2.4"/>
  </r>
  <r>
    <s v="T-406014"/>
    <x v="2"/>
    <n v="1.78"/>
    <s v="Hours"/>
    <x v="44"/>
    <x v="0"/>
    <s v="P-168678"/>
    <x v="0"/>
    <x v="1"/>
    <s v="Customization"/>
    <x v="0"/>
    <x v="63"/>
    <n v="126.0774"/>
    <n v="0"/>
    <n v="59.58"/>
  </r>
  <r>
    <s v="M-199879"/>
    <x v="7"/>
    <n v="1"/>
    <s v="Hours"/>
    <x v="41"/>
    <x v="1"/>
    <s v="P-158383"/>
    <x v="1"/>
    <x v="1"/>
    <s v=""/>
    <x v="0"/>
    <x v="63"/>
    <n v="150"/>
    <s v="N-X-45021"/>
    <n v="0"/>
  </r>
  <r>
    <s v="M-242512"/>
    <x v="7"/>
    <n v="1"/>
    <s v="Hours"/>
    <x v="85"/>
    <x v="1"/>
    <s v="P-194329"/>
    <x v="4"/>
    <x v="1"/>
    <s v=""/>
    <x v="0"/>
    <x v="64"/>
    <n v="145.83000000000001"/>
    <n v="0"/>
    <n v="4"/>
  </r>
  <r>
    <s v="M-199879"/>
    <x v="7"/>
    <n v="1"/>
    <s v="Hours"/>
    <x v="41"/>
    <x v="1"/>
    <s v="P-158383"/>
    <x v="1"/>
    <x v="1"/>
    <s v=""/>
    <x v="0"/>
    <x v="64"/>
    <n v="150"/>
    <s v="N-X-45021"/>
    <n v="0"/>
  </r>
  <r>
    <s v="P-207898"/>
    <x v="5"/>
    <n v="0.5"/>
    <s v="Hours"/>
    <x v="94"/>
    <x v="0"/>
    <s v="P-207898"/>
    <x v="0"/>
    <x v="0"/>
    <s v=""/>
    <x v="0"/>
    <x v="64"/>
    <n v="75"/>
    <n v="0"/>
    <n v="3.2"/>
  </r>
  <r>
    <s v="T-479975"/>
    <x v="2"/>
    <n v="1"/>
    <s v="Hours"/>
    <x v="92"/>
    <x v="1"/>
    <s v="P-203296"/>
    <x v="2"/>
    <x v="1"/>
    <s v="Training"/>
    <x v="0"/>
    <x v="64"/>
    <n v="83.33"/>
    <n v="0"/>
    <n v="0"/>
  </r>
  <r>
    <s v="M-224428"/>
    <x v="6"/>
    <n v="1"/>
    <s v="Hours"/>
    <x v="62"/>
    <x v="1"/>
    <s v="P-179143"/>
    <x v="2"/>
    <x v="0"/>
    <s v=""/>
    <x v="0"/>
    <x v="64"/>
    <n v="160"/>
    <n v="0"/>
    <n v="1"/>
  </r>
  <r>
    <s v="P-207898"/>
    <x v="5"/>
    <n v="1.3"/>
    <s v="Hours"/>
    <x v="94"/>
    <x v="0"/>
    <s v="P-207898"/>
    <x v="0"/>
    <x v="0"/>
    <s v=""/>
    <x v="0"/>
    <x v="65"/>
    <n v="195"/>
    <n v="0"/>
    <n v="3.2"/>
  </r>
  <r>
    <s v="P-211468"/>
    <x v="6"/>
    <n v="0.75"/>
    <s v="Hours"/>
    <x v="95"/>
    <x v="0"/>
    <s v="P-211468"/>
    <x v="0"/>
    <x v="0"/>
    <s v=""/>
    <x v="1"/>
    <x v="66"/>
    <n v="0"/>
    <n v="0"/>
    <n v="0"/>
  </r>
  <r>
    <s v="P-198056"/>
    <x v="5"/>
    <n v="1"/>
    <s v="Hours"/>
    <x v="96"/>
    <x v="0"/>
    <s v="P-198056"/>
    <x v="0"/>
    <x v="0"/>
    <s v=""/>
    <x v="1"/>
    <x v="66"/>
    <n v="0"/>
    <n v="0"/>
    <n v="0"/>
  </r>
  <r>
    <s v="P-216085"/>
    <x v="0"/>
    <n v="1"/>
    <s v="Hours"/>
    <x v="78"/>
    <x v="0"/>
    <s v="P-216085"/>
    <x v="0"/>
    <x v="0"/>
    <s v=""/>
    <x v="1"/>
    <x v="66"/>
    <n v="0"/>
    <n v="0"/>
    <n v="0"/>
  </r>
  <r>
    <s v="P-202819"/>
    <x v="1"/>
    <n v="2"/>
    <s v="Hours"/>
    <x v="97"/>
    <x v="1"/>
    <s v="P-202819"/>
    <x v="2"/>
    <x v="0"/>
    <s v=""/>
    <x v="0"/>
    <x v="66"/>
    <n v="320"/>
    <n v="0"/>
    <n v="2"/>
  </r>
  <r>
    <s v="P-171083"/>
    <x v="8"/>
    <n v="1"/>
    <s v="Hours"/>
    <x v="46"/>
    <x v="1"/>
    <s v="P-171083"/>
    <x v="4"/>
    <x v="0"/>
    <s v=""/>
    <x v="0"/>
    <x v="66"/>
    <n v="145.83000000000001"/>
    <n v="0"/>
    <n v="5"/>
  </r>
  <r>
    <s v="P-197993"/>
    <x v="8"/>
    <n v="0.5"/>
    <s v="Hours"/>
    <x v="90"/>
    <x v="1"/>
    <s v="P-197993"/>
    <x v="1"/>
    <x v="0"/>
    <s v=""/>
    <x v="0"/>
    <x v="66"/>
    <n v="34.090000000000003"/>
    <n v="0"/>
    <n v="6.5"/>
  </r>
  <r>
    <s v="T-483781"/>
    <x v="8"/>
    <n v="1"/>
    <s v="Hours"/>
    <x v="15"/>
    <x v="0"/>
    <s v="P-113869"/>
    <x v="0"/>
    <x v="0"/>
    <s v=""/>
    <x v="0"/>
    <x v="66"/>
    <s v=""/>
    <s v=""/>
    <s v=""/>
  </r>
  <r>
    <s v="P-184733"/>
    <x v="6"/>
    <n v="0.83"/>
    <s v="Hours"/>
    <x v="56"/>
    <x v="1"/>
    <s v="P-184733"/>
    <x v="4"/>
    <x v="0"/>
    <s v=""/>
    <x v="0"/>
    <x v="66"/>
    <n v="103.75"/>
    <n v="0"/>
    <n v="22.17"/>
  </r>
  <r>
    <s v="M-223339"/>
    <x v="4"/>
    <n v="2"/>
    <s v="Hours"/>
    <x v="54"/>
    <x v="1"/>
    <s v="P-178153"/>
    <x v="1"/>
    <x v="1"/>
    <s v=""/>
    <x v="0"/>
    <x v="66"/>
    <n v="300"/>
    <n v="0"/>
    <n v="4.7"/>
  </r>
  <r>
    <s v="P-207898"/>
    <x v="5"/>
    <n v="1"/>
    <s v="Hours"/>
    <x v="94"/>
    <x v="0"/>
    <s v="P-207898"/>
    <x v="0"/>
    <x v="0"/>
    <s v=""/>
    <x v="0"/>
    <x v="67"/>
    <n v="150"/>
    <n v="0"/>
    <n v="3.2"/>
  </r>
  <r>
    <s v="P-179375"/>
    <x v="1"/>
    <n v="2"/>
    <s v="Hours"/>
    <x v="91"/>
    <x v="1"/>
    <s v="P-179375"/>
    <x v="1"/>
    <x v="0"/>
    <s v=""/>
    <x v="0"/>
    <x v="67"/>
    <n v="272.72000000000003"/>
    <n v="0"/>
    <n v="4"/>
  </r>
  <r>
    <s v="P-197993"/>
    <x v="8"/>
    <n v="1"/>
    <s v="Hours"/>
    <x v="90"/>
    <x v="1"/>
    <s v="P-197993"/>
    <x v="1"/>
    <x v="0"/>
    <s v=""/>
    <x v="0"/>
    <x v="67"/>
    <n v="68.180000000000007"/>
    <n v="0"/>
    <n v="6.5"/>
  </r>
  <r>
    <s v="P-171083"/>
    <x v="8"/>
    <n v="0.5"/>
    <s v="Hours"/>
    <x v="46"/>
    <x v="1"/>
    <s v="P-171083"/>
    <x v="4"/>
    <x v="0"/>
    <s v=""/>
    <x v="0"/>
    <x v="67"/>
    <n v="72.915000000000006"/>
    <n v="0"/>
    <n v="5"/>
  </r>
  <r>
    <s v="T-483781"/>
    <x v="8"/>
    <n v="0.5"/>
    <s v="Hours"/>
    <x v="15"/>
    <x v="0"/>
    <s v="P-113869"/>
    <x v="0"/>
    <x v="0"/>
    <s v=""/>
    <x v="0"/>
    <x v="67"/>
    <s v=""/>
    <s v=""/>
    <s v=""/>
  </r>
  <r>
    <s v="P-207898"/>
    <x v="5"/>
    <n v="0.5"/>
    <s v="Hours"/>
    <x v="94"/>
    <x v="0"/>
    <s v="P-207898"/>
    <x v="0"/>
    <x v="0"/>
    <s v=""/>
    <x v="0"/>
    <x v="68"/>
    <n v="75"/>
    <n v="0"/>
    <n v="3.2"/>
  </r>
  <r>
    <s v="M-242515"/>
    <x v="7"/>
    <n v="2.33"/>
    <s v="Hours"/>
    <x v="85"/>
    <x v="1"/>
    <s v="P-194329"/>
    <x v="4"/>
    <x v="1"/>
    <s v=""/>
    <x v="0"/>
    <x v="68"/>
    <n v="339.78390000000002"/>
    <n v="0"/>
    <n v="4"/>
  </r>
  <r>
    <s v="P-194336"/>
    <x v="4"/>
    <n v="1"/>
    <s v="Hours"/>
    <x v="98"/>
    <x v="0"/>
    <s v="P-194336"/>
    <x v="0"/>
    <x v="1"/>
    <s v=""/>
    <x v="0"/>
    <x v="68"/>
    <n v="150"/>
    <n v="0"/>
    <n v="37"/>
  </r>
  <r>
    <s v="M-223339"/>
    <x v="4"/>
    <n v="1"/>
    <s v="Hours"/>
    <x v="54"/>
    <x v="1"/>
    <s v="P-178153"/>
    <x v="1"/>
    <x v="1"/>
    <s v=""/>
    <x v="0"/>
    <x v="68"/>
    <n v="150"/>
    <n v="0"/>
    <n v="4.7"/>
  </r>
  <r>
    <s v="P-171083"/>
    <x v="8"/>
    <n v="0.75"/>
    <s v="Hours"/>
    <x v="46"/>
    <x v="1"/>
    <s v="P-171083"/>
    <x v="4"/>
    <x v="0"/>
    <s v=""/>
    <x v="0"/>
    <x v="68"/>
    <n v="109.3725"/>
    <n v="0"/>
    <n v="5"/>
  </r>
  <r>
    <s v="T-479975"/>
    <x v="2"/>
    <n v="4"/>
    <s v="Hours"/>
    <x v="92"/>
    <x v="1"/>
    <s v="P-203296"/>
    <x v="2"/>
    <x v="1"/>
    <s v="Customization"/>
    <x v="0"/>
    <x v="68"/>
    <n v="333.32"/>
    <n v="0"/>
    <n v="0"/>
  </r>
  <r>
    <s v="T-406014"/>
    <x v="2"/>
    <n v="1.04"/>
    <s v="Hours"/>
    <x v="44"/>
    <x v="0"/>
    <s v="P-168678"/>
    <x v="0"/>
    <x v="1"/>
    <s v="Customization"/>
    <x v="0"/>
    <x v="68"/>
    <n v="73.663200000000003"/>
    <n v="0"/>
    <n v="59.58"/>
  </r>
  <r>
    <s v="P-213469"/>
    <x v="6"/>
    <n v="0.67"/>
    <s v="Hours"/>
    <x v="99"/>
    <x v="0"/>
    <s v="P-213469"/>
    <x v="0"/>
    <x v="0"/>
    <s v=""/>
    <x v="1"/>
    <x v="68"/>
    <n v="0"/>
    <n v="0"/>
    <n v="0"/>
  </r>
  <r>
    <s v="T-406014"/>
    <x v="2"/>
    <n v="0.17"/>
    <s v="Hours"/>
    <x v="44"/>
    <x v="0"/>
    <s v="P-168678"/>
    <x v="0"/>
    <x v="1"/>
    <s v="Customization"/>
    <x v="0"/>
    <x v="69"/>
    <n v="12.0411"/>
    <n v="0"/>
    <n v="59.58"/>
  </r>
  <r>
    <s v="M-242514"/>
    <x v="7"/>
    <n v="3"/>
    <s v="Hours"/>
    <x v="85"/>
    <x v="1"/>
    <s v="P-194329"/>
    <x v="4"/>
    <x v="1"/>
    <s v=""/>
    <x v="0"/>
    <x v="69"/>
    <n v="437.49"/>
    <n v="0"/>
    <n v="4"/>
  </r>
  <r>
    <s v="P-171083"/>
    <x v="8"/>
    <n v="0.75"/>
    <s v="Hours"/>
    <x v="46"/>
    <x v="1"/>
    <s v="P-171083"/>
    <x v="4"/>
    <x v="0"/>
    <s v=""/>
    <x v="0"/>
    <x v="69"/>
    <n v="109.3725"/>
    <n v="0"/>
    <n v="5"/>
  </r>
  <r>
    <s v="T-483781"/>
    <x v="8"/>
    <n v="1"/>
    <s v="Hours"/>
    <x v="15"/>
    <x v="0"/>
    <s v="P-113869"/>
    <x v="0"/>
    <x v="0"/>
    <s v=""/>
    <x v="0"/>
    <x v="69"/>
    <s v=""/>
    <s v=""/>
    <s v=""/>
  </r>
  <r>
    <s v="P-195483"/>
    <x v="6"/>
    <n v="1"/>
    <s v="Hours"/>
    <x v="88"/>
    <x v="1"/>
    <s v="P-195483"/>
    <x v="1"/>
    <x v="0"/>
    <s v=""/>
    <x v="0"/>
    <x v="69"/>
    <n v="136.36000000000001"/>
    <n v="0"/>
    <n v="6"/>
  </r>
  <r>
    <s v="P-202793"/>
    <x v="1"/>
    <n v="0.5"/>
    <s v="Hours"/>
    <x v="100"/>
    <x v="0"/>
    <s v="P-202793"/>
    <x v="0"/>
    <x v="0"/>
    <s v=""/>
    <x v="1"/>
    <x v="69"/>
    <n v="0"/>
    <n v="0"/>
    <n v="0"/>
  </r>
  <r>
    <s v="M-265883"/>
    <x v="10"/>
    <n v="4"/>
    <s v="Hours"/>
    <x v="101"/>
    <x v="1"/>
    <s v="P-214314"/>
    <x v="4"/>
    <x v="1"/>
    <s v=""/>
    <x v="0"/>
    <x v="69"/>
    <n v="400"/>
    <n v="0"/>
    <n v="12"/>
  </r>
  <r>
    <s v="P-180458"/>
    <x v="1"/>
    <n v="1"/>
    <s v="Hours"/>
    <x v="77"/>
    <x v="1"/>
    <s v="P-180458"/>
    <x v="1"/>
    <x v="0"/>
    <s v=""/>
    <x v="0"/>
    <x v="70"/>
    <n v="133.33000000000001"/>
    <n v="0"/>
    <n v="0"/>
  </r>
  <r>
    <s v="P-207898"/>
    <x v="5"/>
    <n v="1"/>
    <s v="Hours"/>
    <x v="94"/>
    <x v="0"/>
    <s v="P-207898"/>
    <x v="0"/>
    <x v="0"/>
    <s v=""/>
    <x v="0"/>
    <x v="70"/>
    <n v="150"/>
    <n v="0"/>
    <n v="3.2"/>
  </r>
  <r>
    <s v="P-214104"/>
    <x v="6"/>
    <n v="1"/>
    <s v="Hours"/>
    <x v="102"/>
    <x v="1"/>
    <s v="P-214104"/>
    <x v="1"/>
    <x v="0"/>
    <s v=""/>
    <x v="0"/>
    <x v="70"/>
    <n v="150"/>
    <n v="0"/>
    <n v="3.5"/>
  </r>
  <r>
    <s v="M-264202"/>
    <x v="2"/>
    <n v="1"/>
    <s v="Hours"/>
    <x v="103"/>
    <x v="1"/>
    <s v="P-212928"/>
    <x v="2"/>
    <x v="1"/>
    <s v="Customization"/>
    <x v="0"/>
    <x v="70"/>
    <n v="160"/>
    <n v="0"/>
    <n v="2.31"/>
  </r>
  <r>
    <s v="T-483781"/>
    <x v="8"/>
    <n v="3"/>
    <s v="Hours"/>
    <x v="15"/>
    <x v="0"/>
    <s v="P-113869"/>
    <x v="0"/>
    <x v="0"/>
    <s v=""/>
    <x v="0"/>
    <x v="70"/>
    <s v=""/>
    <s v=""/>
    <s v=""/>
  </r>
  <r>
    <s v="P-214104"/>
    <x v="6"/>
    <n v="0"/>
    <s v="Hours"/>
    <x v="102"/>
    <x v="1"/>
    <s v="P-214104"/>
    <x v="1"/>
    <x v="0"/>
    <s v=""/>
    <x v="0"/>
    <x v="71"/>
    <n v="0"/>
    <n v="0"/>
    <n v="3.5"/>
  </r>
  <r>
    <s v="M-229521"/>
    <x v="10"/>
    <n v="1"/>
    <s v="Hours"/>
    <x v="74"/>
    <x v="1"/>
    <s v="P-183868"/>
    <x v="1"/>
    <x v="1"/>
    <s v=""/>
    <x v="0"/>
    <x v="71"/>
    <n v="72"/>
    <n v="0"/>
    <n v="3"/>
  </r>
  <r>
    <s v="T-292050"/>
    <x v="5"/>
    <n v="0.5"/>
    <s v="Hours"/>
    <x v="15"/>
    <x v="0"/>
    <s v="P-113869"/>
    <x v="0"/>
    <x v="0"/>
    <s v=""/>
    <x v="0"/>
    <x v="71"/>
    <s v=""/>
    <s v=""/>
    <s v=""/>
  </r>
  <r>
    <s v="P-193598"/>
    <x v="6"/>
    <n v="0.1"/>
    <s v="Hours"/>
    <x v="86"/>
    <x v="1"/>
    <s v="P-193598"/>
    <x v="2"/>
    <x v="0"/>
    <s v=""/>
    <x v="0"/>
    <x v="71"/>
    <n v="13.333000000000002"/>
    <n v="0"/>
    <n v="2.4"/>
  </r>
  <r>
    <s v="T-483781"/>
    <x v="8"/>
    <n v="1"/>
    <s v="Hours"/>
    <x v="15"/>
    <x v="0"/>
    <s v="P-113869"/>
    <x v="0"/>
    <x v="0"/>
    <s v=""/>
    <x v="0"/>
    <x v="71"/>
    <s v=""/>
    <s v=""/>
    <s v=""/>
  </r>
  <r>
    <s v="P-214104"/>
    <x v="6"/>
    <n v="1.5"/>
    <s v="Hours"/>
    <x v="102"/>
    <x v="1"/>
    <s v="P-214104"/>
    <x v="1"/>
    <x v="0"/>
    <s v=""/>
    <x v="0"/>
    <x v="71"/>
    <n v="225"/>
    <n v="0"/>
    <n v="3.5"/>
  </r>
  <r>
    <s v="M-264202"/>
    <x v="2"/>
    <n v="0.01"/>
    <s v="Hours"/>
    <x v="103"/>
    <x v="1"/>
    <s v="P-212928"/>
    <x v="2"/>
    <x v="1"/>
    <s v=""/>
    <x v="0"/>
    <x v="71"/>
    <n v="1.6"/>
    <n v="0"/>
    <n v="2.31"/>
  </r>
  <r>
    <s v="T-406014"/>
    <x v="2"/>
    <n v="3.73"/>
    <s v="Hours"/>
    <x v="44"/>
    <x v="0"/>
    <s v="P-168678"/>
    <x v="0"/>
    <x v="1"/>
    <s v=""/>
    <x v="0"/>
    <x v="71"/>
    <n v="264.19589999999999"/>
    <n v="0"/>
    <n v="59.58"/>
  </r>
  <r>
    <s v="P-202793"/>
    <x v="1"/>
    <n v="0.5"/>
    <s v="Hours"/>
    <x v="100"/>
    <x v="0"/>
    <s v="P-202793"/>
    <x v="0"/>
    <x v="0"/>
    <s v=""/>
    <x v="1"/>
    <x v="72"/>
    <n v="0"/>
    <n v="0"/>
    <n v="0"/>
  </r>
  <r>
    <s v="P-216778"/>
    <x v="6"/>
    <n v="1"/>
    <s v="Hours"/>
    <x v="104"/>
    <x v="0"/>
    <s v="P-216778"/>
    <x v="0"/>
    <x v="0"/>
    <s v=""/>
    <x v="1"/>
    <x v="72"/>
    <n v="0"/>
    <n v="0"/>
    <n v="0"/>
  </r>
  <r>
    <s v="P-214104"/>
    <x v="6"/>
    <n v="1.5"/>
    <s v="Hours"/>
    <x v="102"/>
    <x v="1"/>
    <s v="P-214104"/>
    <x v="1"/>
    <x v="0"/>
    <s v=""/>
    <x v="0"/>
    <x v="72"/>
    <n v="225"/>
    <n v="0"/>
    <n v="3.5"/>
  </r>
  <r>
    <s v="P-193598"/>
    <x v="6"/>
    <n v="0.5"/>
    <s v="Hours"/>
    <x v="86"/>
    <x v="1"/>
    <s v="P-193598"/>
    <x v="2"/>
    <x v="0"/>
    <s v=""/>
    <x v="0"/>
    <x v="72"/>
    <n v="66.665000000000006"/>
    <n v="0"/>
    <n v="2.4"/>
  </r>
  <r>
    <s v="M-262133"/>
    <x v="8"/>
    <n v="1"/>
    <s v="Hours"/>
    <x v="105"/>
    <x v="1"/>
    <s v="P-211144"/>
    <x v="4"/>
    <x v="0"/>
    <s v=""/>
    <x v="0"/>
    <x v="72"/>
    <n v="145.83000000000001"/>
    <n v="0"/>
    <n v="10"/>
  </r>
  <r>
    <s v="M-265883"/>
    <x v="10"/>
    <n v="2"/>
    <s v="Hours"/>
    <x v="101"/>
    <x v="1"/>
    <s v="P-214314"/>
    <x v="4"/>
    <x v="1"/>
    <s v=""/>
    <x v="0"/>
    <x v="72"/>
    <n v="200"/>
    <n v="0"/>
    <n v="12"/>
  </r>
  <r>
    <s v="T-483781"/>
    <x v="8"/>
    <n v="1"/>
    <s v="Hours"/>
    <x v="15"/>
    <x v="0"/>
    <s v="P-113869"/>
    <x v="0"/>
    <x v="0"/>
    <s v=""/>
    <x v="0"/>
    <x v="73"/>
    <s v=""/>
    <s v=""/>
    <s v=""/>
  </r>
  <r>
    <s v="T-352770"/>
    <x v="4"/>
    <n v="1"/>
    <s v="Hours"/>
    <x v="19"/>
    <x v="0"/>
    <s v="P-142618"/>
    <x v="0"/>
    <x v="1"/>
    <s v=""/>
    <x v="0"/>
    <x v="73"/>
    <s v=""/>
    <s v=""/>
    <s v=""/>
  </r>
  <r>
    <s v="P-227068"/>
    <x v="11"/>
    <n v="8"/>
    <s v="Hours"/>
    <x v="26"/>
    <x v="2"/>
    <s v=""/>
    <x v="3"/>
    <x v="2"/>
    <s v=""/>
    <x v="2"/>
    <x v="73"/>
    <s v=""/>
    <s v=""/>
    <s v=""/>
  </r>
  <r>
    <s v="P-194336"/>
    <x v="4"/>
    <n v="0.5"/>
    <s v="Hours"/>
    <x v="98"/>
    <x v="0"/>
    <s v="P-194336"/>
    <x v="0"/>
    <x v="1"/>
    <s v=""/>
    <x v="0"/>
    <x v="73"/>
    <n v="75"/>
    <n v="0"/>
    <n v="37"/>
  </r>
  <r>
    <s v="M-242510"/>
    <x v="7"/>
    <n v="0.75"/>
    <s v="Hours"/>
    <x v="85"/>
    <x v="1"/>
    <s v="P-194329"/>
    <x v="4"/>
    <x v="1"/>
    <s v=""/>
    <x v="0"/>
    <x v="73"/>
    <n v="109.3725"/>
    <n v="0"/>
    <n v="4"/>
  </r>
  <r>
    <s v="M-199881"/>
    <x v="7"/>
    <n v="0.5"/>
    <s v="Hours"/>
    <x v="41"/>
    <x v="1"/>
    <s v="P-158383"/>
    <x v="1"/>
    <x v="1"/>
    <s v=""/>
    <x v="0"/>
    <x v="73"/>
    <n v="75"/>
    <s v="N-X-45021"/>
    <n v="0"/>
  </r>
  <r>
    <s v="P-213469"/>
    <x v="6"/>
    <n v="0.5"/>
    <s v="Hours"/>
    <x v="99"/>
    <x v="0"/>
    <s v="P-213469"/>
    <x v="0"/>
    <x v="0"/>
    <s v=""/>
    <x v="1"/>
    <x v="73"/>
    <n v="0"/>
    <n v="0"/>
    <n v="0"/>
  </r>
  <r>
    <s v="M-229519"/>
    <x v="10"/>
    <n v="1"/>
    <s v="Hours"/>
    <x v="74"/>
    <x v="1"/>
    <s v="P-183868"/>
    <x v="1"/>
    <x v="1"/>
    <s v=""/>
    <x v="0"/>
    <x v="74"/>
    <n v="72"/>
    <n v="0"/>
    <n v="3"/>
  </r>
  <r>
    <s v="M-265881"/>
    <x v="10"/>
    <n v="2"/>
    <s v="Hours"/>
    <x v="101"/>
    <x v="1"/>
    <s v="P-214314"/>
    <x v="4"/>
    <x v="1"/>
    <s v=""/>
    <x v="0"/>
    <x v="74"/>
    <n v="200"/>
    <n v="0"/>
    <n v="12"/>
  </r>
  <r>
    <s v="P-202468"/>
    <x v="0"/>
    <n v="1"/>
    <s v="Hours"/>
    <x v="106"/>
    <x v="0"/>
    <s v="P-202468"/>
    <x v="0"/>
    <x v="0"/>
    <s v=""/>
    <x v="1"/>
    <x v="74"/>
    <n v="0"/>
    <n v="0"/>
    <n v="2"/>
  </r>
  <r>
    <s v="P-227068"/>
    <x v="11"/>
    <n v="8"/>
    <s v="Hours"/>
    <x v="26"/>
    <x v="2"/>
    <s v=""/>
    <x v="3"/>
    <x v="2"/>
    <s v=""/>
    <x v="2"/>
    <x v="74"/>
    <s v=""/>
    <s v=""/>
    <s v=""/>
  </r>
  <r>
    <s v="T-421382"/>
    <x v="8"/>
    <n v="0.5"/>
    <s v="Hours"/>
    <x v="52"/>
    <x v="0"/>
    <s v="P-175923"/>
    <x v="0"/>
    <x v="0"/>
    <s v=""/>
    <x v="0"/>
    <x v="74"/>
    <n v="75"/>
    <n v="0"/>
    <n v="0"/>
  </r>
  <r>
    <s v="M-264203"/>
    <x v="2"/>
    <n v="0.93"/>
    <s v="Hours"/>
    <x v="103"/>
    <x v="1"/>
    <s v="P-212928"/>
    <x v="2"/>
    <x v="1"/>
    <s v="Training"/>
    <x v="0"/>
    <x v="74"/>
    <n v="148.80000000000001"/>
    <n v="0"/>
    <n v="2.31"/>
  </r>
  <r>
    <s v="P-211504"/>
    <x v="2"/>
    <n v="4"/>
    <s v="Hours"/>
    <x v="107"/>
    <x v="0"/>
    <s v="P-211504"/>
    <x v="0"/>
    <x v="1"/>
    <s v="Kick-off"/>
    <x v="1"/>
    <x v="74"/>
    <n v="0"/>
    <n v="0"/>
    <n v="0"/>
  </r>
  <r>
    <s v="M-212762"/>
    <x v="6"/>
    <n v="0.5"/>
    <s v="Hours"/>
    <x v="47"/>
    <x v="1"/>
    <s v="P-169298"/>
    <x v="2"/>
    <x v="0"/>
    <s v=""/>
    <x v="0"/>
    <x v="74"/>
    <n v="80"/>
    <n v="0"/>
    <n v="2"/>
  </r>
  <r>
    <s v="M-198012"/>
    <x v="6"/>
    <n v="1"/>
    <s v="Hours"/>
    <x v="39"/>
    <x v="1"/>
    <s v="P-156733"/>
    <x v="4"/>
    <x v="0"/>
    <s v=""/>
    <x v="0"/>
    <x v="74"/>
    <n v="145.83000000000001"/>
    <n v="0"/>
    <n v="9.08"/>
  </r>
  <r>
    <s v="T-483781"/>
    <x v="8"/>
    <n v="2"/>
    <s v="Hours"/>
    <x v="15"/>
    <x v="0"/>
    <s v="P-113869"/>
    <x v="0"/>
    <x v="0"/>
    <s v=""/>
    <x v="0"/>
    <x v="74"/>
    <s v=""/>
    <s v=""/>
    <s v=""/>
  </r>
  <r>
    <s v="M-196139"/>
    <x v="10"/>
    <n v="1"/>
    <s v="Hours"/>
    <x v="80"/>
    <x v="1"/>
    <s v="P-155283"/>
    <x v="2"/>
    <x v="1"/>
    <s v=""/>
    <x v="0"/>
    <x v="75"/>
    <n v="160"/>
    <n v="0"/>
    <n v="0"/>
  </r>
  <r>
    <s v="M-265881"/>
    <x v="10"/>
    <n v="1"/>
    <s v="Hours"/>
    <x v="101"/>
    <x v="1"/>
    <s v="P-214314"/>
    <x v="4"/>
    <x v="1"/>
    <s v=""/>
    <x v="0"/>
    <x v="75"/>
    <n v="100"/>
    <n v="0"/>
    <n v="12"/>
  </r>
  <r>
    <s v="P-214104"/>
    <x v="6"/>
    <n v="1.5"/>
    <s v="Hours"/>
    <x v="102"/>
    <x v="1"/>
    <s v="P-214104"/>
    <x v="1"/>
    <x v="0"/>
    <s v=""/>
    <x v="0"/>
    <x v="75"/>
    <n v="225"/>
    <n v="0"/>
    <n v="3.5"/>
  </r>
  <r>
    <s v="M-212762"/>
    <x v="6"/>
    <n v="0.5"/>
    <s v="Hours"/>
    <x v="47"/>
    <x v="1"/>
    <s v="P-169298"/>
    <x v="2"/>
    <x v="0"/>
    <s v=""/>
    <x v="0"/>
    <x v="75"/>
    <n v="80"/>
    <n v="0"/>
    <n v="2"/>
  </r>
  <r>
    <s v="T-406014"/>
    <x v="2"/>
    <n v="0.5"/>
    <s v="Hours"/>
    <x v="44"/>
    <x v="0"/>
    <s v="P-168678"/>
    <x v="0"/>
    <x v="1"/>
    <s v="Customization"/>
    <x v="0"/>
    <x v="75"/>
    <n v="35.414999999999999"/>
    <n v="0"/>
    <n v="59.58"/>
  </r>
  <r>
    <s v="P-211504"/>
    <x v="2"/>
    <n v="0.5"/>
    <s v="Hours"/>
    <x v="107"/>
    <x v="0"/>
    <s v="P-211504"/>
    <x v="0"/>
    <x v="1"/>
    <s v=""/>
    <x v="1"/>
    <x v="75"/>
    <n v="0"/>
    <n v="0"/>
    <n v="0"/>
  </r>
  <r>
    <s v="T-483781"/>
    <x v="8"/>
    <n v="2"/>
    <s v="Hours"/>
    <x v="15"/>
    <x v="0"/>
    <s v="P-113869"/>
    <x v="0"/>
    <x v="0"/>
    <s v=""/>
    <x v="0"/>
    <x v="75"/>
    <s v=""/>
    <s v=""/>
    <s v=""/>
  </r>
  <r>
    <s v="M-262131"/>
    <x v="8"/>
    <n v="1"/>
    <s v="Hours"/>
    <x v="105"/>
    <x v="1"/>
    <s v="P-211144"/>
    <x v="4"/>
    <x v="0"/>
    <s v=""/>
    <x v="0"/>
    <x v="75"/>
    <n v="145.83000000000001"/>
    <n v="0"/>
    <n v="10"/>
  </r>
  <r>
    <s v="P-171083"/>
    <x v="8"/>
    <n v="0.75"/>
    <s v="Hours"/>
    <x v="46"/>
    <x v="1"/>
    <s v="P-171083"/>
    <x v="4"/>
    <x v="0"/>
    <s v=""/>
    <x v="0"/>
    <x v="75"/>
    <n v="109.3725"/>
    <n v="0"/>
    <n v="5"/>
  </r>
  <r>
    <s v="T-421382"/>
    <x v="8"/>
    <n v="0.5"/>
    <s v="Hours"/>
    <x v="52"/>
    <x v="0"/>
    <s v="P-175923"/>
    <x v="0"/>
    <x v="0"/>
    <s v=""/>
    <x v="0"/>
    <x v="75"/>
    <n v="75"/>
    <n v="0"/>
    <n v="0"/>
  </r>
  <r>
    <s v="P-239468"/>
    <x v="4"/>
    <n v="2.5"/>
    <s v="Hours"/>
    <x v="108"/>
    <x v="0"/>
    <s v="P-239468"/>
    <x v="0"/>
    <x v="1"/>
    <s v=""/>
    <x v="0"/>
    <x v="75"/>
    <n v="225"/>
    <s v="N-X-60482"/>
    <n v="107"/>
  </r>
  <r>
    <s v="P-227068"/>
    <x v="11"/>
    <n v="8"/>
    <s v="Hours"/>
    <x v="26"/>
    <x v="2"/>
    <s v=""/>
    <x v="3"/>
    <x v="2"/>
    <s v=""/>
    <x v="2"/>
    <x v="75"/>
    <s v=""/>
    <s v=""/>
    <s v=""/>
  </r>
  <r>
    <s v="P-158424"/>
    <x v="1"/>
    <n v="1"/>
    <s v="Hours"/>
    <x v="29"/>
    <x v="1"/>
    <s v="P-158424"/>
    <x v="4"/>
    <x v="0"/>
    <s v=""/>
    <x v="0"/>
    <x v="76"/>
    <n v="145.83000000000001"/>
    <n v="0"/>
    <n v="9"/>
  </r>
  <r>
    <s v="M-199879"/>
    <x v="7"/>
    <n v="0.5"/>
    <s v="Hours"/>
    <x v="41"/>
    <x v="1"/>
    <s v="P-158383"/>
    <x v="1"/>
    <x v="1"/>
    <s v=""/>
    <x v="0"/>
    <x v="76"/>
    <n v="75"/>
    <s v="N-X-45021"/>
    <n v="0"/>
  </r>
  <r>
    <s v="M-242510"/>
    <x v="7"/>
    <n v="0.5"/>
    <s v="Hours"/>
    <x v="85"/>
    <x v="1"/>
    <s v="P-194329"/>
    <x v="4"/>
    <x v="1"/>
    <s v=""/>
    <x v="0"/>
    <x v="76"/>
    <n v="72.915000000000006"/>
    <n v="0"/>
    <n v="4"/>
  </r>
  <r>
    <s v="P-227068"/>
    <x v="11"/>
    <n v="8"/>
    <s v="Hours"/>
    <x v="26"/>
    <x v="2"/>
    <s v=""/>
    <x v="3"/>
    <x v="2"/>
    <s v=""/>
    <x v="2"/>
    <x v="76"/>
    <s v=""/>
    <s v=""/>
    <s v=""/>
  </r>
  <r>
    <s v="M-229521"/>
    <x v="10"/>
    <n v="1"/>
    <s v="Hours"/>
    <x v="74"/>
    <x v="1"/>
    <s v="P-183868"/>
    <x v="1"/>
    <x v="1"/>
    <s v=""/>
    <x v="0"/>
    <x v="76"/>
    <n v="72"/>
    <n v="0"/>
    <n v="3"/>
  </r>
  <r>
    <s v="P-220073"/>
    <x v="3"/>
    <n v="2"/>
    <s v="Hours"/>
    <x v="109"/>
    <x v="0"/>
    <s v="P-220073"/>
    <x v="0"/>
    <x v="1"/>
    <s v="Offline development"/>
    <x v="0"/>
    <x v="76"/>
    <n v="250"/>
    <n v="0"/>
    <n v="6.5"/>
  </r>
  <r>
    <s v="M-196139"/>
    <x v="10"/>
    <n v="1"/>
    <s v="Hours"/>
    <x v="80"/>
    <x v="1"/>
    <s v="P-155283"/>
    <x v="2"/>
    <x v="1"/>
    <s v=""/>
    <x v="0"/>
    <x v="76"/>
    <n v="160"/>
    <n v="0"/>
    <n v="0"/>
  </r>
  <r>
    <s v="M-265881"/>
    <x v="10"/>
    <n v="1"/>
    <s v="Hours"/>
    <x v="101"/>
    <x v="1"/>
    <s v="P-214314"/>
    <x v="4"/>
    <x v="1"/>
    <s v=""/>
    <x v="0"/>
    <x v="76"/>
    <n v="100"/>
    <n v="0"/>
    <n v="12"/>
  </r>
  <r>
    <s v="P-220073"/>
    <x v="3"/>
    <n v="2"/>
    <s v="Hours"/>
    <x v="109"/>
    <x v="0"/>
    <s v="P-220073"/>
    <x v="0"/>
    <x v="1"/>
    <s v="Customization"/>
    <x v="0"/>
    <x v="76"/>
    <n v="250"/>
    <n v="0"/>
    <n v="6.5"/>
  </r>
  <r>
    <s v="P-214104"/>
    <x v="6"/>
    <n v="1"/>
    <s v="Hours"/>
    <x v="102"/>
    <x v="1"/>
    <s v="P-214104"/>
    <x v="1"/>
    <x v="0"/>
    <s v=""/>
    <x v="0"/>
    <x v="77"/>
    <n v="150"/>
    <n v="0"/>
    <n v="3.5"/>
  </r>
  <r>
    <s v="M-198012"/>
    <x v="6"/>
    <n v="1"/>
    <s v="Hours"/>
    <x v="39"/>
    <x v="1"/>
    <s v="P-156733"/>
    <x v="4"/>
    <x v="0"/>
    <s v=""/>
    <x v="0"/>
    <x v="77"/>
    <n v="145.83000000000001"/>
    <n v="0"/>
    <n v="9.08"/>
  </r>
  <r>
    <s v="P-179375"/>
    <x v="1"/>
    <n v="1"/>
    <s v="Hours"/>
    <x v="91"/>
    <x v="1"/>
    <s v="P-179375"/>
    <x v="1"/>
    <x v="0"/>
    <s v=""/>
    <x v="0"/>
    <x v="77"/>
    <n v="136.36000000000001"/>
    <n v="0"/>
    <n v="4"/>
  </r>
  <r>
    <s v="P-171083"/>
    <x v="8"/>
    <n v="1"/>
    <s v="Hours"/>
    <x v="46"/>
    <x v="1"/>
    <s v="P-171083"/>
    <x v="4"/>
    <x v="0"/>
    <s v=""/>
    <x v="0"/>
    <x v="77"/>
    <n v="145.83000000000001"/>
    <n v="0"/>
    <n v="5"/>
  </r>
  <r>
    <s v="P-194336"/>
    <x v="4"/>
    <n v="1.5"/>
    <s v="Hours"/>
    <x v="98"/>
    <x v="0"/>
    <s v="P-194336"/>
    <x v="0"/>
    <x v="1"/>
    <s v=""/>
    <x v="0"/>
    <x v="77"/>
    <n v="225"/>
    <n v="0"/>
    <n v="37"/>
  </r>
  <r>
    <s v="P-186313"/>
    <x v="9"/>
    <n v="0.5"/>
    <s v="Hours"/>
    <x v="73"/>
    <x v="1"/>
    <s v="P-186313"/>
    <x v="1"/>
    <x v="0"/>
    <s v=""/>
    <x v="0"/>
    <x v="77"/>
    <n v="68.180000000000007"/>
    <n v="0"/>
    <n v="2"/>
  </r>
  <r>
    <s v="T-406014"/>
    <x v="2"/>
    <n v="3"/>
    <s v="Hours"/>
    <x v="44"/>
    <x v="0"/>
    <s v="P-168678"/>
    <x v="0"/>
    <x v="1"/>
    <s v="Customization"/>
    <x v="0"/>
    <x v="78"/>
    <n v="212.49"/>
    <n v="0"/>
    <n v="59.58"/>
  </r>
  <r>
    <s v="P-171083"/>
    <x v="8"/>
    <n v="1"/>
    <s v="Hours"/>
    <x v="46"/>
    <x v="1"/>
    <s v="P-171083"/>
    <x v="4"/>
    <x v="0"/>
    <s v=""/>
    <x v="0"/>
    <x v="78"/>
    <n v="145.83000000000001"/>
    <n v="0"/>
    <n v="5"/>
  </r>
  <r>
    <s v="T-483781"/>
    <x v="8"/>
    <n v="0.5"/>
    <s v="Hours"/>
    <x v="15"/>
    <x v="0"/>
    <s v="P-113869"/>
    <x v="0"/>
    <x v="0"/>
    <s v=""/>
    <x v="0"/>
    <x v="78"/>
    <s v=""/>
    <s v=""/>
    <s v=""/>
  </r>
  <r>
    <s v="T-310042"/>
    <x v="3"/>
    <n v="4"/>
    <s v="Hours"/>
    <x v="4"/>
    <x v="0"/>
    <s v="P-122349"/>
    <x v="0"/>
    <x v="1"/>
    <s v=""/>
    <x v="0"/>
    <x v="78"/>
    <s v=""/>
    <s v=""/>
    <s v=""/>
  </r>
  <r>
    <s v="M-199879"/>
    <x v="7"/>
    <n v="3.5"/>
    <s v="Hours"/>
    <x v="41"/>
    <x v="1"/>
    <s v="P-158383"/>
    <x v="1"/>
    <x v="1"/>
    <s v=""/>
    <x v="0"/>
    <x v="78"/>
    <n v="525"/>
    <s v="N-X-45021"/>
    <n v="0"/>
  </r>
  <r>
    <s v="M-199881"/>
    <x v="7"/>
    <n v="3.5"/>
    <s v="Hours"/>
    <x v="41"/>
    <x v="1"/>
    <s v="P-158383"/>
    <x v="1"/>
    <x v="1"/>
    <s v=""/>
    <x v="0"/>
    <x v="78"/>
    <n v="525"/>
    <s v="N-X-45021"/>
    <n v="0"/>
  </r>
  <r>
    <s v="P-227068"/>
    <x v="11"/>
    <n v="8"/>
    <s v="Hours"/>
    <x v="26"/>
    <x v="2"/>
    <s v=""/>
    <x v="3"/>
    <x v="2"/>
    <s v=""/>
    <x v="2"/>
    <x v="78"/>
    <s v=""/>
    <s v=""/>
    <s v=""/>
  </r>
  <r>
    <s v="M-199882"/>
    <x v="7"/>
    <n v="0.5"/>
    <s v="Hours"/>
    <x v="41"/>
    <x v="1"/>
    <s v="P-158383"/>
    <x v="1"/>
    <x v="1"/>
    <s v=""/>
    <x v="0"/>
    <x v="78"/>
    <n v="75"/>
    <s v="N-X-45021"/>
    <n v="0"/>
  </r>
  <r>
    <s v="T-406014"/>
    <x v="2"/>
    <n v="2"/>
    <s v="Hours"/>
    <x v="44"/>
    <x v="0"/>
    <s v="P-168678"/>
    <x v="0"/>
    <x v="1"/>
    <s v="Customization"/>
    <x v="0"/>
    <x v="79"/>
    <n v="141.66"/>
    <n v="0"/>
    <n v="59.58"/>
  </r>
  <r>
    <s v="M-253397"/>
    <x v="2"/>
    <n v="1.2"/>
    <s v="Hours"/>
    <x v="92"/>
    <x v="1"/>
    <s v="P-203296"/>
    <x v="2"/>
    <x v="1"/>
    <s v="Customization"/>
    <x v="0"/>
    <x v="79"/>
    <n v="99.995999999999995"/>
    <n v="0"/>
    <n v="0"/>
  </r>
  <r>
    <s v="M-262138"/>
    <x v="8"/>
    <n v="1"/>
    <s v="Hours"/>
    <x v="105"/>
    <x v="1"/>
    <s v="P-211144"/>
    <x v="4"/>
    <x v="0"/>
    <s v=""/>
    <x v="0"/>
    <x v="79"/>
    <n v="145.83000000000001"/>
    <n v="0"/>
    <n v="10"/>
  </r>
  <r>
    <s v="T-310042"/>
    <x v="3"/>
    <n v="4"/>
    <s v="Hours"/>
    <x v="4"/>
    <x v="0"/>
    <s v="P-122349"/>
    <x v="0"/>
    <x v="1"/>
    <s v=""/>
    <x v="0"/>
    <x v="79"/>
    <s v=""/>
    <s v=""/>
    <s v=""/>
  </r>
  <r>
    <s v="T-78151"/>
    <x v="7"/>
    <n v="0.75"/>
    <s v="Hours"/>
    <x v="3"/>
    <x v="0"/>
    <s v="P-25770"/>
    <x v="0"/>
    <x v="1"/>
    <s v=""/>
    <x v="0"/>
    <x v="79"/>
    <s v=""/>
    <s v=""/>
    <s v=""/>
  </r>
  <r>
    <s v="M-199879"/>
    <x v="7"/>
    <n v="3"/>
    <s v="Hours"/>
    <x v="41"/>
    <x v="1"/>
    <s v="P-158383"/>
    <x v="1"/>
    <x v="1"/>
    <s v=""/>
    <x v="0"/>
    <x v="79"/>
    <n v="450"/>
    <s v="N-X-45021"/>
    <n v="0"/>
  </r>
  <r>
    <s v="P-227068"/>
    <x v="11"/>
    <n v="8"/>
    <s v="Hours"/>
    <x v="26"/>
    <x v="2"/>
    <s v=""/>
    <x v="3"/>
    <x v="2"/>
    <s v=""/>
    <x v="2"/>
    <x v="79"/>
    <s v=""/>
    <s v=""/>
    <s v=""/>
  </r>
  <r>
    <s v="P-239468"/>
    <x v="4"/>
    <n v="2"/>
    <s v="Hours"/>
    <x v="108"/>
    <x v="0"/>
    <s v="P-239468"/>
    <x v="0"/>
    <x v="1"/>
    <s v=""/>
    <x v="0"/>
    <x v="79"/>
    <n v="180"/>
    <s v="N-X-60482"/>
    <n v="107"/>
  </r>
  <r>
    <s v="P-156868"/>
    <x v="6"/>
    <n v="1"/>
    <s v="Hours"/>
    <x v="71"/>
    <x v="0"/>
    <s v="P-156868"/>
    <x v="0"/>
    <x v="0"/>
    <s v=""/>
    <x v="1"/>
    <x v="80"/>
    <n v="0"/>
    <n v="0"/>
    <n v="8"/>
  </r>
  <r>
    <s v="P-211504"/>
    <x v="2"/>
    <n v="4"/>
    <s v="Hours"/>
    <x v="107"/>
    <x v="0"/>
    <s v="P-211504"/>
    <x v="0"/>
    <x v="1"/>
    <s v=""/>
    <x v="1"/>
    <x v="80"/>
    <n v="0"/>
    <n v="0"/>
    <n v="0"/>
  </r>
  <r>
    <s v="T-310042"/>
    <x v="3"/>
    <n v="4"/>
    <s v="Hours"/>
    <x v="4"/>
    <x v="0"/>
    <s v="P-122349"/>
    <x v="0"/>
    <x v="1"/>
    <s v=""/>
    <x v="0"/>
    <x v="80"/>
    <s v=""/>
    <s v=""/>
    <s v=""/>
  </r>
  <r>
    <s v="T-323477"/>
    <x v="4"/>
    <n v="1"/>
    <s v="Hours"/>
    <x v="110"/>
    <x v="0"/>
    <s v="P-129779"/>
    <x v="0"/>
    <x v="1"/>
    <s v=""/>
    <x v="1"/>
    <x v="80"/>
    <s v=""/>
    <s v=""/>
    <s v=""/>
  </r>
  <r>
    <s v="T-406014"/>
    <x v="2"/>
    <n v="2"/>
    <s v="Hours"/>
    <x v="44"/>
    <x v="0"/>
    <s v="P-168678"/>
    <x v="0"/>
    <x v="1"/>
    <s v=""/>
    <x v="0"/>
    <x v="80"/>
    <n v="141.66"/>
    <n v="0"/>
    <n v="59.58"/>
  </r>
  <r>
    <s v="P-223869"/>
    <x v="6"/>
    <n v="1"/>
    <s v="Hours"/>
    <x v="111"/>
    <x v="1"/>
    <s v="P-223869"/>
    <x v="2"/>
    <x v="0"/>
    <s v=""/>
    <x v="0"/>
    <x v="81"/>
    <n v="160"/>
    <n v="0"/>
    <n v="0"/>
  </r>
  <r>
    <s v="P-225074"/>
    <x v="6"/>
    <n v="1"/>
    <s v="Hours"/>
    <x v="112"/>
    <x v="0"/>
    <s v="P-225074"/>
    <x v="0"/>
    <x v="0"/>
    <s v=""/>
    <x v="0"/>
    <x v="81"/>
    <n v="150"/>
    <n v="0"/>
    <n v="6.33"/>
  </r>
  <r>
    <s v="T-310042"/>
    <x v="3"/>
    <n v="4"/>
    <s v="Hours"/>
    <x v="4"/>
    <x v="0"/>
    <s v="P-122349"/>
    <x v="0"/>
    <x v="1"/>
    <s v=""/>
    <x v="0"/>
    <x v="81"/>
    <s v=""/>
    <s v=""/>
    <s v=""/>
  </r>
  <r>
    <s v="P-171083"/>
    <x v="8"/>
    <n v="4"/>
    <s v="Hours"/>
    <x v="46"/>
    <x v="1"/>
    <s v="P-171083"/>
    <x v="4"/>
    <x v="0"/>
    <s v=""/>
    <x v="0"/>
    <x v="81"/>
    <n v="583.32000000000005"/>
    <n v="0"/>
    <n v="5"/>
  </r>
  <r>
    <s v="P-227068"/>
    <x v="11"/>
    <n v="8"/>
    <s v="Hours"/>
    <x v="26"/>
    <x v="2"/>
    <s v=""/>
    <x v="3"/>
    <x v="2"/>
    <s v=""/>
    <x v="2"/>
    <x v="81"/>
    <s v=""/>
    <s v=""/>
    <s v=""/>
  </r>
  <r>
    <s v="T-406014"/>
    <x v="2"/>
    <n v="2"/>
    <s v="Hours"/>
    <x v="44"/>
    <x v="0"/>
    <s v="P-168678"/>
    <x v="0"/>
    <x v="1"/>
    <s v=""/>
    <x v="0"/>
    <x v="81"/>
    <n v="141.66"/>
    <n v="0"/>
    <n v="59.58"/>
  </r>
  <r>
    <s v="P-236568"/>
    <x v="0"/>
    <n v="2"/>
    <s v="Hours"/>
    <x v="113"/>
    <x v="0"/>
    <s v="P-236568"/>
    <x v="0"/>
    <x v="0"/>
    <s v=""/>
    <x v="1"/>
    <x v="82"/>
    <n v="0"/>
    <s v="N-34401"/>
    <n v="0"/>
  </r>
  <r>
    <s v="M-229518"/>
    <x v="10"/>
    <n v="1"/>
    <s v="Hours"/>
    <x v="74"/>
    <x v="1"/>
    <s v="P-183868"/>
    <x v="1"/>
    <x v="1"/>
    <s v=""/>
    <x v="0"/>
    <x v="83"/>
    <n v="72"/>
    <n v="0"/>
    <n v="3"/>
  </r>
  <r>
    <s v="P-225173"/>
    <x v="6"/>
    <n v="1"/>
    <s v="Hours"/>
    <x v="114"/>
    <x v="1"/>
    <s v="P-225173"/>
    <x v="1"/>
    <x v="0"/>
    <s v=""/>
    <x v="0"/>
    <x v="83"/>
    <n v="150"/>
    <n v="0"/>
    <n v="6.5"/>
  </r>
  <r>
    <s v="P-225074"/>
    <x v="6"/>
    <n v="1"/>
    <s v="Hours"/>
    <x v="112"/>
    <x v="0"/>
    <s v="P-225074"/>
    <x v="0"/>
    <x v="0"/>
    <s v=""/>
    <x v="0"/>
    <x v="83"/>
    <n v="150"/>
    <n v="0"/>
    <n v="6.33"/>
  </r>
  <r>
    <s v="T-406014"/>
    <x v="2"/>
    <n v="0.25"/>
    <s v="Hours"/>
    <x v="44"/>
    <x v="0"/>
    <s v="P-168678"/>
    <x v="0"/>
    <x v="1"/>
    <s v=""/>
    <x v="0"/>
    <x v="83"/>
    <n v="17.7075"/>
    <n v="0"/>
    <n v="59.58"/>
  </r>
  <r>
    <s v="M-264203"/>
    <x v="2"/>
    <n v="1"/>
    <s v="Hours"/>
    <x v="103"/>
    <x v="1"/>
    <s v="P-212928"/>
    <x v="2"/>
    <x v="1"/>
    <s v=""/>
    <x v="0"/>
    <x v="83"/>
    <n v="160"/>
    <n v="0"/>
    <n v="2.31"/>
  </r>
  <r>
    <s v="M-196141"/>
    <x v="10"/>
    <n v="1"/>
    <s v="Hours"/>
    <x v="80"/>
    <x v="1"/>
    <s v="P-155283"/>
    <x v="2"/>
    <x v="1"/>
    <s v=""/>
    <x v="0"/>
    <x v="83"/>
    <n v="160"/>
    <n v="0"/>
    <n v="0"/>
  </r>
  <r>
    <s v="P-171083"/>
    <x v="8"/>
    <n v="0.75"/>
    <s v="Hours"/>
    <x v="46"/>
    <x v="1"/>
    <s v="P-171083"/>
    <x v="4"/>
    <x v="0"/>
    <s v=""/>
    <x v="0"/>
    <x v="83"/>
    <n v="109.3725"/>
    <n v="0"/>
    <n v="5"/>
  </r>
  <r>
    <s v="P-239468"/>
    <x v="4"/>
    <n v="3"/>
    <s v="Hours"/>
    <x v="108"/>
    <x v="0"/>
    <s v="P-239468"/>
    <x v="0"/>
    <x v="1"/>
    <s v=""/>
    <x v="0"/>
    <x v="83"/>
    <n v="270"/>
    <s v="N-X-60482"/>
    <n v="107"/>
  </r>
  <r>
    <s v="M-242510"/>
    <x v="7"/>
    <n v="0.5"/>
    <s v="Hours"/>
    <x v="85"/>
    <x v="1"/>
    <s v="P-194329"/>
    <x v="4"/>
    <x v="1"/>
    <s v=""/>
    <x v="0"/>
    <x v="83"/>
    <n v="72.915000000000006"/>
    <n v="0"/>
    <n v="4"/>
  </r>
  <r>
    <s v="M-199879"/>
    <x v="7"/>
    <n v="1"/>
    <s v="Hours"/>
    <x v="41"/>
    <x v="1"/>
    <s v="P-158383"/>
    <x v="1"/>
    <x v="1"/>
    <s v=""/>
    <x v="0"/>
    <x v="83"/>
    <n v="150"/>
    <s v="N-X-45021"/>
    <n v="0"/>
  </r>
  <r>
    <s v="M-265881"/>
    <x v="10"/>
    <n v="3"/>
    <s v="Hours"/>
    <x v="101"/>
    <x v="1"/>
    <s v="P-214314"/>
    <x v="4"/>
    <x v="1"/>
    <s v=""/>
    <x v="0"/>
    <x v="83"/>
    <n v="300"/>
    <n v="0"/>
    <n v="12"/>
  </r>
  <r>
    <s v="P-211504"/>
    <x v="2"/>
    <n v="4"/>
    <s v="Hours"/>
    <x v="107"/>
    <x v="0"/>
    <s v="P-211504"/>
    <x v="0"/>
    <x v="1"/>
    <s v=""/>
    <x v="1"/>
    <x v="83"/>
    <n v="0"/>
    <n v="0"/>
    <n v="0"/>
  </r>
  <r>
    <s v="P-239468"/>
    <x v="4"/>
    <n v="1.5"/>
    <s v="Hours"/>
    <x v="108"/>
    <x v="0"/>
    <s v="P-239468"/>
    <x v="0"/>
    <x v="1"/>
    <s v=""/>
    <x v="0"/>
    <x v="84"/>
    <n v="135"/>
    <s v="N-X-60482"/>
    <n v="107"/>
  </r>
  <r>
    <s v="P-194336"/>
    <x v="4"/>
    <n v="1"/>
    <s v="Hours"/>
    <x v="98"/>
    <x v="0"/>
    <s v="P-194336"/>
    <x v="0"/>
    <x v="1"/>
    <s v=""/>
    <x v="0"/>
    <x v="84"/>
    <n v="150"/>
    <n v="0"/>
    <n v="37"/>
  </r>
  <r>
    <s v="M-229518"/>
    <x v="10"/>
    <n v="1"/>
    <s v="Hours"/>
    <x v="74"/>
    <x v="1"/>
    <s v="P-183868"/>
    <x v="1"/>
    <x v="1"/>
    <s v=""/>
    <x v="0"/>
    <x v="84"/>
    <n v="72"/>
    <n v="0"/>
    <n v="3"/>
  </r>
  <r>
    <s v="T-78151"/>
    <x v="7"/>
    <n v="1"/>
    <s v="Hours"/>
    <x v="3"/>
    <x v="0"/>
    <s v="P-25770"/>
    <x v="0"/>
    <x v="1"/>
    <s v=""/>
    <x v="0"/>
    <x v="84"/>
    <s v=""/>
    <s v=""/>
    <s v=""/>
  </r>
  <r>
    <s v="P-227068"/>
    <x v="11"/>
    <n v="8"/>
    <s v="Hours"/>
    <x v="26"/>
    <x v="2"/>
    <s v=""/>
    <x v="3"/>
    <x v="2"/>
    <s v=""/>
    <x v="2"/>
    <x v="84"/>
    <s v=""/>
    <s v=""/>
    <s v=""/>
  </r>
  <r>
    <s v="M-199879"/>
    <x v="7"/>
    <n v="1.5"/>
    <s v="Hours"/>
    <x v="41"/>
    <x v="1"/>
    <s v="P-158383"/>
    <x v="1"/>
    <x v="1"/>
    <s v=""/>
    <x v="0"/>
    <x v="84"/>
    <n v="225"/>
    <s v="N-X-45021"/>
    <n v="0"/>
  </r>
  <r>
    <s v="P-180458"/>
    <x v="6"/>
    <n v="1"/>
    <s v="Hours"/>
    <x v="77"/>
    <x v="1"/>
    <s v="P-180458"/>
    <x v="1"/>
    <x v="0"/>
    <s v=""/>
    <x v="0"/>
    <x v="85"/>
    <n v="133.33000000000001"/>
    <n v="0"/>
    <n v="0"/>
  </r>
  <r>
    <s v="P-223869"/>
    <x v="6"/>
    <n v="1"/>
    <s v="Hours"/>
    <x v="111"/>
    <x v="1"/>
    <s v="P-223869"/>
    <x v="2"/>
    <x v="0"/>
    <s v=""/>
    <x v="0"/>
    <x v="85"/>
    <n v="160"/>
    <n v="0"/>
    <n v="0"/>
  </r>
  <r>
    <s v="M-196141"/>
    <x v="10"/>
    <n v="1"/>
    <s v="Hours"/>
    <x v="80"/>
    <x v="1"/>
    <s v="P-155283"/>
    <x v="2"/>
    <x v="1"/>
    <s v=""/>
    <x v="0"/>
    <x v="85"/>
    <n v="160"/>
    <n v="0"/>
    <n v="0"/>
  </r>
  <r>
    <s v="M-199879"/>
    <x v="7"/>
    <n v="2"/>
    <s v="Hours"/>
    <x v="41"/>
    <x v="1"/>
    <s v="P-158383"/>
    <x v="1"/>
    <x v="1"/>
    <s v=""/>
    <x v="0"/>
    <x v="85"/>
    <n v="300"/>
    <s v="N-X-45021"/>
    <n v="0"/>
  </r>
  <r>
    <s v="M-265881"/>
    <x v="10"/>
    <n v="2"/>
    <s v="Hours"/>
    <x v="101"/>
    <x v="1"/>
    <s v="P-214314"/>
    <x v="4"/>
    <x v="1"/>
    <s v=""/>
    <x v="0"/>
    <x v="85"/>
    <n v="200"/>
    <n v="0"/>
    <n v="12"/>
  </r>
  <r>
    <s v="P-180458"/>
    <x v="6"/>
    <n v="1"/>
    <s v="Hours"/>
    <x v="77"/>
    <x v="1"/>
    <s v="P-180458"/>
    <x v="1"/>
    <x v="0"/>
    <s v=""/>
    <x v="0"/>
    <x v="85"/>
    <n v="133.33000000000001"/>
    <n v="0"/>
    <n v="0"/>
  </r>
  <r>
    <s v="M-229518"/>
    <x v="10"/>
    <n v="1"/>
    <s v="Hours"/>
    <x v="74"/>
    <x v="1"/>
    <s v="P-183868"/>
    <x v="1"/>
    <x v="1"/>
    <s v=""/>
    <x v="0"/>
    <x v="86"/>
    <n v="72"/>
    <n v="0"/>
    <n v="3"/>
  </r>
  <r>
    <s v="P-225074"/>
    <x v="6"/>
    <n v="0.5"/>
    <s v="Hours"/>
    <x v="112"/>
    <x v="0"/>
    <s v="P-225074"/>
    <x v="0"/>
    <x v="0"/>
    <s v=""/>
    <x v="0"/>
    <x v="86"/>
    <n v="75"/>
    <n v="0"/>
    <n v="6.33"/>
  </r>
  <r>
    <s v="P-211504"/>
    <x v="2"/>
    <n v="3"/>
    <s v="Hours"/>
    <x v="107"/>
    <x v="0"/>
    <s v="P-211504"/>
    <x v="0"/>
    <x v="1"/>
    <s v=""/>
    <x v="1"/>
    <x v="86"/>
    <n v="0"/>
    <n v="0"/>
    <n v="0"/>
  </r>
  <r>
    <s v="P-225074"/>
    <x v="1"/>
    <n v="0.5"/>
    <s v="Hours"/>
    <x v="112"/>
    <x v="0"/>
    <s v="P-225074"/>
    <x v="0"/>
    <x v="0"/>
    <s v=""/>
    <x v="0"/>
    <x v="86"/>
    <n v="75"/>
    <n v="0"/>
    <n v="6.33"/>
  </r>
  <r>
    <s v="M-196140"/>
    <x v="10"/>
    <n v="1"/>
    <s v="Hours"/>
    <x v="80"/>
    <x v="1"/>
    <s v="P-155283"/>
    <x v="2"/>
    <x v="1"/>
    <s v=""/>
    <x v="0"/>
    <x v="86"/>
    <n v="160"/>
    <n v="0"/>
    <n v="0"/>
  </r>
  <r>
    <s v="P-227068"/>
    <x v="11"/>
    <n v="8"/>
    <s v="Hours"/>
    <x v="26"/>
    <x v="2"/>
    <s v=""/>
    <x v="3"/>
    <x v="2"/>
    <s v=""/>
    <x v="2"/>
    <x v="86"/>
    <s v=""/>
    <s v=""/>
    <s v=""/>
  </r>
  <r>
    <s v="P-220673"/>
    <x v="5"/>
    <n v="1"/>
    <s v="Hours"/>
    <x v="115"/>
    <x v="1"/>
    <s v="P-220673"/>
    <x v="4"/>
    <x v="0"/>
    <s v=""/>
    <x v="0"/>
    <x v="86"/>
    <n v="145.83000000000001"/>
    <n v="0"/>
    <n v="15"/>
  </r>
  <r>
    <s v="M-265887"/>
    <x v="10"/>
    <n v="2"/>
    <s v="Hours"/>
    <x v="101"/>
    <x v="1"/>
    <s v="P-214314"/>
    <x v="4"/>
    <x v="1"/>
    <s v=""/>
    <x v="0"/>
    <x v="86"/>
    <n v="200"/>
    <n v="0"/>
    <n v="12"/>
  </r>
  <r>
    <s v="M-199879"/>
    <x v="7"/>
    <n v="4"/>
    <s v="Hours"/>
    <x v="41"/>
    <x v="1"/>
    <s v="P-158383"/>
    <x v="1"/>
    <x v="1"/>
    <s v=""/>
    <x v="0"/>
    <x v="86"/>
    <n v="600"/>
    <s v="N-X-45021"/>
    <n v="0"/>
  </r>
  <r>
    <s v="P-211504"/>
    <x v="2"/>
    <n v="0.02"/>
    <s v="Hours"/>
    <x v="107"/>
    <x v="0"/>
    <s v="P-211504"/>
    <x v="0"/>
    <x v="1"/>
    <s v=""/>
    <x v="1"/>
    <x v="87"/>
    <n v="0"/>
    <n v="0"/>
    <n v="0"/>
  </r>
  <r>
    <s v="T-340110"/>
    <x v="4"/>
    <n v="2"/>
    <s v="Hours"/>
    <x v="21"/>
    <x v="0"/>
    <s v="P-139094"/>
    <x v="0"/>
    <x v="1"/>
    <s v=""/>
    <x v="0"/>
    <x v="87"/>
    <s v=""/>
    <s v=""/>
    <s v=""/>
  </r>
  <r>
    <s v="P-198056"/>
    <x v="5"/>
    <n v="1"/>
    <s v="Hours"/>
    <x v="96"/>
    <x v="0"/>
    <s v="P-198056"/>
    <x v="0"/>
    <x v="0"/>
    <s v=""/>
    <x v="1"/>
    <x v="87"/>
    <n v="0"/>
    <n v="0"/>
    <n v="0"/>
  </r>
  <r>
    <s v="M-242420"/>
    <x v="7"/>
    <n v="0.5"/>
    <s v="Hours"/>
    <x v="116"/>
    <x v="1"/>
    <s v="P-194268"/>
    <x v="1"/>
    <x v="1"/>
    <s v=""/>
    <x v="0"/>
    <x v="87"/>
    <n v="75"/>
    <n v="0"/>
    <n v="6.5"/>
  </r>
  <r>
    <s v="P-202819"/>
    <x v="1"/>
    <n v="1"/>
    <s v="Hours"/>
    <x v="97"/>
    <x v="1"/>
    <s v="P-202819"/>
    <x v="2"/>
    <x v="0"/>
    <s v=""/>
    <x v="0"/>
    <x v="87"/>
    <n v="160"/>
    <n v="0"/>
    <n v="2"/>
  </r>
  <r>
    <s v="M-199879"/>
    <x v="7"/>
    <n v="1"/>
    <s v="Hours"/>
    <x v="41"/>
    <x v="1"/>
    <s v="P-158383"/>
    <x v="1"/>
    <x v="1"/>
    <s v=""/>
    <x v="0"/>
    <x v="88"/>
    <n v="150"/>
    <s v="N-X-45021"/>
    <n v="0"/>
  </r>
  <r>
    <s v="M-276239"/>
    <x v="2"/>
    <n v="0.82"/>
    <s v="Hours"/>
    <x v="117"/>
    <x v="1"/>
    <s v="P-224376"/>
    <x v="1"/>
    <x v="1"/>
    <s v=""/>
    <x v="0"/>
    <x v="89"/>
    <n v="122.99999999999999"/>
    <n v="0"/>
    <n v="5"/>
  </r>
  <r>
    <s v="M-276246"/>
    <x v="2"/>
    <n v="1.1200000000000001"/>
    <s v="Hours"/>
    <x v="118"/>
    <x v="1"/>
    <s v="P-224378"/>
    <x v="2"/>
    <x v="1"/>
    <s v=""/>
    <x v="0"/>
    <x v="89"/>
    <n v="89.600000000000009"/>
    <n v="0"/>
    <n v="2.88"/>
  </r>
  <r>
    <s v="P-227068"/>
    <x v="11"/>
    <n v="8"/>
    <s v="Hours"/>
    <x v="26"/>
    <x v="2"/>
    <s v=""/>
    <x v="3"/>
    <x v="2"/>
    <s v=""/>
    <x v="2"/>
    <x v="89"/>
    <s v=""/>
    <s v=""/>
    <s v=""/>
  </r>
  <r>
    <s v="M-199879"/>
    <x v="7"/>
    <n v="1"/>
    <s v="Hours"/>
    <x v="41"/>
    <x v="1"/>
    <s v="P-158383"/>
    <x v="1"/>
    <x v="1"/>
    <s v=""/>
    <x v="0"/>
    <x v="89"/>
    <n v="150"/>
    <s v="N-X-45021"/>
    <n v="0"/>
  </r>
  <r>
    <s v="P-180458"/>
    <x v="6"/>
    <n v="1"/>
    <s v="Hours"/>
    <x v="77"/>
    <x v="1"/>
    <s v="P-180458"/>
    <x v="1"/>
    <x v="0"/>
    <s v=""/>
    <x v="0"/>
    <x v="89"/>
    <n v="133.33000000000001"/>
    <n v="0"/>
    <n v="0"/>
  </r>
  <r>
    <s v="T-340110"/>
    <x v="4"/>
    <n v="1"/>
    <s v="Hours"/>
    <x v="21"/>
    <x v="0"/>
    <s v="P-139094"/>
    <x v="0"/>
    <x v="1"/>
    <s v=""/>
    <x v="0"/>
    <x v="89"/>
    <s v=""/>
    <s v=""/>
    <s v=""/>
  </r>
  <r>
    <s v="P-225074"/>
    <x v="1"/>
    <n v="1"/>
    <s v="Hours"/>
    <x v="112"/>
    <x v="0"/>
    <s v="P-225074"/>
    <x v="0"/>
    <x v="0"/>
    <s v=""/>
    <x v="0"/>
    <x v="89"/>
    <n v="150"/>
    <n v="0"/>
    <n v="6.33"/>
  </r>
  <r>
    <s v="M-281220"/>
    <x v="5"/>
    <n v="1"/>
    <s v="Hours"/>
    <x v="119"/>
    <x v="1"/>
    <s v="P-228968"/>
    <x v="4"/>
    <x v="0"/>
    <s v=""/>
    <x v="0"/>
    <x v="89"/>
    <n v="145.83000000000001"/>
    <n v="0"/>
    <n v="15"/>
  </r>
  <r>
    <s v="P-225173"/>
    <x v="6"/>
    <n v="1.5"/>
    <s v="Hours"/>
    <x v="114"/>
    <x v="1"/>
    <s v="P-225173"/>
    <x v="1"/>
    <x v="0"/>
    <s v=""/>
    <x v="0"/>
    <x v="90"/>
    <n v="225"/>
    <n v="0"/>
    <n v="6.5"/>
  </r>
  <r>
    <s v="P-229581"/>
    <x v="6"/>
    <n v="1"/>
    <s v="Hours"/>
    <x v="120"/>
    <x v="1"/>
    <s v="P-229581"/>
    <x v="2"/>
    <x v="0"/>
    <s v=""/>
    <x v="0"/>
    <x v="90"/>
    <n v="160"/>
    <s v="N-X-58441"/>
    <n v="0.33"/>
  </r>
  <r>
    <s v="M-279944"/>
    <x v="2"/>
    <n v="2.84"/>
    <s v="Hours"/>
    <x v="121"/>
    <x v="1"/>
    <s v="P-227679"/>
    <x v="4"/>
    <x v="1"/>
    <s v=""/>
    <x v="0"/>
    <x v="90"/>
    <n v="295.84280000000001"/>
    <s v="N-X-57801"/>
    <n v="16.149999999999999"/>
  </r>
  <r>
    <s v="M-199879"/>
    <x v="7"/>
    <n v="1"/>
    <s v="Hours"/>
    <x v="41"/>
    <x v="1"/>
    <s v="P-158383"/>
    <x v="1"/>
    <x v="1"/>
    <s v=""/>
    <x v="0"/>
    <x v="90"/>
    <n v="150"/>
    <s v="N-X-45021"/>
    <n v="0"/>
  </r>
  <r>
    <s v="M-281845"/>
    <x v="6"/>
    <n v="0"/>
    <s v="Hours"/>
    <x v="120"/>
    <x v="1"/>
    <s v="P-229581"/>
    <x v="2"/>
    <x v="0"/>
    <s v=""/>
    <x v="0"/>
    <x v="90"/>
    <n v="0"/>
    <s v="N-X-58441"/>
    <n v="0.33"/>
  </r>
  <r>
    <s v="T-340110"/>
    <x v="4"/>
    <n v="1"/>
    <s v="Hours"/>
    <x v="21"/>
    <x v="0"/>
    <s v="P-139094"/>
    <x v="0"/>
    <x v="1"/>
    <s v=""/>
    <x v="0"/>
    <x v="90"/>
    <s v=""/>
    <s v=""/>
    <s v=""/>
  </r>
  <r>
    <s v="P-239468"/>
    <x v="4"/>
    <n v="2"/>
    <s v="Hours"/>
    <x v="108"/>
    <x v="0"/>
    <s v="P-239468"/>
    <x v="0"/>
    <x v="1"/>
    <s v=""/>
    <x v="0"/>
    <x v="90"/>
    <n v="180"/>
    <s v="N-X-60482"/>
    <n v="107"/>
  </r>
  <r>
    <s v="T-406014"/>
    <x v="2"/>
    <n v="0.75"/>
    <s v="Hours"/>
    <x v="44"/>
    <x v="0"/>
    <s v="P-168678"/>
    <x v="0"/>
    <x v="1"/>
    <s v="Customization"/>
    <x v="0"/>
    <x v="90"/>
    <n v="53.122500000000002"/>
    <n v="0"/>
    <n v="59.58"/>
  </r>
  <r>
    <s v="M-279944"/>
    <x v="2"/>
    <n v="1.01"/>
    <s v="Hours"/>
    <x v="121"/>
    <x v="1"/>
    <s v="P-227679"/>
    <x v="4"/>
    <x v="1"/>
    <s v=""/>
    <x v="0"/>
    <x v="91"/>
    <n v="105.21170000000001"/>
    <s v="N-X-57801"/>
    <n v="16.149999999999999"/>
  </r>
  <r>
    <s v="M-279926"/>
    <x v="11"/>
    <n v="2"/>
    <s v="Hours"/>
    <x v="122"/>
    <x v="1"/>
    <s v="P-227674"/>
    <x v="2"/>
    <x v="1"/>
    <s v=""/>
    <x v="0"/>
    <x v="91"/>
    <n v="320"/>
    <n v="0"/>
    <n v="2"/>
  </r>
  <r>
    <s v="P-227068"/>
    <x v="11"/>
    <n v="8"/>
    <s v="Hours"/>
    <x v="26"/>
    <x v="2"/>
    <s v=""/>
    <x v="3"/>
    <x v="2"/>
    <s v=""/>
    <x v="2"/>
    <x v="91"/>
    <s v=""/>
    <s v=""/>
    <s v=""/>
  </r>
  <r>
    <s v="M-199879"/>
    <x v="7"/>
    <n v="2"/>
    <s v="Hours"/>
    <x v="41"/>
    <x v="1"/>
    <s v="P-158383"/>
    <x v="1"/>
    <x v="1"/>
    <s v=""/>
    <x v="0"/>
    <x v="91"/>
    <n v="300"/>
    <s v="N-X-45021"/>
    <n v="0"/>
  </r>
  <r>
    <s v="M-198012"/>
    <x v="6"/>
    <n v="1"/>
    <s v="Hours"/>
    <x v="39"/>
    <x v="1"/>
    <s v="P-156733"/>
    <x v="4"/>
    <x v="0"/>
    <s v=""/>
    <x v="0"/>
    <x v="92"/>
    <n v="145.83000000000001"/>
    <n v="0"/>
    <n v="9.08"/>
  </r>
  <r>
    <s v="M-198012"/>
    <x v="6"/>
    <n v="1"/>
    <s v="Hours"/>
    <x v="39"/>
    <x v="1"/>
    <s v="P-156733"/>
    <x v="4"/>
    <x v="0"/>
    <s v=""/>
    <x v="0"/>
    <x v="92"/>
    <n v="145.83000000000001"/>
    <n v="0"/>
    <n v="9.08"/>
  </r>
  <r>
    <s v="M-279925"/>
    <x v="2"/>
    <n v="1"/>
    <s v="Hours"/>
    <x v="122"/>
    <x v="1"/>
    <s v="P-227674"/>
    <x v="2"/>
    <x v="1"/>
    <s v=""/>
    <x v="0"/>
    <x v="92"/>
    <n v="160"/>
    <n v="0"/>
    <n v="2"/>
  </r>
  <r>
    <s v="M-276239"/>
    <x v="2"/>
    <n v="1.07"/>
    <s v="Hours"/>
    <x v="117"/>
    <x v="1"/>
    <s v="P-224376"/>
    <x v="1"/>
    <x v="1"/>
    <s v=""/>
    <x v="0"/>
    <x v="92"/>
    <n v="160.5"/>
    <n v="0"/>
    <n v="5"/>
  </r>
  <r>
    <s v="M-242419"/>
    <x v="7"/>
    <n v="1"/>
    <s v="Hours"/>
    <x v="116"/>
    <x v="1"/>
    <s v="P-194268"/>
    <x v="1"/>
    <x v="1"/>
    <s v=""/>
    <x v="0"/>
    <x v="92"/>
    <n v="150"/>
    <n v="0"/>
    <n v="6.5"/>
  </r>
  <r>
    <s v="P-227068"/>
    <x v="11"/>
    <n v="8"/>
    <s v="Hours"/>
    <x v="26"/>
    <x v="2"/>
    <s v=""/>
    <x v="3"/>
    <x v="2"/>
    <s v=""/>
    <x v="2"/>
    <x v="92"/>
    <s v=""/>
    <s v=""/>
    <s v=""/>
  </r>
  <r>
    <s v="P-220073"/>
    <x v="3"/>
    <n v="1.5"/>
    <s v="Hours"/>
    <x v="109"/>
    <x v="0"/>
    <s v="P-220073"/>
    <x v="0"/>
    <x v="1"/>
    <s v="Customization"/>
    <x v="0"/>
    <x v="92"/>
    <n v="187.5"/>
    <n v="0"/>
    <n v="6.5"/>
  </r>
  <r>
    <s v="P-220673"/>
    <x v="5"/>
    <n v="1"/>
    <s v="Hours"/>
    <x v="115"/>
    <x v="1"/>
    <s v="P-220673"/>
    <x v="4"/>
    <x v="0"/>
    <s v=""/>
    <x v="0"/>
    <x v="92"/>
    <n v="145.83000000000001"/>
    <n v="0"/>
    <n v="15"/>
  </r>
  <r>
    <s v="P-194336"/>
    <x v="4"/>
    <n v="1"/>
    <s v="Hours"/>
    <x v="98"/>
    <x v="0"/>
    <s v="P-194336"/>
    <x v="0"/>
    <x v="1"/>
    <s v=""/>
    <x v="0"/>
    <x v="92"/>
    <n v="150"/>
    <n v="0"/>
    <n v="37"/>
  </r>
  <r>
    <s v="M-276246"/>
    <x v="2"/>
    <n v="1"/>
    <s v="Hours"/>
    <x v="118"/>
    <x v="1"/>
    <s v="P-224378"/>
    <x v="2"/>
    <x v="1"/>
    <s v=""/>
    <x v="0"/>
    <x v="92"/>
    <n v="80"/>
    <n v="0"/>
    <n v="2.88"/>
  </r>
  <r>
    <s v="M-284676"/>
    <x v="2"/>
    <n v="1.25"/>
    <s v="Hours"/>
    <x v="123"/>
    <x v="1"/>
    <s v="P-232408"/>
    <x v="1"/>
    <x v="1"/>
    <s v="Training"/>
    <x v="0"/>
    <x v="93"/>
    <n v="268.75"/>
    <s v="N-X-45561"/>
    <n v="8.75"/>
  </r>
  <r>
    <s v="P-229580"/>
    <x v="6"/>
    <n v="2"/>
    <s v="Hours"/>
    <x v="124"/>
    <x v="1"/>
    <s v="P-229580"/>
    <x v="4"/>
    <x v="0"/>
    <s v=""/>
    <x v="0"/>
    <x v="93"/>
    <n v="291.66000000000003"/>
    <s v="N-X-58461"/>
    <n v="6.01"/>
  </r>
  <r>
    <s v="P-220673"/>
    <x v="5"/>
    <n v="1"/>
    <s v="Hours"/>
    <x v="115"/>
    <x v="1"/>
    <s v="P-220673"/>
    <x v="4"/>
    <x v="0"/>
    <s v=""/>
    <x v="0"/>
    <x v="93"/>
    <n v="145.83000000000001"/>
    <n v="0"/>
    <n v="15"/>
  </r>
  <r>
    <s v="T-199674"/>
    <x v="7"/>
    <n v="6"/>
    <s v="Hours"/>
    <x v="26"/>
    <x v="2"/>
    <s v=""/>
    <x v="3"/>
    <x v="2"/>
    <s v=""/>
    <x v="2"/>
    <x v="94"/>
    <s v=""/>
    <s v=""/>
    <s v=""/>
  </r>
  <r>
    <s v="P-229580"/>
    <x v="6"/>
    <n v="0.37"/>
    <s v="Hours"/>
    <x v="124"/>
    <x v="1"/>
    <s v="P-229580"/>
    <x v="4"/>
    <x v="0"/>
    <s v=""/>
    <x v="0"/>
    <x v="95"/>
    <n v="53.957100000000004"/>
    <s v="N-X-58461"/>
    <n v="6.01"/>
  </r>
  <r>
    <s v="P-223869"/>
    <x v="6"/>
    <n v="1"/>
    <s v="Hours"/>
    <x v="111"/>
    <x v="1"/>
    <s v="P-223869"/>
    <x v="2"/>
    <x v="0"/>
    <s v=""/>
    <x v="0"/>
    <x v="95"/>
    <n v="160"/>
    <n v="0"/>
    <n v="0"/>
  </r>
  <r>
    <s v="T-406014"/>
    <x v="2"/>
    <n v="2"/>
    <s v="Hours"/>
    <x v="44"/>
    <x v="0"/>
    <s v="P-168678"/>
    <x v="0"/>
    <x v="1"/>
    <s v=""/>
    <x v="0"/>
    <x v="95"/>
    <n v="141.66"/>
    <n v="0"/>
    <n v="59.58"/>
  </r>
  <r>
    <s v="M-276239"/>
    <x v="2"/>
    <n v="1"/>
    <s v="Hours"/>
    <x v="117"/>
    <x v="1"/>
    <s v="P-224376"/>
    <x v="1"/>
    <x v="1"/>
    <s v=""/>
    <x v="0"/>
    <x v="95"/>
    <n v="150"/>
    <n v="0"/>
    <n v="5"/>
  </r>
  <r>
    <s v="M-279946"/>
    <x v="2"/>
    <n v="1"/>
    <s v="Hours"/>
    <x v="121"/>
    <x v="1"/>
    <s v="P-227679"/>
    <x v="4"/>
    <x v="1"/>
    <s v=""/>
    <x v="0"/>
    <x v="95"/>
    <n v="104.17"/>
    <s v="N-X-57801"/>
    <n v="16.149999999999999"/>
  </r>
  <r>
    <s v="M-262137"/>
    <x v="8"/>
    <n v="1"/>
    <s v="Hours"/>
    <x v="105"/>
    <x v="1"/>
    <s v="P-211144"/>
    <x v="4"/>
    <x v="0"/>
    <s v=""/>
    <x v="0"/>
    <x v="95"/>
    <n v="145.83000000000001"/>
    <n v="0"/>
    <n v="10"/>
  </r>
  <r>
    <s v="P-227068"/>
    <x v="11"/>
    <n v="8"/>
    <s v="Hours"/>
    <x v="26"/>
    <x v="2"/>
    <s v=""/>
    <x v="3"/>
    <x v="2"/>
    <s v=""/>
    <x v="2"/>
    <x v="95"/>
    <s v=""/>
    <s v=""/>
    <s v=""/>
  </r>
  <r>
    <s v="M-281218"/>
    <x v="5"/>
    <n v="2"/>
    <s v="Hours"/>
    <x v="119"/>
    <x v="1"/>
    <s v="P-228968"/>
    <x v="4"/>
    <x v="0"/>
    <s v=""/>
    <x v="0"/>
    <x v="95"/>
    <n v="291.66000000000003"/>
    <n v="0"/>
    <n v="15"/>
  </r>
  <r>
    <s v="P-229580"/>
    <x v="6"/>
    <n v="0.75"/>
    <s v="Hours"/>
    <x v="124"/>
    <x v="1"/>
    <s v="P-229580"/>
    <x v="4"/>
    <x v="0"/>
    <s v=""/>
    <x v="0"/>
    <x v="95"/>
    <n v="109.3725"/>
    <s v="N-X-58461"/>
    <n v="6.01"/>
  </r>
  <r>
    <s v="P-194336"/>
    <x v="4"/>
    <n v="3"/>
    <s v="Hours"/>
    <x v="98"/>
    <x v="0"/>
    <s v="P-194336"/>
    <x v="0"/>
    <x v="1"/>
    <s v=""/>
    <x v="0"/>
    <x v="95"/>
    <n v="450"/>
    <n v="0"/>
    <n v="37"/>
  </r>
  <r>
    <s v="T-352770"/>
    <x v="4"/>
    <n v="1.3"/>
    <s v="Hours"/>
    <x v="19"/>
    <x v="0"/>
    <s v="P-142618"/>
    <x v="0"/>
    <x v="1"/>
    <s v=""/>
    <x v="0"/>
    <x v="95"/>
    <s v=""/>
    <s v=""/>
    <s v=""/>
  </r>
  <r>
    <s v="P-225074"/>
    <x v="1"/>
    <n v="1"/>
    <s v="Hours"/>
    <x v="112"/>
    <x v="0"/>
    <s v="P-225074"/>
    <x v="0"/>
    <x v="0"/>
    <s v=""/>
    <x v="0"/>
    <x v="95"/>
    <n v="150"/>
    <n v="0"/>
    <n v="6.33"/>
  </r>
  <r>
    <s v="P-240068"/>
    <x v="11"/>
    <n v="0"/>
    <s v="Hours"/>
    <x v="125"/>
    <x v="0"/>
    <s v="P-240068"/>
    <x v="0"/>
    <x v="1"/>
    <s v=""/>
    <x v="0"/>
    <x v="95"/>
    <n v="0"/>
    <s v="N-X-51602"/>
    <n v="29"/>
  </r>
  <r>
    <s v="M-262137"/>
    <x v="8"/>
    <n v="1"/>
    <s v="Hours"/>
    <x v="105"/>
    <x v="1"/>
    <s v="P-211144"/>
    <x v="4"/>
    <x v="0"/>
    <s v=""/>
    <x v="0"/>
    <x v="96"/>
    <n v="145.83000000000001"/>
    <n v="0"/>
    <n v="10"/>
  </r>
  <r>
    <s v="P-229580"/>
    <x v="6"/>
    <n v="0.5"/>
    <s v="Hours"/>
    <x v="124"/>
    <x v="1"/>
    <s v="P-229580"/>
    <x v="4"/>
    <x v="0"/>
    <s v=""/>
    <x v="0"/>
    <x v="96"/>
    <n v="72.915000000000006"/>
    <s v="N-X-58461"/>
    <n v="6.01"/>
  </r>
  <r>
    <s v="M-279946"/>
    <x v="2"/>
    <n v="2"/>
    <s v="Hours"/>
    <x v="121"/>
    <x v="1"/>
    <s v="P-227679"/>
    <x v="4"/>
    <x v="1"/>
    <s v=""/>
    <x v="0"/>
    <x v="96"/>
    <n v="208.34"/>
    <s v="N-X-57801"/>
    <n v="16.149999999999999"/>
  </r>
  <r>
    <s v="P-211504"/>
    <x v="2"/>
    <n v="6"/>
    <s v="Hours"/>
    <x v="107"/>
    <x v="0"/>
    <s v="P-211504"/>
    <x v="0"/>
    <x v="1"/>
    <s v="Training"/>
    <x v="1"/>
    <x v="96"/>
    <n v="0"/>
    <n v="0"/>
    <n v="0"/>
  </r>
  <r>
    <s v="P-234878"/>
    <x v="6"/>
    <n v="1.5"/>
    <s v="Hours"/>
    <x v="126"/>
    <x v="0"/>
    <s v="P-234878"/>
    <x v="0"/>
    <x v="0"/>
    <s v=""/>
    <x v="1"/>
    <x v="96"/>
    <n v="0"/>
    <s v="E-40861"/>
    <n v="0"/>
  </r>
  <r>
    <s v="P-227274"/>
    <x v="0"/>
    <n v="1"/>
    <s v="Hours"/>
    <x v="127"/>
    <x v="1"/>
    <s v="P-227274"/>
    <x v="2"/>
    <x v="0"/>
    <s v=""/>
    <x v="0"/>
    <x v="96"/>
    <n v="160"/>
    <n v="0"/>
    <n v="2.5"/>
  </r>
  <r>
    <s v="P-229581"/>
    <x v="6"/>
    <n v="0.42"/>
    <s v="Hours"/>
    <x v="120"/>
    <x v="1"/>
    <s v="P-229581"/>
    <x v="2"/>
    <x v="0"/>
    <s v=""/>
    <x v="0"/>
    <x v="96"/>
    <n v="67.2"/>
    <s v="N-X-58441"/>
    <n v="0.33"/>
  </r>
  <r>
    <s v="P-229580"/>
    <x v="6"/>
    <n v="1"/>
    <s v="Hours"/>
    <x v="124"/>
    <x v="1"/>
    <s v="P-229580"/>
    <x v="4"/>
    <x v="0"/>
    <s v=""/>
    <x v="0"/>
    <x v="96"/>
    <n v="145.83000000000001"/>
    <s v="N-X-58461"/>
    <n v="6.01"/>
  </r>
  <r>
    <s v="P-227068"/>
    <x v="11"/>
    <n v="8"/>
    <s v="Hours"/>
    <x v="26"/>
    <x v="2"/>
    <s v=""/>
    <x v="3"/>
    <x v="2"/>
    <s v=""/>
    <x v="2"/>
    <x v="96"/>
    <s v=""/>
    <s v=""/>
    <s v=""/>
  </r>
  <r>
    <s v="M-262137"/>
    <x v="8"/>
    <n v="1"/>
    <s v="Hours"/>
    <x v="105"/>
    <x v="1"/>
    <s v="P-211144"/>
    <x v="4"/>
    <x v="0"/>
    <s v=""/>
    <x v="0"/>
    <x v="97"/>
    <n v="145.83000000000001"/>
    <n v="0"/>
    <n v="10"/>
  </r>
  <r>
    <s v="M-242420"/>
    <x v="7"/>
    <n v="1"/>
    <s v="Hours"/>
    <x v="116"/>
    <x v="1"/>
    <s v="P-194268"/>
    <x v="1"/>
    <x v="1"/>
    <s v=""/>
    <x v="0"/>
    <x v="97"/>
    <n v="150"/>
    <n v="0"/>
    <n v="6.5"/>
  </r>
  <r>
    <s v="P-229580"/>
    <x v="6"/>
    <n v="1"/>
    <s v="Hours"/>
    <x v="124"/>
    <x v="1"/>
    <s v="P-229580"/>
    <x v="4"/>
    <x v="0"/>
    <s v=""/>
    <x v="0"/>
    <x v="97"/>
    <n v="145.83000000000001"/>
    <s v="N-X-58461"/>
    <n v="6.01"/>
  </r>
  <r>
    <s v="P-229580"/>
    <x v="6"/>
    <n v="1"/>
    <s v="Hours"/>
    <x v="124"/>
    <x v="1"/>
    <s v="P-229580"/>
    <x v="4"/>
    <x v="0"/>
    <s v=""/>
    <x v="0"/>
    <x v="97"/>
    <n v="145.83000000000001"/>
    <s v="N-X-58461"/>
    <n v="6.01"/>
  </r>
  <r>
    <s v="P-234268"/>
    <x v="6"/>
    <n v="1"/>
    <s v="Hours"/>
    <x v="128"/>
    <x v="0"/>
    <s v="P-234268"/>
    <x v="0"/>
    <x v="0"/>
    <s v=""/>
    <x v="1"/>
    <x v="97"/>
    <n v="0"/>
    <s v="N-45101"/>
    <n v="0"/>
  </r>
  <r>
    <s v="P-211504"/>
    <x v="2"/>
    <n v="4.5"/>
    <s v="Hours"/>
    <x v="107"/>
    <x v="0"/>
    <s v="P-211504"/>
    <x v="0"/>
    <x v="1"/>
    <s v="Training"/>
    <x v="1"/>
    <x v="97"/>
    <n v="0"/>
    <n v="0"/>
    <n v="0"/>
  </r>
  <r>
    <s v="P-240068"/>
    <x v="11"/>
    <n v="1"/>
    <s v="Hours"/>
    <x v="125"/>
    <x v="0"/>
    <s v="P-240068"/>
    <x v="0"/>
    <x v="1"/>
    <s v=""/>
    <x v="0"/>
    <x v="97"/>
    <n v="150"/>
    <s v="N-X-51602"/>
    <n v="29"/>
  </r>
  <r>
    <s v="P-227068"/>
    <x v="11"/>
    <n v="8"/>
    <s v="Hours"/>
    <x v="26"/>
    <x v="2"/>
    <s v=""/>
    <x v="3"/>
    <x v="2"/>
    <s v=""/>
    <x v="2"/>
    <x v="97"/>
    <s v=""/>
    <s v=""/>
    <s v=""/>
  </r>
  <r>
    <s v="P-205895"/>
    <x v="0"/>
    <n v="1.5"/>
    <s v="Hours"/>
    <x v="129"/>
    <x v="0"/>
    <s v="P-205895"/>
    <x v="0"/>
    <x v="0"/>
    <s v=""/>
    <x v="1"/>
    <x v="97"/>
    <n v="0"/>
    <n v="0"/>
    <n v="0.5"/>
  </r>
  <r>
    <s v="T-421382"/>
    <x v="5"/>
    <n v="0.75"/>
    <s v="Hours"/>
    <x v="52"/>
    <x v="0"/>
    <s v="P-175923"/>
    <x v="0"/>
    <x v="0"/>
    <s v=""/>
    <x v="0"/>
    <x v="97"/>
    <n v="112.5"/>
    <n v="0"/>
    <n v="0"/>
  </r>
  <r>
    <s v="M-281220"/>
    <x v="5"/>
    <n v="1"/>
    <s v="Hours"/>
    <x v="119"/>
    <x v="1"/>
    <s v="P-228968"/>
    <x v="4"/>
    <x v="0"/>
    <s v=""/>
    <x v="0"/>
    <x v="97"/>
    <n v="145.83000000000001"/>
    <n v="0"/>
    <n v="15"/>
  </r>
  <r>
    <s v="P-229581"/>
    <x v="6"/>
    <n v="0.75"/>
    <s v="Hours"/>
    <x v="120"/>
    <x v="1"/>
    <s v="P-229581"/>
    <x v="2"/>
    <x v="0"/>
    <s v=""/>
    <x v="0"/>
    <x v="97"/>
    <n v="120"/>
    <s v="N-X-58441"/>
    <n v="0.33"/>
  </r>
  <r>
    <s v="P-194336"/>
    <x v="4"/>
    <n v="1"/>
    <s v="Hours"/>
    <x v="98"/>
    <x v="0"/>
    <s v="P-194336"/>
    <x v="0"/>
    <x v="1"/>
    <s v=""/>
    <x v="0"/>
    <x v="97"/>
    <n v="150"/>
    <n v="0"/>
    <n v="37"/>
  </r>
  <r>
    <s v="P-232273"/>
    <x v="1"/>
    <n v="1"/>
    <s v="Hours"/>
    <x v="130"/>
    <x v="1"/>
    <s v="P-232273"/>
    <x v="1"/>
    <x v="0"/>
    <s v=""/>
    <x v="0"/>
    <x v="97"/>
    <n v="150"/>
    <s v="E-X-58422"/>
    <n v="8"/>
  </r>
  <r>
    <s v="P-225074"/>
    <x v="1"/>
    <n v="1"/>
    <s v="Hours"/>
    <x v="112"/>
    <x v="0"/>
    <s v="P-225074"/>
    <x v="0"/>
    <x v="0"/>
    <s v=""/>
    <x v="0"/>
    <x v="97"/>
    <n v="150"/>
    <n v="0"/>
    <n v="6.33"/>
  </r>
  <r>
    <s v="P-229573"/>
    <x v="1"/>
    <n v="0"/>
    <s v="Hours"/>
    <x v="131"/>
    <x v="1"/>
    <s v="P-229573"/>
    <x v="2"/>
    <x v="0"/>
    <s v=""/>
    <x v="0"/>
    <x v="97"/>
    <n v="0"/>
    <n v="0"/>
    <n v="3"/>
  </r>
  <r>
    <s v="P-235373"/>
    <x v="7"/>
    <n v="0.75"/>
    <s v="Hours"/>
    <x v="132"/>
    <x v="0"/>
    <s v="P-235373"/>
    <x v="0"/>
    <x v="1"/>
    <s v=""/>
    <x v="0"/>
    <x v="97"/>
    <n v="112.5"/>
    <s v="X-12345"/>
    <n v="0"/>
  </r>
  <r>
    <s v="P-195483"/>
    <x v="6"/>
    <n v="0"/>
    <s v="Hours"/>
    <x v="88"/>
    <x v="1"/>
    <s v="P-195483"/>
    <x v="1"/>
    <x v="0"/>
    <s v=""/>
    <x v="0"/>
    <x v="97"/>
    <n v="0"/>
    <n v="0"/>
    <n v="6"/>
  </r>
  <r>
    <s v="M-262137"/>
    <x v="8"/>
    <n v="1"/>
    <s v="Hours"/>
    <x v="105"/>
    <x v="1"/>
    <s v="P-211144"/>
    <x v="4"/>
    <x v="0"/>
    <s v=""/>
    <x v="0"/>
    <x v="98"/>
    <n v="145.83000000000001"/>
    <n v="0"/>
    <n v="10"/>
  </r>
  <r>
    <s v="P-236988"/>
    <x v="7"/>
    <n v="2"/>
    <s v="Hours"/>
    <x v="133"/>
    <x v="1"/>
    <s v="P-236988"/>
    <x v="4"/>
    <x v="1"/>
    <s v=""/>
    <x v="0"/>
    <x v="98"/>
    <n v="291.66000000000003"/>
    <s v="N-X-59361"/>
    <n v="1.5"/>
  </r>
  <r>
    <s v="T-406014"/>
    <x v="2"/>
    <n v="1.75"/>
    <s v="Hours"/>
    <x v="44"/>
    <x v="0"/>
    <s v="P-168678"/>
    <x v="0"/>
    <x v="1"/>
    <s v="Customization"/>
    <x v="0"/>
    <x v="98"/>
    <n v="123.9525"/>
    <n v="0"/>
    <n v="59.58"/>
  </r>
  <r>
    <s v="M-279946"/>
    <x v="2"/>
    <n v="1"/>
    <s v="Hours"/>
    <x v="121"/>
    <x v="1"/>
    <s v="P-227679"/>
    <x v="4"/>
    <x v="1"/>
    <s v="Customization"/>
    <x v="0"/>
    <x v="98"/>
    <n v="104.17"/>
    <s v="N-X-57801"/>
    <n v="16.149999999999999"/>
  </r>
  <r>
    <s v="M-284073"/>
    <x v="11"/>
    <n v="1"/>
    <s v="Hours"/>
    <x v="134"/>
    <x v="1"/>
    <s v="P-231904"/>
    <x v="2"/>
    <x v="1"/>
    <s v=""/>
    <x v="0"/>
    <x v="98"/>
    <n v="160"/>
    <n v="0"/>
    <n v="3"/>
  </r>
  <r>
    <s v="P-240068"/>
    <x v="11"/>
    <n v="1"/>
    <s v="Hours"/>
    <x v="125"/>
    <x v="0"/>
    <s v="P-240068"/>
    <x v="0"/>
    <x v="1"/>
    <s v=""/>
    <x v="0"/>
    <x v="98"/>
    <n v="150"/>
    <s v="N-X-51602"/>
    <n v="29"/>
  </r>
  <r>
    <s v="P-227068"/>
    <x v="11"/>
    <n v="8"/>
    <s v="Hours"/>
    <x v="26"/>
    <x v="2"/>
    <s v=""/>
    <x v="3"/>
    <x v="2"/>
    <s v=""/>
    <x v="2"/>
    <x v="98"/>
    <s v=""/>
    <s v=""/>
    <s v=""/>
  </r>
  <r>
    <s v="P-201490"/>
    <x v="0"/>
    <n v="1"/>
    <s v="Hours"/>
    <x v="135"/>
    <x v="0"/>
    <s v="P-201490"/>
    <x v="0"/>
    <x v="0"/>
    <s v=""/>
    <x v="0"/>
    <x v="98"/>
    <n v="166.67"/>
    <n v="0"/>
    <n v="4"/>
  </r>
  <r>
    <s v="M-281218"/>
    <x v="5"/>
    <n v="1.5"/>
    <s v="Hours"/>
    <x v="119"/>
    <x v="1"/>
    <s v="P-228968"/>
    <x v="4"/>
    <x v="0"/>
    <s v=""/>
    <x v="0"/>
    <x v="98"/>
    <n v="218.745"/>
    <n v="0"/>
    <n v="15"/>
  </r>
  <r>
    <s v="P-223869"/>
    <x v="6"/>
    <n v="2"/>
    <s v="Hours"/>
    <x v="111"/>
    <x v="1"/>
    <s v="P-223869"/>
    <x v="2"/>
    <x v="0"/>
    <s v=""/>
    <x v="0"/>
    <x v="98"/>
    <n v="320"/>
    <n v="0"/>
    <n v="0"/>
  </r>
  <r>
    <s v="P-194336"/>
    <x v="4"/>
    <n v="1"/>
    <s v="Hours"/>
    <x v="98"/>
    <x v="0"/>
    <s v="P-194336"/>
    <x v="0"/>
    <x v="1"/>
    <s v=""/>
    <x v="0"/>
    <x v="98"/>
    <n v="150"/>
    <n v="0"/>
    <n v="37"/>
  </r>
  <r>
    <s v="M-223337"/>
    <x v="4"/>
    <n v="1"/>
    <s v="Hours"/>
    <x v="54"/>
    <x v="1"/>
    <s v="P-178153"/>
    <x v="1"/>
    <x v="1"/>
    <s v=""/>
    <x v="0"/>
    <x v="98"/>
    <n v="150"/>
    <n v="0"/>
    <n v="4.7"/>
  </r>
  <r>
    <s v="P-179375"/>
    <x v="1"/>
    <n v="1"/>
    <s v="Hours"/>
    <x v="91"/>
    <x v="1"/>
    <s v="P-179375"/>
    <x v="1"/>
    <x v="0"/>
    <s v=""/>
    <x v="0"/>
    <x v="98"/>
    <n v="136.36000000000001"/>
    <n v="0"/>
    <n v="4"/>
  </r>
  <r>
    <s v="P-158424"/>
    <x v="1"/>
    <n v="1"/>
    <s v="Hours"/>
    <x v="29"/>
    <x v="1"/>
    <s v="P-158424"/>
    <x v="4"/>
    <x v="0"/>
    <s v=""/>
    <x v="0"/>
    <x v="98"/>
    <n v="145.83000000000001"/>
    <n v="0"/>
    <n v="9"/>
  </r>
  <r>
    <s v="P-193598"/>
    <x v="6"/>
    <n v="0"/>
    <s v="Hours"/>
    <x v="86"/>
    <x v="1"/>
    <s v="P-193598"/>
    <x v="2"/>
    <x v="0"/>
    <s v=""/>
    <x v="0"/>
    <x v="98"/>
    <n v="0"/>
    <n v="0"/>
    <n v="2.4"/>
  </r>
  <r>
    <s v="P-207898"/>
    <x v="5"/>
    <n v="0.5"/>
    <s v="Hours"/>
    <x v="94"/>
    <x v="0"/>
    <s v="P-207898"/>
    <x v="0"/>
    <x v="0"/>
    <s v=""/>
    <x v="0"/>
    <x v="99"/>
    <n v="75"/>
    <n v="0"/>
    <n v="3.2"/>
  </r>
  <r>
    <s v="P-229580"/>
    <x v="6"/>
    <n v="1.5"/>
    <s v="Hours"/>
    <x v="124"/>
    <x v="1"/>
    <s v="P-229580"/>
    <x v="4"/>
    <x v="0"/>
    <s v=""/>
    <x v="0"/>
    <x v="99"/>
    <n v="218.745"/>
    <s v="N-X-58461"/>
    <n v="6.01"/>
  </r>
  <r>
    <s v="P-235973"/>
    <x v="1"/>
    <n v="1"/>
    <s v="Hours"/>
    <x v="136"/>
    <x v="0"/>
    <s v="P-235973"/>
    <x v="0"/>
    <x v="0"/>
    <s v=""/>
    <x v="1"/>
    <x v="99"/>
    <n v="0"/>
    <s v="X-12345"/>
    <n v="0"/>
  </r>
  <r>
    <s v="P-237173"/>
    <x v="4"/>
    <n v="1"/>
    <s v="Hours"/>
    <x v="137"/>
    <x v="1"/>
    <s v="P-237173"/>
    <x v="2"/>
    <x v="1"/>
    <s v=""/>
    <x v="0"/>
    <x v="99"/>
    <n v="160"/>
    <s v="PS-X-51781"/>
    <n v="3"/>
  </r>
  <r>
    <s v="P-229573"/>
    <x v="1"/>
    <n v="1"/>
    <s v="Hours"/>
    <x v="131"/>
    <x v="1"/>
    <s v="P-229573"/>
    <x v="2"/>
    <x v="0"/>
    <s v=""/>
    <x v="0"/>
    <x v="99"/>
    <n v="160"/>
    <n v="0"/>
    <n v="3"/>
  </r>
  <r>
    <s v="P-232284"/>
    <x v="6"/>
    <n v="1"/>
    <s v="Hours"/>
    <x v="138"/>
    <x v="1"/>
    <s v="P-232284"/>
    <x v="1"/>
    <x v="0"/>
    <s v=""/>
    <x v="0"/>
    <x v="99"/>
    <n v="150"/>
    <s v="X-59081"/>
    <n v="5.33"/>
  </r>
  <r>
    <s v="P-235373"/>
    <x v="7"/>
    <n v="1.25"/>
    <s v="Hours"/>
    <x v="132"/>
    <x v="0"/>
    <s v="P-235373"/>
    <x v="0"/>
    <x v="1"/>
    <s v=""/>
    <x v="0"/>
    <x v="100"/>
    <n v="187.5"/>
    <s v="X-12345"/>
    <n v="0"/>
  </r>
  <r>
    <s v="P-234195"/>
    <x v="12"/>
    <n v="1.5"/>
    <s v="Hours"/>
    <x v="139"/>
    <x v="1"/>
    <s v="P-234195"/>
    <x v="2"/>
    <x v="3"/>
    <s v=""/>
    <x v="0"/>
    <x v="101"/>
    <n v="240"/>
    <s v="N-X-52961"/>
    <n v="5"/>
  </r>
  <r>
    <s v="P-229580"/>
    <x v="6"/>
    <n v="1"/>
    <s v="Hours"/>
    <x v="124"/>
    <x v="1"/>
    <s v="P-229580"/>
    <x v="4"/>
    <x v="0"/>
    <s v=""/>
    <x v="0"/>
    <x v="101"/>
    <n v="145.83000000000001"/>
    <s v="N-X-58461"/>
    <n v="6.01"/>
  </r>
  <r>
    <s v="P-229581"/>
    <x v="6"/>
    <n v="1"/>
    <s v="Hours"/>
    <x v="120"/>
    <x v="1"/>
    <s v="P-229581"/>
    <x v="2"/>
    <x v="0"/>
    <s v=""/>
    <x v="0"/>
    <x v="101"/>
    <n v="160"/>
    <s v="N-X-58441"/>
    <n v="0.33"/>
  </r>
  <r>
    <s v="P-211504"/>
    <x v="2"/>
    <n v="1"/>
    <s v="Hours"/>
    <x v="107"/>
    <x v="0"/>
    <s v="P-211504"/>
    <x v="0"/>
    <x v="1"/>
    <s v=""/>
    <x v="1"/>
    <x v="101"/>
    <n v="0"/>
    <n v="0"/>
    <n v="0"/>
  </r>
  <r>
    <s v="M-279925"/>
    <x v="2"/>
    <n v="0.8"/>
    <s v="Hours"/>
    <x v="122"/>
    <x v="1"/>
    <s v="P-227674"/>
    <x v="2"/>
    <x v="1"/>
    <s v=""/>
    <x v="0"/>
    <x v="101"/>
    <n v="128"/>
    <n v="0"/>
    <n v="2"/>
  </r>
  <r>
    <s v="P-227068"/>
    <x v="11"/>
    <n v="8"/>
    <s v="Hours"/>
    <x v="26"/>
    <x v="2"/>
    <s v=""/>
    <x v="3"/>
    <x v="2"/>
    <s v=""/>
    <x v="2"/>
    <x v="101"/>
    <s v=""/>
    <s v=""/>
    <s v=""/>
  </r>
  <r>
    <s v="P-207898"/>
    <x v="5"/>
    <n v="0.5"/>
    <s v="Hours"/>
    <x v="94"/>
    <x v="0"/>
    <s v="P-207898"/>
    <x v="0"/>
    <x v="0"/>
    <s v=""/>
    <x v="0"/>
    <x v="101"/>
    <n v="75"/>
    <n v="0"/>
    <n v="3.2"/>
  </r>
  <r>
    <s v="M-267133"/>
    <x v="10"/>
    <n v="1"/>
    <s v="Hours"/>
    <x v="140"/>
    <x v="1"/>
    <s v="P-215578"/>
    <x v="2"/>
    <x v="1"/>
    <s v=""/>
    <x v="0"/>
    <x v="101"/>
    <n v="160"/>
    <n v="0"/>
    <n v="4"/>
  </r>
  <r>
    <s v="M-267132"/>
    <x v="10"/>
    <n v="1"/>
    <s v="Hours"/>
    <x v="140"/>
    <x v="1"/>
    <s v="P-215578"/>
    <x v="2"/>
    <x v="1"/>
    <s v=""/>
    <x v="0"/>
    <x v="101"/>
    <n v="160"/>
    <n v="0"/>
    <n v="4"/>
  </r>
  <r>
    <s v="M-265886"/>
    <x v="10"/>
    <n v="2"/>
    <s v="Hours"/>
    <x v="101"/>
    <x v="1"/>
    <s v="P-214314"/>
    <x v="4"/>
    <x v="1"/>
    <s v=""/>
    <x v="0"/>
    <x v="101"/>
    <n v="200"/>
    <n v="0"/>
    <n v="12"/>
  </r>
  <r>
    <s v="P-192974"/>
    <x v="10"/>
    <n v="1"/>
    <s v="Hours"/>
    <x v="75"/>
    <x v="0"/>
    <s v="P-192974"/>
    <x v="0"/>
    <x v="1"/>
    <s v=""/>
    <x v="1"/>
    <x v="101"/>
    <n v="0"/>
    <n v="0"/>
    <n v="7"/>
  </r>
  <r>
    <s v="M-229519"/>
    <x v="10"/>
    <n v="1"/>
    <s v="Hours"/>
    <x v="74"/>
    <x v="1"/>
    <s v="P-183868"/>
    <x v="1"/>
    <x v="1"/>
    <s v=""/>
    <x v="0"/>
    <x v="101"/>
    <n v="72"/>
    <n v="0"/>
    <n v="3"/>
  </r>
  <r>
    <s v="P-229580"/>
    <x v="6"/>
    <n v="1"/>
    <s v="Hours"/>
    <x v="124"/>
    <x v="1"/>
    <s v="P-229580"/>
    <x v="4"/>
    <x v="0"/>
    <s v=""/>
    <x v="0"/>
    <x v="101"/>
    <n v="145.83000000000001"/>
    <s v="N-X-58461"/>
    <n v="6.01"/>
  </r>
  <r>
    <s v="P-229580"/>
    <x v="6"/>
    <n v="1.5"/>
    <s v="Hours"/>
    <x v="124"/>
    <x v="1"/>
    <s v="P-229580"/>
    <x v="4"/>
    <x v="0"/>
    <s v=""/>
    <x v="0"/>
    <x v="101"/>
    <n v="218.745"/>
    <s v="N-X-58461"/>
    <n v="6.01"/>
  </r>
  <r>
    <s v="P-194336"/>
    <x v="4"/>
    <n v="1"/>
    <s v="Hours"/>
    <x v="98"/>
    <x v="0"/>
    <s v="P-194336"/>
    <x v="0"/>
    <x v="1"/>
    <s v=""/>
    <x v="0"/>
    <x v="101"/>
    <n v="150"/>
    <n v="0"/>
    <n v="37"/>
  </r>
  <r>
    <s v="P-237173"/>
    <x v="4"/>
    <n v="1"/>
    <s v="Hours"/>
    <x v="137"/>
    <x v="1"/>
    <s v="P-237173"/>
    <x v="2"/>
    <x v="1"/>
    <s v=""/>
    <x v="0"/>
    <x v="101"/>
    <n v="160"/>
    <s v="PS-X-51781"/>
    <n v="3"/>
  </r>
  <r>
    <s v="P-158424"/>
    <x v="1"/>
    <n v="1"/>
    <s v="Hours"/>
    <x v="29"/>
    <x v="1"/>
    <s v="P-158424"/>
    <x v="4"/>
    <x v="0"/>
    <s v=""/>
    <x v="0"/>
    <x v="101"/>
    <n v="145.83000000000001"/>
    <n v="0"/>
    <n v="9"/>
  </r>
  <r>
    <s v="P-236988"/>
    <x v="7"/>
    <n v="2"/>
    <s v="Hours"/>
    <x v="133"/>
    <x v="1"/>
    <s v="P-236988"/>
    <x v="4"/>
    <x v="1"/>
    <s v=""/>
    <x v="0"/>
    <x v="101"/>
    <n v="291.66000000000003"/>
    <s v="N-X-59361"/>
    <n v="1.5"/>
  </r>
  <r>
    <s v="P-240068"/>
    <x v="11"/>
    <n v="1"/>
    <s v="Hours"/>
    <x v="125"/>
    <x v="0"/>
    <s v="P-240068"/>
    <x v="0"/>
    <x v="1"/>
    <s v=""/>
    <x v="0"/>
    <x v="101"/>
    <n v="150"/>
    <s v="N-X-51602"/>
    <n v="29"/>
  </r>
  <r>
    <s v="P-229580"/>
    <x v="6"/>
    <n v="0.67"/>
    <s v="Hours"/>
    <x v="124"/>
    <x v="1"/>
    <s v="P-229580"/>
    <x v="4"/>
    <x v="0"/>
    <s v=""/>
    <x v="0"/>
    <x v="102"/>
    <n v="97.706100000000021"/>
    <s v="N-X-58461"/>
    <n v="6.01"/>
  </r>
  <r>
    <s v="P-229580"/>
    <x v="6"/>
    <n v="1"/>
    <s v="Hours"/>
    <x v="124"/>
    <x v="1"/>
    <s v="P-229580"/>
    <x v="4"/>
    <x v="0"/>
    <s v=""/>
    <x v="0"/>
    <x v="102"/>
    <n v="145.83000000000001"/>
    <s v="N-X-58461"/>
    <n v="6.01"/>
  </r>
  <r>
    <s v="P-229581"/>
    <x v="6"/>
    <n v="0.5"/>
    <s v="Hours"/>
    <x v="120"/>
    <x v="1"/>
    <s v="P-229581"/>
    <x v="2"/>
    <x v="0"/>
    <s v=""/>
    <x v="0"/>
    <x v="102"/>
    <n v="80"/>
    <s v="N-X-58441"/>
    <n v="0.33"/>
  </r>
  <r>
    <s v="P-229581"/>
    <x v="6"/>
    <n v="0.5"/>
    <s v="Hours"/>
    <x v="120"/>
    <x v="1"/>
    <s v="P-229581"/>
    <x v="2"/>
    <x v="0"/>
    <s v=""/>
    <x v="0"/>
    <x v="102"/>
    <n v="80"/>
    <s v="N-X-58441"/>
    <n v="0.33"/>
  </r>
  <r>
    <s v="M-276239"/>
    <x v="2"/>
    <n v="1.5"/>
    <s v="Hours"/>
    <x v="117"/>
    <x v="1"/>
    <s v="P-224376"/>
    <x v="1"/>
    <x v="1"/>
    <s v=""/>
    <x v="0"/>
    <x v="102"/>
    <n v="225"/>
    <n v="0"/>
    <n v="5"/>
  </r>
  <r>
    <s v="P-236988"/>
    <x v="7"/>
    <n v="2.5"/>
    <s v="Hours"/>
    <x v="133"/>
    <x v="1"/>
    <s v="P-236988"/>
    <x v="4"/>
    <x v="1"/>
    <s v=""/>
    <x v="0"/>
    <x v="102"/>
    <n v="364.57500000000005"/>
    <s v="N-X-59361"/>
    <n v="1.5"/>
  </r>
  <r>
    <s v="T-406014"/>
    <x v="2"/>
    <n v="3"/>
    <s v="Hours"/>
    <x v="44"/>
    <x v="0"/>
    <s v="P-168678"/>
    <x v="0"/>
    <x v="1"/>
    <s v="Customization"/>
    <x v="0"/>
    <x v="102"/>
    <n v="212.49"/>
    <n v="0"/>
    <n v="59.58"/>
  </r>
  <r>
    <s v="P-171083"/>
    <x v="8"/>
    <n v="0.5"/>
    <s v="Hours"/>
    <x v="46"/>
    <x v="1"/>
    <s v="P-171083"/>
    <x v="4"/>
    <x v="0"/>
    <s v=""/>
    <x v="0"/>
    <x v="102"/>
    <n v="72.915000000000006"/>
    <n v="0"/>
    <n v="5"/>
  </r>
  <r>
    <s v="P-237504"/>
    <x v="8"/>
    <n v="1"/>
    <s v="Hours"/>
    <x v="141"/>
    <x v="1"/>
    <s v="P-237504"/>
    <x v="4"/>
    <x v="0"/>
    <s v=""/>
    <x v="0"/>
    <x v="102"/>
    <n v="145.83000000000001"/>
    <s v="N-X-60041"/>
    <n v="21"/>
  </r>
  <r>
    <s v="P-229580"/>
    <x v="6"/>
    <n v="0.5"/>
    <s v="Hours"/>
    <x v="124"/>
    <x v="1"/>
    <s v="P-229580"/>
    <x v="4"/>
    <x v="0"/>
    <s v=""/>
    <x v="0"/>
    <x v="102"/>
    <n v="72.915000000000006"/>
    <s v="N-X-58461"/>
    <n v="6.01"/>
  </r>
  <r>
    <s v="P-211504"/>
    <x v="2"/>
    <n v="1"/>
    <s v="Hours"/>
    <x v="107"/>
    <x v="0"/>
    <s v="P-211504"/>
    <x v="0"/>
    <x v="1"/>
    <s v=""/>
    <x v="1"/>
    <x v="102"/>
    <n v="0"/>
    <n v="0"/>
    <n v="0"/>
  </r>
  <r>
    <s v="M-262137"/>
    <x v="8"/>
    <n v="1"/>
    <s v="Hours"/>
    <x v="105"/>
    <x v="1"/>
    <s v="P-211144"/>
    <x v="4"/>
    <x v="0"/>
    <s v=""/>
    <x v="0"/>
    <x v="103"/>
    <n v="145.83000000000001"/>
    <n v="0"/>
    <n v="10"/>
  </r>
  <r>
    <s v="P-238168"/>
    <x v="8"/>
    <n v="0.5"/>
    <s v="Hours"/>
    <x v="142"/>
    <x v="0"/>
    <s v="P-238168"/>
    <x v="0"/>
    <x v="0"/>
    <s v=""/>
    <x v="1"/>
    <x v="103"/>
    <n v="0"/>
    <s v="X-12345"/>
    <n v="0.5"/>
  </r>
  <r>
    <s v="P-237504"/>
    <x v="8"/>
    <n v="1"/>
    <s v="Hours"/>
    <x v="141"/>
    <x v="1"/>
    <s v="P-237504"/>
    <x v="4"/>
    <x v="0"/>
    <s v=""/>
    <x v="0"/>
    <x v="103"/>
    <n v="145.83000000000001"/>
    <s v="N-X-60041"/>
    <n v="21"/>
  </r>
  <r>
    <s v="P-229580"/>
    <x v="6"/>
    <n v="0.45"/>
    <s v="Hours"/>
    <x v="124"/>
    <x v="1"/>
    <s v="P-229580"/>
    <x v="4"/>
    <x v="0"/>
    <s v=""/>
    <x v="0"/>
    <x v="103"/>
    <n v="65.623500000000007"/>
    <s v="N-X-58461"/>
    <n v="6.01"/>
  </r>
  <r>
    <s v="P-237293"/>
    <x v="9"/>
    <n v="0.75"/>
    <s v="Hours"/>
    <x v="143"/>
    <x v="1"/>
    <s v="P-237293"/>
    <x v="1"/>
    <x v="0"/>
    <s v=""/>
    <x v="0"/>
    <x v="103"/>
    <n v="112.5"/>
    <s v="N-X-59862"/>
    <n v="4.25"/>
  </r>
  <r>
    <s v="P-211504"/>
    <x v="2"/>
    <n v="4.5"/>
    <s v="Hours"/>
    <x v="107"/>
    <x v="0"/>
    <s v="P-211504"/>
    <x v="0"/>
    <x v="1"/>
    <s v=""/>
    <x v="1"/>
    <x v="103"/>
    <n v="0"/>
    <n v="0"/>
    <n v="0"/>
  </r>
  <r>
    <s v="P-227068"/>
    <x v="11"/>
    <n v="8"/>
    <s v="Hours"/>
    <x v="26"/>
    <x v="2"/>
    <s v=""/>
    <x v="3"/>
    <x v="2"/>
    <s v=""/>
    <x v="2"/>
    <x v="103"/>
    <s v=""/>
    <s v=""/>
    <s v=""/>
  </r>
  <r>
    <s v="P-240068"/>
    <x v="11"/>
    <n v="1"/>
    <s v="Hours"/>
    <x v="125"/>
    <x v="0"/>
    <s v="P-240068"/>
    <x v="0"/>
    <x v="1"/>
    <s v=""/>
    <x v="0"/>
    <x v="103"/>
    <n v="150"/>
    <s v="N-X-51602"/>
    <n v="29"/>
  </r>
  <r>
    <s v="P-229580"/>
    <x v="6"/>
    <n v="1"/>
    <s v="Hours"/>
    <x v="124"/>
    <x v="1"/>
    <s v="P-229580"/>
    <x v="4"/>
    <x v="0"/>
    <s v=""/>
    <x v="0"/>
    <x v="103"/>
    <n v="145.83000000000001"/>
    <s v="N-X-58461"/>
    <n v="6.01"/>
  </r>
  <r>
    <s v="P-236988"/>
    <x v="7"/>
    <n v="1"/>
    <s v="Hours"/>
    <x v="133"/>
    <x v="1"/>
    <s v="P-236988"/>
    <x v="4"/>
    <x v="1"/>
    <s v=""/>
    <x v="0"/>
    <x v="103"/>
    <n v="145.83000000000001"/>
    <s v="N-X-59361"/>
    <n v="1.5"/>
  </r>
  <r>
    <s v="M-284061"/>
    <x v="7"/>
    <n v="1"/>
    <s v="Hours"/>
    <x v="144"/>
    <x v="1"/>
    <s v="P-231898"/>
    <x v="1"/>
    <x v="1"/>
    <s v=""/>
    <x v="0"/>
    <x v="103"/>
    <n v="150"/>
    <n v="0"/>
    <n v="3"/>
  </r>
  <r>
    <s v="P-236988"/>
    <x v="7"/>
    <n v="2"/>
    <s v="Hours"/>
    <x v="133"/>
    <x v="1"/>
    <s v="P-236988"/>
    <x v="4"/>
    <x v="1"/>
    <s v=""/>
    <x v="0"/>
    <x v="103"/>
    <n v="291.66000000000003"/>
    <s v="N-X-59361"/>
    <n v="1.5"/>
  </r>
  <r>
    <s v="T-406014"/>
    <x v="2"/>
    <n v="1.57"/>
    <s v="Hours"/>
    <x v="44"/>
    <x v="0"/>
    <s v="P-168678"/>
    <x v="0"/>
    <x v="1"/>
    <s v=""/>
    <x v="0"/>
    <x v="103"/>
    <n v="111.20310000000001"/>
    <n v="0"/>
    <n v="59.58"/>
  </r>
  <r>
    <s v="P-238368"/>
    <x v="8"/>
    <n v="1.5"/>
    <s v="Hours"/>
    <x v="145"/>
    <x v="1"/>
    <s v="P-238368"/>
    <x v="1"/>
    <x v="0"/>
    <s v=""/>
    <x v="0"/>
    <x v="104"/>
    <n v="173.07"/>
    <s v="X-12345"/>
    <n v="5.5"/>
  </r>
  <r>
    <s v="P-237293"/>
    <x v="9"/>
    <n v="1"/>
    <s v="Hours"/>
    <x v="143"/>
    <x v="1"/>
    <s v="P-237293"/>
    <x v="1"/>
    <x v="0"/>
    <s v=""/>
    <x v="0"/>
    <x v="104"/>
    <n v="150"/>
    <s v="N-X-59862"/>
    <n v="4.25"/>
  </r>
  <r>
    <s v="P-211504"/>
    <x v="2"/>
    <n v="2"/>
    <s v="Hours"/>
    <x v="107"/>
    <x v="0"/>
    <s v="P-211504"/>
    <x v="0"/>
    <x v="1"/>
    <s v=""/>
    <x v="1"/>
    <x v="104"/>
    <n v="0"/>
    <n v="0"/>
    <n v="0"/>
  </r>
  <r>
    <s v="P-240068"/>
    <x v="11"/>
    <n v="1"/>
    <s v="Hours"/>
    <x v="125"/>
    <x v="0"/>
    <s v="P-240068"/>
    <x v="0"/>
    <x v="1"/>
    <s v=""/>
    <x v="0"/>
    <x v="104"/>
    <n v="150"/>
    <s v="N-X-51602"/>
    <n v="29"/>
  </r>
  <r>
    <s v="M-284073"/>
    <x v="11"/>
    <n v="2"/>
    <s v="Hours"/>
    <x v="134"/>
    <x v="1"/>
    <s v="P-231904"/>
    <x v="2"/>
    <x v="1"/>
    <s v=""/>
    <x v="0"/>
    <x v="104"/>
    <n v="320"/>
    <n v="0"/>
    <n v="3"/>
  </r>
  <r>
    <s v="P-194336"/>
    <x v="4"/>
    <n v="1"/>
    <s v="Hours"/>
    <x v="98"/>
    <x v="0"/>
    <s v="P-194336"/>
    <x v="0"/>
    <x v="1"/>
    <s v=""/>
    <x v="0"/>
    <x v="104"/>
    <n v="150"/>
    <n v="0"/>
    <n v="37"/>
  </r>
  <r>
    <s v="P-158424"/>
    <x v="1"/>
    <n v="0.5"/>
    <s v="Hours"/>
    <x v="29"/>
    <x v="1"/>
    <s v="P-158424"/>
    <x v="4"/>
    <x v="0"/>
    <s v=""/>
    <x v="0"/>
    <x v="104"/>
    <n v="72.915000000000006"/>
    <n v="0"/>
    <n v="9"/>
  </r>
  <r>
    <s v="P-236988"/>
    <x v="7"/>
    <n v="1.5"/>
    <s v="Hours"/>
    <x v="133"/>
    <x v="1"/>
    <s v="P-236988"/>
    <x v="4"/>
    <x v="1"/>
    <s v=""/>
    <x v="0"/>
    <x v="104"/>
    <n v="218.745"/>
    <s v="N-X-59361"/>
    <n v="1.5"/>
  </r>
  <r>
    <s v="P-227068"/>
    <x v="11"/>
    <n v="8"/>
    <s v="Hours"/>
    <x v="26"/>
    <x v="2"/>
    <s v=""/>
    <x v="3"/>
    <x v="2"/>
    <s v=""/>
    <x v="2"/>
    <x v="104"/>
    <s v=""/>
    <s v=""/>
    <s v=""/>
  </r>
  <r>
    <s v="P-150697"/>
    <x v="6"/>
    <n v="1"/>
    <s v="Hours"/>
    <x v="16"/>
    <x v="0"/>
    <s v="P-150697"/>
    <x v="0"/>
    <x v="0"/>
    <s v=""/>
    <x v="0"/>
    <x v="104"/>
    <s v=""/>
    <s v=""/>
    <s v=""/>
  </r>
  <r>
    <s v="P-238368"/>
    <x v="8"/>
    <n v="2"/>
    <s v="Hours"/>
    <x v="145"/>
    <x v="1"/>
    <s v="P-238368"/>
    <x v="1"/>
    <x v="0"/>
    <s v=""/>
    <x v="0"/>
    <x v="105"/>
    <n v="230.76"/>
    <s v="X-12345"/>
    <n v="5.5"/>
  </r>
  <r>
    <s v="P-237504"/>
    <x v="8"/>
    <n v="1"/>
    <s v="Hours"/>
    <x v="141"/>
    <x v="1"/>
    <s v="P-237504"/>
    <x v="4"/>
    <x v="0"/>
    <s v=""/>
    <x v="0"/>
    <x v="105"/>
    <n v="145.83000000000001"/>
    <s v="N-X-60041"/>
    <n v="21"/>
  </r>
  <r>
    <s v="P-229573"/>
    <x v="1"/>
    <n v="1"/>
    <s v="Hours"/>
    <x v="131"/>
    <x v="1"/>
    <s v="P-229573"/>
    <x v="2"/>
    <x v="0"/>
    <s v=""/>
    <x v="0"/>
    <x v="105"/>
    <n v="160"/>
    <n v="0"/>
    <n v="3"/>
  </r>
  <r>
    <s v="P-211504"/>
    <x v="2"/>
    <n v="1"/>
    <s v="Hours"/>
    <x v="107"/>
    <x v="0"/>
    <s v="P-211504"/>
    <x v="0"/>
    <x v="1"/>
    <s v=""/>
    <x v="1"/>
    <x v="105"/>
    <n v="0"/>
    <n v="0"/>
    <n v="0"/>
  </r>
  <r>
    <s v="P-225173"/>
    <x v="6"/>
    <n v="1"/>
    <s v="Hours"/>
    <x v="114"/>
    <x v="1"/>
    <s v="P-225173"/>
    <x v="1"/>
    <x v="0"/>
    <s v=""/>
    <x v="0"/>
    <x v="105"/>
    <n v="150"/>
    <n v="0"/>
    <n v="6.5"/>
  </r>
  <r>
    <s v="P-238368"/>
    <x v="8"/>
    <n v="1"/>
    <s v="Hours"/>
    <x v="145"/>
    <x v="1"/>
    <s v="P-238368"/>
    <x v="1"/>
    <x v="0"/>
    <s v=""/>
    <x v="0"/>
    <x v="106"/>
    <n v="115.38"/>
    <s v="X-12345"/>
    <n v="5.5"/>
  </r>
  <r>
    <s v="P-171083"/>
    <x v="8"/>
    <n v="1"/>
    <s v="Hours"/>
    <x v="46"/>
    <x v="1"/>
    <s v="P-171083"/>
    <x v="4"/>
    <x v="0"/>
    <s v=""/>
    <x v="0"/>
    <x v="106"/>
    <n v="145.83000000000001"/>
    <n v="0"/>
    <n v="5"/>
  </r>
  <r>
    <s v="P-227274"/>
    <x v="0"/>
    <n v="1.5"/>
    <s v="Hours"/>
    <x v="127"/>
    <x v="1"/>
    <s v="P-227274"/>
    <x v="2"/>
    <x v="0"/>
    <s v=""/>
    <x v="0"/>
    <x v="106"/>
    <n v="240"/>
    <n v="0"/>
    <n v="2.5"/>
  </r>
  <r>
    <s v="P-220673"/>
    <x v="5"/>
    <n v="2"/>
    <s v="Hours"/>
    <x v="115"/>
    <x v="1"/>
    <s v="P-220673"/>
    <x v="4"/>
    <x v="0"/>
    <s v=""/>
    <x v="0"/>
    <x v="106"/>
    <n v="291.66000000000003"/>
    <n v="0"/>
    <n v="15"/>
  </r>
  <r>
    <s v="P-240068"/>
    <x v="11"/>
    <n v="1"/>
    <s v="Hours"/>
    <x v="125"/>
    <x v="0"/>
    <s v="P-240068"/>
    <x v="0"/>
    <x v="1"/>
    <s v=""/>
    <x v="0"/>
    <x v="106"/>
    <n v="150"/>
    <s v="N-X-51602"/>
    <n v="29"/>
  </r>
  <r>
    <s v="P-238968"/>
    <x v="6"/>
    <n v="1"/>
    <s v="Hours"/>
    <x v="146"/>
    <x v="0"/>
    <s v="P-238968"/>
    <x v="0"/>
    <x v="0"/>
    <s v=""/>
    <x v="1"/>
    <x v="106"/>
    <n v="0"/>
    <n v="0"/>
    <n v="0"/>
  </r>
  <r>
    <s v="P-225074"/>
    <x v="6"/>
    <n v="0.5"/>
    <s v="Hours"/>
    <x v="112"/>
    <x v="0"/>
    <s v="P-225074"/>
    <x v="0"/>
    <x v="0"/>
    <s v=""/>
    <x v="0"/>
    <x v="106"/>
    <n v="75"/>
    <n v="0"/>
    <n v="6.33"/>
  </r>
  <r>
    <s v="P-236988"/>
    <x v="7"/>
    <n v="1.5"/>
    <s v="Hours"/>
    <x v="133"/>
    <x v="1"/>
    <s v="P-236988"/>
    <x v="4"/>
    <x v="1"/>
    <s v=""/>
    <x v="0"/>
    <x v="106"/>
    <n v="218.745"/>
    <s v="N-X-59361"/>
    <n v="1.5"/>
  </r>
  <r>
    <s v="P-227068"/>
    <x v="11"/>
    <n v="8"/>
    <s v="Hours"/>
    <x v="26"/>
    <x v="2"/>
    <s v=""/>
    <x v="3"/>
    <x v="2"/>
    <s v=""/>
    <x v="2"/>
    <x v="106"/>
    <s v=""/>
    <s v=""/>
    <s v=""/>
  </r>
  <r>
    <s v="P-229580"/>
    <x v="6"/>
    <n v="1"/>
    <s v="Hours"/>
    <x v="124"/>
    <x v="1"/>
    <s v="P-229580"/>
    <x v="4"/>
    <x v="0"/>
    <s v=""/>
    <x v="0"/>
    <x v="106"/>
    <n v="145.83000000000001"/>
    <s v="N-X-58461"/>
    <n v="6.01"/>
  </r>
  <r>
    <s v="P-171083"/>
    <x v="8"/>
    <n v="1"/>
    <s v="Hours"/>
    <x v="46"/>
    <x v="1"/>
    <s v="P-171083"/>
    <x v="4"/>
    <x v="0"/>
    <s v=""/>
    <x v="0"/>
    <x v="107"/>
    <n v="145.83000000000001"/>
    <n v="0"/>
    <n v="5"/>
  </r>
  <r>
    <s v="P-240068"/>
    <x v="11"/>
    <n v="0"/>
    <s v="Hours"/>
    <x v="125"/>
    <x v="0"/>
    <s v="P-240068"/>
    <x v="0"/>
    <x v="1"/>
    <s v=""/>
    <x v="0"/>
    <x v="107"/>
    <n v="0"/>
    <s v="N-X-51602"/>
    <n v="29"/>
  </r>
  <r>
    <s v="P-236988"/>
    <x v="7"/>
    <n v="1"/>
    <s v="Hours"/>
    <x v="133"/>
    <x v="1"/>
    <s v="P-236988"/>
    <x v="4"/>
    <x v="1"/>
    <s v=""/>
    <x v="0"/>
    <x v="107"/>
    <n v="145.83000000000001"/>
    <s v="N-X-59361"/>
    <n v="1.5"/>
  </r>
  <r>
    <s v="P-229580"/>
    <x v="6"/>
    <n v="1.5"/>
    <s v="Hours"/>
    <x v="124"/>
    <x v="1"/>
    <s v="P-229580"/>
    <x v="4"/>
    <x v="0"/>
    <s v=""/>
    <x v="0"/>
    <x v="107"/>
    <n v="218.745"/>
    <s v="N-X-58461"/>
    <n v="6.01"/>
  </r>
  <r>
    <s v="P-229581"/>
    <x v="6"/>
    <n v="0.5"/>
    <s v="Hours"/>
    <x v="120"/>
    <x v="1"/>
    <s v="P-229581"/>
    <x v="2"/>
    <x v="0"/>
    <s v=""/>
    <x v="0"/>
    <x v="107"/>
    <n v="80"/>
    <s v="N-X-58441"/>
    <n v="0.33"/>
  </r>
  <r>
    <s v="P-238368"/>
    <x v="8"/>
    <n v="2"/>
    <s v="Hours"/>
    <x v="145"/>
    <x v="1"/>
    <s v="P-238368"/>
    <x v="1"/>
    <x v="0"/>
    <s v=""/>
    <x v="0"/>
    <x v="108"/>
    <n v="230.76"/>
    <s v="X-12345"/>
    <n v="5.5"/>
  </r>
  <r>
    <s v="T-406014"/>
    <x v="2"/>
    <n v="2"/>
    <s v="Hours"/>
    <x v="44"/>
    <x v="0"/>
    <s v="P-168678"/>
    <x v="0"/>
    <x v="1"/>
    <s v=""/>
    <x v="0"/>
    <x v="108"/>
    <n v="141.66"/>
    <n v="0"/>
    <n v="59.58"/>
  </r>
  <r>
    <s v="T-337132"/>
    <x v="2"/>
    <n v="4"/>
    <s v="Hours"/>
    <x v="6"/>
    <x v="0"/>
    <s v="P-137643"/>
    <x v="0"/>
    <x v="1"/>
    <s v=""/>
    <x v="0"/>
    <x v="108"/>
    <s v=""/>
    <s v=""/>
    <s v=""/>
  </r>
  <r>
    <s v="P-171083"/>
    <x v="8"/>
    <n v="0.5"/>
    <s v="Hours"/>
    <x v="46"/>
    <x v="1"/>
    <s v="P-171083"/>
    <x v="4"/>
    <x v="0"/>
    <s v=""/>
    <x v="0"/>
    <x v="108"/>
    <n v="72.915000000000006"/>
    <n v="0"/>
    <n v="5"/>
  </r>
  <r>
    <s v="P-240068"/>
    <x v="11"/>
    <n v="1"/>
    <s v="Hours"/>
    <x v="125"/>
    <x v="0"/>
    <s v="P-240068"/>
    <x v="0"/>
    <x v="1"/>
    <s v=""/>
    <x v="0"/>
    <x v="108"/>
    <n v="150"/>
    <s v="N-X-51602"/>
    <n v="29"/>
  </r>
  <r>
    <s v="P-225073"/>
    <x v="6"/>
    <n v="1"/>
    <s v="Hours"/>
    <x v="147"/>
    <x v="1"/>
    <s v="P-225073"/>
    <x v="4"/>
    <x v="0"/>
    <s v=""/>
    <x v="0"/>
    <x v="108"/>
    <n v="145.83000000000001"/>
    <n v="0"/>
    <n v="20.5"/>
  </r>
  <r>
    <s v="P-225074"/>
    <x v="6"/>
    <n v="0.67"/>
    <s v="Hours"/>
    <x v="112"/>
    <x v="0"/>
    <s v="P-225074"/>
    <x v="0"/>
    <x v="0"/>
    <s v=""/>
    <x v="0"/>
    <x v="108"/>
    <n v="100.5"/>
    <n v="0"/>
    <n v="6.33"/>
  </r>
  <r>
    <s v="P-236988"/>
    <x v="7"/>
    <n v="2"/>
    <s v="Hours"/>
    <x v="133"/>
    <x v="1"/>
    <s v="P-236988"/>
    <x v="4"/>
    <x v="1"/>
    <s v=""/>
    <x v="0"/>
    <x v="108"/>
    <n v="291.66000000000003"/>
    <s v="N-X-59361"/>
    <n v="1.5"/>
  </r>
  <r>
    <s v="P-227068"/>
    <x v="11"/>
    <n v="8"/>
    <s v="Hours"/>
    <x v="26"/>
    <x v="2"/>
    <s v=""/>
    <x v="3"/>
    <x v="2"/>
    <s v=""/>
    <x v="2"/>
    <x v="108"/>
    <s v=""/>
    <s v=""/>
    <s v=""/>
  </r>
  <r>
    <s v="P-220673"/>
    <x v="5"/>
    <n v="1.5"/>
    <s v="Hours"/>
    <x v="115"/>
    <x v="1"/>
    <s v="P-220673"/>
    <x v="4"/>
    <x v="0"/>
    <s v=""/>
    <x v="0"/>
    <x v="108"/>
    <n v="218.745"/>
    <n v="0"/>
    <n v="15"/>
  </r>
  <r>
    <s v="P-237293"/>
    <x v="9"/>
    <n v="1"/>
    <s v="Hours"/>
    <x v="143"/>
    <x v="1"/>
    <s v="P-237293"/>
    <x v="1"/>
    <x v="0"/>
    <s v=""/>
    <x v="0"/>
    <x v="109"/>
    <n v="150"/>
    <s v="N-X-59862"/>
    <n v="4.25"/>
  </r>
  <r>
    <s v="M-276238"/>
    <x v="2"/>
    <n v="2.2000000000000002"/>
    <s v="Hours"/>
    <x v="117"/>
    <x v="1"/>
    <s v="P-224376"/>
    <x v="1"/>
    <x v="1"/>
    <s v=""/>
    <x v="0"/>
    <x v="109"/>
    <n v="330"/>
    <n v="0"/>
    <n v="5"/>
  </r>
  <r>
    <s v="M-284073"/>
    <x v="11"/>
    <n v="2"/>
    <s v="Hours"/>
    <x v="134"/>
    <x v="1"/>
    <s v="P-231904"/>
    <x v="2"/>
    <x v="1"/>
    <s v=""/>
    <x v="0"/>
    <x v="109"/>
    <n v="320"/>
    <n v="0"/>
    <n v="3"/>
  </r>
  <r>
    <s v="P-240068"/>
    <x v="11"/>
    <n v="1"/>
    <s v="Hours"/>
    <x v="125"/>
    <x v="0"/>
    <s v="P-240068"/>
    <x v="0"/>
    <x v="1"/>
    <s v=""/>
    <x v="0"/>
    <x v="109"/>
    <n v="150"/>
    <s v="N-X-51602"/>
    <n v="29"/>
  </r>
  <r>
    <s v="T-352770"/>
    <x v="4"/>
    <n v="3"/>
    <s v="Hours"/>
    <x v="19"/>
    <x v="0"/>
    <s v="P-142618"/>
    <x v="0"/>
    <x v="1"/>
    <s v=""/>
    <x v="0"/>
    <x v="109"/>
    <s v=""/>
    <s v=""/>
    <s v=""/>
  </r>
  <r>
    <s v="P-227068"/>
    <x v="11"/>
    <n v="8"/>
    <s v="Hours"/>
    <x v="26"/>
    <x v="2"/>
    <s v=""/>
    <x v="3"/>
    <x v="2"/>
    <s v=""/>
    <x v="2"/>
    <x v="109"/>
    <s v=""/>
    <s v=""/>
    <s v=""/>
  </r>
  <r>
    <s v="P-220673"/>
    <x v="5"/>
    <n v="1.5"/>
    <s v="Hours"/>
    <x v="115"/>
    <x v="1"/>
    <s v="P-220673"/>
    <x v="4"/>
    <x v="0"/>
    <s v=""/>
    <x v="0"/>
    <x v="109"/>
    <n v="218.745"/>
    <n v="0"/>
    <n v="15"/>
  </r>
  <r>
    <s v="P-225074"/>
    <x v="6"/>
    <n v="1"/>
    <s v="Hours"/>
    <x v="112"/>
    <x v="0"/>
    <s v="P-225074"/>
    <x v="0"/>
    <x v="0"/>
    <s v=""/>
    <x v="0"/>
    <x v="110"/>
    <n v="150"/>
    <n v="0"/>
    <n v="6.33"/>
  </r>
  <r>
    <s v="P-198056"/>
    <x v="5"/>
    <n v="1"/>
    <s v="Hours"/>
    <x v="96"/>
    <x v="0"/>
    <s v="P-198056"/>
    <x v="0"/>
    <x v="0"/>
    <s v=""/>
    <x v="1"/>
    <x v="110"/>
    <n v="0"/>
    <n v="0"/>
    <n v="0"/>
  </r>
  <r>
    <s v="P-169873"/>
    <x v="6"/>
    <n v="0.5"/>
    <s v="Hours"/>
    <x v="148"/>
    <x v="1"/>
    <s v="P-169873"/>
    <x v="4"/>
    <x v="0"/>
    <s v=""/>
    <x v="0"/>
    <x v="111"/>
    <n v="72.915000000000006"/>
    <n v="0"/>
    <n v="22"/>
  </r>
  <r>
    <s v="P-237293"/>
    <x v="9"/>
    <n v="1"/>
    <s v="Hours"/>
    <x v="143"/>
    <x v="1"/>
    <s v="P-237293"/>
    <x v="1"/>
    <x v="0"/>
    <s v=""/>
    <x v="0"/>
    <x v="111"/>
    <n v="150"/>
    <s v="N-X-59862"/>
    <n v="4.25"/>
  </r>
  <r>
    <s v="P-239568"/>
    <x v="9"/>
    <n v="1"/>
    <s v="Hours"/>
    <x v="149"/>
    <x v="1"/>
    <s v="P-239568"/>
    <x v="1"/>
    <x v="0"/>
    <s v=""/>
    <x v="0"/>
    <x v="111"/>
    <n v="150"/>
    <s v="X-60902"/>
    <n v="9"/>
  </r>
  <r>
    <s v="P-152818"/>
    <x v="8"/>
    <n v="1"/>
    <s v="Hours"/>
    <x v="8"/>
    <x v="0"/>
    <s v="P-152818"/>
    <x v="0"/>
    <x v="0"/>
    <s v=""/>
    <x v="1"/>
    <x v="111"/>
    <n v="0"/>
    <n v="0"/>
    <n v="6.42"/>
  </r>
  <r>
    <s v="P-240068"/>
    <x v="11"/>
    <n v="1"/>
    <s v="Hours"/>
    <x v="125"/>
    <x v="0"/>
    <s v="P-240068"/>
    <x v="0"/>
    <x v="1"/>
    <s v=""/>
    <x v="0"/>
    <x v="111"/>
    <n v="150"/>
    <s v="N-X-51602"/>
    <n v="29"/>
  </r>
  <r>
    <s v="P-232284"/>
    <x v="6"/>
    <n v="0.67"/>
    <s v="Hours"/>
    <x v="138"/>
    <x v="1"/>
    <s v="P-232284"/>
    <x v="1"/>
    <x v="0"/>
    <s v=""/>
    <x v="0"/>
    <x v="111"/>
    <n v="100.5"/>
    <s v="X-59081"/>
    <n v="5.33"/>
  </r>
  <r>
    <s v="P-236988"/>
    <x v="7"/>
    <n v="2"/>
    <s v="Hours"/>
    <x v="133"/>
    <x v="1"/>
    <s v="P-236988"/>
    <x v="4"/>
    <x v="1"/>
    <s v=""/>
    <x v="0"/>
    <x v="111"/>
    <n v="291.66000000000003"/>
    <s v="N-X-59361"/>
    <n v="1.5"/>
  </r>
  <r>
    <s v="P-227068"/>
    <x v="11"/>
    <n v="8"/>
    <s v="Hours"/>
    <x v="26"/>
    <x v="2"/>
    <s v=""/>
    <x v="3"/>
    <x v="2"/>
    <s v=""/>
    <x v="2"/>
    <x v="111"/>
    <s v=""/>
    <s v=""/>
    <s v=""/>
  </r>
  <r>
    <s v="P-239569"/>
    <x v="5"/>
    <n v="1"/>
    <s v="Hours"/>
    <x v="150"/>
    <x v="0"/>
    <s v="P-239569"/>
    <x v="0"/>
    <x v="0"/>
    <s v=""/>
    <x v="0"/>
    <x v="111"/>
    <n v="145.82"/>
    <s v="N-X-60941"/>
    <n v="32"/>
  </r>
  <r>
    <s v="P-171083"/>
    <x v="8"/>
    <n v="0.5"/>
    <s v="Hours"/>
    <x v="46"/>
    <x v="1"/>
    <s v="P-171083"/>
    <x v="4"/>
    <x v="0"/>
    <s v=""/>
    <x v="0"/>
    <x v="112"/>
    <n v="72.915000000000006"/>
    <n v="0"/>
    <n v="5"/>
  </r>
  <r>
    <s v="P-230389"/>
    <x v="6"/>
    <n v="1"/>
    <s v="Hours"/>
    <x v="151"/>
    <x v="0"/>
    <s v="P-230389"/>
    <x v="0"/>
    <x v="0"/>
    <s v=""/>
    <x v="0"/>
    <x v="112"/>
    <n v="187.5"/>
    <n v="0"/>
    <n v="5"/>
  </r>
  <r>
    <s v="M-264203"/>
    <x v="2"/>
    <n v="0.75"/>
    <s v="Hours"/>
    <x v="103"/>
    <x v="1"/>
    <s v="P-212928"/>
    <x v="2"/>
    <x v="1"/>
    <s v=""/>
    <x v="0"/>
    <x v="112"/>
    <n v="120"/>
    <n v="0"/>
    <n v="2.31"/>
  </r>
  <r>
    <s v="P-227068"/>
    <x v="11"/>
    <n v="8"/>
    <s v="Hours"/>
    <x v="26"/>
    <x v="2"/>
    <s v=""/>
    <x v="3"/>
    <x v="2"/>
    <s v=""/>
    <x v="2"/>
    <x v="112"/>
    <s v=""/>
    <s v=""/>
    <s v=""/>
  </r>
  <r>
    <s v="M-284061"/>
    <x v="7"/>
    <n v="1.5"/>
    <s v="Hours"/>
    <x v="144"/>
    <x v="1"/>
    <s v="P-231898"/>
    <x v="1"/>
    <x v="1"/>
    <s v=""/>
    <x v="0"/>
    <x v="112"/>
    <n v="225"/>
    <n v="0"/>
    <n v="3"/>
  </r>
  <r>
    <s v="P-240068"/>
    <x v="11"/>
    <n v="1"/>
    <s v="Hours"/>
    <x v="125"/>
    <x v="0"/>
    <s v="P-240068"/>
    <x v="0"/>
    <x v="1"/>
    <s v=""/>
    <x v="0"/>
    <x v="112"/>
    <n v="150"/>
    <s v="N-X-51602"/>
    <n v="29"/>
  </r>
  <r>
    <s v="P-232284"/>
    <x v="6"/>
    <n v="3"/>
    <s v="Hours"/>
    <x v="138"/>
    <x v="1"/>
    <s v="P-232284"/>
    <x v="1"/>
    <x v="0"/>
    <s v=""/>
    <x v="0"/>
    <x v="112"/>
    <n v="450"/>
    <s v="X-59081"/>
    <n v="5.33"/>
  </r>
  <r>
    <s v="P-171083"/>
    <x v="8"/>
    <n v="0.5"/>
    <s v="Hours"/>
    <x v="46"/>
    <x v="1"/>
    <s v="P-171083"/>
    <x v="4"/>
    <x v="0"/>
    <s v=""/>
    <x v="0"/>
    <x v="113"/>
    <n v="72.915000000000006"/>
    <n v="0"/>
    <n v="5"/>
  </r>
  <r>
    <s v="P-225073"/>
    <x v="6"/>
    <n v="1.5"/>
    <s v="Hours"/>
    <x v="147"/>
    <x v="1"/>
    <s v="P-225073"/>
    <x v="4"/>
    <x v="0"/>
    <s v=""/>
    <x v="0"/>
    <x v="113"/>
    <n v="218.745"/>
    <n v="0"/>
    <n v="20.5"/>
  </r>
  <r>
    <s v="P-237293"/>
    <x v="9"/>
    <n v="1"/>
    <s v="Hours"/>
    <x v="143"/>
    <x v="1"/>
    <s v="P-237293"/>
    <x v="1"/>
    <x v="0"/>
    <s v=""/>
    <x v="0"/>
    <x v="113"/>
    <n v="150"/>
    <s v="N-X-59862"/>
    <n v="4.25"/>
  </r>
  <r>
    <s v="P-195483"/>
    <x v="6"/>
    <n v="1"/>
    <s v="Hours"/>
    <x v="88"/>
    <x v="1"/>
    <s v="P-195483"/>
    <x v="1"/>
    <x v="0"/>
    <s v=""/>
    <x v="0"/>
    <x v="113"/>
    <n v="136.36000000000001"/>
    <n v="0"/>
    <n v="6"/>
  </r>
  <r>
    <s v="P-239468"/>
    <x v="4"/>
    <n v="2"/>
    <s v="Hours"/>
    <x v="108"/>
    <x v="0"/>
    <s v="P-239468"/>
    <x v="0"/>
    <x v="1"/>
    <s v=""/>
    <x v="0"/>
    <x v="113"/>
    <n v="180"/>
    <s v="N-X-60482"/>
    <n v="107"/>
  </r>
  <r>
    <s v="T-406014"/>
    <x v="2"/>
    <n v="3"/>
    <s v="Hours"/>
    <x v="44"/>
    <x v="0"/>
    <s v="P-168678"/>
    <x v="0"/>
    <x v="1"/>
    <s v=""/>
    <x v="0"/>
    <x v="113"/>
    <n v="212.49"/>
    <n v="0"/>
    <n v="59.58"/>
  </r>
  <r>
    <s v="P-227068"/>
    <x v="11"/>
    <n v="8"/>
    <s v="Hours"/>
    <x v="26"/>
    <x v="2"/>
    <s v=""/>
    <x v="3"/>
    <x v="2"/>
    <s v=""/>
    <x v="2"/>
    <x v="113"/>
    <s v=""/>
    <s v=""/>
    <s v=""/>
  </r>
  <r>
    <s v="P-240068"/>
    <x v="11"/>
    <n v="1"/>
    <s v="Hours"/>
    <x v="125"/>
    <x v="0"/>
    <s v="P-240068"/>
    <x v="0"/>
    <x v="1"/>
    <s v=""/>
    <x v="0"/>
    <x v="113"/>
    <n v="150"/>
    <s v="N-X-51602"/>
    <n v="29"/>
  </r>
  <r>
    <s v="M-284071"/>
    <x v="11"/>
    <n v="1"/>
    <s v="Hours"/>
    <x v="134"/>
    <x v="1"/>
    <s v="P-231904"/>
    <x v="2"/>
    <x v="1"/>
    <s v=""/>
    <x v="0"/>
    <x v="113"/>
    <n v="160"/>
    <n v="0"/>
    <n v="3"/>
  </r>
  <r>
    <s v="P-236988"/>
    <x v="7"/>
    <n v="2"/>
    <s v="Hours"/>
    <x v="133"/>
    <x v="1"/>
    <s v="P-236988"/>
    <x v="4"/>
    <x v="1"/>
    <s v=""/>
    <x v="0"/>
    <x v="113"/>
    <n v="291.66000000000003"/>
    <s v="N-X-59361"/>
    <n v="1.5"/>
  </r>
  <r>
    <s v="P-239569"/>
    <x v="5"/>
    <n v="3"/>
    <s v="Hours"/>
    <x v="150"/>
    <x v="0"/>
    <s v="P-239569"/>
    <x v="0"/>
    <x v="0"/>
    <s v="Training"/>
    <x v="0"/>
    <x v="114"/>
    <n v="437.46"/>
    <s v="N-X-60941"/>
    <n v="32"/>
  </r>
  <r>
    <s v="T-352770"/>
    <x v="4"/>
    <n v="2"/>
    <s v="Hours"/>
    <x v="19"/>
    <x v="0"/>
    <s v="P-142618"/>
    <x v="0"/>
    <x v="1"/>
    <s v=""/>
    <x v="0"/>
    <x v="114"/>
    <s v=""/>
    <s v=""/>
    <s v=""/>
  </r>
  <r>
    <s v="M-284061"/>
    <x v="7"/>
    <n v="1"/>
    <s v="Hours"/>
    <x v="144"/>
    <x v="1"/>
    <s v="P-231898"/>
    <x v="1"/>
    <x v="1"/>
    <s v=""/>
    <x v="0"/>
    <x v="114"/>
    <n v="150"/>
    <n v="0"/>
    <n v="3"/>
  </r>
  <r>
    <s v="P-236988"/>
    <x v="7"/>
    <n v="2"/>
    <s v="Hours"/>
    <x v="133"/>
    <x v="1"/>
    <s v="P-236988"/>
    <x v="4"/>
    <x v="1"/>
    <s v=""/>
    <x v="0"/>
    <x v="114"/>
    <n v="291.66000000000003"/>
    <s v="N-X-59361"/>
    <n v="1.5"/>
  </r>
  <r>
    <s v="P-230389"/>
    <x v="6"/>
    <n v="1.5"/>
    <s v="Hours"/>
    <x v="151"/>
    <x v="0"/>
    <s v="P-230389"/>
    <x v="0"/>
    <x v="0"/>
    <s v=""/>
    <x v="0"/>
    <x v="114"/>
    <n v="281.25"/>
    <n v="0"/>
    <n v="5"/>
  </r>
  <r>
    <s v="M-242420"/>
    <x v="7"/>
    <n v="1"/>
    <s v="Hours"/>
    <x v="116"/>
    <x v="1"/>
    <s v="P-194268"/>
    <x v="1"/>
    <x v="1"/>
    <s v=""/>
    <x v="0"/>
    <x v="114"/>
    <n v="150"/>
    <n v="0"/>
    <n v="6.5"/>
  </r>
  <r>
    <s v="P-227068"/>
    <x v="11"/>
    <n v="8"/>
    <s v="Hours"/>
    <x v="26"/>
    <x v="2"/>
    <s v=""/>
    <x v="3"/>
    <x v="2"/>
    <s v=""/>
    <x v="2"/>
    <x v="114"/>
    <s v=""/>
    <s v=""/>
    <s v=""/>
  </r>
  <r>
    <s v="P-240368"/>
    <x v="6"/>
    <n v="1"/>
    <s v="Hours"/>
    <x v="152"/>
    <x v="0"/>
    <s v="P-240368"/>
    <x v="0"/>
    <x v="0"/>
    <s v=""/>
    <x v="1"/>
    <x v="114"/>
    <n v="0"/>
    <s v="X-61101"/>
    <n v="0"/>
  </r>
  <r>
    <s v="T-352770"/>
    <x v="4"/>
    <n v="1"/>
    <s v="Hours"/>
    <x v="19"/>
    <x v="0"/>
    <s v="P-142618"/>
    <x v="0"/>
    <x v="1"/>
    <s v=""/>
    <x v="0"/>
    <x v="115"/>
    <s v=""/>
    <s v=""/>
    <s v=""/>
  </r>
  <r>
    <s v="P-220673"/>
    <x v="5"/>
    <n v="1"/>
    <s v="Hours"/>
    <x v="115"/>
    <x v="1"/>
    <s v="P-220673"/>
    <x v="4"/>
    <x v="0"/>
    <s v=""/>
    <x v="0"/>
    <x v="115"/>
    <n v="145.83000000000001"/>
    <n v="0"/>
    <n v="15"/>
  </r>
  <r>
    <s v="P-240270"/>
    <x v="9"/>
    <n v="1"/>
    <s v="Hours"/>
    <x v="153"/>
    <x v="1"/>
    <s v="P-240270"/>
    <x v="2"/>
    <x v="0"/>
    <s v=""/>
    <x v="0"/>
    <x v="115"/>
    <n v="160"/>
    <s v="N-X-61104"/>
    <n v="4"/>
  </r>
  <r>
    <s v="P-216085"/>
    <x v="0"/>
    <n v="1"/>
    <s v="Hours"/>
    <x v="78"/>
    <x v="0"/>
    <s v="P-216085"/>
    <x v="0"/>
    <x v="0"/>
    <s v=""/>
    <x v="1"/>
    <x v="115"/>
    <n v="0"/>
    <n v="0"/>
    <n v="0"/>
  </r>
  <r>
    <s v="P-230389"/>
    <x v="6"/>
    <n v="0"/>
    <s v="Hours"/>
    <x v="151"/>
    <x v="0"/>
    <s v="P-230389"/>
    <x v="0"/>
    <x v="0"/>
    <s v=""/>
    <x v="0"/>
    <x v="115"/>
    <n v="0"/>
    <n v="0"/>
    <n v="5"/>
  </r>
  <r>
    <s v="P-225074"/>
    <x v="9"/>
    <n v="0.5"/>
    <s v="Hours"/>
    <x v="112"/>
    <x v="0"/>
    <s v="P-225074"/>
    <x v="0"/>
    <x v="0"/>
    <s v=""/>
    <x v="0"/>
    <x v="115"/>
    <n v="75"/>
    <n v="0"/>
    <n v="6.33"/>
  </r>
  <r>
    <s v="P-239268"/>
    <x v="0"/>
    <n v="1"/>
    <s v="Hours"/>
    <x v="154"/>
    <x v="1"/>
    <s v="P-239268"/>
    <x v="2"/>
    <x v="0"/>
    <s v=""/>
    <x v="0"/>
    <x v="115"/>
    <n v="160"/>
    <s v="X-60603"/>
    <n v="3"/>
  </r>
  <r>
    <s v="P-240768"/>
    <x v="9"/>
    <n v="0.75"/>
    <s v="Hours"/>
    <x v="155"/>
    <x v="1"/>
    <s v="P-240768"/>
    <x v="2"/>
    <x v="0"/>
    <s v=""/>
    <x v="0"/>
    <x v="116"/>
    <n v="120"/>
    <s v="X-61241"/>
    <n v="4.25"/>
  </r>
  <r>
    <s v="P-238368"/>
    <x v="8"/>
    <n v="0.25"/>
    <s v="Hours"/>
    <x v="145"/>
    <x v="1"/>
    <s v="P-238368"/>
    <x v="1"/>
    <x v="0"/>
    <s v=""/>
    <x v="0"/>
    <x v="116"/>
    <n v="28.844999999999999"/>
    <s v="X-12345"/>
    <n v="5.5"/>
  </r>
  <r>
    <s v="T-340111"/>
    <x v="4"/>
    <n v="1"/>
    <s v="Hours"/>
    <x v="156"/>
    <x v="0"/>
    <s v="P-139095"/>
    <x v="0"/>
    <x v="1"/>
    <s v=""/>
    <x v="1"/>
    <x v="116"/>
    <s v=""/>
    <s v=""/>
    <s v=""/>
  </r>
  <r>
    <s v="P-227068"/>
    <x v="11"/>
    <n v="8"/>
    <s v="Hours"/>
    <x v="26"/>
    <x v="2"/>
    <s v=""/>
    <x v="3"/>
    <x v="2"/>
    <s v=""/>
    <x v="2"/>
    <x v="116"/>
    <s v=""/>
    <s v=""/>
    <s v=""/>
  </r>
  <r>
    <s v="P-230389"/>
    <x v="6"/>
    <n v="0.5"/>
    <s v="Hours"/>
    <x v="151"/>
    <x v="0"/>
    <s v="P-230389"/>
    <x v="0"/>
    <x v="0"/>
    <s v=""/>
    <x v="0"/>
    <x v="116"/>
    <n v="93.75"/>
    <n v="0"/>
    <n v="5"/>
  </r>
  <r>
    <s v="P-240271"/>
    <x v="5"/>
    <n v="1.5"/>
    <s v="Hours"/>
    <x v="157"/>
    <x v="1"/>
    <s v="P-240271"/>
    <x v="4"/>
    <x v="0"/>
    <s v=""/>
    <x v="0"/>
    <x v="116"/>
    <n v="218.745"/>
    <s v="N-X-61109"/>
    <n v="22.5"/>
  </r>
  <r>
    <s v="P-194336"/>
    <x v="4"/>
    <n v="1"/>
    <s v="Hours"/>
    <x v="98"/>
    <x v="0"/>
    <s v="P-194336"/>
    <x v="0"/>
    <x v="1"/>
    <s v=""/>
    <x v="0"/>
    <x v="116"/>
    <n v="150"/>
    <n v="0"/>
    <n v="37"/>
  </r>
  <r>
    <s v="P-239468"/>
    <x v="4"/>
    <n v="1"/>
    <s v="Hours"/>
    <x v="108"/>
    <x v="0"/>
    <s v="P-239468"/>
    <x v="0"/>
    <x v="1"/>
    <s v=""/>
    <x v="0"/>
    <x v="116"/>
    <n v="90"/>
    <s v="N-X-60482"/>
    <n v="107"/>
  </r>
  <r>
    <s v="P-237293"/>
    <x v="9"/>
    <n v="1"/>
    <s v="Hours"/>
    <x v="143"/>
    <x v="1"/>
    <s v="P-237293"/>
    <x v="1"/>
    <x v="0"/>
    <s v=""/>
    <x v="0"/>
    <x v="116"/>
    <n v="150"/>
    <s v="N-X-59862"/>
    <n v="4.25"/>
  </r>
  <r>
    <s v="P-229580"/>
    <x v="6"/>
    <n v="0.25"/>
    <s v="Hours"/>
    <x v="124"/>
    <x v="1"/>
    <s v="P-229580"/>
    <x v="4"/>
    <x v="0"/>
    <s v=""/>
    <x v="0"/>
    <x v="117"/>
    <n v="36.457500000000003"/>
    <s v="N-X-58461"/>
    <n v="6.01"/>
  </r>
  <r>
    <s v="P-240368"/>
    <x v="6"/>
    <n v="1"/>
    <s v="Hours"/>
    <x v="152"/>
    <x v="0"/>
    <s v="P-240368"/>
    <x v="0"/>
    <x v="0"/>
    <s v=""/>
    <x v="1"/>
    <x v="117"/>
    <n v="0"/>
    <s v="X-61101"/>
    <n v="0"/>
  </r>
  <r>
    <s v="P-241568"/>
    <x v="6"/>
    <n v="0.25"/>
    <s v="Hours"/>
    <x v="158"/>
    <x v="0"/>
    <s v="P-241568"/>
    <x v="0"/>
    <x v="0"/>
    <s v=""/>
    <x v="1"/>
    <x v="117"/>
    <n v="0"/>
    <s v="X-61101"/>
    <n v="0"/>
  </r>
  <r>
    <s v="P-207898"/>
    <x v="5"/>
    <n v="1.5"/>
    <s v="Hours"/>
    <x v="94"/>
    <x v="0"/>
    <s v="P-207898"/>
    <x v="0"/>
    <x v="0"/>
    <s v=""/>
    <x v="0"/>
    <x v="117"/>
    <n v="225"/>
    <n v="0"/>
    <n v="3.2"/>
  </r>
  <r>
    <s v="T-293949"/>
    <x v="5"/>
    <n v="1"/>
    <s v="Hours"/>
    <x v="49"/>
    <x v="0"/>
    <s v="P-114894"/>
    <x v="0"/>
    <x v="0"/>
    <s v=""/>
    <x v="0"/>
    <x v="117"/>
    <s v=""/>
    <s v=""/>
    <s v=""/>
  </r>
  <r>
    <s v="P-201490"/>
    <x v="0"/>
    <n v="1"/>
    <s v="Hours"/>
    <x v="135"/>
    <x v="0"/>
    <s v="P-201490"/>
    <x v="0"/>
    <x v="0"/>
    <s v=""/>
    <x v="0"/>
    <x v="117"/>
    <n v="166.67"/>
    <n v="0"/>
    <n v="4"/>
  </r>
  <r>
    <s v="P-227068"/>
    <x v="11"/>
    <n v="8"/>
    <s v="Hours"/>
    <x v="26"/>
    <x v="2"/>
    <s v=""/>
    <x v="3"/>
    <x v="2"/>
    <s v=""/>
    <x v="2"/>
    <x v="117"/>
    <s v=""/>
    <s v=""/>
    <s v=""/>
  </r>
  <r>
    <s v="P-239468"/>
    <x v="4"/>
    <n v="2"/>
    <s v="Hours"/>
    <x v="108"/>
    <x v="0"/>
    <s v="P-239468"/>
    <x v="0"/>
    <x v="1"/>
    <s v=""/>
    <x v="0"/>
    <x v="117"/>
    <n v="180"/>
    <s v="N-X-60482"/>
    <n v="107"/>
  </r>
  <r>
    <s v="P-239569"/>
    <x v="5"/>
    <n v="1"/>
    <s v="Hours"/>
    <x v="150"/>
    <x v="0"/>
    <s v="P-239569"/>
    <x v="0"/>
    <x v="0"/>
    <s v=""/>
    <x v="0"/>
    <x v="117"/>
    <n v="145.82"/>
    <s v="N-X-60941"/>
    <n v="32"/>
  </r>
  <r>
    <s v="P-238368"/>
    <x v="8"/>
    <n v="0.5"/>
    <s v="Hours"/>
    <x v="145"/>
    <x v="1"/>
    <s v="P-238368"/>
    <x v="1"/>
    <x v="0"/>
    <s v=""/>
    <x v="0"/>
    <x v="117"/>
    <n v="57.69"/>
    <s v="X-12345"/>
    <n v="5.5"/>
  </r>
  <r>
    <s v="P-171083"/>
    <x v="8"/>
    <n v="0.5"/>
    <s v="Hours"/>
    <x v="46"/>
    <x v="1"/>
    <s v="P-171083"/>
    <x v="4"/>
    <x v="0"/>
    <s v=""/>
    <x v="0"/>
    <x v="117"/>
    <n v="72.915000000000006"/>
    <n v="0"/>
    <n v="5"/>
  </r>
  <r>
    <s v="M-281224"/>
    <x v="5"/>
    <n v="1"/>
    <s v="Hours"/>
    <x v="119"/>
    <x v="1"/>
    <s v="P-228968"/>
    <x v="4"/>
    <x v="0"/>
    <s v=""/>
    <x v="0"/>
    <x v="118"/>
    <n v="145.83000000000001"/>
    <n v="0"/>
    <n v="15"/>
  </r>
  <r>
    <s v="P-239569"/>
    <x v="5"/>
    <n v="1"/>
    <s v="Hours"/>
    <x v="150"/>
    <x v="0"/>
    <s v="P-239569"/>
    <x v="0"/>
    <x v="0"/>
    <s v=""/>
    <x v="0"/>
    <x v="118"/>
    <n v="145.82"/>
    <s v="N-X-60941"/>
    <n v="32"/>
  </r>
  <r>
    <s v="P-238368"/>
    <x v="8"/>
    <n v="0.25"/>
    <s v="Hours"/>
    <x v="145"/>
    <x v="1"/>
    <s v="P-238368"/>
    <x v="1"/>
    <x v="0"/>
    <s v=""/>
    <x v="0"/>
    <x v="118"/>
    <n v="28.844999999999999"/>
    <s v="X-12345"/>
    <n v="5.5"/>
  </r>
  <r>
    <s v="P-239268"/>
    <x v="0"/>
    <n v="1"/>
    <s v="Hours"/>
    <x v="154"/>
    <x v="1"/>
    <s v="P-239268"/>
    <x v="2"/>
    <x v="0"/>
    <s v=""/>
    <x v="0"/>
    <x v="118"/>
    <n v="160"/>
    <s v="X-60603"/>
    <n v="3"/>
  </r>
  <r>
    <s v="P-205280"/>
    <x v="8"/>
    <n v="1"/>
    <s v="Hours"/>
    <x v="159"/>
    <x v="1"/>
    <s v="P-205280"/>
    <x v="4"/>
    <x v="0"/>
    <s v=""/>
    <x v="0"/>
    <x v="118"/>
    <n v="145.83000000000001"/>
    <n v="0"/>
    <n v="23"/>
  </r>
  <r>
    <s v="P-225073"/>
    <x v="6"/>
    <n v="1"/>
    <s v="Hours"/>
    <x v="147"/>
    <x v="1"/>
    <s v="P-225073"/>
    <x v="4"/>
    <x v="0"/>
    <s v=""/>
    <x v="0"/>
    <x v="118"/>
    <n v="145.83000000000001"/>
    <n v="0"/>
    <n v="20.5"/>
  </r>
  <r>
    <s v="P-232273"/>
    <x v="1"/>
    <n v="1"/>
    <s v="Hours"/>
    <x v="130"/>
    <x v="1"/>
    <s v="P-232273"/>
    <x v="1"/>
    <x v="0"/>
    <s v=""/>
    <x v="0"/>
    <x v="118"/>
    <n v="150"/>
    <s v="E-X-58422"/>
    <n v="8"/>
  </r>
  <r>
    <s v="P-152818"/>
    <x v="8"/>
    <n v="0.5"/>
    <s v="Hours"/>
    <x v="8"/>
    <x v="0"/>
    <s v="P-152818"/>
    <x v="0"/>
    <x v="0"/>
    <s v=""/>
    <x v="1"/>
    <x v="118"/>
    <n v="0"/>
    <n v="0"/>
    <n v="6.42"/>
  </r>
  <r>
    <s v="P-239569"/>
    <x v="5"/>
    <n v="2"/>
    <s v="Hours"/>
    <x v="150"/>
    <x v="0"/>
    <s v="P-239569"/>
    <x v="0"/>
    <x v="0"/>
    <s v=""/>
    <x v="0"/>
    <x v="118"/>
    <n v="291.64"/>
    <s v="N-X-60941"/>
    <n v="32"/>
  </r>
  <r>
    <s v="P-241568"/>
    <x v="6"/>
    <n v="1.1499999999999999"/>
    <s v="Hours"/>
    <x v="158"/>
    <x v="0"/>
    <s v="P-241568"/>
    <x v="0"/>
    <x v="0"/>
    <s v=""/>
    <x v="1"/>
    <x v="118"/>
    <n v="0"/>
    <s v="X-61101"/>
    <n v="0"/>
  </r>
  <r>
    <s v="P-236988"/>
    <x v="3"/>
    <n v="1"/>
    <s v="Hours"/>
    <x v="133"/>
    <x v="1"/>
    <s v="P-236988"/>
    <x v="4"/>
    <x v="1"/>
    <s v=""/>
    <x v="0"/>
    <x v="118"/>
    <n v="145.83000000000001"/>
    <s v="N-X-59361"/>
    <n v="1.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4" cacheId="301"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chartFormat="1">
  <location ref="E46:G60" firstHeaderRow="0" firstDataRow="1" firstDataCol="1" rowPageCount="2" colPageCount="1"/>
  <pivotFields count="15">
    <pivotField showAll="0"/>
    <pivotField axis="axisRow">
      <items count="16">
        <item h="1" m="1" x="13"/>
        <item x="6"/>
        <item x="7"/>
        <item x="4"/>
        <item x="10"/>
        <item x="8"/>
        <item x="1"/>
        <item x="11"/>
        <item x="0"/>
        <item x="3"/>
        <item x="9"/>
        <item x="5"/>
        <item x="2"/>
        <item h="1" m="1" x="14"/>
        <item x="12"/>
        <item t="default"/>
      </items>
    </pivotField>
    <pivotField dataField="1" showAll="0"/>
    <pivotField showAll="0"/>
    <pivotField showAll="0"/>
    <pivotField axis="axisPage" multipleItemSelectionAllowed="1" showAll="0">
      <items count="4">
        <item h="1" x="2"/>
        <item x="0"/>
        <item x="1"/>
        <item t="default"/>
      </items>
    </pivotField>
    <pivotField showAll="0"/>
    <pivotField showAll="0"/>
    <pivotField showAll="0"/>
    <pivotField showAll="0"/>
    <pivotField showAll="0"/>
    <pivotField axis="axisPage" numFmtId="168" multipleItemSelectionAllowed="1" showAll="0">
      <items count="15">
        <item x="0"/>
        <item x="1"/>
        <item x="2"/>
        <item x="3"/>
        <item x="4"/>
        <item x="5"/>
        <item x="6"/>
        <item x="7"/>
        <item x="8"/>
        <item x="9"/>
        <item x="10"/>
        <item x="11"/>
        <item x="12"/>
        <item x="13"/>
        <item t="default"/>
      </items>
    </pivotField>
    <pivotField dataField="1" showAll="0"/>
    <pivotField showAll="0"/>
    <pivotField showAll="0" defaultSubtotal="0"/>
  </pivotFields>
  <rowFields count="1">
    <field x="1"/>
  </rowFields>
  <rowItems count="14">
    <i>
      <x v="1"/>
    </i>
    <i>
      <x v="2"/>
    </i>
    <i>
      <x v="3"/>
    </i>
    <i>
      <x v="4"/>
    </i>
    <i>
      <x v="5"/>
    </i>
    <i>
      <x v="6"/>
    </i>
    <i>
      <x v="7"/>
    </i>
    <i>
      <x v="8"/>
    </i>
    <i>
      <x v="9"/>
    </i>
    <i>
      <x v="10"/>
    </i>
    <i>
      <x v="11"/>
    </i>
    <i>
      <x v="12"/>
    </i>
    <i>
      <x v="14"/>
    </i>
    <i t="grand">
      <x/>
    </i>
  </rowItems>
  <colFields count="1">
    <field x="-2"/>
  </colFields>
  <colItems count="2">
    <i>
      <x/>
    </i>
    <i i="1">
      <x v="1"/>
    </i>
  </colItems>
  <pageFields count="2">
    <pageField fld="5" hier="-1"/>
    <pageField fld="11" hier="-1"/>
  </pageFields>
  <dataFields count="2">
    <dataField name="Sum of Duration" fld="2" baseField="0" baseItem="0"/>
    <dataField name="Sum of Recognition" fld="12" baseField="1" baseItem="2"/>
  </dataFields>
  <formats count="4">
    <format dxfId="30">
      <pivotArea dataOnly="0" outline="0" fieldPosition="0">
        <references count="1">
          <reference field="4294967294" count="1">
            <x v="0"/>
          </reference>
        </references>
      </pivotArea>
    </format>
    <format dxfId="29">
      <pivotArea collapsedLevelsAreSubtotals="1" fieldPosition="0">
        <references count="2">
          <reference field="4294967294" count="1" selected="0">
            <x v="1"/>
          </reference>
          <reference field="1" count="1">
            <x v="1"/>
          </reference>
        </references>
      </pivotArea>
    </format>
    <format dxfId="28">
      <pivotArea collapsedLevelsAreSubtotals="1" fieldPosition="0">
        <references count="2">
          <reference field="4294967294" count="1" selected="0">
            <x v="1"/>
          </reference>
          <reference field="1" count="12">
            <x v="2"/>
            <x v="3"/>
            <x v="4"/>
            <x v="5"/>
            <x v="6"/>
            <x v="7"/>
            <x v="8"/>
            <x v="9"/>
            <x v="10"/>
            <x v="11"/>
            <x v="12"/>
            <x v="14"/>
          </reference>
        </references>
      </pivotArea>
    </format>
    <format dxfId="27">
      <pivotArea field="1" grandRow="1" outline="0" collapsedLevelsAreSubtotals="1" axis="axisRow" fieldPosition="0">
        <references count="1">
          <reference field="4294967294" count="1" selected="0">
            <x v="1"/>
          </reference>
        </references>
      </pivotArea>
    </format>
  </formats>
  <conditionalFormats count="2">
    <conditionalFormat scope="field" type="all" priority="6">
      <pivotAreas count="1">
        <pivotArea outline="0" collapsedLevelsAreSubtotals="1" fieldPosition="0">
          <references count="2">
            <reference field="4294967294" count="1" selected="0">
              <x v="0"/>
            </reference>
            <reference field="1" count="0" selected="0"/>
          </references>
        </pivotArea>
      </pivotAreas>
    </conditionalFormat>
    <conditionalFormat scope="field" type="all" priority="1">
      <pivotAreas count="1">
        <pivotArea outline="0" collapsedLevelsAreSubtotals="1" fieldPosition="0">
          <references count="2">
            <reference field="4294967294" count="1" selected="0">
              <x v="1"/>
            </reference>
            <reference field="1" count="0" selected="0"/>
          </references>
        </pivotArea>
      </pivotAreas>
    </conditionalFormat>
  </conditionalFormats>
  <chartFormats count="2">
    <chartFormat chart="0" format="0" series="1">
      <pivotArea type="data" outline="0" fieldPosition="0">
        <references count="1">
          <reference field="4294967294" count="1" selected="0">
            <x v="0"/>
          </reference>
        </references>
      </pivotArea>
    </chartFormat>
    <chartFormat chart="0" format="2"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6" cacheId="301"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rowHeaderCaption="Month Delivered">
  <location ref="E3:G10" firstHeaderRow="0" firstDataRow="1" firstDataCol="1" rowPageCount="1" colPageCount="1"/>
  <pivotFields count="15">
    <pivotField showAll="0"/>
    <pivotField showAll="0"/>
    <pivotField dataField="1" showAll="0" defaultSubtotal="0"/>
    <pivotField showAll="0"/>
    <pivotField showAll="0"/>
    <pivotField axis="axisPage" multipleItemSelectionAllowed="1" showAll="0">
      <items count="4">
        <item h="1" x="2"/>
        <item x="0"/>
        <item x="1"/>
        <item t="default"/>
      </items>
    </pivotField>
    <pivotField showAll="0"/>
    <pivotField showAll="0"/>
    <pivotField showAll="0"/>
    <pivotField showAll="0"/>
    <pivotField showAll="0"/>
    <pivotField axis="axisRow" numFmtId="168" showAll="0" defaultSubtotal="0">
      <items count="14">
        <item x="0"/>
        <item x="1"/>
        <item x="2"/>
        <item x="3"/>
        <item x="4"/>
        <item x="5"/>
        <item x="6"/>
        <item x="7"/>
        <item x="8"/>
        <item x="9"/>
        <item x="10"/>
        <item x="11"/>
        <item x="12"/>
        <item x="13"/>
      </items>
    </pivotField>
    <pivotField dataField="1" showAll="0" defaultSubtotal="0"/>
    <pivotField showAll="0" defaultSubtotal="0"/>
    <pivotField showAll="0" defaultSubtotal="0"/>
  </pivotFields>
  <rowFields count="1">
    <field x="11"/>
  </rowFields>
  <rowItems count="7">
    <i>
      <x v="3"/>
    </i>
    <i>
      <x v="4"/>
    </i>
    <i>
      <x v="5"/>
    </i>
    <i>
      <x v="6"/>
    </i>
    <i>
      <x v="7"/>
    </i>
    <i>
      <x v="8"/>
    </i>
    <i t="grand">
      <x/>
    </i>
  </rowItems>
  <colFields count="1">
    <field x="-2"/>
  </colFields>
  <colItems count="2">
    <i>
      <x/>
    </i>
    <i i="1">
      <x v="1"/>
    </i>
  </colItems>
  <pageFields count="1">
    <pageField fld="5" hier="-1"/>
  </pageFields>
  <dataFields count="2">
    <dataField name="Hours Delivered" fld="2" baseField="0" baseItem="0"/>
    <dataField name="Total Recognition" fld="12" baseField="11" baseItem="6"/>
  </dataFields>
  <formats count="2">
    <format dxfId="32">
      <pivotArea dataOnly="0" outline="0" fieldPosition="0">
        <references count="1">
          <reference field="4294967294" count="1">
            <x v="0"/>
          </reference>
        </references>
      </pivotArea>
    </format>
    <format dxfId="31">
      <pivotArea dataOnly="0" outline="0" fieldPosition="0">
        <references count="1">
          <reference field="4294967294" count="1">
            <x v="1"/>
          </reference>
        </references>
      </pivotArea>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2" cacheId="256" dataPosition="0"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chartFormat="2" rowHeaderCaption="Month Sold">
  <location ref="A3:C10" firstHeaderRow="0" firstDataRow="1" firstDataCol="1" rowPageCount="1" colPageCount="1"/>
  <pivotFields count="9">
    <pivotField axis="axisRow" numFmtId="165" showAll="0">
      <items count="15">
        <item x="0"/>
        <item x="1"/>
        <item x="2"/>
        <item x="3"/>
        <item x="4"/>
        <item x="5"/>
        <item x="6"/>
        <item x="7"/>
        <item x="8"/>
        <item x="9"/>
        <item x="10"/>
        <item x="11"/>
        <item x="12"/>
        <item x="13"/>
        <item t="default"/>
      </items>
    </pivotField>
    <pivotField dataField="1" showAll="0"/>
    <pivotField dataField="1" numFmtId="2" showAll="0"/>
    <pivotField showAll="0"/>
    <pivotField showAll="0" defaultSubtotal="0"/>
    <pivotField axis="axisPage" multipleItemSelectionAllowed="1" showAll="0" defaultSubtotal="0">
      <items count="4">
        <item x="1"/>
        <item x="2"/>
        <item x="3"/>
        <item x="0"/>
      </items>
    </pivotField>
    <pivotField showAll="0" defaultSubtotal="0"/>
    <pivotField showAll="0" defaultSubtotal="0"/>
    <pivotField showAll="0" defaultSubtotal="0"/>
  </pivotFields>
  <rowFields count="1">
    <field x="0"/>
  </rowFields>
  <rowItems count="7">
    <i>
      <x v="3"/>
    </i>
    <i>
      <x v="4"/>
    </i>
    <i>
      <x v="5"/>
    </i>
    <i>
      <x v="6"/>
    </i>
    <i>
      <x v="7"/>
    </i>
    <i>
      <x v="8"/>
    </i>
    <i t="grand">
      <x/>
    </i>
  </rowItems>
  <colFields count="1">
    <field x="-2"/>
  </colFields>
  <colItems count="2">
    <i>
      <x/>
    </i>
    <i i="1">
      <x v="1"/>
    </i>
  </colItems>
  <pageFields count="1">
    <pageField fld="5" hier="-1"/>
  </pageFields>
  <dataFields count="2">
    <dataField name="Hours Committed" fld="1" baseField="0" baseItem="0" numFmtId="1"/>
    <dataField name="$ Sold" fld="2" baseField="2" baseItem="0" numFmtId="170"/>
  </dataFields>
  <chartFormats count="2">
    <chartFormat chart="1" format="6" series="1">
      <pivotArea type="data" outline="0" fieldPosition="0">
        <references count="1">
          <reference field="4294967294" count="1" selected="0">
            <x v="0"/>
          </reference>
        </references>
      </pivotArea>
    </chartFormat>
    <chartFormat chart="1" format="7" series="1">
      <pivotArea type="data" outline="0" fieldPosition="0">
        <references count="1">
          <reference field="4294967294" count="1" selected="0">
            <x v="1"/>
          </reference>
        </references>
      </pivotArea>
    </chartFormat>
  </chart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1" cacheId="256"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46:C60" firstHeaderRow="0" firstDataRow="1" firstDataCol="1" rowPageCount="2" colPageCount="1"/>
  <pivotFields count="9">
    <pivotField axis="axisPage" numFmtId="165" multipleItemSelectionAllowed="1" showAll="0">
      <items count="15">
        <item x="0"/>
        <item x="1"/>
        <item x="2"/>
        <item x="3"/>
        <item x="4"/>
        <item x="5"/>
        <item x="6"/>
        <item x="7"/>
        <item x="8"/>
        <item x="9"/>
        <item x="10"/>
        <item x="11"/>
        <item x="12"/>
        <item x="13"/>
        <item t="default"/>
      </items>
    </pivotField>
    <pivotField dataField="1" showAll="0"/>
    <pivotField dataField="1" numFmtId="2" showAll="0"/>
    <pivotField axis="axisRow">
      <items count="14">
        <item x="0"/>
        <item x="5"/>
        <item x="9"/>
        <item x="4"/>
        <item x="1"/>
        <item x="6"/>
        <item x="12"/>
        <item x="10"/>
        <item x="3"/>
        <item x="7"/>
        <item x="2"/>
        <item x="8"/>
        <item x="11"/>
        <item t="default"/>
      </items>
    </pivotField>
    <pivotField showAll="0"/>
    <pivotField showAll="0"/>
    <pivotField showAll="0"/>
    <pivotField axis="axisPage" multipleItemSelectionAllowed="1" showAll="0" defaultSubtotal="0">
      <items count="4">
        <item x="1"/>
        <item x="0"/>
        <item x="2"/>
        <item m="1" x="3"/>
      </items>
    </pivotField>
    <pivotField showAll="0" defaultSubtotal="0"/>
  </pivotFields>
  <rowFields count="1">
    <field x="3"/>
  </rowFields>
  <rowItems count="14">
    <i>
      <x/>
    </i>
    <i>
      <x v="1"/>
    </i>
    <i>
      <x v="2"/>
    </i>
    <i>
      <x v="3"/>
    </i>
    <i>
      <x v="4"/>
    </i>
    <i>
      <x v="5"/>
    </i>
    <i>
      <x v="6"/>
    </i>
    <i>
      <x v="7"/>
    </i>
    <i>
      <x v="8"/>
    </i>
    <i>
      <x v="9"/>
    </i>
    <i>
      <x v="10"/>
    </i>
    <i>
      <x v="11"/>
    </i>
    <i>
      <x v="12"/>
    </i>
    <i t="grand">
      <x/>
    </i>
  </rowItems>
  <colFields count="1">
    <field x="-2"/>
  </colFields>
  <colItems count="2">
    <i>
      <x/>
    </i>
    <i i="1">
      <x v="1"/>
    </i>
  </colItems>
  <pageFields count="2">
    <pageField fld="7" hier="-1"/>
    <pageField fld="0" hier="-1"/>
  </pageFields>
  <dataFields count="2">
    <dataField name="Sum of Num Hours" fld="1" baseField="0" baseItem="0"/>
    <dataField name="Sum of Sold Price" fld="2" baseField="0" baseItem="0"/>
  </dataFields>
  <formats count="3">
    <format dxfId="35">
      <pivotArea collapsedLevelsAreSubtotals="1" fieldPosition="0">
        <references count="2">
          <reference field="4294967294" count="1" selected="0">
            <x v="1"/>
          </reference>
          <reference field="3" count="1">
            <x v="0"/>
          </reference>
        </references>
      </pivotArea>
    </format>
    <format dxfId="34">
      <pivotArea dataOnly="0" outline="0" fieldPosition="0">
        <references count="1">
          <reference field="4294967294" count="1">
            <x v="1"/>
          </reference>
        </references>
      </pivotArea>
    </format>
    <format dxfId="33">
      <pivotArea dataOnly="0" outline="0" fieldPosition="0">
        <references count="1">
          <reference field="4294967294" count="1">
            <x v="0"/>
          </reference>
        </references>
      </pivotArea>
    </format>
  </formats>
  <conditionalFormats count="2">
    <conditionalFormat scope="field" type="all" priority="3">
      <pivotAreas count="1">
        <pivotArea outline="0" collapsedLevelsAreSubtotals="1" fieldPosition="0">
          <references count="2">
            <reference field="4294967294" count="1" selected="0">
              <x v="1"/>
            </reference>
            <reference field="3" count="0" selected="0"/>
          </references>
        </pivotArea>
      </pivotAreas>
    </conditionalFormat>
    <conditionalFormat scope="field" type="all" priority="2">
      <pivotAreas count="1">
        <pivotArea outline="0" collapsedLevelsAreSubtotals="1" fieldPosition="0">
          <references count="2">
            <reference field="4294967294" count="1" selected="0">
              <x v="0"/>
            </reference>
            <reference field="3" count="0" selected="0"/>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1" cacheId="301"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G32:H34" firstHeaderRow="1" firstDataRow="2" firstDataCol="1"/>
  <pivotFields count="15">
    <pivotField showAll="0" defaultSubtotal="0"/>
    <pivotField showAll="0"/>
    <pivotField dataField="1" showAll="0" defaultSubtotal="0"/>
    <pivotField showAll="0" defaultSubtotal="0"/>
    <pivotField showAll="0"/>
    <pivotField showAll="0"/>
    <pivotField showAll="0"/>
    <pivotField axis="axisRow" showAll="0">
      <items count="7">
        <item m="1" x="5"/>
        <item h="1" x="3"/>
        <item h="1" x="0"/>
        <item h="1" x="1"/>
        <item h="1" x="2"/>
        <item h="1" x="4"/>
        <item t="default"/>
      </items>
    </pivotField>
    <pivotField axis="axisCol" showAll="0">
      <items count="6">
        <item m="1" x="4"/>
        <item x="2"/>
        <item x="0"/>
        <item x="1"/>
        <item x="3"/>
        <item t="default"/>
      </items>
    </pivotField>
    <pivotField showAll="0"/>
    <pivotField showAll="0"/>
    <pivotField numFmtId="168" showAll="0" defaultSubtotal="0"/>
    <pivotField showAll="0" defaultSubtotal="0"/>
    <pivotField showAll="0" defaultSubtotal="0"/>
    <pivotField showAll="0" defaultSubtotal="0"/>
  </pivotFields>
  <rowFields count="1">
    <field x="7"/>
  </rowFields>
  <rowItems count="1">
    <i t="grand">
      <x/>
    </i>
  </rowItems>
  <colFields count="1">
    <field x="8"/>
  </colFields>
  <colItems count="1">
    <i t="grand">
      <x/>
    </i>
  </colItems>
  <dataFields count="1">
    <dataField name="Sum of Duration" fld="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4" cacheId="301"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chartFormat="6">
  <location ref="A2:F201" firstHeaderRow="1" firstDataRow="2" firstDataCol="1"/>
  <pivotFields count="15">
    <pivotField showAll="0" defaultSubtotal="0"/>
    <pivotField axis="axisRow" showAll="0">
      <items count="16">
        <item m="1" x="13"/>
        <item x="7"/>
        <item x="4"/>
        <item x="1"/>
        <item x="3"/>
        <item x="5"/>
        <item x="2"/>
        <item m="1" x="14"/>
        <item x="6"/>
        <item x="8"/>
        <item x="9"/>
        <item x="0"/>
        <item x="10"/>
        <item x="11"/>
        <item x="12"/>
        <item t="default"/>
      </items>
    </pivotField>
    <pivotField showAll="0" defaultSubtotal="0"/>
    <pivotField showAll="0" defaultSubtotal="0"/>
    <pivotField axis="axisRow" showAll="0">
      <items count="192">
        <item sd="0" x="26"/>
        <item sd="0" m="1" x="160"/>
        <item sd="0" m="1" x="166"/>
        <item sd="0" m="1" x="176"/>
        <item sd="0" x="3"/>
        <item sd="0" m="1" x="174"/>
        <item sd="0" m="1" x="188"/>
        <item sd="0" x="2"/>
        <item sd="0" m="1" x="184"/>
        <item sd="0" x="81"/>
        <item sd="0" m="1" x="189"/>
        <item sd="0" m="1" x="190"/>
        <item sd="0" x="110"/>
        <item sd="0" m="1" x="164"/>
        <item sd="0" m="1" x="161"/>
        <item sd="0" x="25"/>
        <item sd="0" x="10"/>
        <item sd="0" m="1" x="177"/>
        <item sd="0" x="9"/>
        <item sd="0" x="49"/>
        <item sd="0" m="1" x="179"/>
        <item sd="0" m="1" x="167"/>
        <item sd="0" x="27"/>
        <item sd="0" m="1" x="168"/>
        <item sd="0" m="1" x="183"/>
        <item sd="0" x="21"/>
        <item sd="0" x="6"/>
        <item sd="0" x="4"/>
        <item sd="0" x="19"/>
        <item sd="0" m="1" x="172"/>
        <item sd="0" x="22"/>
        <item sd="0" x="14"/>
        <item sd="0" m="1" x="162"/>
        <item sd="0" x="8"/>
        <item sd="0" x="1"/>
        <item sd="0" x="11"/>
        <item sd="0" x="12"/>
        <item sd="0" x="16"/>
        <item sd="0" m="1" x="181"/>
        <item sd="0" x="20"/>
        <item sd="0" x="23"/>
        <item sd="0" x="29"/>
        <item sd="0" x="30"/>
        <item sd="0" x="32"/>
        <item sd="0" m="1" x="180"/>
        <item sd="0" x="35"/>
        <item sd="0" m="1" x="186"/>
        <item sd="0" x="37"/>
        <item sd="0" x="38"/>
        <item sd="0" m="1" x="163"/>
        <item sd="0" x="42"/>
        <item sd="0" x="44"/>
        <item sd="0" x="148"/>
        <item sd="0" m="1" x="185"/>
        <item sd="0" x="41"/>
        <item sd="0" x="46"/>
        <item sd="0" x="40"/>
        <item sd="0" x="28"/>
        <item sd="0" x="47"/>
        <item sd="0" x="52"/>
        <item sd="0" x="34"/>
        <item sd="0" x="36"/>
        <item sd="0" x="50"/>
        <item sd="0" x="51"/>
        <item sd="0" x="54"/>
        <item sd="0" m="1" x="175"/>
        <item sd="0" x="63"/>
        <item sd="0" x="55"/>
        <item sd="0" x="59"/>
        <item sd="0" x="61"/>
        <item sd="0" x="58"/>
        <item sd="0" x="57"/>
        <item sd="0" x="65"/>
        <item sd="0" x="66"/>
        <item sd="0" x="62"/>
        <item sd="0" x="0"/>
        <item sd="0" m="1" x="165"/>
        <item sd="0" x="18"/>
        <item sd="0" m="1" x="171"/>
        <item sd="0" x="43"/>
        <item sd="0" x="53"/>
        <item sd="0" m="1" x="178"/>
        <item sd="0" x="60"/>
        <item sd="0" x="67"/>
        <item sd="0" m="1" x="170"/>
        <item sd="0" x="48"/>
        <item sd="0" x="7"/>
        <item sd="0" x="56"/>
        <item sd="0" x="68"/>
        <item sd="0" x="71"/>
        <item sd="0" x="72"/>
        <item sd="0" x="33"/>
        <item sd="0" x="39"/>
        <item sd="0" x="45"/>
        <item sd="0" x="76"/>
        <item sd="0" x="73"/>
        <item sd="0" x="77"/>
        <item sd="0" x="79"/>
        <item sd="0" x="82"/>
        <item sd="0" x="84"/>
        <item sd="0" x="83"/>
        <item sd="0" x="74"/>
        <item sd="0" x="75"/>
        <item sd="0" x="80"/>
        <item sd="0" x="85"/>
        <item sd="0" x="86"/>
        <item sd="0" x="5"/>
        <item sd="0" x="24"/>
        <item sd="0" x="87"/>
        <item sd="0" x="88"/>
        <item sd="0" x="89"/>
        <item sd="0" x="90"/>
        <item sd="0" x="91"/>
        <item sd="0" x="31"/>
        <item sd="0" x="70"/>
        <item sd="0" m="1" x="187"/>
        <item sd="0" x="93"/>
        <item sd="0" x="15"/>
        <item sd="0" x="92"/>
        <item sd="0" x="94"/>
        <item sd="0" x="97"/>
        <item sd="0" x="96"/>
        <item sd="0" x="95"/>
        <item sd="0" x="98"/>
        <item sd="0" x="99"/>
        <item sd="0" x="101"/>
        <item sd="0" x="100"/>
        <item sd="0" x="103"/>
        <item sd="0" x="102"/>
        <item sd="0" x="104"/>
        <item sd="0" x="105"/>
        <item sd="0" x="78"/>
        <item sd="0" x="17"/>
        <item sd="0" x="69"/>
        <item sd="0" x="107"/>
        <item sd="0" x="109"/>
        <item sd="0" x="106"/>
        <item sd="0" x="64"/>
        <item sd="0" x="111"/>
        <item sd="0" x="114"/>
        <item sd="0" x="112"/>
        <item sd="0" x="115"/>
        <item sd="0" x="116"/>
        <item sd="0" x="117"/>
        <item sd="0" x="119"/>
        <item sd="0" x="118"/>
        <item sd="0" m="1" x="182"/>
        <item sd="0" x="121"/>
        <item sd="0" x="120"/>
        <item sd="0" x="122"/>
        <item sd="0" x="124"/>
        <item sd="0" x="123"/>
        <item x="126"/>
        <item x="130"/>
        <item x="128"/>
        <item x="131"/>
        <item x="132"/>
        <item x="138"/>
        <item x="136"/>
        <item x="13"/>
        <item x="113"/>
        <item x="127"/>
        <item x="129"/>
        <item x="133"/>
        <item x="137"/>
        <item x="140"/>
        <item x="141"/>
        <item x="143"/>
        <item x="142"/>
        <item x="144"/>
        <item m="1" x="173"/>
        <item x="139"/>
        <item x="146"/>
        <item x="147"/>
        <item x="145"/>
        <item x="150"/>
        <item x="149"/>
        <item x="108"/>
        <item x="151"/>
        <item x="125"/>
        <item x="134"/>
        <item m="1" x="169"/>
        <item x="152"/>
        <item x="153"/>
        <item x="154"/>
        <item x="157"/>
        <item x="155"/>
        <item x="135"/>
        <item x="156"/>
        <item x="158"/>
        <item x="159"/>
        <item t="default" sd="0"/>
      </items>
    </pivotField>
    <pivotField showAll="0" defaultSubtotal="0"/>
    <pivotField showAll="0" defaultSubtotal="0"/>
    <pivotField showAll="0" defaultSubtotal="0"/>
    <pivotField axis="axisCol" showAll="0" defaultSubtotal="0">
      <items count="5">
        <item m="1" x="4"/>
        <item x="2"/>
        <item x="0"/>
        <item x="1"/>
        <item x="3"/>
      </items>
    </pivotField>
    <pivotField showAll="0" defaultSubtotal="0"/>
    <pivotField axis="axisRow" showAll="0" defaultSubtotal="0">
      <items count="5">
        <item sd="0" x="2"/>
        <item sd="0" x="0"/>
        <item sd="0" x="1"/>
        <item sd="0" m="1" x="3"/>
        <item sd="0" m="1" x="4"/>
      </items>
    </pivotField>
    <pivotField numFmtId="168" showAll="0" defaultSubtotal="0">
      <items count="14">
        <item x="0"/>
        <item x="1"/>
        <item x="2"/>
        <item x="3"/>
        <item x="4"/>
        <item x="5"/>
        <item x="6"/>
        <item x="7"/>
        <item x="8"/>
        <item x="9"/>
        <item x="10"/>
        <item x="11"/>
        <item x="12"/>
        <item x="13"/>
      </items>
    </pivotField>
    <pivotField showAll="0" defaultSubtotal="0"/>
    <pivotField showAll="0" defaultSubtotal="0"/>
    <pivotField showAll="0" defaultSubtotal="0"/>
  </pivotFields>
  <rowFields count="3">
    <field x="4"/>
    <field x="10"/>
    <field x="1"/>
  </rowFields>
  <rowItems count="198">
    <i>
      <x/>
    </i>
    <i>
      <x v="4"/>
    </i>
    <i>
      <x v="7"/>
    </i>
    <i>
      <x v="9"/>
    </i>
    <i>
      <x v="12"/>
    </i>
    <i>
      <x v="15"/>
    </i>
    <i>
      <x v="16"/>
    </i>
    <i>
      <x v="18"/>
    </i>
    <i>
      <x v="19"/>
    </i>
    <i>
      <x v="22"/>
    </i>
    <i>
      <x v="25"/>
    </i>
    <i>
      <x v="26"/>
    </i>
    <i>
      <x v="27"/>
    </i>
    <i>
      <x v="28"/>
    </i>
    <i>
      <x v="30"/>
    </i>
    <i>
      <x v="31"/>
    </i>
    <i>
      <x v="33"/>
    </i>
    <i>
      <x v="34"/>
    </i>
    <i>
      <x v="35"/>
    </i>
    <i>
      <x v="36"/>
    </i>
    <i>
      <x v="37"/>
    </i>
    <i>
      <x v="39"/>
    </i>
    <i>
      <x v="40"/>
    </i>
    <i>
      <x v="41"/>
    </i>
    <i>
      <x v="42"/>
    </i>
    <i>
      <x v="43"/>
    </i>
    <i>
      <x v="45"/>
    </i>
    <i>
      <x v="47"/>
    </i>
    <i>
      <x v="48"/>
    </i>
    <i>
      <x v="50"/>
    </i>
    <i>
      <x v="51"/>
    </i>
    <i>
      <x v="52"/>
    </i>
    <i>
      <x v="54"/>
    </i>
    <i>
      <x v="55"/>
    </i>
    <i>
      <x v="56"/>
    </i>
    <i>
      <x v="57"/>
    </i>
    <i>
      <x v="58"/>
    </i>
    <i>
      <x v="59"/>
    </i>
    <i>
      <x v="60"/>
    </i>
    <i>
      <x v="61"/>
    </i>
    <i>
      <x v="62"/>
    </i>
    <i>
      <x v="63"/>
    </i>
    <i>
      <x v="64"/>
    </i>
    <i>
      <x v="66"/>
    </i>
    <i>
      <x v="67"/>
    </i>
    <i>
      <x v="68"/>
    </i>
    <i>
      <x v="69"/>
    </i>
    <i>
      <x v="70"/>
    </i>
    <i>
      <x v="71"/>
    </i>
    <i>
      <x v="72"/>
    </i>
    <i>
      <x v="73"/>
    </i>
    <i>
      <x v="74"/>
    </i>
    <i>
      <x v="75"/>
    </i>
    <i>
      <x v="77"/>
    </i>
    <i>
      <x v="79"/>
    </i>
    <i>
      <x v="80"/>
    </i>
    <i>
      <x v="82"/>
    </i>
    <i>
      <x v="83"/>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7"/>
    </i>
    <i>
      <x v="148"/>
    </i>
    <i>
      <x v="149"/>
    </i>
    <i>
      <x v="150"/>
    </i>
    <i>
      <x v="151"/>
    </i>
    <i>
      <x v="152"/>
    </i>
    <i r="1">
      <x v="2"/>
    </i>
    <i>
      <x v="153"/>
    </i>
    <i r="1">
      <x v="1"/>
    </i>
    <i>
      <x v="154"/>
    </i>
    <i r="1">
      <x v="2"/>
    </i>
    <i>
      <x v="155"/>
    </i>
    <i r="1">
      <x v="1"/>
    </i>
    <i>
      <x v="156"/>
    </i>
    <i r="1">
      <x v="1"/>
    </i>
    <i>
      <x v="157"/>
    </i>
    <i r="1">
      <x v="1"/>
    </i>
    <i>
      <x v="158"/>
    </i>
    <i r="1">
      <x v="2"/>
    </i>
    <i>
      <x v="159"/>
    </i>
    <i r="1">
      <x v="1"/>
    </i>
    <i>
      <x v="160"/>
    </i>
    <i r="1">
      <x v="2"/>
    </i>
    <i>
      <x v="161"/>
    </i>
    <i r="1">
      <x v="1"/>
    </i>
    <i>
      <x v="162"/>
    </i>
    <i r="1">
      <x v="2"/>
    </i>
    <i>
      <x v="163"/>
    </i>
    <i r="1">
      <x v="1"/>
    </i>
    <i>
      <x v="164"/>
    </i>
    <i r="1">
      <x v="1"/>
    </i>
    <i>
      <x v="165"/>
    </i>
    <i r="1">
      <x v="1"/>
    </i>
    <i>
      <x v="166"/>
    </i>
    <i r="1">
      <x v="1"/>
    </i>
    <i>
      <x v="167"/>
    </i>
    <i r="1">
      <x v="1"/>
    </i>
    <i>
      <x v="168"/>
    </i>
    <i r="1">
      <x v="2"/>
    </i>
    <i>
      <x v="169"/>
    </i>
    <i r="1">
      <x v="1"/>
    </i>
    <i>
      <x v="171"/>
    </i>
    <i r="1">
      <x v="1"/>
    </i>
    <i>
      <x v="172"/>
    </i>
    <i r="1">
      <x v="2"/>
    </i>
    <i>
      <x v="173"/>
    </i>
    <i r="1">
      <x v="1"/>
    </i>
    <i>
      <x v="174"/>
    </i>
    <i r="1">
      <x v="1"/>
    </i>
    <i>
      <x v="175"/>
    </i>
    <i r="1">
      <x v="1"/>
    </i>
    <i>
      <x v="176"/>
    </i>
    <i r="1">
      <x v="1"/>
    </i>
    <i>
      <x v="177"/>
    </i>
    <i r="1">
      <x v="1"/>
    </i>
    <i>
      <x v="178"/>
    </i>
    <i r="1">
      <x v="1"/>
    </i>
    <i>
      <x v="179"/>
    </i>
    <i r="1">
      <x v="1"/>
    </i>
    <i>
      <x v="180"/>
    </i>
    <i r="1">
      <x v="1"/>
    </i>
    <i>
      <x v="182"/>
    </i>
    <i r="1">
      <x v="2"/>
    </i>
    <i>
      <x v="183"/>
    </i>
    <i r="1">
      <x v="1"/>
    </i>
    <i>
      <x v="184"/>
    </i>
    <i r="1">
      <x v="1"/>
    </i>
    <i>
      <x v="185"/>
    </i>
    <i r="1">
      <x v="1"/>
    </i>
    <i>
      <x v="186"/>
    </i>
    <i r="1">
      <x v="1"/>
    </i>
    <i>
      <x v="187"/>
    </i>
    <i r="1">
      <x v="1"/>
    </i>
    <i>
      <x v="188"/>
    </i>
    <i r="1">
      <x v="2"/>
    </i>
    <i>
      <x v="189"/>
    </i>
    <i r="1">
      <x v="2"/>
    </i>
    <i>
      <x v="190"/>
    </i>
    <i r="1">
      <x v="1"/>
    </i>
    <i t="grand">
      <x/>
    </i>
  </rowItems>
  <colFields count="1">
    <field x="8"/>
  </colFields>
  <colItems count="5">
    <i>
      <x v="1"/>
    </i>
    <i>
      <x v="2"/>
    </i>
    <i>
      <x v="3"/>
    </i>
    <i>
      <x v="4"/>
    </i>
    <i t="grand">
      <x/>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2" cacheId="301"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chartFormat="12">
  <location ref="A3:B14" firstHeaderRow="1" firstDataRow="1" firstDataCol="1"/>
  <pivotFields count="15">
    <pivotField showAll="0" defaultSubtotal="0"/>
    <pivotField showAll="0"/>
    <pivotField dataField="1" showAll="0" defaultSubtotal="0"/>
    <pivotField showAll="0" defaultSubtotal="0"/>
    <pivotField showAll="0"/>
    <pivotField showAll="0" defaultSubtotal="0"/>
    <pivotField showAll="0" defaultSubtotal="0"/>
    <pivotField axis="axisRow" showAll="0" defaultSubtotal="0">
      <items count="6">
        <item h="1" m="1" x="5"/>
        <item h="1" x="3"/>
        <item x="0"/>
        <item x="1"/>
        <item x="2"/>
        <item x="4"/>
      </items>
    </pivotField>
    <pivotField showAll="0" defaultSubtotal="0"/>
    <pivotField showAll="0" defaultSubtotal="0"/>
    <pivotField axis="axisRow" showAll="0" defaultSubtotal="0">
      <items count="5">
        <item x="2"/>
        <item m="1" x="3"/>
        <item m="1" x="4"/>
        <item x="1"/>
        <item x="0"/>
      </items>
    </pivotField>
    <pivotField numFmtId="168" showAll="0" defaultSubtotal="0"/>
    <pivotField showAll="0" defaultSubtotal="0"/>
    <pivotField showAll="0" defaultSubtotal="0"/>
    <pivotField showAll="0" defaultSubtotal="0"/>
  </pivotFields>
  <rowFields count="2">
    <field x="7"/>
    <field x="10"/>
  </rowFields>
  <rowItems count="11">
    <i>
      <x v="2"/>
    </i>
    <i r="1">
      <x v="3"/>
    </i>
    <i r="1">
      <x v="4"/>
    </i>
    <i>
      <x v="3"/>
    </i>
    <i r="1">
      <x v="3"/>
    </i>
    <i r="1">
      <x v="4"/>
    </i>
    <i>
      <x v="4"/>
    </i>
    <i r="1">
      <x v="4"/>
    </i>
    <i>
      <x v="5"/>
    </i>
    <i r="1">
      <x v="4"/>
    </i>
    <i t="grand">
      <x/>
    </i>
  </rowItems>
  <colItems count="1">
    <i/>
  </colItems>
  <dataFields count="1">
    <dataField name="Sum of Duration" fld="2" baseField="0" baseItem="0"/>
  </dataFields>
  <chartFormats count="2">
    <chartFormat chart="11" format="9" series="1">
      <pivotArea type="data" outline="0" fieldPosition="0">
        <references count="1">
          <reference field="4294967294" count="1" selected="0">
            <x v="0"/>
          </reference>
        </references>
      </pivotArea>
    </chartFormat>
    <chartFormat chart="9" format="9"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2" cacheId="301"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chartFormat="13">
  <location ref="A25:D40" firstHeaderRow="1" firstDataRow="2" firstDataCol="1" rowPageCount="1" colPageCount="1"/>
  <pivotFields count="15">
    <pivotField showAll="0" defaultSubtotal="0"/>
    <pivotField axis="axisRow" showAll="0">
      <items count="16">
        <item m="1" x="13"/>
        <item x="7"/>
        <item x="4"/>
        <item x="1"/>
        <item x="3"/>
        <item x="5"/>
        <item x="2"/>
        <item m="1" x="14"/>
        <item x="6"/>
        <item x="8"/>
        <item x="9"/>
        <item x="0"/>
        <item x="10"/>
        <item x="11"/>
        <item x="12"/>
        <item t="default"/>
      </items>
    </pivotField>
    <pivotField dataField="1" showAll="0" defaultSubtotal="0"/>
    <pivotField showAll="0" defaultSubtotal="0"/>
    <pivotField showAll="0"/>
    <pivotField axis="axisPage" multipleItemSelectionAllowed="1" showAll="0">
      <items count="4">
        <item h="1" x="2"/>
        <item x="0"/>
        <item x="1"/>
        <item t="default"/>
      </items>
    </pivotField>
    <pivotField showAll="0"/>
    <pivotField showAll="0"/>
    <pivotField showAll="0"/>
    <pivotField showAll="0"/>
    <pivotField axis="axisCol" showAll="0">
      <items count="6">
        <item x="2"/>
        <item x="0"/>
        <item x="1"/>
        <item m="1" x="3"/>
        <item m="1" x="4"/>
        <item t="default"/>
      </items>
    </pivotField>
    <pivotField numFmtId="168" showAll="0" defaultSubtotal="0">
      <items count="14">
        <item x="0"/>
        <item x="1"/>
        <item x="2"/>
        <item x="3"/>
        <item x="4"/>
        <item x="5"/>
        <item x="6"/>
        <item x="7"/>
        <item x="8"/>
        <item x="9"/>
        <item x="10"/>
        <item x="11"/>
        <item x="12"/>
        <item x="13"/>
      </items>
    </pivotField>
    <pivotField showAll="0" defaultSubtotal="0"/>
    <pivotField showAll="0" defaultSubtotal="0"/>
    <pivotField showAll="0" defaultSubtotal="0"/>
  </pivotFields>
  <rowFields count="1">
    <field x="1"/>
  </rowFields>
  <rowItems count="14">
    <i>
      <x v="1"/>
    </i>
    <i>
      <x v="2"/>
    </i>
    <i>
      <x v="3"/>
    </i>
    <i>
      <x v="4"/>
    </i>
    <i>
      <x v="5"/>
    </i>
    <i>
      <x v="6"/>
    </i>
    <i>
      <x v="8"/>
    </i>
    <i>
      <x v="9"/>
    </i>
    <i>
      <x v="10"/>
    </i>
    <i>
      <x v="11"/>
    </i>
    <i>
      <x v="12"/>
    </i>
    <i>
      <x v="13"/>
    </i>
    <i>
      <x v="14"/>
    </i>
    <i t="grand">
      <x/>
    </i>
  </rowItems>
  <colFields count="1">
    <field x="10"/>
  </colFields>
  <colItems count="3">
    <i>
      <x v="1"/>
    </i>
    <i>
      <x v="2"/>
    </i>
    <i t="grand">
      <x/>
    </i>
  </colItems>
  <pageFields count="1">
    <pageField fld="5" hier="-1"/>
  </pageFields>
  <dataFields count="1">
    <dataField name="Sum of Duration" fld="2" baseField="0" baseItem="0"/>
  </dataFields>
  <chartFormats count="17">
    <chartFormat chart="6" format="10" series="1">
      <pivotArea type="data" outline="0" fieldPosition="0">
        <references count="1">
          <reference field="10" count="1" selected="0">
            <x v="0"/>
          </reference>
        </references>
      </pivotArea>
    </chartFormat>
    <chartFormat chart="8" format="17" series="1">
      <pivotArea type="data" outline="0" fieldPosition="0">
        <references count="1">
          <reference field="10" count="1" selected="0">
            <x v="0"/>
          </reference>
        </references>
      </pivotArea>
    </chartFormat>
    <chartFormat chart="6" format="11" series="1">
      <pivotArea type="data" outline="0" fieldPosition="0">
        <references count="1">
          <reference field="10" count="1" selected="0">
            <x v="1"/>
          </reference>
        </references>
      </pivotArea>
    </chartFormat>
    <chartFormat chart="6" format="12" series="1">
      <pivotArea type="data" outline="0" fieldPosition="0">
        <references count="1">
          <reference field="10" count="1" selected="0">
            <x v="2"/>
          </reference>
        </references>
      </pivotArea>
    </chartFormat>
    <chartFormat chart="8" format="18" series="1">
      <pivotArea type="data" outline="0" fieldPosition="0">
        <references count="1">
          <reference field="10" count="1" selected="0">
            <x v="1"/>
          </reference>
        </references>
      </pivotArea>
    </chartFormat>
    <chartFormat chart="8" format="19" series="1">
      <pivotArea type="data" outline="0" fieldPosition="0">
        <references count="1">
          <reference field="10" count="1" selected="0">
            <x v="2"/>
          </reference>
        </references>
      </pivotArea>
    </chartFormat>
    <chartFormat chart="12" format="16" series="1">
      <pivotArea type="data" outline="0" fieldPosition="0">
        <references count="1">
          <reference field="10" count="1" selected="0">
            <x v="0"/>
          </reference>
        </references>
      </pivotArea>
    </chartFormat>
    <chartFormat chart="12" format="17" series="1">
      <pivotArea type="data" outline="0" fieldPosition="0">
        <references count="1">
          <reference field="10" count="1" selected="0">
            <x v="1"/>
          </reference>
        </references>
      </pivotArea>
    </chartFormat>
    <chartFormat chart="12" format="18" series="1">
      <pivotArea type="data" outline="0" fieldPosition="0">
        <references count="1">
          <reference field="10" count="1" selected="0">
            <x v="2"/>
          </reference>
        </references>
      </pivotArea>
    </chartFormat>
    <chartFormat chart="1" format="12" series="1">
      <pivotArea type="data" outline="0" fieldPosition="0">
        <references count="1">
          <reference field="10" count="1" selected="0">
            <x v="0"/>
          </reference>
        </references>
      </pivotArea>
    </chartFormat>
    <chartFormat chart="1" format="13" series="1">
      <pivotArea type="data" outline="0" fieldPosition="0">
        <references count="1">
          <reference field="10" count="1" selected="0">
            <x v="1"/>
          </reference>
        </references>
      </pivotArea>
    </chartFormat>
    <chartFormat chart="1" format="14" series="1">
      <pivotArea type="data" outline="0" fieldPosition="0">
        <references count="1">
          <reference field="10" count="1" selected="0">
            <x v="2"/>
          </reference>
        </references>
      </pivotArea>
    </chartFormat>
    <chartFormat chart="4" format="6" series="1">
      <pivotArea type="data" outline="0" fieldPosition="0">
        <references count="1">
          <reference field="10" count="1" selected="0">
            <x v="0"/>
          </reference>
        </references>
      </pivotArea>
    </chartFormat>
    <chartFormat chart="4" format="7" series="1">
      <pivotArea type="data" outline="0" fieldPosition="0">
        <references count="1">
          <reference field="10" count="1" selected="0">
            <x v="1"/>
          </reference>
        </references>
      </pivotArea>
    </chartFormat>
    <chartFormat chart="4" format="8" series="1">
      <pivotArea type="data" outline="0" fieldPosition="0">
        <references count="1">
          <reference field="10" count="1" selected="0">
            <x v="2"/>
          </reference>
        </references>
      </pivotArea>
    </chartFormat>
    <chartFormat chart="12" format="23" series="1">
      <pivotArea type="data" outline="0" fieldPosition="0">
        <references count="1">
          <reference field="4294967294" count="1" selected="0">
            <x v="0"/>
          </reference>
        </references>
      </pivotArea>
    </chartFormat>
    <chartFormat chart="12" format="24" series="1">
      <pivotArea type="data" outline="0" fieldPosition="0">
        <references count="2">
          <reference field="4294967294" count="1" selected="0">
            <x v="0"/>
          </reference>
          <reference field="10"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PivotTable1" cacheId="301"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chartFormat="6">
  <location ref="A3:B17" firstHeaderRow="1" firstDataRow="1" firstDataCol="1" rowPageCount="1" colPageCount="1"/>
  <pivotFields count="15">
    <pivotField showAll="0" defaultSubtotal="0"/>
    <pivotField axis="axisRow" showAll="0">
      <items count="16">
        <item m="1" x="13"/>
        <item x="7"/>
        <item x="3"/>
        <item x="5"/>
        <item x="2"/>
        <item m="1" x="14"/>
        <item x="1"/>
        <item x="4"/>
        <item x="6"/>
        <item x="8"/>
        <item x="9"/>
        <item x="0"/>
        <item x="10"/>
        <item x="11"/>
        <item x="12"/>
        <item t="default"/>
      </items>
    </pivotField>
    <pivotField dataField="1" showAll="0" defaultSubtotal="0"/>
    <pivotField showAll="0" defaultSubtotal="0"/>
    <pivotField showAll="0"/>
    <pivotField axis="axisPage" multipleItemSelectionAllowed="1" showAll="0" defaultSubtotal="0">
      <items count="3">
        <item h="1" x="2"/>
        <item x="0"/>
        <item x="1"/>
      </items>
    </pivotField>
    <pivotField showAll="0" defaultSubtotal="0"/>
    <pivotField showAll="0" defaultSubtotal="0"/>
    <pivotField showAll="0" defaultSubtotal="0"/>
    <pivotField showAll="0" defaultSubtotal="0"/>
    <pivotField showAll="0" defaultSubtotal="0"/>
    <pivotField numFmtId="168" showAll="0" defaultSubtotal="0"/>
    <pivotField showAll="0" defaultSubtotal="0"/>
    <pivotField showAll="0" defaultSubtotal="0"/>
    <pivotField showAll="0" defaultSubtotal="0"/>
  </pivotFields>
  <rowFields count="1">
    <field x="1"/>
  </rowFields>
  <rowItems count="14">
    <i>
      <x v="1"/>
    </i>
    <i>
      <x v="2"/>
    </i>
    <i>
      <x v="3"/>
    </i>
    <i>
      <x v="4"/>
    </i>
    <i>
      <x v="6"/>
    </i>
    <i>
      <x v="7"/>
    </i>
    <i>
      <x v="8"/>
    </i>
    <i>
      <x v="9"/>
    </i>
    <i>
      <x v="10"/>
    </i>
    <i>
      <x v="11"/>
    </i>
    <i>
      <x v="12"/>
    </i>
    <i>
      <x v="13"/>
    </i>
    <i>
      <x v="14"/>
    </i>
    <i t="grand">
      <x/>
    </i>
  </rowItems>
  <colItems count="1">
    <i/>
  </colItems>
  <pageFields count="1">
    <pageField fld="5" hier="-1"/>
  </pageFields>
  <dataFields count="1">
    <dataField name="Sum of Duration" fld="2" baseField="0" baseItem="0"/>
  </dataFields>
  <chartFormats count="4">
    <chartFormat chart="1" format="7" series="1">
      <pivotArea type="data" outline="0" fieldPosition="0">
        <references count="1">
          <reference field="4294967294" count="1" selected="0">
            <x v="0"/>
          </reference>
        </references>
      </pivotArea>
    </chartFormat>
    <chartFormat chart="0" format="7" series="1">
      <pivotArea type="data" outline="0" fieldPosition="0">
        <references count="1">
          <reference field="4294967294" count="1" selected="0">
            <x v="0"/>
          </reference>
        </references>
      </pivotArea>
    </chartFormat>
    <chartFormat chart="5" format="9" series="1">
      <pivotArea type="data" outline="0" fieldPosition="0">
        <references count="1">
          <reference field="4294967294" count="1" selected="0">
            <x v="0"/>
          </reference>
        </references>
      </pivotArea>
    </chartFormat>
    <chartFormat chart="3" format="9"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Created_On" sourceName="Created On">
  <pivotTables>
    <pivotTable tabId="20" name="PivotTable1"/>
  </pivotTables>
  <data>
    <tabular pivotCacheId="1">
      <items count="14">
        <i x="3" s="1"/>
        <i x="4" s="1"/>
        <i x="5" s="1"/>
        <i x="6" s="1"/>
        <i x="7" s="1"/>
        <i x="8" s="1"/>
        <i x="1" s="1" nd="1"/>
        <i x="2" s="1" nd="1"/>
        <i x="9" s="1" nd="1"/>
        <i x="10" s="1" nd="1"/>
        <i x="11" s="1" nd="1"/>
        <i x="12" s="1" nd="1"/>
        <i x="0" s="1" nd="1"/>
        <i x="13"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Reported_Date" sourceName="Reported Date">
  <pivotTables>
    <pivotTable tabId="20" name="PivotTable4"/>
    <pivotTable tabId="14" name="PivotTable4"/>
  </pivotTables>
  <data>
    <tabular pivotCacheId="2">
      <items count="14">
        <i x="3" s="1"/>
        <i x="4" s="1"/>
        <i x="5" s="1"/>
        <i x="6" s="1"/>
        <i x="7" s="1"/>
        <i x="8" s="1"/>
        <i x="1" s="1" nd="1"/>
        <i x="2" s="1" nd="1"/>
        <i x="9" s="1" nd="1"/>
        <i x="10" s="1" nd="1"/>
        <i x="11" s="1" nd="1"/>
        <i x="12" s="1" nd="1"/>
        <i x="0" s="1" nd="1"/>
        <i x="13"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Reported_Date1" sourceName="Reported Date">
  <pivotTables>
    <pivotTable tabId="13" name="PivotTable2"/>
  </pivotTables>
  <data>
    <tabular pivotCacheId="2">
      <items count="14">
        <i x="3" s="1"/>
        <i x="4" s="1"/>
        <i x="5" s="1"/>
        <i x="6" s="1"/>
        <i x="7" s="1"/>
        <i x="8" s="1"/>
        <i x="1" s="1" nd="1"/>
        <i x="2" s="1" nd="1"/>
        <i x="9" s="1" nd="1"/>
        <i x="10" s="1" nd="1"/>
        <i x="11" s="1" nd="1"/>
        <i x="12" s="1" nd="1"/>
        <i x="0" s="1" nd="1"/>
        <i x="13"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Created On" cache="Slicer_Created_On" caption="Created On" rowHeight="241300"/>
  <slicer name="Reported Date" cache="Slicer_Reported_Date" caption="Reported Date"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Reported Date 1" cache="Slicer_Reported_Date1" caption="Reported Date" rowHeight="241300"/>
</slicers>
</file>

<file path=xl/tables/table1.xml><?xml version="1.0" encoding="utf-8"?>
<table xmlns="http://schemas.openxmlformats.org/spreadsheetml/2006/main" id="10" name="Table711" displayName="Table711" ref="A4:K11" totalsRowCount="1">
  <autoFilter ref="A4:K10"/>
  <tableColumns count="11">
    <tableColumn id="1" name="CSM" totalsRowLabel="Total" totalsRowDxfId="166"/>
    <tableColumn id="2" name="Accounts1" totalsRowFunction="sum" dataDxfId="165" totalsRowDxfId="164"/>
    <tableColumn id="3" name="Seats1" totalsRowFunction="sum" dataDxfId="163" totalsRowDxfId="162"/>
    <tableColumn id="4" name="Accounts2" totalsRowFunction="sum" dataDxfId="161" totalsRowDxfId="160"/>
    <tableColumn id="5" name="Seats2" totalsRowFunction="sum" dataDxfId="159" totalsRowDxfId="158"/>
    <tableColumn id="6" name="Accounts3" totalsRowFunction="sum" dataDxfId="157" totalsRowDxfId="156"/>
    <tableColumn id="7" name="Seats3" totalsRowFunction="sum" dataDxfId="155" totalsRowDxfId="154"/>
    <tableColumn id="8" name="Accounts4" totalsRowFunction="sum" dataDxfId="153" totalsRowDxfId="152"/>
    <tableColumn id="9" name="Seats4" totalsRowFunction="sum" dataDxfId="151" totalsRowDxfId="150"/>
    <tableColumn id="10" name="Total Acounts" totalsRowFunction="sum" dataDxfId="149" totalsRowDxfId="148">
      <calculatedColumnFormula>SUM(B5,D5,F5,H5)</calculatedColumnFormula>
    </tableColumn>
    <tableColumn id="11" name="Total Seats" totalsRowFunction="sum" dataDxfId="147" totalsRowDxfId="146">
      <calculatedColumnFormula>SUM(C5,E5,G5,I5)</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11" name="Table7912" displayName="Table7912" ref="A15:K22" totalsRowCount="1">
  <autoFilter ref="A15:K21"/>
  <tableColumns count="11">
    <tableColumn id="1" name="CSM" totalsRowLabel="Total" totalsRowDxfId="145"/>
    <tableColumn id="2" name="Accounts1" totalsRowFunction="sum" dataDxfId="144" totalsRowDxfId="143"/>
    <tableColumn id="3" name="Seats1" totalsRowFunction="sum" dataDxfId="142" totalsRowDxfId="141"/>
    <tableColumn id="4" name="Accounts2" totalsRowFunction="sum" dataDxfId="140" totalsRowDxfId="139"/>
    <tableColumn id="5" name="Seats2" totalsRowFunction="sum" dataDxfId="138" totalsRowDxfId="137"/>
    <tableColumn id="6" name="Accounts3" totalsRowFunction="sum" dataDxfId="136" totalsRowDxfId="135"/>
    <tableColumn id="7" name="Seats3" totalsRowFunction="sum" dataDxfId="134" totalsRowDxfId="133"/>
    <tableColumn id="8" name="Accounts4" totalsRowFunction="sum" dataDxfId="132" totalsRowDxfId="131"/>
    <tableColumn id="9" name="Seats4" totalsRowFunction="sum" dataDxfId="130" totalsRowDxfId="129"/>
    <tableColumn id="10" name="Total Acounts" totalsRowFunction="sum" dataDxfId="128" totalsRowDxfId="127">
      <calculatedColumnFormula>SUM(B16,D16,F16,H16)</calculatedColumnFormula>
    </tableColumn>
    <tableColumn id="11" name="Total Seats" totalsRowFunction="sum" dataDxfId="126" totalsRowDxfId="125">
      <calculatedColumnFormula>SUM(C16,E16,G16,I16)</calculatedColumnFormula>
    </tableColumn>
  </tableColumns>
  <tableStyleInfo name="TableStyleMedium2" showFirstColumn="0" showLastColumn="0" showRowStripes="1" showColumnStripes="0"/>
</table>
</file>

<file path=xl/tables/table3.xml><?xml version="1.0" encoding="utf-8"?>
<table xmlns="http://schemas.openxmlformats.org/spreadsheetml/2006/main" id="12" name="Table791013" displayName="Table791013" ref="A26:K33" totalsRowCount="1">
  <autoFilter ref="A26:K32"/>
  <tableColumns count="11">
    <tableColumn id="1" name="CSM" totalsRowLabel="Total" totalsRowDxfId="124"/>
    <tableColumn id="2" name="Accounts1" totalsRowFunction="sum" dataDxfId="123" totalsRowDxfId="122"/>
    <tableColumn id="3" name="Seats1" totalsRowFunction="sum" dataDxfId="121" totalsRowDxfId="120"/>
    <tableColumn id="4" name="Accounts2" totalsRowFunction="sum" dataDxfId="119" totalsRowDxfId="118"/>
    <tableColumn id="5" name="Seats2" totalsRowFunction="sum" dataDxfId="117" totalsRowDxfId="116"/>
    <tableColumn id="6" name="Accounts3" totalsRowFunction="sum" dataDxfId="115" totalsRowDxfId="114"/>
    <tableColumn id="7" name="Seats3" totalsRowFunction="sum" dataDxfId="113" totalsRowDxfId="112"/>
    <tableColumn id="8" name="Accounts4" totalsRowFunction="sum" dataDxfId="111" totalsRowDxfId="110"/>
    <tableColumn id="9" name="Seats4" totalsRowFunction="sum" dataDxfId="109" totalsRowDxfId="108"/>
    <tableColumn id="10" name="Total Acounts" totalsRowFunction="sum" dataDxfId="107" totalsRowDxfId="106">
      <calculatedColumnFormula>SUM(B27,D27,F27,H27)</calculatedColumnFormula>
    </tableColumn>
    <tableColumn id="11" name="Total Seats" totalsRowFunction="sum" dataDxfId="105" totalsRowDxfId="104">
      <calculatedColumnFormula>SUM(C27,E27,G27,I27)</calculatedColumnFormula>
    </tableColumn>
  </tableColumns>
  <tableStyleInfo name="TableStyleMedium2" showFirstColumn="0" showLastColumn="0" showRowStripes="1" showColumnStripes="0"/>
</table>
</file>

<file path=xl/tables/table4.xml><?xml version="1.0" encoding="utf-8"?>
<table xmlns="http://schemas.openxmlformats.org/spreadsheetml/2006/main" id="7" name="Table7" displayName="Table7" ref="A4:K11" totalsRowCount="1">
  <autoFilter ref="A4:K10"/>
  <tableColumns count="11">
    <tableColumn id="1" name="CSM" totalsRowLabel="Total" totalsRowDxfId="103"/>
    <tableColumn id="2" name="Accounts1" totalsRowFunction="sum" dataDxfId="102" totalsRowDxfId="101"/>
    <tableColumn id="3" name="Seats1" totalsRowFunction="sum" dataDxfId="100" totalsRowDxfId="99"/>
    <tableColumn id="4" name="Accounts2" totalsRowFunction="sum" dataDxfId="98" totalsRowDxfId="97"/>
    <tableColumn id="5" name="Seats2" totalsRowFunction="sum" dataDxfId="96" totalsRowDxfId="95"/>
    <tableColumn id="6" name="Accounts3" totalsRowFunction="sum" dataDxfId="94" totalsRowDxfId="93"/>
    <tableColumn id="7" name="Seats3" totalsRowFunction="sum" dataDxfId="92" totalsRowDxfId="91"/>
    <tableColumn id="8" name="Accounts4" totalsRowFunction="sum" dataDxfId="90" totalsRowDxfId="89"/>
    <tableColumn id="9" name="Seats4" totalsRowFunction="sum" dataDxfId="88" totalsRowDxfId="87"/>
    <tableColumn id="10" name="Total Acounts" totalsRowFunction="sum" dataDxfId="86" totalsRowDxfId="85">
      <calculatedColumnFormula>SUM(B5,D5,F5,H5)</calculatedColumnFormula>
    </tableColumn>
    <tableColumn id="11" name="Total Seats" totalsRowFunction="sum" dataDxfId="84" totalsRowDxfId="83">
      <calculatedColumnFormula>SUM(C5,E5,G5,I5)</calculatedColumnFormula>
    </tableColumn>
  </tableColumns>
  <tableStyleInfo name="TableStyleMedium2" showFirstColumn="0" showLastColumn="0" showRowStripes="1" showColumnStripes="0"/>
</table>
</file>

<file path=xl/tables/table5.xml><?xml version="1.0" encoding="utf-8"?>
<table xmlns="http://schemas.openxmlformats.org/spreadsheetml/2006/main" id="8" name="Table79" displayName="Table79" ref="A15:K22" totalsRowCount="1">
  <autoFilter ref="A15:K21"/>
  <tableColumns count="11">
    <tableColumn id="1" name="CSM" totalsRowLabel="Total" totalsRowDxfId="82"/>
    <tableColumn id="2" name="Accounts1" totalsRowFunction="sum" dataDxfId="81" totalsRowDxfId="80"/>
    <tableColumn id="3" name="Seats1" totalsRowFunction="sum" dataDxfId="79" totalsRowDxfId="78"/>
    <tableColumn id="4" name="Accounts2" totalsRowFunction="sum" dataDxfId="77" totalsRowDxfId="76"/>
    <tableColumn id="5" name="Seats2" totalsRowFunction="sum" dataDxfId="75" totalsRowDxfId="74"/>
    <tableColumn id="6" name="Accounts3" totalsRowFunction="sum" dataDxfId="73" totalsRowDxfId="72"/>
    <tableColumn id="7" name="Seats3" totalsRowFunction="sum" dataDxfId="71" totalsRowDxfId="70"/>
    <tableColumn id="8" name="Accounts4" totalsRowFunction="sum" dataDxfId="69" totalsRowDxfId="68"/>
    <tableColumn id="9" name="Seats4" totalsRowFunction="sum" dataDxfId="67" totalsRowDxfId="66"/>
    <tableColumn id="10" name="Total Acounts" totalsRowFunction="sum" dataDxfId="65" totalsRowDxfId="64">
      <calculatedColumnFormula>SUM(B16,D16,F16,H16)</calculatedColumnFormula>
    </tableColumn>
    <tableColumn id="11" name="Total Seats" totalsRowFunction="sum" dataDxfId="63" totalsRowDxfId="62">
      <calculatedColumnFormula>SUM(C16,E16,G16,I16)</calculatedColumnFormula>
    </tableColumn>
  </tableColumns>
  <tableStyleInfo name="TableStyleMedium2" showFirstColumn="0" showLastColumn="0" showRowStripes="1" showColumnStripes="0"/>
</table>
</file>

<file path=xl/tables/table6.xml><?xml version="1.0" encoding="utf-8"?>
<table xmlns="http://schemas.openxmlformats.org/spreadsheetml/2006/main" id="9" name="Table7910" displayName="Table7910" ref="A26:K33" totalsRowCount="1">
  <autoFilter ref="A26:K32"/>
  <tableColumns count="11">
    <tableColumn id="1" name="CSM" totalsRowLabel="Total" totalsRowDxfId="61"/>
    <tableColumn id="2" name="Accounts1" totalsRowFunction="sum" dataDxfId="60" totalsRowDxfId="59"/>
    <tableColumn id="3" name="Seats1" totalsRowFunction="sum" dataDxfId="58" totalsRowDxfId="57"/>
    <tableColumn id="4" name="Accounts2" totalsRowFunction="sum" dataDxfId="56" totalsRowDxfId="55"/>
    <tableColumn id="5" name="Seats2" totalsRowFunction="sum" dataDxfId="54" totalsRowDxfId="53"/>
    <tableColumn id="6" name="Accounts3" totalsRowFunction="sum" dataDxfId="52" totalsRowDxfId="51"/>
    <tableColumn id="7" name="Seats3" totalsRowFunction="sum" dataDxfId="50" totalsRowDxfId="49"/>
    <tableColumn id="8" name="Accounts4" totalsRowFunction="sum" dataDxfId="48" totalsRowDxfId="47"/>
    <tableColumn id="9" name="Seats4" totalsRowFunction="sum" dataDxfId="46" totalsRowDxfId="45"/>
    <tableColumn id="10" name="Total Acounts" totalsRowFunction="sum" dataDxfId="44" totalsRowDxfId="43">
      <calculatedColumnFormula>SUM(B27,D27,F27,H27)</calculatedColumnFormula>
    </tableColumn>
    <tableColumn id="11" name="Total Seats" totalsRowFunction="sum" dataDxfId="42" totalsRowDxfId="41">
      <calculatedColumnFormula>SUM(C27,E27,G27,I27)</calculatedColumnFormula>
    </tableColumn>
  </tableColumns>
  <tableStyleInfo name="TableStyleMedium2" showFirstColumn="0" showLastColumn="0" showRowStripes="1" showColumnStripes="0"/>
</table>
</file>

<file path=xl/tables/table7.xml><?xml version="1.0" encoding="utf-8"?>
<table xmlns="http://schemas.openxmlformats.org/spreadsheetml/2006/main" id="2" name="Table2" displayName="Table2" ref="I3:L10" totalsRowCount="1" headerRowDxfId="26">
  <autoFilter ref="I3:L9"/>
  <tableColumns count="4">
    <tableColumn id="1" name="Month" totalsRowLabel="Grand Total" dataDxfId="25">
      <calculatedColumnFormula>E4</calculatedColumnFormula>
    </tableColumn>
    <tableColumn id="2" name="Gap in Hours" totalsRowFunction="sum" dataDxfId="24" totalsRowDxfId="23">
      <calculatedColumnFormula>B4-F4</calculatedColumnFormula>
    </tableColumn>
    <tableColumn id="3" name="FTE" totalsRowFunction="sum" dataDxfId="22" totalsRowDxfId="21">
      <calculatedColumnFormula>Table2[[#This Row],[Gap in Hours]]/176</calculatedColumnFormula>
    </tableColumn>
    <tableColumn id="5" name="$ To Deliver" totalsRowFunction="sum" dataDxfId="20" totalsRowDxfId="19">
      <calculatedColumnFormula>C4-G4</calculatedColumnFormula>
    </tableColumn>
  </tableColumns>
  <tableStyleInfo name="TableStyleMedium10" showFirstColumn="0" showLastColumn="0" showRowStripes="0" showColumnStripes="0"/>
</table>
</file>

<file path=xl/tables/table8.xml><?xml version="1.0" encoding="utf-8"?>
<table xmlns="http://schemas.openxmlformats.org/spreadsheetml/2006/main" id="1" name="Table1" displayName="Table1" ref="A14:F21" totalsRowCount="1">
  <autoFilter ref="A14:F20"/>
  <tableColumns count="6">
    <tableColumn id="1" name="Month" totalsRowLabel="Total" dataDxfId="18"/>
    <tableColumn id="2" name="Hours Committed" totalsRowFunction="sum" totalsRowDxfId="17">
      <calculatedColumnFormula>B4</calculatedColumnFormula>
    </tableColumn>
    <tableColumn id="3" name="Hours Delivered" totalsRowFunction="sum" totalsRowDxfId="16">
      <calculatedColumnFormula>F4</calculatedColumnFormula>
    </tableColumn>
    <tableColumn id="4" name="Mo Gap" totalsRowFunction="sum" dataDxfId="15" totalsRowDxfId="14">
      <calculatedColumnFormula>Table1[[#This Row],[Hours Committed]]-Table1[[#This Row],[Hours Delivered]]</calculatedColumnFormula>
    </tableColumn>
    <tableColumn id="5" name="Cumulative Gap" totalsRowFunction="max" dataDxfId="13" totalsRowDxfId="12">
      <calculatedColumnFormula>SUM($D$15:D15)</calculatedColumnFormula>
    </tableColumn>
    <tableColumn id="6" name="% (Gap/Comm)" totalsRowFunction="custom" dataDxfId="11" totalsRowDxfId="10">
      <calculatedColumnFormula>Table1[[#This Row],[Mo Gap]]/Table1[[#This Row],[Hours Committed]]</calculatedColumnFormula>
      <totalsRowFormula>Table1[[#Totals],[Mo Gap]]/Table1[[#Totals],[Hours Committed]]</totalsRowFormula>
    </tableColumn>
  </tableColumns>
  <tableStyleInfo name="TableStyleMedium2" showFirstColumn="0" showLastColumn="0" showRowStripes="1" showColumnStripes="0"/>
</table>
</file>

<file path=xl/tables/table9.xml><?xml version="1.0" encoding="utf-8"?>
<table xmlns="http://schemas.openxmlformats.org/spreadsheetml/2006/main" id="3" name="Table24" displayName="Table24" ref="J46:N60" totalsRowCount="1" headerRowDxfId="9">
  <autoFilter ref="J46:N59"/>
  <tableColumns count="5">
    <tableColumn id="1" name="CSM" totalsRowLabel="Grand Total" dataDxfId="8">
      <calculatedColumnFormula>E47</calculatedColumnFormula>
    </tableColumn>
    <tableColumn id="2" name="Gap" totalsRowFunction="sum" dataDxfId="7" totalsRowDxfId="6">
      <calculatedColumnFormula>B47-F47</calculatedColumnFormula>
    </tableColumn>
    <tableColumn id="3" name="FTE" totalsRowFunction="sum" dataDxfId="5" totalsRowDxfId="4">
      <calculatedColumnFormula>Table24[[#This Row],[Gap]]/176</calculatedColumnFormula>
    </tableColumn>
    <tableColumn id="5" name="Spare" totalsRowFunction="sum" dataDxfId="3" totalsRowDxfId="2">
      <calculatedColumnFormula>C47-G47</calculatedColumnFormula>
    </tableColumn>
    <tableColumn id="4" name="Velocity" totalsRowFunction="average" dataDxfId="1" totalsRowDxfId="0">
      <calculatedColumnFormula>IFERROR(F47/B47,"")</calculatedColumnFormula>
    </tableColumn>
  </tableColumns>
  <tableStyleInfo name="TableStyleMedium10"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bin"/><Relationship Id="rId4" Type="http://schemas.openxmlformats.org/officeDocument/2006/relationships/table" Target="../tables/table3.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customProperty" Target="../customProperty1.bin"/><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2.bin"/></Relationships>
</file>

<file path=xl/worksheets/_rels/sheet12.xml.rels><?xml version="1.0" encoding="UTF-8" standalone="yes"?>
<Relationships xmlns="http://schemas.openxmlformats.org/package/2006/relationships"><Relationship Id="rId1" Type="http://schemas.openxmlformats.org/officeDocument/2006/relationships/customProperty" Target="../customProperty3.bin"/></Relationships>
</file>

<file path=xl/worksheets/_rels/sheet2.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table" Target="../tables/table5.xml"/><Relationship Id="rId1" Type="http://schemas.openxmlformats.org/officeDocument/2006/relationships/table" Target="../tables/table4.xml"/></Relationships>
</file>

<file path=xl/worksheets/_rels/sheet3.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pivotTable" Target="../pivotTables/pivotTable3.xml"/><Relationship Id="rId7" Type="http://schemas.openxmlformats.org/officeDocument/2006/relationships/vmlDrawing" Target="../drawings/vmlDrawing1.vml"/><Relationship Id="rId12" Type="http://schemas.openxmlformats.org/officeDocument/2006/relationships/comments" Target="../comments1.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drawing" Target="../drawings/drawing1.xml"/><Relationship Id="rId11" Type="http://schemas.microsoft.com/office/2007/relationships/slicer" Target="../slicers/slicer1.xml"/><Relationship Id="rId5" Type="http://schemas.openxmlformats.org/officeDocument/2006/relationships/printerSettings" Target="../printerSettings/printerSettings2.bin"/><Relationship Id="rId10" Type="http://schemas.openxmlformats.org/officeDocument/2006/relationships/table" Target="../tables/table9.xml"/><Relationship Id="rId4" Type="http://schemas.openxmlformats.org/officeDocument/2006/relationships/pivotTable" Target="../pivotTables/pivotTable4.xml"/><Relationship Id="rId9" Type="http://schemas.openxmlformats.org/officeDocument/2006/relationships/table" Target="../tables/table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ivotTable" Target="../pivotTables/pivotTable6.xml"/><Relationship Id="rId1" Type="http://schemas.openxmlformats.org/officeDocument/2006/relationships/pivotTable" Target="../pivotTables/pivotTable5.xml"/><Relationship Id="rId5" Type="http://schemas.microsoft.com/office/2007/relationships/slicer" Target="../slicers/slicer2.xml"/><Relationship Id="rId4"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ivotTable" Target="../pivotTables/pivotTable7.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ivotTable" Target="../pivotTables/pivotTable9.xml"/><Relationship Id="rId1" Type="http://schemas.openxmlformats.org/officeDocument/2006/relationships/pivotTable" Target="../pivotTables/pivotTable8.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P33"/>
  <sheetViews>
    <sheetView workbookViewId="0">
      <selection activeCell="O23" sqref="O22:O23"/>
    </sheetView>
  </sheetViews>
  <sheetFormatPr defaultRowHeight="15"/>
  <cols>
    <col min="1" max="1" width="14.140625" style="38" bestFit="1" customWidth="1"/>
    <col min="2" max="2" width="12.28515625" style="38" bestFit="1" customWidth="1"/>
    <col min="3" max="3" width="9" style="38" bestFit="1" customWidth="1"/>
    <col min="4" max="4" width="12.28515625" style="38" bestFit="1" customWidth="1"/>
    <col min="5" max="5" width="9" style="38" bestFit="1" customWidth="1"/>
    <col min="6" max="6" width="12.28515625" style="38" bestFit="1" customWidth="1"/>
    <col min="7" max="7" width="9" style="38" bestFit="1" customWidth="1"/>
    <col min="8" max="8" width="12.28515625" style="38" bestFit="1" customWidth="1"/>
    <col min="9" max="9" width="9" style="38" bestFit="1" customWidth="1"/>
    <col min="10" max="10" width="15.42578125" style="38" bestFit="1" customWidth="1"/>
    <col min="11" max="11" width="12.85546875" style="38" bestFit="1" customWidth="1"/>
    <col min="12" max="13" width="9.140625" style="38"/>
    <col min="14" max="14" width="13.28515625" style="38" bestFit="1" customWidth="1"/>
    <col min="15" max="15" width="17.7109375" style="38" bestFit="1" customWidth="1"/>
    <col min="16" max="16" width="16.42578125" style="38" bestFit="1" customWidth="1"/>
    <col min="17" max="16384" width="9.140625" style="38"/>
  </cols>
  <sheetData>
    <row r="1" spans="1:16">
      <c r="A1" s="38" t="s">
        <v>983</v>
      </c>
      <c r="B1" s="43">
        <v>41096</v>
      </c>
    </row>
    <row r="2" spans="1:16" ht="20.25" thickBot="1">
      <c r="B2" s="57" t="s">
        <v>999</v>
      </c>
      <c r="C2" s="57"/>
      <c r="D2" s="57"/>
      <c r="E2" s="57"/>
      <c r="F2" s="57"/>
      <c r="G2" s="57"/>
      <c r="H2" s="57"/>
      <c r="I2" s="57"/>
      <c r="J2" s="57"/>
      <c r="K2" s="57"/>
    </row>
    <row r="3" spans="1:16" ht="17.25">
      <c r="B3" s="58" t="s">
        <v>984</v>
      </c>
      <c r="C3" s="59"/>
      <c r="D3" s="58" t="s">
        <v>985</v>
      </c>
      <c r="E3" s="59"/>
      <c r="F3" s="58" t="s">
        <v>986</v>
      </c>
      <c r="G3" s="59"/>
      <c r="H3" s="58" t="s">
        <v>987</v>
      </c>
      <c r="I3" s="59"/>
      <c r="J3" s="58" t="s">
        <v>998</v>
      </c>
      <c r="K3" s="59"/>
      <c r="N3" s="47" t="s">
        <v>1</v>
      </c>
      <c r="O3" s="50" t="s">
        <v>731</v>
      </c>
      <c r="P3" s="48" t="s">
        <v>730</v>
      </c>
    </row>
    <row r="4" spans="1:16">
      <c r="A4" s="38" t="s">
        <v>729</v>
      </c>
      <c r="B4" s="39" t="s">
        <v>991</v>
      </c>
      <c r="C4" s="40" t="s">
        <v>992</v>
      </c>
      <c r="D4" s="39" t="s">
        <v>988</v>
      </c>
      <c r="E4" s="40" t="s">
        <v>993</v>
      </c>
      <c r="F4" s="39" t="s">
        <v>994</v>
      </c>
      <c r="G4" s="40" t="s">
        <v>989</v>
      </c>
      <c r="H4" s="39" t="s">
        <v>990</v>
      </c>
      <c r="I4" s="40" t="s">
        <v>995</v>
      </c>
      <c r="J4" s="39" t="s">
        <v>996</v>
      </c>
      <c r="K4" s="40" t="s">
        <v>997</v>
      </c>
      <c r="N4" s="3" t="s">
        <v>315</v>
      </c>
      <c r="O4" s="24">
        <v>224.25</v>
      </c>
      <c r="P4" s="26">
        <v>30267</v>
      </c>
    </row>
    <row r="5" spans="1:16">
      <c r="A5" s="38" t="s">
        <v>5</v>
      </c>
      <c r="B5" s="39">
        <v>3</v>
      </c>
      <c r="C5" s="40">
        <v>515</v>
      </c>
      <c r="D5" s="39"/>
      <c r="E5" s="40"/>
      <c r="F5" s="39"/>
      <c r="G5" s="40"/>
      <c r="H5" s="39">
        <v>1</v>
      </c>
      <c r="I5" s="40">
        <v>3</v>
      </c>
      <c r="J5" s="39">
        <f t="shared" ref="J5:K9" si="0">SUM(B5,D5,F5,H5)</f>
        <v>4</v>
      </c>
      <c r="K5" s="40">
        <f t="shared" si="0"/>
        <v>518</v>
      </c>
      <c r="N5" s="3" t="s">
        <v>571</v>
      </c>
      <c r="O5" s="24">
        <v>97</v>
      </c>
      <c r="P5" s="26">
        <v>12850</v>
      </c>
    </row>
    <row r="6" spans="1:16">
      <c r="A6" s="38" t="s">
        <v>1003</v>
      </c>
      <c r="B6" s="39">
        <v>3</v>
      </c>
      <c r="C6" s="40">
        <v>175</v>
      </c>
      <c r="D6" s="39">
        <v>2</v>
      </c>
      <c r="E6" s="40">
        <v>55</v>
      </c>
      <c r="F6" s="39">
        <v>4</v>
      </c>
      <c r="G6" s="40">
        <v>29</v>
      </c>
      <c r="H6" s="39"/>
      <c r="I6" s="40"/>
      <c r="J6" s="39">
        <f t="shared" si="0"/>
        <v>9</v>
      </c>
      <c r="K6" s="40">
        <f t="shared" si="0"/>
        <v>259</v>
      </c>
      <c r="N6" s="3" t="s">
        <v>314</v>
      </c>
      <c r="O6" s="24">
        <v>95</v>
      </c>
      <c r="P6" s="26">
        <v>12150</v>
      </c>
    </row>
    <row r="7" spans="1:16">
      <c r="A7" s="38" t="s">
        <v>314</v>
      </c>
      <c r="B7" s="39">
        <v>1</v>
      </c>
      <c r="C7" s="40">
        <v>50</v>
      </c>
      <c r="D7" s="39">
        <v>11</v>
      </c>
      <c r="E7" s="40">
        <v>294</v>
      </c>
      <c r="F7" s="39">
        <v>6</v>
      </c>
      <c r="G7" s="40">
        <v>47</v>
      </c>
      <c r="H7" s="39"/>
      <c r="I7" s="40"/>
      <c r="J7" s="39">
        <f t="shared" si="0"/>
        <v>18</v>
      </c>
      <c r="K7" s="40">
        <f t="shared" si="0"/>
        <v>391</v>
      </c>
      <c r="N7" s="3" t="s">
        <v>527</v>
      </c>
      <c r="O7" s="24">
        <v>216.25</v>
      </c>
      <c r="P7" s="26">
        <v>23833</v>
      </c>
    </row>
    <row r="8" spans="1:16">
      <c r="A8" s="38" t="s">
        <v>527</v>
      </c>
      <c r="B8" s="39">
        <v>4</v>
      </c>
      <c r="C8" s="40">
        <v>200</v>
      </c>
      <c r="D8" s="39">
        <v>73</v>
      </c>
      <c r="E8" s="40">
        <v>1461</v>
      </c>
      <c r="F8" s="39">
        <v>71</v>
      </c>
      <c r="G8" s="40">
        <v>515</v>
      </c>
      <c r="H8" s="39">
        <v>2</v>
      </c>
      <c r="I8" s="40">
        <v>2</v>
      </c>
      <c r="J8" s="39">
        <f t="shared" si="0"/>
        <v>150</v>
      </c>
      <c r="K8" s="40">
        <f t="shared" si="0"/>
        <v>2178</v>
      </c>
      <c r="N8" s="3" t="s">
        <v>6</v>
      </c>
      <c r="O8" s="24">
        <v>8</v>
      </c>
      <c r="P8" s="26">
        <v>1000</v>
      </c>
    </row>
    <row r="9" spans="1:16">
      <c r="A9" s="38" t="s">
        <v>315</v>
      </c>
      <c r="B9" s="39">
        <v>3</v>
      </c>
      <c r="C9" s="40">
        <v>190</v>
      </c>
      <c r="D9" s="39">
        <v>14</v>
      </c>
      <c r="E9" s="40">
        <v>281</v>
      </c>
      <c r="F9" s="39">
        <v>8</v>
      </c>
      <c r="G9" s="40">
        <v>54</v>
      </c>
      <c r="H9" s="39">
        <v>1</v>
      </c>
      <c r="I9" s="40">
        <v>3</v>
      </c>
      <c r="J9" s="39">
        <f t="shared" si="0"/>
        <v>26</v>
      </c>
      <c r="K9" s="40">
        <f t="shared" si="0"/>
        <v>528</v>
      </c>
      <c r="N9" s="3" t="s">
        <v>486</v>
      </c>
      <c r="O9" s="24">
        <v>40</v>
      </c>
      <c r="P9" s="26">
        <v>5735</v>
      </c>
    </row>
    <row r="10" spans="1:16">
      <c r="A10" s="38" t="s">
        <v>486</v>
      </c>
      <c r="B10" s="39"/>
      <c r="C10" s="40"/>
      <c r="D10" s="39">
        <v>4</v>
      </c>
      <c r="E10" s="40">
        <v>76</v>
      </c>
      <c r="F10" s="39">
        <v>6</v>
      </c>
      <c r="G10" s="40">
        <v>32</v>
      </c>
      <c r="H10" s="39">
        <v>7</v>
      </c>
      <c r="I10" s="40">
        <v>15</v>
      </c>
      <c r="J10" s="44">
        <f>SUM(B10,D10,F10,H10)</f>
        <v>17</v>
      </c>
      <c r="K10" s="45">
        <f>SUM(C10,E10,G10,I10)</f>
        <v>123</v>
      </c>
      <c r="N10" s="3" t="s">
        <v>5</v>
      </c>
      <c r="O10" s="24">
        <v>114</v>
      </c>
      <c r="P10" s="26">
        <v>15300</v>
      </c>
    </row>
    <row r="11" spans="1:16" ht="15.75" thickBot="1">
      <c r="A11" s="38" t="s">
        <v>740</v>
      </c>
      <c r="B11" s="41">
        <f>SUBTOTAL(109,Table711[Accounts1])</f>
        <v>14</v>
      </c>
      <c r="C11" s="42">
        <f>SUBTOTAL(109,Table711[Seats1])</f>
        <v>1130</v>
      </c>
      <c r="D11" s="41">
        <f>SUBTOTAL(109,Table711[Accounts2])</f>
        <v>104</v>
      </c>
      <c r="E11" s="42">
        <f>SUBTOTAL(109,Table711[Seats2])</f>
        <v>2167</v>
      </c>
      <c r="F11" s="41">
        <f>SUBTOTAL(109,Table711[Accounts3])</f>
        <v>95</v>
      </c>
      <c r="G11" s="42">
        <f>SUBTOTAL(109,Table711[Seats3])</f>
        <v>677</v>
      </c>
      <c r="H11" s="41">
        <f>SUBTOTAL(109,Table711[Accounts4])</f>
        <v>11</v>
      </c>
      <c r="I11" s="42">
        <f>SUBTOTAL(109,Table711[Seats4])</f>
        <v>23</v>
      </c>
      <c r="J11" s="41">
        <f>SUBTOTAL(109,Table711[Total Acounts])</f>
        <v>224</v>
      </c>
      <c r="K11" s="42">
        <f>SUBTOTAL(109,Table711[Total Seats])</f>
        <v>3997</v>
      </c>
      <c r="N11" s="46" t="s">
        <v>2</v>
      </c>
      <c r="O11" s="51">
        <v>794.5</v>
      </c>
      <c r="P11" s="49">
        <v>101135</v>
      </c>
    </row>
    <row r="13" spans="1:16" ht="20.25" thickBot="1">
      <c r="B13" s="57" t="s">
        <v>328</v>
      </c>
      <c r="C13" s="57"/>
      <c r="D13" s="57"/>
      <c r="E13" s="57"/>
      <c r="F13" s="57"/>
      <c r="G13" s="57"/>
      <c r="H13" s="57"/>
      <c r="I13" s="57"/>
      <c r="J13" s="57"/>
      <c r="K13" s="57"/>
    </row>
    <row r="14" spans="1:16" ht="17.25">
      <c r="B14" s="58" t="s">
        <v>984</v>
      </c>
      <c r="C14" s="59"/>
      <c r="D14" s="58" t="s">
        <v>985</v>
      </c>
      <c r="E14" s="59"/>
      <c r="F14" s="58" t="s">
        <v>986</v>
      </c>
      <c r="G14" s="59"/>
      <c r="H14" s="58" t="s">
        <v>987</v>
      </c>
      <c r="I14" s="59"/>
      <c r="J14" s="58" t="s">
        <v>998</v>
      </c>
      <c r="K14" s="59"/>
    </row>
    <row r="15" spans="1:16">
      <c r="A15" s="38" t="s">
        <v>729</v>
      </c>
      <c r="B15" s="39" t="s">
        <v>991</v>
      </c>
      <c r="C15" s="40" t="s">
        <v>992</v>
      </c>
      <c r="D15" s="39" t="s">
        <v>988</v>
      </c>
      <c r="E15" s="40" t="s">
        <v>993</v>
      </c>
      <c r="F15" s="39" t="s">
        <v>994</v>
      </c>
      <c r="G15" s="40" t="s">
        <v>989</v>
      </c>
      <c r="H15" s="39" t="s">
        <v>990</v>
      </c>
      <c r="I15" s="40" t="s">
        <v>995</v>
      </c>
      <c r="J15" s="39" t="s">
        <v>996</v>
      </c>
      <c r="K15" s="40" t="s">
        <v>997</v>
      </c>
    </row>
    <row r="16" spans="1:16">
      <c r="A16" s="38" t="s">
        <v>5</v>
      </c>
      <c r="B16" s="39">
        <v>15</v>
      </c>
      <c r="C16" s="40">
        <v>1901</v>
      </c>
      <c r="D16" s="39">
        <v>9</v>
      </c>
      <c r="E16" s="40">
        <v>239</v>
      </c>
      <c r="F16" s="39">
        <v>1</v>
      </c>
      <c r="G16" s="40">
        <v>8</v>
      </c>
      <c r="H16" s="39">
        <v>6</v>
      </c>
      <c r="I16" s="40">
        <v>13</v>
      </c>
      <c r="J16" s="39">
        <f t="shared" ref="J16:K20" si="1">SUM(B16,D16,F16,H16)</f>
        <v>31</v>
      </c>
      <c r="K16" s="40">
        <f t="shared" si="1"/>
        <v>2161</v>
      </c>
    </row>
    <row r="17" spans="1:11">
      <c r="A17" s="38" t="s">
        <v>1003</v>
      </c>
      <c r="B17" s="39">
        <v>3</v>
      </c>
      <c r="C17" s="40">
        <v>190</v>
      </c>
      <c r="D17" s="39">
        <v>6</v>
      </c>
      <c r="E17" s="40">
        <v>127</v>
      </c>
      <c r="F17" s="39">
        <v>3</v>
      </c>
      <c r="G17" s="40">
        <v>19</v>
      </c>
      <c r="H17" s="39"/>
      <c r="I17" s="40"/>
      <c r="J17" s="39">
        <f t="shared" si="1"/>
        <v>12</v>
      </c>
      <c r="K17" s="40">
        <f t="shared" si="1"/>
        <v>336</v>
      </c>
    </row>
    <row r="18" spans="1:11">
      <c r="A18" s="38" t="s">
        <v>314</v>
      </c>
      <c r="B18" s="39">
        <v>14</v>
      </c>
      <c r="C18" s="40">
        <v>968</v>
      </c>
      <c r="D18" s="39">
        <v>92</v>
      </c>
      <c r="E18" s="40">
        <v>2068</v>
      </c>
      <c r="F18" s="39">
        <v>65</v>
      </c>
      <c r="G18" s="40">
        <v>459</v>
      </c>
      <c r="H18" s="39">
        <v>37</v>
      </c>
      <c r="I18" s="40">
        <v>65</v>
      </c>
      <c r="J18" s="39">
        <f t="shared" si="1"/>
        <v>208</v>
      </c>
      <c r="K18" s="40">
        <f t="shared" si="1"/>
        <v>3560</v>
      </c>
    </row>
    <row r="19" spans="1:11">
      <c r="A19" s="38" t="s">
        <v>527</v>
      </c>
      <c r="B19" s="39">
        <v>8</v>
      </c>
      <c r="C19" s="40">
        <v>819</v>
      </c>
      <c r="D19" s="39">
        <v>17</v>
      </c>
      <c r="E19" s="40">
        <v>377</v>
      </c>
      <c r="F19" s="39">
        <v>6</v>
      </c>
      <c r="G19" s="40">
        <v>40</v>
      </c>
      <c r="H19" s="39">
        <v>1</v>
      </c>
      <c r="I19" s="40">
        <v>3</v>
      </c>
      <c r="J19" s="39">
        <f t="shared" si="1"/>
        <v>32</v>
      </c>
      <c r="K19" s="40">
        <f t="shared" si="1"/>
        <v>1239</v>
      </c>
    </row>
    <row r="20" spans="1:11">
      <c r="A20" s="38" t="s">
        <v>315</v>
      </c>
      <c r="B20" s="39"/>
      <c r="C20" s="40"/>
      <c r="D20" s="39">
        <v>14</v>
      </c>
      <c r="E20" s="40">
        <v>292</v>
      </c>
      <c r="F20" s="39">
        <v>11</v>
      </c>
      <c r="G20" s="40">
        <v>65</v>
      </c>
      <c r="H20" s="39">
        <v>6</v>
      </c>
      <c r="I20" s="40">
        <v>11</v>
      </c>
      <c r="J20" s="39">
        <f t="shared" si="1"/>
        <v>31</v>
      </c>
      <c r="K20" s="40">
        <f t="shared" si="1"/>
        <v>368</v>
      </c>
    </row>
    <row r="21" spans="1:11">
      <c r="A21" s="38" t="s">
        <v>486</v>
      </c>
      <c r="B21" s="39"/>
      <c r="C21" s="40"/>
      <c r="D21" s="39">
        <v>5</v>
      </c>
      <c r="E21" s="40">
        <v>102</v>
      </c>
      <c r="F21" s="39">
        <v>49</v>
      </c>
      <c r="G21" s="40">
        <v>288</v>
      </c>
      <c r="H21" s="39">
        <v>95</v>
      </c>
      <c r="I21" s="40">
        <v>157</v>
      </c>
      <c r="J21" s="44">
        <f>SUM(B21,D21,F21,H21)</f>
        <v>149</v>
      </c>
      <c r="K21" s="45">
        <f>SUM(C21,E21,G21,I21)</f>
        <v>547</v>
      </c>
    </row>
    <row r="22" spans="1:11" ht="15.75" thickBot="1">
      <c r="A22" s="38" t="s">
        <v>740</v>
      </c>
      <c r="B22" s="41">
        <f>SUBTOTAL(109,Table7912[Accounts1])</f>
        <v>40</v>
      </c>
      <c r="C22" s="42">
        <f>SUBTOTAL(109,Table7912[Seats1])</f>
        <v>3878</v>
      </c>
      <c r="D22" s="41">
        <f>SUBTOTAL(109,Table7912[Accounts2])</f>
        <v>143</v>
      </c>
      <c r="E22" s="42">
        <f>SUBTOTAL(109,Table7912[Seats2])</f>
        <v>3205</v>
      </c>
      <c r="F22" s="41">
        <f>SUBTOTAL(109,Table7912[Accounts3])</f>
        <v>135</v>
      </c>
      <c r="G22" s="42">
        <f>SUBTOTAL(109,Table7912[Seats3])</f>
        <v>879</v>
      </c>
      <c r="H22" s="41">
        <f>SUBTOTAL(109,Table7912[Accounts4])</f>
        <v>145</v>
      </c>
      <c r="I22" s="42">
        <f>SUBTOTAL(109,Table7912[Seats4])</f>
        <v>249</v>
      </c>
      <c r="J22" s="41">
        <f>SUBTOTAL(109,Table7912[Total Acounts])</f>
        <v>463</v>
      </c>
      <c r="K22" s="42">
        <f>SUBTOTAL(109,Table7912[Total Seats])</f>
        <v>8211</v>
      </c>
    </row>
    <row r="24" spans="1:11" ht="20.25" thickBot="1">
      <c r="B24" s="57" t="s">
        <v>1000</v>
      </c>
      <c r="C24" s="57"/>
      <c r="D24" s="57"/>
      <c r="E24" s="57"/>
      <c r="F24" s="57"/>
      <c r="G24" s="57"/>
      <c r="H24" s="57"/>
      <c r="I24" s="57"/>
      <c r="J24" s="57"/>
      <c r="K24" s="57"/>
    </row>
    <row r="25" spans="1:11" ht="17.25">
      <c r="B25" s="58" t="s">
        <v>984</v>
      </c>
      <c r="C25" s="59"/>
      <c r="D25" s="58" t="s">
        <v>985</v>
      </c>
      <c r="E25" s="59"/>
      <c r="F25" s="58" t="s">
        <v>986</v>
      </c>
      <c r="G25" s="59"/>
      <c r="H25" s="58" t="s">
        <v>987</v>
      </c>
      <c r="I25" s="59"/>
      <c r="J25" s="58" t="s">
        <v>998</v>
      </c>
      <c r="K25" s="59"/>
    </row>
    <row r="26" spans="1:11">
      <c r="A26" s="38" t="s">
        <v>729</v>
      </c>
      <c r="B26" s="39" t="s">
        <v>991</v>
      </c>
      <c r="C26" s="40" t="s">
        <v>992</v>
      </c>
      <c r="D26" s="39" t="s">
        <v>988</v>
      </c>
      <c r="E26" s="40" t="s">
        <v>993</v>
      </c>
      <c r="F26" s="39" t="s">
        <v>994</v>
      </c>
      <c r="G26" s="40" t="s">
        <v>989</v>
      </c>
      <c r="H26" s="39" t="s">
        <v>990</v>
      </c>
      <c r="I26" s="40" t="s">
        <v>995</v>
      </c>
      <c r="J26" s="39" t="s">
        <v>996</v>
      </c>
      <c r="K26" s="40" t="s">
        <v>997</v>
      </c>
    </row>
    <row r="27" spans="1:11">
      <c r="A27" s="38" t="s">
        <v>5</v>
      </c>
      <c r="B27" s="39">
        <v>2</v>
      </c>
      <c r="C27" s="40">
        <v>277</v>
      </c>
      <c r="D27" s="39">
        <v>3</v>
      </c>
      <c r="E27" s="40">
        <v>113</v>
      </c>
      <c r="F27" s="39"/>
      <c r="G27" s="40"/>
      <c r="H27" s="39">
        <v>9</v>
      </c>
      <c r="I27" s="40">
        <v>17</v>
      </c>
      <c r="J27" s="39">
        <f t="shared" ref="J27:K31" si="2">SUM(B27,D27,F27,H27)</f>
        <v>14</v>
      </c>
      <c r="K27" s="40">
        <f t="shared" si="2"/>
        <v>407</v>
      </c>
    </row>
    <row r="28" spans="1:11">
      <c r="A28" s="38" t="s">
        <v>1003</v>
      </c>
      <c r="B28" s="39"/>
      <c r="C28" s="40"/>
      <c r="D28" s="39">
        <v>2</v>
      </c>
      <c r="E28" s="40">
        <v>30</v>
      </c>
      <c r="F28" s="39"/>
      <c r="G28" s="40"/>
      <c r="H28" s="39"/>
      <c r="I28" s="40"/>
      <c r="J28" s="39">
        <f t="shared" si="2"/>
        <v>2</v>
      </c>
      <c r="K28" s="40">
        <f t="shared" si="2"/>
        <v>30</v>
      </c>
    </row>
    <row r="29" spans="1:11">
      <c r="A29" s="38" t="s">
        <v>314</v>
      </c>
      <c r="B29" s="39">
        <v>8</v>
      </c>
      <c r="C29" s="40">
        <v>525</v>
      </c>
      <c r="D29" s="39">
        <v>12</v>
      </c>
      <c r="E29" s="40">
        <v>311</v>
      </c>
      <c r="F29" s="39">
        <v>50</v>
      </c>
      <c r="G29" s="40">
        <v>331</v>
      </c>
      <c r="H29" s="39">
        <v>103</v>
      </c>
      <c r="I29" s="40">
        <v>165</v>
      </c>
      <c r="J29" s="39">
        <f t="shared" si="2"/>
        <v>173</v>
      </c>
      <c r="K29" s="40">
        <f t="shared" si="2"/>
        <v>1332</v>
      </c>
    </row>
    <row r="30" spans="1:11">
      <c r="A30" s="38" t="s">
        <v>527</v>
      </c>
      <c r="B30" s="39"/>
      <c r="C30" s="40"/>
      <c r="D30" s="39">
        <v>5</v>
      </c>
      <c r="E30" s="40">
        <v>94</v>
      </c>
      <c r="F30" s="39">
        <v>7</v>
      </c>
      <c r="G30" s="40">
        <v>46</v>
      </c>
      <c r="H30" s="39"/>
      <c r="I30" s="40"/>
      <c r="J30" s="39">
        <f t="shared" si="2"/>
        <v>12</v>
      </c>
      <c r="K30" s="40">
        <f t="shared" si="2"/>
        <v>140</v>
      </c>
    </row>
    <row r="31" spans="1:11">
      <c r="A31" s="38" t="s">
        <v>315</v>
      </c>
      <c r="B31" s="39"/>
      <c r="C31" s="40"/>
      <c r="D31" s="39">
        <v>1</v>
      </c>
      <c r="E31" s="40">
        <v>19</v>
      </c>
      <c r="F31" s="39">
        <v>2</v>
      </c>
      <c r="G31" s="40">
        <v>16</v>
      </c>
      <c r="H31" s="39">
        <v>2</v>
      </c>
      <c r="I31" s="40">
        <v>5</v>
      </c>
      <c r="J31" s="39">
        <f t="shared" si="2"/>
        <v>5</v>
      </c>
      <c r="K31" s="40">
        <f t="shared" si="2"/>
        <v>40</v>
      </c>
    </row>
    <row r="32" spans="1:11">
      <c r="A32" s="38" t="s">
        <v>486</v>
      </c>
      <c r="B32" s="39"/>
      <c r="C32" s="40"/>
      <c r="D32" s="39">
        <v>4</v>
      </c>
      <c r="E32" s="40">
        <v>88</v>
      </c>
      <c r="F32" s="39">
        <v>18</v>
      </c>
      <c r="G32" s="40">
        <v>98</v>
      </c>
      <c r="H32" s="39">
        <v>134</v>
      </c>
      <c r="I32" s="40">
        <v>201</v>
      </c>
      <c r="J32" s="44">
        <f>SUM(B32,D32,F32,H32)</f>
        <v>156</v>
      </c>
      <c r="K32" s="45">
        <f>SUM(C32,E32,G32,I32)</f>
        <v>387</v>
      </c>
    </row>
    <row r="33" spans="1:11" ht="15.75" thickBot="1">
      <c r="A33" s="38" t="s">
        <v>740</v>
      </c>
      <c r="B33" s="41">
        <f>SUBTOTAL(109,Table791013[Accounts1])</f>
        <v>10</v>
      </c>
      <c r="C33" s="42">
        <f>SUBTOTAL(109,Table791013[Seats1])</f>
        <v>802</v>
      </c>
      <c r="D33" s="41">
        <f>SUBTOTAL(109,Table791013[Accounts2])</f>
        <v>27</v>
      </c>
      <c r="E33" s="42">
        <f>SUBTOTAL(109,Table791013[Seats2])</f>
        <v>655</v>
      </c>
      <c r="F33" s="41">
        <f>SUBTOTAL(109,Table791013[Accounts3])</f>
        <v>77</v>
      </c>
      <c r="G33" s="42">
        <f>SUBTOTAL(109,Table791013[Seats3])</f>
        <v>491</v>
      </c>
      <c r="H33" s="41">
        <f>SUBTOTAL(109,Table791013[Accounts4])</f>
        <v>248</v>
      </c>
      <c r="I33" s="42">
        <f>SUBTOTAL(109,Table791013[Seats4])</f>
        <v>388</v>
      </c>
      <c r="J33" s="41">
        <f>SUBTOTAL(109,Table791013[Total Acounts])</f>
        <v>362</v>
      </c>
      <c r="K33" s="42">
        <f>SUBTOTAL(109,Table791013[Total Seats])</f>
        <v>2336</v>
      </c>
    </row>
  </sheetData>
  <mergeCells count="18">
    <mergeCell ref="B2:K2"/>
    <mergeCell ref="B3:C3"/>
    <mergeCell ref="D3:E3"/>
    <mergeCell ref="F3:G3"/>
    <mergeCell ref="H3:I3"/>
    <mergeCell ref="J3:K3"/>
    <mergeCell ref="B13:K13"/>
    <mergeCell ref="B14:C14"/>
    <mergeCell ref="D14:E14"/>
    <mergeCell ref="F14:G14"/>
    <mergeCell ref="H14:I14"/>
    <mergeCell ref="J14:K14"/>
    <mergeCell ref="B24:K24"/>
    <mergeCell ref="B25:C25"/>
    <mergeCell ref="D25:E25"/>
    <mergeCell ref="F25:G25"/>
    <mergeCell ref="H25:I25"/>
    <mergeCell ref="J25:K25"/>
  </mergeCells>
  <pageMargins left="0.7" right="0.7" top="0.75" bottom="0.75" header="0.3" footer="0.3"/>
  <pageSetup paperSize="9" orientation="portrait" r:id="rId1"/>
  <tableParts count="3">
    <tablePart r:id="rId2"/>
    <tablePart r:id="rId3"/>
    <tablePart r:id="rId4"/>
  </tablePar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sheetPr>
  <dimension ref="A1:Y197"/>
  <sheetViews>
    <sheetView topLeftCell="D1" workbookViewId="0"/>
  </sheetViews>
  <sheetFormatPr defaultRowHeight="15"/>
  <cols>
    <col min="1" max="1" width="11.7109375" style="4" customWidth="1"/>
    <col min="2" max="2" width="71.42578125" style="4" bestFit="1" customWidth="1"/>
    <col min="3" max="3" width="18.5703125" style="5" customWidth="1"/>
    <col min="4" max="4" width="18.5703125" style="4" customWidth="1"/>
    <col min="5" max="5" width="15.42578125" style="4" customWidth="1"/>
    <col min="6" max="11" width="9.140625" style="4"/>
    <col min="12" max="12" width="11.28515625" style="4" bestFit="1" customWidth="1"/>
    <col min="13" max="13" width="9.140625" style="4"/>
    <col min="14" max="14" width="22" style="4" customWidth="1"/>
    <col min="15" max="15" width="12.28515625" style="4" customWidth="1"/>
    <col min="16" max="16" width="10" style="4" customWidth="1"/>
    <col min="17" max="17" width="9.140625" style="4" customWidth="1"/>
    <col min="18" max="21" width="9.140625" style="4"/>
    <col min="22" max="22" width="20.42578125" style="4" bestFit="1" customWidth="1"/>
    <col min="23" max="23" width="28.7109375" style="4" bestFit="1" customWidth="1"/>
    <col min="24" max="24" width="9.140625" style="4"/>
    <col min="25" max="25" width="9.140625" style="11"/>
  </cols>
  <sheetData>
    <row r="1" spans="1:25">
      <c r="A1" s="4" t="s">
        <v>107</v>
      </c>
      <c r="B1" s="4" t="s">
        <v>108</v>
      </c>
      <c r="C1" s="5" t="s">
        <v>313</v>
      </c>
      <c r="D1" s="4" t="s">
        <v>717</v>
      </c>
      <c r="E1" s="4" t="s">
        <v>718</v>
      </c>
      <c r="F1" s="4" t="s">
        <v>605</v>
      </c>
      <c r="G1" s="4" t="s">
        <v>606</v>
      </c>
      <c r="H1" s="4" t="s">
        <v>603</v>
      </c>
      <c r="I1" s="4" t="s">
        <v>604</v>
      </c>
      <c r="J1" s="4" t="s">
        <v>719</v>
      </c>
      <c r="K1" s="4" t="s">
        <v>720</v>
      </c>
      <c r="L1" s="4" t="s">
        <v>721</v>
      </c>
      <c r="M1" s="4" t="s">
        <v>37</v>
      </c>
      <c r="N1" s="4" t="s">
        <v>722</v>
      </c>
      <c r="O1" s="4" t="s">
        <v>803</v>
      </c>
      <c r="P1" s="4" t="s">
        <v>616</v>
      </c>
      <c r="Q1" s="4" t="s">
        <v>617</v>
      </c>
      <c r="R1" s="4" t="s">
        <v>723</v>
      </c>
      <c r="S1" s="4" t="s">
        <v>724</v>
      </c>
      <c r="T1" s="4" t="s">
        <v>725</v>
      </c>
      <c r="U1" s="4" t="s">
        <v>116</v>
      </c>
      <c r="V1" s="4" t="s">
        <v>117</v>
      </c>
      <c r="W1" s="4" t="s">
        <v>726</v>
      </c>
      <c r="X1" s="4" t="s">
        <v>958</v>
      </c>
      <c r="Y1" s="12" t="s">
        <v>716</v>
      </c>
    </row>
    <row r="2" spans="1:25" ht="15" customHeight="1">
      <c r="A2" s="4" t="s">
        <v>301</v>
      </c>
      <c r="B2" s="4" t="s">
        <v>302</v>
      </c>
      <c r="C2" s="5">
        <v>40969</v>
      </c>
      <c r="D2" s="4" t="s">
        <v>238</v>
      </c>
      <c r="E2" s="4" t="s">
        <v>205</v>
      </c>
      <c r="F2" s="4">
        <v>0</v>
      </c>
      <c r="G2" s="4" t="s">
        <v>607</v>
      </c>
      <c r="H2" s="4">
        <v>800</v>
      </c>
      <c r="I2" s="4" t="s">
        <v>607</v>
      </c>
      <c r="J2" s="4">
        <v>800</v>
      </c>
      <c r="K2" s="4" t="s">
        <v>607</v>
      </c>
      <c r="L2" s="4">
        <v>160</v>
      </c>
      <c r="M2" s="4" t="b">
        <v>1</v>
      </c>
      <c r="N2" s="4" t="s">
        <v>715</v>
      </c>
      <c r="O2" s="4">
        <v>5</v>
      </c>
      <c r="P2" s="4">
        <v>5</v>
      </c>
      <c r="Q2" s="4" t="s">
        <v>49</v>
      </c>
      <c r="R2" s="4">
        <v>20</v>
      </c>
      <c r="S2" s="4">
        <v>1</v>
      </c>
      <c r="T2" s="4" t="s">
        <v>49</v>
      </c>
      <c r="U2" s="4">
        <v>4</v>
      </c>
      <c r="V2" s="4" t="s">
        <v>49</v>
      </c>
      <c r="W2" s="4" t="s">
        <v>315</v>
      </c>
      <c r="Y2" s="11" t="s">
        <v>716</v>
      </c>
    </row>
    <row r="3" spans="1:25" ht="15" customHeight="1">
      <c r="A3" s="4" t="s">
        <v>306</v>
      </c>
      <c r="B3" s="4" t="s">
        <v>307</v>
      </c>
      <c r="C3" s="5">
        <v>40969</v>
      </c>
      <c r="D3" s="4" t="s">
        <v>704</v>
      </c>
      <c r="E3" s="4" t="s">
        <v>205</v>
      </c>
      <c r="F3" s="4">
        <v>0</v>
      </c>
      <c r="G3" s="4" t="s">
        <v>607</v>
      </c>
      <c r="H3" s="4">
        <v>0</v>
      </c>
      <c r="I3" s="4" t="s">
        <v>607</v>
      </c>
      <c r="L3" s="4">
        <v>0</v>
      </c>
      <c r="M3" s="4" t="b">
        <v>0</v>
      </c>
      <c r="N3" s="4" t="s">
        <v>29</v>
      </c>
      <c r="O3" s="4">
        <v>2</v>
      </c>
      <c r="P3" s="4">
        <v>2</v>
      </c>
      <c r="Q3" s="4" t="s">
        <v>49</v>
      </c>
      <c r="R3" s="4">
        <v>100</v>
      </c>
      <c r="S3" s="4">
        <v>2.5</v>
      </c>
      <c r="T3" s="4" t="s">
        <v>49</v>
      </c>
      <c r="U3" s="4">
        <v>0</v>
      </c>
      <c r="V3" s="4" t="s">
        <v>49</v>
      </c>
      <c r="W3" s="4" t="s">
        <v>571</v>
      </c>
      <c r="Y3" s="11" t="s">
        <v>716</v>
      </c>
    </row>
    <row r="4" spans="1:25" ht="15" customHeight="1">
      <c r="A4" s="4" t="s">
        <v>309</v>
      </c>
      <c r="B4" s="4" t="s">
        <v>310</v>
      </c>
      <c r="C4" s="5">
        <v>40974</v>
      </c>
      <c r="D4" s="4" t="s">
        <v>704</v>
      </c>
      <c r="E4" s="4" t="s">
        <v>205</v>
      </c>
      <c r="F4" s="4">
        <v>0</v>
      </c>
      <c r="G4" s="4" t="s">
        <v>607</v>
      </c>
      <c r="H4" s="4">
        <v>0</v>
      </c>
      <c r="I4" s="4" t="s">
        <v>607</v>
      </c>
      <c r="L4" s="4">
        <v>0</v>
      </c>
      <c r="M4" s="4" t="b">
        <v>0</v>
      </c>
      <c r="N4" s="4" t="s">
        <v>29</v>
      </c>
      <c r="O4" s="4">
        <v>6</v>
      </c>
      <c r="P4" s="4">
        <v>8.92</v>
      </c>
      <c r="Q4" s="4" t="s">
        <v>49</v>
      </c>
      <c r="R4" s="4">
        <v>28.02</v>
      </c>
      <c r="S4" s="4">
        <v>2.5</v>
      </c>
      <c r="T4" s="4" t="s">
        <v>49</v>
      </c>
      <c r="U4" s="4">
        <v>6.42</v>
      </c>
      <c r="V4" s="4" t="s">
        <v>49</v>
      </c>
      <c r="W4" s="4" t="s">
        <v>5</v>
      </c>
      <c r="Y4" s="11" t="s">
        <v>716</v>
      </c>
    </row>
    <row r="5" spans="1:25" ht="15" customHeight="1">
      <c r="A5" s="4" t="s">
        <v>316</v>
      </c>
      <c r="B5" s="4" t="s">
        <v>317</v>
      </c>
      <c r="C5" s="5">
        <v>40976</v>
      </c>
      <c r="D5" s="4" t="s">
        <v>704</v>
      </c>
      <c r="E5" s="4" t="s">
        <v>205</v>
      </c>
      <c r="F5" s="4">
        <v>167</v>
      </c>
      <c r="G5" s="4" t="s">
        <v>607</v>
      </c>
      <c r="H5" s="4">
        <v>167</v>
      </c>
      <c r="I5" s="4" t="s">
        <v>607</v>
      </c>
      <c r="J5" s="4">
        <v>167</v>
      </c>
      <c r="K5" s="4" t="s">
        <v>607</v>
      </c>
      <c r="L5" s="4">
        <v>111.33</v>
      </c>
      <c r="M5" s="4" t="b">
        <v>1</v>
      </c>
      <c r="N5" s="4" t="s">
        <v>29</v>
      </c>
      <c r="O5" s="4">
        <v>1.5</v>
      </c>
      <c r="P5" s="4">
        <v>1.5</v>
      </c>
      <c r="Q5" s="4" t="s">
        <v>49</v>
      </c>
      <c r="R5" s="4">
        <v>100</v>
      </c>
      <c r="S5" s="4">
        <v>3</v>
      </c>
      <c r="T5" s="4" t="s">
        <v>49</v>
      </c>
      <c r="U5" s="4">
        <v>0</v>
      </c>
      <c r="V5" s="4" t="s">
        <v>49</v>
      </c>
      <c r="W5" s="4" t="s">
        <v>315</v>
      </c>
      <c r="Y5" s="11" t="s">
        <v>716</v>
      </c>
    </row>
    <row r="6" spans="1:25" ht="15" customHeight="1">
      <c r="A6" s="4" t="s">
        <v>320</v>
      </c>
      <c r="B6" s="4" t="s">
        <v>321</v>
      </c>
      <c r="C6" s="5">
        <v>40976</v>
      </c>
      <c r="D6" s="4" t="s">
        <v>704</v>
      </c>
      <c r="E6" s="4" t="s">
        <v>205</v>
      </c>
      <c r="F6" s="4">
        <v>1000</v>
      </c>
      <c r="G6" s="4" t="s">
        <v>607</v>
      </c>
      <c r="H6" s="4">
        <v>1000</v>
      </c>
      <c r="I6" s="4" t="s">
        <v>607</v>
      </c>
      <c r="J6" s="4">
        <v>1000</v>
      </c>
      <c r="K6" s="4" t="s">
        <v>607</v>
      </c>
      <c r="L6" s="4">
        <v>125</v>
      </c>
      <c r="M6" s="4" t="b">
        <v>1</v>
      </c>
      <c r="N6" s="4" t="s">
        <v>29</v>
      </c>
      <c r="O6" s="4">
        <v>8</v>
      </c>
      <c r="P6" s="4">
        <v>8</v>
      </c>
      <c r="Q6" s="4" t="s">
        <v>49</v>
      </c>
      <c r="R6" s="4">
        <v>100</v>
      </c>
      <c r="S6" s="4">
        <v>8</v>
      </c>
      <c r="T6" s="4" t="s">
        <v>49</v>
      </c>
      <c r="U6" s="4">
        <v>0</v>
      </c>
      <c r="V6" s="4" t="s">
        <v>49</v>
      </c>
      <c r="W6" s="4" t="s">
        <v>6</v>
      </c>
      <c r="Y6" s="11" t="s">
        <v>716</v>
      </c>
    </row>
    <row r="7" spans="1:25" ht="15" customHeight="1">
      <c r="A7" s="4" t="s">
        <v>337</v>
      </c>
      <c r="B7" s="4" t="s">
        <v>338</v>
      </c>
      <c r="C7" s="5">
        <v>40979</v>
      </c>
      <c r="D7" s="4" t="s">
        <v>238</v>
      </c>
      <c r="E7" s="4" t="s">
        <v>119</v>
      </c>
      <c r="F7" s="4">
        <v>800</v>
      </c>
      <c r="G7" s="4" t="s">
        <v>607</v>
      </c>
      <c r="H7" s="4">
        <v>800</v>
      </c>
      <c r="I7" s="4" t="s">
        <v>607</v>
      </c>
      <c r="J7" s="4">
        <v>800</v>
      </c>
      <c r="K7" s="4" t="s">
        <v>607</v>
      </c>
      <c r="L7" s="4">
        <v>160</v>
      </c>
      <c r="M7" s="4" t="b">
        <v>1</v>
      </c>
      <c r="N7" s="4" t="s">
        <v>715</v>
      </c>
      <c r="O7" s="4">
        <v>5</v>
      </c>
      <c r="P7" s="4">
        <v>5</v>
      </c>
      <c r="Q7" s="4" t="s">
        <v>49</v>
      </c>
      <c r="R7" s="4">
        <v>100</v>
      </c>
      <c r="S7" s="4">
        <v>7</v>
      </c>
      <c r="T7" s="4" t="s">
        <v>49</v>
      </c>
      <c r="U7" s="4">
        <v>0</v>
      </c>
      <c r="V7" s="4" t="s">
        <v>49</v>
      </c>
      <c r="W7" s="4" t="s">
        <v>680</v>
      </c>
      <c r="Y7" s="11" t="s">
        <v>716</v>
      </c>
    </row>
    <row r="8" spans="1:25" ht="15" customHeight="1">
      <c r="A8" s="4" t="s">
        <v>342</v>
      </c>
      <c r="B8" s="4" t="s">
        <v>343</v>
      </c>
      <c r="C8" s="5">
        <v>40979</v>
      </c>
      <c r="D8" s="4" t="s">
        <v>238</v>
      </c>
      <c r="E8" s="4" t="s">
        <v>119</v>
      </c>
      <c r="F8" s="4">
        <v>436.36</v>
      </c>
      <c r="G8" s="4" t="s">
        <v>607</v>
      </c>
      <c r="H8" s="4">
        <v>800</v>
      </c>
      <c r="I8" s="4" t="s">
        <v>607</v>
      </c>
      <c r="J8" s="4">
        <v>800</v>
      </c>
      <c r="K8" s="4" t="s">
        <v>607</v>
      </c>
      <c r="L8" s="4">
        <v>145.44999999999999</v>
      </c>
      <c r="M8" s="4" t="b">
        <v>1</v>
      </c>
      <c r="N8" s="4" t="s">
        <v>715</v>
      </c>
      <c r="O8" s="4">
        <v>5.5</v>
      </c>
      <c r="P8" s="4">
        <v>5.5</v>
      </c>
      <c r="Q8" s="4" t="s">
        <v>49</v>
      </c>
      <c r="R8" s="4">
        <v>54.55</v>
      </c>
      <c r="S8" s="4">
        <v>2</v>
      </c>
      <c r="T8" s="4" t="s">
        <v>49</v>
      </c>
      <c r="U8" s="4">
        <v>2.5</v>
      </c>
      <c r="V8" s="4" t="s">
        <v>49</v>
      </c>
      <c r="W8" s="4" t="s">
        <v>7</v>
      </c>
      <c r="Y8" s="11" t="s">
        <v>716</v>
      </c>
    </row>
    <row r="9" spans="1:25">
      <c r="A9" s="4" t="s">
        <v>323</v>
      </c>
      <c r="B9" s="4" t="s">
        <v>324</v>
      </c>
      <c r="C9" s="5">
        <v>40980</v>
      </c>
      <c r="D9" s="4" t="s">
        <v>704</v>
      </c>
      <c r="E9" s="4" t="s">
        <v>205</v>
      </c>
      <c r="F9" s="4">
        <v>0</v>
      </c>
      <c r="G9" s="4" t="s">
        <v>607</v>
      </c>
      <c r="H9" s="4">
        <v>0</v>
      </c>
      <c r="I9" s="4" t="s">
        <v>607</v>
      </c>
      <c r="L9" s="4">
        <v>0</v>
      </c>
      <c r="M9" s="4" t="b">
        <v>0</v>
      </c>
      <c r="N9" s="4" t="s">
        <v>29</v>
      </c>
      <c r="O9" s="4">
        <v>1</v>
      </c>
      <c r="P9" s="4">
        <v>1</v>
      </c>
      <c r="Q9" s="4" t="s">
        <v>49</v>
      </c>
      <c r="R9" s="4">
        <v>100</v>
      </c>
      <c r="S9" s="4">
        <v>1</v>
      </c>
      <c r="T9" s="4" t="s">
        <v>49</v>
      </c>
      <c r="U9" s="4">
        <v>0</v>
      </c>
      <c r="V9" s="4" t="s">
        <v>49</v>
      </c>
      <c r="W9" s="4" t="s">
        <v>315</v>
      </c>
      <c r="Y9" s="11" t="s">
        <v>716</v>
      </c>
    </row>
    <row r="10" spans="1:25" ht="15" customHeight="1">
      <c r="A10" s="4" t="s">
        <v>348</v>
      </c>
      <c r="B10" s="4" t="s">
        <v>598</v>
      </c>
      <c r="C10" s="5">
        <v>40981</v>
      </c>
      <c r="D10" s="4" t="s">
        <v>238</v>
      </c>
      <c r="E10" s="4" t="s">
        <v>205</v>
      </c>
      <c r="F10" s="4">
        <v>2175.35</v>
      </c>
      <c r="G10" s="4" t="s">
        <v>607</v>
      </c>
      <c r="H10" s="4">
        <v>3500</v>
      </c>
      <c r="I10" s="4" t="s">
        <v>607</v>
      </c>
      <c r="J10" s="4">
        <v>3500</v>
      </c>
      <c r="K10" s="4" t="s">
        <v>607</v>
      </c>
      <c r="L10" s="4">
        <v>145.83000000000001</v>
      </c>
      <c r="M10" s="4" t="b">
        <v>1</v>
      </c>
      <c r="N10" s="4" t="s">
        <v>714</v>
      </c>
      <c r="O10" s="4">
        <v>24</v>
      </c>
      <c r="P10" s="4">
        <v>24</v>
      </c>
      <c r="Q10" s="4" t="s">
        <v>49</v>
      </c>
      <c r="R10" s="4">
        <v>62.15</v>
      </c>
      <c r="S10" s="4">
        <v>14.92</v>
      </c>
      <c r="T10" s="4" t="s">
        <v>49</v>
      </c>
      <c r="U10" s="4">
        <v>9.08</v>
      </c>
      <c r="V10" s="4" t="s">
        <v>49</v>
      </c>
      <c r="W10" s="4" t="s">
        <v>315</v>
      </c>
      <c r="Y10" s="11" t="s">
        <v>716</v>
      </c>
    </row>
    <row r="11" spans="1:25" ht="15" customHeight="1">
      <c r="A11" s="4" t="s">
        <v>352</v>
      </c>
      <c r="B11" s="4" t="s">
        <v>406</v>
      </c>
      <c r="C11" s="5">
        <v>40981</v>
      </c>
      <c r="D11" s="4" t="s">
        <v>704</v>
      </c>
      <c r="E11" s="4" t="s">
        <v>205</v>
      </c>
      <c r="F11" s="4">
        <v>0</v>
      </c>
      <c r="G11" s="4" t="s">
        <v>607</v>
      </c>
      <c r="H11" s="4">
        <v>0</v>
      </c>
      <c r="I11" s="4" t="s">
        <v>607</v>
      </c>
      <c r="L11" s="4">
        <v>0</v>
      </c>
      <c r="M11" s="4" t="b">
        <v>0</v>
      </c>
      <c r="N11" s="4" t="s">
        <v>29</v>
      </c>
      <c r="O11" s="4">
        <v>10</v>
      </c>
      <c r="P11" s="4">
        <v>10</v>
      </c>
      <c r="Q11" s="4" t="s">
        <v>49</v>
      </c>
      <c r="R11" s="4">
        <v>20</v>
      </c>
      <c r="S11" s="4">
        <v>2</v>
      </c>
      <c r="T11" s="4" t="s">
        <v>49</v>
      </c>
      <c r="U11" s="4">
        <v>8</v>
      </c>
      <c r="V11" s="4" t="s">
        <v>49</v>
      </c>
      <c r="W11" s="4" t="s">
        <v>314</v>
      </c>
      <c r="Y11" s="11" t="s">
        <v>716</v>
      </c>
    </row>
    <row r="12" spans="1:25" ht="15" customHeight="1">
      <c r="A12" s="4" t="s">
        <v>353</v>
      </c>
      <c r="B12" s="4" t="s">
        <v>543</v>
      </c>
      <c r="C12" s="5">
        <v>40982</v>
      </c>
      <c r="D12" s="4" t="s">
        <v>704</v>
      </c>
      <c r="E12" s="4" t="s">
        <v>205</v>
      </c>
      <c r="F12" s="4">
        <v>167</v>
      </c>
      <c r="G12" s="4" t="s">
        <v>607</v>
      </c>
      <c r="H12" s="4">
        <v>167</v>
      </c>
      <c r="I12" s="4" t="s">
        <v>607</v>
      </c>
      <c r="J12" s="4">
        <v>167</v>
      </c>
      <c r="K12" s="4" t="s">
        <v>607</v>
      </c>
      <c r="L12" s="4">
        <v>167</v>
      </c>
      <c r="M12" s="4" t="b">
        <v>1</v>
      </c>
      <c r="N12" s="4" t="s">
        <v>29</v>
      </c>
      <c r="O12" s="4">
        <v>1</v>
      </c>
      <c r="P12" s="4">
        <v>1</v>
      </c>
      <c r="Q12" s="4" t="s">
        <v>49</v>
      </c>
      <c r="R12" s="4">
        <v>100</v>
      </c>
      <c r="S12" s="4">
        <v>1</v>
      </c>
      <c r="T12" s="4" t="s">
        <v>49</v>
      </c>
      <c r="U12" s="4">
        <v>0</v>
      </c>
      <c r="V12" s="4" t="s">
        <v>49</v>
      </c>
      <c r="W12" s="4" t="s">
        <v>486</v>
      </c>
      <c r="Y12" s="11" t="s">
        <v>716</v>
      </c>
    </row>
    <row r="13" spans="1:25" ht="15" customHeight="1">
      <c r="A13" s="4" t="s">
        <v>356</v>
      </c>
      <c r="B13" s="4" t="s">
        <v>403</v>
      </c>
      <c r="C13" s="5">
        <v>40982</v>
      </c>
      <c r="D13" s="4" t="s">
        <v>704</v>
      </c>
      <c r="E13" s="4" t="s">
        <v>205</v>
      </c>
      <c r="F13" s="4">
        <v>0</v>
      </c>
      <c r="G13" s="4" t="s">
        <v>607</v>
      </c>
      <c r="H13" s="4">
        <v>0</v>
      </c>
      <c r="I13" s="4" t="s">
        <v>607</v>
      </c>
      <c r="L13" s="4">
        <v>0</v>
      </c>
      <c r="M13" s="4" t="b">
        <v>0</v>
      </c>
      <c r="N13" s="4" t="s">
        <v>29</v>
      </c>
      <c r="O13" s="4">
        <v>2</v>
      </c>
      <c r="P13" s="4">
        <v>2</v>
      </c>
      <c r="Q13" s="4" t="s">
        <v>49</v>
      </c>
      <c r="R13" s="4">
        <v>100</v>
      </c>
      <c r="S13" s="4">
        <v>3</v>
      </c>
      <c r="T13" s="4" t="s">
        <v>49</v>
      </c>
      <c r="U13" s="4">
        <v>0</v>
      </c>
      <c r="V13" s="4" t="s">
        <v>49</v>
      </c>
      <c r="W13" s="4" t="s">
        <v>315</v>
      </c>
      <c r="Y13" s="11" t="s">
        <v>716</v>
      </c>
    </row>
    <row r="14" spans="1:25" ht="15" customHeight="1">
      <c r="A14" s="4" t="s">
        <v>325</v>
      </c>
      <c r="B14" s="4" t="s">
        <v>326</v>
      </c>
      <c r="C14" s="5">
        <v>40982</v>
      </c>
      <c r="D14" s="4" t="s">
        <v>704</v>
      </c>
      <c r="E14" s="4" t="s">
        <v>205</v>
      </c>
      <c r="F14" s="4">
        <v>0</v>
      </c>
      <c r="G14" s="4" t="s">
        <v>607</v>
      </c>
      <c r="H14" s="4">
        <v>0</v>
      </c>
      <c r="I14" s="4" t="s">
        <v>607</v>
      </c>
      <c r="L14" s="4">
        <v>0</v>
      </c>
      <c r="M14" s="4" t="b">
        <v>0</v>
      </c>
      <c r="N14" s="4" t="s">
        <v>29</v>
      </c>
      <c r="O14" s="4">
        <v>2</v>
      </c>
      <c r="P14" s="4">
        <v>2</v>
      </c>
      <c r="Q14" s="4" t="s">
        <v>49</v>
      </c>
      <c r="R14" s="4">
        <v>71</v>
      </c>
      <c r="S14" s="4">
        <v>1.42</v>
      </c>
      <c r="T14" s="4" t="s">
        <v>49</v>
      </c>
      <c r="U14" s="4">
        <v>0.57999999999999996</v>
      </c>
      <c r="V14" s="4" t="s">
        <v>49</v>
      </c>
      <c r="W14" s="4" t="s">
        <v>315</v>
      </c>
      <c r="Y14" s="11" t="s">
        <v>716</v>
      </c>
    </row>
    <row r="15" spans="1:25" ht="15" customHeight="1">
      <c r="A15" s="4" t="s">
        <v>357</v>
      </c>
      <c r="B15" s="4" t="s">
        <v>358</v>
      </c>
      <c r="C15" s="5">
        <v>40984</v>
      </c>
      <c r="D15" s="4" t="s">
        <v>238</v>
      </c>
      <c r="E15" s="4" t="s">
        <v>119</v>
      </c>
      <c r="F15" s="4">
        <v>1500</v>
      </c>
      <c r="G15" s="4" t="s">
        <v>607</v>
      </c>
      <c r="H15" s="4">
        <v>1500</v>
      </c>
      <c r="I15" s="4" t="s">
        <v>607</v>
      </c>
      <c r="J15" s="4">
        <v>1500</v>
      </c>
      <c r="K15" s="4" t="s">
        <v>607</v>
      </c>
      <c r="L15" s="4">
        <v>150</v>
      </c>
      <c r="M15" s="4" t="b">
        <v>1</v>
      </c>
      <c r="N15" s="4" t="s">
        <v>713</v>
      </c>
      <c r="O15" s="4">
        <v>10</v>
      </c>
      <c r="P15" s="4">
        <v>10</v>
      </c>
      <c r="Q15" s="4" t="s">
        <v>49</v>
      </c>
      <c r="R15" s="4">
        <v>100</v>
      </c>
      <c r="S15" s="4">
        <v>43.5</v>
      </c>
      <c r="T15" s="4" t="s">
        <v>49</v>
      </c>
      <c r="U15" s="4">
        <v>0</v>
      </c>
      <c r="V15" s="4" t="s">
        <v>49</v>
      </c>
      <c r="W15" s="4" t="s">
        <v>7</v>
      </c>
      <c r="X15" s="4" t="s">
        <v>962</v>
      </c>
      <c r="Y15" s="11" t="s">
        <v>716</v>
      </c>
    </row>
    <row r="16" spans="1:25" ht="15" customHeight="1">
      <c r="A16" s="4" t="s">
        <v>329</v>
      </c>
      <c r="B16" s="4" t="s">
        <v>330</v>
      </c>
      <c r="C16" s="5">
        <v>40984</v>
      </c>
      <c r="D16" s="4" t="s">
        <v>238</v>
      </c>
      <c r="E16" s="4" t="s">
        <v>205</v>
      </c>
      <c r="F16" s="4">
        <v>2187.5</v>
      </c>
      <c r="G16" s="4" t="s">
        <v>607</v>
      </c>
      <c r="H16" s="4">
        <v>3500</v>
      </c>
      <c r="I16" s="4" t="s">
        <v>607</v>
      </c>
      <c r="J16" s="4">
        <v>3500</v>
      </c>
      <c r="K16" s="4" t="s">
        <v>607</v>
      </c>
      <c r="L16" s="4">
        <v>145.83000000000001</v>
      </c>
      <c r="M16" s="4" t="b">
        <v>1</v>
      </c>
      <c r="N16" s="4" t="s">
        <v>714</v>
      </c>
      <c r="O16" s="4">
        <v>24</v>
      </c>
      <c r="P16" s="4">
        <v>24</v>
      </c>
      <c r="Q16" s="4" t="s">
        <v>49</v>
      </c>
      <c r="R16" s="4">
        <v>62.5</v>
      </c>
      <c r="S16" s="4">
        <v>15</v>
      </c>
      <c r="T16" s="4" t="s">
        <v>49</v>
      </c>
      <c r="U16" s="4">
        <v>9</v>
      </c>
      <c r="V16" s="4" t="s">
        <v>49</v>
      </c>
      <c r="W16" s="4" t="s">
        <v>314</v>
      </c>
      <c r="Y16" s="11" t="s">
        <v>716</v>
      </c>
    </row>
    <row r="17" spans="1:25" ht="15" customHeight="1">
      <c r="A17" s="4" t="s">
        <v>371</v>
      </c>
      <c r="B17" s="4" t="s">
        <v>599</v>
      </c>
      <c r="C17" s="5">
        <v>40988</v>
      </c>
      <c r="D17" s="4" t="s">
        <v>238</v>
      </c>
      <c r="E17" s="4" t="s">
        <v>205</v>
      </c>
      <c r="F17" s="4">
        <v>700</v>
      </c>
      <c r="G17" s="4" t="s">
        <v>607</v>
      </c>
      <c r="H17" s="4">
        <v>1000</v>
      </c>
      <c r="I17" s="4" t="s">
        <v>607</v>
      </c>
      <c r="J17" s="4">
        <v>1000</v>
      </c>
      <c r="K17" s="4" t="s">
        <v>607</v>
      </c>
      <c r="L17" s="4">
        <v>100</v>
      </c>
      <c r="M17" s="4" t="b">
        <v>1</v>
      </c>
      <c r="N17" s="4" t="s">
        <v>713</v>
      </c>
      <c r="O17" s="4">
        <v>10</v>
      </c>
      <c r="P17" s="4">
        <v>10</v>
      </c>
      <c r="Q17" s="4" t="s">
        <v>49</v>
      </c>
      <c r="R17" s="4">
        <v>70</v>
      </c>
      <c r="S17" s="4">
        <v>6</v>
      </c>
      <c r="T17" s="4" t="s">
        <v>49</v>
      </c>
      <c r="U17" s="4">
        <v>3</v>
      </c>
      <c r="V17" s="4" t="s">
        <v>49</v>
      </c>
      <c r="W17" s="4" t="s">
        <v>315</v>
      </c>
      <c r="Y17" s="11" t="s">
        <v>716</v>
      </c>
    </row>
    <row r="18" spans="1:25" ht="15" customHeight="1">
      <c r="A18" s="4" t="s">
        <v>334</v>
      </c>
      <c r="B18" s="4" t="s">
        <v>335</v>
      </c>
      <c r="C18" s="5">
        <v>40990</v>
      </c>
      <c r="D18" s="4" t="s">
        <v>704</v>
      </c>
      <c r="E18" s="4" t="s">
        <v>205</v>
      </c>
      <c r="F18" s="4">
        <v>0</v>
      </c>
      <c r="G18" s="4" t="s">
        <v>607</v>
      </c>
      <c r="H18" s="4">
        <v>0</v>
      </c>
      <c r="I18" s="4" t="s">
        <v>607</v>
      </c>
      <c r="L18" s="4">
        <v>0</v>
      </c>
      <c r="M18" s="4" t="b">
        <v>0</v>
      </c>
      <c r="N18" s="4" t="s">
        <v>29</v>
      </c>
      <c r="O18" s="4">
        <v>1</v>
      </c>
      <c r="P18" s="4">
        <v>1</v>
      </c>
      <c r="Q18" s="4" t="s">
        <v>49</v>
      </c>
      <c r="R18" s="4">
        <v>100</v>
      </c>
      <c r="S18" s="4">
        <v>1</v>
      </c>
      <c r="T18" s="4" t="s">
        <v>49</v>
      </c>
      <c r="U18" s="4">
        <v>0</v>
      </c>
      <c r="V18" s="4" t="s">
        <v>49</v>
      </c>
      <c r="W18" s="4" t="s">
        <v>315</v>
      </c>
      <c r="Y18" s="11" t="s">
        <v>716</v>
      </c>
    </row>
    <row r="19" spans="1:25" ht="15" customHeight="1">
      <c r="A19" s="4" t="s">
        <v>375</v>
      </c>
      <c r="B19" s="4" t="s">
        <v>376</v>
      </c>
      <c r="C19" s="5">
        <v>40991</v>
      </c>
      <c r="D19" s="4" t="s">
        <v>238</v>
      </c>
      <c r="E19" s="4" t="s">
        <v>119</v>
      </c>
      <c r="F19" s="4">
        <v>0</v>
      </c>
      <c r="G19" s="4" t="s">
        <v>607</v>
      </c>
      <c r="H19" s="4">
        <v>1500</v>
      </c>
      <c r="I19" s="4" t="s">
        <v>607</v>
      </c>
      <c r="J19" s="4">
        <v>1500</v>
      </c>
      <c r="K19" s="4" t="s">
        <v>607</v>
      </c>
      <c r="L19" s="4">
        <v>150</v>
      </c>
      <c r="M19" s="4" t="b">
        <v>1</v>
      </c>
      <c r="N19" s="4" t="s">
        <v>713</v>
      </c>
      <c r="O19" s="4">
        <v>10</v>
      </c>
      <c r="P19" s="4">
        <v>10</v>
      </c>
      <c r="Q19" s="4" t="s">
        <v>49</v>
      </c>
      <c r="R19" s="4">
        <v>0</v>
      </c>
      <c r="S19" s="4">
        <v>0</v>
      </c>
      <c r="T19" s="4" t="s">
        <v>49</v>
      </c>
      <c r="U19" s="4">
        <v>10</v>
      </c>
      <c r="V19" s="4" t="s">
        <v>49</v>
      </c>
      <c r="W19" s="4" t="s">
        <v>680</v>
      </c>
      <c r="Y19" s="11" t="s">
        <v>716</v>
      </c>
    </row>
    <row r="20" spans="1:25">
      <c r="A20" s="4" t="s">
        <v>401</v>
      </c>
      <c r="B20" s="4" t="s">
        <v>402</v>
      </c>
      <c r="C20" s="5">
        <v>40994</v>
      </c>
      <c r="D20" s="4" t="s">
        <v>704</v>
      </c>
      <c r="E20" s="4" t="s">
        <v>205</v>
      </c>
      <c r="F20" s="4">
        <v>500</v>
      </c>
      <c r="G20" s="4" t="s">
        <v>607</v>
      </c>
      <c r="H20" s="4">
        <v>500</v>
      </c>
      <c r="I20" s="4" t="s">
        <v>607</v>
      </c>
      <c r="J20" s="4">
        <v>500</v>
      </c>
      <c r="K20" s="4" t="s">
        <v>607</v>
      </c>
      <c r="L20" s="4">
        <v>166.67</v>
      </c>
      <c r="M20" s="4" t="b">
        <v>1</v>
      </c>
      <c r="N20" s="4" t="s">
        <v>29</v>
      </c>
      <c r="O20" s="4">
        <v>3</v>
      </c>
      <c r="P20" s="4">
        <v>3</v>
      </c>
      <c r="Q20" s="4" t="s">
        <v>49</v>
      </c>
      <c r="R20" s="4">
        <v>100</v>
      </c>
      <c r="S20" s="4">
        <v>3</v>
      </c>
      <c r="T20" s="4" t="s">
        <v>49</v>
      </c>
      <c r="U20" s="4">
        <v>0</v>
      </c>
      <c r="V20" s="4" t="s">
        <v>49</v>
      </c>
      <c r="W20" s="4" t="s">
        <v>314</v>
      </c>
      <c r="Y20" s="11" t="s">
        <v>716</v>
      </c>
    </row>
    <row r="21" spans="1:25" ht="15" customHeight="1">
      <c r="A21" s="4" t="s">
        <v>408</v>
      </c>
      <c r="B21" s="4" t="s">
        <v>409</v>
      </c>
      <c r="C21" s="5">
        <v>40995</v>
      </c>
      <c r="D21" s="4" t="s">
        <v>704</v>
      </c>
      <c r="E21" s="4" t="s">
        <v>119</v>
      </c>
      <c r="F21" s="4">
        <v>500</v>
      </c>
      <c r="G21" s="4" t="s">
        <v>607</v>
      </c>
      <c r="H21" s="4">
        <v>500</v>
      </c>
      <c r="I21" s="4" t="s">
        <v>607</v>
      </c>
      <c r="J21" s="4">
        <v>500</v>
      </c>
      <c r="K21" s="4" t="s">
        <v>607</v>
      </c>
      <c r="L21" s="4">
        <v>166.67</v>
      </c>
      <c r="M21" s="4" t="b">
        <v>1</v>
      </c>
      <c r="N21" s="4" t="s">
        <v>29</v>
      </c>
      <c r="O21" s="4">
        <v>3</v>
      </c>
      <c r="P21" s="4">
        <v>3</v>
      </c>
      <c r="Q21" s="4" t="s">
        <v>49</v>
      </c>
      <c r="R21" s="4">
        <v>100</v>
      </c>
      <c r="S21" s="4">
        <v>2.92</v>
      </c>
      <c r="T21" s="4" t="s">
        <v>49</v>
      </c>
      <c r="U21" s="4">
        <v>0</v>
      </c>
      <c r="V21" s="4" t="s">
        <v>49</v>
      </c>
      <c r="W21" s="4" t="s">
        <v>7</v>
      </c>
      <c r="Y21" s="11" t="s">
        <v>716</v>
      </c>
    </row>
    <row r="22" spans="1:25" ht="15" customHeight="1">
      <c r="A22" s="4" t="s">
        <v>404</v>
      </c>
      <c r="B22" s="4" t="s">
        <v>405</v>
      </c>
      <c r="C22" s="5">
        <v>40996</v>
      </c>
      <c r="D22" s="4" t="s">
        <v>238</v>
      </c>
      <c r="E22" s="4" t="s">
        <v>205</v>
      </c>
      <c r="F22" s="4">
        <v>2552.08</v>
      </c>
      <c r="G22" s="4" t="s">
        <v>607</v>
      </c>
      <c r="H22" s="4">
        <v>3500</v>
      </c>
      <c r="I22" s="4" t="s">
        <v>607</v>
      </c>
      <c r="J22" s="4">
        <v>3500</v>
      </c>
      <c r="K22" s="4" t="s">
        <v>607</v>
      </c>
      <c r="L22" s="4">
        <v>145.83000000000001</v>
      </c>
      <c r="M22" s="4" t="b">
        <v>1</v>
      </c>
      <c r="N22" s="4" t="s">
        <v>714</v>
      </c>
      <c r="O22" s="4">
        <v>24</v>
      </c>
      <c r="P22" s="4">
        <v>24</v>
      </c>
      <c r="Q22" s="4" t="s">
        <v>49</v>
      </c>
      <c r="R22" s="4">
        <v>72.92</v>
      </c>
      <c r="S22" s="4">
        <v>13</v>
      </c>
      <c r="T22" s="4" t="s">
        <v>49</v>
      </c>
      <c r="U22" s="4">
        <v>4</v>
      </c>
      <c r="V22" s="4" t="s">
        <v>49</v>
      </c>
      <c r="W22" s="4" t="s">
        <v>571</v>
      </c>
      <c r="Y22" s="11" t="s">
        <v>716</v>
      </c>
    </row>
    <row r="23" spans="1:25" ht="15" customHeight="1">
      <c r="A23" s="4" t="s">
        <v>407</v>
      </c>
      <c r="B23" s="4" t="s">
        <v>597</v>
      </c>
      <c r="C23" s="5">
        <v>40996</v>
      </c>
      <c r="D23" s="4" t="s">
        <v>238</v>
      </c>
      <c r="E23" s="4" t="s">
        <v>205</v>
      </c>
      <c r="F23" s="4">
        <v>437.5</v>
      </c>
      <c r="G23" s="4" t="s">
        <v>607</v>
      </c>
      <c r="H23" s="4">
        <v>3500</v>
      </c>
      <c r="I23" s="4" t="s">
        <v>607</v>
      </c>
      <c r="J23" s="4">
        <v>3500</v>
      </c>
      <c r="K23" s="4" t="s">
        <v>607</v>
      </c>
      <c r="L23" s="4">
        <v>145.83000000000001</v>
      </c>
      <c r="M23" s="4" t="b">
        <v>1</v>
      </c>
      <c r="N23" s="4" t="s">
        <v>714</v>
      </c>
      <c r="O23" s="4">
        <v>24</v>
      </c>
      <c r="P23" s="4">
        <v>24</v>
      </c>
      <c r="Q23" s="4" t="s">
        <v>49</v>
      </c>
      <c r="R23" s="4">
        <v>12.5</v>
      </c>
      <c r="S23" s="4">
        <v>3</v>
      </c>
      <c r="T23" s="4" t="s">
        <v>49</v>
      </c>
      <c r="U23" s="4">
        <v>21</v>
      </c>
      <c r="V23" s="4" t="s">
        <v>49</v>
      </c>
      <c r="W23" s="4" t="s">
        <v>315</v>
      </c>
      <c r="Y23" s="11" t="s">
        <v>716</v>
      </c>
    </row>
    <row r="24" spans="1:25" ht="15" customHeight="1">
      <c r="A24" s="4" t="s">
        <v>428</v>
      </c>
      <c r="B24" s="4" t="s">
        <v>429</v>
      </c>
      <c r="C24" s="5">
        <v>40996</v>
      </c>
      <c r="D24" s="4" t="s">
        <v>704</v>
      </c>
      <c r="E24" s="4" t="s">
        <v>205</v>
      </c>
      <c r="F24" s="4">
        <v>0</v>
      </c>
      <c r="G24" s="4" t="s">
        <v>607</v>
      </c>
      <c r="H24" s="4">
        <v>0</v>
      </c>
      <c r="I24" s="4" t="s">
        <v>607</v>
      </c>
      <c r="L24" s="4">
        <v>0</v>
      </c>
      <c r="M24" s="4" t="b">
        <v>0</v>
      </c>
      <c r="N24" s="4" t="s">
        <v>29</v>
      </c>
      <c r="O24" s="4">
        <v>3</v>
      </c>
      <c r="P24" s="4">
        <v>3</v>
      </c>
      <c r="Q24" s="4" t="s">
        <v>49</v>
      </c>
      <c r="R24" s="4">
        <v>33.33</v>
      </c>
      <c r="S24" s="4">
        <v>1</v>
      </c>
      <c r="T24" s="4" t="s">
        <v>49</v>
      </c>
      <c r="U24" s="4">
        <v>2</v>
      </c>
      <c r="V24" s="4" t="s">
        <v>49</v>
      </c>
      <c r="W24" s="4" t="s">
        <v>315</v>
      </c>
      <c r="Y24" s="11" t="s">
        <v>716</v>
      </c>
    </row>
    <row r="25" spans="1:25" ht="15" customHeight="1">
      <c r="A25" s="4" t="s">
        <v>439</v>
      </c>
      <c r="B25" s="4" t="s">
        <v>440</v>
      </c>
      <c r="C25" s="5">
        <v>41001</v>
      </c>
      <c r="D25" s="4" t="s">
        <v>704</v>
      </c>
      <c r="E25" s="4" t="s">
        <v>119</v>
      </c>
      <c r="F25" s="4">
        <v>4279.47</v>
      </c>
      <c r="G25" s="4" t="s">
        <v>607</v>
      </c>
      <c r="H25" s="4">
        <v>8500</v>
      </c>
      <c r="I25" s="4" t="s">
        <v>607</v>
      </c>
      <c r="J25" s="4">
        <v>8500</v>
      </c>
      <c r="K25" s="4" t="s">
        <v>607</v>
      </c>
      <c r="L25" s="4">
        <v>70.83</v>
      </c>
      <c r="M25" s="4" t="b">
        <v>1</v>
      </c>
      <c r="N25" s="4" t="s">
        <v>29</v>
      </c>
      <c r="O25" s="4">
        <v>120</v>
      </c>
      <c r="P25" s="4">
        <v>120</v>
      </c>
      <c r="Q25" s="4" t="s">
        <v>49</v>
      </c>
      <c r="R25" s="4">
        <v>50.35</v>
      </c>
      <c r="S25" s="4">
        <v>60.42</v>
      </c>
      <c r="T25" s="4" t="s">
        <v>49</v>
      </c>
      <c r="U25" s="4">
        <v>59.58</v>
      </c>
      <c r="V25" s="4" t="s">
        <v>49</v>
      </c>
      <c r="W25" s="4" t="s">
        <v>8</v>
      </c>
      <c r="Y25" s="11" t="s">
        <v>716</v>
      </c>
    </row>
    <row r="26" spans="1:25" ht="15" customHeight="1">
      <c r="A26" s="4" t="s">
        <v>441</v>
      </c>
      <c r="B26" s="4" t="s">
        <v>442</v>
      </c>
      <c r="C26" s="5">
        <v>41002</v>
      </c>
      <c r="D26" s="4" t="s">
        <v>238</v>
      </c>
      <c r="E26" s="4" t="s">
        <v>205</v>
      </c>
      <c r="F26" s="4">
        <v>320</v>
      </c>
      <c r="G26" s="4" t="s">
        <v>607</v>
      </c>
      <c r="H26" s="4">
        <v>800</v>
      </c>
      <c r="I26" s="4" t="s">
        <v>607</v>
      </c>
      <c r="J26" s="4">
        <v>800</v>
      </c>
      <c r="K26" s="4" t="s">
        <v>607</v>
      </c>
      <c r="L26" s="4">
        <v>160</v>
      </c>
      <c r="M26" s="4" t="b">
        <v>1</v>
      </c>
      <c r="N26" s="4" t="s">
        <v>715</v>
      </c>
      <c r="O26" s="4">
        <v>5</v>
      </c>
      <c r="P26" s="4">
        <v>5</v>
      </c>
      <c r="Q26" s="4" t="s">
        <v>49</v>
      </c>
      <c r="R26" s="4">
        <v>60</v>
      </c>
      <c r="S26" s="4">
        <v>3</v>
      </c>
      <c r="T26" s="4" t="s">
        <v>49</v>
      </c>
      <c r="U26" s="4">
        <v>2</v>
      </c>
      <c r="V26" s="4" t="s">
        <v>49</v>
      </c>
      <c r="W26" s="4" t="s">
        <v>315</v>
      </c>
      <c r="Y26" s="11" t="s">
        <v>716</v>
      </c>
    </row>
    <row r="27" spans="1:25" ht="15" customHeight="1">
      <c r="A27" s="4" t="s">
        <v>437</v>
      </c>
      <c r="B27" s="4" t="s">
        <v>438</v>
      </c>
      <c r="C27" s="5">
        <v>41002</v>
      </c>
      <c r="D27" s="4" t="s">
        <v>238</v>
      </c>
      <c r="E27" s="4" t="s">
        <v>205</v>
      </c>
      <c r="F27" s="4">
        <v>291.67</v>
      </c>
      <c r="G27" s="4" t="s">
        <v>607</v>
      </c>
      <c r="H27" s="4">
        <v>3500</v>
      </c>
      <c r="I27" s="4" t="s">
        <v>607</v>
      </c>
      <c r="J27" s="4">
        <v>3500</v>
      </c>
      <c r="K27" s="4" t="s">
        <v>607</v>
      </c>
      <c r="L27" s="4">
        <v>145.83000000000001</v>
      </c>
      <c r="M27" s="4" t="b">
        <v>1</v>
      </c>
      <c r="N27" s="4" t="s">
        <v>714</v>
      </c>
      <c r="O27" s="4">
        <v>24</v>
      </c>
      <c r="P27" s="4">
        <v>24</v>
      </c>
      <c r="Q27" s="4" t="s">
        <v>49</v>
      </c>
      <c r="R27" s="4">
        <v>8.33</v>
      </c>
      <c r="S27" s="4">
        <v>2</v>
      </c>
      <c r="T27" s="4" t="s">
        <v>49</v>
      </c>
      <c r="U27" s="4">
        <v>22</v>
      </c>
      <c r="V27" s="4" t="s">
        <v>49</v>
      </c>
      <c r="W27" s="4" t="s">
        <v>315</v>
      </c>
      <c r="Y27" s="11" t="s">
        <v>716</v>
      </c>
    </row>
    <row r="28" spans="1:25" ht="15" customHeight="1">
      <c r="A28" s="4" t="s">
        <v>435</v>
      </c>
      <c r="B28" s="4" t="s">
        <v>436</v>
      </c>
      <c r="C28" s="5">
        <v>41003</v>
      </c>
      <c r="D28" s="4" t="s">
        <v>238</v>
      </c>
      <c r="E28" s="4" t="s">
        <v>205</v>
      </c>
      <c r="F28" s="4">
        <v>2851.85</v>
      </c>
      <c r="G28" s="4" t="s">
        <v>607</v>
      </c>
      <c r="H28" s="4">
        <v>3500</v>
      </c>
      <c r="I28" s="4" t="s">
        <v>607</v>
      </c>
      <c r="J28" s="4">
        <v>3500</v>
      </c>
      <c r="K28" s="4" t="s">
        <v>607</v>
      </c>
      <c r="L28" s="4">
        <v>145.83000000000001</v>
      </c>
      <c r="M28" s="4" t="b">
        <v>1</v>
      </c>
      <c r="N28" s="4" t="s">
        <v>714</v>
      </c>
      <c r="O28" s="4">
        <v>24</v>
      </c>
      <c r="P28" s="4">
        <v>27</v>
      </c>
      <c r="Q28" s="4" t="s">
        <v>49</v>
      </c>
      <c r="R28" s="4">
        <v>81.48</v>
      </c>
      <c r="S28" s="4">
        <v>22</v>
      </c>
      <c r="T28" s="4" t="s">
        <v>49</v>
      </c>
      <c r="U28" s="4">
        <v>5</v>
      </c>
      <c r="V28" s="4" t="s">
        <v>49</v>
      </c>
      <c r="W28" s="4" t="s">
        <v>5</v>
      </c>
      <c r="Y28" s="11" t="s">
        <v>716</v>
      </c>
    </row>
    <row r="29" spans="1:25">
      <c r="A29" s="4" t="s">
        <v>468</v>
      </c>
      <c r="B29" s="4" t="s">
        <v>469</v>
      </c>
      <c r="C29" s="5">
        <v>41004</v>
      </c>
      <c r="D29" s="4" t="s">
        <v>238</v>
      </c>
      <c r="E29" s="4" t="s">
        <v>205</v>
      </c>
      <c r="F29" s="4">
        <v>320</v>
      </c>
      <c r="G29" s="4" t="s">
        <v>607</v>
      </c>
      <c r="H29" s="4">
        <v>800</v>
      </c>
      <c r="I29" s="4" t="s">
        <v>607</v>
      </c>
      <c r="J29" s="4">
        <v>800</v>
      </c>
      <c r="K29" s="4" t="s">
        <v>607</v>
      </c>
      <c r="L29" s="4">
        <v>160</v>
      </c>
      <c r="M29" s="4" t="b">
        <v>1</v>
      </c>
      <c r="N29" s="4" t="s">
        <v>715</v>
      </c>
      <c r="O29" s="4">
        <v>5</v>
      </c>
      <c r="P29" s="4">
        <v>5</v>
      </c>
      <c r="Q29" s="4" t="s">
        <v>49</v>
      </c>
      <c r="R29" s="4">
        <v>40</v>
      </c>
      <c r="S29" s="4">
        <v>2</v>
      </c>
      <c r="T29" s="4" t="s">
        <v>49</v>
      </c>
      <c r="U29" s="4">
        <v>3</v>
      </c>
      <c r="V29" s="4" t="s">
        <v>49</v>
      </c>
      <c r="W29" s="4" t="s">
        <v>571</v>
      </c>
      <c r="Y29" s="11" t="s">
        <v>716</v>
      </c>
    </row>
    <row r="30" spans="1:25" ht="15" customHeight="1">
      <c r="A30" s="4" t="s">
        <v>464</v>
      </c>
      <c r="B30" s="4" t="s">
        <v>465</v>
      </c>
      <c r="C30" s="5">
        <v>41004</v>
      </c>
      <c r="D30" s="4" t="s">
        <v>704</v>
      </c>
      <c r="E30" s="4" t="s">
        <v>205</v>
      </c>
      <c r="F30" s="4">
        <v>0</v>
      </c>
      <c r="G30" s="4" t="s">
        <v>607</v>
      </c>
      <c r="H30" s="4">
        <v>0</v>
      </c>
      <c r="I30" s="4" t="s">
        <v>607</v>
      </c>
      <c r="L30" s="4">
        <v>0</v>
      </c>
      <c r="M30" s="4" t="b">
        <v>0</v>
      </c>
      <c r="N30" s="4" t="s">
        <v>29</v>
      </c>
      <c r="O30" s="4">
        <v>1</v>
      </c>
      <c r="P30" s="4">
        <v>1</v>
      </c>
      <c r="Q30" s="4" t="s">
        <v>49</v>
      </c>
      <c r="R30" s="4">
        <v>100</v>
      </c>
      <c r="S30" s="4">
        <v>1</v>
      </c>
      <c r="T30" s="4" t="s">
        <v>49</v>
      </c>
      <c r="U30" s="4">
        <v>0</v>
      </c>
      <c r="V30" s="4" t="s">
        <v>49</v>
      </c>
      <c r="W30" s="4" t="s">
        <v>571</v>
      </c>
      <c r="Y30" s="11" t="s">
        <v>716</v>
      </c>
    </row>
    <row r="31" spans="1:25" ht="15" customHeight="1">
      <c r="A31" s="4" t="s">
        <v>462</v>
      </c>
      <c r="B31" s="4" t="s">
        <v>463</v>
      </c>
      <c r="C31" s="5">
        <v>41012</v>
      </c>
      <c r="D31" s="4" t="s">
        <v>704</v>
      </c>
      <c r="E31" s="4" t="s">
        <v>205</v>
      </c>
      <c r="F31" s="4">
        <v>1500</v>
      </c>
      <c r="G31" s="4" t="s">
        <v>607</v>
      </c>
      <c r="H31" s="4">
        <v>1500</v>
      </c>
      <c r="I31" s="4" t="s">
        <v>607</v>
      </c>
      <c r="J31" s="4">
        <v>1500</v>
      </c>
      <c r="K31" s="4" t="s">
        <v>607</v>
      </c>
      <c r="L31" s="4">
        <v>150</v>
      </c>
      <c r="M31" s="4" t="b">
        <v>1</v>
      </c>
      <c r="N31" s="4" t="s">
        <v>29</v>
      </c>
      <c r="O31" s="4">
        <v>10</v>
      </c>
      <c r="P31" s="4">
        <v>10</v>
      </c>
      <c r="Q31" s="4" t="s">
        <v>49</v>
      </c>
      <c r="R31" s="4">
        <v>100</v>
      </c>
      <c r="S31" s="4">
        <v>10</v>
      </c>
      <c r="T31" s="4" t="s">
        <v>49</v>
      </c>
      <c r="U31" s="4">
        <v>0</v>
      </c>
      <c r="V31" s="4" t="s">
        <v>49</v>
      </c>
      <c r="W31" s="4" t="s">
        <v>5</v>
      </c>
      <c r="Y31" s="11" t="s">
        <v>716</v>
      </c>
    </row>
    <row r="32" spans="1:25" ht="15" customHeight="1">
      <c r="A32" s="4" t="s">
        <v>466</v>
      </c>
      <c r="B32" s="4" t="s">
        <v>467</v>
      </c>
      <c r="C32" s="5">
        <v>41015</v>
      </c>
      <c r="D32" s="4" t="s">
        <v>238</v>
      </c>
      <c r="E32" s="4" t="s">
        <v>119</v>
      </c>
      <c r="F32" s="4">
        <v>795</v>
      </c>
      <c r="G32" s="4" t="s">
        <v>607</v>
      </c>
      <c r="H32" s="4">
        <v>1500</v>
      </c>
      <c r="I32" s="4" t="s">
        <v>607</v>
      </c>
      <c r="J32" s="4">
        <v>1500</v>
      </c>
      <c r="K32" s="4" t="s">
        <v>607</v>
      </c>
      <c r="L32" s="4">
        <v>150</v>
      </c>
      <c r="M32" s="4" t="b">
        <v>1</v>
      </c>
      <c r="N32" s="4" t="s">
        <v>713</v>
      </c>
      <c r="O32" s="4">
        <v>10</v>
      </c>
      <c r="P32" s="4">
        <v>10</v>
      </c>
      <c r="Q32" s="4" t="s">
        <v>49</v>
      </c>
      <c r="R32" s="4">
        <v>53</v>
      </c>
      <c r="S32" s="4">
        <v>6.3</v>
      </c>
      <c r="T32" s="4" t="s">
        <v>49</v>
      </c>
      <c r="U32" s="4">
        <v>4.7</v>
      </c>
      <c r="V32" s="4" t="s">
        <v>49</v>
      </c>
      <c r="W32" s="4" t="s">
        <v>17</v>
      </c>
      <c r="Y32" s="11" t="s">
        <v>716</v>
      </c>
    </row>
    <row r="33" spans="1:25" ht="15" customHeight="1">
      <c r="A33" s="4" t="s">
        <v>458</v>
      </c>
      <c r="B33" s="4" t="s">
        <v>459</v>
      </c>
      <c r="C33" s="5">
        <v>41015</v>
      </c>
      <c r="D33" s="4" t="s">
        <v>704</v>
      </c>
      <c r="E33" s="4" t="s">
        <v>119</v>
      </c>
      <c r="F33" s="4">
        <v>360</v>
      </c>
      <c r="G33" s="4" t="s">
        <v>607</v>
      </c>
      <c r="H33" s="4">
        <v>1170</v>
      </c>
      <c r="I33" s="4" t="s">
        <v>607</v>
      </c>
      <c r="J33" s="4">
        <v>1170</v>
      </c>
      <c r="K33" s="4" t="s">
        <v>607</v>
      </c>
      <c r="L33" s="4">
        <v>90</v>
      </c>
      <c r="M33" s="4" t="b">
        <v>1</v>
      </c>
      <c r="N33" s="4" t="s">
        <v>29</v>
      </c>
      <c r="O33" s="4">
        <v>13</v>
      </c>
      <c r="P33" s="4">
        <v>13</v>
      </c>
      <c r="Q33" s="4" t="s">
        <v>49</v>
      </c>
      <c r="R33" s="4">
        <v>30.77</v>
      </c>
      <c r="S33" s="4">
        <v>4</v>
      </c>
      <c r="T33" s="4" t="s">
        <v>49</v>
      </c>
      <c r="U33" s="4">
        <v>9</v>
      </c>
      <c r="V33" s="4" t="s">
        <v>49</v>
      </c>
      <c r="W33" s="4" t="s">
        <v>17</v>
      </c>
      <c r="Y33" s="11" t="s">
        <v>716</v>
      </c>
    </row>
    <row r="34" spans="1:25" ht="15" customHeight="1">
      <c r="A34" s="4" t="s">
        <v>489</v>
      </c>
      <c r="B34" s="4" t="s">
        <v>490</v>
      </c>
      <c r="C34" s="5">
        <v>41015</v>
      </c>
      <c r="D34" s="4" t="s">
        <v>704</v>
      </c>
      <c r="E34" s="4" t="s">
        <v>205</v>
      </c>
      <c r="F34" s="4">
        <v>0</v>
      </c>
      <c r="G34" s="4" t="s">
        <v>607</v>
      </c>
      <c r="H34" s="4">
        <v>0</v>
      </c>
      <c r="I34" s="4" t="s">
        <v>607</v>
      </c>
      <c r="L34" s="4">
        <v>0</v>
      </c>
      <c r="M34" s="4" t="b">
        <v>0</v>
      </c>
      <c r="N34" s="4" t="s">
        <v>29</v>
      </c>
      <c r="O34" s="4">
        <v>2</v>
      </c>
      <c r="P34" s="4">
        <v>2</v>
      </c>
      <c r="Q34" s="4" t="s">
        <v>49</v>
      </c>
      <c r="R34" s="4">
        <v>75</v>
      </c>
      <c r="S34" s="4">
        <v>1.5</v>
      </c>
      <c r="T34" s="4" t="s">
        <v>49</v>
      </c>
      <c r="U34" s="4">
        <v>0.5</v>
      </c>
      <c r="V34" s="4" t="s">
        <v>49</v>
      </c>
      <c r="W34" s="4" t="s">
        <v>314</v>
      </c>
      <c r="Y34" s="11" t="s">
        <v>716</v>
      </c>
    </row>
    <row r="35" spans="1:25">
      <c r="A35" s="4" t="s">
        <v>491</v>
      </c>
      <c r="B35" s="4" t="s">
        <v>492</v>
      </c>
      <c r="C35" s="5">
        <v>41015</v>
      </c>
      <c r="D35" s="4" t="s">
        <v>704</v>
      </c>
      <c r="E35" s="4" t="s">
        <v>205</v>
      </c>
      <c r="F35" s="4">
        <v>166.67</v>
      </c>
      <c r="G35" s="4" t="s">
        <v>607</v>
      </c>
      <c r="H35" s="4">
        <v>500</v>
      </c>
      <c r="I35" s="4" t="s">
        <v>607</v>
      </c>
      <c r="J35" s="4">
        <v>500</v>
      </c>
      <c r="K35" s="4" t="s">
        <v>607</v>
      </c>
      <c r="L35" s="4">
        <v>166.67</v>
      </c>
      <c r="M35" s="4" t="b">
        <v>1</v>
      </c>
      <c r="N35" s="4" t="s">
        <v>29</v>
      </c>
      <c r="O35" s="4">
        <v>3</v>
      </c>
      <c r="P35" s="4">
        <v>3</v>
      </c>
      <c r="Q35" s="4" t="s">
        <v>49</v>
      </c>
      <c r="R35" s="4">
        <v>33.33</v>
      </c>
      <c r="S35" s="4">
        <v>1</v>
      </c>
      <c r="T35" s="4" t="s">
        <v>49</v>
      </c>
      <c r="U35" s="4">
        <v>2</v>
      </c>
      <c r="V35" s="4" t="s">
        <v>49</v>
      </c>
      <c r="W35" s="4" t="s">
        <v>314</v>
      </c>
      <c r="Y35" s="11" t="s">
        <v>716</v>
      </c>
    </row>
    <row r="36" spans="1:25" ht="15" customHeight="1">
      <c r="A36" s="4" t="s">
        <v>493</v>
      </c>
      <c r="B36" s="4" t="s">
        <v>494</v>
      </c>
      <c r="C36" s="5">
        <v>41015</v>
      </c>
      <c r="D36" s="4" t="s">
        <v>704</v>
      </c>
      <c r="E36" s="4" t="s">
        <v>205</v>
      </c>
      <c r="F36" s="4">
        <v>166.67</v>
      </c>
      <c r="G36" s="4" t="s">
        <v>607</v>
      </c>
      <c r="H36" s="4">
        <v>500</v>
      </c>
      <c r="I36" s="4" t="s">
        <v>607</v>
      </c>
      <c r="J36" s="4">
        <v>500</v>
      </c>
      <c r="K36" s="4" t="s">
        <v>607</v>
      </c>
      <c r="L36" s="4">
        <v>166.67</v>
      </c>
      <c r="M36" s="4" t="b">
        <v>1</v>
      </c>
      <c r="N36" s="4" t="s">
        <v>29</v>
      </c>
      <c r="O36" s="4">
        <v>3</v>
      </c>
      <c r="P36" s="4">
        <v>3</v>
      </c>
      <c r="Q36" s="4" t="s">
        <v>49</v>
      </c>
      <c r="R36" s="4">
        <v>33.33</v>
      </c>
      <c r="S36" s="4">
        <v>1</v>
      </c>
      <c r="T36" s="4" t="s">
        <v>49</v>
      </c>
      <c r="U36" s="4">
        <v>2</v>
      </c>
      <c r="V36" s="4" t="s">
        <v>49</v>
      </c>
      <c r="W36" s="4" t="s">
        <v>486</v>
      </c>
      <c r="Y36" s="11" t="s">
        <v>716</v>
      </c>
    </row>
    <row r="37" spans="1:25" ht="15" customHeight="1">
      <c r="A37" s="4" t="s">
        <v>496</v>
      </c>
      <c r="B37" s="4" t="s">
        <v>497</v>
      </c>
      <c r="C37" s="5">
        <v>41016</v>
      </c>
      <c r="D37" s="4" t="s">
        <v>238</v>
      </c>
      <c r="E37" s="4" t="s">
        <v>205</v>
      </c>
      <c r="F37" s="4">
        <v>0</v>
      </c>
      <c r="G37" s="4" t="s">
        <v>607</v>
      </c>
      <c r="H37" s="4">
        <v>800</v>
      </c>
      <c r="I37" s="4" t="s">
        <v>607</v>
      </c>
      <c r="J37" s="4">
        <v>800</v>
      </c>
      <c r="K37" s="4" t="s">
        <v>607</v>
      </c>
      <c r="L37" s="4">
        <v>133.33000000000001</v>
      </c>
      <c r="M37" s="4" t="b">
        <v>1</v>
      </c>
      <c r="N37" s="4" t="s">
        <v>715</v>
      </c>
      <c r="O37" s="4">
        <v>6</v>
      </c>
      <c r="P37" s="4">
        <v>5</v>
      </c>
      <c r="Q37" s="4" t="s">
        <v>49</v>
      </c>
      <c r="R37" s="4">
        <v>0</v>
      </c>
      <c r="S37" s="4">
        <v>0</v>
      </c>
      <c r="T37" s="4" t="s">
        <v>49</v>
      </c>
      <c r="U37" s="4">
        <v>5</v>
      </c>
      <c r="V37" s="4" t="s">
        <v>49</v>
      </c>
      <c r="W37" s="4" t="s">
        <v>571</v>
      </c>
      <c r="Y37" s="11" t="s">
        <v>716</v>
      </c>
    </row>
    <row r="38" spans="1:25" ht="15" customHeight="1">
      <c r="A38" s="4" t="s">
        <v>502</v>
      </c>
      <c r="B38" s="4" t="s">
        <v>503</v>
      </c>
      <c r="C38" s="5">
        <v>41016</v>
      </c>
      <c r="D38" s="4" t="s">
        <v>704</v>
      </c>
      <c r="E38" s="4" t="s">
        <v>205</v>
      </c>
      <c r="F38" s="4">
        <v>1000</v>
      </c>
      <c r="G38" s="4" t="s">
        <v>607</v>
      </c>
      <c r="H38" s="4">
        <v>1000</v>
      </c>
      <c r="I38" s="4" t="s">
        <v>607</v>
      </c>
      <c r="J38" s="4">
        <v>1000</v>
      </c>
      <c r="K38" s="4" t="s">
        <v>607</v>
      </c>
      <c r="L38" s="4">
        <v>125</v>
      </c>
      <c r="M38" s="4" t="b">
        <v>1</v>
      </c>
      <c r="N38" s="4" t="s">
        <v>29</v>
      </c>
      <c r="O38" s="4">
        <v>8</v>
      </c>
      <c r="P38" s="4">
        <v>8</v>
      </c>
      <c r="Q38" s="4" t="s">
        <v>49</v>
      </c>
      <c r="R38" s="4">
        <v>100</v>
      </c>
      <c r="S38" s="4">
        <v>8</v>
      </c>
      <c r="T38" s="4" t="s">
        <v>49</v>
      </c>
      <c r="U38" s="4">
        <v>0</v>
      </c>
      <c r="V38" s="4" t="s">
        <v>49</v>
      </c>
      <c r="W38" s="4" t="s">
        <v>5</v>
      </c>
      <c r="Y38" s="11" t="s">
        <v>716</v>
      </c>
    </row>
    <row r="39" spans="1:25">
      <c r="A39" s="4" t="s">
        <v>506</v>
      </c>
      <c r="B39" s="4" t="s">
        <v>507</v>
      </c>
      <c r="C39" s="5">
        <v>41016</v>
      </c>
      <c r="D39" s="4" t="s">
        <v>238</v>
      </c>
      <c r="E39" s="4" t="s">
        <v>205</v>
      </c>
      <c r="F39" s="4">
        <v>900</v>
      </c>
      <c r="G39" s="4" t="s">
        <v>607</v>
      </c>
      <c r="H39" s="4">
        <v>1500</v>
      </c>
      <c r="I39" s="4" t="s">
        <v>607</v>
      </c>
      <c r="J39" s="4">
        <v>1500</v>
      </c>
      <c r="K39" s="4" t="s">
        <v>607</v>
      </c>
      <c r="L39" s="4">
        <v>136.36000000000001</v>
      </c>
      <c r="M39" s="4" t="b">
        <v>1</v>
      </c>
      <c r="N39" s="4" t="s">
        <v>713</v>
      </c>
      <c r="O39" s="4">
        <v>11</v>
      </c>
      <c r="P39" s="4">
        <v>10</v>
      </c>
      <c r="Q39" s="4" t="s">
        <v>49</v>
      </c>
      <c r="R39" s="4">
        <v>60</v>
      </c>
      <c r="S39" s="4">
        <v>6</v>
      </c>
      <c r="T39" s="4" t="s">
        <v>49</v>
      </c>
      <c r="U39" s="4">
        <v>4</v>
      </c>
      <c r="V39" s="4" t="s">
        <v>49</v>
      </c>
      <c r="W39" s="4" t="s">
        <v>314</v>
      </c>
      <c r="Y39" s="11" t="s">
        <v>716</v>
      </c>
    </row>
    <row r="40" spans="1:25" ht="15" customHeight="1">
      <c r="A40" s="4" t="s">
        <v>504</v>
      </c>
      <c r="B40" s="4" t="s">
        <v>505</v>
      </c>
      <c r="C40" s="5">
        <v>41017</v>
      </c>
      <c r="D40" s="4" t="s">
        <v>238</v>
      </c>
      <c r="E40" s="4" t="s">
        <v>205</v>
      </c>
      <c r="F40" s="4">
        <v>400</v>
      </c>
      <c r="G40" s="4" t="s">
        <v>607</v>
      </c>
      <c r="H40" s="4">
        <v>800</v>
      </c>
      <c r="I40" s="4" t="s">
        <v>607</v>
      </c>
      <c r="J40" s="4">
        <v>800</v>
      </c>
      <c r="K40" s="4" t="s">
        <v>607</v>
      </c>
      <c r="L40" s="4">
        <v>160</v>
      </c>
      <c r="M40" s="4" t="b">
        <v>1</v>
      </c>
      <c r="N40" s="4" t="s">
        <v>715</v>
      </c>
      <c r="O40" s="4">
        <v>5</v>
      </c>
      <c r="P40" s="4">
        <v>5</v>
      </c>
      <c r="Q40" s="4" t="s">
        <v>49</v>
      </c>
      <c r="R40" s="4">
        <v>50</v>
      </c>
      <c r="S40" s="4">
        <v>2.5</v>
      </c>
      <c r="T40" s="4" t="s">
        <v>49</v>
      </c>
      <c r="U40" s="4">
        <v>2.5</v>
      </c>
      <c r="V40" s="4" t="s">
        <v>49</v>
      </c>
      <c r="W40" s="4" t="s">
        <v>486</v>
      </c>
      <c r="Y40" s="11" t="s">
        <v>716</v>
      </c>
    </row>
    <row r="41" spans="1:25" ht="15" customHeight="1">
      <c r="A41" s="4" t="s">
        <v>498</v>
      </c>
      <c r="B41" s="4" t="s">
        <v>499</v>
      </c>
      <c r="C41" s="5">
        <v>41017</v>
      </c>
      <c r="D41" s="4" t="s">
        <v>704</v>
      </c>
      <c r="E41" s="4" t="s">
        <v>205</v>
      </c>
      <c r="F41" s="4">
        <v>334</v>
      </c>
      <c r="G41" s="4" t="s">
        <v>607</v>
      </c>
      <c r="H41" s="4">
        <v>334</v>
      </c>
      <c r="I41" s="4" t="s">
        <v>607</v>
      </c>
      <c r="J41" s="4">
        <v>334</v>
      </c>
      <c r="K41" s="4" t="s">
        <v>607</v>
      </c>
      <c r="L41" s="4">
        <v>167</v>
      </c>
      <c r="M41" s="4" t="b">
        <v>1</v>
      </c>
      <c r="N41" s="4" t="s">
        <v>29</v>
      </c>
      <c r="O41" s="4">
        <v>2</v>
      </c>
      <c r="P41" s="4">
        <v>2</v>
      </c>
      <c r="Q41" s="4" t="s">
        <v>49</v>
      </c>
      <c r="R41" s="4">
        <v>100</v>
      </c>
      <c r="S41" s="4">
        <v>0.5</v>
      </c>
      <c r="T41" s="4" t="s">
        <v>49</v>
      </c>
      <c r="U41" s="4">
        <v>0</v>
      </c>
      <c r="V41" s="4" t="s">
        <v>49</v>
      </c>
      <c r="W41" s="4" t="s">
        <v>486</v>
      </c>
      <c r="Y41" s="11" t="s">
        <v>716</v>
      </c>
    </row>
    <row r="42" spans="1:25" ht="15" customHeight="1">
      <c r="A42" s="4" t="s">
        <v>500</v>
      </c>
      <c r="B42" s="4" t="s">
        <v>501</v>
      </c>
      <c r="C42" s="5">
        <v>41017</v>
      </c>
      <c r="D42" s="4" t="s">
        <v>238</v>
      </c>
      <c r="E42" s="4" t="s">
        <v>205</v>
      </c>
      <c r="F42" s="4">
        <v>640</v>
      </c>
      <c r="G42" s="4" t="s">
        <v>607</v>
      </c>
      <c r="H42" s="4">
        <v>800</v>
      </c>
      <c r="I42" s="4" t="s">
        <v>607</v>
      </c>
      <c r="J42" s="4">
        <v>800</v>
      </c>
      <c r="K42" s="4" t="s">
        <v>607</v>
      </c>
      <c r="L42" s="4">
        <v>160</v>
      </c>
      <c r="M42" s="4" t="b">
        <v>1</v>
      </c>
      <c r="N42" s="4" t="s">
        <v>715</v>
      </c>
      <c r="O42" s="4">
        <v>5</v>
      </c>
      <c r="P42" s="4">
        <v>5</v>
      </c>
      <c r="Q42" s="4" t="s">
        <v>49</v>
      </c>
      <c r="R42" s="4">
        <v>80</v>
      </c>
      <c r="S42" s="4">
        <v>4</v>
      </c>
      <c r="T42" s="4" t="s">
        <v>49</v>
      </c>
      <c r="U42" s="4">
        <v>1</v>
      </c>
      <c r="V42" s="4" t="s">
        <v>49</v>
      </c>
      <c r="W42" s="4" t="s">
        <v>315</v>
      </c>
      <c r="Y42" s="11" t="s">
        <v>716</v>
      </c>
    </row>
    <row r="43" spans="1:25" ht="15" customHeight="1">
      <c r="A43" s="4" t="s">
        <v>518</v>
      </c>
      <c r="B43" s="4" t="s">
        <v>519</v>
      </c>
      <c r="C43" s="5">
        <v>41017</v>
      </c>
      <c r="D43" s="4" t="s">
        <v>704</v>
      </c>
      <c r="E43" s="4" t="s">
        <v>205</v>
      </c>
      <c r="F43" s="4">
        <v>0</v>
      </c>
      <c r="G43" s="4" t="s">
        <v>607</v>
      </c>
      <c r="H43" s="4">
        <v>167</v>
      </c>
      <c r="I43" s="4" t="s">
        <v>607</v>
      </c>
      <c r="J43" s="4">
        <v>167</v>
      </c>
      <c r="K43" s="4" t="s">
        <v>607</v>
      </c>
      <c r="L43" s="4">
        <v>167</v>
      </c>
      <c r="M43" s="4" t="b">
        <v>1</v>
      </c>
      <c r="N43" s="4" t="s">
        <v>29</v>
      </c>
      <c r="O43" s="4">
        <v>1</v>
      </c>
      <c r="P43" s="4">
        <v>1</v>
      </c>
      <c r="Q43" s="4" t="s">
        <v>49</v>
      </c>
      <c r="R43" s="4">
        <v>0</v>
      </c>
      <c r="S43" s="4">
        <v>0</v>
      </c>
      <c r="T43" s="4" t="s">
        <v>49</v>
      </c>
      <c r="U43" s="4">
        <v>1</v>
      </c>
      <c r="V43" s="4" t="s">
        <v>49</v>
      </c>
      <c r="W43" s="4" t="s">
        <v>486</v>
      </c>
      <c r="Y43" s="11" t="s">
        <v>716</v>
      </c>
    </row>
    <row r="44" spans="1:25" ht="15" customHeight="1">
      <c r="A44" s="4" t="s">
        <v>520</v>
      </c>
      <c r="B44" s="4" t="s">
        <v>521</v>
      </c>
      <c r="C44" s="5">
        <v>41017</v>
      </c>
      <c r="D44" s="4" t="s">
        <v>704</v>
      </c>
      <c r="E44" s="4" t="s">
        <v>205</v>
      </c>
      <c r="F44" s="4">
        <v>0</v>
      </c>
      <c r="G44" s="4" t="s">
        <v>607</v>
      </c>
      <c r="H44" s="4">
        <v>0</v>
      </c>
      <c r="I44" s="4" t="s">
        <v>607</v>
      </c>
      <c r="L44" s="4">
        <v>0</v>
      </c>
      <c r="M44" s="4" t="b">
        <v>0</v>
      </c>
      <c r="N44" s="4" t="s">
        <v>29</v>
      </c>
      <c r="O44" s="4">
        <v>1</v>
      </c>
      <c r="P44" s="4">
        <v>1</v>
      </c>
      <c r="Q44" s="4" t="s">
        <v>49</v>
      </c>
      <c r="R44" s="4">
        <v>100</v>
      </c>
      <c r="S44" s="4">
        <v>1</v>
      </c>
      <c r="T44" s="4" t="s">
        <v>49</v>
      </c>
      <c r="U44" s="4">
        <v>0</v>
      </c>
      <c r="V44" s="4" t="s">
        <v>49</v>
      </c>
      <c r="W44" s="4" t="s">
        <v>315</v>
      </c>
      <c r="Y44" s="11" t="s">
        <v>716</v>
      </c>
    </row>
    <row r="45" spans="1:25" ht="15" customHeight="1">
      <c r="A45" s="4" t="s">
        <v>522</v>
      </c>
      <c r="B45" s="4" t="s">
        <v>523</v>
      </c>
      <c r="C45" s="5">
        <v>41017</v>
      </c>
      <c r="D45" s="4" t="s">
        <v>704</v>
      </c>
      <c r="E45" s="4" t="s">
        <v>205</v>
      </c>
      <c r="F45" s="4">
        <v>0</v>
      </c>
      <c r="G45" s="4" t="s">
        <v>607</v>
      </c>
      <c r="H45" s="4">
        <v>0</v>
      </c>
      <c r="I45" s="4" t="s">
        <v>607</v>
      </c>
      <c r="L45" s="4">
        <v>0</v>
      </c>
      <c r="M45" s="4" t="b">
        <v>0</v>
      </c>
      <c r="N45" s="4" t="s">
        <v>29</v>
      </c>
      <c r="O45" s="4">
        <v>1</v>
      </c>
      <c r="P45" s="4">
        <v>1</v>
      </c>
      <c r="Q45" s="4" t="s">
        <v>49</v>
      </c>
      <c r="R45" s="4">
        <v>0</v>
      </c>
      <c r="S45" s="4">
        <v>0</v>
      </c>
      <c r="T45" s="4" t="s">
        <v>49</v>
      </c>
      <c r="U45" s="4">
        <v>1</v>
      </c>
      <c r="V45" s="4" t="s">
        <v>49</v>
      </c>
      <c r="W45" s="4" t="s">
        <v>486</v>
      </c>
      <c r="Y45" s="11" t="s">
        <v>716</v>
      </c>
    </row>
    <row r="46" spans="1:25" ht="15" customHeight="1">
      <c r="A46" s="4" t="s">
        <v>516</v>
      </c>
      <c r="B46" s="4" t="s">
        <v>517</v>
      </c>
      <c r="C46" s="5">
        <v>41018</v>
      </c>
      <c r="D46" s="4" t="s">
        <v>238</v>
      </c>
      <c r="E46" s="4" t="s">
        <v>205</v>
      </c>
      <c r="F46" s="4">
        <v>800</v>
      </c>
      <c r="G46" s="4" t="s">
        <v>607</v>
      </c>
      <c r="H46" s="4">
        <v>800</v>
      </c>
      <c r="I46" s="4" t="s">
        <v>607</v>
      </c>
      <c r="J46" s="4">
        <v>800</v>
      </c>
      <c r="K46" s="4" t="s">
        <v>607</v>
      </c>
      <c r="L46" s="4">
        <v>133.33000000000001</v>
      </c>
      <c r="M46" s="4" t="b">
        <v>1</v>
      </c>
      <c r="N46" s="4" t="s">
        <v>713</v>
      </c>
      <c r="O46" s="4">
        <v>6</v>
      </c>
      <c r="P46" s="4">
        <v>5</v>
      </c>
      <c r="Q46" s="4" t="s">
        <v>49</v>
      </c>
      <c r="R46" s="4">
        <v>100</v>
      </c>
      <c r="S46" s="4">
        <v>6</v>
      </c>
      <c r="T46" s="4" t="s">
        <v>49</v>
      </c>
      <c r="U46" s="4">
        <v>0</v>
      </c>
      <c r="V46" s="4" t="s">
        <v>49</v>
      </c>
      <c r="W46" s="4" t="s">
        <v>314</v>
      </c>
      <c r="Y46" s="11" t="s">
        <v>716</v>
      </c>
    </row>
    <row r="47" spans="1:25" ht="15" customHeight="1">
      <c r="A47" s="4" t="s">
        <v>524</v>
      </c>
      <c r="B47" s="4" t="s">
        <v>525</v>
      </c>
      <c r="C47" s="5">
        <v>41018</v>
      </c>
      <c r="D47" s="4" t="s">
        <v>238</v>
      </c>
      <c r="E47" s="4" t="s">
        <v>205</v>
      </c>
      <c r="F47" s="4">
        <v>0</v>
      </c>
      <c r="G47" s="4" t="s">
        <v>607</v>
      </c>
      <c r="H47" s="4">
        <v>0</v>
      </c>
      <c r="I47" s="4" t="s">
        <v>607</v>
      </c>
      <c r="L47" s="4">
        <v>0</v>
      </c>
      <c r="M47" s="4" t="b">
        <v>0</v>
      </c>
      <c r="N47" s="4" t="s">
        <v>29</v>
      </c>
      <c r="O47" s="4">
        <v>10</v>
      </c>
      <c r="P47" s="4">
        <v>10</v>
      </c>
      <c r="Q47" s="4" t="s">
        <v>49</v>
      </c>
      <c r="R47" s="4">
        <v>70</v>
      </c>
      <c r="S47" s="4">
        <v>7</v>
      </c>
      <c r="T47" s="4" t="s">
        <v>49</v>
      </c>
      <c r="U47" s="4">
        <v>3</v>
      </c>
      <c r="V47" s="4" t="s">
        <v>49</v>
      </c>
      <c r="W47" s="4" t="s">
        <v>527</v>
      </c>
      <c r="Y47" s="11" t="s">
        <v>716</v>
      </c>
    </row>
    <row r="48" spans="1:25" ht="15" customHeight="1">
      <c r="A48" s="4" t="s">
        <v>528</v>
      </c>
      <c r="B48" s="4" t="s">
        <v>529</v>
      </c>
      <c r="C48" s="5">
        <v>41018</v>
      </c>
      <c r="D48" s="4" t="s">
        <v>704</v>
      </c>
      <c r="E48" s="4" t="s">
        <v>205</v>
      </c>
      <c r="F48" s="4">
        <v>0</v>
      </c>
      <c r="G48" s="4" t="s">
        <v>607</v>
      </c>
      <c r="H48" s="4">
        <v>0</v>
      </c>
      <c r="I48" s="4" t="s">
        <v>607</v>
      </c>
      <c r="L48" s="4">
        <v>0</v>
      </c>
      <c r="M48" s="4" t="b">
        <v>0</v>
      </c>
      <c r="N48" s="4" t="s">
        <v>29</v>
      </c>
      <c r="O48" s="4">
        <v>1</v>
      </c>
      <c r="P48" s="4">
        <v>1</v>
      </c>
      <c r="Q48" s="4" t="s">
        <v>49</v>
      </c>
      <c r="R48" s="4">
        <v>100</v>
      </c>
      <c r="S48" s="4">
        <v>1</v>
      </c>
      <c r="T48" s="4" t="s">
        <v>49</v>
      </c>
      <c r="U48" s="4">
        <v>0</v>
      </c>
      <c r="V48" s="4" t="s">
        <v>49</v>
      </c>
      <c r="W48" s="4" t="s">
        <v>315</v>
      </c>
      <c r="Y48" s="11" t="s">
        <v>716</v>
      </c>
    </row>
    <row r="49" spans="1:25" ht="15" customHeight="1">
      <c r="A49" s="4" t="s">
        <v>530</v>
      </c>
      <c r="B49" s="4" t="s">
        <v>531</v>
      </c>
      <c r="C49" s="5">
        <v>41019</v>
      </c>
      <c r="D49" s="4" t="s">
        <v>704</v>
      </c>
      <c r="E49" s="4" t="s">
        <v>205</v>
      </c>
      <c r="F49" s="4">
        <v>0</v>
      </c>
      <c r="G49" s="4" t="s">
        <v>607</v>
      </c>
      <c r="H49" s="4">
        <v>0</v>
      </c>
      <c r="I49" s="4" t="s">
        <v>607</v>
      </c>
      <c r="L49" s="4">
        <v>0</v>
      </c>
      <c r="M49" s="4" t="b">
        <v>0</v>
      </c>
      <c r="N49" s="4" t="s">
        <v>29</v>
      </c>
      <c r="O49" s="4">
        <v>1</v>
      </c>
      <c r="P49" s="4">
        <v>1</v>
      </c>
      <c r="Q49" s="4" t="s">
        <v>49</v>
      </c>
      <c r="R49" s="4">
        <v>100</v>
      </c>
      <c r="S49" s="4">
        <v>1</v>
      </c>
      <c r="T49" s="4" t="s">
        <v>49</v>
      </c>
      <c r="U49" s="4">
        <v>0</v>
      </c>
      <c r="V49" s="4" t="s">
        <v>49</v>
      </c>
      <c r="W49" s="4" t="s">
        <v>315</v>
      </c>
      <c r="Y49" s="11" t="s">
        <v>716</v>
      </c>
    </row>
    <row r="50" spans="1:25" ht="15" customHeight="1">
      <c r="A50" s="4" t="s">
        <v>544</v>
      </c>
      <c r="B50" s="4" t="s">
        <v>545</v>
      </c>
      <c r="C50" s="5">
        <v>41023</v>
      </c>
      <c r="D50" s="4" t="s">
        <v>704</v>
      </c>
      <c r="E50" s="4" t="s">
        <v>205</v>
      </c>
      <c r="F50" s="4">
        <v>0</v>
      </c>
      <c r="G50" s="4" t="s">
        <v>607</v>
      </c>
      <c r="H50" s="4">
        <v>0</v>
      </c>
      <c r="I50" s="4" t="s">
        <v>607</v>
      </c>
      <c r="L50" s="4">
        <v>0</v>
      </c>
      <c r="M50" s="4" t="b">
        <v>0</v>
      </c>
      <c r="N50" s="4" t="s">
        <v>29</v>
      </c>
      <c r="O50" s="4">
        <v>6</v>
      </c>
      <c r="P50" s="4">
        <v>6</v>
      </c>
      <c r="Q50" s="4" t="s">
        <v>49</v>
      </c>
      <c r="R50" s="4">
        <v>41.67</v>
      </c>
      <c r="S50" s="4">
        <v>2.5</v>
      </c>
      <c r="T50" s="4" t="s">
        <v>49</v>
      </c>
      <c r="U50" s="4">
        <v>3.5</v>
      </c>
      <c r="V50" s="4" t="s">
        <v>49</v>
      </c>
      <c r="W50" s="4" t="s">
        <v>527</v>
      </c>
      <c r="Y50" s="11" t="s">
        <v>716</v>
      </c>
    </row>
    <row r="51" spans="1:25" ht="15" customHeight="1">
      <c r="A51" s="4" t="s">
        <v>546</v>
      </c>
      <c r="B51" s="4" t="s">
        <v>547</v>
      </c>
      <c r="C51" s="5">
        <v>41023</v>
      </c>
      <c r="D51" s="4" t="s">
        <v>238</v>
      </c>
      <c r="E51" s="4" t="s">
        <v>205</v>
      </c>
      <c r="F51" s="4">
        <v>0</v>
      </c>
      <c r="G51" s="4" t="s">
        <v>607</v>
      </c>
      <c r="H51" s="4">
        <v>1500</v>
      </c>
      <c r="I51" s="4" t="s">
        <v>607</v>
      </c>
      <c r="J51" s="4">
        <v>1500</v>
      </c>
      <c r="K51" s="4" t="s">
        <v>607</v>
      </c>
      <c r="L51" s="4">
        <v>150</v>
      </c>
      <c r="M51" s="4" t="b">
        <v>1</v>
      </c>
      <c r="N51" s="4" t="s">
        <v>713</v>
      </c>
      <c r="O51" s="4">
        <v>10</v>
      </c>
      <c r="P51" s="4">
        <v>10</v>
      </c>
      <c r="Q51" s="4" t="s">
        <v>49</v>
      </c>
      <c r="R51" s="4">
        <v>0</v>
      </c>
      <c r="S51" s="4">
        <v>0</v>
      </c>
      <c r="T51" s="4" t="s">
        <v>49</v>
      </c>
      <c r="U51" s="4">
        <v>10</v>
      </c>
      <c r="V51" s="4" t="s">
        <v>49</v>
      </c>
      <c r="W51" s="4" t="s">
        <v>527</v>
      </c>
      <c r="Y51" s="11" t="s">
        <v>716</v>
      </c>
    </row>
    <row r="52" spans="1:25">
      <c r="A52" s="4" t="s">
        <v>534</v>
      </c>
      <c r="B52" s="4" t="s">
        <v>535</v>
      </c>
      <c r="C52" s="5">
        <v>41023</v>
      </c>
      <c r="D52" s="4" t="s">
        <v>704</v>
      </c>
      <c r="E52" s="4" t="s">
        <v>205</v>
      </c>
      <c r="F52" s="4">
        <v>666.67</v>
      </c>
      <c r="G52" s="4" t="s">
        <v>607</v>
      </c>
      <c r="H52" s="4">
        <v>1000</v>
      </c>
      <c r="I52" s="4" t="s">
        <v>607</v>
      </c>
      <c r="J52" s="4">
        <v>1000</v>
      </c>
      <c r="K52" s="4" t="s">
        <v>607</v>
      </c>
      <c r="L52" s="4">
        <v>166.67</v>
      </c>
      <c r="M52" s="4" t="b">
        <v>1</v>
      </c>
      <c r="N52" s="4" t="s">
        <v>29</v>
      </c>
      <c r="O52" s="4">
        <v>6</v>
      </c>
      <c r="P52" s="4">
        <v>6</v>
      </c>
      <c r="Q52" s="4" t="s">
        <v>49</v>
      </c>
      <c r="R52" s="4">
        <v>66.67</v>
      </c>
      <c r="S52" s="4">
        <v>4</v>
      </c>
      <c r="T52" s="4" t="s">
        <v>49</v>
      </c>
      <c r="U52" s="4">
        <v>2</v>
      </c>
      <c r="V52" s="4" t="s">
        <v>49</v>
      </c>
      <c r="W52" s="4" t="s">
        <v>527</v>
      </c>
      <c r="Y52" s="11" t="s">
        <v>716</v>
      </c>
    </row>
    <row r="53" spans="1:25">
      <c r="A53" s="4" t="s">
        <v>536</v>
      </c>
      <c r="B53" s="4" t="s">
        <v>570</v>
      </c>
      <c r="C53" s="5">
        <v>41023</v>
      </c>
      <c r="D53" s="4" t="s">
        <v>704</v>
      </c>
      <c r="E53" s="4" t="s">
        <v>205</v>
      </c>
      <c r="F53" s="4">
        <v>500</v>
      </c>
      <c r="G53" s="4" t="s">
        <v>607</v>
      </c>
      <c r="H53" s="4">
        <v>500</v>
      </c>
      <c r="I53" s="4" t="s">
        <v>607</v>
      </c>
      <c r="J53" s="4">
        <v>500</v>
      </c>
      <c r="K53" s="4" t="s">
        <v>607</v>
      </c>
      <c r="L53" s="4">
        <v>100</v>
      </c>
      <c r="M53" s="4" t="b">
        <v>1</v>
      </c>
      <c r="N53" s="4" t="s">
        <v>29</v>
      </c>
      <c r="O53" s="4">
        <v>5</v>
      </c>
      <c r="P53" s="4">
        <v>5</v>
      </c>
      <c r="Q53" s="4" t="s">
        <v>49</v>
      </c>
      <c r="R53" s="4">
        <v>100</v>
      </c>
      <c r="S53" s="4">
        <v>7</v>
      </c>
      <c r="T53" s="4" t="s">
        <v>49</v>
      </c>
      <c r="U53" s="4">
        <v>0</v>
      </c>
      <c r="V53" s="4" t="s">
        <v>49</v>
      </c>
      <c r="W53" s="4" t="s">
        <v>527</v>
      </c>
      <c r="Y53" s="11" t="s">
        <v>716</v>
      </c>
    </row>
    <row r="54" spans="1:25" ht="15" customHeight="1">
      <c r="A54" s="4" t="s">
        <v>537</v>
      </c>
      <c r="B54" s="4" t="s">
        <v>538</v>
      </c>
      <c r="C54" s="5">
        <v>41023</v>
      </c>
      <c r="D54" s="4" t="s">
        <v>704</v>
      </c>
      <c r="E54" s="4" t="s">
        <v>205</v>
      </c>
      <c r="F54" s="4">
        <v>333.33</v>
      </c>
      <c r="G54" s="4" t="s">
        <v>607</v>
      </c>
      <c r="H54" s="4">
        <v>500</v>
      </c>
      <c r="I54" s="4" t="s">
        <v>607</v>
      </c>
      <c r="J54" s="4">
        <v>500</v>
      </c>
      <c r="K54" s="4" t="s">
        <v>607</v>
      </c>
      <c r="L54" s="4">
        <v>166.67</v>
      </c>
      <c r="M54" s="4" t="b">
        <v>1</v>
      </c>
      <c r="N54" s="4" t="s">
        <v>29</v>
      </c>
      <c r="O54" s="4">
        <v>3</v>
      </c>
      <c r="P54" s="4">
        <v>3</v>
      </c>
      <c r="Q54" s="4" t="s">
        <v>49</v>
      </c>
      <c r="R54" s="4">
        <v>66.67</v>
      </c>
      <c r="S54" s="4">
        <v>2</v>
      </c>
      <c r="T54" s="4" t="s">
        <v>49</v>
      </c>
      <c r="U54" s="4">
        <v>1</v>
      </c>
      <c r="V54" s="4" t="s">
        <v>49</v>
      </c>
      <c r="W54" s="4" t="s">
        <v>527</v>
      </c>
      <c r="Y54" s="11" t="s">
        <v>716</v>
      </c>
    </row>
    <row r="55" spans="1:25" ht="15" customHeight="1">
      <c r="A55" s="4" t="s">
        <v>539</v>
      </c>
      <c r="B55" s="4" t="s">
        <v>669</v>
      </c>
      <c r="C55" s="5">
        <v>41023</v>
      </c>
      <c r="D55" s="4" t="s">
        <v>704</v>
      </c>
      <c r="E55" s="4" t="s">
        <v>205</v>
      </c>
      <c r="F55" s="4">
        <v>142.86000000000001</v>
      </c>
      <c r="G55" s="4" t="s">
        <v>607</v>
      </c>
      <c r="H55" s="4">
        <v>1000</v>
      </c>
      <c r="I55" s="4" t="s">
        <v>607</v>
      </c>
      <c r="J55" s="4">
        <v>1000</v>
      </c>
      <c r="K55" s="4" t="s">
        <v>607</v>
      </c>
      <c r="L55" s="4">
        <v>142.86000000000001</v>
      </c>
      <c r="M55" s="4" t="b">
        <v>1</v>
      </c>
      <c r="N55" s="4" t="s">
        <v>29</v>
      </c>
      <c r="O55" s="4">
        <v>7</v>
      </c>
      <c r="P55" s="4">
        <v>7</v>
      </c>
      <c r="Q55" s="4" t="s">
        <v>49</v>
      </c>
      <c r="R55" s="4">
        <v>14.29</v>
      </c>
      <c r="S55" s="4">
        <v>1</v>
      </c>
      <c r="T55" s="4" t="s">
        <v>49</v>
      </c>
      <c r="U55" s="4">
        <v>6</v>
      </c>
      <c r="V55" s="4" t="s">
        <v>49</v>
      </c>
      <c r="W55" s="4" t="s">
        <v>527</v>
      </c>
      <c r="Y55" s="11" t="s">
        <v>716</v>
      </c>
    </row>
    <row r="56" spans="1:25" ht="15" customHeight="1">
      <c r="A56" s="4" t="s">
        <v>541</v>
      </c>
      <c r="B56" s="4" t="s">
        <v>542</v>
      </c>
      <c r="C56" s="5">
        <v>41023</v>
      </c>
      <c r="D56" s="4" t="s">
        <v>704</v>
      </c>
      <c r="E56" s="4" t="s">
        <v>205</v>
      </c>
      <c r="F56" s="4">
        <v>0</v>
      </c>
      <c r="G56" s="4" t="s">
        <v>607</v>
      </c>
      <c r="H56" s="4">
        <v>0</v>
      </c>
      <c r="I56" s="4" t="s">
        <v>607</v>
      </c>
      <c r="L56" s="4">
        <v>0</v>
      </c>
      <c r="M56" s="4" t="b">
        <v>0</v>
      </c>
      <c r="N56" s="4" t="s">
        <v>29</v>
      </c>
      <c r="O56" s="4">
        <v>1</v>
      </c>
      <c r="P56" s="4">
        <v>1</v>
      </c>
      <c r="Q56" s="4" t="s">
        <v>49</v>
      </c>
      <c r="R56" s="4">
        <v>100</v>
      </c>
      <c r="S56" s="4">
        <v>1</v>
      </c>
      <c r="T56" s="4" t="s">
        <v>49</v>
      </c>
      <c r="U56" s="4">
        <v>0</v>
      </c>
      <c r="V56" s="4" t="s">
        <v>49</v>
      </c>
      <c r="W56" s="4" t="s">
        <v>527</v>
      </c>
      <c r="Y56" s="11" t="s">
        <v>716</v>
      </c>
    </row>
    <row r="57" spans="1:25" ht="15" customHeight="1">
      <c r="A57" s="4" t="s">
        <v>562</v>
      </c>
      <c r="B57" s="4" t="s">
        <v>563</v>
      </c>
      <c r="C57" s="5">
        <v>41023</v>
      </c>
      <c r="D57" s="4" t="s">
        <v>238</v>
      </c>
      <c r="E57" s="4" t="s">
        <v>119</v>
      </c>
      <c r="F57" s="4">
        <v>504</v>
      </c>
      <c r="G57" s="4" t="s">
        <v>607</v>
      </c>
      <c r="H57" s="4">
        <v>720</v>
      </c>
      <c r="I57" s="4" t="s">
        <v>607</v>
      </c>
      <c r="J57" s="4">
        <v>720</v>
      </c>
      <c r="K57" s="4" t="s">
        <v>607</v>
      </c>
      <c r="L57" s="4">
        <v>72</v>
      </c>
      <c r="M57" s="4" t="b">
        <v>1</v>
      </c>
      <c r="N57" s="4" t="s">
        <v>713</v>
      </c>
      <c r="O57" s="4">
        <v>10</v>
      </c>
      <c r="P57" s="4">
        <v>10</v>
      </c>
      <c r="Q57" s="4" t="s">
        <v>49</v>
      </c>
      <c r="R57" s="4">
        <v>70</v>
      </c>
      <c r="S57" s="4">
        <v>9</v>
      </c>
      <c r="T57" s="4" t="s">
        <v>49</v>
      </c>
      <c r="U57" s="4">
        <v>3</v>
      </c>
      <c r="V57" s="4" t="s">
        <v>49</v>
      </c>
      <c r="W57" s="4" t="s">
        <v>680</v>
      </c>
      <c r="Y57" s="11" t="s">
        <v>716</v>
      </c>
    </row>
    <row r="58" spans="1:25" ht="15" customHeight="1">
      <c r="A58" s="4" t="s">
        <v>583</v>
      </c>
      <c r="B58" s="4" t="s">
        <v>584</v>
      </c>
      <c r="C58" s="5">
        <v>41023</v>
      </c>
      <c r="D58" s="4" t="s">
        <v>704</v>
      </c>
      <c r="E58" s="4" t="s">
        <v>205</v>
      </c>
      <c r="F58" s="4">
        <v>416.67</v>
      </c>
      <c r="G58" s="4" t="s">
        <v>607</v>
      </c>
      <c r="H58" s="4">
        <v>500</v>
      </c>
      <c r="I58" s="4" t="s">
        <v>607</v>
      </c>
      <c r="J58" s="4">
        <v>500</v>
      </c>
      <c r="K58" s="4" t="s">
        <v>607</v>
      </c>
      <c r="L58" s="4">
        <v>166.67</v>
      </c>
      <c r="M58" s="4" t="b">
        <v>1</v>
      </c>
      <c r="N58" s="4" t="s">
        <v>29</v>
      </c>
      <c r="O58" s="4">
        <v>3</v>
      </c>
      <c r="P58" s="4">
        <v>3</v>
      </c>
      <c r="Q58" s="4" t="s">
        <v>49</v>
      </c>
      <c r="R58" s="4">
        <v>83.33</v>
      </c>
      <c r="S58" s="4">
        <v>2.5</v>
      </c>
      <c r="T58" s="4" t="s">
        <v>49</v>
      </c>
      <c r="U58" s="4">
        <v>0.5</v>
      </c>
      <c r="V58" s="4" t="s">
        <v>49</v>
      </c>
      <c r="W58" s="4" t="s">
        <v>527</v>
      </c>
      <c r="Y58" s="11" t="s">
        <v>716</v>
      </c>
    </row>
    <row r="59" spans="1:25" ht="15" customHeight="1">
      <c r="A59" s="4" t="s">
        <v>581</v>
      </c>
      <c r="B59" s="4" t="s">
        <v>582</v>
      </c>
      <c r="C59" s="5">
        <v>41023</v>
      </c>
      <c r="D59" s="4" t="s">
        <v>238</v>
      </c>
      <c r="E59" s="4" t="s">
        <v>205</v>
      </c>
      <c r="F59" s="4">
        <v>800</v>
      </c>
      <c r="G59" s="4" t="s">
        <v>607</v>
      </c>
      <c r="H59" s="4">
        <v>800</v>
      </c>
      <c r="I59" s="4" t="s">
        <v>607</v>
      </c>
      <c r="J59" s="4">
        <v>800</v>
      </c>
      <c r="K59" s="4" t="s">
        <v>607</v>
      </c>
      <c r="L59" s="4">
        <v>160</v>
      </c>
      <c r="M59" s="4" t="b">
        <v>1</v>
      </c>
      <c r="N59" s="4" t="s">
        <v>715</v>
      </c>
      <c r="O59" s="4">
        <v>5</v>
      </c>
      <c r="P59" s="4">
        <v>5</v>
      </c>
      <c r="Q59" s="4" t="s">
        <v>49</v>
      </c>
      <c r="R59" s="4">
        <v>100</v>
      </c>
      <c r="S59" s="4">
        <v>6</v>
      </c>
      <c r="T59" s="4" t="s">
        <v>49</v>
      </c>
      <c r="U59" s="4">
        <v>0</v>
      </c>
      <c r="V59" s="4" t="s">
        <v>49</v>
      </c>
      <c r="W59" s="4" t="s">
        <v>527</v>
      </c>
      <c r="Y59" s="11" t="s">
        <v>716</v>
      </c>
    </row>
    <row r="60" spans="1:25" ht="15" customHeight="1">
      <c r="A60" s="4" t="s">
        <v>575</v>
      </c>
      <c r="B60" s="4" t="s">
        <v>576</v>
      </c>
      <c r="C60" s="5">
        <v>41024</v>
      </c>
      <c r="D60" s="4" t="s">
        <v>704</v>
      </c>
      <c r="E60" s="4" t="s">
        <v>205</v>
      </c>
      <c r="F60" s="4">
        <v>333.33</v>
      </c>
      <c r="G60" s="4" t="s">
        <v>607</v>
      </c>
      <c r="H60" s="4">
        <v>500</v>
      </c>
      <c r="I60" s="4" t="s">
        <v>607</v>
      </c>
      <c r="J60" s="4">
        <v>500</v>
      </c>
      <c r="K60" s="4" t="s">
        <v>607</v>
      </c>
      <c r="L60" s="4">
        <v>166.67</v>
      </c>
      <c r="M60" s="4" t="b">
        <v>1</v>
      </c>
      <c r="N60" s="4" t="s">
        <v>29</v>
      </c>
      <c r="O60" s="4">
        <v>3</v>
      </c>
      <c r="P60" s="4">
        <v>3</v>
      </c>
      <c r="Q60" s="4" t="s">
        <v>49</v>
      </c>
      <c r="R60" s="4">
        <v>66.67</v>
      </c>
      <c r="S60" s="4">
        <v>2</v>
      </c>
      <c r="T60" s="4" t="s">
        <v>49</v>
      </c>
      <c r="U60" s="4">
        <v>1</v>
      </c>
      <c r="V60" s="4" t="s">
        <v>49</v>
      </c>
      <c r="W60" s="4" t="s">
        <v>486</v>
      </c>
      <c r="Y60" s="11" t="s">
        <v>716</v>
      </c>
    </row>
    <row r="61" spans="1:25" ht="15" customHeight="1">
      <c r="A61" s="4" t="s">
        <v>572</v>
      </c>
      <c r="B61" s="4" t="s">
        <v>573</v>
      </c>
      <c r="C61" s="5">
        <v>41025</v>
      </c>
      <c r="D61" s="4" t="s">
        <v>238</v>
      </c>
      <c r="E61" s="4" t="s">
        <v>205</v>
      </c>
      <c r="F61" s="4">
        <v>229.17</v>
      </c>
      <c r="G61" s="4" t="s">
        <v>607</v>
      </c>
      <c r="H61" s="4">
        <v>3000</v>
      </c>
      <c r="I61" s="4" t="s">
        <v>607</v>
      </c>
      <c r="J61" s="4">
        <v>3000</v>
      </c>
      <c r="K61" s="4" t="s">
        <v>607</v>
      </c>
      <c r="L61" s="4">
        <v>125</v>
      </c>
      <c r="M61" s="4" t="b">
        <v>1</v>
      </c>
      <c r="N61" s="4" t="s">
        <v>714</v>
      </c>
      <c r="O61" s="4">
        <v>24</v>
      </c>
      <c r="P61" s="4">
        <v>24</v>
      </c>
      <c r="Q61" s="4" t="s">
        <v>49</v>
      </c>
      <c r="R61" s="4">
        <v>7.64</v>
      </c>
      <c r="S61" s="4">
        <v>1.83</v>
      </c>
      <c r="T61" s="4" t="s">
        <v>49</v>
      </c>
      <c r="U61" s="4">
        <v>22.17</v>
      </c>
      <c r="V61" s="4" t="s">
        <v>49</v>
      </c>
      <c r="W61" s="4" t="s">
        <v>527</v>
      </c>
      <c r="Y61" s="11" t="s">
        <v>716</v>
      </c>
    </row>
    <row r="62" spans="1:25" ht="15" customHeight="1">
      <c r="A62" s="4" t="s">
        <v>577</v>
      </c>
      <c r="B62" s="4" t="s">
        <v>578</v>
      </c>
      <c r="C62" s="5">
        <v>41026</v>
      </c>
      <c r="D62" s="4" t="s">
        <v>704</v>
      </c>
      <c r="E62" s="4" t="s">
        <v>205</v>
      </c>
      <c r="F62" s="4">
        <v>320</v>
      </c>
      <c r="G62" s="4" t="s">
        <v>607</v>
      </c>
      <c r="H62" s="4">
        <v>800</v>
      </c>
      <c r="I62" s="4" t="s">
        <v>607</v>
      </c>
      <c r="J62" s="4">
        <v>800</v>
      </c>
      <c r="K62" s="4" t="s">
        <v>607</v>
      </c>
      <c r="L62" s="4">
        <v>160</v>
      </c>
      <c r="M62" s="4" t="b">
        <v>1</v>
      </c>
      <c r="N62" s="4" t="s">
        <v>29</v>
      </c>
      <c r="O62" s="4">
        <v>5</v>
      </c>
      <c r="P62" s="4">
        <v>5</v>
      </c>
      <c r="Q62" s="4" t="s">
        <v>49</v>
      </c>
      <c r="R62" s="4">
        <v>40</v>
      </c>
      <c r="S62" s="4">
        <v>2</v>
      </c>
      <c r="T62" s="4" t="s">
        <v>49</v>
      </c>
      <c r="U62" s="4">
        <v>3</v>
      </c>
      <c r="V62" s="4" t="s">
        <v>49</v>
      </c>
      <c r="W62" s="4" t="s">
        <v>5</v>
      </c>
      <c r="Y62" s="11" t="s">
        <v>716</v>
      </c>
    </row>
    <row r="63" spans="1:25" ht="15" customHeight="1">
      <c r="A63" s="4" t="s">
        <v>579</v>
      </c>
      <c r="B63" s="4" t="s">
        <v>580</v>
      </c>
      <c r="C63" s="5">
        <v>41027</v>
      </c>
      <c r="D63" s="4" t="s">
        <v>238</v>
      </c>
      <c r="E63" s="4" t="s">
        <v>205</v>
      </c>
      <c r="F63" s="4">
        <v>1200</v>
      </c>
      <c r="G63" s="4" t="s">
        <v>607</v>
      </c>
      <c r="H63" s="4">
        <v>1500</v>
      </c>
      <c r="I63" s="4" t="s">
        <v>607</v>
      </c>
      <c r="J63" s="4">
        <v>1500</v>
      </c>
      <c r="K63" s="4" t="s">
        <v>607</v>
      </c>
      <c r="L63" s="4">
        <v>136.36000000000001</v>
      </c>
      <c r="M63" s="4" t="b">
        <v>1</v>
      </c>
      <c r="N63" s="4" t="s">
        <v>713</v>
      </c>
      <c r="O63" s="4">
        <v>11</v>
      </c>
      <c r="P63" s="4">
        <v>10</v>
      </c>
      <c r="Q63" s="4" t="s">
        <v>49</v>
      </c>
      <c r="R63" s="4">
        <v>80</v>
      </c>
      <c r="S63" s="4">
        <v>8</v>
      </c>
      <c r="T63" s="4" t="s">
        <v>49</v>
      </c>
      <c r="U63" s="4">
        <v>2</v>
      </c>
      <c r="V63" s="4" t="s">
        <v>49</v>
      </c>
      <c r="W63" s="4" t="s">
        <v>486</v>
      </c>
      <c r="Y63" s="11" t="s">
        <v>716</v>
      </c>
    </row>
    <row r="64" spans="1:25" ht="15" customHeight="1">
      <c r="A64" s="4" t="s">
        <v>600</v>
      </c>
      <c r="B64" s="4" t="s">
        <v>601</v>
      </c>
      <c r="C64" s="5">
        <v>41030</v>
      </c>
      <c r="D64" s="4" t="s">
        <v>238</v>
      </c>
      <c r="E64" s="4" t="s">
        <v>205</v>
      </c>
      <c r="F64" s="4">
        <v>480</v>
      </c>
      <c r="G64" s="4" t="s">
        <v>607</v>
      </c>
      <c r="H64" s="4">
        <v>800</v>
      </c>
      <c r="I64" s="4" t="s">
        <v>607</v>
      </c>
      <c r="J64" s="4">
        <v>800</v>
      </c>
      <c r="K64" s="4" t="s">
        <v>607</v>
      </c>
      <c r="L64" s="4">
        <v>133.33000000000001</v>
      </c>
      <c r="M64" s="4" t="b">
        <v>1</v>
      </c>
      <c r="N64" s="4" t="s">
        <v>715</v>
      </c>
      <c r="O64" s="4">
        <v>6</v>
      </c>
      <c r="P64" s="4">
        <v>5</v>
      </c>
      <c r="Q64" s="4" t="s">
        <v>49</v>
      </c>
      <c r="R64" s="4">
        <v>60</v>
      </c>
      <c r="S64" s="4">
        <v>3</v>
      </c>
      <c r="T64" s="4" t="s">
        <v>49</v>
      </c>
      <c r="U64" s="4">
        <v>2</v>
      </c>
      <c r="V64" s="4" t="s">
        <v>49</v>
      </c>
      <c r="W64" s="4" t="s">
        <v>315</v>
      </c>
      <c r="Y64" s="11" t="s">
        <v>716</v>
      </c>
    </row>
    <row r="65" spans="1:25" ht="15" customHeight="1">
      <c r="A65" s="4" t="s">
        <v>595</v>
      </c>
      <c r="B65" s="4" t="s">
        <v>596</v>
      </c>
      <c r="C65" s="5">
        <v>41030</v>
      </c>
      <c r="D65" s="4" t="s">
        <v>704</v>
      </c>
      <c r="E65" s="4" t="s">
        <v>205</v>
      </c>
      <c r="F65" s="4">
        <v>0</v>
      </c>
      <c r="G65" s="4" t="s">
        <v>607</v>
      </c>
      <c r="H65" s="4">
        <v>0</v>
      </c>
      <c r="I65" s="4" t="s">
        <v>607</v>
      </c>
      <c r="L65" s="4">
        <v>0</v>
      </c>
      <c r="M65" s="4" t="b">
        <v>0</v>
      </c>
      <c r="N65" s="4" t="s">
        <v>29</v>
      </c>
      <c r="O65" s="4">
        <v>1</v>
      </c>
      <c r="P65" s="4">
        <v>1</v>
      </c>
      <c r="Q65" s="4" t="s">
        <v>49</v>
      </c>
      <c r="R65" s="4">
        <v>100</v>
      </c>
      <c r="S65" s="4">
        <v>1</v>
      </c>
      <c r="T65" s="4" t="s">
        <v>49</v>
      </c>
      <c r="U65" s="4">
        <v>0</v>
      </c>
      <c r="V65" s="4" t="s">
        <v>49</v>
      </c>
      <c r="W65" s="4" t="s">
        <v>314</v>
      </c>
      <c r="Y65" s="11" t="s">
        <v>716</v>
      </c>
    </row>
    <row r="66" spans="1:25" ht="15" customHeight="1">
      <c r="A66" s="4" t="s">
        <v>612</v>
      </c>
      <c r="B66" s="4" t="s">
        <v>613</v>
      </c>
      <c r="C66" s="5">
        <v>41037</v>
      </c>
      <c r="D66" s="4" t="s">
        <v>704</v>
      </c>
      <c r="E66" s="4" t="s">
        <v>119</v>
      </c>
      <c r="F66" s="4">
        <v>0</v>
      </c>
      <c r="G66" s="4" t="s">
        <v>607</v>
      </c>
      <c r="H66" s="4">
        <v>0</v>
      </c>
      <c r="I66" s="4" t="s">
        <v>607</v>
      </c>
      <c r="L66" s="4">
        <v>0</v>
      </c>
      <c r="M66" s="4" t="b">
        <v>0</v>
      </c>
      <c r="N66" s="4" t="s">
        <v>29</v>
      </c>
      <c r="O66" s="4">
        <v>10</v>
      </c>
      <c r="P66" s="4">
        <v>10</v>
      </c>
      <c r="Q66" s="4" t="s">
        <v>49</v>
      </c>
      <c r="R66" s="4">
        <v>30</v>
      </c>
      <c r="S66" s="4">
        <v>3</v>
      </c>
      <c r="T66" s="4" t="s">
        <v>49</v>
      </c>
      <c r="U66" s="4">
        <v>7</v>
      </c>
      <c r="V66" s="4" t="s">
        <v>49</v>
      </c>
      <c r="W66" s="4" t="s">
        <v>680</v>
      </c>
      <c r="Y66" s="11" t="s">
        <v>716</v>
      </c>
    </row>
    <row r="67" spans="1:25" ht="15" customHeight="1">
      <c r="A67" s="4" t="s">
        <v>610</v>
      </c>
      <c r="B67" s="4" t="s">
        <v>611</v>
      </c>
      <c r="C67" s="5">
        <v>41037</v>
      </c>
      <c r="D67" s="4" t="s">
        <v>704</v>
      </c>
      <c r="E67" s="4" t="s">
        <v>205</v>
      </c>
      <c r="F67" s="4">
        <v>0</v>
      </c>
      <c r="G67" s="4" t="s">
        <v>607</v>
      </c>
      <c r="H67" s="4">
        <v>0</v>
      </c>
      <c r="I67" s="4" t="s">
        <v>607</v>
      </c>
      <c r="L67" s="4">
        <v>0</v>
      </c>
      <c r="M67" s="4" t="b">
        <v>0</v>
      </c>
      <c r="N67" s="4" t="s">
        <v>29</v>
      </c>
      <c r="O67" s="4">
        <v>1</v>
      </c>
      <c r="P67" s="4">
        <v>1</v>
      </c>
      <c r="Q67" s="4" t="s">
        <v>49</v>
      </c>
      <c r="R67" s="4">
        <v>100</v>
      </c>
      <c r="S67" s="4">
        <v>1</v>
      </c>
      <c r="T67" s="4" t="s">
        <v>49</v>
      </c>
      <c r="U67" s="4">
        <v>0</v>
      </c>
      <c r="V67" s="4" t="s">
        <v>49</v>
      </c>
      <c r="W67" s="4" t="s">
        <v>315</v>
      </c>
      <c r="Y67" s="11" t="s">
        <v>716</v>
      </c>
    </row>
    <row r="68" spans="1:25" ht="15" customHeight="1">
      <c r="A68" s="4" t="s">
        <v>608</v>
      </c>
      <c r="B68" s="4" t="s">
        <v>609</v>
      </c>
      <c r="C68" s="5">
        <v>41038</v>
      </c>
      <c r="D68" s="4" t="s">
        <v>704</v>
      </c>
      <c r="E68" s="4" t="s">
        <v>205</v>
      </c>
      <c r="F68" s="4">
        <v>167</v>
      </c>
      <c r="G68" s="4" t="s">
        <v>607</v>
      </c>
      <c r="H68" s="4">
        <v>167</v>
      </c>
      <c r="I68" s="4" t="s">
        <v>607</v>
      </c>
      <c r="J68" s="4">
        <v>167</v>
      </c>
      <c r="K68" s="4" t="s">
        <v>607</v>
      </c>
      <c r="L68" s="4">
        <v>167</v>
      </c>
      <c r="M68" s="4" t="b">
        <v>1</v>
      </c>
      <c r="N68" s="4" t="s">
        <v>29</v>
      </c>
      <c r="O68" s="4">
        <v>1</v>
      </c>
      <c r="P68" s="4">
        <v>1</v>
      </c>
      <c r="Q68" s="4" t="s">
        <v>49</v>
      </c>
      <c r="R68" s="4">
        <v>100</v>
      </c>
      <c r="S68" s="4">
        <v>1</v>
      </c>
      <c r="T68" s="4" t="s">
        <v>49</v>
      </c>
      <c r="U68" s="4">
        <v>0</v>
      </c>
      <c r="V68" s="4" t="s">
        <v>49</v>
      </c>
      <c r="W68" s="4" t="s">
        <v>486</v>
      </c>
      <c r="Y68" s="11" t="s">
        <v>716</v>
      </c>
    </row>
    <row r="69" spans="1:25">
      <c r="A69" s="4" t="s">
        <v>620</v>
      </c>
      <c r="B69" s="4" t="s">
        <v>621</v>
      </c>
      <c r="C69" s="5">
        <v>41038</v>
      </c>
      <c r="D69" s="4" t="s">
        <v>238</v>
      </c>
      <c r="E69" s="4" t="s">
        <v>205</v>
      </c>
      <c r="F69" s="4">
        <v>416</v>
      </c>
      <c r="G69" s="4" t="s">
        <v>607</v>
      </c>
      <c r="H69" s="4">
        <v>800</v>
      </c>
      <c r="I69" s="4" t="s">
        <v>607</v>
      </c>
      <c r="J69" s="4">
        <v>800</v>
      </c>
      <c r="K69" s="4" t="s">
        <v>607</v>
      </c>
      <c r="L69" s="4">
        <v>133.33000000000001</v>
      </c>
      <c r="M69" s="4" t="b">
        <v>1</v>
      </c>
      <c r="N69" s="4" t="s">
        <v>715</v>
      </c>
      <c r="O69" s="4">
        <v>6</v>
      </c>
      <c r="P69" s="4">
        <v>5</v>
      </c>
      <c r="Q69" s="4" t="s">
        <v>49</v>
      </c>
      <c r="R69" s="4">
        <v>52</v>
      </c>
      <c r="S69" s="4">
        <v>2.6</v>
      </c>
      <c r="T69" s="4" t="s">
        <v>49</v>
      </c>
      <c r="U69" s="4">
        <v>2.4</v>
      </c>
      <c r="V69" s="4" t="s">
        <v>49</v>
      </c>
      <c r="W69" s="4" t="s">
        <v>315</v>
      </c>
      <c r="Y69" s="11" t="s">
        <v>716</v>
      </c>
    </row>
    <row r="70" spans="1:25" ht="15" customHeight="1">
      <c r="A70" s="4" t="s">
        <v>618</v>
      </c>
      <c r="B70" s="4" t="s">
        <v>619</v>
      </c>
      <c r="C70" s="5">
        <v>41038</v>
      </c>
      <c r="D70" s="4" t="s">
        <v>238</v>
      </c>
      <c r="E70" s="4" t="s">
        <v>119</v>
      </c>
      <c r="F70" s="4">
        <v>525</v>
      </c>
      <c r="G70" s="4" t="s">
        <v>607</v>
      </c>
      <c r="H70" s="4">
        <v>1500</v>
      </c>
      <c r="I70" s="4" t="s">
        <v>607</v>
      </c>
      <c r="J70" s="4">
        <v>1500</v>
      </c>
      <c r="K70" s="4" t="s">
        <v>607</v>
      </c>
      <c r="L70" s="4">
        <v>150</v>
      </c>
      <c r="M70" s="4" t="b">
        <v>1</v>
      </c>
      <c r="N70" s="4" t="s">
        <v>713</v>
      </c>
      <c r="O70" s="4">
        <v>10</v>
      </c>
      <c r="P70" s="4">
        <v>10</v>
      </c>
      <c r="Q70" s="4" t="s">
        <v>49</v>
      </c>
      <c r="R70" s="4">
        <v>35</v>
      </c>
      <c r="S70" s="4">
        <v>3.5</v>
      </c>
      <c r="T70" s="4" t="s">
        <v>49</v>
      </c>
      <c r="U70" s="4">
        <v>6.5</v>
      </c>
      <c r="V70" s="4" t="s">
        <v>49</v>
      </c>
      <c r="W70" s="4" t="s">
        <v>7</v>
      </c>
      <c r="Y70" s="11" t="s">
        <v>716</v>
      </c>
    </row>
    <row r="71" spans="1:25" ht="15" customHeight="1">
      <c r="A71" s="4" t="s">
        <v>625</v>
      </c>
      <c r="B71" s="4" t="s">
        <v>626</v>
      </c>
      <c r="C71" s="5">
        <v>41039</v>
      </c>
      <c r="D71" s="4" t="s">
        <v>238</v>
      </c>
      <c r="E71" s="4" t="s">
        <v>119</v>
      </c>
      <c r="F71" s="4">
        <v>2552.08</v>
      </c>
      <c r="G71" s="4" t="s">
        <v>607</v>
      </c>
      <c r="H71" s="4">
        <v>3500</v>
      </c>
      <c r="I71" s="4" t="s">
        <v>607</v>
      </c>
      <c r="J71" s="4">
        <v>3500</v>
      </c>
      <c r="K71" s="4" t="s">
        <v>607</v>
      </c>
      <c r="L71" s="4">
        <v>145.83000000000001</v>
      </c>
      <c r="M71" s="4" t="b">
        <v>1</v>
      </c>
      <c r="N71" s="4" t="s">
        <v>714</v>
      </c>
      <c r="O71" s="4">
        <v>24</v>
      </c>
      <c r="P71" s="4">
        <v>24</v>
      </c>
      <c r="Q71" s="4" t="s">
        <v>49</v>
      </c>
      <c r="R71" s="4">
        <v>72.92</v>
      </c>
      <c r="S71" s="4">
        <v>10.58</v>
      </c>
      <c r="T71" s="4" t="s">
        <v>49</v>
      </c>
      <c r="U71" s="4">
        <v>4</v>
      </c>
      <c r="V71" s="4" t="s">
        <v>49</v>
      </c>
      <c r="W71" s="4" t="s">
        <v>7</v>
      </c>
      <c r="Y71" s="11" t="s">
        <v>716</v>
      </c>
    </row>
    <row r="72" spans="1:25" ht="15" customHeight="1">
      <c r="A72" s="4" t="s">
        <v>631</v>
      </c>
      <c r="B72" s="4" t="s">
        <v>632</v>
      </c>
      <c r="C72" s="5">
        <v>41039</v>
      </c>
      <c r="D72" s="4" t="s">
        <v>704</v>
      </c>
      <c r="E72" s="4" t="s">
        <v>119</v>
      </c>
      <c r="F72" s="4">
        <v>11585</v>
      </c>
      <c r="G72" s="4" t="s">
        <v>607</v>
      </c>
      <c r="H72" s="4">
        <v>11585</v>
      </c>
      <c r="I72" s="4" t="s">
        <v>607</v>
      </c>
      <c r="J72" s="4">
        <v>11585</v>
      </c>
      <c r="K72" s="4" t="s">
        <v>607</v>
      </c>
      <c r="L72" s="4">
        <v>241.35</v>
      </c>
      <c r="M72" s="4" t="b">
        <v>1</v>
      </c>
      <c r="N72" s="4" t="s">
        <v>29</v>
      </c>
      <c r="O72" s="4">
        <v>48</v>
      </c>
      <c r="P72" s="4">
        <v>48</v>
      </c>
      <c r="Q72" s="4" t="s">
        <v>49</v>
      </c>
      <c r="R72" s="4">
        <v>100</v>
      </c>
      <c r="S72" s="4">
        <v>48</v>
      </c>
      <c r="T72" s="4" t="s">
        <v>49</v>
      </c>
      <c r="U72" s="4">
        <v>0</v>
      </c>
      <c r="V72" s="4" t="s">
        <v>49</v>
      </c>
      <c r="W72" s="4" t="s">
        <v>17</v>
      </c>
      <c r="Y72" s="11" t="s">
        <v>716</v>
      </c>
    </row>
    <row r="73" spans="1:25">
      <c r="A73" s="4" t="s">
        <v>627</v>
      </c>
      <c r="B73" s="4" t="s">
        <v>628</v>
      </c>
      <c r="C73" s="5">
        <v>41039</v>
      </c>
      <c r="D73" s="4" t="s">
        <v>704</v>
      </c>
      <c r="E73" s="4" t="s">
        <v>119</v>
      </c>
      <c r="F73" s="4">
        <v>1950</v>
      </c>
      <c r="G73" s="4" t="s">
        <v>607</v>
      </c>
      <c r="H73" s="4">
        <v>7500</v>
      </c>
      <c r="I73" s="4" t="s">
        <v>607</v>
      </c>
      <c r="J73" s="4">
        <v>7500</v>
      </c>
      <c r="K73" s="4" t="s">
        <v>607</v>
      </c>
      <c r="L73" s="4">
        <v>150</v>
      </c>
      <c r="M73" s="4" t="b">
        <v>1</v>
      </c>
      <c r="N73" s="4" t="s">
        <v>29</v>
      </c>
      <c r="O73" s="4">
        <v>50</v>
      </c>
      <c r="P73" s="4">
        <v>50</v>
      </c>
      <c r="Q73" s="4" t="s">
        <v>49</v>
      </c>
      <c r="R73" s="4">
        <v>26</v>
      </c>
      <c r="S73" s="4">
        <v>13</v>
      </c>
      <c r="T73" s="4" t="s">
        <v>49</v>
      </c>
      <c r="U73" s="4">
        <v>37</v>
      </c>
      <c r="V73" s="4" t="s">
        <v>49</v>
      </c>
      <c r="W73" s="4" t="s">
        <v>17</v>
      </c>
      <c r="Y73" s="11" t="s">
        <v>716</v>
      </c>
    </row>
    <row r="74" spans="1:25" ht="15" customHeight="1">
      <c r="A74" s="4" t="s">
        <v>629</v>
      </c>
      <c r="B74" s="4" t="s">
        <v>630</v>
      </c>
      <c r="C74" s="5">
        <v>41040</v>
      </c>
      <c r="D74" s="4" t="s">
        <v>238</v>
      </c>
      <c r="E74" s="4" t="s">
        <v>205</v>
      </c>
      <c r="F74" s="4">
        <v>600</v>
      </c>
      <c r="G74" s="4" t="s">
        <v>607</v>
      </c>
      <c r="H74" s="4">
        <v>1500</v>
      </c>
      <c r="I74" s="4" t="s">
        <v>607</v>
      </c>
      <c r="J74" s="4">
        <v>1500</v>
      </c>
      <c r="K74" s="4" t="s">
        <v>607</v>
      </c>
      <c r="L74" s="4">
        <v>136.36000000000001</v>
      </c>
      <c r="M74" s="4" t="b">
        <v>1</v>
      </c>
      <c r="N74" s="4" t="s">
        <v>713</v>
      </c>
      <c r="O74" s="4">
        <v>11</v>
      </c>
      <c r="P74" s="4">
        <v>10</v>
      </c>
      <c r="Q74" s="4" t="s">
        <v>49</v>
      </c>
      <c r="R74" s="4">
        <v>40</v>
      </c>
      <c r="S74" s="4">
        <v>4</v>
      </c>
      <c r="T74" s="4" t="s">
        <v>49</v>
      </c>
      <c r="U74" s="4">
        <v>6</v>
      </c>
      <c r="V74" s="4" t="s">
        <v>49</v>
      </c>
      <c r="W74" s="4" t="s">
        <v>315</v>
      </c>
      <c r="Y74" s="11" t="s">
        <v>716</v>
      </c>
    </row>
    <row r="75" spans="1:25" ht="15" customHeight="1">
      <c r="A75" s="4" t="s">
        <v>662</v>
      </c>
      <c r="B75" s="4" t="s">
        <v>663</v>
      </c>
      <c r="C75" s="5">
        <v>41044</v>
      </c>
      <c r="D75" s="4" t="s">
        <v>238</v>
      </c>
      <c r="E75" s="4" t="s">
        <v>205</v>
      </c>
      <c r="F75" s="4">
        <v>262.5</v>
      </c>
      <c r="G75" s="4" t="s">
        <v>607</v>
      </c>
      <c r="H75" s="4">
        <v>750</v>
      </c>
      <c r="I75" s="4" t="s">
        <v>607</v>
      </c>
      <c r="J75" s="4">
        <v>750</v>
      </c>
      <c r="K75" s="4" t="s">
        <v>607</v>
      </c>
      <c r="L75" s="4">
        <v>68.180000000000007</v>
      </c>
      <c r="M75" s="4" t="b">
        <v>1</v>
      </c>
      <c r="N75" s="4" t="s">
        <v>713</v>
      </c>
      <c r="O75" s="4">
        <v>11</v>
      </c>
      <c r="P75" s="4">
        <v>10</v>
      </c>
      <c r="Q75" s="4" t="s">
        <v>49</v>
      </c>
      <c r="R75" s="4">
        <v>35</v>
      </c>
      <c r="S75" s="4">
        <v>3.5</v>
      </c>
      <c r="T75" s="4" t="s">
        <v>49</v>
      </c>
      <c r="U75" s="4">
        <v>6.5</v>
      </c>
      <c r="V75" s="4" t="s">
        <v>49</v>
      </c>
      <c r="W75" s="4" t="s">
        <v>571</v>
      </c>
      <c r="Y75" s="11" t="s">
        <v>716</v>
      </c>
    </row>
    <row r="76" spans="1:25" ht="15" customHeight="1">
      <c r="A76" s="4" t="s">
        <v>652</v>
      </c>
      <c r="B76" s="4" t="s">
        <v>653</v>
      </c>
      <c r="C76" s="5">
        <v>41044</v>
      </c>
      <c r="D76" s="4" t="s">
        <v>704</v>
      </c>
      <c r="E76" s="4" t="s">
        <v>205</v>
      </c>
      <c r="F76" s="4">
        <v>0</v>
      </c>
      <c r="G76" s="4" t="s">
        <v>607</v>
      </c>
      <c r="H76" s="4">
        <v>0</v>
      </c>
      <c r="I76" s="4" t="s">
        <v>607</v>
      </c>
      <c r="L76" s="4">
        <v>0</v>
      </c>
      <c r="M76" s="4" t="b">
        <v>0</v>
      </c>
      <c r="N76" s="4" t="s">
        <v>29</v>
      </c>
      <c r="O76" s="4">
        <v>2</v>
      </c>
      <c r="P76" s="4">
        <v>2</v>
      </c>
      <c r="Q76" s="4" t="s">
        <v>49</v>
      </c>
      <c r="R76" s="4">
        <v>0</v>
      </c>
      <c r="S76" s="4">
        <v>0</v>
      </c>
      <c r="T76" s="4" t="s">
        <v>49</v>
      </c>
      <c r="U76" s="4">
        <v>2</v>
      </c>
      <c r="V76" s="4" t="s">
        <v>49</v>
      </c>
      <c r="W76" s="4" t="s">
        <v>527</v>
      </c>
      <c r="Y76" s="11" t="s">
        <v>716</v>
      </c>
    </row>
    <row r="77" spans="1:25" ht="15" customHeight="1">
      <c r="A77" s="4" t="s">
        <v>665</v>
      </c>
      <c r="B77" s="4" t="s">
        <v>666</v>
      </c>
      <c r="C77" s="5">
        <v>41045</v>
      </c>
      <c r="D77" s="4" t="s">
        <v>704</v>
      </c>
      <c r="E77" s="4" t="s">
        <v>205</v>
      </c>
      <c r="F77" s="4">
        <v>0</v>
      </c>
      <c r="G77" s="4" t="s">
        <v>607</v>
      </c>
      <c r="H77" s="4">
        <v>0</v>
      </c>
      <c r="I77" s="4" t="s">
        <v>607</v>
      </c>
      <c r="L77" s="4">
        <v>0</v>
      </c>
      <c r="M77" s="4" t="b">
        <v>0</v>
      </c>
      <c r="N77" s="4" t="s">
        <v>29</v>
      </c>
      <c r="O77" s="4">
        <v>3</v>
      </c>
      <c r="P77" s="4">
        <v>3</v>
      </c>
      <c r="Q77" s="4" t="s">
        <v>49</v>
      </c>
      <c r="R77" s="4">
        <v>100</v>
      </c>
      <c r="S77" s="4">
        <v>3</v>
      </c>
      <c r="T77" s="4" t="s">
        <v>49</v>
      </c>
      <c r="U77" s="4">
        <v>0</v>
      </c>
      <c r="V77" s="4" t="s">
        <v>49</v>
      </c>
      <c r="W77" s="4" t="s">
        <v>5</v>
      </c>
      <c r="Y77" s="11" t="s">
        <v>716</v>
      </c>
    </row>
    <row r="78" spans="1:25" ht="15" customHeight="1">
      <c r="A78" s="4" t="s">
        <v>650</v>
      </c>
      <c r="B78" s="4" t="s">
        <v>651</v>
      </c>
      <c r="C78" s="5">
        <v>41046</v>
      </c>
      <c r="D78" s="4" t="s">
        <v>704</v>
      </c>
      <c r="E78" s="4" t="s">
        <v>205</v>
      </c>
      <c r="F78" s="4">
        <v>0</v>
      </c>
      <c r="G78" s="4" t="s">
        <v>607</v>
      </c>
      <c r="H78" s="4">
        <v>0</v>
      </c>
      <c r="I78" s="4" t="s">
        <v>607</v>
      </c>
      <c r="L78" s="4">
        <v>0</v>
      </c>
      <c r="M78" s="4" t="b">
        <v>0</v>
      </c>
      <c r="N78" s="4" t="s">
        <v>29</v>
      </c>
      <c r="O78" s="4">
        <v>1</v>
      </c>
      <c r="P78" s="4">
        <v>1</v>
      </c>
      <c r="Q78" s="4" t="s">
        <v>49</v>
      </c>
      <c r="R78" s="4">
        <v>100</v>
      </c>
      <c r="S78" s="4">
        <v>1</v>
      </c>
      <c r="T78" s="4" t="s">
        <v>49</v>
      </c>
      <c r="U78" s="4">
        <v>0</v>
      </c>
      <c r="V78" s="4" t="s">
        <v>49</v>
      </c>
      <c r="W78" s="4" t="s">
        <v>315</v>
      </c>
      <c r="Y78" s="11" t="s">
        <v>716</v>
      </c>
    </row>
    <row r="79" spans="1:25" ht="15" customHeight="1">
      <c r="A79" s="4" t="s">
        <v>654</v>
      </c>
      <c r="B79" s="4" t="s">
        <v>655</v>
      </c>
      <c r="C79" s="5">
        <v>41046</v>
      </c>
      <c r="D79" s="4" t="s">
        <v>704</v>
      </c>
      <c r="E79" s="4" t="s">
        <v>205</v>
      </c>
      <c r="F79" s="4">
        <v>0</v>
      </c>
      <c r="G79" s="4" t="s">
        <v>607</v>
      </c>
      <c r="H79" s="4">
        <v>833</v>
      </c>
      <c r="I79" s="4" t="s">
        <v>607</v>
      </c>
      <c r="J79" s="4">
        <v>833</v>
      </c>
      <c r="K79" s="4" t="s">
        <v>607</v>
      </c>
      <c r="L79" s="4">
        <v>166.6</v>
      </c>
      <c r="M79" s="4" t="b">
        <v>1</v>
      </c>
      <c r="N79" s="4" t="s">
        <v>29</v>
      </c>
      <c r="O79" s="4">
        <v>5</v>
      </c>
      <c r="P79" s="4">
        <v>5</v>
      </c>
      <c r="Q79" s="4" t="s">
        <v>49</v>
      </c>
      <c r="R79" s="4">
        <v>0</v>
      </c>
      <c r="S79" s="4">
        <v>0</v>
      </c>
      <c r="T79" s="4" t="s">
        <v>49</v>
      </c>
      <c r="U79" s="4">
        <v>5</v>
      </c>
      <c r="V79" s="4" t="s">
        <v>49</v>
      </c>
      <c r="W79" s="4" t="s">
        <v>527</v>
      </c>
      <c r="Y79" s="11" t="s">
        <v>716</v>
      </c>
    </row>
    <row r="80" spans="1:25" ht="15" customHeight="1">
      <c r="A80" s="4" t="s">
        <v>658</v>
      </c>
      <c r="B80" s="4" t="s">
        <v>659</v>
      </c>
      <c r="C80" s="5">
        <v>41050</v>
      </c>
      <c r="D80" s="4" t="s">
        <v>704</v>
      </c>
      <c r="E80" s="4" t="s">
        <v>205</v>
      </c>
      <c r="F80" s="4">
        <v>0</v>
      </c>
      <c r="G80" s="4" t="s">
        <v>607</v>
      </c>
      <c r="H80" s="4">
        <v>0</v>
      </c>
      <c r="I80" s="4" t="s">
        <v>607</v>
      </c>
      <c r="L80" s="4">
        <v>0</v>
      </c>
      <c r="M80" s="4" t="b">
        <v>0</v>
      </c>
      <c r="N80" s="4" t="s">
        <v>29</v>
      </c>
      <c r="O80" s="4">
        <v>1</v>
      </c>
      <c r="P80" s="4">
        <v>1</v>
      </c>
      <c r="Q80" s="4" t="s">
        <v>49</v>
      </c>
      <c r="R80" s="4">
        <v>0</v>
      </c>
      <c r="S80" s="4">
        <v>0</v>
      </c>
      <c r="T80" s="4" t="s">
        <v>49</v>
      </c>
      <c r="U80" s="4">
        <v>1</v>
      </c>
      <c r="V80" s="4" t="s">
        <v>49</v>
      </c>
      <c r="W80" s="4" t="s">
        <v>527</v>
      </c>
      <c r="Y80" s="11" t="s">
        <v>716</v>
      </c>
    </row>
    <row r="81" spans="1:25" ht="15" customHeight="1">
      <c r="A81" s="4" t="s">
        <v>667</v>
      </c>
      <c r="B81" s="4" t="s">
        <v>668</v>
      </c>
      <c r="C81" s="5">
        <v>41050</v>
      </c>
      <c r="D81" s="4" t="s">
        <v>704</v>
      </c>
      <c r="E81" s="4" t="s">
        <v>205</v>
      </c>
      <c r="F81" s="4">
        <v>500</v>
      </c>
      <c r="G81" s="4" t="s">
        <v>607</v>
      </c>
      <c r="H81" s="4">
        <v>500</v>
      </c>
      <c r="I81" s="4" t="s">
        <v>607</v>
      </c>
      <c r="J81" s="4">
        <v>500</v>
      </c>
      <c r="K81" s="4" t="s">
        <v>607</v>
      </c>
      <c r="L81" s="4">
        <v>166.67</v>
      </c>
      <c r="M81" s="4" t="b">
        <v>1</v>
      </c>
      <c r="N81" s="4" t="s">
        <v>29</v>
      </c>
      <c r="O81" s="4">
        <v>3</v>
      </c>
      <c r="P81" s="4">
        <v>3</v>
      </c>
      <c r="Q81" s="4" t="s">
        <v>49</v>
      </c>
      <c r="R81" s="4">
        <v>100</v>
      </c>
      <c r="S81" s="4">
        <v>3.5</v>
      </c>
      <c r="T81" s="4" t="s">
        <v>49</v>
      </c>
      <c r="U81" s="4">
        <v>0</v>
      </c>
      <c r="V81" s="4" t="s">
        <v>49</v>
      </c>
      <c r="W81" s="4" t="s">
        <v>527</v>
      </c>
      <c r="Y81" s="11" t="s">
        <v>716</v>
      </c>
    </row>
    <row r="82" spans="1:25" ht="15" customHeight="1">
      <c r="A82" s="4" t="s">
        <v>670</v>
      </c>
      <c r="B82" s="4" t="s">
        <v>671</v>
      </c>
      <c r="C82" s="5">
        <v>41050</v>
      </c>
      <c r="D82" s="4" t="s">
        <v>704</v>
      </c>
      <c r="E82" s="4" t="s">
        <v>205</v>
      </c>
      <c r="F82" s="4">
        <v>333.33</v>
      </c>
      <c r="G82" s="4" t="s">
        <v>607</v>
      </c>
      <c r="H82" s="4">
        <v>1000</v>
      </c>
      <c r="I82" s="4" t="s">
        <v>607</v>
      </c>
      <c r="J82" s="4">
        <v>1000</v>
      </c>
      <c r="K82" s="4" t="s">
        <v>607</v>
      </c>
      <c r="L82" s="4">
        <v>166.67</v>
      </c>
      <c r="M82" s="4" t="b">
        <v>1</v>
      </c>
      <c r="N82" s="4" t="s">
        <v>29</v>
      </c>
      <c r="O82" s="4">
        <v>6</v>
      </c>
      <c r="P82" s="4">
        <v>6</v>
      </c>
      <c r="Q82" s="4" t="s">
        <v>49</v>
      </c>
      <c r="R82" s="4">
        <v>33.33</v>
      </c>
      <c r="S82" s="4">
        <v>2</v>
      </c>
      <c r="T82" s="4" t="s">
        <v>49</v>
      </c>
      <c r="U82" s="4">
        <v>4</v>
      </c>
      <c r="V82" s="4" t="s">
        <v>49</v>
      </c>
      <c r="W82" s="4" t="s">
        <v>527</v>
      </c>
      <c r="Y82" s="11" t="s">
        <v>716</v>
      </c>
    </row>
    <row r="83" spans="1:25" ht="15" customHeight="1">
      <c r="A83" s="4" t="s">
        <v>660</v>
      </c>
      <c r="B83" s="4" t="s">
        <v>661</v>
      </c>
      <c r="C83" s="5">
        <v>41050</v>
      </c>
      <c r="D83" s="4" t="s">
        <v>704</v>
      </c>
      <c r="E83" s="4" t="s">
        <v>205</v>
      </c>
      <c r="F83" s="4">
        <v>0</v>
      </c>
      <c r="G83" s="4" t="s">
        <v>607</v>
      </c>
      <c r="H83" s="4">
        <v>0</v>
      </c>
      <c r="I83" s="4" t="s">
        <v>607</v>
      </c>
      <c r="L83" s="4">
        <v>0</v>
      </c>
      <c r="M83" s="4" t="b">
        <v>0</v>
      </c>
      <c r="N83" s="4" t="s">
        <v>29</v>
      </c>
      <c r="O83" s="4">
        <v>3</v>
      </c>
      <c r="P83" s="4">
        <v>3</v>
      </c>
      <c r="Q83" s="4" t="s">
        <v>49</v>
      </c>
      <c r="R83" s="4">
        <v>0</v>
      </c>
      <c r="S83" s="4">
        <v>0</v>
      </c>
      <c r="T83" s="4" t="s">
        <v>49</v>
      </c>
      <c r="U83" s="4">
        <v>3</v>
      </c>
      <c r="V83" s="4" t="s">
        <v>49</v>
      </c>
      <c r="W83" s="4" t="s">
        <v>527</v>
      </c>
      <c r="Y83" s="11" t="s">
        <v>716</v>
      </c>
    </row>
    <row r="84" spans="1:25" ht="15" customHeight="1">
      <c r="A84" s="4" t="s">
        <v>656</v>
      </c>
      <c r="B84" s="4" t="s">
        <v>657</v>
      </c>
      <c r="C84" s="5">
        <v>41050</v>
      </c>
      <c r="D84" s="4" t="s">
        <v>704</v>
      </c>
      <c r="E84" s="4" t="s">
        <v>205</v>
      </c>
      <c r="F84" s="4">
        <v>250</v>
      </c>
      <c r="G84" s="4" t="s">
        <v>607</v>
      </c>
      <c r="H84" s="4">
        <v>500</v>
      </c>
      <c r="I84" s="4" t="s">
        <v>607</v>
      </c>
      <c r="J84" s="4">
        <v>500</v>
      </c>
      <c r="K84" s="4" t="s">
        <v>607</v>
      </c>
      <c r="L84" s="4">
        <v>166.67</v>
      </c>
      <c r="M84" s="4" t="b">
        <v>1</v>
      </c>
      <c r="N84" s="4" t="s">
        <v>29</v>
      </c>
      <c r="O84" s="4">
        <v>3</v>
      </c>
      <c r="P84" s="4">
        <v>3</v>
      </c>
      <c r="Q84" s="4" t="s">
        <v>49</v>
      </c>
      <c r="R84" s="4">
        <v>50</v>
      </c>
      <c r="S84" s="4">
        <v>1.5</v>
      </c>
      <c r="T84" s="4" t="s">
        <v>49</v>
      </c>
      <c r="U84" s="4">
        <v>1.5</v>
      </c>
      <c r="V84" s="4" t="s">
        <v>49</v>
      </c>
      <c r="W84" s="4" t="s">
        <v>527</v>
      </c>
      <c r="Y84" s="11" t="s">
        <v>716</v>
      </c>
    </row>
    <row r="85" spans="1:25" ht="15" customHeight="1">
      <c r="A85" s="4" t="s">
        <v>672</v>
      </c>
      <c r="B85" s="4" t="s">
        <v>673</v>
      </c>
      <c r="C85" s="5">
        <v>41050</v>
      </c>
      <c r="D85" s="4" t="s">
        <v>704</v>
      </c>
      <c r="E85" s="4" t="s">
        <v>205</v>
      </c>
      <c r="F85" s="4">
        <v>0</v>
      </c>
      <c r="G85" s="4" t="s">
        <v>607</v>
      </c>
      <c r="H85" s="4">
        <v>0</v>
      </c>
      <c r="I85" s="4" t="s">
        <v>607</v>
      </c>
      <c r="L85" s="4">
        <v>0</v>
      </c>
      <c r="M85" s="4" t="b">
        <v>0</v>
      </c>
      <c r="N85" s="4" t="s">
        <v>29</v>
      </c>
      <c r="O85" s="4">
        <v>1</v>
      </c>
      <c r="P85" s="4">
        <v>1</v>
      </c>
      <c r="Q85" s="4" t="s">
        <v>49</v>
      </c>
      <c r="R85" s="4">
        <v>0</v>
      </c>
      <c r="S85" s="4">
        <v>0</v>
      </c>
      <c r="T85" s="4" t="s">
        <v>49</v>
      </c>
      <c r="U85" s="4">
        <v>1</v>
      </c>
      <c r="V85" s="4" t="s">
        <v>49</v>
      </c>
      <c r="W85" s="4" t="s">
        <v>527</v>
      </c>
      <c r="Y85" s="11" t="s">
        <v>716</v>
      </c>
    </row>
    <row r="86" spans="1:25" ht="15" customHeight="1">
      <c r="A86" s="4" t="s">
        <v>705</v>
      </c>
      <c r="B86" s="4" t="s">
        <v>706</v>
      </c>
      <c r="C86" s="5">
        <v>41050</v>
      </c>
      <c r="D86" s="4" t="s">
        <v>704</v>
      </c>
      <c r="E86" s="4" t="s">
        <v>205</v>
      </c>
      <c r="F86" s="4">
        <v>0</v>
      </c>
      <c r="G86" s="4" t="s">
        <v>607</v>
      </c>
      <c r="H86" s="4">
        <v>0</v>
      </c>
      <c r="I86" s="4" t="s">
        <v>607</v>
      </c>
      <c r="L86" s="4">
        <v>0</v>
      </c>
      <c r="M86" s="4" t="b">
        <v>0</v>
      </c>
      <c r="N86" s="4" t="s">
        <v>29</v>
      </c>
      <c r="O86" s="4">
        <v>3</v>
      </c>
      <c r="P86" s="4">
        <v>3</v>
      </c>
      <c r="Q86" s="4" t="s">
        <v>49</v>
      </c>
      <c r="R86" s="4">
        <v>33.33</v>
      </c>
      <c r="S86" s="4">
        <v>1</v>
      </c>
      <c r="T86" s="4" t="s">
        <v>49</v>
      </c>
      <c r="U86" s="4">
        <v>2</v>
      </c>
      <c r="V86" s="4" t="s">
        <v>49</v>
      </c>
      <c r="W86" s="4" t="s">
        <v>527</v>
      </c>
      <c r="Y86" s="11" t="s">
        <v>716</v>
      </c>
    </row>
    <row r="87" spans="1:25" ht="15" customHeight="1">
      <c r="A87" s="4" t="s">
        <v>686</v>
      </c>
      <c r="B87" s="4" t="s">
        <v>687</v>
      </c>
      <c r="C87" s="5">
        <v>41051</v>
      </c>
      <c r="D87" s="4" t="s">
        <v>238</v>
      </c>
      <c r="E87" s="4" t="s">
        <v>205</v>
      </c>
      <c r="F87" s="4">
        <v>320</v>
      </c>
      <c r="G87" s="4" t="s">
        <v>607</v>
      </c>
      <c r="H87" s="4">
        <v>800</v>
      </c>
      <c r="I87" s="4" t="s">
        <v>607</v>
      </c>
      <c r="J87" s="4">
        <v>800</v>
      </c>
      <c r="K87" s="4" t="s">
        <v>607</v>
      </c>
      <c r="L87" s="4">
        <v>160</v>
      </c>
      <c r="M87" s="4" t="b">
        <v>1</v>
      </c>
      <c r="N87" s="4" t="s">
        <v>715</v>
      </c>
      <c r="O87" s="4">
        <v>5</v>
      </c>
      <c r="P87" s="4">
        <v>5</v>
      </c>
      <c r="Q87" s="4" t="s">
        <v>49</v>
      </c>
      <c r="R87" s="4">
        <v>40</v>
      </c>
      <c r="S87" s="4">
        <v>2</v>
      </c>
      <c r="T87" s="4" t="s">
        <v>49</v>
      </c>
      <c r="U87" s="4">
        <v>3</v>
      </c>
      <c r="V87" s="4" t="s">
        <v>49</v>
      </c>
      <c r="W87" s="4" t="s">
        <v>486</v>
      </c>
      <c r="Y87" s="11" t="s">
        <v>716</v>
      </c>
    </row>
    <row r="88" spans="1:25" ht="15" customHeight="1">
      <c r="A88" s="4" t="s">
        <v>780</v>
      </c>
      <c r="B88" s="4" t="s">
        <v>781</v>
      </c>
      <c r="C88" s="5">
        <v>41051</v>
      </c>
      <c r="D88" s="4" t="s">
        <v>704</v>
      </c>
      <c r="E88" s="4" t="s">
        <v>205</v>
      </c>
      <c r="F88" s="4">
        <v>0</v>
      </c>
      <c r="G88" s="4" t="s">
        <v>607</v>
      </c>
      <c r="H88" s="4">
        <v>0</v>
      </c>
      <c r="I88" s="4" t="s">
        <v>607</v>
      </c>
      <c r="L88" s="4">
        <v>0</v>
      </c>
      <c r="M88" s="4" t="b">
        <v>0</v>
      </c>
      <c r="N88" s="4" t="s">
        <v>29</v>
      </c>
      <c r="O88" s="4">
        <v>1</v>
      </c>
      <c r="P88" s="4">
        <v>1</v>
      </c>
      <c r="Q88" s="4" t="s">
        <v>49</v>
      </c>
      <c r="R88" s="4">
        <v>100</v>
      </c>
      <c r="S88" s="4">
        <v>1</v>
      </c>
      <c r="T88" s="4" t="s">
        <v>49</v>
      </c>
      <c r="U88" s="4">
        <v>0</v>
      </c>
      <c r="V88" s="4" t="s">
        <v>49</v>
      </c>
      <c r="W88" s="4" t="s">
        <v>486</v>
      </c>
      <c r="Y88" s="11" t="s">
        <v>716</v>
      </c>
    </row>
    <row r="89" spans="1:25" ht="15" customHeight="1">
      <c r="A89" s="4" t="s">
        <v>693</v>
      </c>
      <c r="B89" s="4" t="s">
        <v>694</v>
      </c>
      <c r="C89" s="5">
        <v>41052</v>
      </c>
      <c r="D89" s="4" t="s">
        <v>238</v>
      </c>
      <c r="E89" s="4" t="s">
        <v>205</v>
      </c>
      <c r="F89" s="4">
        <v>480</v>
      </c>
      <c r="G89" s="4" t="s">
        <v>607</v>
      </c>
      <c r="H89" s="4">
        <v>800</v>
      </c>
      <c r="I89" s="4" t="s">
        <v>607</v>
      </c>
      <c r="J89" s="4">
        <v>800</v>
      </c>
      <c r="K89" s="4" t="s">
        <v>607</v>
      </c>
      <c r="L89" s="4">
        <v>160</v>
      </c>
      <c r="M89" s="4" t="b">
        <v>1</v>
      </c>
      <c r="N89" s="4" t="s">
        <v>715</v>
      </c>
      <c r="O89" s="4">
        <v>5</v>
      </c>
      <c r="P89" s="4">
        <v>5</v>
      </c>
      <c r="Q89" s="4" t="s">
        <v>49</v>
      </c>
      <c r="R89" s="4">
        <v>60</v>
      </c>
      <c r="S89" s="4">
        <v>3</v>
      </c>
      <c r="T89" s="4" t="s">
        <v>49</v>
      </c>
      <c r="U89" s="4">
        <v>2</v>
      </c>
      <c r="V89" s="4" t="s">
        <v>49</v>
      </c>
      <c r="W89" s="4" t="s">
        <v>314</v>
      </c>
      <c r="Y89" s="11" t="s">
        <v>716</v>
      </c>
    </row>
    <row r="90" spans="1:25" ht="15" customHeight="1">
      <c r="A90" s="4" t="s">
        <v>692</v>
      </c>
      <c r="B90" s="4" t="s">
        <v>712</v>
      </c>
      <c r="C90" s="5">
        <v>41052</v>
      </c>
      <c r="D90" s="4" t="s">
        <v>238</v>
      </c>
      <c r="E90" s="4" t="s">
        <v>119</v>
      </c>
      <c r="F90" s="4">
        <v>500</v>
      </c>
      <c r="G90" s="4" t="s">
        <v>607</v>
      </c>
      <c r="H90" s="4">
        <v>500</v>
      </c>
      <c r="I90" s="4" t="s">
        <v>607</v>
      </c>
      <c r="J90" s="4">
        <v>500</v>
      </c>
      <c r="K90" s="4" t="s">
        <v>607</v>
      </c>
      <c r="L90" s="4">
        <v>83.33</v>
      </c>
      <c r="M90" s="4" t="b">
        <v>1</v>
      </c>
      <c r="N90" s="4" t="s">
        <v>715</v>
      </c>
      <c r="O90" s="4">
        <v>6</v>
      </c>
      <c r="P90" s="4">
        <v>6</v>
      </c>
      <c r="Q90" s="4" t="s">
        <v>49</v>
      </c>
      <c r="R90" s="4">
        <v>100</v>
      </c>
      <c r="S90" s="4">
        <v>7.13</v>
      </c>
      <c r="T90" s="4" t="s">
        <v>49</v>
      </c>
      <c r="U90" s="4">
        <v>0</v>
      </c>
      <c r="V90" s="4" t="s">
        <v>49</v>
      </c>
      <c r="W90" s="4" t="s">
        <v>8</v>
      </c>
      <c r="Y90" s="11" t="s">
        <v>716</v>
      </c>
    </row>
    <row r="91" spans="1:25" ht="15" customHeight="1">
      <c r="A91" s="4" t="s">
        <v>690</v>
      </c>
      <c r="B91" s="4" t="s">
        <v>691</v>
      </c>
      <c r="C91" s="5">
        <v>41053</v>
      </c>
      <c r="D91" s="4" t="s">
        <v>238</v>
      </c>
      <c r="E91" s="4" t="s">
        <v>205</v>
      </c>
      <c r="F91" s="4">
        <v>145.83000000000001</v>
      </c>
      <c r="G91" s="4" t="s">
        <v>607</v>
      </c>
      <c r="H91" s="4">
        <v>3500</v>
      </c>
      <c r="I91" s="4" t="s">
        <v>607</v>
      </c>
      <c r="J91" s="4">
        <v>3500</v>
      </c>
      <c r="K91" s="4" t="s">
        <v>607</v>
      </c>
      <c r="L91" s="4">
        <v>145.83000000000001</v>
      </c>
      <c r="M91" s="4" t="b">
        <v>1</v>
      </c>
      <c r="N91" s="4" t="s">
        <v>714</v>
      </c>
      <c r="O91" s="4">
        <v>24</v>
      </c>
      <c r="P91" s="4">
        <v>24</v>
      </c>
      <c r="Q91" s="4" t="s">
        <v>49</v>
      </c>
      <c r="R91" s="4">
        <v>4.17</v>
      </c>
      <c r="S91" s="4">
        <v>1</v>
      </c>
      <c r="T91" s="4" t="s">
        <v>49</v>
      </c>
      <c r="U91" s="4">
        <v>23</v>
      </c>
      <c r="V91" s="4" t="s">
        <v>49</v>
      </c>
      <c r="W91" s="4" t="s">
        <v>571</v>
      </c>
      <c r="Y91" s="11" t="s">
        <v>716</v>
      </c>
    </row>
    <row r="92" spans="1:25" ht="15" customHeight="1">
      <c r="A92" s="4" t="s">
        <v>754</v>
      </c>
      <c r="B92" s="4" t="s">
        <v>755</v>
      </c>
      <c r="C92" s="5">
        <v>41054</v>
      </c>
      <c r="D92" s="4" t="s">
        <v>704</v>
      </c>
      <c r="E92" s="4" t="s">
        <v>205</v>
      </c>
      <c r="F92" s="4">
        <v>0</v>
      </c>
      <c r="G92" s="4" t="s">
        <v>607</v>
      </c>
      <c r="H92" s="4">
        <v>0</v>
      </c>
      <c r="I92" s="4" t="s">
        <v>607</v>
      </c>
      <c r="L92" s="4">
        <v>0</v>
      </c>
      <c r="M92" s="4" t="b">
        <v>0</v>
      </c>
      <c r="N92" s="4" t="s">
        <v>29</v>
      </c>
      <c r="O92" s="4">
        <v>1</v>
      </c>
      <c r="P92" s="4">
        <v>1</v>
      </c>
      <c r="Q92" s="4" t="s">
        <v>49</v>
      </c>
      <c r="R92" s="4">
        <v>0</v>
      </c>
      <c r="S92" s="4">
        <v>0</v>
      </c>
      <c r="T92" s="4" t="s">
        <v>49</v>
      </c>
      <c r="U92" s="4">
        <v>1</v>
      </c>
      <c r="V92" s="4" t="s">
        <v>49</v>
      </c>
      <c r="W92" s="4" t="s">
        <v>486</v>
      </c>
      <c r="Y92" s="11" t="s">
        <v>716</v>
      </c>
    </row>
    <row r="93" spans="1:25" ht="15" customHeight="1">
      <c r="A93" s="4" t="s">
        <v>683</v>
      </c>
      <c r="B93" s="4" t="s">
        <v>684</v>
      </c>
      <c r="C93" s="5">
        <v>41054</v>
      </c>
      <c r="D93" s="4" t="s">
        <v>704</v>
      </c>
      <c r="E93" s="4" t="s">
        <v>205</v>
      </c>
      <c r="F93" s="4">
        <v>333.33</v>
      </c>
      <c r="G93" s="4" t="s">
        <v>607</v>
      </c>
      <c r="H93" s="4">
        <v>500</v>
      </c>
      <c r="I93" s="4" t="s">
        <v>607</v>
      </c>
      <c r="J93" s="4">
        <v>500</v>
      </c>
      <c r="K93" s="4" t="s">
        <v>607</v>
      </c>
      <c r="L93" s="4">
        <v>166.67</v>
      </c>
      <c r="M93" s="4" t="b">
        <v>1</v>
      </c>
      <c r="N93" s="4" t="s">
        <v>29</v>
      </c>
      <c r="O93" s="4">
        <v>3</v>
      </c>
      <c r="P93" s="4">
        <v>3</v>
      </c>
      <c r="Q93" s="4" t="s">
        <v>49</v>
      </c>
      <c r="R93" s="4">
        <v>66.67</v>
      </c>
      <c r="S93" s="4">
        <v>2</v>
      </c>
      <c r="T93" s="4" t="s">
        <v>49</v>
      </c>
      <c r="U93" s="4">
        <v>1</v>
      </c>
      <c r="V93" s="4" t="s">
        <v>49</v>
      </c>
      <c r="W93" s="4" t="s">
        <v>527</v>
      </c>
      <c r="Y93" s="11" t="s">
        <v>716</v>
      </c>
    </row>
    <row r="94" spans="1:25" ht="15" customHeight="1">
      <c r="A94" s="4" t="s">
        <v>774</v>
      </c>
      <c r="B94" s="4" t="s">
        <v>775</v>
      </c>
      <c r="C94" s="5">
        <v>41054</v>
      </c>
      <c r="D94" s="4" t="s">
        <v>704</v>
      </c>
      <c r="E94" s="4" t="s">
        <v>205</v>
      </c>
      <c r="F94" s="4">
        <v>0</v>
      </c>
      <c r="G94" s="4" t="s">
        <v>607</v>
      </c>
      <c r="H94" s="4">
        <v>0</v>
      </c>
      <c r="I94" s="4" t="s">
        <v>607</v>
      </c>
      <c r="L94" s="4">
        <v>0</v>
      </c>
      <c r="M94" s="4" t="b">
        <v>0</v>
      </c>
      <c r="N94" s="4" t="s">
        <v>29</v>
      </c>
      <c r="O94" s="4">
        <v>1</v>
      </c>
      <c r="P94" s="4">
        <v>1</v>
      </c>
      <c r="Q94" s="4" t="s">
        <v>49</v>
      </c>
      <c r="R94" s="4">
        <v>0</v>
      </c>
      <c r="S94" s="4">
        <v>0</v>
      </c>
      <c r="T94" s="4" t="s">
        <v>49</v>
      </c>
      <c r="U94" s="4">
        <v>1</v>
      </c>
      <c r="V94" s="4" t="s">
        <v>49</v>
      </c>
      <c r="W94" s="4" t="s">
        <v>527</v>
      </c>
      <c r="Y94" s="11" t="s">
        <v>716</v>
      </c>
    </row>
    <row r="95" spans="1:25">
      <c r="A95" s="4" t="s">
        <v>746</v>
      </c>
      <c r="B95" s="4" t="s">
        <v>747</v>
      </c>
      <c r="C95" s="5">
        <v>41054</v>
      </c>
      <c r="D95" s="4" t="s">
        <v>704</v>
      </c>
      <c r="E95" s="4" t="s">
        <v>205</v>
      </c>
      <c r="F95" s="4">
        <v>0</v>
      </c>
      <c r="G95" s="4" t="s">
        <v>607</v>
      </c>
      <c r="H95" s="4">
        <v>0</v>
      </c>
      <c r="I95" s="4" t="s">
        <v>607</v>
      </c>
      <c r="L95" s="4">
        <v>0</v>
      </c>
      <c r="M95" s="4" t="b">
        <v>0</v>
      </c>
      <c r="N95" s="4" t="s">
        <v>29</v>
      </c>
      <c r="O95" s="4">
        <v>4</v>
      </c>
      <c r="P95" s="4">
        <v>4</v>
      </c>
      <c r="Q95" s="4" t="s">
        <v>49</v>
      </c>
      <c r="R95" s="4">
        <v>87.5</v>
      </c>
      <c r="S95" s="4">
        <v>3.5</v>
      </c>
      <c r="T95" s="4" t="s">
        <v>49</v>
      </c>
      <c r="U95" s="4">
        <v>0.5</v>
      </c>
      <c r="V95" s="4" t="s">
        <v>49</v>
      </c>
      <c r="W95" s="4" t="s">
        <v>527</v>
      </c>
      <c r="Y95" s="11" t="s">
        <v>716</v>
      </c>
    </row>
    <row r="96" spans="1:25">
      <c r="A96" s="4" t="s">
        <v>776</v>
      </c>
      <c r="B96" s="4" t="s">
        <v>777</v>
      </c>
      <c r="C96" s="5">
        <v>41054</v>
      </c>
      <c r="D96" s="4" t="s">
        <v>704</v>
      </c>
      <c r="E96" s="4" t="s">
        <v>205</v>
      </c>
      <c r="F96" s="4">
        <v>0</v>
      </c>
      <c r="G96" s="4" t="s">
        <v>607</v>
      </c>
      <c r="H96" s="4">
        <v>0</v>
      </c>
      <c r="I96" s="4" t="s">
        <v>607</v>
      </c>
      <c r="L96" s="4">
        <v>0</v>
      </c>
      <c r="M96" s="4" t="b">
        <v>0</v>
      </c>
      <c r="N96" s="4" t="s">
        <v>29</v>
      </c>
      <c r="O96" s="4">
        <v>1</v>
      </c>
      <c r="P96" s="4">
        <v>1</v>
      </c>
      <c r="Q96" s="4" t="s">
        <v>49</v>
      </c>
      <c r="R96" s="4">
        <v>0</v>
      </c>
      <c r="S96" s="4">
        <v>0</v>
      </c>
      <c r="T96" s="4" t="s">
        <v>49</v>
      </c>
      <c r="U96" s="4">
        <v>1</v>
      </c>
      <c r="V96" s="4" t="s">
        <v>49</v>
      </c>
      <c r="W96" s="4" t="s">
        <v>527</v>
      </c>
      <c r="Y96" s="11" t="s">
        <v>716</v>
      </c>
    </row>
    <row r="97" spans="1:25">
      <c r="A97" s="4" t="s">
        <v>750</v>
      </c>
      <c r="B97" s="4" t="s">
        <v>751</v>
      </c>
      <c r="C97" s="5">
        <v>41054</v>
      </c>
      <c r="D97" s="4" t="s">
        <v>704</v>
      </c>
      <c r="E97" s="4" t="s">
        <v>205</v>
      </c>
      <c r="F97" s="4">
        <v>0</v>
      </c>
      <c r="G97" s="4" t="s">
        <v>607</v>
      </c>
      <c r="H97" s="4">
        <v>0</v>
      </c>
      <c r="I97" s="4" t="s">
        <v>607</v>
      </c>
      <c r="L97" s="4">
        <v>0</v>
      </c>
      <c r="M97" s="4" t="b">
        <v>0</v>
      </c>
      <c r="N97" s="4" t="s">
        <v>29</v>
      </c>
      <c r="O97" s="4">
        <v>1</v>
      </c>
      <c r="P97" s="4">
        <v>1</v>
      </c>
      <c r="Q97" s="4" t="s">
        <v>49</v>
      </c>
      <c r="R97" s="4">
        <v>0</v>
      </c>
      <c r="S97" s="4">
        <v>0</v>
      </c>
      <c r="T97" s="4" t="s">
        <v>49</v>
      </c>
      <c r="U97" s="4">
        <v>1</v>
      </c>
      <c r="V97" s="4" t="s">
        <v>49</v>
      </c>
      <c r="W97" s="4" t="s">
        <v>527</v>
      </c>
      <c r="Y97" s="11" t="s">
        <v>716</v>
      </c>
    </row>
    <row r="98" spans="1:25">
      <c r="A98" s="4" t="s">
        <v>768</v>
      </c>
      <c r="B98" s="4" t="s">
        <v>769</v>
      </c>
      <c r="C98" s="5">
        <v>41054</v>
      </c>
      <c r="D98" s="4" t="s">
        <v>704</v>
      </c>
      <c r="E98" s="4" t="s">
        <v>205</v>
      </c>
      <c r="F98" s="4">
        <v>0</v>
      </c>
      <c r="G98" s="4" t="s">
        <v>607</v>
      </c>
      <c r="H98" s="4">
        <v>0</v>
      </c>
      <c r="I98" s="4" t="s">
        <v>607</v>
      </c>
      <c r="L98" s="4">
        <v>0</v>
      </c>
      <c r="M98" s="4" t="b">
        <v>0</v>
      </c>
      <c r="N98" s="4" t="s">
        <v>29</v>
      </c>
      <c r="O98" s="4">
        <v>1</v>
      </c>
      <c r="P98" s="4">
        <v>1</v>
      </c>
      <c r="Q98" s="4" t="s">
        <v>49</v>
      </c>
      <c r="R98" s="4">
        <v>0</v>
      </c>
      <c r="S98" s="4">
        <v>0</v>
      </c>
      <c r="T98" s="4" t="s">
        <v>49</v>
      </c>
      <c r="U98" s="4">
        <v>1</v>
      </c>
      <c r="V98" s="4" t="s">
        <v>49</v>
      </c>
      <c r="W98" s="4" t="s">
        <v>527</v>
      </c>
      <c r="Y98" s="11" t="s">
        <v>716</v>
      </c>
    </row>
    <row r="99" spans="1:25">
      <c r="A99" s="4" t="s">
        <v>758</v>
      </c>
      <c r="B99" s="4" t="s">
        <v>759</v>
      </c>
      <c r="C99" s="5">
        <v>41054</v>
      </c>
      <c r="D99" s="4" t="s">
        <v>704</v>
      </c>
      <c r="E99" s="4" t="s">
        <v>205</v>
      </c>
      <c r="F99" s="4">
        <v>0</v>
      </c>
      <c r="G99" s="4" t="s">
        <v>607</v>
      </c>
      <c r="H99" s="4">
        <v>0</v>
      </c>
      <c r="I99" s="4" t="s">
        <v>607</v>
      </c>
      <c r="L99" s="4">
        <v>0</v>
      </c>
      <c r="M99" s="4" t="b">
        <v>0</v>
      </c>
      <c r="N99" s="4" t="s">
        <v>29</v>
      </c>
      <c r="O99" s="4">
        <v>1</v>
      </c>
      <c r="P99" s="4">
        <v>1</v>
      </c>
      <c r="Q99" s="4" t="s">
        <v>49</v>
      </c>
      <c r="R99" s="4">
        <v>0</v>
      </c>
      <c r="S99" s="4">
        <v>0</v>
      </c>
      <c r="T99" s="4" t="s">
        <v>49</v>
      </c>
      <c r="U99" s="4">
        <v>1</v>
      </c>
      <c r="V99" s="4" t="s">
        <v>49</v>
      </c>
      <c r="W99" s="4" t="s">
        <v>527</v>
      </c>
      <c r="Y99" s="11" t="s">
        <v>716</v>
      </c>
    </row>
    <row r="100" spans="1:25">
      <c r="A100" s="4" t="s">
        <v>744</v>
      </c>
      <c r="B100" s="4" t="s">
        <v>745</v>
      </c>
      <c r="C100" s="5">
        <v>41054</v>
      </c>
      <c r="D100" s="4" t="s">
        <v>704</v>
      </c>
      <c r="E100" s="4" t="s">
        <v>205</v>
      </c>
      <c r="F100" s="4">
        <v>0</v>
      </c>
      <c r="G100" s="4" t="s">
        <v>607</v>
      </c>
      <c r="H100" s="4">
        <v>0</v>
      </c>
      <c r="I100" s="4" t="s">
        <v>607</v>
      </c>
      <c r="L100" s="4">
        <v>0</v>
      </c>
      <c r="M100" s="4" t="b">
        <v>0</v>
      </c>
      <c r="N100" s="4" t="s">
        <v>29</v>
      </c>
      <c r="O100" s="4">
        <v>1</v>
      </c>
      <c r="P100" s="4">
        <v>1</v>
      </c>
      <c r="Q100" s="4" t="s">
        <v>49</v>
      </c>
      <c r="R100" s="4">
        <v>0</v>
      </c>
      <c r="S100" s="4">
        <v>0</v>
      </c>
      <c r="T100" s="4" t="s">
        <v>49</v>
      </c>
      <c r="U100" s="4">
        <v>1</v>
      </c>
      <c r="V100" s="4" t="s">
        <v>49</v>
      </c>
      <c r="W100" s="4" t="s">
        <v>527</v>
      </c>
      <c r="Y100" s="11" t="s">
        <v>716</v>
      </c>
    </row>
    <row r="101" spans="1:25">
      <c r="A101" s="4" t="s">
        <v>748</v>
      </c>
      <c r="B101" s="4" t="s">
        <v>749</v>
      </c>
      <c r="C101" s="5">
        <v>41054</v>
      </c>
      <c r="D101" s="4" t="s">
        <v>704</v>
      </c>
      <c r="E101" s="4" t="s">
        <v>205</v>
      </c>
      <c r="F101" s="4">
        <v>0</v>
      </c>
      <c r="G101" s="4" t="s">
        <v>607</v>
      </c>
      <c r="H101" s="4">
        <v>0</v>
      </c>
      <c r="I101" s="4" t="s">
        <v>607</v>
      </c>
      <c r="L101" s="4">
        <v>0</v>
      </c>
      <c r="M101" s="4" t="b">
        <v>0</v>
      </c>
      <c r="N101" s="4" t="s">
        <v>29</v>
      </c>
      <c r="O101" s="4">
        <v>1</v>
      </c>
      <c r="P101" s="4">
        <v>1</v>
      </c>
      <c r="Q101" s="4" t="s">
        <v>49</v>
      </c>
      <c r="R101" s="4">
        <v>0</v>
      </c>
      <c r="S101" s="4">
        <v>0</v>
      </c>
      <c r="T101" s="4" t="s">
        <v>49</v>
      </c>
      <c r="U101" s="4">
        <v>1</v>
      </c>
      <c r="V101" s="4" t="s">
        <v>49</v>
      </c>
      <c r="W101" s="4" t="s">
        <v>527</v>
      </c>
      <c r="Y101" s="11" t="s">
        <v>716</v>
      </c>
    </row>
    <row r="102" spans="1:25">
      <c r="A102" s="4" t="s">
        <v>760</v>
      </c>
      <c r="B102" s="4" t="s">
        <v>761</v>
      </c>
      <c r="C102" s="5">
        <v>41054</v>
      </c>
      <c r="D102" s="4" t="s">
        <v>704</v>
      </c>
      <c r="E102" s="4" t="s">
        <v>205</v>
      </c>
      <c r="F102" s="4">
        <v>0</v>
      </c>
      <c r="G102" s="4" t="s">
        <v>607</v>
      </c>
      <c r="H102" s="4">
        <v>0</v>
      </c>
      <c r="I102" s="4" t="s">
        <v>607</v>
      </c>
      <c r="L102" s="4">
        <v>0</v>
      </c>
      <c r="M102" s="4" t="b">
        <v>0</v>
      </c>
      <c r="N102" s="4" t="s">
        <v>29</v>
      </c>
      <c r="O102" s="4">
        <v>1</v>
      </c>
      <c r="P102" s="4">
        <v>1</v>
      </c>
      <c r="Q102" s="4" t="s">
        <v>49</v>
      </c>
      <c r="R102" s="4">
        <v>100</v>
      </c>
      <c r="S102" s="4">
        <v>1</v>
      </c>
      <c r="T102" s="4" t="s">
        <v>49</v>
      </c>
      <c r="U102" s="4">
        <v>0</v>
      </c>
      <c r="V102" s="4" t="s">
        <v>49</v>
      </c>
      <c r="W102" s="4" t="s">
        <v>527</v>
      </c>
      <c r="Y102" s="11" t="s">
        <v>716</v>
      </c>
    </row>
    <row r="103" spans="1:25">
      <c r="A103" s="4" t="s">
        <v>770</v>
      </c>
      <c r="B103" s="4" t="s">
        <v>771</v>
      </c>
      <c r="C103" s="5">
        <v>41054</v>
      </c>
      <c r="D103" s="4" t="s">
        <v>704</v>
      </c>
      <c r="E103" s="4" t="s">
        <v>1021</v>
      </c>
      <c r="F103" s="4">
        <v>0</v>
      </c>
      <c r="G103" s="4" t="s">
        <v>607</v>
      </c>
      <c r="H103" s="4">
        <v>0</v>
      </c>
      <c r="I103" s="4" t="s">
        <v>607</v>
      </c>
      <c r="L103" s="4">
        <v>0</v>
      </c>
      <c r="M103" s="4" t="b">
        <v>0</v>
      </c>
      <c r="N103" s="4" t="s">
        <v>29</v>
      </c>
      <c r="O103" s="4">
        <v>2</v>
      </c>
      <c r="P103" s="4">
        <v>2</v>
      </c>
      <c r="Q103" s="4" t="s">
        <v>49</v>
      </c>
      <c r="R103" s="4">
        <v>0</v>
      </c>
      <c r="S103" s="4">
        <v>0</v>
      </c>
      <c r="T103" s="4" t="s">
        <v>49</v>
      </c>
      <c r="U103" s="4">
        <v>2</v>
      </c>
      <c r="V103" s="4" t="s">
        <v>49</v>
      </c>
      <c r="W103" s="4" t="s">
        <v>1022</v>
      </c>
      <c r="Y103" s="11" t="s">
        <v>716</v>
      </c>
    </row>
    <row r="104" spans="1:25">
      <c r="A104" s="4" t="s">
        <v>772</v>
      </c>
      <c r="B104" s="4" t="s">
        <v>773</v>
      </c>
      <c r="C104" s="5">
        <v>41054</v>
      </c>
      <c r="D104" s="4" t="s">
        <v>704</v>
      </c>
      <c r="E104" s="4" t="s">
        <v>205</v>
      </c>
      <c r="F104" s="4">
        <v>0</v>
      </c>
      <c r="G104" s="4" t="s">
        <v>607</v>
      </c>
      <c r="H104" s="4">
        <v>0</v>
      </c>
      <c r="I104" s="4" t="s">
        <v>607</v>
      </c>
      <c r="L104" s="4">
        <v>0</v>
      </c>
      <c r="M104" s="4" t="b">
        <v>0</v>
      </c>
      <c r="N104" s="4" t="s">
        <v>29</v>
      </c>
      <c r="O104" s="4">
        <v>1</v>
      </c>
      <c r="P104" s="4">
        <v>1</v>
      </c>
      <c r="Q104" s="4" t="s">
        <v>49</v>
      </c>
      <c r="R104" s="4">
        <v>0</v>
      </c>
      <c r="S104" s="4">
        <v>0</v>
      </c>
      <c r="T104" s="4" t="s">
        <v>49</v>
      </c>
      <c r="U104" s="4">
        <v>1</v>
      </c>
      <c r="V104" s="4" t="s">
        <v>49</v>
      </c>
      <c r="W104" s="4" t="s">
        <v>527</v>
      </c>
      <c r="Y104" s="11" t="s">
        <v>716</v>
      </c>
    </row>
    <row r="105" spans="1:25">
      <c r="A105" s="4" t="s">
        <v>766</v>
      </c>
      <c r="B105" s="4" t="s">
        <v>767</v>
      </c>
      <c r="C105" s="5">
        <v>41054</v>
      </c>
      <c r="D105" s="4" t="s">
        <v>704</v>
      </c>
      <c r="E105" s="4" t="s">
        <v>205</v>
      </c>
      <c r="F105" s="4">
        <v>0</v>
      </c>
      <c r="G105" s="4" t="s">
        <v>607</v>
      </c>
      <c r="H105" s="4">
        <v>0</v>
      </c>
      <c r="I105" s="4" t="s">
        <v>607</v>
      </c>
      <c r="L105" s="4">
        <v>0</v>
      </c>
      <c r="M105" s="4" t="b">
        <v>0</v>
      </c>
      <c r="N105" s="4" t="s">
        <v>29</v>
      </c>
      <c r="O105" s="4">
        <v>1</v>
      </c>
      <c r="P105" s="4">
        <v>1</v>
      </c>
      <c r="Q105" s="4" t="s">
        <v>49</v>
      </c>
      <c r="R105" s="4">
        <v>0</v>
      </c>
      <c r="S105" s="4">
        <v>0</v>
      </c>
      <c r="T105" s="4" t="s">
        <v>49</v>
      </c>
      <c r="U105" s="4">
        <v>1</v>
      </c>
      <c r="V105" s="4" t="s">
        <v>49</v>
      </c>
      <c r="W105" s="4" t="s">
        <v>527</v>
      </c>
      <c r="Y105" s="11" t="s">
        <v>716</v>
      </c>
    </row>
    <row r="106" spans="1:25">
      <c r="A106" s="4" t="s">
        <v>762</v>
      </c>
      <c r="B106" s="4" t="s">
        <v>763</v>
      </c>
      <c r="C106" s="5">
        <v>41054</v>
      </c>
      <c r="D106" s="4" t="s">
        <v>704</v>
      </c>
      <c r="E106" s="4" t="s">
        <v>205</v>
      </c>
      <c r="F106" s="4">
        <v>0</v>
      </c>
      <c r="G106" s="4" t="s">
        <v>607</v>
      </c>
      <c r="H106" s="4">
        <v>0</v>
      </c>
      <c r="I106" s="4" t="s">
        <v>607</v>
      </c>
      <c r="L106" s="4">
        <v>0</v>
      </c>
      <c r="M106" s="4" t="b">
        <v>0</v>
      </c>
      <c r="N106" s="4" t="s">
        <v>29</v>
      </c>
      <c r="O106" s="4">
        <v>1</v>
      </c>
      <c r="P106" s="4">
        <v>1</v>
      </c>
      <c r="Q106" s="4" t="s">
        <v>49</v>
      </c>
      <c r="R106" s="4">
        <v>100</v>
      </c>
      <c r="S106" s="4">
        <v>1.5</v>
      </c>
      <c r="T106" s="4" t="s">
        <v>49</v>
      </c>
      <c r="U106" s="4">
        <v>0</v>
      </c>
      <c r="V106" s="4" t="s">
        <v>49</v>
      </c>
      <c r="W106" s="4" t="s">
        <v>527</v>
      </c>
      <c r="Y106" s="11" t="s">
        <v>716</v>
      </c>
    </row>
    <row r="107" spans="1:25">
      <c r="A107" s="4" t="s">
        <v>752</v>
      </c>
      <c r="B107" s="4" t="s">
        <v>753</v>
      </c>
      <c r="C107" s="5">
        <v>41054</v>
      </c>
      <c r="D107" s="4" t="s">
        <v>704</v>
      </c>
      <c r="E107" s="4" t="s">
        <v>1021</v>
      </c>
      <c r="F107" s="4">
        <v>0</v>
      </c>
      <c r="G107" s="4" t="s">
        <v>607</v>
      </c>
      <c r="H107" s="4">
        <v>0</v>
      </c>
      <c r="I107" s="4" t="s">
        <v>607</v>
      </c>
      <c r="L107" s="4">
        <v>0</v>
      </c>
      <c r="M107" s="4" t="b">
        <v>0</v>
      </c>
      <c r="N107" s="4" t="s">
        <v>29</v>
      </c>
      <c r="O107" s="4">
        <v>1</v>
      </c>
      <c r="P107" s="4">
        <v>1</v>
      </c>
      <c r="Q107" s="4" t="s">
        <v>49</v>
      </c>
      <c r="R107" s="4">
        <v>0</v>
      </c>
      <c r="S107" s="4">
        <v>0</v>
      </c>
      <c r="T107" s="4" t="s">
        <v>49</v>
      </c>
      <c r="U107" s="4">
        <v>1</v>
      </c>
      <c r="V107" s="4" t="s">
        <v>49</v>
      </c>
      <c r="W107" s="4" t="s">
        <v>1022</v>
      </c>
      <c r="Y107" s="11" t="s">
        <v>716</v>
      </c>
    </row>
    <row r="108" spans="1:25">
      <c r="A108" s="4" t="s">
        <v>764</v>
      </c>
      <c r="B108" s="4" t="s">
        <v>765</v>
      </c>
      <c r="C108" s="5">
        <v>41054</v>
      </c>
      <c r="D108" s="4" t="s">
        <v>704</v>
      </c>
      <c r="E108" s="4" t="s">
        <v>1021</v>
      </c>
      <c r="F108" s="4">
        <v>0</v>
      </c>
      <c r="G108" s="4" t="s">
        <v>607</v>
      </c>
      <c r="H108" s="4">
        <v>0</v>
      </c>
      <c r="I108" s="4" t="s">
        <v>607</v>
      </c>
      <c r="L108" s="4">
        <v>0</v>
      </c>
      <c r="M108" s="4" t="b">
        <v>0</v>
      </c>
      <c r="N108" s="4" t="s">
        <v>29</v>
      </c>
      <c r="O108" s="4">
        <v>6</v>
      </c>
      <c r="P108" s="4">
        <v>6</v>
      </c>
      <c r="Q108" s="4" t="s">
        <v>49</v>
      </c>
      <c r="R108" s="4">
        <v>0</v>
      </c>
      <c r="S108" s="4">
        <v>0</v>
      </c>
      <c r="T108" s="4" t="s">
        <v>49</v>
      </c>
      <c r="U108" s="4">
        <v>6</v>
      </c>
      <c r="V108" s="4" t="s">
        <v>49</v>
      </c>
      <c r="W108" s="4" t="s">
        <v>1022</v>
      </c>
      <c r="Y108" s="11" t="s">
        <v>716</v>
      </c>
    </row>
    <row r="109" spans="1:25">
      <c r="A109" s="4" t="s">
        <v>688</v>
      </c>
      <c r="B109" s="4" t="s">
        <v>689</v>
      </c>
      <c r="C109" s="5">
        <v>41056</v>
      </c>
      <c r="D109" s="4" t="s">
        <v>238</v>
      </c>
      <c r="E109" s="4" t="s">
        <v>119</v>
      </c>
      <c r="F109" s="4">
        <v>800</v>
      </c>
      <c r="G109" s="4" t="s">
        <v>607</v>
      </c>
      <c r="H109" s="4">
        <v>800</v>
      </c>
      <c r="I109" s="4" t="s">
        <v>607</v>
      </c>
      <c r="J109" s="4">
        <v>800</v>
      </c>
      <c r="K109" s="4" t="s">
        <v>607</v>
      </c>
      <c r="L109" s="4">
        <v>200</v>
      </c>
      <c r="M109" s="4" t="b">
        <v>1</v>
      </c>
      <c r="N109" s="4" t="s">
        <v>715</v>
      </c>
      <c r="O109" s="4">
        <v>4</v>
      </c>
      <c r="P109" s="4">
        <v>4</v>
      </c>
      <c r="Q109" s="4" t="s">
        <v>49</v>
      </c>
      <c r="R109" s="4">
        <v>100</v>
      </c>
      <c r="S109" s="4">
        <v>6</v>
      </c>
      <c r="T109" s="4" t="s">
        <v>49</v>
      </c>
      <c r="U109" s="4">
        <v>0</v>
      </c>
      <c r="V109" s="4" t="s">
        <v>49</v>
      </c>
      <c r="W109" s="4" t="s">
        <v>17</v>
      </c>
      <c r="Y109" s="11" t="s">
        <v>716</v>
      </c>
    </row>
    <row r="110" spans="1:25">
      <c r="A110" s="4" t="s">
        <v>710</v>
      </c>
      <c r="B110" s="4" t="s">
        <v>711</v>
      </c>
      <c r="C110" s="5">
        <v>41058</v>
      </c>
      <c r="D110" s="4" t="s">
        <v>704</v>
      </c>
      <c r="E110" s="4" t="s">
        <v>205</v>
      </c>
      <c r="F110" s="4">
        <v>1020</v>
      </c>
      <c r="G110" s="4" t="s">
        <v>607</v>
      </c>
      <c r="H110" s="4">
        <v>1500</v>
      </c>
      <c r="I110" s="4" t="s">
        <v>607</v>
      </c>
      <c r="J110" s="4">
        <v>1500</v>
      </c>
      <c r="K110" s="4" t="s">
        <v>607</v>
      </c>
      <c r="L110" s="4">
        <v>150</v>
      </c>
      <c r="M110" s="4" t="b">
        <v>1</v>
      </c>
      <c r="N110" s="4" t="s">
        <v>29</v>
      </c>
      <c r="O110" s="4">
        <v>10</v>
      </c>
      <c r="P110" s="4">
        <v>10</v>
      </c>
      <c r="Q110" s="4" t="s">
        <v>49</v>
      </c>
      <c r="R110" s="4">
        <v>68</v>
      </c>
      <c r="S110" s="4">
        <v>6.8</v>
      </c>
      <c r="T110" s="4" t="s">
        <v>49</v>
      </c>
      <c r="U110" s="4">
        <v>3.2</v>
      </c>
      <c r="V110" s="4" t="s">
        <v>49</v>
      </c>
      <c r="W110" s="4" t="s">
        <v>5</v>
      </c>
      <c r="Y110" s="11" t="s">
        <v>716</v>
      </c>
    </row>
    <row r="111" spans="1:25">
      <c r="A111" s="4" t="s">
        <v>732</v>
      </c>
      <c r="B111" s="4" t="s">
        <v>733</v>
      </c>
      <c r="C111" s="5">
        <v>41060</v>
      </c>
      <c r="D111" s="4" t="s">
        <v>704</v>
      </c>
      <c r="E111" s="4" t="s">
        <v>205</v>
      </c>
      <c r="F111" s="4">
        <v>0</v>
      </c>
      <c r="G111" s="4" t="s">
        <v>607</v>
      </c>
      <c r="H111" s="4">
        <v>0</v>
      </c>
      <c r="I111" s="4" t="s">
        <v>607</v>
      </c>
      <c r="L111" s="4">
        <v>0</v>
      </c>
      <c r="M111" s="4" t="b">
        <v>0</v>
      </c>
      <c r="N111" s="4" t="s">
        <v>29</v>
      </c>
      <c r="O111" s="4">
        <v>0.75</v>
      </c>
      <c r="P111" s="4">
        <v>0.75</v>
      </c>
      <c r="Q111" s="4" t="s">
        <v>49</v>
      </c>
      <c r="R111" s="4">
        <v>100</v>
      </c>
      <c r="S111" s="4">
        <v>0.75</v>
      </c>
      <c r="T111" s="4" t="s">
        <v>49</v>
      </c>
      <c r="U111" s="4">
        <v>0</v>
      </c>
      <c r="V111" s="4" t="s">
        <v>49</v>
      </c>
      <c r="W111" s="4" t="s">
        <v>315</v>
      </c>
      <c r="Y111" s="11" t="s">
        <v>716</v>
      </c>
    </row>
    <row r="112" spans="1:25">
      <c r="A112" s="4" t="s">
        <v>756</v>
      </c>
      <c r="B112" s="4" t="s">
        <v>757</v>
      </c>
      <c r="C112" s="5">
        <v>41061</v>
      </c>
      <c r="D112" s="4" t="s">
        <v>238</v>
      </c>
      <c r="E112" s="4" t="s">
        <v>205</v>
      </c>
      <c r="F112" s="4">
        <v>1786.46</v>
      </c>
      <c r="G112" s="4" t="s">
        <v>607</v>
      </c>
      <c r="H112" s="4">
        <v>3500</v>
      </c>
      <c r="I112" s="4" t="s">
        <v>607</v>
      </c>
      <c r="J112" s="4">
        <v>3500</v>
      </c>
      <c r="K112" s="4" t="s">
        <v>607</v>
      </c>
      <c r="L112" s="4">
        <v>145.83000000000001</v>
      </c>
      <c r="M112" s="4" t="b">
        <v>1</v>
      </c>
      <c r="N112" s="4" t="s">
        <v>714</v>
      </c>
      <c r="O112" s="4">
        <v>24</v>
      </c>
      <c r="P112" s="4">
        <v>24</v>
      </c>
      <c r="Q112" s="4" t="s">
        <v>49</v>
      </c>
      <c r="R112" s="4">
        <v>51.04</v>
      </c>
      <c r="S112" s="4">
        <v>8</v>
      </c>
      <c r="T112" s="4" t="s">
        <v>49</v>
      </c>
      <c r="U112" s="4">
        <v>10</v>
      </c>
      <c r="V112" s="4" t="s">
        <v>49</v>
      </c>
      <c r="W112" s="4" t="s">
        <v>571</v>
      </c>
      <c r="Y112" s="11" t="s">
        <v>716</v>
      </c>
    </row>
    <row r="113" spans="1:25">
      <c r="A113" s="4" t="s">
        <v>778</v>
      </c>
      <c r="B113" s="4" t="s">
        <v>779</v>
      </c>
      <c r="C113" s="5">
        <v>41061</v>
      </c>
      <c r="D113" s="4" t="s">
        <v>704</v>
      </c>
      <c r="E113" s="4" t="s">
        <v>119</v>
      </c>
      <c r="F113" s="4">
        <v>0</v>
      </c>
      <c r="G113" s="4" t="s">
        <v>607</v>
      </c>
      <c r="H113" s="4">
        <v>0</v>
      </c>
      <c r="I113" s="4" t="s">
        <v>607</v>
      </c>
      <c r="L113" s="4">
        <v>0</v>
      </c>
      <c r="M113" s="4" t="b">
        <v>0</v>
      </c>
      <c r="N113" s="4" t="s">
        <v>29</v>
      </c>
      <c r="O113" s="4">
        <v>35</v>
      </c>
      <c r="P113" s="4">
        <v>35</v>
      </c>
      <c r="Q113" s="4" t="s">
        <v>49</v>
      </c>
      <c r="R113" s="4">
        <v>100</v>
      </c>
      <c r="S113" s="4">
        <v>35.520000000000003</v>
      </c>
      <c r="T113" s="4" t="s">
        <v>49</v>
      </c>
      <c r="U113" s="4">
        <v>0</v>
      </c>
      <c r="V113" s="4" t="s">
        <v>49</v>
      </c>
      <c r="W113" s="4" t="s">
        <v>8</v>
      </c>
      <c r="Y113" s="11" t="s">
        <v>716</v>
      </c>
    </row>
    <row r="114" spans="1:25">
      <c r="A114" s="4" t="s">
        <v>799</v>
      </c>
      <c r="B114" s="4" t="s">
        <v>800</v>
      </c>
      <c r="C114" s="5">
        <v>41064</v>
      </c>
      <c r="D114" s="4" t="s">
        <v>238</v>
      </c>
      <c r="E114" s="4" t="s">
        <v>119</v>
      </c>
      <c r="F114" s="4">
        <v>491.7</v>
      </c>
      <c r="G114" s="4" t="s">
        <v>607</v>
      </c>
      <c r="H114" s="4">
        <v>800</v>
      </c>
      <c r="I114" s="4" t="s">
        <v>607</v>
      </c>
      <c r="J114" s="4">
        <v>800</v>
      </c>
      <c r="K114" s="4" t="s">
        <v>607</v>
      </c>
      <c r="L114" s="4">
        <v>160</v>
      </c>
      <c r="M114" s="4" t="b">
        <v>1</v>
      </c>
      <c r="N114" s="4" t="s">
        <v>715</v>
      </c>
      <c r="O114" s="4">
        <v>5</v>
      </c>
      <c r="P114" s="4">
        <v>6</v>
      </c>
      <c r="Q114" s="4" t="s">
        <v>49</v>
      </c>
      <c r="R114" s="4">
        <v>61.46</v>
      </c>
      <c r="S114" s="4">
        <v>3.69</v>
      </c>
      <c r="T114" s="4" t="s">
        <v>49</v>
      </c>
      <c r="U114" s="4">
        <v>2.31</v>
      </c>
      <c r="V114" s="4" t="s">
        <v>49</v>
      </c>
      <c r="W114" s="4" t="s">
        <v>8</v>
      </c>
      <c r="Y114" s="11" t="s">
        <v>716</v>
      </c>
    </row>
    <row r="115" spans="1:25">
      <c r="A115" s="4" t="s">
        <v>808</v>
      </c>
      <c r="B115" s="4" t="s">
        <v>809</v>
      </c>
      <c r="C115" s="5">
        <v>41064</v>
      </c>
      <c r="D115" s="4" t="s">
        <v>704</v>
      </c>
      <c r="E115" s="4" t="s">
        <v>205</v>
      </c>
      <c r="F115" s="4">
        <v>0</v>
      </c>
      <c r="G115" s="4" t="s">
        <v>607</v>
      </c>
      <c r="H115" s="4">
        <v>0</v>
      </c>
      <c r="I115" s="4" t="s">
        <v>607</v>
      </c>
      <c r="L115" s="4">
        <v>0</v>
      </c>
      <c r="M115" s="4" t="b">
        <v>0</v>
      </c>
      <c r="N115" s="4" t="s">
        <v>29</v>
      </c>
      <c r="O115" s="4">
        <v>1</v>
      </c>
      <c r="P115" s="4">
        <v>1</v>
      </c>
      <c r="Q115" s="4" t="s">
        <v>49</v>
      </c>
      <c r="R115" s="4">
        <v>100</v>
      </c>
      <c r="S115" s="4">
        <v>1.17</v>
      </c>
      <c r="T115" s="4" t="s">
        <v>49</v>
      </c>
      <c r="U115" s="4">
        <v>0</v>
      </c>
      <c r="V115" s="4" t="s">
        <v>49</v>
      </c>
      <c r="W115" s="4" t="s">
        <v>315</v>
      </c>
      <c r="Y115" s="11" t="s">
        <v>716</v>
      </c>
    </row>
    <row r="116" spans="1:25">
      <c r="A116" s="4" t="s">
        <v>814</v>
      </c>
      <c r="B116" s="4" t="s">
        <v>815</v>
      </c>
      <c r="C116" s="5">
        <v>41065</v>
      </c>
      <c r="D116" s="4" t="s">
        <v>238</v>
      </c>
      <c r="E116" s="4" t="s">
        <v>205</v>
      </c>
      <c r="F116" s="4">
        <v>975</v>
      </c>
      <c r="G116" s="4" t="s">
        <v>607</v>
      </c>
      <c r="H116" s="4">
        <v>1500</v>
      </c>
      <c r="I116" s="4" t="s">
        <v>607</v>
      </c>
      <c r="J116" s="4">
        <v>1500</v>
      </c>
      <c r="K116" s="4" t="s">
        <v>607</v>
      </c>
      <c r="L116" s="4">
        <v>150</v>
      </c>
      <c r="M116" s="4" t="b">
        <v>1</v>
      </c>
      <c r="N116" s="4" t="s">
        <v>713</v>
      </c>
      <c r="O116" s="4">
        <v>10</v>
      </c>
      <c r="P116" s="4">
        <v>10</v>
      </c>
      <c r="Q116" s="4" t="s">
        <v>49</v>
      </c>
      <c r="R116" s="4">
        <v>65</v>
      </c>
      <c r="S116" s="4">
        <v>6.5</v>
      </c>
      <c r="T116" s="4" t="s">
        <v>49</v>
      </c>
      <c r="U116" s="4">
        <v>3.5</v>
      </c>
      <c r="V116" s="4" t="s">
        <v>49</v>
      </c>
      <c r="W116" s="4" t="s">
        <v>315</v>
      </c>
      <c r="Y116" s="11" t="s">
        <v>716</v>
      </c>
    </row>
    <row r="117" spans="1:25">
      <c r="A117" s="4" t="s">
        <v>816</v>
      </c>
      <c r="B117" s="4" t="s">
        <v>817</v>
      </c>
      <c r="C117" s="5">
        <v>41065</v>
      </c>
      <c r="D117" s="4" t="s">
        <v>238</v>
      </c>
      <c r="E117" s="4" t="s">
        <v>119</v>
      </c>
      <c r="F117" s="4">
        <v>875</v>
      </c>
      <c r="G117" s="4" t="s">
        <v>607</v>
      </c>
      <c r="H117" s="4">
        <v>2000</v>
      </c>
      <c r="I117" s="4" t="s">
        <v>607</v>
      </c>
      <c r="J117" s="4">
        <v>2000</v>
      </c>
      <c r="K117" s="4" t="s">
        <v>607</v>
      </c>
      <c r="L117" s="4">
        <v>100</v>
      </c>
      <c r="M117" s="4" t="b">
        <v>1</v>
      </c>
      <c r="N117" s="4" t="s">
        <v>714</v>
      </c>
      <c r="O117" s="4">
        <v>20</v>
      </c>
      <c r="P117" s="4">
        <v>24</v>
      </c>
      <c r="Q117" s="4" t="s">
        <v>49</v>
      </c>
      <c r="R117" s="4">
        <v>43.75</v>
      </c>
      <c r="S117" s="4">
        <v>19</v>
      </c>
      <c r="T117" s="4" t="s">
        <v>49</v>
      </c>
      <c r="U117" s="4">
        <v>12</v>
      </c>
      <c r="V117" s="4" t="s">
        <v>49</v>
      </c>
      <c r="W117" s="4" t="s">
        <v>680</v>
      </c>
      <c r="Y117" s="11" t="s">
        <v>716</v>
      </c>
    </row>
    <row r="118" spans="1:25">
      <c r="A118" s="4" t="s">
        <v>824</v>
      </c>
      <c r="B118" s="4" t="s">
        <v>825</v>
      </c>
      <c r="C118" s="5">
        <v>41066</v>
      </c>
      <c r="D118" s="4" t="s">
        <v>238</v>
      </c>
      <c r="E118" s="4" t="s">
        <v>119</v>
      </c>
      <c r="F118" s="4">
        <v>266.67</v>
      </c>
      <c r="G118" s="4" t="s">
        <v>607</v>
      </c>
      <c r="H118" s="4">
        <v>800</v>
      </c>
      <c r="I118" s="4" t="s">
        <v>607</v>
      </c>
      <c r="J118" s="4">
        <v>800</v>
      </c>
      <c r="K118" s="4" t="s">
        <v>607</v>
      </c>
      <c r="L118" s="4">
        <v>160</v>
      </c>
      <c r="M118" s="4" t="b">
        <v>1</v>
      </c>
      <c r="N118" s="4" t="s">
        <v>715</v>
      </c>
      <c r="O118" s="4">
        <v>5</v>
      </c>
      <c r="P118" s="4">
        <v>6</v>
      </c>
      <c r="Q118" s="4" t="s">
        <v>49</v>
      </c>
      <c r="R118" s="4">
        <v>33.33</v>
      </c>
      <c r="S118" s="4">
        <v>2</v>
      </c>
      <c r="T118" s="4" t="s">
        <v>49</v>
      </c>
      <c r="U118" s="4">
        <v>4</v>
      </c>
      <c r="V118" s="4" t="s">
        <v>49</v>
      </c>
      <c r="W118" s="4" t="s">
        <v>680</v>
      </c>
      <c r="Y118" s="11" t="s">
        <v>716</v>
      </c>
    </row>
    <row r="119" spans="1:25">
      <c r="A119" s="4" t="s">
        <v>826</v>
      </c>
      <c r="B119" s="4" t="s">
        <v>827</v>
      </c>
      <c r="C119" s="5">
        <v>41066</v>
      </c>
      <c r="D119" s="4" t="s">
        <v>704</v>
      </c>
      <c r="E119" s="4" t="s">
        <v>205</v>
      </c>
      <c r="F119" s="4">
        <v>0</v>
      </c>
      <c r="G119" s="4" t="s">
        <v>607</v>
      </c>
      <c r="H119" s="4">
        <v>0</v>
      </c>
      <c r="I119" s="4" t="s">
        <v>607</v>
      </c>
      <c r="L119" s="4">
        <v>0</v>
      </c>
      <c r="M119" s="4" t="b">
        <v>0</v>
      </c>
      <c r="N119" s="4" t="s">
        <v>29</v>
      </c>
      <c r="O119" s="4">
        <v>6</v>
      </c>
      <c r="P119" s="4">
        <v>6</v>
      </c>
      <c r="Q119" s="4" t="s">
        <v>49</v>
      </c>
      <c r="R119" s="4">
        <v>0</v>
      </c>
      <c r="S119" s="4">
        <v>0</v>
      </c>
      <c r="T119" s="4" t="s">
        <v>49</v>
      </c>
      <c r="U119" s="4">
        <v>6</v>
      </c>
      <c r="V119" s="4" t="s">
        <v>49</v>
      </c>
      <c r="W119" s="4" t="s">
        <v>527</v>
      </c>
      <c r="Y119" s="11" t="s">
        <v>716</v>
      </c>
    </row>
    <row r="120" spans="1:25">
      <c r="A120" s="4" t="s">
        <v>829</v>
      </c>
      <c r="B120" s="4" t="s">
        <v>830</v>
      </c>
      <c r="C120" s="5">
        <v>41068</v>
      </c>
      <c r="D120" s="4" t="s">
        <v>704</v>
      </c>
      <c r="E120" s="4" t="s">
        <v>1021</v>
      </c>
      <c r="F120" s="4">
        <v>0</v>
      </c>
      <c r="G120" s="4" t="s">
        <v>607</v>
      </c>
      <c r="H120" s="4">
        <v>0</v>
      </c>
      <c r="I120" s="4" t="s">
        <v>607</v>
      </c>
      <c r="L120" s="4">
        <v>0</v>
      </c>
      <c r="M120" s="4" t="b">
        <v>0</v>
      </c>
      <c r="N120" s="4" t="s">
        <v>29</v>
      </c>
      <c r="O120" s="4">
        <v>2.25</v>
      </c>
      <c r="P120" s="4">
        <v>2.25</v>
      </c>
      <c r="Q120" s="4" t="s">
        <v>49</v>
      </c>
      <c r="R120" s="4">
        <v>0</v>
      </c>
      <c r="S120" s="4">
        <v>0</v>
      </c>
      <c r="T120" s="4" t="s">
        <v>49</v>
      </c>
      <c r="U120" s="4">
        <v>2.25</v>
      </c>
      <c r="V120" s="4" t="s">
        <v>49</v>
      </c>
      <c r="W120" s="4" t="s">
        <v>1022</v>
      </c>
      <c r="Y120" s="11" t="s">
        <v>716</v>
      </c>
    </row>
    <row r="121" spans="1:25">
      <c r="A121" s="4" t="s">
        <v>833</v>
      </c>
      <c r="B121" s="4" t="s">
        <v>834</v>
      </c>
      <c r="C121" s="5">
        <v>41068</v>
      </c>
      <c r="D121" s="4" t="s">
        <v>704</v>
      </c>
      <c r="E121" s="4" t="s">
        <v>205</v>
      </c>
      <c r="F121" s="4">
        <v>1781.82</v>
      </c>
      <c r="G121" s="4" t="s">
        <v>607</v>
      </c>
      <c r="H121" s="4">
        <v>4900</v>
      </c>
      <c r="I121" s="4" t="s">
        <v>607</v>
      </c>
      <c r="J121" s="4">
        <v>4900</v>
      </c>
      <c r="K121" s="4" t="s">
        <v>607</v>
      </c>
      <c r="L121" s="4">
        <v>222.73</v>
      </c>
      <c r="M121" s="4" t="b">
        <v>1</v>
      </c>
      <c r="N121" s="4" t="s">
        <v>29</v>
      </c>
      <c r="O121" s="4">
        <v>22</v>
      </c>
      <c r="P121" s="4">
        <v>22</v>
      </c>
      <c r="Q121" s="4" t="s">
        <v>49</v>
      </c>
      <c r="R121" s="4">
        <v>36.36</v>
      </c>
      <c r="S121" s="4">
        <v>8</v>
      </c>
      <c r="T121" s="4" t="s">
        <v>49</v>
      </c>
      <c r="U121" s="4">
        <v>14</v>
      </c>
      <c r="V121" s="4" t="s">
        <v>49</v>
      </c>
      <c r="W121" s="4" t="s">
        <v>527</v>
      </c>
      <c r="Y121" s="11" t="s">
        <v>716</v>
      </c>
    </row>
    <row r="122" spans="1:25">
      <c r="A122" s="4" t="s">
        <v>831</v>
      </c>
      <c r="B122" s="4" t="s">
        <v>832</v>
      </c>
      <c r="C122" s="5">
        <v>41068</v>
      </c>
      <c r="D122" s="4" t="s">
        <v>704</v>
      </c>
      <c r="E122" s="4" t="s">
        <v>205</v>
      </c>
      <c r="F122" s="4">
        <v>0</v>
      </c>
      <c r="G122" s="4" t="s">
        <v>607</v>
      </c>
      <c r="H122" s="4">
        <v>0</v>
      </c>
      <c r="I122" s="4" t="s">
        <v>607</v>
      </c>
      <c r="L122" s="4">
        <v>0</v>
      </c>
      <c r="M122" s="4" t="b">
        <v>0</v>
      </c>
      <c r="N122" s="4" t="s">
        <v>29</v>
      </c>
      <c r="O122" s="4">
        <v>3</v>
      </c>
      <c r="P122" s="4">
        <v>3</v>
      </c>
      <c r="Q122" s="4" t="s">
        <v>49</v>
      </c>
      <c r="R122" s="4">
        <v>100</v>
      </c>
      <c r="S122" s="4">
        <v>3</v>
      </c>
      <c r="T122" s="4" t="s">
        <v>49</v>
      </c>
      <c r="U122" s="4">
        <v>0</v>
      </c>
      <c r="V122" s="4" t="s">
        <v>49</v>
      </c>
      <c r="W122" s="4" t="s">
        <v>527</v>
      </c>
      <c r="Y122" s="11" t="s">
        <v>716</v>
      </c>
    </row>
    <row r="123" spans="1:25">
      <c r="A123" s="4" t="s">
        <v>835</v>
      </c>
      <c r="B123" s="4" t="s">
        <v>836</v>
      </c>
      <c r="C123" s="5">
        <v>41068</v>
      </c>
      <c r="D123" s="4" t="s">
        <v>704</v>
      </c>
      <c r="E123" s="4" t="s">
        <v>205</v>
      </c>
      <c r="F123" s="4">
        <v>500</v>
      </c>
      <c r="G123" s="4" t="s">
        <v>607</v>
      </c>
      <c r="H123" s="4">
        <v>500</v>
      </c>
      <c r="I123" s="4" t="s">
        <v>607</v>
      </c>
      <c r="J123" s="4">
        <v>500</v>
      </c>
      <c r="K123" s="4" t="s">
        <v>607</v>
      </c>
      <c r="L123" s="4">
        <v>166.67</v>
      </c>
      <c r="M123" s="4" t="b">
        <v>1</v>
      </c>
      <c r="N123" s="4" t="s">
        <v>29</v>
      </c>
      <c r="O123" s="4">
        <v>3</v>
      </c>
      <c r="P123" s="4">
        <v>3</v>
      </c>
      <c r="Q123" s="4" t="s">
        <v>49</v>
      </c>
      <c r="R123" s="4">
        <v>100</v>
      </c>
      <c r="S123" s="4">
        <v>3</v>
      </c>
      <c r="T123" s="4" t="s">
        <v>49</v>
      </c>
      <c r="U123" s="4">
        <v>0</v>
      </c>
      <c r="V123" s="4" t="s">
        <v>49</v>
      </c>
      <c r="W123" s="4" t="s">
        <v>527</v>
      </c>
      <c r="Y123" s="11" t="s">
        <v>716</v>
      </c>
    </row>
    <row r="124" spans="1:25">
      <c r="A124" s="4" t="s">
        <v>841</v>
      </c>
      <c r="B124" s="4" t="s">
        <v>842</v>
      </c>
      <c r="C124" s="5">
        <v>41068</v>
      </c>
      <c r="D124" s="4" t="s">
        <v>704</v>
      </c>
      <c r="E124" s="4" t="s">
        <v>205</v>
      </c>
      <c r="F124" s="4">
        <v>0</v>
      </c>
      <c r="G124" s="4" t="s">
        <v>607</v>
      </c>
      <c r="H124" s="4">
        <v>0</v>
      </c>
      <c r="I124" s="4" t="s">
        <v>607</v>
      </c>
      <c r="L124" s="4">
        <v>0</v>
      </c>
      <c r="M124" s="4" t="b">
        <v>0</v>
      </c>
      <c r="N124" s="4" t="s">
        <v>29</v>
      </c>
      <c r="O124" s="4">
        <v>1</v>
      </c>
      <c r="P124" s="4">
        <v>1</v>
      </c>
      <c r="Q124" s="4" t="s">
        <v>49</v>
      </c>
      <c r="R124" s="4">
        <v>100</v>
      </c>
      <c r="S124" s="4">
        <v>1</v>
      </c>
      <c r="T124" s="4" t="s">
        <v>49</v>
      </c>
      <c r="U124" s="4">
        <v>0</v>
      </c>
      <c r="V124" s="4" t="s">
        <v>49</v>
      </c>
      <c r="W124" s="4" t="s">
        <v>315</v>
      </c>
      <c r="Y124" s="11" t="s">
        <v>716</v>
      </c>
    </row>
    <row r="125" spans="1:25">
      <c r="A125" s="4" t="s">
        <v>843</v>
      </c>
      <c r="B125" s="4" t="s">
        <v>844</v>
      </c>
      <c r="C125" s="5">
        <v>41071</v>
      </c>
      <c r="D125" s="4" t="s">
        <v>704</v>
      </c>
      <c r="E125" s="4" t="s">
        <v>205</v>
      </c>
      <c r="F125" s="4">
        <v>250</v>
      </c>
      <c r="G125" s="4" t="s">
        <v>607</v>
      </c>
      <c r="H125" s="4">
        <v>2000</v>
      </c>
      <c r="I125" s="4" t="s">
        <v>607</v>
      </c>
      <c r="J125" s="4">
        <v>2000</v>
      </c>
      <c r="K125" s="4" t="s">
        <v>607</v>
      </c>
      <c r="L125" s="4">
        <v>166.67</v>
      </c>
      <c r="M125" s="4" t="b">
        <v>1</v>
      </c>
      <c r="N125" s="4" t="s">
        <v>29</v>
      </c>
      <c r="O125" s="4">
        <v>12</v>
      </c>
      <c r="P125" s="4">
        <v>12</v>
      </c>
      <c r="Q125" s="4" t="s">
        <v>49</v>
      </c>
      <c r="R125" s="4">
        <v>12.5</v>
      </c>
      <c r="S125" s="4">
        <v>1.5</v>
      </c>
      <c r="T125" s="4" t="s">
        <v>49</v>
      </c>
      <c r="U125" s="4">
        <v>10.5</v>
      </c>
      <c r="V125" s="4" t="s">
        <v>49</v>
      </c>
      <c r="W125" s="4" t="s">
        <v>527</v>
      </c>
      <c r="Y125" s="11" t="s">
        <v>716</v>
      </c>
    </row>
    <row r="126" spans="1:25">
      <c r="A126" s="4" t="s">
        <v>845</v>
      </c>
      <c r="B126" s="4" t="s">
        <v>846</v>
      </c>
      <c r="C126" s="5">
        <v>41071</v>
      </c>
      <c r="D126" s="4" t="s">
        <v>704</v>
      </c>
      <c r="E126" s="4" t="s">
        <v>205</v>
      </c>
      <c r="F126" s="4">
        <v>500</v>
      </c>
      <c r="G126" s="4" t="s">
        <v>607</v>
      </c>
      <c r="H126" s="4">
        <v>500</v>
      </c>
      <c r="I126" s="4" t="s">
        <v>607</v>
      </c>
      <c r="J126" s="4">
        <v>500</v>
      </c>
      <c r="K126" s="4" t="s">
        <v>607</v>
      </c>
      <c r="L126" s="4">
        <v>166.67</v>
      </c>
      <c r="M126" s="4" t="b">
        <v>1</v>
      </c>
      <c r="N126" s="4" t="s">
        <v>29</v>
      </c>
      <c r="O126" s="4">
        <v>3</v>
      </c>
      <c r="P126" s="4">
        <v>3</v>
      </c>
      <c r="Q126" s="4" t="s">
        <v>49</v>
      </c>
      <c r="R126" s="4">
        <v>100</v>
      </c>
      <c r="S126" s="4">
        <v>4.5</v>
      </c>
      <c r="T126" s="4" t="s">
        <v>49</v>
      </c>
      <c r="U126" s="4">
        <v>0</v>
      </c>
      <c r="V126" s="4" t="s">
        <v>49</v>
      </c>
      <c r="W126" s="4" t="s">
        <v>527</v>
      </c>
      <c r="Y126" s="11" t="s">
        <v>716</v>
      </c>
    </row>
    <row r="127" spans="1:25">
      <c r="A127" s="4" t="s">
        <v>847</v>
      </c>
      <c r="B127" s="4" t="s">
        <v>848</v>
      </c>
      <c r="C127" s="5">
        <v>41072</v>
      </c>
      <c r="D127" s="4" t="s">
        <v>704</v>
      </c>
      <c r="E127" s="4" t="s">
        <v>205</v>
      </c>
      <c r="F127" s="4">
        <v>0</v>
      </c>
      <c r="G127" s="4" t="s">
        <v>607</v>
      </c>
      <c r="H127" s="4">
        <v>0</v>
      </c>
      <c r="I127" s="4" t="s">
        <v>607</v>
      </c>
      <c r="L127" s="4">
        <v>0</v>
      </c>
      <c r="M127" s="4" t="b">
        <v>0</v>
      </c>
      <c r="N127" s="4" t="s">
        <v>29</v>
      </c>
      <c r="O127" s="4">
        <v>1</v>
      </c>
      <c r="P127" s="4">
        <v>1</v>
      </c>
      <c r="Q127" s="4" t="s">
        <v>49</v>
      </c>
      <c r="R127" s="4">
        <v>0</v>
      </c>
      <c r="S127" s="4">
        <v>0</v>
      </c>
      <c r="T127" s="4" t="s">
        <v>49</v>
      </c>
      <c r="U127" s="4">
        <v>1</v>
      </c>
      <c r="V127" s="4" t="s">
        <v>49</v>
      </c>
      <c r="W127" s="4" t="s">
        <v>527</v>
      </c>
      <c r="Y127" s="11" t="s">
        <v>716</v>
      </c>
    </row>
    <row r="128" spans="1:25">
      <c r="A128" s="4" t="s">
        <v>849</v>
      </c>
      <c r="B128" s="4" t="s">
        <v>850</v>
      </c>
      <c r="C128" s="5">
        <v>41072</v>
      </c>
      <c r="D128" s="4" t="s">
        <v>704</v>
      </c>
      <c r="E128" s="4" t="s">
        <v>205</v>
      </c>
      <c r="F128" s="4">
        <v>0</v>
      </c>
      <c r="G128" s="4" t="s">
        <v>607</v>
      </c>
      <c r="H128" s="4">
        <v>0</v>
      </c>
      <c r="I128" s="4" t="s">
        <v>607</v>
      </c>
      <c r="L128" s="4">
        <v>0</v>
      </c>
      <c r="M128" s="4" t="b">
        <v>0</v>
      </c>
      <c r="N128" s="4" t="s">
        <v>29</v>
      </c>
      <c r="O128" s="4">
        <v>1</v>
      </c>
      <c r="P128" s="4">
        <v>1</v>
      </c>
      <c r="Q128" s="4" t="s">
        <v>49</v>
      </c>
      <c r="R128" s="4">
        <v>0</v>
      </c>
      <c r="S128" s="4">
        <v>0</v>
      </c>
      <c r="T128" s="4" t="s">
        <v>49</v>
      </c>
      <c r="U128" s="4">
        <v>1</v>
      </c>
      <c r="V128" s="4" t="s">
        <v>49</v>
      </c>
      <c r="W128" s="4" t="s">
        <v>527</v>
      </c>
      <c r="Y128" s="11" t="s">
        <v>716</v>
      </c>
    </row>
    <row r="129" spans="1:25">
      <c r="A129" s="4" t="s">
        <v>851</v>
      </c>
      <c r="B129" s="4" t="s">
        <v>852</v>
      </c>
      <c r="C129" s="5">
        <v>41072</v>
      </c>
      <c r="D129" s="4" t="s">
        <v>704</v>
      </c>
      <c r="E129" s="4" t="s">
        <v>205</v>
      </c>
      <c r="F129" s="4">
        <v>500</v>
      </c>
      <c r="G129" s="4" t="s">
        <v>607</v>
      </c>
      <c r="H129" s="4">
        <v>500</v>
      </c>
      <c r="I129" s="4" t="s">
        <v>607</v>
      </c>
      <c r="J129" s="4">
        <v>500</v>
      </c>
      <c r="K129" s="4" t="s">
        <v>607</v>
      </c>
      <c r="L129" s="4">
        <v>166.67</v>
      </c>
      <c r="M129" s="4" t="b">
        <v>1</v>
      </c>
      <c r="N129" s="4" t="s">
        <v>29</v>
      </c>
      <c r="O129" s="4">
        <v>3</v>
      </c>
      <c r="P129" s="4">
        <v>3</v>
      </c>
      <c r="Q129" s="4" t="s">
        <v>49</v>
      </c>
      <c r="R129" s="4">
        <v>100</v>
      </c>
      <c r="S129" s="4">
        <v>3</v>
      </c>
      <c r="T129" s="4" t="s">
        <v>49</v>
      </c>
      <c r="U129" s="4">
        <v>0</v>
      </c>
      <c r="V129" s="4" t="s">
        <v>49</v>
      </c>
      <c r="W129" s="4" t="s">
        <v>527</v>
      </c>
      <c r="Y129" s="11" t="s">
        <v>716</v>
      </c>
    </row>
    <row r="130" spans="1:25">
      <c r="A130" s="4" t="s">
        <v>853</v>
      </c>
      <c r="B130" s="4" t="s">
        <v>852</v>
      </c>
      <c r="C130" s="5">
        <v>41072</v>
      </c>
      <c r="D130" s="4" t="s">
        <v>704</v>
      </c>
      <c r="E130" s="4" t="s">
        <v>205</v>
      </c>
      <c r="F130" s="4">
        <v>166.67</v>
      </c>
      <c r="G130" s="4" t="s">
        <v>607</v>
      </c>
      <c r="H130" s="4">
        <v>500</v>
      </c>
      <c r="I130" s="4" t="s">
        <v>607</v>
      </c>
      <c r="J130" s="4">
        <v>500</v>
      </c>
      <c r="K130" s="4" t="s">
        <v>607</v>
      </c>
      <c r="L130" s="4">
        <v>166.67</v>
      </c>
      <c r="M130" s="4" t="b">
        <v>1</v>
      </c>
      <c r="N130" s="4" t="s">
        <v>29</v>
      </c>
      <c r="O130" s="4">
        <v>3</v>
      </c>
      <c r="P130" s="4">
        <v>3</v>
      </c>
      <c r="Q130" s="4" t="s">
        <v>49</v>
      </c>
      <c r="R130" s="4">
        <v>33.33</v>
      </c>
      <c r="S130" s="4">
        <v>1</v>
      </c>
      <c r="T130" s="4" t="s">
        <v>49</v>
      </c>
      <c r="U130" s="4">
        <v>2</v>
      </c>
      <c r="V130" s="4" t="s">
        <v>49</v>
      </c>
      <c r="W130" s="4" t="s">
        <v>527</v>
      </c>
      <c r="Y130" s="11" t="s">
        <v>716</v>
      </c>
    </row>
    <row r="131" spans="1:25">
      <c r="A131" s="4" t="s">
        <v>854</v>
      </c>
      <c r="B131" s="4" t="s">
        <v>855</v>
      </c>
      <c r="C131" s="5">
        <v>41072</v>
      </c>
      <c r="D131" s="4" t="s">
        <v>704</v>
      </c>
      <c r="E131" s="4" t="s">
        <v>205</v>
      </c>
      <c r="F131" s="4">
        <v>0</v>
      </c>
      <c r="G131" s="4" t="s">
        <v>607</v>
      </c>
      <c r="H131" s="4">
        <v>0</v>
      </c>
      <c r="I131" s="4" t="s">
        <v>607</v>
      </c>
      <c r="L131" s="4">
        <v>0</v>
      </c>
      <c r="M131" s="4" t="b">
        <v>0</v>
      </c>
      <c r="N131" s="4" t="s">
        <v>29</v>
      </c>
      <c r="O131" s="4">
        <v>1</v>
      </c>
      <c r="P131" s="4">
        <v>1</v>
      </c>
      <c r="Q131" s="4" t="s">
        <v>49</v>
      </c>
      <c r="R131" s="4">
        <v>0</v>
      </c>
      <c r="S131" s="4">
        <v>0</v>
      </c>
      <c r="T131" s="4" t="s">
        <v>49</v>
      </c>
      <c r="U131" s="4">
        <v>1</v>
      </c>
      <c r="V131" s="4" t="s">
        <v>49</v>
      </c>
      <c r="W131" s="4" t="s">
        <v>527</v>
      </c>
      <c r="Y131" s="11" t="s">
        <v>716</v>
      </c>
    </row>
    <row r="132" spans="1:25">
      <c r="A132" s="4" t="s">
        <v>856</v>
      </c>
      <c r="B132" s="4" t="s">
        <v>857</v>
      </c>
      <c r="C132" s="5">
        <v>41072</v>
      </c>
      <c r="D132" s="4" t="s">
        <v>704</v>
      </c>
      <c r="E132" s="4" t="s">
        <v>205</v>
      </c>
      <c r="F132" s="4">
        <v>0</v>
      </c>
      <c r="G132" s="4" t="s">
        <v>607</v>
      </c>
      <c r="H132" s="4">
        <v>0</v>
      </c>
      <c r="I132" s="4" t="s">
        <v>607</v>
      </c>
      <c r="L132" s="4">
        <v>0</v>
      </c>
      <c r="M132" s="4" t="b">
        <v>0</v>
      </c>
      <c r="N132" s="4" t="s">
        <v>29</v>
      </c>
      <c r="O132" s="4">
        <v>2</v>
      </c>
      <c r="P132" s="4">
        <v>2</v>
      </c>
      <c r="Q132" s="4" t="s">
        <v>49</v>
      </c>
      <c r="R132" s="4">
        <v>0</v>
      </c>
      <c r="S132" s="4">
        <v>0</v>
      </c>
      <c r="T132" s="4" t="s">
        <v>49</v>
      </c>
      <c r="U132" s="4">
        <v>2</v>
      </c>
      <c r="V132" s="4" t="s">
        <v>49</v>
      </c>
      <c r="W132" s="4" t="s">
        <v>527</v>
      </c>
      <c r="Y132" s="11" t="s">
        <v>716</v>
      </c>
    </row>
    <row r="133" spans="1:25">
      <c r="A133" s="4" t="s">
        <v>858</v>
      </c>
      <c r="B133" s="4" t="s">
        <v>859</v>
      </c>
      <c r="C133" s="5">
        <v>41072</v>
      </c>
      <c r="D133" s="4" t="s">
        <v>704</v>
      </c>
      <c r="E133" s="4" t="s">
        <v>205</v>
      </c>
      <c r="F133" s="4">
        <v>0</v>
      </c>
      <c r="G133" s="4" t="s">
        <v>607</v>
      </c>
      <c r="H133" s="4">
        <v>0</v>
      </c>
      <c r="I133" s="4" t="s">
        <v>607</v>
      </c>
      <c r="L133" s="4">
        <v>0</v>
      </c>
      <c r="M133" s="4" t="b">
        <v>0</v>
      </c>
      <c r="N133" s="4" t="s">
        <v>29</v>
      </c>
      <c r="O133" s="4">
        <v>1</v>
      </c>
      <c r="P133" s="4">
        <v>1</v>
      </c>
      <c r="Q133" s="4" t="s">
        <v>49</v>
      </c>
      <c r="R133" s="4">
        <v>100</v>
      </c>
      <c r="S133" s="4">
        <v>1</v>
      </c>
      <c r="T133" s="4" t="s">
        <v>49</v>
      </c>
      <c r="U133" s="4">
        <v>0</v>
      </c>
      <c r="V133" s="4" t="s">
        <v>49</v>
      </c>
      <c r="W133" s="4" t="s">
        <v>527</v>
      </c>
      <c r="Y133" s="11" t="s">
        <v>716</v>
      </c>
    </row>
    <row r="134" spans="1:25">
      <c r="A134" s="4" t="s">
        <v>867</v>
      </c>
      <c r="B134" s="4" t="s">
        <v>868</v>
      </c>
      <c r="C134" s="5">
        <v>41073</v>
      </c>
      <c r="D134" s="4" t="s">
        <v>704</v>
      </c>
      <c r="E134" s="4" t="s">
        <v>205</v>
      </c>
      <c r="F134" s="4">
        <v>0</v>
      </c>
      <c r="G134" s="4" t="s">
        <v>607</v>
      </c>
      <c r="H134" s="4">
        <v>0</v>
      </c>
      <c r="I134" s="4" t="s">
        <v>607</v>
      </c>
      <c r="L134" s="4">
        <v>0</v>
      </c>
      <c r="M134" s="4" t="b">
        <v>0</v>
      </c>
      <c r="N134" s="4" t="s">
        <v>29</v>
      </c>
      <c r="O134" s="4">
        <v>1</v>
      </c>
      <c r="P134" s="4">
        <v>1</v>
      </c>
      <c r="Q134" s="4" t="s">
        <v>49</v>
      </c>
      <c r="R134" s="4">
        <v>100</v>
      </c>
      <c r="S134" s="4">
        <v>1</v>
      </c>
      <c r="T134" s="4" t="s">
        <v>49</v>
      </c>
      <c r="U134" s="4">
        <v>0</v>
      </c>
      <c r="V134" s="4" t="s">
        <v>49</v>
      </c>
      <c r="W134" s="4" t="s">
        <v>527</v>
      </c>
      <c r="Y134" s="11" t="s">
        <v>716</v>
      </c>
    </row>
    <row r="135" spans="1:25">
      <c r="A135" s="4" t="s">
        <v>865</v>
      </c>
      <c r="B135" s="4" t="s">
        <v>866</v>
      </c>
      <c r="C135" s="5">
        <v>41074</v>
      </c>
      <c r="D135" s="4" t="s">
        <v>704</v>
      </c>
      <c r="E135" s="4" t="s">
        <v>119</v>
      </c>
      <c r="F135" s="4">
        <v>687.5</v>
      </c>
      <c r="G135" s="4" t="s">
        <v>607</v>
      </c>
      <c r="H135" s="4">
        <v>1500</v>
      </c>
      <c r="I135" s="4" t="s">
        <v>607</v>
      </c>
      <c r="J135" s="4">
        <v>1500</v>
      </c>
      <c r="K135" s="4" t="s">
        <v>607</v>
      </c>
      <c r="L135" s="4">
        <v>125</v>
      </c>
      <c r="M135" s="4" t="b">
        <v>1</v>
      </c>
      <c r="N135" s="4" t="s">
        <v>29</v>
      </c>
      <c r="O135" s="4">
        <v>12</v>
      </c>
      <c r="P135" s="4">
        <v>12</v>
      </c>
      <c r="Q135" s="4" t="s">
        <v>49</v>
      </c>
      <c r="R135" s="4">
        <v>45.83</v>
      </c>
      <c r="S135" s="4">
        <v>5.5</v>
      </c>
      <c r="T135" s="4" t="s">
        <v>49</v>
      </c>
      <c r="U135" s="4">
        <v>6.5</v>
      </c>
      <c r="V135" s="4" t="s">
        <v>49</v>
      </c>
      <c r="W135" s="4" t="s">
        <v>6</v>
      </c>
      <c r="Y135" s="11" t="s">
        <v>716</v>
      </c>
    </row>
    <row r="136" spans="1:25">
      <c r="A136" s="4" t="s">
        <v>870</v>
      </c>
      <c r="B136" s="4" t="s">
        <v>871</v>
      </c>
      <c r="C136" s="5">
        <v>41074</v>
      </c>
      <c r="D136" s="4" t="s">
        <v>238</v>
      </c>
      <c r="E136" s="4" t="s">
        <v>205</v>
      </c>
      <c r="F136" s="4">
        <v>0</v>
      </c>
      <c r="G136" s="4" t="s">
        <v>607</v>
      </c>
      <c r="H136" s="4">
        <v>800</v>
      </c>
      <c r="I136" s="4" t="s">
        <v>607</v>
      </c>
      <c r="J136" s="4">
        <v>800</v>
      </c>
      <c r="K136" s="4" t="s">
        <v>607</v>
      </c>
      <c r="L136" s="4">
        <v>160</v>
      </c>
      <c r="M136" s="4" t="b">
        <v>1</v>
      </c>
      <c r="N136" s="4" t="s">
        <v>715</v>
      </c>
      <c r="O136" s="4">
        <v>5</v>
      </c>
      <c r="P136" s="4">
        <v>5</v>
      </c>
      <c r="Q136" s="4" t="s">
        <v>49</v>
      </c>
      <c r="R136" s="4">
        <v>0</v>
      </c>
      <c r="S136" s="4">
        <v>0</v>
      </c>
      <c r="T136" s="4" t="s">
        <v>49</v>
      </c>
      <c r="U136" s="4">
        <v>5</v>
      </c>
      <c r="V136" s="4" t="s">
        <v>49</v>
      </c>
      <c r="W136" s="4" t="s">
        <v>486</v>
      </c>
      <c r="Y136" s="11" t="s">
        <v>716</v>
      </c>
    </row>
    <row r="137" spans="1:25">
      <c r="A137" s="4" t="s">
        <v>872</v>
      </c>
      <c r="B137" s="4" t="s">
        <v>873</v>
      </c>
      <c r="C137" s="5">
        <v>41075</v>
      </c>
      <c r="D137" s="4" t="s">
        <v>238</v>
      </c>
      <c r="E137" s="4" t="s">
        <v>119</v>
      </c>
      <c r="F137" s="4">
        <v>0</v>
      </c>
      <c r="G137" s="4" t="s">
        <v>607</v>
      </c>
      <c r="H137" s="4">
        <v>800</v>
      </c>
      <c r="I137" s="4" t="s">
        <v>607</v>
      </c>
      <c r="J137" s="4">
        <v>800</v>
      </c>
      <c r="K137" s="4" t="s">
        <v>607</v>
      </c>
      <c r="L137" s="4">
        <v>160</v>
      </c>
      <c r="M137" s="4" t="b">
        <v>1</v>
      </c>
      <c r="N137" s="4" t="s">
        <v>715</v>
      </c>
      <c r="O137" s="4">
        <v>5</v>
      </c>
      <c r="P137" s="4">
        <v>6</v>
      </c>
      <c r="Q137" s="4" t="s">
        <v>49</v>
      </c>
      <c r="R137" s="4">
        <v>0</v>
      </c>
      <c r="S137" s="4">
        <v>0</v>
      </c>
      <c r="T137" s="4" t="s">
        <v>49</v>
      </c>
      <c r="U137" s="4">
        <v>6</v>
      </c>
      <c r="V137" s="4" t="s">
        <v>49</v>
      </c>
      <c r="W137" s="4" t="s">
        <v>17</v>
      </c>
      <c r="Y137" s="11" t="s">
        <v>716</v>
      </c>
    </row>
    <row r="138" spans="1:25">
      <c r="A138" s="4" t="s">
        <v>874</v>
      </c>
      <c r="B138" s="4" t="s">
        <v>875</v>
      </c>
      <c r="C138" s="5">
        <v>41075</v>
      </c>
      <c r="D138" s="4" t="s">
        <v>238</v>
      </c>
      <c r="E138" s="4" t="s">
        <v>205</v>
      </c>
      <c r="F138" s="4">
        <v>1312.5</v>
      </c>
      <c r="G138" s="4" t="s">
        <v>607</v>
      </c>
      <c r="H138" s="4">
        <v>3500</v>
      </c>
      <c r="I138" s="4" t="s">
        <v>607</v>
      </c>
      <c r="J138" s="4">
        <v>3500</v>
      </c>
      <c r="K138" s="4" t="s">
        <v>607</v>
      </c>
      <c r="L138" s="4">
        <v>145.83000000000001</v>
      </c>
      <c r="M138" s="4" t="b">
        <v>1</v>
      </c>
      <c r="N138" s="4" t="s">
        <v>714</v>
      </c>
      <c r="O138" s="4">
        <v>24</v>
      </c>
      <c r="P138" s="4">
        <v>24</v>
      </c>
      <c r="Q138" s="4" t="s">
        <v>49</v>
      </c>
      <c r="R138" s="4">
        <v>37.5</v>
      </c>
      <c r="S138" s="4">
        <v>9</v>
      </c>
      <c r="T138" s="4" t="s">
        <v>49</v>
      </c>
      <c r="U138" s="4">
        <v>15</v>
      </c>
      <c r="V138" s="4" t="s">
        <v>49</v>
      </c>
      <c r="W138" s="4" t="s">
        <v>5</v>
      </c>
      <c r="Y138" s="11" t="s">
        <v>716</v>
      </c>
    </row>
    <row r="139" spans="1:25">
      <c r="A139" s="4" t="s">
        <v>876</v>
      </c>
      <c r="B139" s="4" t="s">
        <v>877</v>
      </c>
      <c r="C139" s="5">
        <v>41081</v>
      </c>
      <c r="D139" s="4" t="s">
        <v>238</v>
      </c>
      <c r="E139" s="4" t="s">
        <v>205</v>
      </c>
      <c r="F139" s="4">
        <v>800</v>
      </c>
      <c r="G139" s="4" t="s">
        <v>607</v>
      </c>
      <c r="H139" s="4">
        <v>800</v>
      </c>
      <c r="I139" s="4" t="s">
        <v>607</v>
      </c>
      <c r="J139" s="4">
        <v>800</v>
      </c>
      <c r="K139" s="4" t="s">
        <v>607</v>
      </c>
      <c r="L139" s="4">
        <v>160</v>
      </c>
      <c r="M139" s="4" t="b">
        <v>1</v>
      </c>
      <c r="N139" s="4" t="s">
        <v>715</v>
      </c>
      <c r="O139" s="4">
        <v>5</v>
      </c>
      <c r="P139" s="4">
        <v>5</v>
      </c>
      <c r="Q139" s="4" t="s">
        <v>49</v>
      </c>
      <c r="R139" s="4">
        <v>100</v>
      </c>
      <c r="S139" s="4">
        <v>5</v>
      </c>
      <c r="T139" s="4" t="s">
        <v>49</v>
      </c>
      <c r="U139" s="4">
        <v>0</v>
      </c>
      <c r="V139" s="4" t="s">
        <v>49</v>
      </c>
      <c r="W139" s="4" t="s">
        <v>315</v>
      </c>
      <c r="Y139" s="11" t="s">
        <v>716</v>
      </c>
    </row>
    <row r="140" spans="1:25">
      <c r="A140" s="4" t="s">
        <v>878</v>
      </c>
      <c r="B140" s="4" t="s">
        <v>879</v>
      </c>
      <c r="C140" s="5">
        <v>41081</v>
      </c>
      <c r="D140" s="4" t="s">
        <v>238</v>
      </c>
      <c r="E140" s="4" t="s">
        <v>119</v>
      </c>
      <c r="F140" s="4">
        <v>750</v>
      </c>
      <c r="G140" s="4" t="s">
        <v>607</v>
      </c>
      <c r="H140" s="4">
        <v>1500</v>
      </c>
      <c r="I140" s="4" t="s">
        <v>607</v>
      </c>
      <c r="J140" s="4">
        <v>1500</v>
      </c>
      <c r="K140" s="4" t="s">
        <v>607</v>
      </c>
      <c r="L140" s="4">
        <v>150</v>
      </c>
      <c r="M140" s="4" t="b">
        <v>1</v>
      </c>
      <c r="N140" s="4" t="s">
        <v>713</v>
      </c>
      <c r="O140" s="4">
        <v>10</v>
      </c>
      <c r="P140" s="4">
        <v>10</v>
      </c>
      <c r="Q140" s="4" t="s">
        <v>49</v>
      </c>
      <c r="R140" s="4">
        <v>50</v>
      </c>
      <c r="S140" s="4">
        <v>6.59</v>
      </c>
      <c r="T140" s="4" t="s">
        <v>49</v>
      </c>
      <c r="U140" s="4">
        <v>5</v>
      </c>
      <c r="V140" s="4" t="s">
        <v>49</v>
      </c>
      <c r="W140" s="4" t="s">
        <v>8</v>
      </c>
      <c r="Y140" s="11" t="s">
        <v>716</v>
      </c>
    </row>
    <row r="141" spans="1:25">
      <c r="A141" s="4" t="s">
        <v>880</v>
      </c>
      <c r="B141" s="4" t="s">
        <v>881</v>
      </c>
      <c r="C141" s="5">
        <v>41081</v>
      </c>
      <c r="D141" s="4" t="s">
        <v>238</v>
      </c>
      <c r="E141" s="4" t="s">
        <v>119</v>
      </c>
      <c r="F141" s="4">
        <v>169.33</v>
      </c>
      <c r="G141" s="4" t="s">
        <v>607</v>
      </c>
      <c r="H141" s="4">
        <v>400</v>
      </c>
      <c r="I141" s="4" t="s">
        <v>607</v>
      </c>
      <c r="J141" s="4">
        <v>400</v>
      </c>
      <c r="K141" s="4" t="s">
        <v>607</v>
      </c>
      <c r="L141" s="4">
        <v>80</v>
      </c>
      <c r="M141" s="4" t="b">
        <v>1</v>
      </c>
      <c r="N141" s="4" t="s">
        <v>715</v>
      </c>
      <c r="O141" s="4">
        <v>5</v>
      </c>
      <c r="P141" s="4">
        <v>5</v>
      </c>
      <c r="Q141" s="4" t="s">
        <v>49</v>
      </c>
      <c r="R141" s="4">
        <v>42.33</v>
      </c>
      <c r="S141" s="4">
        <v>2.12</v>
      </c>
      <c r="T141" s="4" t="s">
        <v>49</v>
      </c>
      <c r="U141" s="4">
        <v>2.88</v>
      </c>
      <c r="V141" s="4" t="s">
        <v>49</v>
      </c>
      <c r="W141" s="4" t="s">
        <v>8</v>
      </c>
      <c r="Y141" s="11" t="s">
        <v>716</v>
      </c>
    </row>
    <row r="142" spans="1:25">
      <c r="A142" s="4" t="s">
        <v>911</v>
      </c>
      <c r="B142" s="4" t="s">
        <v>910</v>
      </c>
      <c r="C142" s="5">
        <v>41082</v>
      </c>
      <c r="D142" s="4" t="s">
        <v>238</v>
      </c>
      <c r="E142" s="4" t="s">
        <v>205</v>
      </c>
      <c r="F142" s="4">
        <v>510.42</v>
      </c>
      <c r="G142" s="4" t="s">
        <v>607</v>
      </c>
      <c r="H142" s="4">
        <v>3500</v>
      </c>
      <c r="I142" s="4" t="s">
        <v>607</v>
      </c>
      <c r="J142" s="4">
        <v>3500</v>
      </c>
      <c r="K142" s="4" t="s">
        <v>607</v>
      </c>
      <c r="L142" s="4">
        <v>145.83000000000001</v>
      </c>
      <c r="M142" s="4" t="b">
        <v>1</v>
      </c>
      <c r="N142" s="4" t="s">
        <v>714</v>
      </c>
      <c r="O142" s="4">
        <v>24</v>
      </c>
      <c r="P142" s="4">
        <v>24</v>
      </c>
      <c r="Q142" s="4" t="s">
        <v>49</v>
      </c>
      <c r="R142" s="4">
        <v>14.58</v>
      </c>
      <c r="S142" s="4">
        <v>3.5</v>
      </c>
      <c r="T142" s="4" t="s">
        <v>49</v>
      </c>
      <c r="U142" s="4">
        <v>20.5</v>
      </c>
      <c r="V142" s="4" t="s">
        <v>49</v>
      </c>
      <c r="W142" s="4" t="s">
        <v>315</v>
      </c>
      <c r="Y142" s="11" t="s">
        <v>716</v>
      </c>
    </row>
    <row r="143" spans="1:25">
      <c r="A143" s="4" t="s">
        <v>902</v>
      </c>
      <c r="B143" s="4" t="s">
        <v>903</v>
      </c>
      <c r="C143" s="5">
        <v>41082</v>
      </c>
      <c r="D143" s="4" t="s">
        <v>704</v>
      </c>
      <c r="E143" s="4" t="s">
        <v>205</v>
      </c>
      <c r="F143" s="4">
        <v>1300.5</v>
      </c>
      <c r="G143" s="4" t="s">
        <v>607</v>
      </c>
      <c r="H143" s="4">
        <v>2250</v>
      </c>
      <c r="I143" s="4" t="s">
        <v>607</v>
      </c>
      <c r="J143" s="4">
        <v>2250</v>
      </c>
      <c r="K143" s="4" t="s">
        <v>607</v>
      </c>
      <c r="L143" s="4">
        <v>150</v>
      </c>
      <c r="M143" s="4" t="b">
        <v>1</v>
      </c>
      <c r="N143" s="4" t="s">
        <v>29</v>
      </c>
      <c r="O143" s="4">
        <v>15</v>
      </c>
      <c r="P143" s="4">
        <v>15</v>
      </c>
      <c r="Q143" s="4" t="s">
        <v>49</v>
      </c>
      <c r="R143" s="4">
        <v>57.8</v>
      </c>
      <c r="S143" s="4">
        <v>8.67</v>
      </c>
      <c r="T143" s="4" t="s">
        <v>49</v>
      </c>
      <c r="U143" s="4">
        <v>6.33</v>
      </c>
      <c r="V143" s="4" t="s">
        <v>49</v>
      </c>
      <c r="W143" s="4" t="s">
        <v>314</v>
      </c>
      <c r="Y143" s="11" t="s">
        <v>716</v>
      </c>
    </row>
    <row r="144" spans="1:25">
      <c r="A144" s="4" t="s">
        <v>900</v>
      </c>
      <c r="B144" s="4" t="s">
        <v>901</v>
      </c>
      <c r="C144" s="5">
        <v>41082</v>
      </c>
      <c r="D144" s="4" t="s">
        <v>238</v>
      </c>
      <c r="E144" s="4" t="s">
        <v>205</v>
      </c>
      <c r="F144" s="4">
        <v>525</v>
      </c>
      <c r="G144" s="4" t="s">
        <v>607</v>
      </c>
      <c r="H144" s="4">
        <v>1500</v>
      </c>
      <c r="I144" s="4" t="s">
        <v>607</v>
      </c>
      <c r="J144" s="4">
        <v>1500</v>
      </c>
      <c r="K144" s="4" t="s">
        <v>607</v>
      </c>
      <c r="L144" s="4">
        <v>150</v>
      </c>
      <c r="M144" s="4" t="b">
        <v>1</v>
      </c>
      <c r="N144" s="4" t="s">
        <v>713</v>
      </c>
      <c r="O144" s="4">
        <v>10</v>
      </c>
      <c r="P144" s="4">
        <v>10</v>
      </c>
      <c r="Q144" s="4" t="s">
        <v>49</v>
      </c>
      <c r="R144" s="4">
        <v>35</v>
      </c>
      <c r="S144" s="4">
        <v>3.5</v>
      </c>
      <c r="T144" s="4" t="s">
        <v>49</v>
      </c>
      <c r="U144" s="4">
        <v>6.5</v>
      </c>
      <c r="V144" s="4" t="s">
        <v>49</v>
      </c>
      <c r="W144" s="4" t="s">
        <v>315</v>
      </c>
      <c r="Y144" s="11" t="s">
        <v>716</v>
      </c>
    </row>
    <row r="145" spans="1:25">
      <c r="A145" s="4" t="s">
        <v>904</v>
      </c>
      <c r="B145" s="4" t="s">
        <v>905</v>
      </c>
      <c r="C145" s="5">
        <v>41087</v>
      </c>
      <c r="D145" s="4" t="s">
        <v>238</v>
      </c>
      <c r="E145" s="4" t="s">
        <v>205</v>
      </c>
      <c r="F145" s="4">
        <v>0</v>
      </c>
      <c r="G145" s="4" t="s">
        <v>607</v>
      </c>
      <c r="H145" s="4">
        <v>1500</v>
      </c>
      <c r="I145" s="4" t="s">
        <v>607</v>
      </c>
      <c r="J145" s="4">
        <v>1500</v>
      </c>
      <c r="K145" s="4" t="s">
        <v>607</v>
      </c>
      <c r="L145" s="4">
        <v>150</v>
      </c>
      <c r="M145" s="4" t="b">
        <v>1</v>
      </c>
      <c r="N145" s="4" t="s">
        <v>713</v>
      </c>
      <c r="O145" s="4">
        <v>10</v>
      </c>
      <c r="P145" s="4">
        <v>10</v>
      </c>
      <c r="Q145" s="4" t="s">
        <v>49</v>
      </c>
      <c r="R145" s="4">
        <v>0</v>
      </c>
      <c r="S145" s="4">
        <v>0</v>
      </c>
      <c r="T145" s="4" t="s">
        <v>49</v>
      </c>
      <c r="U145" s="4">
        <v>10</v>
      </c>
      <c r="V145" s="4" t="s">
        <v>49</v>
      </c>
      <c r="W145" s="4" t="s">
        <v>527</v>
      </c>
      <c r="Y145" s="11" t="s">
        <v>716</v>
      </c>
    </row>
    <row r="146" spans="1:25">
      <c r="A146" s="4" t="s">
        <v>913</v>
      </c>
      <c r="B146" s="4" t="s">
        <v>912</v>
      </c>
      <c r="C146" s="5">
        <v>41087</v>
      </c>
      <c r="D146" s="4" t="s">
        <v>238</v>
      </c>
      <c r="E146" s="4" t="s">
        <v>205</v>
      </c>
      <c r="F146" s="4">
        <v>400</v>
      </c>
      <c r="G146" s="4" t="s">
        <v>607</v>
      </c>
      <c r="H146" s="4">
        <v>800</v>
      </c>
      <c r="I146" s="4" t="s">
        <v>607</v>
      </c>
      <c r="J146" s="4">
        <v>800</v>
      </c>
      <c r="K146" s="4" t="s">
        <v>607</v>
      </c>
      <c r="L146" s="4">
        <v>160</v>
      </c>
      <c r="M146" s="4" t="b">
        <v>1</v>
      </c>
      <c r="N146" s="4" t="s">
        <v>715</v>
      </c>
      <c r="O146" s="4">
        <v>5</v>
      </c>
      <c r="P146" s="4">
        <v>5</v>
      </c>
      <c r="Q146" s="4" t="s">
        <v>49</v>
      </c>
      <c r="R146" s="4">
        <v>50</v>
      </c>
      <c r="S146" s="4">
        <v>2.5</v>
      </c>
      <c r="T146" s="4" t="s">
        <v>49</v>
      </c>
      <c r="U146" s="4">
        <v>2.5</v>
      </c>
      <c r="V146" s="4" t="s">
        <v>49</v>
      </c>
      <c r="W146" s="4" t="s">
        <v>527</v>
      </c>
      <c r="Y146" s="11" t="s">
        <v>716</v>
      </c>
    </row>
    <row r="147" spans="1:25">
      <c r="A147" s="4" t="s">
        <v>907</v>
      </c>
      <c r="B147" s="4" t="s">
        <v>906</v>
      </c>
      <c r="C147" s="5">
        <v>41087</v>
      </c>
      <c r="D147" s="4" t="s">
        <v>238</v>
      </c>
      <c r="E147" s="4" t="s">
        <v>119</v>
      </c>
      <c r="F147" s="4">
        <v>480</v>
      </c>
      <c r="G147" s="4" t="s">
        <v>607</v>
      </c>
      <c r="H147" s="4">
        <v>800</v>
      </c>
      <c r="I147" s="4" t="s">
        <v>607</v>
      </c>
      <c r="J147" s="4">
        <v>800</v>
      </c>
      <c r="K147" s="4" t="s">
        <v>607</v>
      </c>
      <c r="L147" s="4">
        <v>160</v>
      </c>
      <c r="M147" s="4" t="b">
        <v>1</v>
      </c>
      <c r="N147" s="4" t="s">
        <v>715</v>
      </c>
      <c r="O147" s="4">
        <v>5</v>
      </c>
      <c r="P147" s="4">
        <v>5</v>
      </c>
      <c r="Q147" s="4" t="s">
        <v>49</v>
      </c>
      <c r="R147" s="4">
        <v>60</v>
      </c>
      <c r="S147" s="4">
        <v>3.8</v>
      </c>
      <c r="T147" s="4" t="s">
        <v>49</v>
      </c>
      <c r="U147" s="4">
        <v>2</v>
      </c>
      <c r="V147" s="4" t="s">
        <v>49</v>
      </c>
      <c r="W147" s="4" t="s">
        <v>899</v>
      </c>
      <c r="Y147" s="11" t="s">
        <v>716</v>
      </c>
    </row>
    <row r="148" spans="1:25">
      <c r="A148" s="4" t="s">
        <v>920</v>
      </c>
      <c r="B148" s="4" t="s">
        <v>921</v>
      </c>
      <c r="C148" s="5">
        <v>41087</v>
      </c>
      <c r="D148" s="4" t="s">
        <v>238</v>
      </c>
      <c r="E148" s="4" t="s">
        <v>119</v>
      </c>
      <c r="F148" s="4">
        <v>715.19</v>
      </c>
      <c r="G148" s="4" t="s">
        <v>607</v>
      </c>
      <c r="H148" s="4">
        <v>2500</v>
      </c>
      <c r="I148" s="4" t="s">
        <v>607</v>
      </c>
      <c r="J148" s="4">
        <v>2500</v>
      </c>
      <c r="K148" s="4" t="s">
        <v>607</v>
      </c>
      <c r="L148" s="4">
        <v>104.17</v>
      </c>
      <c r="M148" s="4" t="b">
        <v>1</v>
      </c>
      <c r="N148" s="4" t="s">
        <v>714</v>
      </c>
      <c r="O148" s="4">
        <v>24</v>
      </c>
      <c r="P148" s="4">
        <v>24</v>
      </c>
      <c r="Q148" s="4" t="s">
        <v>49</v>
      </c>
      <c r="R148" s="4">
        <v>28.61</v>
      </c>
      <c r="S148" s="4">
        <v>7.85</v>
      </c>
      <c r="T148" s="4" t="s">
        <v>49</v>
      </c>
      <c r="U148" s="4">
        <v>16.149999999999999</v>
      </c>
      <c r="V148" s="4" t="s">
        <v>49</v>
      </c>
      <c r="W148" s="4" t="s">
        <v>8</v>
      </c>
      <c r="X148" s="4" t="s">
        <v>959</v>
      </c>
      <c r="Y148" s="11" t="s">
        <v>716</v>
      </c>
    </row>
    <row r="149" spans="1:25">
      <c r="A149" s="4" t="s">
        <v>924</v>
      </c>
      <c r="B149" s="4" t="s">
        <v>925</v>
      </c>
      <c r="C149" s="5">
        <v>41089</v>
      </c>
      <c r="D149" s="4" t="s">
        <v>238</v>
      </c>
      <c r="E149" s="4" t="s">
        <v>205</v>
      </c>
      <c r="F149" s="4">
        <v>1148.44</v>
      </c>
      <c r="G149" s="4" t="s">
        <v>607</v>
      </c>
      <c r="H149" s="4">
        <v>3500</v>
      </c>
      <c r="I149" s="4" t="s">
        <v>607</v>
      </c>
      <c r="J149" s="4">
        <v>3500</v>
      </c>
      <c r="K149" s="4" t="s">
        <v>607</v>
      </c>
      <c r="L149" s="4">
        <v>145.83000000000001</v>
      </c>
      <c r="M149" s="4" t="b">
        <v>1</v>
      </c>
      <c r="N149" s="4" t="s">
        <v>714</v>
      </c>
      <c r="O149" s="4">
        <v>24</v>
      </c>
      <c r="P149" s="4">
        <v>24</v>
      </c>
      <c r="Q149" s="4" t="s">
        <v>49</v>
      </c>
      <c r="R149" s="4">
        <v>32.81</v>
      </c>
      <c r="S149" s="4">
        <v>6.5</v>
      </c>
      <c r="T149" s="4" t="s">
        <v>49</v>
      </c>
      <c r="U149" s="4">
        <v>15</v>
      </c>
      <c r="V149" s="4" t="s">
        <v>49</v>
      </c>
      <c r="W149" s="4" t="s">
        <v>5</v>
      </c>
      <c r="Y149" s="11" t="s">
        <v>716</v>
      </c>
    </row>
    <row r="150" spans="1:25">
      <c r="A150" s="4" t="s">
        <v>932</v>
      </c>
      <c r="B150" s="4" t="s">
        <v>933</v>
      </c>
      <c r="C150" s="5">
        <v>41089</v>
      </c>
      <c r="D150" s="4" t="s">
        <v>238</v>
      </c>
      <c r="E150" s="4" t="s">
        <v>205</v>
      </c>
      <c r="F150" s="4">
        <v>320</v>
      </c>
      <c r="G150" s="4" t="s">
        <v>607</v>
      </c>
      <c r="H150" s="4">
        <v>800</v>
      </c>
      <c r="I150" s="4" t="s">
        <v>607</v>
      </c>
      <c r="J150" s="4">
        <v>800</v>
      </c>
      <c r="K150" s="4" t="s">
        <v>607</v>
      </c>
      <c r="L150" s="4">
        <v>160</v>
      </c>
      <c r="M150" s="4" t="b">
        <v>1</v>
      </c>
      <c r="N150" s="4" t="s">
        <v>715</v>
      </c>
      <c r="O150" s="4">
        <v>5</v>
      </c>
      <c r="P150" s="4">
        <v>5</v>
      </c>
      <c r="Q150" s="4" t="s">
        <v>49</v>
      </c>
      <c r="R150" s="4">
        <v>40</v>
      </c>
      <c r="S150" s="4">
        <v>2</v>
      </c>
      <c r="T150" s="4" t="s">
        <v>49</v>
      </c>
      <c r="U150" s="4">
        <v>3</v>
      </c>
      <c r="V150" s="4" t="s">
        <v>49</v>
      </c>
      <c r="W150" s="4" t="s">
        <v>314</v>
      </c>
      <c r="Y150" s="11" t="s">
        <v>716</v>
      </c>
    </row>
    <row r="151" spans="1:25">
      <c r="A151" s="4" t="s">
        <v>934</v>
      </c>
      <c r="B151" s="4" t="s">
        <v>935</v>
      </c>
      <c r="C151" s="5">
        <v>41089</v>
      </c>
      <c r="D151" s="4" t="s">
        <v>704</v>
      </c>
      <c r="E151" s="4" t="s">
        <v>205</v>
      </c>
      <c r="F151" s="4">
        <v>0</v>
      </c>
      <c r="G151" s="4" t="s">
        <v>607</v>
      </c>
      <c r="H151" s="4">
        <v>500</v>
      </c>
      <c r="I151" s="4" t="s">
        <v>607</v>
      </c>
      <c r="J151" s="4">
        <v>500</v>
      </c>
      <c r="K151" s="4" t="s">
        <v>607</v>
      </c>
      <c r="L151" s="4">
        <v>166.67</v>
      </c>
      <c r="M151" s="4" t="b">
        <v>1</v>
      </c>
      <c r="N151" s="4" t="s">
        <v>29</v>
      </c>
      <c r="O151" s="4">
        <v>3</v>
      </c>
      <c r="P151" s="4">
        <v>3</v>
      </c>
      <c r="Q151" s="4" t="s">
        <v>49</v>
      </c>
      <c r="R151" s="4">
        <v>0</v>
      </c>
      <c r="S151" s="4">
        <v>0</v>
      </c>
      <c r="T151" s="4" t="s">
        <v>49</v>
      </c>
      <c r="U151" s="4">
        <v>3</v>
      </c>
      <c r="V151" s="4" t="s">
        <v>49</v>
      </c>
      <c r="W151" s="4" t="s">
        <v>527</v>
      </c>
      <c r="Y151" s="11" t="s">
        <v>716</v>
      </c>
    </row>
    <row r="152" spans="1:25">
      <c r="A152" s="4" t="s">
        <v>936</v>
      </c>
      <c r="B152" s="4" t="s">
        <v>937</v>
      </c>
      <c r="C152" s="5">
        <v>41089</v>
      </c>
      <c r="D152" s="4" t="s">
        <v>238</v>
      </c>
      <c r="E152" s="4" t="s">
        <v>205</v>
      </c>
      <c r="F152" s="4">
        <v>2622.96</v>
      </c>
      <c r="G152" s="4" t="s">
        <v>607</v>
      </c>
      <c r="H152" s="4">
        <v>3500</v>
      </c>
      <c r="I152" s="4" t="s">
        <v>607</v>
      </c>
      <c r="J152" s="4">
        <v>3500</v>
      </c>
      <c r="K152" s="4" t="s">
        <v>607</v>
      </c>
      <c r="L152" s="4">
        <v>145.83000000000001</v>
      </c>
      <c r="M152" s="4" t="b">
        <v>1</v>
      </c>
      <c r="N152" s="4" t="s">
        <v>714</v>
      </c>
      <c r="O152" s="4">
        <v>24</v>
      </c>
      <c r="P152" s="4">
        <v>24</v>
      </c>
      <c r="Q152" s="4" t="s">
        <v>49</v>
      </c>
      <c r="R152" s="4">
        <v>74.94</v>
      </c>
      <c r="S152" s="4">
        <v>17.989999999999998</v>
      </c>
      <c r="T152" s="4" t="s">
        <v>49</v>
      </c>
      <c r="U152" s="4">
        <v>6.01</v>
      </c>
      <c r="V152" s="4" t="s">
        <v>49</v>
      </c>
      <c r="W152" s="4" t="s">
        <v>315</v>
      </c>
      <c r="X152" s="4" t="s">
        <v>960</v>
      </c>
      <c r="Y152" s="11" t="s">
        <v>716</v>
      </c>
    </row>
    <row r="153" spans="1:25">
      <c r="A153" s="4" t="s">
        <v>938</v>
      </c>
      <c r="B153" s="4" t="s">
        <v>939</v>
      </c>
      <c r="C153" s="5">
        <v>41089</v>
      </c>
      <c r="D153" s="4" t="s">
        <v>238</v>
      </c>
      <c r="E153" s="4" t="s">
        <v>205</v>
      </c>
      <c r="F153" s="4">
        <v>746.56</v>
      </c>
      <c r="G153" s="4" t="s">
        <v>607</v>
      </c>
      <c r="H153" s="4">
        <v>800</v>
      </c>
      <c r="I153" s="4" t="s">
        <v>607</v>
      </c>
      <c r="J153" s="4">
        <v>800</v>
      </c>
      <c r="K153" s="4" t="s">
        <v>607</v>
      </c>
      <c r="L153" s="4">
        <v>160</v>
      </c>
      <c r="M153" s="4" t="b">
        <v>1</v>
      </c>
      <c r="N153" s="4" t="s">
        <v>715</v>
      </c>
      <c r="O153" s="4">
        <v>5</v>
      </c>
      <c r="P153" s="4">
        <v>5</v>
      </c>
      <c r="Q153" s="4" t="s">
        <v>49</v>
      </c>
      <c r="R153" s="4">
        <v>93.32</v>
      </c>
      <c r="S153" s="4">
        <v>4.67</v>
      </c>
      <c r="T153" s="4" t="s">
        <v>49</v>
      </c>
      <c r="U153" s="4">
        <v>0.33</v>
      </c>
      <c r="V153" s="4" t="s">
        <v>49</v>
      </c>
      <c r="W153" s="4" t="s">
        <v>315</v>
      </c>
      <c r="X153" s="4" t="s">
        <v>961</v>
      </c>
      <c r="Y153" s="11" t="s">
        <v>716</v>
      </c>
    </row>
    <row r="154" spans="1:25">
      <c r="A154" s="4" t="s">
        <v>963</v>
      </c>
      <c r="B154" s="4" t="s">
        <v>1035</v>
      </c>
      <c r="C154" s="5">
        <v>41092</v>
      </c>
      <c r="D154" s="4" t="s">
        <v>704</v>
      </c>
      <c r="E154" s="4" t="s">
        <v>205</v>
      </c>
      <c r="F154" s="4">
        <v>562.5</v>
      </c>
      <c r="G154" s="4" t="s">
        <v>607</v>
      </c>
      <c r="H154" s="4">
        <v>1500</v>
      </c>
      <c r="I154" s="4" t="s">
        <v>607</v>
      </c>
      <c r="J154" s="4">
        <v>1500</v>
      </c>
      <c r="K154" s="4" t="s">
        <v>607</v>
      </c>
      <c r="L154" s="4">
        <v>187.5</v>
      </c>
      <c r="M154" s="4" t="b">
        <v>1</v>
      </c>
      <c r="N154" s="4" t="s">
        <v>29</v>
      </c>
      <c r="O154" s="4">
        <v>8</v>
      </c>
      <c r="P154" s="4">
        <v>8</v>
      </c>
      <c r="Q154" s="4" t="s">
        <v>49</v>
      </c>
      <c r="R154" s="4">
        <v>37.5</v>
      </c>
      <c r="S154" s="4">
        <v>3</v>
      </c>
      <c r="T154" s="4" t="s">
        <v>49</v>
      </c>
      <c r="U154" s="4">
        <v>5</v>
      </c>
      <c r="V154" s="4" t="s">
        <v>49</v>
      </c>
      <c r="W154" s="4" t="s">
        <v>315</v>
      </c>
      <c r="Y154" s="11" t="s">
        <v>716</v>
      </c>
    </row>
    <row r="155" spans="1:25">
      <c r="A155" s="4" t="s">
        <v>964</v>
      </c>
      <c r="B155" s="4" t="s">
        <v>965</v>
      </c>
      <c r="C155" s="5">
        <v>41095</v>
      </c>
      <c r="D155" s="4" t="s">
        <v>238</v>
      </c>
      <c r="E155" s="4" t="s">
        <v>119</v>
      </c>
      <c r="F155" s="4">
        <v>1050</v>
      </c>
      <c r="G155" s="4" t="s">
        <v>607</v>
      </c>
      <c r="H155" s="4">
        <v>1500</v>
      </c>
      <c r="I155" s="4" t="s">
        <v>607</v>
      </c>
      <c r="J155" s="4">
        <v>1500</v>
      </c>
      <c r="K155" s="4" t="s">
        <v>607</v>
      </c>
      <c r="L155" s="4">
        <v>150</v>
      </c>
      <c r="M155" s="4" t="b">
        <v>1</v>
      </c>
      <c r="N155" s="4" t="s">
        <v>713</v>
      </c>
      <c r="O155" s="4">
        <v>10</v>
      </c>
      <c r="P155" s="4">
        <v>10</v>
      </c>
      <c r="Q155" s="4" t="s">
        <v>49</v>
      </c>
      <c r="R155" s="4">
        <v>70</v>
      </c>
      <c r="S155" s="4">
        <v>3.5</v>
      </c>
      <c r="T155" s="4" t="s">
        <v>49</v>
      </c>
      <c r="U155" s="4">
        <v>3</v>
      </c>
      <c r="V155" s="4" t="s">
        <v>49</v>
      </c>
      <c r="W155" s="4" t="s">
        <v>7</v>
      </c>
      <c r="Y155" s="11" t="s">
        <v>716</v>
      </c>
    </row>
    <row r="156" spans="1:25">
      <c r="A156" s="4" t="s">
        <v>966</v>
      </c>
      <c r="B156" s="4" t="s">
        <v>967</v>
      </c>
      <c r="C156" s="5">
        <v>41095</v>
      </c>
      <c r="D156" s="4" t="s">
        <v>238</v>
      </c>
      <c r="E156" s="4" t="s">
        <v>119</v>
      </c>
      <c r="F156" s="4">
        <v>0</v>
      </c>
      <c r="G156" s="4" t="s">
        <v>607</v>
      </c>
      <c r="H156" s="4">
        <v>800</v>
      </c>
      <c r="I156" s="4" t="s">
        <v>607</v>
      </c>
      <c r="J156" s="4">
        <v>800</v>
      </c>
      <c r="K156" s="4" t="s">
        <v>607</v>
      </c>
      <c r="L156" s="4">
        <v>160</v>
      </c>
      <c r="M156" s="4" t="b">
        <v>1</v>
      </c>
      <c r="N156" s="4" t="s">
        <v>715</v>
      </c>
      <c r="O156" s="4">
        <v>5</v>
      </c>
      <c r="P156" s="4">
        <v>5</v>
      </c>
      <c r="Q156" s="4" t="s">
        <v>49</v>
      </c>
      <c r="R156" s="4">
        <v>0</v>
      </c>
      <c r="S156" s="4">
        <v>0</v>
      </c>
      <c r="T156" s="4" t="s">
        <v>49</v>
      </c>
      <c r="U156" s="4">
        <v>5</v>
      </c>
      <c r="V156" s="4" t="s">
        <v>49</v>
      </c>
      <c r="W156" s="4" t="s">
        <v>17</v>
      </c>
      <c r="X156" s="4" t="s">
        <v>968</v>
      </c>
      <c r="Y156" s="11" t="s">
        <v>716</v>
      </c>
    </row>
    <row r="157" spans="1:25">
      <c r="A157" s="4" t="s">
        <v>972</v>
      </c>
      <c r="B157" s="4" t="s">
        <v>973</v>
      </c>
      <c r="C157" s="5">
        <v>41095</v>
      </c>
      <c r="D157" s="4" t="s">
        <v>238</v>
      </c>
      <c r="E157" s="4" t="s">
        <v>119</v>
      </c>
      <c r="F157" s="4">
        <v>320</v>
      </c>
      <c r="G157" s="4" t="s">
        <v>607</v>
      </c>
      <c r="H157" s="4">
        <v>800</v>
      </c>
      <c r="I157" s="4" t="s">
        <v>607</v>
      </c>
      <c r="J157" s="4">
        <v>800</v>
      </c>
      <c r="K157" s="4" t="s">
        <v>607</v>
      </c>
      <c r="L157" s="4">
        <v>160</v>
      </c>
      <c r="M157" s="4" t="b">
        <v>1</v>
      </c>
      <c r="N157" s="4" t="s">
        <v>715</v>
      </c>
      <c r="O157" s="4">
        <v>5</v>
      </c>
      <c r="P157" s="4">
        <v>5</v>
      </c>
      <c r="Q157" s="4" t="s">
        <v>49</v>
      </c>
      <c r="R157" s="4">
        <v>40</v>
      </c>
      <c r="S157" s="4">
        <v>6</v>
      </c>
      <c r="T157" s="4" t="s">
        <v>49</v>
      </c>
      <c r="U157" s="4">
        <v>3</v>
      </c>
      <c r="V157" s="4" t="s">
        <v>49</v>
      </c>
      <c r="W157" s="4" t="s">
        <v>899</v>
      </c>
      <c r="Y157" s="11" t="s">
        <v>716</v>
      </c>
    </row>
    <row r="158" spans="1:25">
      <c r="A158" s="4" t="s">
        <v>974</v>
      </c>
      <c r="B158" s="4" t="s">
        <v>975</v>
      </c>
      <c r="C158" s="5">
        <v>41095</v>
      </c>
      <c r="D158" s="4" t="s">
        <v>238</v>
      </c>
      <c r="E158" s="4" t="s">
        <v>119</v>
      </c>
      <c r="F158" s="4">
        <v>0</v>
      </c>
      <c r="G158" s="4" t="s">
        <v>607</v>
      </c>
      <c r="H158" s="4">
        <v>800</v>
      </c>
      <c r="I158" s="4" t="s">
        <v>607</v>
      </c>
      <c r="J158" s="4">
        <v>800</v>
      </c>
      <c r="K158" s="4" t="s">
        <v>607</v>
      </c>
      <c r="L158" s="4">
        <v>160</v>
      </c>
      <c r="M158" s="4" t="b">
        <v>1</v>
      </c>
      <c r="N158" s="4" t="s">
        <v>715</v>
      </c>
      <c r="O158" s="4">
        <v>5</v>
      </c>
      <c r="P158" s="4">
        <v>5</v>
      </c>
      <c r="Q158" s="4" t="s">
        <v>49</v>
      </c>
      <c r="R158" s="4">
        <v>0</v>
      </c>
      <c r="S158" s="4">
        <v>0</v>
      </c>
      <c r="T158" s="4" t="s">
        <v>49</v>
      </c>
      <c r="U158" s="4">
        <v>5</v>
      </c>
      <c r="V158" s="4" t="s">
        <v>49</v>
      </c>
      <c r="W158" s="4" t="s">
        <v>899</v>
      </c>
      <c r="Y158" s="11" t="s">
        <v>716</v>
      </c>
    </row>
    <row r="159" spans="1:25">
      <c r="A159" s="4" t="s">
        <v>976</v>
      </c>
      <c r="B159" s="4" t="s">
        <v>977</v>
      </c>
      <c r="C159" s="5">
        <v>41095</v>
      </c>
      <c r="D159" s="4" t="s">
        <v>238</v>
      </c>
      <c r="E159" s="4" t="s">
        <v>119</v>
      </c>
      <c r="F159" s="4">
        <v>0</v>
      </c>
      <c r="G159" s="4" t="s">
        <v>607</v>
      </c>
      <c r="H159" s="4">
        <v>800</v>
      </c>
      <c r="I159" s="4" t="s">
        <v>607</v>
      </c>
      <c r="J159" s="4">
        <v>800</v>
      </c>
      <c r="K159" s="4" t="s">
        <v>607</v>
      </c>
      <c r="L159" s="4">
        <v>160</v>
      </c>
      <c r="M159" s="4" t="b">
        <v>1</v>
      </c>
      <c r="N159" s="4" t="s">
        <v>715</v>
      </c>
      <c r="O159" s="4">
        <v>5</v>
      </c>
      <c r="P159" s="4">
        <v>5</v>
      </c>
      <c r="Q159" s="4" t="s">
        <v>49</v>
      </c>
      <c r="R159" s="4">
        <v>0</v>
      </c>
      <c r="S159" s="4">
        <v>0</v>
      </c>
      <c r="T159" s="4" t="s">
        <v>49</v>
      </c>
      <c r="U159" s="4">
        <v>5</v>
      </c>
      <c r="V159" s="4" t="s">
        <v>49</v>
      </c>
      <c r="W159" s="4" t="s">
        <v>899</v>
      </c>
      <c r="Y159" s="11" t="s">
        <v>716</v>
      </c>
    </row>
    <row r="160" spans="1:25">
      <c r="A160" s="4" t="s">
        <v>980</v>
      </c>
      <c r="B160" s="4" t="s">
        <v>981</v>
      </c>
      <c r="C160" s="5">
        <v>41095</v>
      </c>
      <c r="D160" s="4" t="s">
        <v>238</v>
      </c>
      <c r="E160" s="4" t="s">
        <v>205</v>
      </c>
      <c r="F160" s="4">
        <v>300</v>
      </c>
      <c r="G160" s="4" t="s">
        <v>607</v>
      </c>
      <c r="H160" s="4">
        <v>1500</v>
      </c>
      <c r="I160" s="4" t="s">
        <v>607</v>
      </c>
      <c r="J160" s="4">
        <v>1500</v>
      </c>
      <c r="K160" s="4" t="s">
        <v>607</v>
      </c>
      <c r="L160" s="4">
        <v>150</v>
      </c>
      <c r="M160" s="4" t="b">
        <v>1</v>
      </c>
      <c r="N160" s="4" t="s">
        <v>713</v>
      </c>
      <c r="O160" s="4">
        <v>10</v>
      </c>
      <c r="P160" s="4">
        <v>10</v>
      </c>
      <c r="Q160" s="4" t="s">
        <v>49</v>
      </c>
      <c r="R160" s="4">
        <v>20</v>
      </c>
      <c r="S160" s="4">
        <v>2</v>
      </c>
      <c r="T160" s="4" t="s">
        <v>49</v>
      </c>
      <c r="U160" s="4">
        <v>8</v>
      </c>
      <c r="V160" s="4" t="s">
        <v>49</v>
      </c>
      <c r="W160" s="4" t="s">
        <v>314</v>
      </c>
      <c r="X160" s="4" t="s">
        <v>982</v>
      </c>
      <c r="Y160" s="11" t="s">
        <v>716</v>
      </c>
    </row>
    <row r="161" spans="1:25">
      <c r="A161" s="4" t="s">
        <v>1006</v>
      </c>
      <c r="B161" s="4" t="s">
        <v>1007</v>
      </c>
      <c r="C161" s="5">
        <v>41096</v>
      </c>
      <c r="D161" s="4" t="s">
        <v>238</v>
      </c>
      <c r="E161" s="4" t="s">
        <v>119</v>
      </c>
      <c r="F161" s="4">
        <v>268.75</v>
      </c>
      <c r="G161" s="4" t="s">
        <v>607</v>
      </c>
      <c r="H161" s="4">
        <v>2150</v>
      </c>
      <c r="I161" s="4" t="s">
        <v>607</v>
      </c>
      <c r="J161" s="4">
        <v>2150</v>
      </c>
      <c r="K161" s="4" t="s">
        <v>607</v>
      </c>
      <c r="L161" s="4">
        <v>215</v>
      </c>
      <c r="M161" s="4" t="b">
        <v>1</v>
      </c>
      <c r="N161" s="4" t="s">
        <v>713</v>
      </c>
      <c r="O161" s="4">
        <v>10</v>
      </c>
      <c r="P161" s="4">
        <v>10</v>
      </c>
      <c r="Q161" s="4" t="s">
        <v>49</v>
      </c>
      <c r="R161" s="4">
        <v>12.5</v>
      </c>
      <c r="S161" s="4">
        <v>1.25</v>
      </c>
      <c r="T161" s="4" t="s">
        <v>49</v>
      </c>
      <c r="U161" s="4">
        <v>8.75</v>
      </c>
      <c r="V161" s="4" t="s">
        <v>49</v>
      </c>
      <c r="W161" s="4" t="s">
        <v>8</v>
      </c>
      <c r="X161" s="4" t="s">
        <v>1008</v>
      </c>
      <c r="Y161" s="11" t="s">
        <v>716</v>
      </c>
    </row>
    <row r="162" spans="1:25">
      <c r="A162" s="4" t="s">
        <v>1009</v>
      </c>
      <c r="B162" s="4" t="s">
        <v>1010</v>
      </c>
      <c r="C162" s="5">
        <v>41096</v>
      </c>
      <c r="D162" s="4" t="s">
        <v>238</v>
      </c>
      <c r="E162" s="4" t="s">
        <v>205</v>
      </c>
      <c r="F162" s="4">
        <v>700.5</v>
      </c>
      <c r="G162" s="4" t="s">
        <v>607</v>
      </c>
      <c r="H162" s="4">
        <v>1500</v>
      </c>
      <c r="I162" s="4" t="s">
        <v>607</v>
      </c>
      <c r="J162" s="4">
        <v>1500</v>
      </c>
      <c r="K162" s="4" t="s">
        <v>607</v>
      </c>
      <c r="L162" s="4">
        <v>150</v>
      </c>
      <c r="M162" s="4" t="b">
        <v>1</v>
      </c>
      <c r="N162" s="4" t="s">
        <v>713</v>
      </c>
      <c r="O162" s="4">
        <v>10</v>
      </c>
      <c r="P162" s="4">
        <v>10</v>
      </c>
      <c r="Q162" s="4" t="s">
        <v>49</v>
      </c>
      <c r="R162" s="4">
        <v>46.7</v>
      </c>
      <c r="S162" s="4">
        <v>4.67</v>
      </c>
      <c r="T162" s="4" t="s">
        <v>49</v>
      </c>
      <c r="U162" s="4">
        <v>5.33</v>
      </c>
      <c r="V162" s="4" t="s">
        <v>49</v>
      </c>
      <c r="W162" s="4" t="s">
        <v>315</v>
      </c>
      <c r="X162" s="4" t="s">
        <v>1011</v>
      </c>
      <c r="Y162" s="11" t="s">
        <v>716</v>
      </c>
    </row>
    <row r="163" spans="1:25">
      <c r="A163" s="4" t="s">
        <v>1013</v>
      </c>
      <c r="B163" s="4" t="s">
        <v>1014</v>
      </c>
      <c r="C163" s="5">
        <v>41099</v>
      </c>
      <c r="D163" s="4" t="s">
        <v>238</v>
      </c>
      <c r="E163" s="4" t="s">
        <v>205</v>
      </c>
      <c r="F163" s="4">
        <v>0</v>
      </c>
      <c r="G163" s="4" t="s">
        <v>607</v>
      </c>
      <c r="H163" s="4">
        <v>800</v>
      </c>
      <c r="I163" s="4" t="s">
        <v>607</v>
      </c>
      <c r="J163" s="4">
        <v>800</v>
      </c>
      <c r="K163" s="4" t="s">
        <v>607</v>
      </c>
      <c r="L163" s="4">
        <v>160</v>
      </c>
      <c r="M163" s="4" t="b">
        <v>1</v>
      </c>
      <c r="N163" s="4" t="s">
        <v>715</v>
      </c>
      <c r="O163" s="4">
        <v>5</v>
      </c>
      <c r="P163" s="4">
        <v>5</v>
      </c>
      <c r="Q163" s="4" t="s">
        <v>49</v>
      </c>
      <c r="R163" s="4">
        <v>0</v>
      </c>
      <c r="S163" s="4">
        <v>0</v>
      </c>
      <c r="T163" s="4" t="s">
        <v>49</v>
      </c>
      <c r="U163" s="4">
        <v>5</v>
      </c>
      <c r="V163" s="4" t="s">
        <v>49</v>
      </c>
      <c r="W163" s="4" t="s">
        <v>486</v>
      </c>
      <c r="X163" s="4" t="s">
        <v>1015</v>
      </c>
      <c r="Y163" s="11" t="s">
        <v>716</v>
      </c>
    </row>
    <row r="164" spans="1:25">
      <c r="A164" s="4" t="s">
        <v>1016</v>
      </c>
      <c r="B164" s="4" t="s">
        <v>1017</v>
      </c>
      <c r="C164" s="5">
        <v>41099</v>
      </c>
      <c r="D164" s="4" t="s">
        <v>704</v>
      </c>
      <c r="E164" s="4" t="s">
        <v>205</v>
      </c>
      <c r="F164" s="4">
        <v>0</v>
      </c>
      <c r="G164" s="4" t="s">
        <v>607</v>
      </c>
      <c r="H164" s="4">
        <v>0</v>
      </c>
      <c r="I164" s="4" t="s">
        <v>607</v>
      </c>
      <c r="J164" s="4">
        <v>0</v>
      </c>
      <c r="K164" s="4" t="s">
        <v>607</v>
      </c>
      <c r="L164" s="4">
        <v>0</v>
      </c>
      <c r="M164" s="4" t="b">
        <v>0</v>
      </c>
      <c r="N164" s="4" t="s">
        <v>29</v>
      </c>
      <c r="O164" s="4">
        <v>1</v>
      </c>
      <c r="P164" s="4">
        <v>1</v>
      </c>
      <c r="Q164" s="4" t="s">
        <v>49</v>
      </c>
      <c r="R164" s="4">
        <v>100</v>
      </c>
      <c r="S164" s="4">
        <v>1</v>
      </c>
      <c r="T164" s="4" t="s">
        <v>49</v>
      </c>
      <c r="U164" s="4">
        <v>0</v>
      </c>
      <c r="V164" s="4" t="s">
        <v>49</v>
      </c>
      <c r="W164" s="4" t="s">
        <v>315</v>
      </c>
      <c r="X164" s="4" t="s">
        <v>1018</v>
      </c>
      <c r="Y164" s="11" t="s">
        <v>716</v>
      </c>
    </row>
    <row r="165" spans="1:25">
      <c r="A165" s="4" t="s">
        <v>1019</v>
      </c>
      <c r="B165" s="4" t="s">
        <v>1020</v>
      </c>
      <c r="C165" s="5">
        <v>41100</v>
      </c>
      <c r="D165" s="4" t="s">
        <v>238</v>
      </c>
      <c r="E165" s="4" t="s">
        <v>1021</v>
      </c>
      <c r="F165" s="4">
        <v>184.62</v>
      </c>
      <c r="G165" s="4" t="s">
        <v>607</v>
      </c>
      <c r="H165" s="4">
        <v>800</v>
      </c>
      <c r="I165" s="4" t="s">
        <v>607</v>
      </c>
      <c r="J165" s="4">
        <v>800</v>
      </c>
      <c r="K165" s="4" t="s">
        <v>607</v>
      </c>
      <c r="L165" s="4">
        <v>160</v>
      </c>
      <c r="M165" s="4" t="b">
        <v>1</v>
      </c>
      <c r="N165" s="4" t="s">
        <v>715</v>
      </c>
      <c r="O165" s="4">
        <v>5</v>
      </c>
      <c r="P165" s="4">
        <v>6.5</v>
      </c>
      <c r="Q165" s="4" t="s">
        <v>49</v>
      </c>
      <c r="R165" s="4">
        <v>23.08</v>
      </c>
      <c r="S165" s="4">
        <v>1.5</v>
      </c>
      <c r="T165" s="4" t="s">
        <v>49</v>
      </c>
      <c r="U165" s="4">
        <v>5</v>
      </c>
      <c r="V165" s="4" t="s">
        <v>49</v>
      </c>
      <c r="W165" s="4" t="s">
        <v>1022</v>
      </c>
      <c r="X165" s="4" t="s">
        <v>1023</v>
      </c>
      <c r="Y165" s="11" t="s">
        <v>716</v>
      </c>
    </row>
    <row r="166" spans="1:25">
      <c r="A166" s="4" t="s">
        <v>1027</v>
      </c>
      <c r="B166" s="4" t="s">
        <v>1028</v>
      </c>
      <c r="C166" s="5">
        <v>41100</v>
      </c>
      <c r="D166" s="4" t="s">
        <v>238</v>
      </c>
      <c r="E166" s="4" t="s">
        <v>119</v>
      </c>
      <c r="F166" s="4">
        <v>0</v>
      </c>
      <c r="G166" s="4" t="s">
        <v>607</v>
      </c>
      <c r="H166" s="4">
        <v>1500</v>
      </c>
      <c r="I166" s="4" t="s">
        <v>607</v>
      </c>
      <c r="J166" s="4">
        <v>1500</v>
      </c>
      <c r="K166" s="4" t="s">
        <v>607</v>
      </c>
      <c r="L166" s="4">
        <v>150</v>
      </c>
      <c r="M166" s="4" t="b">
        <v>1</v>
      </c>
      <c r="N166" s="4" t="s">
        <v>713</v>
      </c>
      <c r="O166" s="4">
        <v>10</v>
      </c>
      <c r="P166" s="4">
        <v>10</v>
      </c>
      <c r="Q166" s="4" t="s">
        <v>49</v>
      </c>
      <c r="R166" s="4">
        <v>0</v>
      </c>
      <c r="S166" s="4">
        <v>0</v>
      </c>
      <c r="T166" s="4" t="s">
        <v>49</v>
      </c>
      <c r="U166" s="4">
        <v>10</v>
      </c>
      <c r="V166" s="4" t="s">
        <v>49</v>
      </c>
      <c r="W166" s="4" t="s">
        <v>7</v>
      </c>
      <c r="X166" s="4" t="s">
        <v>1029</v>
      </c>
      <c r="Y166" s="11" t="s">
        <v>716</v>
      </c>
    </row>
    <row r="167" spans="1:25">
      <c r="A167" s="4" t="s">
        <v>1030</v>
      </c>
      <c r="B167" s="4" t="s">
        <v>1031</v>
      </c>
      <c r="C167" s="5">
        <v>41100</v>
      </c>
      <c r="D167" s="4" t="s">
        <v>704</v>
      </c>
      <c r="E167" s="4" t="s">
        <v>205</v>
      </c>
      <c r="F167" s="4">
        <v>0</v>
      </c>
      <c r="G167" s="4" t="s">
        <v>607</v>
      </c>
      <c r="H167" s="4">
        <v>0</v>
      </c>
      <c r="I167" s="4" t="s">
        <v>607</v>
      </c>
      <c r="J167" s="4">
        <v>0</v>
      </c>
      <c r="K167" s="4" t="s">
        <v>607</v>
      </c>
      <c r="L167" s="4">
        <v>0</v>
      </c>
      <c r="M167" s="4" t="b">
        <v>0</v>
      </c>
      <c r="N167" s="4" t="s">
        <v>29</v>
      </c>
      <c r="O167" s="4">
        <v>1.5</v>
      </c>
      <c r="P167" s="4">
        <v>1.5</v>
      </c>
      <c r="Q167" s="4" t="s">
        <v>49</v>
      </c>
      <c r="R167" s="4">
        <v>100</v>
      </c>
      <c r="S167" s="4">
        <v>1.5</v>
      </c>
      <c r="T167" s="4" t="s">
        <v>49</v>
      </c>
      <c r="U167" s="4">
        <v>0</v>
      </c>
      <c r="V167" s="4" t="s">
        <v>49</v>
      </c>
      <c r="W167" s="4" t="s">
        <v>315</v>
      </c>
      <c r="X167" s="4" t="s">
        <v>1032</v>
      </c>
      <c r="Y167" s="11" t="s">
        <v>716</v>
      </c>
    </row>
    <row r="168" spans="1:25">
      <c r="A168" s="4" t="s">
        <v>1038</v>
      </c>
      <c r="B168" s="4" t="s">
        <v>1039</v>
      </c>
      <c r="C168" s="5">
        <v>41102</v>
      </c>
      <c r="D168" s="4" t="s">
        <v>704</v>
      </c>
      <c r="E168" s="4" t="s">
        <v>119</v>
      </c>
      <c r="F168" s="4">
        <v>300</v>
      </c>
      <c r="G168" s="4" t="s">
        <v>607</v>
      </c>
      <c r="H168" s="4">
        <v>300</v>
      </c>
      <c r="I168" s="4" t="s">
        <v>607</v>
      </c>
      <c r="J168" s="4">
        <v>300</v>
      </c>
      <c r="K168" s="4" t="s">
        <v>607</v>
      </c>
      <c r="L168" s="4">
        <v>150</v>
      </c>
      <c r="M168" s="4" t="b">
        <v>1</v>
      </c>
      <c r="N168" s="4" t="s">
        <v>29</v>
      </c>
      <c r="O168" s="4">
        <v>2</v>
      </c>
      <c r="P168" s="4">
        <v>2</v>
      </c>
      <c r="Q168" s="4" t="s">
        <v>49</v>
      </c>
      <c r="R168" s="4">
        <v>100</v>
      </c>
      <c r="S168" s="4">
        <v>2</v>
      </c>
      <c r="T168" s="4" t="s">
        <v>49</v>
      </c>
      <c r="U168" s="4">
        <v>0</v>
      </c>
      <c r="V168" s="4" t="s">
        <v>49</v>
      </c>
      <c r="W168" s="4" t="s">
        <v>7</v>
      </c>
      <c r="X168" s="4" t="s">
        <v>1040</v>
      </c>
      <c r="Y168" s="11" t="s">
        <v>716</v>
      </c>
    </row>
    <row r="169" spans="1:25">
      <c r="A169" s="4" t="s">
        <v>1042</v>
      </c>
      <c r="B169" s="4" t="s">
        <v>1043</v>
      </c>
      <c r="C169" s="5">
        <v>41103</v>
      </c>
      <c r="D169" s="4" t="s">
        <v>704</v>
      </c>
      <c r="E169" s="4" t="s">
        <v>205</v>
      </c>
      <c r="F169" s="4">
        <v>0</v>
      </c>
      <c r="G169" s="4" t="s">
        <v>607</v>
      </c>
      <c r="H169" s="4">
        <v>0</v>
      </c>
      <c r="I169" s="4" t="s">
        <v>607</v>
      </c>
      <c r="J169" s="4">
        <v>0</v>
      </c>
      <c r="K169" s="4" t="s">
        <v>607</v>
      </c>
      <c r="L169" s="4">
        <v>0</v>
      </c>
      <c r="M169" s="4" t="b">
        <v>0</v>
      </c>
      <c r="N169" s="4" t="s">
        <v>29</v>
      </c>
      <c r="O169" s="4">
        <v>1</v>
      </c>
      <c r="P169" s="4">
        <v>1</v>
      </c>
      <c r="Q169" s="4" t="s">
        <v>49</v>
      </c>
      <c r="R169" s="4">
        <v>100</v>
      </c>
      <c r="S169" s="4">
        <v>1</v>
      </c>
      <c r="T169" s="4" t="s">
        <v>49</v>
      </c>
      <c r="U169" s="4">
        <v>0</v>
      </c>
      <c r="V169" s="4" t="s">
        <v>49</v>
      </c>
      <c r="W169" s="4" t="s">
        <v>314</v>
      </c>
      <c r="X169" s="4" t="s">
        <v>1040</v>
      </c>
      <c r="Y169" s="11" t="s">
        <v>716</v>
      </c>
    </row>
    <row r="170" spans="1:25">
      <c r="A170" s="4" t="s">
        <v>1044</v>
      </c>
      <c r="B170" s="4" t="s">
        <v>1045</v>
      </c>
      <c r="C170" s="5">
        <v>41104</v>
      </c>
      <c r="D170" s="4" t="s">
        <v>704</v>
      </c>
      <c r="E170" s="4" t="s">
        <v>205</v>
      </c>
      <c r="F170" s="4">
        <v>0</v>
      </c>
      <c r="G170" s="4" t="s">
        <v>607</v>
      </c>
      <c r="H170" s="4">
        <v>0</v>
      </c>
      <c r="I170" s="4" t="s">
        <v>607</v>
      </c>
      <c r="J170" s="4">
        <v>0</v>
      </c>
      <c r="K170" s="4" t="s">
        <v>607</v>
      </c>
      <c r="L170" s="4">
        <v>0</v>
      </c>
      <c r="M170" s="4" t="b">
        <v>0</v>
      </c>
      <c r="N170" s="4" t="s">
        <v>29</v>
      </c>
      <c r="O170" s="4">
        <v>2</v>
      </c>
      <c r="P170" s="4">
        <v>2</v>
      </c>
      <c r="Q170" s="4" t="s">
        <v>49</v>
      </c>
      <c r="R170" s="4">
        <v>100</v>
      </c>
      <c r="S170" s="4">
        <v>2</v>
      </c>
      <c r="T170" s="4" t="s">
        <v>49</v>
      </c>
      <c r="U170" s="4">
        <v>0</v>
      </c>
      <c r="V170" s="4" t="s">
        <v>49</v>
      </c>
      <c r="W170" s="4" t="s">
        <v>314</v>
      </c>
      <c r="X170" s="4" t="s">
        <v>1046</v>
      </c>
      <c r="Y170" s="11" t="s">
        <v>716</v>
      </c>
    </row>
    <row r="171" spans="1:25">
      <c r="A171" s="4" t="s">
        <v>1049</v>
      </c>
      <c r="B171" s="4" t="s">
        <v>1050</v>
      </c>
      <c r="C171" s="5">
        <v>41106</v>
      </c>
      <c r="D171" s="4" t="s">
        <v>238</v>
      </c>
      <c r="E171" s="4" t="s">
        <v>119</v>
      </c>
      <c r="F171" s="4">
        <v>0</v>
      </c>
      <c r="G171" s="4" t="s">
        <v>607</v>
      </c>
      <c r="H171" s="4">
        <v>1500</v>
      </c>
      <c r="I171" s="4" t="s">
        <v>607</v>
      </c>
      <c r="J171" s="4">
        <v>1500</v>
      </c>
      <c r="K171" s="4" t="s">
        <v>607</v>
      </c>
      <c r="L171" s="4">
        <v>150</v>
      </c>
      <c r="M171" s="4" t="b">
        <v>1</v>
      </c>
      <c r="N171" s="4" t="s">
        <v>713</v>
      </c>
      <c r="O171" s="4">
        <v>10</v>
      </c>
      <c r="P171" s="4">
        <v>10</v>
      </c>
      <c r="Q171" s="4" t="s">
        <v>49</v>
      </c>
      <c r="R171" s="4">
        <v>0</v>
      </c>
      <c r="S171" s="4">
        <v>0</v>
      </c>
      <c r="T171" s="4" t="s">
        <v>49</v>
      </c>
      <c r="U171" s="4">
        <v>10</v>
      </c>
      <c r="V171" s="4" t="s">
        <v>49</v>
      </c>
      <c r="W171" s="4" t="s">
        <v>680</v>
      </c>
      <c r="X171" s="4" t="s">
        <v>1051</v>
      </c>
      <c r="Y171" s="11" t="s">
        <v>716</v>
      </c>
    </row>
    <row r="172" spans="1:25">
      <c r="A172" s="4" t="s">
        <v>1052</v>
      </c>
      <c r="B172" s="4" t="s">
        <v>1053</v>
      </c>
      <c r="C172" s="5">
        <v>41106</v>
      </c>
      <c r="D172" s="4" t="s">
        <v>238</v>
      </c>
      <c r="E172" s="4" t="s">
        <v>119</v>
      </c>
      <c r="F172" s="4">
        <v>3281.25</v>
      </c>
      <c r="G172" s="4" t="s">
        <v>607</v>
      </c>
      <c r="H172" s="4">
        <v>3500</v>
      </c>
      <c r="I172" s="4" t="s">
        <v>607</v>
      </c>
      <c r="J172" s="4">
        <v>3500</v>
      </c>
      <c r="K172" s="4" t="s">
        <v>607</v>
      </c>
      <c r="L172" s="4">
        <v>145.83000000000001</v>
      </c>
      <c r="M172" s="4" t="b">
        <v>1</v>
      </c>
      <c r="N172" s="4" t="s">
        <v>714</v>
      </c>
      <c r="O172" s="4">
        <v>24</v>
      </c>
      <c r="P172" s="4">
        <v>24</v>
      </c>
      <c r="Q172" s="4" t="s">
        <v>49</v>
      </c>
      <c r="R172" s="4">
        <v>93.75</v>
      </c>
      <c r="S172" s="4">
        <v>22.5</v>
      </c>
      <c r="T172" s="4" t="s">
        <v>49</v>
      </c>
      <c r="U172" s="4">
        <v>1.5</v>
      </c>
      <c r="V172" s="4" t="s">
        <v>49</v>
      </c>
      <c r="W172" s="4" t="s">
        <v>7</v>
      </c>
      <c r="X172" s="4" t="s">
        <v>1054</v>
      </c>
      <c r="Y172" s="11" t="s">
        <v>716</v>
      </c>
    </row>
    <row r="173" spans="1:25">
      <c r="A173" s="4" t="s">
        <v>1055</v>
      </c>
      <c r="B173" s="4" t="s">
        <v>1056</v>
      </c>
      <c r="C173" s="5">
        <v>41107</v>
      </c>
      <c r="D173" s="4" t="s">
        <v>238</v>
      </c>
      <c r="E173" s="4" t="s">
        <v>119</v>
      </c>
      <c r="F173" s="4">
        <v>320</v>
      </c>
      <c r="G173" s="4" t="s">
        <v>607</v>
      </c>
      <c r="H173" s="4">
        <v>800</v>
      </c>
      <c r="I173" s="4" t="s">
        <v>607</v>
      </c>
      <c r="J173" s="4">
        <v>800</v>
      </c>
      <c r="K173" s="4" t="s">
        <v>607</v>
      </c>
      <c r="L173" s="4">
        <v>160</v>
      </c>
      <c r="M173" s="4" t="b">
        <v>1</v>
      </c>
      <c r="N173" s="4" t="s">
        <v>715</v>
      </c>
      <c r="O173" s="4">
        <v>5</v>
      </c>
      <c r="P173" s="4">
        <v>5</v>
      </c>
      <c r="Q173" s="4" t="s">
        <v>49</v>
      </c>
      <c r="R173" s="4">
        <v>40</v>
      </c>
      <c r="S173" s="4">
        <v>2</v>
      </c>
      <c r="T173" s="4" t="s">
        <v>49</v>
      </c>
      <c r="U173" s="4">
        <v>3</v>
      </c>
      <c r="V173" s="4" t="s">
        <v>49</v>
      </c>
      <c r="W173" s="4" t="s">
        <v>17</v>
      </c>
      <c r="X173" s="4" t="s">
        <v>1057</v>
      </c>
      <c r="Y173" s="11" t="s">
        <v>716</v>
      </c>
    </row>
    <row r="174" spans="1:25">
      <c r="A174" s="4" t="s">
        <v>1058</v>
      </c>
      <c r="B174" s="4" t="s">
        <v>1059</v>
      </c>
      <c r="C174" s="5">
        <v>41107</v>
      </c>
      <c r="D174" s="4" t="s">
        <v>238</v>
      </c>
      <c r="E174" s="4" t="s">
        <v>205</v>
      </c>
      <c r="F174" s="4">
        <v>862.5</v>
      </c>
      <c r="G174" s="4" t="s">
        <v>607</v>
      </c>
      <c r="H174" s="4">
        <v>1500</v>
      </c>
      <c r="I174" s="4" t="s">
        <v>607</v>
      </c>
      <c r="J174" s="4">
        <v>1500</v>
      </c>
      <c r="K174" s="4" t="s">
        <v>607</v>
      </c>
      <c r="L174" s="4">
        <v>150</v>
      </c>
      <c r="M174" s="4" t="b">
        <v>1</v>
      </c>
      <c r="N174" s="4" t="s">
        <v>713</v>
      </c>
      <c r="O174" s="4">
        <v>10</v>
      </c>
      <c r="P174" s="4">
        <v>10</v>
      </c>
      <c r="Q174" s="4" t="s">
        <v>49</v>
      </c>
      <c r="R174" s="4">
        <v>57.5</v>
      </c>
      <c r="S174" s="4">
        <v>5.75</v>
      </c>
      <c r="T174" s="4" t="s">
        <v>49</v>
      </c>
      <c r="U174" s="4">
        <v>4.25</v>
      </c>
      <c r="V174" s="4" t="s">
        <v>49</v>
      </c>
      <c r="W174" s="4" t="s">
        <v>486</v>
      </c>
      <c r="X174" s="4" t="s">
        <v>1060</v>
      </c>
      <c r="Y174" s="11" t="s">
        <v>716</v>
      </c>
    </row>
    <row r="175" spans="1:25">
      <c r="A175" s="4" t="s">
        <v>1061</v>
      </c>
      <c r="B175" s="4" t="s">
        <v>1062</v>
      </c>
      <c r="C175" s="5">
        <v>41108</v>
      </c>
      <c r="D175" s="4" t="s">
        <v>238</v>
      </c>
      <c r="E175" s="4" t="s">
        <v>205</v>
      </c>
      <c r="F175" s="4">
        <v>437.5</v>
      </c>
      <c r="G175" s="4" t="s">
        <v>607</v>
      </c>
      <c r="H175" s="4">
        <v>3500</v>
      </c>
      <c r="I175" s="4" t="s">
        <v>607</v>
      </c>
      <c r="J175" s="4">
        <v>3500</v>
      </c>
      <c r="K175" s="4" t="s">
        <v>607</v>
      </c>
      <c r="L175" s="4">
        <v>145.83000000000001</v>
      </c>
      <c r="M175" s="4" t="b">
        <v>1</v>
      </c>
      <c r="N175" s="4" t="s">
        <v>714</v>
      </c>
      <c r="O175" s="4">
        <v>24</v>
      </c>
      <c r="P175" s="4">
        <v>24</v>
      </c>
      <c r="Q175" s="4" t="s">
        <v>49</v>
      </c>
      <c r="R175" s="4">
        <v>12.5</v>
      </c>
      <c r="S175" s="4">
        <v>3</v>
      </c>
      <c r="T175" s="4" t="s">
        <v>49</v>
      </c>
      <c r="U175" s="4">
        <v>21</v>
      </c>
      <c r="V175" s="4" t="s">
        <v>49</v>
      </c>
      <c r="W175" s="4" t="s">
        <v>571</v>
      </c>
      <c r="X175" s="4" t="s">
        <v>1063</v>
      </c>
      <c r="Y175" s="11" t="s">
        <v>716</v>
      </c>
    </row>
    <row r="176" spans="1:25">
      <c r="A176" s="4" t="s">
        <v>1064</v>
      </c>
      <c r="B176" s="4" t="s">
        <v>1065</v>
      </c>
      <c r="C176" s="5">
        <v>41109</v>
      </c>
      <c r="D176" s="4" t="s">
        <v>704</v>
      </c>
      <c r="E176" s="4" t="s">
        <v>205</v>
      </c>
      <c r="F176" s="4">
        <v>0</v>
      </c>
      <c r="G176" s="4" t="s">
        <v>607</v>
      </c>
      <c r="H176" s="4">
        <v>0</v>
      </c>
      <c r="I176" s="4" t="s">
        <v>607</v>
      </c>
      <c r="J176" s="4">
        <v>0</v>
      </c>
      <c r="K176" s="4" t="s">
        <v>607</v>
      </c>
      <c r="L176" s="4">
        <v>0</v>
      </c>
      <c r="M176" s="4" t="b">
        <v>0</v>
      </c>
      <c r="N176" s="4" t="s">
        <v>29</v>
      </c>
      <c r="O176" s="4">
        <v>1</v>
      </c>
      <c r="P176" s="4">
        <v>1</v>
      </c>
      <c r="Q176" s="4" t="s">
        <v>49</v>
      </c>
      <c r="R176" s="4">
        <v>50</v>
      </c>
      <c r="S176" s="4">
        <v>0.5</v>
      </c>
      <c r="T176" s="4" t="s">
        <v>49</v>
      </c>
      <c r="U176" s="4">
        <v>0.5</v>
      </c>
      <c r="V176" s="4" t="s">
        <v>49</v>
      </c>
      <c r="W176" s="4" t="s">
        <v>571</v>
      </c>
      <c r="X176" s="4" t="s">
        <v>1040</v>
      </c>
      <c r="Y176" s="11" t="s">
        <v>716</v>
      </c>
    </row>
    <row r="177" spans="1:25">
      <c r="A177" s="4" t="s">
        <v>1074</v>
      </c>
      <c r="B177" s="4" t="s">
        <v>1089</v>
      </c>
      <c r="C177" s="5">
        <v>41110</v>
      </c>
      <c r="D177" s="4" t="s">
        <v>238</v>
      </c>
      <c r="E177" s="4" t="s">
        <v>205</v>
      </c>
      <c r="F177" s="4">
        <v>865.38</v>
      </c>
      <c r="G177" s="4" t="s">
        <v>607</v>
      </c>
      <c r="H177" s="4">
        <v>1500</v>
      </c>
      <c r="I177" s="4" t="s">
        <v>607</v>
      </c>
      <c r="J177" s="4">
        <v>1500</v>
      </c>
      <c r="K177" s="4" t="s">
        <v>607</v>
      </c>
      <c r="L177" s="4">
        <v>115.38</v>
      </c>
      <c r="M177" s="4" t="b">
        <v>1</v>
      </c>
      <c r="N177" s="4" t="s">
        <v>713</v>
      </c>
      <c r="O177" s="4">
        <v>13</v>
      </c>
      <c r="P177" s="4">
        <v>13</v>
      </c>
      <c r="Q177" s="4" t="s">
        <v>49</v>
      </c>
      <c r="R177" s="4">
        <v>57.69</v>
      </c>
      <c r="S177" s="4">
        <v>7.5</v>
      </c>
      <c r="T177" s="4" t="s">
        <v>49</v>
      </c>
      <c r="U177" s="4">
        <v>5.5</v>
      </c>
      <c r="V177" s="4" t="s">
        <v>49</v>
      </c>
      <c r="W177" s="4" t="s">
        <v>571</v>
      </c>
      <c r="X177" s="4" t="s">
        <v>1040</v>
      </c>
      <c r="Y177" s="11" t="s">
        <v>716</v>
      </c>
    </row>
    <row r="178" spans="1:25">
      <c r="A178" s="4" t="s">
        <v>1075</v>
      </c>
      <c r="B178" s="4" t="s">
        <v>1076</v>
      </c>
      <c r="C178" s="5">
        <v>41114</v>
      </c>
      <c r="D178" s="4" t="s">
        <v>704</v>
      </c>
      <c r="E178" s="4" t="s">
        <v>205</v>
      </c>
      <c r="F178" s="4">
        <v>0</v>
      </c>
      <c r="G178" s="4" t="s">
        <v>607</v>
      </c>
      <c r="H178" s="4">
        <v>0</v>
      </c>
      <c r="I178" s="4" t="s">
        <v>607</v>
      </c>
      <c r="J178" s="4">
        <v>0</v>
      </c>
      <c r="K178" s="4" t="s">
        <v>607</v>
      </c>
      <c r="L178" s="4">
        <v>0</v>
      </c>
      <c r="M178" s="4" t="b">
        <v>0</v>
      </c>
      <c r="N178" s="4" t="s">
        <v>29</v>
      </c>
      <c r="O178" s="4">
        <v>1</v>
      </c>
      <c r="P178" s="4">
        <v>1</v>
      </c>
      <c r="Q178" s="4" t="s">
        <v>49</v>
      </c>
      <c r="R178" s="4">
        <v>100</v>
      </c>
      <c r="S178" s="4">
        <v>1</v>
      </c>
      <c r="T178" s="4" t="s">
        <v>49</v>
      </c>
      <c r="U178" s="4">
        <v>0</v>
      </c>
      <c r="V178" s="4" t="s">
        <v>49</v>
      </c>
      <c r="W178" s="4" t="s">
        <v>315</v>
      </c>
      <c r="X178" s="4">
        <v>0</v>
      </c>
      <c r="Y178" s="11" t="s">
        <v>716</v>
      </c>
    </row>
    <row r="179" spans="1:25">
      <c r="A179" s="4" t="s">
        <v>1078</v>
      </c>
      <c r="B179" s="4" t="s">
        <v>1079</v>
      </c>
      <c r="C179" s="5">
        <v>41114</v>
      </c>
      <c r="D179" s="4" t="s">
        <v>238</v>
      </c>
      <c r="E179" s="4" t="s">
        <v>205</v>
      </c>
      <c r="F179" s="4">
        <v>0</v>
      </c>
      <c r="G179" s="4" t="s">
        <v>607</v>
      </c>
      <c r="H179" s="4">
        <v>1125</v>
      </c>
      <c r="I179" s="4" t="s">
        <v>607</v>
      </c>
      <c r="J179" s="4">
        <v>1125</v>
      </c>
      <c r="K179" s="4" t="s">
        <v>607</v>
      </c>
      <c r="L179" s="4">
        <v>112.5</v>
      </c>
      <c r="M179" s="4" t="b">
        <v>1</v>
      </c>
      <c r="N179" s="4" t="s">
        <v>713</v>
      </c>
      <c r="O179" s="4">
        <v>10</v>
      </c>
      <c r="P179" s="4">
        <v>10</v>
      </c>
      <c r="Q179" s="4" t="s">
        <v>49</v>
      </c>
      <c r="R179" s="4">
        <v>0</v>
      </c>
      <c r="S179" s="4">
        <v>0</v>
      </c>
      <c r="T179" s="4" t="s">
        <v>49</v>
      </c>
      <c r="U179" s="4">
        <v>10</v>
      </c>
      <c r="V179" s="4" t="s">
        <v>49</v>
      </c>
      <c r="W179" s="4" t="s">
        <v>5</v>
      </c>
      <c r="X179" s="4" t="s">
        <v>1077</v>
      </c>
      <c r="Y179" s="11" t="s">
        <v>716</v>
      </c>
    </row>
    <row r="180" spans="1:25">
      <c r="A180" s="4" t="s">
        <v>1082</v>
      </c>
      <c r="B180" s="4" t="s">
        <v>1083</v>
      </c>
      <c r="C180" s="5">
        <v>41115</v>
      </c>
      <c r="D180" s="4" t="s">
        <v>238</v>
      </c>
      <c r="E180" s="4" t="s">
        <v>205</v>
      </c>
      <c r="F180" s="4">
        <v>320</v>
      </c>
      <c r="G180" s="4" t="s">
        <v>607</v>
      </c>
      <c r="H180" s="4">
        <v>800</v>
      </c>
      <c r="I180" s="4" t="s">
        <v>607</v>
      </c>
      <c r="J180" s="4">
        <v>800</v>
      </c>
      <c r="K180" s="4" t="s">
        <v>607</v>
      </c>
      <c r="L180" s="4">
        <v>160</v>
      </c>
      <c r="M180" s="4" t="b">
        <v>1</v>
      </c>
      <c r="N180" s="4" t="s">
        <v>715</v>
      </c>
      <c r="O180" s="4">
        <v>5</v>
      </c>
      <c r="P180" s="4">
        <v>5</v>
      </c>
      <c r="Q180" s="4" t="s">
        <v>49</v>
      </c>
      <c r="R180" s="4">
        <v>40</v>
      </c>
      <c r="S180" s="4">
        <v>2</v>
      </c>
      <c r="T180" s="4" t="s">
        <v>49</v>
      </c>
      <c r="U180" s="4">
        <v>3</v>
      </c>
      <c r="V180" s="4" t="s">
        <v>49</v>
      </c>
      <c r="W180" s="4" t="s">
        <v>527</v>
      </c>
      <c r="X180" s="4" t="s">
        <v>1084</v>
      </c>
      <c r="Y180" s="11" t="s">
        <v>716</v>
      </c>
    </row>
    <row r="181" spans="1:25">
      <c r="A181" s="4" t="s">
        <v>1085</v>
      </c>
      <c r="B181" s="4" t="s">
        <v>1086</v>
      </c>
      <c r="C181" s="5">
        <v>41115</v>
      </c>
      <c r="D181" s="4" t="s">
        <v>238</v>
      </c>
      <c r="E181" s="4" t="s">
        <v>205</v>
      </c>
      <c r="F181" s="4">
        <v>0</v>
      </c>
      <c r="G181" s="4" t="s">
        <v>607</v>
      </c>
      <c r="H181" s="4">
        <v>3500</v>
      </c>
      <c r="I181" s="4" t="s">
        <v>607</v>
      </c>
      <c r="J181" s="4">
        <v>3500</v>
      </c>
      <c r="K181" s="4" t="s">
        <v>607</v>
      </c>
      <c r="L181" s="4">
        <v>145.83000000000001</v>
      </c>
      <c r="M181" s="4" t="b">
        <v>1</v>
      </c>
      <c r="N181" s="4" t="s">
        <v>714</v>
      </c>
      <c r="O181" s="4">
        <v>24</v>
      </c>
      <c r="P181" s="4">
        <v>24</v>
      </c>
      <c r="Q181" s="4" t="s">
        <v>49</v>
      </c>
      <c r="R181" s="4">
        <v>0</v>
      </c>
      <c r="S181" s="4">
        <v>0</v>
      </c>
      <c r="T181" s="4" t="s">
        <v>49</v>
      </c>
      <c r="U181" s="4">
        <v>24</v>
      </c>
      <c r="V181" s="4" t="s">
        <v>49</v>
      </c>
      <c r="W181" s="4" t="s">
        <v>315</v>
      </c>
      <c r="X181" s="4" t="s">
        <v>1087</v>
      </c>
      <c r="Y181" s="11" t="s">
        <v>716</v>
      </c>
    </row>
    <row r="182" spans="1:25">
      <c r="A182" s="4" t="s">
        <v>1090</v>
      </c>
      <c r="B182" s="4" t="s">
        <v>1091</v>
      </c>
      <c r="C182" s="5">
        <v>41116</v>
      </c>
      <c r="D182" s="4" t="s">
        <v>704</v>
      </c>
      <c r="E182" s="4" t="s">
        <v>119</v>
      </c>
      <c r="F182" s="4">
        <v>1170</v>
      </c>
      <c r="G182" s="4" t="s">
        <v>607</v>
      </c>
      <c r="H182" s="4">
        <v>10800</v>
      </c>
      <c r="I182" s="4" t="s">
        <v>607</v>
      </c>
      <c r="J182" s="4">
        <v>10800</v>
      </c>
      <c r="K182" s="4" t="s">
        <v>607</v>
      </c>
      <c r="L182" s="4">
        <v>90</v>
      </c>
      <c r="M182" s="4" t="b">
        <v>1</v>
      </c>
      <c r="N182" s="4" t="s">
        <v>29</v>
      </c>
      <c r="O182" s="4">
        <v>120</v>
      </c>
      <c r="P182" s="4">
        <v>120</v>
      </c>
      <c r="Q182" s="4" t="s">
        <v>49</v>
      </c>
      <c r="R182" s="4">
        <v>10.83</v>
      </c>
      <c r="S182" s="4">
        <v>13</v>
      </c>
      <c r="T182" s="4" t="s">
        <v>49</v>
      </c>
      <c r="U182" s="4">
        <v>107</v>
      </c>
      <c r="V182" s="4" t="s">
        <v>49</v>
      </c>
      <c r="W182" s="4" t="s">
        <v>17</v>
      </c>
      <c r="X182" s="4" t="s">
        <v>1092</v>
      </c>
      <c r="Y182" s="11" t="s">
        <v>716</v>
      </c>
    </row>
    <row r="183" spans="1:25">
      <c r="A183" s="4" t="s">
        <v>1093</v>
      </c>
      <c r="B183" s="4" t="s">
        <v>1094</v>
      </c>
      <c r="C183" s="5">
        <v>41117</v>
      </c>
      <c r="D183" s="4" t="s">
        <v>238</v>
      </c>
      <c r="E183" s="4" t="s">
        <v>119</v>
      </c>
      <c r="F183" s="4">
        <v>0</v>
      </c>
      <c r="G183" s="4" t="s">
        <v>607</v>
      </c>
      <c r="H183" s="4">
        <v>3500</v>
      </c>
      <c r="I183" s="4" t="s">
        <v>607</v>
      </c>
      <c r="J183" s="4">
        <v>3500</v>
      </c>
      <c r="K183" s="4" t="s">
        <v>607</v>
      </c>
      <c r="L183" s="4">
        <v>145.83000000000001</v>
      </c>
      <c r="M183" s="4" t="b">
        <v>1</v>
      </c>
      <c r="N183" s="4" t="s">
        <v>714</v>
      </c>
      <c r="O183" s="4">
        <v>24</v>
      </c>
      <c r="P183" s="4">
        <v>24</v>
      </c>
      <c r="Q183" s="4" t="s">
        <v>49</v>
      </c>
      <c r="R183" s="4">
        <v>0</v>
      </c>
      <c r="S183" s="4">
        <v>0</v>
      </c>
      <c r="T183" s="4" t="s">
        <v>49</v>
      </c>
      <c r="U183" s="4">
        <v>24</v>
      </c>
      <c r="V183" s="4" t="s">
        <v>49</v>
      </c>
      <c r="W183" s="4" t="s">
        <v>8</v>
      </c>
      <c r="X183" s="4" t="s">
        <v>1095</v>
      </c>
      <c r="Y183" s="11" t="s">
        <v>716</v>
      </c>
    </row>
    <row r="184" spans="1:25">
      <c r="A184" s="4" t="s">
        <v>1096</v>
      </c>
      <c r="B184" s="4" t="s">
        <v>1097</v>
      </c>
      <c r="C184" s="5">
        <v>41117</v>
      </c>
      <c r="D184" s="4" t="s">
        <v>238</v>
      </c>
      <c r="E184" s="4" t="s">
        <v>205</v>
      </c>
      <c r="F184" s="4">
        <v>150</v>
      </c>
      <c r="G184" s="4" t="s">
        <v>607</v>
      </c>
      <c r="H184" s="4">
        <v>1500</v>
      </c>
      <c r="I184" s="4" t="s">
        <v>607</v>
      </c>
      <c r="J184" s="4">
        <v>1500</v>
      </c>
      <c r="K184" s="4" t="s">
        <v>607</v>
      </c>
      <c r="L184" s="4">
        <v>150</v>
      </c>
      <c r="M184" s="4" t="b">
        <v>1</v>
      </c>
      <c r="N184" s="4" t="s">
        <v>713</v>
      </c>
      <c r="O184" s="4">
        <v>10</v>
      </c>
      <c r="P184" s="4">
        <v>10</v>
      </c>
      <c r="Q184" s="4" t="s">
        <v>49</v>
      </c>
      <c r="R184" s="4">
        <v>10</v>
      </c>
      <c r="S184" s="4">
        <v>1</v>
      </c>
      <c r="T184" s="4" t="s">
        <v>49</v>
      </c>
      <c r="U184" s="4">
        <v>9</v>
      </c>
      <c r="V184" s="4" t="s">
        <v>49</v>
      </c>
      <c r="W184" s="4" t="s">
        <v>486</v>
      </c>
      <c r="X184" s="4" t="s">
        <v>1098</v>
      </c>
      <c r="Y184" s="11" t="s">
        <v>716</v>
      </c>
    </row>
    <row r="185" spans="1:25">
      <c r="A185" s="4" t="s">
        <v>1099</v>
      </c>
      <c r="B185" s="4" t="s">
        <v>1100</v>
      </c>
      <c r="C185" s="5">
        <v>41118</v>
      </c>
      <c r="D185" s="4" t="s">
        <v>704</v>
      </c>
      <c r="E185" s="4" t="s">
        <v>205</v>
      </c>
      <c r="F185" s="4">
        <v>1166.5999999999999</v>
      </c>
      <c r="G185" s="4" t="s">
        <v>607</v>
      </c>
      <c r="H185" s="4">
        <v>5833</v>
      </c>
      <c r="I185" s="4" t="s">
        <v>607</v>
      </c>
      <c r="J185" s="4">
        <v>5833</v>
      </c>
      <c r="K185" s="4" t="s">
        <v>607</v>
      </c>
      <c r="L185" s="4">
        <v>145.82</v>
      </c>
      <c r="M185" s="4" t="b">
        <v>1</v>
      </c>
      <c r="N185" s="4" t="s">
        <v>29</v>
      </c>
      <c r="O185" s="4">
        <v>40</v>
      </c>
      <c r="P185" s="4">
        <v>40</v>
      </c>
      <c r="Q185" s="4" t="s">
        <v>49</v>
      </c>
      <c r="R185" s="4">
        <v>20</v>
      </c>
      <c r="S185" s="4">
        <v>8</v>
      </c>
      <c r="T185" s="4" t="s">
        <v>49</v>
      </c>
      <c r="U185" s="4">
        <v>32</v>
      </c>
      <c r="V185" s="4" t="s">
        <v>49</v>
      </c>
      <c r="W185" s="4" t="s">
        <v>5</v>
      </c>
      <c r="X185" s="4" t="s">
        <v>1101</v>
      </c>
      <c r="Y185" s="11" t="s">
        <v>716</v>
      </c>
    </row>
    <row r="186" spans="1:25">
      <c r="A186" s="4" t="s">
        <v>1102</v>
      </c>
      <c r="B186" s="4" t="s">
        <v>1103</v>
      </c>
      <c r="C186" s="5">
        <v>41120</v>
      </c>
      <c r="D186" s="4" t="s">
        <v>704</v>
      </c>
      <c r="E186" s="4" t="s">
        <v>119</v>
      </c>
      <c r="F186" s="4">
        <v>1650</v>
      </c>
      <c r="G186" s="4" t="s">
        <v>607</v>
      </c>
      <c r="H186" s="4">
        <v>6000</v>
      </c>
      <c r="I186" s="4" t="s">
        <v>607</v>
      </c>
      <c r="J186" s="4">
        <v>6000</v>
      </c>
      <c r="K186" s="4" t="s">
        <v>607</v>
      </c>
      <c r="L186" s="4">
        <v>150</v>
      </c>
      <c r="M186" s="4" t="b">
        <v>1</v>
      </c>
      <c r="N186" s="4" t="s">
        <v>29</v>
      </c>
      <c r="O186" s="4">
        <v>40</v>
      </c>
      <c r="P186" s="4">
        <v>40</v>
      </c>
      <c r="Q186" s="4" t="s">
        <v>49</v>
      </c>
      <c r="R186" s="4">
        <v>27.5</v>
      </c>
      <c r="S186" s="4">
        <v>11</v>
      </c>
      <c r="T186" s="4" t="s">
        <v>49</v>
      </c>
      <c r="U186" s="4">
        <v>29</v>
      </c>
      <c r="V186" s="4" t="s">
        <v>49</v>
      </c>
      <c r="W186" s="4" t="s">
        <v>899</v>
      </c>
      <c r="X186" s="4" t="s">
        <v>1104</v>
      </c>
      <c r="Y186" s="11" t="s">
        <v>716</v>
      </c>
    </row>
    <row r="187" spans="1:25">
      <c r="A187" s="4" t="s">
        <v>1105</v>
      </c>
      <c r="B187" s="4" t="s">
        <v>1106</v>
      </c>
      <c r="C187" s="5">
        <v>41120</v>
      </c>
      <c r="D187" s="4" t="s">
        <v>238</v>
      </c>
      <c r="E187" s="4" t="s">
        <v>119</v>
      </c>
      <c r="F187" s="4">
        <v>0</v>
      </c>
      <c r="G187" s="4" t="s">
        <v>607</v>
      </c>
      <c r="H187" s="4">
        <v>3500</v>
      </c>
      <c r="I187" s="4" t="s">
        <v>607</v>
      </c>
      <c r="J187" s="4">
        <v>3500</v>
      </c>
      <c r="K187" s="4" t="s">
        <v>607</v>
      </c>
      <c r="L187" s="4">
        <v>145.83000000000001</v>
      </c>
      <c r="M187" s="4" t="b">
        <v>1</v>
      </c>
      <c r="N187" s="4" t="s">
        <v>714</v>
      </c>
      <c r="O187" s="4">
        <v>24</v>
      </c>
      <c r="P187" s="4">
        <v>24</v>
      </c>
      <c r="Q187" s="4" t="s">
        <v>49</v>
      </c>
      <c r="R187" s="4">
        <v>0</v>
      </c>
      <c r="S187" s="4">
        <v>0</v>
      </c>
      <c r="T187" s="4" t="s">
        <v>49</v>
      </c>
      <c r="U187" s="4">
        <v>24</v>
      </c>
      <c r="V187" s="4" t="s">
        <v>49</v>
      </c>
      <c r="W187" s="4" t="s">
        <v>899</v>
      </c>
      <c r="X187" s="4" t="s">
        <v>1107</v>
      </c>
      <c r="Y187" s="11" t="s">
        <v>716</v>
      </c>
    </row>
    <row r="188" spans="1:25">
      <c r="A188" s="4" t="s">
        <v>1109</v>
      </c>
      <c r="B188" s="4" t="s">
        <v>1110</v>
      </c>
      <c r="C188" s="5">
        <v>41121</v>
      </c>
      <c r="D188" s="4" t="s">
        <v>238</v>
      </c>
      <c r="E188" s="4" t="s">
        <v>205</v>
      </c>
      <c r="F188" s="4">
        <v>160</v>
      </c>
      <c r="G188" s="4" t="s">
        <v>607</v>
      </c>
      <c r="H188" s="4">
        <v>800</v>
      </c>
      <c r="I188" s="4" t="s">
        <v>607</v>
      </c>
      <c r="J188" s="4">
        <v>800</v>
      </c>
      <c r="K188" s="4" t="s">
        <v>607</v>
      </c>
      <c r="L188" s="4">
        <v>160</v>
      </c>
      <c r="M188" s="4" t="b">
        <v>1</v>
      </c>
      <c r="N188" s="4" t="s">
        <v>715</v>
      </c>
      <c r="O188" s="4">
        <v>5</v>
      </c>
      <c r="P188" s="4">
        <v>5</v>
      </c>
      <c r="Q188" s="4" t="s">
        <v>49</v>
      </c>
      <c r="R188" s="4">
        <v>20</v>
      </c>
      <c r="S188" s="4">
        <v>1</v>
      </c>
      <c r="T188" s="4" t="s">
        <v>49</v>
      </c>
      <c r="U188" s="4">
        <v>4</v>
      </c>
      <c r="V188" s="4" t="s">
        <v>49</v>
      </c>
      <c r="W188" s="4" t="s">
        <v>486</v>
      </c>
      <c r="X188" s="4" t="s">
        <v>1111</v>
      </c>
      <c r="Y188" s="11" t="s">
        <v>716</v>
      </c>
    </row>
    <row r="189" spans="1:25">
      <c r="A189" s="4" t="s">
        <v>1112</v>
      </c>
      <c r="B189" s="4" t="s">
        <v>1113</v>
      </c>
      <c r="C189" s="5">
        <v>41121</v>
      </c>
      <c r="D189" s="4" t="s">
        <v>704</v>
      </c>
      <c r="E189" s="4" t="s">
        <v>205</v>
      </c>
      <c r="F189" s="4">
        <v>0</v>
      </c>
      <c r="G189" s="4" t="s">
        <v>607</v>
      </c>
      <c r="H189" s="4">
        <v>0</v>
      </c>
      <c r="I189" s="4" t="s">
        <v>607</v>
      </c>
      <c r="J189" s="4">
        <v>0</v>
      </c>
      <c r="K189" s="4" t="s">
        <v>607</v>
      </c>
      <c r="L189" s="4">
        <v>0</v>
      </c>
      <c r="M189" s="4" t="b">
        <v>0</v>
      </c>
      <c r="N189" s="4" t="s">
        <v>29</v>
      </c>
      <c r="O189" s="4">
        <v>2</v>
      </c>
      <c r="P189" s="4">
        <v>2</v>
      </c>
      <c r="Q189" s="4" t="s">
        <v>49</v>
      </c>
      <c r="R189" s="4">
        <v>100</v>
      </c>
      <c r="S189" s="4">
        <v>2</v>
      </c>
      <c r="T189" s="4" t="s">
        <v>49</v>
      </c>
      <c r="U189" s="4">
        <v>0</v>
      </c>
      <c r="V189" s="4" t="s">
        <v>49</v>
      </c>
      <c r="W189" s="4" t="s">
        <v>315</v>
      </c>
      <c r="X189" s="4" t="s">
        <v>1114</v>
      </c>
      <c r="Y189" s="11" t="s">
        <v>716</v>
      </c>
    </row>
    <row r="190" spans="1:25">
      <c r="A190" s="4" t="s">
        <v>1115</v>
      </c>
      <c r="B190" s="4" t="s">
        <v>1116</v>
      </c>
      <c r="C190" s="5">
        <v>41122</v>
      </c>
      <c r="D190" s="4" t="s">
        <v>238</v>
      </c>
      <c r="E190" s="4" t="s">
        <v>205</v>
      </c>
      <c r="F190" s="4">
        <v>218.75</v>
      </c>
      <c r="G190" s="4" t="s">
        <v>607</v>
      </c>
      <c r="H190" s="4">
        <v>3500</v>
      </c>
      <c r="I190" s="4" t="s">
        <v>607</v>
      </c>
      <c r="J190" s="4">
        <v>3500</v>
      </c>
      <c r="K190" s="4" t="s">
        <v>607</v>
      </c>
      <c r="L190" s="4">
        <v>145.83000000000001</v>
      </c>
      <c r="M190" s="4" t="b">
        <v>1</v>
      </c>
      <c r="N190" s="4" t="s">
        <v>714</v>
      </c>
      <c r="O190" s="4">
        <v>24</v>
      </c>
      <c r="P190" s="4">
        <v>24</v>
      </c>
      <c r="Q190" s="4" t="s">
        <v>49</v>
      </c>
      <c r="R190" s="4">
        <v>6.25</v>
      </c>
      <c r="S190" s="4">
        <v>1.5</v>
      </c>
      <c r="T190" s="4" t="s">
        <v>49</v>
      </c>
      <c r="U190" s="4">
        <v>22.5</v>
      </c>
      <c r="V190" s="4" t="s">
        <v>49</v>
      </c>
      <c r="W190" s="4" t="s">
        <v>5</v>
      </c>
      <c r="X190" s="4" t="s">
        <v>1117</v>
      </c>
      <c r="Y190" s="11" t="s">
        <v>716</v>
      </c>
    </row>
    <row r="191" spans="1:25">
      <c r="A191" s="4" t="s">
        <v>1118</v>
      </c>
      <c r="B191" s="4" t="s">
        <v>1119</v>
      </c>
      <c r="C191" s="5">
        <v>41122</v>
      </c>
      <c r="D191" s="4" t="s">
        <v>238</v>
      </c>
      <c r="E191" s="4" t="s">
        <v>205</v>
      </c>
      <c r="F191" s="4">
        <v>0</v>
      </c>
      <c r="G191" s="4" t="s">
        <v>607</v>
      </c>
      <c r="H191" s="4">
        <v>800</v>
      </c>
      <c r="I191" s="4" t="s">
        <v>607</v>
      </c>
      <c r="J191" s="4">
        <v>800</v>
      </c>
      <c r="K191" s="4" t="s">
        <v>607</v>
      </c>
      <c r="L191" s="4">
        <v>160</v>
      </c>
      <c r="M191" s="4" t="b">
        <v>1</v>
      </c>
      <c r="N191" s="4" t="s">
        <v>715</v>
      </c>
      <c r="O191" s="4">
        <v>5</v>
      </c>
      <c r="P191" s="4">
        <v>5</v>
      </c>
      <c r="Q191" s="4" t="s">
        <v>49</v>
      </c>
      <c r="R191" s="4">
        <v>0</v>
      </c>
      <c r="S191" s="4">
        <v>0</v>
      </c>
      <c r="T191" s="4" t="s">
        <v>49</v>
      </c>
      <c r="U191" s="4">
        <v>5</v>
      </c>
      <c r="V191" s="4" t="s">
        <v>49</v>
      </c>
      <c r="W191" s="4" t="s">
        <v>315</v>
      </c>
      <c r="X191" s="4" t="s">
        <v>1120</v>
      </c>
      <c r="Y191" s="11" t="s">
        <v>716</v>
      </c>
    </row>
    <row r="192" spans="1:25">
      <c r="A192" s="4" t="s">
        <v>1121</v>
      </c>
      <c r="B192" s="4" t="s">
        <v>1122</v>
      </c>
      <c r="C192" s="5">
        <v>41122</v>
      </c>
      <c r="D192" s="4" t="s">
        <v>238</v>
      </c>
      <c r="E192" s="4" t="s">
        <v>205</v>
      </c>
      <c r="F192" s="4">
        <v>0</v>
      </c>
      <c r="G192" s="4" t="s">
        <v>607</v>
      </c>
      <c r="H192" s="4">
        <v>3500</v>
      </c>
      <c r="I192" s="4" t="s">
        <v>607</v>
      </c>
      <c r="J192" s="4">
        <v>3500</v>
      </c>
      <c r="K192" s="4" t="s">
        <v>607</v>
      </c>
      <c r="L192" s="4">
        <v>145.83000000000001</v>
      </c>
      <c r="M192" s="4" t="b">
        <v>1</v>
      </c>
      <c r="N192" s="4" t="s">
        <v>714</v>
      </c>
      <c r="O192" s="4">
        <v>24</v>
      </c>
      <c r="P192" s="4">
        <v>24</v>
      </c>
      <c r="Q192" s="4" t="s">
        <v>49</v>
      </c>
      <c r="R192" s="4">
        <v>0</v>
      </c>
      <c r="S192" s="4">
        <v>0</v>
      </c>
      <c r="T192" s="4" t="s">
        <v>49</v>
      </c>
      <c r="U192" s="4">
        <v>24</v>
      </c>
      <c r="V192" s="4" t="s">
        <v>49</v>
      </c>
      <c r="W192" s="4" t="s">
        <v>5</v>
      </c>
      <c r="X192" s="4" t="s">
        <v>1123</v>
      </c>
      <c r="Y192" s="11" t="s">
        <v>716</v>
      </c>
    </row>
    <row r="193" spans="1:25">
      <c r="A193" s="4" t="s">
        <v>1124</v>
      </c>
      <c r="B193" s="4" t="s">
        <v>1125</v>
      </c>
      <c r="C193" s="5">
        <v>41122</v>
      </c>
      <c r="D193" s="4" t="s">
        <v>238</v>
      </c>
      <c r="E193" s="4" t="s">
        <v>205</v>
      </c>
      <c r="F193" s="4">
        <v>0</v>
      </c>
      <c r="G193" s="4" t="s">
        <v>607</v>
      </c>
      <c r="H193" s="4">
        <v>1500</v>
      </c>
      <c r="I193" s="4" t="s">
        <v>607</v>
      </c>
      <c r="J193" s="4">
        <v>1500</v>
      </c>
      <c r="K193" s="4" t="s">
        <v>607</v>
      </c>
      <c r="L193" s="4">
        <v>150</v>
      </c>
      <c r="M193" s="4" t="b">
        <v>1</v>
      </c>
      <c r="N193" s="4" t="s">
        <v>713</v>
      </c>
      <c r="O193" s="4">
        <v>10</v>
      </c>
      <c r="P193" s="4">
        <v>10</v>
      </c>
      <c r="Q193" s="4" t="s">
        <v>49</v>
      </c>
      <c r="R193" s="4">
        <v>0</v>
      </c>
      <c r="S193" s="4">
        <v>0</v>
      </c>
      <c r="T193" s="4" t="s">
        <v>49</v>
      </c>
      <c r="U193" s="4">
        <v>10</v>
      </c>
      <c r="V193" s="4" t="s">
        <v>49</v>
      </c>
      <c r="W193" s="4" t="s">
        <v>486</v>
      </c>
      <c r="X193" s="4" t="s">
        <v>1126</v>
      </c>
      <c r="Y193" s="11" t="s">
        <v>716</v>
      </c>
    </row>
    <row r="194" spans="1:25">
      <c r="A194" s="4" t="s">
        <v>1127</v>
      </c>
      <c r="B194" s="4" t="s">
        <v>1128</v>
      </c>
      <c r="C194" s="5">
        <v>41122</v>
      </c>
      <c r="D194" s="4" t="s">
        <v>238</v>
      </c>
      <c r="E194" s="4" t="s">
        <v>205</v>
      </c>
      <c r="F194" s="4">
        <v>0</v>
      </c>
      <c r="G194" s="4" t="s">
        <v>607</v>
      </c>
      <c r="H194" s="4">
        <v>800</v>
      </c>
      <c r="I194" s="4" t="s">
        <v>607</v>
      </c>
      <c r="J194" s="4">
        <v>800</v>
      </c>
      <c r="K194" s="4" t="s">
        <v>607</v>
      </c>
      <c r="L194" s="4">
        <v>160</v>
      </c>
      <c r="M194" s="4" t="b">
        <v>1</v>
      </c>
      <c r="N194" s="4" t="s">
        <v>715</v>
      </c>
      <c r="O194" s="4">
        <v>5</v>
      </c>
      <c r="P194" s="4">
        <v>5</v>
      </c>
      <c r="Q194" s="4" t="s">
        <v>49</v>
      </c>
      <c r="R194" s="4">
        <v>0</v>
      </c>
      <c r="S194" s="4">
        <v>0</v>
      </c>
      <c r="T194" s="4" t="s">
        <v>49</v>
      </c>
      <c r="U194" s="4">
        <v>5</v>
      </c>
      <c r="V194" s="4" t="s">
        <v>49</v>
      </c>
      <c r="W194" s="4" t="s">
        <v>527</v>
      </c>
      <c r="X194" s="4" t="s">
        <v>1129</v>
      </c>
      <c r="Y194" s="11" t="s">
        <v>716</v>
      </c>
    </row>
    <row r="195" spans="1:25">
      <c r="A195" s="4" t="s">
        <v>1134</v>
      </c>
      <c r="B195" s="4" t="s">
        <v>1135</v>
      </c>
      <c r="C195" s="5">
        <v>41123</v>
      </c>
      <c r="D195" s="4" t="s">
        <v>238</v>
      </c>
      <c r="E195" s="4" t="s">
        <v>205</v>
      </c>
      <c r="F195" s="4">
        <v>0</v>
      </c>
      <c r="G195" s="4" t="s">
        <v>607</v>
      </c>
      <c r="H195" s="4">
        <v>800</v>
      </c>
      <c r="I195" s="4" t="s">
        <v>607</v>
      </c>
      <c r="J195" s="4">
        <v>800</v>
      </c>
      <c r="K195" s="4" t="s">
        <v>607</v>
      </c>
      <c r="L195" s="4">
        <v>160</v>
      </c>
      <c r="M195" s="4" t="b">
        <v>1</v>
      </c>
      <c r="N195" s="4" t="s">
        <v>715</v>
      </c>
      <c r="O195" s="4">
        <v>5</v>
      </c>
      <c r="P195" s="4">
        <v>5</v>
      </c>
      <c r="Q195" s="4" t="s">
        <v>49</v>
      </c>
      <c r="R195" s="4">
        <v>15</v>
      </c>
      <c r="S195" s="4">
        <v>0.75</v>
      </c>
      <c r="T195" s="4" t="s">
        <v>49</v>
      </c>
      <c r="U195" s="4">
        <v>4.25</v>
      </c>
      <c r="V195" s="4" t="s">
        <v>49</v>
      </c>
      <c r="W195" s="4" t="s">
        <v>486</v>
      </c>
      <c r="X195" s="4" t="s">
        <v>1136</v>
      </c>
      <c r="Y195" s="11" t="s">
        <v>716</v>
      </c>
    </row>
    <row r="196" spans="1:25">
      <c r="A196" s="4" t="s">
        <v>1137</v>
      </c>
      <c r="B196" s="4" t="s">
        <v>1138</v>
      </c>
      <c r="C196" s="5">
        <v>41124</v>
      </c>
      <c r="D196" s="4" t="s">
        <v>238</v>
      </c>
      <c r="E196" s="4" t="s">
        <v>119</v>
      </c>
      <c r="F196" s="4">
        <v>0</v>
      </c>
      <c r="G196" s="4" t="s">
        <v>607</v>
      </c>
      <c r="H196" s="4">
        <v>800</v>
      </c>
      <c r="I196" s="4" t="s">
        <v>607</v>
      </c>
      <c r="J196" s="4">
        <v>800</v>
      </c>
      <c r="K196" s="4" t="s">
        <v>607</v>
      </c>
      <c r="L196" s="4">
        <v>160</v>
      </c>
      <c r="M196" s="4" t="b">
        <v>1</v>
      </c>
      <c r="N196" s="4" t="s">
        <v>715</v>
      </c>
      <c r="O196" s="4">
        <v>5</v>
      </c>
      <c r="P196" s="4">
        <v>5</v>
      </c>
      <c r="Q196" s="4" t="s">
        <v>49</v>
      </c>
      <c r="R196" s="4">
        <v>0</v>
      </c>
      <c r="S196" s="4">
        <v>0</v>
      </c>
      <c r="T196" s="4" t="s">
        <v>49</v>
      </c>
      <c r="U196" s="4">
        <v>5</v>
      </c>
      <c r="V196" s="4" t="s">
        <v>49</v>
      </c>
      <c r="W196" s="4" t="s">
        <v>7</v>
      </c>
      <c r="X196" s="4" t="s">
        <v>1139</v>
      </c>
      <c r="Y196" s="11" t="s">
        <v>716</v>
      </c>
    </row>
    <row r="197" spans="1:25">
      <c r="A197" s="4" t="s">
        <v>1153</v>
      </c>
      <c r="B197" s="4" t="s">
        <v>1154</v>
      </c>
      <c r="C197" s="5">
        <v>41130</v>
      </c>
      <c r="D197" s="4" t="s">
        <v>704</v>
      </c>
      <c r="E197" s="4" t="s">
        <v>205</v>
      </c>
      <c r="F197" s="4">
        <v>0</v>
      </c>
      <c r="G197" s="4" t="s">
        <v>607</v>
      </c>
      <c r="H197" s="4">
        <v>0</v>
      </c>
      <c r="I197" s="4" t="s">
        <v>607</v>
      </c>
      <c r="J197" s="4">
        <v>0</v>
      </c>
      <c r="K197" s="4" t="s">
        <v>607</v>
      </c>
      <c r="L197" s="4">
        <v>0</v>
      </c>
      <c r="M197" s="4" t="b">
        <v>0</v>
      </c>
      <c r="N197" s="4" t="s">
        <v>29</v>
      </c>
      <c r="O197" s="4">
        <v>1.4</v>
      </c>
      <c r="P197" s="4">
        <v>1.4</v>
      </c>
      <c r="Q197" s="4" t="s">
        <v>49</v>
      </c>
      <c r="R197" s="4">
        <v>100</v>
      </c>
      <c r="S197" s="4">
        <v>1.4</v>
      </c>
      <c r="T197" s="4" t="s">
        <v>49</v>
      </c>
      <c r="U197" s="4">
        <v>0</v>
      </c>
      <c r="V197" s="4" t="s">
        <v>49</v>
      </c>
      <c r="W197" s="4" t="s">
        <v>315</v>
      </c>
      <c r="X197" s="4" t="s">
        <v>1114</v>
      </c>
      <c r="Y197" s="11" t="s">
        <v>716</v>
      </c>
    </row>
  </sheetData>
  <pageMargins left="0.7" right="0.7" top="0.75" bottom="0.75" header="0.3" footer="0.3"/>
  <pageSetup paperSize="9" orientation="portrait" r:id="rId1"/>
  <customProperties>
    <customPr name="query" r:id="rId2"/>
  </customProperties>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J710"/>
  <sheetViews>
    <sheetView zoomScaleNormal="100" workbookViewId="0"/>
  </sheetViews>
  <sheetFormatPr defaultRowHeight="15"/>
  <cols>
    <col min="1" max="1" width="12.7109375" style="4" bestFit="1" customWidth="1"/>
    <col min="2" max="2" width="40.140625" style="4" bestFit="1" customWidth="1"/>
    <col min="3" max="4" width="25" style="4" bestFit="1" customWidth="1"/>
    <col min="5" max="5" width="16.42578125" style="4" bestFit="1" customWidth="1"/>
    <col min="6" max="6" width="18.140625" style="4" bestFit="1" customWidth="1"/>
    <col min="7" max="7" width="16.42578125" style="5" bestFit="1" customWidth="1"/>
    <col min="8" max="9" width="17.5703125" style="4" bestFit="1" customWidth="1"/>
    <col min="10" max="10" width="14" style="5" bestFit="1" customWidth="1"/>
  </cols>
  <sheetData>
    <row r="1" spans="1:10">
      <c r="A1" s="4" t="s">
        <v>38</v>
      </c>
      <c r="B1" s="4" t="s">
        <v>39</v>
      </c>
      <c r="C1" s="4" t="s">
        <v>40</v>
      </c>
      <c r="D1" s="4" t="s">
        <v>41</v>
      </c>
      <c r="E1" s="4" t="s">
        <v>42</v>
      </c>
      <c r="F1" s="4" t="s">
        <v>43</v>
      </c>
      <c r="G1" s="5" t="s">
        <v>44</v>
      </c>
      <c r="H1" s="4" t="s">
        <v>45</v>
      </c>
      <c r="I1" s="4" t="s">
        <v>46</v>
      </c>
      <c r="J1" s="5" t="s">
        <v>313</v>
      </c>
    </row>
    <row r="2" spans="1:10">
      <c r="A2" s="4" t="s">
        <v>534</v>
      </c>
      <c r="B2" s="4" t="s">
        <v>535</v>
      </c>
      <c r="C2" s="4" t="b">
        <v>1</v>
      </c>
      <c r="D2" s="4" t="s">
        <v>527</v>
      </c>
      <c r="E2" s="4">
        <v>3.5</v>
      </c>
      <c r="F2" s="4" t="s">
        <v>49</v>
      </c>
      <c r="G2" s="5">
        <v>40969</v>
      </c>
      <c r="H2" s="4" t="s">
        <v>50</v>
      </c>
      <c r="J2" s="5">
        <v>41023</v>
      </c>
    </row>
    <row r="3" spans="1:10">
      <c r="A3" s="4" t="s">
        <v>294</v>
      </c>
      <c r="B3" s="4" t="s">
        <v>295</v>
      </c>
      <c r="C3" s="4" t="b">
        <v>1</v>
      </c>
      <c r="D3" s="4" t="s">
        <v>314</v>
      </c>
      <c r="E3" s="4">
        <v>4</v>
      </c>
      <c r="F3" s="4" t="s">
        <v>49</v>
      </c>
      <c r="G3" s="5">
        <v>40969</v>
      </c>
      <c r="H3" s="4" t="s">
        <v>50</v>
      </c>
      <c r="J3" s="5">
        <v>40976</v>
      </c>
    </row>
    <row r="4" spans="1:10">
      <c r="A4" s="4" t="s">
        <v>73</v>
      </c>
      <c r="B4" s="4" t="s">
        <v>74</v>
      </c>
      <c r="C4" s="4" t="b">
        <v>1</v>
      </c>
      <c r="D4" s="4" t="s">
        <v>8</v>
      </c>
      <c r="E4" s="4">
        <v>2</v>
      </c>
      <c r="F4" s="4" t="s">
        <v>49</v>
      </c>
      <c r="G4" s="5">
        <v>40969</v>
      </c>
      <c r="H4" s="4" t="s">
        <v>50</v>
      </c>
      <c r="J4" s="5">
        <v>40969</v>
      </c>
    </row>
    <row r="5" spans="1:10">
      <c r="A5" s="4" t="s">
        <v>60</v>
      </c>
      <c r="B5" s="4" t="s">
        <v>823</v>
      </c>
      <c r="C5" s="4" t="b">
        <v>1</v>
      </c>
      <c r="D5" s="4" t="s">
        <v>6</v>
      </c>
      <c r="E5" s="4">
        <v>1</v>
      </c>
      <c r="F5" s="4" t="s">
        <v>49</v>
      </c>
      <c r="G5" s="5">
        <v>40969</v>
      </c>
      <c r="H5" s="4" t="s">
        <v>50</v>
      </c>
      <c r="I5" s="4" t="s">
        <v>94</v>
      </c>
      <c r="J5" s="5">
        <v>40969</v>
      </c>
    </row>
    <row r="6" spans="1:10">
      <c r="A6" s="4" t="s">
        <v>92</v>
      </c>
      <c r="B6" s="4" t="s">
        <v>93</v>
      </c>
      <c r="C6" s="4" t="b">
        <v>1</v>
      </c>
      <c r="D6" s="4" t="s">
        <v>6</v>
      </c>
      <c r="E6" s="4">
        <v>4</v>
      </c>
      <c r="F6" s="4" t="s">
        <v>49</v>
      </c>
      <c r="G6" s="5">
        <v>40969</v>
      </c>
      <c r="H6" s="4" t="s">
        <v>50</v>
      </c>
      <c r="J6" s="5">
        <v>41038</v>
      </c>
    </row>
    <row r="7" spans="1:10">
      <c r="A7" s="4" t="s">
        <v>100</v>
      </c>
      <c r="B7" s="4" t="s">
        <v>101</v>
      </c>
      <c r="C7" s="4" t="b">
        <v>1</v>
      </c>
      <c r="D7" s="4" t="s">
        <v>17</v>
      </c>
      <c r="E7" s="4">
        <v>1</v>
      </c>
      <c r="F7" s="4" t="s">
        <v>49</v>
      </c>
      <c r="G7" s="5">
        <v>40969</v>
      </c>
      <c r="H7" s="4" t="s">
        <v>50</v>
      </c>
      <c r="J7" s="5">
        <v>40981</v>
      </c>
    </row>
    <row r="8" spans="1:10">
      <c r="A8" s="4" t="s">
        <v>294</v>
      </c>
      <c r="B8" s="4" t="s">
        <v>295</v>
      </c>
      <c r="C8" s="4" t="b">
        <v>1</v>
      </c>
      <c r="D8" s="4" t="s">
        <v>314</v>
      </c>
      <c r="E8" s="4">
        <v>4</v>
      </c>
      <c r="F8" s="4" t="s">
        <v>49</v>
      </c>
      <c r="G8" s="5">
        <v>40970</v>
      </c>
      <c r="H8" s="4" t="s">
        <v>50</v>
      </c>
      <c r="J8" s="5">
        <v>40976</v>
      </c>
    </row>
    <row r="9" spans="1:10">
      <c r="A9" s="4" t="s">
        <v>73</v>
      </c>
      <c r="B9" s="4" t="s">
        <v>74</v>
      </c>
      <c r="C9" s="4" t="b">
        <v>1</v>
      </c>
      <c r="D9" s="4" t="s">
        <v>8</v>
      </c>
      <c r="E9" s="4">
        <v>1.67</v>
      </c>
      <c r="F9" s="4" t="s">
        <v>49</v>
      </c>
      <c r="G9" s="5">
        <v>40973</v>
      </c>
      <c r="H9" s="4" t="s">
        <v>50</v>
      </c>
      <c r="I9" s="4" t="s">
        <v>88</v>
      </c>
      <c r="J9" s="5">
        <v>40974</v>
      </c>
    </row>
    <row r="10" spans="1:10">
      <c r="A10" s="4" t="s">
        <v>89</v>
      </c>
      <c r="B10" s="4" t="s">
        <v>90</v>
      </c>
      <c r="C10" s="4" t="b">
        <v>1</v>
      </c>
      <c r="D10" s="4" t="s">
        <v>8</v>
      </c>
      <c r="E10" s="4">
        <v>4</v>
      </c>
      <c r="F10" s="4" t="s">
        <v>49</v>
      </c>
      <c r="G10" s="5">
        <v>40973</v>
      </c>
      <c r="H10" s="4" t="s">
        <v>50</v>
      </c>
      <c r="J10" s="5">
        <v>40973</v>
      </c>
    </row>
    <row r="11" spans="1:10">
      <c r="A11" s="4" t="s">
        <v>96</v>
      </c>
      <c r="B11" s="4" t="s">
        <v>97</v>
      </c>
      <c r="C11" s="4" t="b">
        <v>0</v>
      </c>
      <c r="D11" s="4" t="s">
        <v>8</v>
      </c>
      <c r="E11" s="4">
        <v>1</v>
      </c>
      <c r="F11" s="4" t="s">
        <v>49</v>
      </c>
      <c r="G11" s="5">
        <v>40973</v>
      </c>
      <c r="H11" s="4" t="s">
        <v>50</v>
      </c>
      <c r="J11" s="5">
        <v>40973</v>
      </c>
    </row>
    <row r="12" spans="1:10">
      <c r="A12" s="4" t="s">
        <v>536</v>
      </c>
      <c r="B12" s="4" t="s">
        <v>570</v>
      </c>
      <c r="C12" s="4" t="b">
        <v>1</v>
      </c>
      <c r="D12" s="4" t="s">
        <v>527</v>
      </c>
      <c r="E12" s="4">
        <v>1</v>
      </c>
      <c r="F12" s="4" t="s">
        <v>49</v>
      </c>
      <c r="G12" s="5">
        <v>40973</v>
      </c>
      <c r="H12" s="4" t="s">
        <v>50</v>
      </c>
      <c r="J12" s="5">
        <v>41023</v>
      </c>
    </row>
    <row r="13" spans="1:10">
      <c r="A13" s="4" t="s">
        <v>311</v>
      </c>
      <c r="B13" s="4" t="s">
        <v>312</v>
      </c>
      <c r="C13" s="4" t="b">
        <v>0</v>
      </c>
      <c r="D13" s="4" t="s">
        <v>5</v>
      </c>
      <c r="E13" s="4">
        <v>1</v>
      </c>
      <c r="F13" s="4" t="s">
        <v>49</v>
      </c>
      <c r="G13" s="5">
        <v>40973</v>
      </c>
      <c r="H13" s="4" t="s">
        <v>50</v>
      </c>
      <c r="J13" s="5">
        <v>40974</v>
      </c>
    </row>
    <row r="14" spans="1:10">
      <c r="A14" s="4" t="s">
        <v>54</v>
      </c>
      <c r="B14" s="4" t="s">
        <v>55</v>
      </c>
      <c r="C14" s="4" t="b">
        <v>1</v>
      </c>
      <c r="D14" s="4" t="s">
        <v>5</v>
      </c>
      <c r="E14" s="4">
        <v>2</v>
      </c>
      <c r="F14" s="4" t="s">
        <v>49</v>
      </c>
      <c r="G14" s="5">
        <v>40973</v>
      </c>
      <c r="H14" s="4" t="s">
        <v>50</v>
      </c>
      <c r="J14" s="5">
        <v>40973</v>
      </c>
    </row>
    <row r="15" spans="1:10">
      <c r="A15" s="4" t="s">
        <v>73</v>
      </c>
      <c r="B15" s="4" t="s">
        <v>74</v>
      </c>
      <c r="C15" s="4" t="b">
        <v>1</v>
      </c>
      <c r="D15" s="4" t="s">
        <v>8</v>
      </c>
      <c r="E15" s="4">
        <v>2</v>
      </c>
      <c r="F15" s="4" t="s">
        <v>49</v>
      </c>
      <c r="G15" s="5">
        <v>40974</v>
      </c>
      <c r="H15" s="4" t="s">
        <v>50</v>
      </c>
      <c r="I15" s="4" t="s">
        <v>88</v>
      </c>
      <c r="J15" s="5">
        <v>40974</v>
      </c>
    </row>
    <row r="16" spans="1:10">
      <c r="A16" s="4" t="s">
        <v>77</v>
      </c>
      <c r="B16" s="4" t="s">
        <v>78</v>
      </c>
      <c r="C16" s="4" t="b">
        <v>1</v>
      </c>
      <c r="D16" s="4" t="s">
        <v>5</v>
      </c>
      <c r="E16" s="4">
        <v>1</v>
      </c>
      <c r="F16" s="4" t="s">
        <v>49</v>
      </c>
      <c r="G16" s="5">
        <v>40974</v>
      </c>
      <c r="H16" s="4" t="s">
        <v>50</v>
      </c>
      <c r="J16" s="5">
        <v>40974</v>
      </c>
    </row>
    <row r="17" spans="1:10">
      <c r="A17" s="4" t="s">
        <v>304</v>
      </c>
      <c r="B17" s="4" t="s">
        <v>85</v>
      </c>
      <c r="C17" s="4" t="b">
        <v>1</v>
      </c>
      <c r="D17" s="4" t="s">
        <v>315</v>
      </c>
      <c r="E17" s="4">
        <v>1</v>
      </c>
      <c r="F17" s="4" t="s">
        <v>49</v>
      </c>
      <c r="G17" s="5">
        <v>40974</v>
      </c>
      <c r="H17" s="4" t="s">
        <v>50</v>
      </c>
      <c r="I17" s="4" t="s">
        <v>99</v>
      </c>
      <c r="J17" s="5">
        <v>40975</v>
      </c>
    </row>
    <row r="18" spans="1:10">
      <c r="A18" s="4" t="s">
        <v>60</v>
      </c>
      <c r="B18" s="4" t="s">
        <v>823</v>
      </c>
      <c r="C18" s="4" t="b">
        <v>1</v>
      </c>
      <c r="D18" s="4" t="s">
        <v>6</v>
      </c>
      <c r="E18" s="4">
        <v>1</v>
      </c>
      <c r="F18" s="4" t="s">
        <v>49</v>
      </c>
      <c r="G18" s="5">
        <v>40975</v>
      </c>
      <c r="H18" s="4" t="s">
        <v>50</v>
      </c>
      <c r="J18" s="5">
        <v>40975</v>
      </c>
    </row>
    <row r="19" spans="1:10">
      <c r="A19" s="4" t="s">
        <v>316</v>
      </c>
      <c r="B19" s="4" t="s">
        <v>317</v>
      </c>
      <c r="C19" s="4" t="b">
        <v>1</v>
      </c>
      <c r="D19" s="4" t="s">
        <v>315</v>
      </c>
      <c r="E19" s="4">
        <v>1.5</v>
      </c>
      <c r="F19" s="4" t="s">
        <v>49</v>
      </c>
      <c r="G19" s="5">
        <v>40975</v>
      </c>
      <c r="H19" s="4" t="s">
        <v>50</v>
      </c>
      <c r="J19" s="5">
        <v>40976</v>
      </c>
    </row>
    <row r="20" spans="1:10">
      <c r="A20" s="4" t="s">
        <v>833</v>
      </c>
      <c r="B20" s="4" t="s">
        <v>834</v>
      </c>
      <c r="C20" s="4" t="b">
        <v>1</v>
      </c>
      <c r="D20" s="4" t="s">
        <v>527</v>
      </c>
      <c r="E20" s="4">
        <v>1</v>
      </c>
      <c r="F20" s="4" t="s">
        <v>49</v>
      </c>
      <c r="G20" s="5">
        <v>40975</v>
      </c>
      <c r="H20" s="4" t="s">
        <v>50</v>
      </c>
      <c r="J20" s="5">
        <v>41108</v>
      </c>
    </row>
    <row r="21" spans="1:10">
      <c r="A21" s="4" t="s">
        <v>556</v>
      </c>
      <c r="B21" s="4" t="s">
        <v>557</v>
      </c>
      <c r="C21" s="4" t="b">
        <v>1</v>
      </c>
      <c r="D21" s="4" t="s">
        <v>8</v>
      </c>
      <c r="E21" s="4">
        <v>0.5</v>
      </c>
      <c r="F21" s="4" t="s">
        <v>49</v>
      </c>
      <c r="G21" s="5">
        <v>40975</v>
      </c>
      <c r="H21" s="4" t="s">
        <v>50</v>
      </c>
      <c r="I21" s="4" t="s">
        <v>88</v>
      </c>
      <c r="J21" s="5">
        <v>41023</v>
      </c>
    </row>
    <row r="22" spans="1:10">
      <c r="A22" s="4" t="s">
        <v>70</v>
      </c>
      <c r="B22" s="4" t="s">
        <v>71</v>
      </c>
      <c r="C22" s="4" t="b">
        <v>1</v>
      </c>
      <c r="D22" s="4" t="s">
        <v>5</v>
      </c>
      <c r="E22" s="4">
        <v>2</v>
      </c>
      <c r="F22" s="4" t="s">
        <v>49</v>
      </c>
      <c r="G22" s="5">
        <v>40975</v>
      </c>
      <c r="H22" s="4" t="s">
        <v>50</v>
      </c>
      <c r="J22" s="5">
        <v>40975</v>
      </c>
    </row>
    <row r="23" spans="1:10">
      <c r="A23" s="4" t="s">
        <v>316</v>
      </c>
      <c r="B23" s="4" t="s">
        <v>317</v>
      </c>
      <c r="C23" s="4" t="b">
        <v>1</v>
      </c>
      <c r="D23" s="4" t="s">
        <v>315</v>
      </c>
      <c r="E23" s="4">
        <v>1.5</v>
      </c>
      <c r="F23" s="4" t="s">
        <v>49</v>
      </c>
      <c r="G23" s="5">
        <v>40976</v>
      </c>
      <c r="H23" s="4" t="s">
        <v>50</v>
      </c>
      <c r="J23" s="5">
        <v>40977</v>
      </c>
    </row>
    <row r="24" spans="1:10">
      <c r="A24" s="4" t="s">
        <v>300</v>
      </c>
      <c r="B24" s="4" t="s">
        <v>318</v>
      </c>
      <c r="C24" s="4" t="b">
        <v>1</v>
      </c>
      <c r="D24" s="4" t="s">
        <v>315</v>
      </c>
      <c r="E24" s="4">
        <v>1</v>
      </c>
      <c r="F24" s="4" t="s">
        <v>49</v>
      </c>
      <c r="G24" s="5">
        <v>40976</v>
      </c>
      <c r="H24" s="4" t="s">
        <v>50</v>
      </c>
      <c r="J24" s="5">
        <v>40976</v>
      </c>
    </row>
    <row r="25" spans="1:10">
      <c r="A25" s="4" t="s">
        <v>667</v>
      </c>
      <c r="B25" s="4" t="s">
        <v>668</v>
      </c>
      <c r="C25" s="4" t="b">
        <v>1</v>
      </c>
      <c r="D25" s="4" t="s">
        <v>527</v>
      </c>
      <c r="E25" s="4">
        <v>1</v>
      </c>
      <c r="F25" s="4" t="s">
        <v>49</v>
      </c>
      <c r="G25" s="5">
        <v>40976</v>
      </c>
      <c r="H25" s="4" t="s">
        <v>50</v>
      </c>
      <c r="J25" s="5">
        <v>41072</v>
      </c>
    </row>
    <row r="26" spans="1:10">
      <c r="A26" s="4" t="s">
        <v>537</v>
      </c>
      <c r="B26" s="4" t="s">
        <v>538</v>
      </c>
      <c r="C26" s="4" t="b">
        <v>1</v>
      </c>
      <c r="D26" s="4" t="s">
        <v>527</v>
      </c>
      <c r="E26" s="4">
        <v>1</v>
      </c>
      <c r="F26" s="4" t="s">
        <v>49</v>
      </c>
      <c r="G26" s="5">
        <v>40976</v>
      </c>
      <c r="H26" s="4" t="s">
        <v>50</v>
      </c>
      <c r="J26" s="5">
        <v>41023</v>
      </c>
    </row>
    <row r="27" spans="1:10">
      <c r="A27" s="4" t="s">
        <v>60</v>
      </c>
      <c r="B27" s="4" t="s">
        <v>823</v>
      </c>
      <c r="C27" s="4" t="b">
        <v>1</v>
      </c>
      <c r="D27" s="4" t="s">
        <v>6</v>
      </c>
      <c r="E27" s="4">
        <v>1</v>
      </c>
      <c r="F27" s="4" t="s">
        <v>49</v>
      </c>
      <c r="G27" s="5">
        <v>40977</v>
      </c>
      <c r="H27" s="4" t="s">
        <v>50</v>
      </c>
      <c r="J27" s="5">
        <v>40977</v>
      </c>
    </row>
    <row r="28" spans="1:10">
      <c r="A28" s="4" t="s">
        <v>556</v>
      </c>
      <c r="B28" s="4" t="s">
        <v>557</v>
      </c>
      <c r="C28" s="4" t="b">
        <v>1</v>
      </c>
      <c r="D28" s="4" t="s">
        <v>8</v>
      </c>
      <c r="E28" s="4">
        <v>1.5</v>
      </c>
      <c r="F28" s="4" t="s">
        <v>49</v>
      </c>
      <c r="G28" s="5">
        <v>40977</v>
      </c>
      <c r="H28" s="4" t="s">
        <v>50</v>
      </c>
      <c r="I28" s="4" t="s">
        <v>88</v>
      </c>
      <c r="J28" s="5">
        <v>41023</v>
      </c>
    </row>
    <row r="29" spans="1:10">
      <c r="A29" s="4" t="s">
        <v>70</v>
      </c>
      <c r="B29" s="4" t="s">
        <v>71</v>
      </c>
      <c r="C29" s="4" t="b">
        <v>1</v>
      </c>
      <c r="D29" s="4" t="s">
        <v>5</v>
      </c>
      <c r="E29" s="4">
        <v>0.5</v>
      </c>
      <c r="F29" s="4" t="s">
        <v>49</v>
      </c>
      <c r="G29" s="5">
        <v>40979</v>
      </c>
      <c r="H29" s="4" t="s">
        <v>50</v>
      </c>
      <c r="J29" s="5">
        <v>40979</v>
      </c>
    </row>
    <row r="30" spans="1:10">
      <c r="A30" s="4" t="s">
        <v>52</v>
      </c>
      <c r="B30" s="4" t="s">
        <v>53</v>
      </c>
      <c r="C30" s="4" t="b">
        <v>1</v>
      </c>
      <c r="D30" s="4" t="s">
        <v>17</v>
      </c>
      <c r="E30" s="4">
        <v>2</v>
      </c>
      <c r="F30" s="4" t="s">
        <v>49</v>
      </c>
      <c r="G30" s="5">
        <v>40979</v>
      </c>
      <c r="H30" s="4" t="s">
        <v>50</v>
      </c>
      <c r="J30" s="5">
        <v>40981</v>
      </c>
    </row>
    <row r="31" spans="1:10">
      <c r="A31" s="4" t="s">
        <v>323</v>
      </c>
      <c r="B31" s="4" t="s">
        <v>324</v>
      </c>
      <c r="C31" s="4" t="b">
        <v>0</v>
      </c>
      <c r="D31" s="4" t="s">
        <v>315</v>
      </c>
      <c r="E31" s="4">
        <v>1</v>
      </c>
      <c r="F31" s="4" t="s">
        <v>49</v>
      </c>
      <c r="G31" s="5">
        <v>40980</v>
      </c>
      <c r="H31" s="4" t="s">
        <v>50</v>
      </c>
      <c r="I31" s="4" t="s">
        <v>88</v>
      </c>
      <c r="J31" s="5">
        <v>40980</v>
      </c>
    </row>
    <row r="32" spans="1:10">
      <c r="A32" s="4" t="s">
        <v>75</v>
      </c>
      <c r="B32" s="4" t="s">
        <v>76</v>
      </c>
      <c r="C32" s="4" t="b">
        <v>1</v>
      </c>
      <c r="D32" s="4" t="s">
        <v>17</v>
      </c>
      <c r="E32" s="4">
        <v>1</v>
      </c>
      <c r="F32" s="4" t="s">
        <v>49</v>
      </c>
      <c r="G32" s="5">
        <v>40980</v>
      </c>
      <c r="H32" s="4" t="s">
        <v>50</v>
      </c>
      <c r="J32" s="5">
        <v>40981</v>
      </c>
    </row>
    <row r="33" spans="1:10">
      <c r="A33" s="4" t="s">
        <v>95</v>
      </c>
      <c r="B33" s="4" t="s">
        <v>32</v>
      </c>
      <c r="C33" s="4" t="b">
        <v>0</v>
      </c>
      <c r="D33" s="4" t="s">
        <v>6</v>
      </c>
      <c r="E33" s="4">
        <v>8</v>
      </c>
      <c r="F33" s="4" t="s">
        <v>49</v>
      </c>
      <c r="G33" s="5">
        <v>40981</v>
      </c>
      <c r="H33" s="4" t="s">
        <v>50</v>
      </c>
      <c r="J33" s="5">
        <v>40982</v>
      </c>
    </row>
    <row r="34" spans="1:10">
      <c r="A34" s="4" t="s">
        <v>100</v>
      </c>
      <c r="B34" s="4" t="s">
        <v>101</v>
      </c>
      <c r="C34" s="4" t="b">
        <v>1</v>
      </c>
      <c r="D34" s="4" t="s">
        <v>17</v>
      </c>
      <c r="E34" s="4">
        <v>1</v>
      </c>
      <c r="F34" s="4" t="s">
        <v>49</v>
      </c>
      <c r="G34" s="5">
        <v>40982</v>
      </c>
      <c r="H34" s="4" t="s">
        <v>50</v>
      </c>
      <c r="J34" s="5">
        <v>41015</v>
      </c>
    </row>
    <row r="35" spans="1:10">
      <c r="A35" s="4" t="s">
        <v>325</v>
      </c>
      <c r="B35" s="4" t="s">
        <v>326</v>
      </c>
      <c r="C35" s="4" t="b">
        <v>0</v>
      </c>
      <c r="D35" s="4" t="s">
        <v>315</v>
      </c>
      <c r="E35" s="4">
        <v>0.25</v>
      </c>
      <c r="F35" s="4" t="s">
        <v>49</v>
      </c>
      <c r="G35" s="5">
        <v>40982</v>
      </c>
      <c r="H35" s="4" t="s">
        <v>50</v>
      </c>
      <c r="J35" s="5">
        <v>40982</v>
      </c>
    </row>
    <row r="36" spans="1:10">
      <c r="A36" s="4" t="s">
        <v>77</v>
      </c>
      <c r="B36" s="4" t="s">
        <v>78</v>
      </c>
      <c r="C36" s="4" t="b">
        <v>1</v>
      </c>
      <c r="D36" s="4" t="s">
        <v>5</v>
      </c>
      <c r="E36" s="4">
        <v>1.5</v>
      </c>
      <c r="F36" s="4" t="s">
        <v>49</v>
      </c>
      <c r="G36" s="5">
        <v>40982</v>
      </c>
      <c r="H36" s="4" t="s">
        <v>50</v>
      </c>
      <c r="J36" s="5">
        <v>40982</v>
      </c>
    </row>
    <row r="37" spans="1:10">
      <c r="A37" s="4" t="s">
        <v>536</v>
      </c>
      <c r="B37" s="4" t="s">
        <v>570</v>
      </c>
      <c r="C37" s="4" t="b">
        <v>1</v>
      </c>
      <c r="D37" s="4" t="s">
        <v>527</v>
      </c>
      <c r="E37" s="4">
        <v>0.75</v>
      </c>
      <c r="F37" s="4" t="s">
        <v>49</v>
      </c>
      <c r="G37" s="5">
        <v>40982</v>
      </c>
      <c r="H37" s="4" t="s">
        <v>50</v>
      </c>
      <c r="J37" s="5">
        <v>41046</v>
      </c>
    </row>
    <row r="38" spans="1:10">
      <c r="A38" s="4" t="s">
        <v>539</v>
      </c>
      <c r="B38" s="4" t="s">
        <v>669</v>
      </c>
      <c r="C38" s="4" t="b">
        <v>1</v>
      </c>
      <c r="D38" s="4" t="s">
        <v>527</v>
      </c>
      <c r="E38" s="4">
        <v>1</v>
      </c>
      <c r="F38" s="4" t="s">
        <v>49</v>
      </c>
      <c r="G38" s="5">
        <v>40982</v>
      </c>
      <c r="H38" s="4" t="s">
        <v>50</v>
      </c>
      <c r="J38" s="5">
        <v>41023</v>
      </c>
    </row>
    <row r="39" spans="1:10">
      <c r="A39" s="4" t="s">
        <v>95</v>
      </c>
      <c r="B39" s="4" t="s">
        <v>32</v>
      </c>
      <c r="C39" s="4" t="b">
        <v>0</v>
      </c>
      <c r="D39" s="4" t="s">
        <v>6</v>
      </c>
      <c r="E39" s="4">
        <v>8</v>
      </c>
      <c r="F39" s="4" t="s">
        <v>49</v>
      </c>
      <c r="G39" s="5">
        <v>40982</v>
      </c>
      <c r="H39" s="4" t="s">
        <v>50</v>
      </c>
      <c r="J39" s="5">
        <v>40982</v>
      </c>
    </row>
    <row r="40" spans="1:10">
      <c r="A40" s="4" t="s">
        <v>70</v>
      </c>
      <c r="B40" s="4" t="s">
        <v>71</v>
      </c>
      <c r="C40" s="4" t="b">
        <v>1</v>
      </c>
      <c r="D40" s="4" t="s">
        <v>5</v>
      </c>
      <c r="E40" s="4">
        <v>1</v>
      </c>
      <c r="F40" s="4" t="s">
        <v>49</v>
      </c>
      <c r="G40" s="5">
        <v>40983</v>
      </c>
      <c r="H40" s="4" t="s">
        <v>50</v>
      </c>
      <c r="J40" s="5">
        <v>40983</v>
      </c>
    </row>
    <row r="41" spans="1:10">
      <c r="A41" s="4" t="s">
        <v>95</v>
      </c>
      <c r="B41" s="4" t="s">
        <v>32</v>
      </c>
      <c r="C41" s="4" t="b">
        <v>0</v>
      </c>
      <c r="D41" s="4" t="s">
        <v>6</v>
      </c>
      <c r="E41" s="4">
        <v>8</v>
      </c>
      <c r="F41" s="4" t="s">
        <v>49</v>
      </c>
      <c r="G41" s="5">
        <v>40983</v>
      </c>
      <c r="H41" s="4" t="s">
        <v>50</v>
      </c>
      <c r="I41" s="4" t="s">
        <v>94</v>
      </c>
      <c r="J41" s="5">
        <v>40983</v>
      </c>
    </row>
    <row r="42" spans="1:10">
      <c r="A42" s="4" t="s">
        <v>556</v>
      </c>
      <c r="B42" s="4" t="s">
        <v>557</v>
      </c>
      <c r="C42" s="4" t="b">
        <v>1</v>
      </c>
      <c r="D42" s="4" t="s">
        <v>8</v>
      </c>
      <c r="E42" s="4">
        <v>1</v>
      </c>
      <c r="F42" s="4" t="s">
        <v>49</v>
      </c>
      <c r="G42" s="5">
        <v>40983</v>
      </c>
      <c r="H42" s="4" t="s">
        <v>50</v>
      </c>
      <c r="I42" s="4" t="s">
        <v>94</v>
      </c>
      <c r="J42" s="5">
        <v>41023</v>
      </c>
    </row>
    <row r="43" spans="1:10">
      <c r="A43" s="4" t="s">
        <v>143</v>
      </c>
      <c r="B43" s="4" t="s">
        <v>144</v>
      </c>
      <c r="C43" s="4" t="b">
        <v>1</v>
      </c>
      <c r="D43" s="4" t="s">
        <v>17</v>
      </c>
      <c r="E43" s="4">
        <v>1</v>
      </c>
      <c r="F43" s="4" t="s">
        <v>49</v>
      </c>
      <c r="G43" s="5">
        <v>40984</v>
      </c>
      <c r="H43" s="4" t="s">
        <v>50</v>
      </c>
      <c r="J43" s="5">
        <v>41015</v>
      </c>
    </row>
    <row r="44" spans="1:10">
      <c r="A44" s="4" t="s">
        <v>327</v>
      </c>
      <c r="B44" s="4" t="s">
        <v>328</v>
      </c>
      <c r="C44" s="4" t="b">
        <v>1</v>
      </c>
      <c r="D44" s="4" t="s">
        <v>7</v>
      </c>
      <c r="E44" s="4">
        <v>0.5</v>
      </c>
      <c r="F44" s="4" t="s">
        <v>49</v>
      </c>
      <c r="G44" s="5">
        <v>40986</v>
      </c>
      <c r="H44" s="4" t="s">
        <v>50</v>
      </c>
      <c r="J44" s="5">
        <v>40988</v>
      </c>
    </row>
    <row r="45" spans="1:10">
      <c r="A45" s="4" t="s">
        <v>325</v>
      </c>
      <c r="B45" s="4" t="s">
        <v>326</v>
      </c>
      <c r="C45" s="4" t="b">
        <v>0</v>
      </c>
      <c r="D45" s="4" t="s">
        <v>315</v>
      </c>
      <c r="E45" s="4">
        <v>0</v>
      </c>
      <c r="F45" s="4" t="s">
        <v>49</v>
      </c>
      <c r="G45" s="5">
        <v>40987</v>
      </c>
      <c r="H45" s="4" t="s">
        <v>50</v>
      </c>
      <c r="J45" s="5">
        <v>40989</v>
      </c>
    </row>
    <row r="46" spans="1:10">
      <c r="A46" s="4" t="s">
        <v>47</v>
      </c>
      <c r="B46" s="4" t="s">
        <v>48</v>
      </c>
      <c r="C46" s="4" t="b">
        <v>1</v>
      </c>
      <c r="D46" s="4" t="s">
        <v>17</v>
      </c>
      <c r="E46" s="4">
        <v>4</v>
      </c>
      <c r="F46" s="4" t="s">
        <v>49</v>
      </c>
      <c r="G46" s="5">
        <v>40987</v>
      </c>
      <c r="H46" s="4" t="s">
        <v>50</v>
      </c>
      <c r="J46" s="5">
        <v>41015</v>
      </c>
    </row>
    <row r="47" spans="1:10">
      <c r="A47" s="4" t="s">
        <v>458</v>
      </c>
      <c r="B47" s="4" t="s">
        <v>459</v>
      </c>
      <c r="C47" s="4" t="b">
        <v>1</v>
      </c>
      <c r="D47" s="4" t="s">
        <v>17</v>
      </c>
      <c r="E47" s="4">
        <v>4</v>
      </c>
      <c r="F47" s="4" t="s">
        <v>49</v>
      </c>
      <c r="G47" s="5">
        <v>40987</v>
      </c>
      <c r="H47" s="4" t="s">
        <v>50</v>
      </c>
      <c r="J47" s="5">
        <v>41015</v>
      </c>
    </row>
    <row r="48" spans="1:10">
      <c r="A48" s="4" t="s">
        <v>327</v>
      </c>
      <c r="B48" s="4" t="s">
        <v>328</v>
      </c>
      <c r="C48" s="4" t="b">
        <v>1</v>
      </c>
      <c r="D48" s="4" t="s">
        <v>7</v>
      </c>
      <c r="E48" s="4">
        <v>1</v>
      </c>
      <c r="F48" s="4" t="s">
        <v>49</v>
      </c>
      <c r="G48" s="5">
        <v>40987</v>
      </c>
      <c r="H48" s="4" t="s">
        <v>50</v>
      </c>
      <c r="J48" s="5">
        <v>40988</v>
      </c>
    </row>
    <row r="49" spans="1:10">
      <c r="A49" s="4" t="s">
        <v>77</v>
      </c>
      <c r="B49" s="4" t="s">
        <v>78</v>
      </c>
      <c r="C49" s="4" t="b">
        <v>1</v>
      </c>
      <c r="D49" s="4" t="s">
        <v>5</v>
      </c>
      <c r="E49" s="4">
        <v>4</v>
      </c>
      <c r="F49" s="4" t="s">
        <v>49</v>
      </c>
      <c r="G49" s="5">
        <v>40987</v>
      </c>
      <c r="H49" s="4" t="s">
        <v>50</v>
      </c>
      <c r="J49" s="5">
        <v>40980</v>
      </c>
    </row>
    <row r="50" spans="1:10">
      <c r="A50" s="4" t="s">
        <v>143</v>
      </c>
      <c r="B50" s="4" t="s">
        <v>144</v>
      </c>
      <c r="C50" s="4" t="b">
        <v>1</v>
      </c>
      <c r="D50" s="4" t="s">
        <v>17</v>
      </c>
      <c r="E50" s="4">
        <v>1</v>
      </c>
      <c r="F50" s="4" t="s">
        <v>49</v>
      </c>
      <c r="G50" s="5">
        <v>40987</v>
      </c>
      <c r="H50" s="4" t="s">
        <v>50</v>
      </c>
      <c r="J50" s="5">
        <v>41015</v>
      </c>
    </row>
    <row r="51" spans="1:10">
      <c r="A51" s="4" t="s">
        <v>329</v>
      </c>
      <c r="B51" s="4" t="s">
        <v>330</v>
      </c>
      <c r="C51" s="4" t="b">
        <v>1</v>
      </c>
      <c r="D51" s="4" t="s">
        <v>314</v>
      </c>
      <c r="E51" s="4">
        <v>1</v>
      </c>
      <c r="F51" s="4" t="s">
        <v>49</v>
      </c>
      <c r="G51" s="5">
        <v>40987</v>
      </c>
      <c r="H51" s="4" t="s">
        <v>50</v>
      </c>
      <c r="J51" s="5">
        <v>40988</v>
      </c>
    </row>
    <row r="52" spans="1:10">
      <c r="A52" s="4" t="s">
        <v>320</v>
      </c>
      <c r="B52" s="4" t="s">
        <v>321</v>
      </c>
      <c r="C52" s="4" t="b">
        <v>1</v>
      </c>
      <c r="D52" s="4" t="s">
        <v>6</v>
      </c>
      <c r="E52" s="4">
        <v>8</v>
      </c>
      <c r="F52" s="4" t="s">
        <v>49</v>
      </c>
      <c r="G52" s="5">
        <v>40987</v>
      </c>
      <c r="H52" s="4" t="s">
        <v>50</v>
      </c>
      <c r="I52" s="4" t="s">
        <v>94</v>
      </c>
      <c r="J52" s="5">
        <v>40987</v>
      </c>
    </row>
    <row r="53" spans="1:10">
      <c r="A53" s="4" t="s">
        <v>89</v>
      </c>
      <c r="B53" s="4" t="s">
        <v>90</v>
      </c>
      <c r="C53" s="4" t="b">
        <v>1</v>
      </c>
      <c r="D53" s="4" t="s">
        <v>8</v>
      </c>
      <c r="E53" s="4">
        <v>4</v>
      </c>
      <c r="F53" s="4" t="s">
        <v>49</v>
      </c>
      <c r="G53" s="5">
        <v>40987</v>
      </c>
      <c r="H53" s="4" t="s">
        <v>50</v>
      </c>
      <c r="I53" s="4" t="s">
        <v>88</v>
      </c>
      <c r="J53" s="5">
        <v>40988</v>
      </c>
    </row>
    <row r="54" spans="1:10">
      <c r="A54" s="4" t="s">
        <v>96</v>
      </c>
      <c r="B54" s="4" t="s">
        <v>97</v>
      </c>
      <c r="C54" s="4" t="b">
        <v>0</v>
      </c>
      <c r="D54" s="4" t="s">
        <v>8</v>
      </c>
      <c r="E54" s="4">
        <v>1</v>
      </c>
      <c r="F54" s="4" t="s">
        <v>49</v>
      </c>
      <c r="G54" s="5">
        <v>40987</v>
      </c>
      <c r="H54" s="4" t="s">
        <v>50</v>
      </c>
      <c r="I54" s="4" t="s">
        <v>88</v>
      </c>
      <c r="J54" s="5">
        <v>40988</v>
      </c>
    </row>
    <row r="55" spans="1:10">
      <c r="A55" s="4" t="s">
        <v>54</v>
      </c>
      <c r="B55" s="4" t="s">
        <v>55</v>
      </c>
      <c r="C55" s="4" t="b">
        <v>1</v>
      </c>
      <c r="D55" s="4" t="s">
        <v>5</v>
      </c>
      <c r="E55" s="4">
        <v>1</v>
      </c>
      <c r="F55" s="4" t="s">
        <v>49</v>
      </c>
      <c r="G55" s="5">
        <v>40988</v>
      </c>
      <c r="H55" s="4" t="s">
        <v>50</v>
      </c>
      <c r="J55" s="5">
        <v>40988</v>
      </c>
    </row>
    <row r="56" spans="1:10">
      <c r="A56" s="4" t="s">
        <v>681</v>
      </c>
      <c r="B56" s="4" t="s">
        <v>85</v>
      </c>
      <c r="C56" s="4" t="b">
        <v>1</v>
      </c>
      <c r="D56" s="4" t="s">
        <v>17</v>
      </c>
      <c r="E56" s="4">
        <v>1</v>
      </c>
      <c r="F56" s="4" t="s">
        <v>49</v>
      </c>
      <c r="G56" s="5">
        <v>40988</v>
      </c>
      <c r="H56" s="4" t="s">
        <v>50</v>
      </c>
      <c r="J56" s="5">
        <v>41056</v>
      </c>
    </row>
    <row r="57" spans="1:10">
      <c r="A57" s="4" t="s">
        <v>70</v>
      </c>
      <c r="B57" s="4" t="s">
        <v>71</v>
      </c>
      <c r="C57" s="4" t="b">
        <v>1</v>
      </c>
      <c r="D57" s="4" t="s">
        <v>6</v>
      </c>
      <c r="E57" s="4">
        <v>2</v>
      </c>
      <c r="F57" s="4" t="s">
        <v>49</v>
      </c>
      <c r="G57" s="5">
        <v>40988</v>
      </c>
      <c r="H57" s="4" t="s">
        <v>50</v>
      </c>
      <c r="I57" s="4" t="s">
        <v>94</v>
      </c>
      <c r="J57" s="5">
        <v>40991</v>
      </c>
    </row>
    <row r="58" spans="1:10">
      <c r="A58" s="4" t="s">
        <v>331</v>
      </c>
      <c r="B58" s="4" t="s">
        <v>85</v>
      </c>
      <c r="C58" s="4" t="b">
        <v>1</v>
      </c>
      <c r="D58" s="4" t="s">
        <v>7</v>
      </c>
      <c r="E58" s="4">
        <v>0.5</v>
      </c>
      <c r="F58" s="4" t="s">
        <v>49</v>
      </c>
      <c r="G58" s="5">
        <v>40988</v>
      </c>
      <c r="H58" s="4" t="s">
        <v>50</v>
      </c>
      <c r="J58" s="5">
        <v>40988</v>
      </c>
    </row>
    <row r="59" spans="1:10">
      <c r="A59" s="4" t="s">
        <v>332</v>
      </c>
      <c r="B59" s="4" t="s">
        <v>101</v>
      </c>
      <c r="C59" s="4" t="b">
        <v>1</v>
      </c>
      <c r="D59" s="4" t="s">
        <v>7</v>
      </c>
      <c r="E59" s="4">
        <v>1.5</v>
      </c>
      <c r="F59" s="4" t="s">
        <v>49</v>
      </c>
      <c r="G59" s="5">
        <v>40988</v>
      </c>
      <c r="H59" s="4" t="s">
        <v>50</v>
      </c>
      <c r="J59" s="5">
        <v>40988</v>
      </c>
    </row>
    <row r="60" spans="1:10">
      <c r="A60" s="4" t="s">
        <v>333</v>
      </c>
      <c r="B60" s="4" t="s">
        <v>85</v>
      </c>
      <c r="C60" s="4" t="b">
        <v>1</v>
      </c>
      <c r="D60" s="4" t="s">
        <v>315</v>
      </c>
      <c r="E60" s="4">
        <v>1</v>
      </c>
      <c r="F60" s="4" t="s">
        <v>49</v>
      </c>
      <c r="G60" s="5">
        <v>40989</v>
      </c>
      <c r="H60" s="4" t="s">
        <v>50</v>
      </c>
      <c r="J60" s="5">
        <v>40989</v>
      </c>
    </row>
    <row r="61" spans="1:10">
      <c r="A61" s="4" t="s">
        <v>308</v>
      </c>
      <c r="B61" s="4" t="s">
        <v>307</v>
      </c>
      <c r="C61" s="4" t="b">
        <v>0</v>
      </c>
      <c r="D61" s="4" t="s">
        <v>571</v>
      </c>
      <c r="E61" s="4">
        <v>1.5</v>
      </c>
      <c r="F61" s="4" t="s">
        <v>49</v>
      </c>
      <c r="G61" s="5">
        <v>40989</v>
      </c>
      <c r="H61" s="4" t="s">
        <v>50</v>
      </c>
      <c r="J61" s="5">
        <v>41015</v>
      </c>
    </row>
    <row r="62" spans="1:10">
      <c r="A62" s="4" t="s">
        <v>333</v>
      </c>
      <c r="B62" s="4" t="s">
        <v>85</v>
      </c>
      <c r="C62" s="4" t="b">
        <v>1</v>
      </c>
      <c r="D62" s="4" t="s">
        <v>315</v>
      </c>
      <c r="E62" s="4">
        <v>0</v>
      </c>
      <c r="F62" s="4" t="s">
        <v>49</v>
      </c>
      <c r="G62" s="5">
        <v>40990</v>
      </c>
      <c r="H62" s="4" t="s">
        <v>50</v>
      </c>
      <c r="J62" s="5">
        <v>40990</v>
      </c>
    </row>
    <row r="63" spans="1:10">
      <c r="A63" s="4" t="s">
        <v>336</v>
      </c>
      <c r="B63" s="4" t="s">
        <v>101</v>
      </c>
      <c r="C63" s="4" t="b">
        <v>1</v>
      </c>
      <c r="D63" s="4" t="s">
        <v>315</v>
      </c>
      <c r="E63" s="4">
        <v>1</v>
      </c>
      <c r="F63" s="4" t="s">
        <v>49</v>
      </c>
      <c r="G63" s="5">
        <v>40990</v>
      </c>
      <c r="H63" s="4" t="s">
        <v>50</v>
      </c>
      <c r="J63" s="5">
        <v>40990</v>
      </c>
    </row>
    <row r="64" spans="1:10">
      <c r="A64" s="4" t="s">
        <v>334</v>
      </c>
      <c r="B64" s="4" t="s">
        <v>335</v>
      </c>
      <c r="C64" s="4" t="b">
        <v>0</v>
      </c>
      <c r="D64" s="4" t="s">
        <v>315</v>
      </c>
      <c r="E64" s="4">
        <v>1</v>
      </c>
      <c r="F64" s="4" t="s">
        <v>49</v>
      </c>
      <c r="G64" s="5">
        <v>40990</v>
      </c>
      <c r="H64" s="4" t="s">
        <v>50</v>
      </c>
      <c r="J64" s="5">
        <v>40990</v>
      </c>
    </row>
    <row r="65" spans="1:10">
      <c r="A65" s="4" t="s">
        <v>415</v>
      </c>
      <c r="B65" s="4" t="s">
        <v>480</v>
      </c>
      <c r="C65" s="4" t="b">
        <v>1</v>
      </c>
      <c r="D65" s="4" t="s">
        <v>571</v>
      </c>
      <c r="E65" s="4">
        <v>2</v>
      </c>
      <c r="F65" s="4" t="s">
        <v>49</v>
      </c>
      <c r="G65" s="5">
        <v>40994</v>
      </c>
      <c r="H65" s="4" t="s">
        <v>50</v>
      </c>
      <c r="J65" s="5">
        <v>41015</v>
      </c>
    </row>
    <row r="66" spans="1:10">
      <c r="A66" s="4" t="s">
        <v>413</v>
      </c>
      <c r="B66" s="4" t="s">
        <v>481</v>
      </c>
      <c r="C66" s="4" t="b">
        <v>1</v>
      </c>
      <c r="D66" s="4" t="s">
        <v>571</v>
      </c>
      <c r="E66" s="4">
        <v>2</v>
      </c>
      <c r="F66" s="4" t="s">
        <v>49</v>
      </c>
      <c r="G66" s="5">
        <v>40994</v>
      </c>
      <c r="H66" s="4" t="s">
        <v>50</v>
      </c>
      <c r="J66" s="5">
        <v>41015</v>
      </c>
    </row>
    <row r="67" spans="1:10">
      <c r="A67" s="4" t="s">
        <v>308</v>
      </c>
      <c r="B67" s="4" t="s">
        <v>307</v>
      </c>
      <c r="C67" s="4" t="b">
        <v>0</v>
      </c>
      <c r="D67" s="4" t="s">
        <v>571</v>
      </c>
      <c r="E67" s="4">
        <v>1</v>
      </c>
      <c r="F67" s="4" t="s">
        <v>49</v>
      </c>
      <c r="G67" s="5">
        <v>40994</v>
      </c>
      <c r="H67" s="4" t="s">
        <v>50</v>
      </c>
      <c r="J67" s="5">
        <v>41015</v>
      </c>
    </row>
    <row r="68" spans="1:10">
      <c r="A68" s="4" t="s">
        <v>401</v>
      </c>
      <c r="B68" s="4" t="s">
        <v>402</v>
      </c>
      <c r="C68" s="4" t="b">
        <v>1</v>
      </c>
      <c r="D68" s="4" t="s">
        <v>314</v>
      </c>
      <c r="E68" s="4">
        <v>3</v>
      </c>
      <c r="F68" s="4" t="s">
        <v>49</v>
      </c>
      <c r="G68" s="5">
        <v>40994</v>
      </c>
      <c r="H68" s="4" t="s">
        <v>50</v>
      </c>
      <c r="J68" s="5">
        <v>40994</v>
      </c>
    </row>
    <row r="69" spans="1:10">
      <c r="A69" s="4" t="s">
        <v>329</v>
      </c>
      <c r="B69" s="4" t="s">
        <v>330</v>
      </c>
      <c r="C69" s="4" t="b">
        <v>1</v>
      </c>
      <c r="D69" s="4" t="s">
        <v>314</v>
      </c>
      <c r="E69" s="4">
        <v>1</v>
      </c>
      <c r="F69" s="4" t="s">
        <v>49</v>
      </c>
      <c r="G69" s="5">
        <v>40994</v>
      </c>
      <c r="H69" s="4" t="s">
        <v>50</v>
      </c>
      <c r="J69" s="5">
        <v>40995</v>
      </c>
    </row>
    <row r="70" spans="1:10">
      <c r="A70" s="4" t="s">
        <v>356</v>
      </c>
      <c r="B70" s="4" t="s">
        <v>403</v>
      </c>
      <c r="C70" s="4" t="b">
        <v>0</v>
      </c>
      <c r="D70" s="4" t="s">
        <v>315</v>
      </c>
      <c r="E70" s="4">
        <v>0.5</v>
      </c>
      <c r="F70" s="4" t="s">
        <v>49</v>
      </c>
      <c r="G70" s="5">
        <v>40994</v>
      </c>
      <c r="H70" s="4" t="s">
        <v>50</v>
      </c>
      <c r="J70" s="5">
        <v>40995</v>
      </c>
    </row>
    <row r="71" spans="1:10">
      <c r="A71" s="4" t="s">
        <v>336</v>
      </c>
      <c r="B71" s="4" t="s">
        <v>101</v>
      </c>
      <c r="C71" s="4" t="b">
        <v>1</v>
      </c>
      <c r="D71" s="4" t="s">
        <v>315</v>
      </c>
      <c r="E71" s="4">
        <v>1</v>
      </c>
      <c r="F71" s="4" t="s">
        <v>49</v>
      </c>
      <c r="G71" s="5">
        <v>40994</v>
      </c>
      <c r="H71" s="4" t="s">
        <v>50</v>
      </c>
      <c r="J71" s="5">
        <v>40994</v>
      </c>
    </row>
    <row r="72" spans="1:10">
      <c r="A72" s="4" t="s">
        <v>350</v>
      </c>
      <c r="B72" s="4" t="s">
        <v>291</v>
      </c>
      <c r="C72" s="4" t="b">
        <v>1</v>
      </c>
      <c r="D72" s="4" t="s">
        <v>315</v>
      </c>
      <c r="E72" s="4">
        <v>1</v>
      </c>
      <c r="F72" s="4" t="s">
        <v>49</v>
      </c>
      <c r="G72" s="5">
        <v>40994</v>
      </c>
      <c r="H72" s="4" t="s">
        <v>50</v>
      </c>
      <c r="J72" s="5">
        <v>40994</v>
      </c>
    </row>
    <row r="73" spans="1:10">
      <c r="A73" s="4" t="s">
        <v>356</v>
      </c>
      <c r="B73" s="4" t="s">
        <v>403</v>
      </c>
      <c r="C73" s="4" t="b">
        <v>0</v>
      </c>
      <c r="D73" s="4" t="s">
        <v>315</v>
      </c>
      <c r="E73" s="4">
        <v>0.5</v>
      </c>
      <c r="F73" s="4" t="s">
        <v>49</v>
      </c>
      <c r="G73" s="5">
        <v>40995</v>
      </c>
      <c r="H73" s="4" t="s">
        <v>50</v>
      </c>
      <c r="J73" s="5">
        <v>40996</v>
      </c>
    </row>
    <row r="74" spans="1:10">
      <c r="A74" s="4" t="s">
        <v>408</v>
      </c>
      <c r="B74" s="4" t="s">
        <v>409</v>
      </c>
      <c r="C74" s="4" t="b">
        <v>1</v>
      </c>
      <c r="D74" s="4" t="s">
        <v>7</v>
      </c>
      <c r="E74" s="4">
        <v>0.92</v>
      </c>
      <c r="F74" s="4" t="s">
        <v>49</v>
      </c>
      <c r="G74" s="5">
        <v>40995</v>
      </c>
      <c r="H74" s="4" t="s">
        <v>50</v>
      </c>
      <c r="J74" s="5">
        <v>40997</v>
      </c>
    </row>
    <row r="75" spans="1:10">
      <c r="A75" s="4" t="s">
        <v>682</v>
      </c>
      <c r="B75" s="4" t="s">
        <v>101</v>
      </c>
      <c r="C75" s="4" t="b">
        <v>1</v>
      </c>
      <c r="D75" s="4" t="s">
        <v>17</v>
      </c>
      <c r="E75" s="4">
        <v>2</v>
      </c>
      <c r="F75" s="4" t="s">
        <v>49</v>
      </c>
      <c r="G75" s="5">
        <v>40996</v>
      </c>
      <c r="H75" s="4" t="s">
        <v>50</v>
      </c>
      <c r="J75" s="5">
        <v>41056</v>
      </c>
    </row>
    <row r="76" spans="1:10">
      <c r="A76" s="4" t="s">
        <v>356</v>
      </c>
      <c r="B76" s="4" t="s">
        <v>403</v>
      </c>
      <c r="C76" s="4" t="b">
        <v>0</v>
      </c>
      <c r="D76" s="4" t="s">
        <v>315</v>
      </c>
      <c r="E76" s="4">
        <v>0.5</v>
      </c>
      <c r="F76" s="4" t="s">
        <v>49</v>
      </c>
      <c r="G76" s="5">
        <v>40996</v>
      </c>
      <c r="H76" s="4" t="s">
        <v>50</v>
      </c>
      <c r="J76" s="5">
        <v>41003</v>
      </c>
    </row>
    <row r="77" spans="1:10">
      <c r="A77" s="4" t="s">
        <v>366</v>
      </c>
      <c r="B77" s="4" t="s">
        <v>101</v>
      </c>
      <c r="C77" s="4" t="b">
        <v>1</v>
      </c>
      <c r="D77" s="4" t="s">
        <v>7</v>
      </c>
      <c r="E77" s="4">
        <v>2</v>
      </c>
      <c r="F77" s="4" t="s">
        <v>49</v>
      </c>
      <c r="G77" s="5">
        <v>40996</v>
      </c>
      <c r="H77" s="4" t="s">
        <v>50</v>
      </c>
      <c r="J77" s="5">
        <v>40998</v>
      </c>
    </row>
    <row r="78" spans="1:10">
      <c r="A78" s="4" t="s">
        <v>428</v>
      </c>
      <c r="B78" s="4" t="s">
        <v>429</v>
      </c>
      <c r="C78" s="4" t="b">
        <v>0</v>
      </c>
      <c r="D78" s="4" t="s">
        <v>315</v>
      </c>
      <c r="E78" s="4">
        <v>1</v>
      </c>
      <c r="F78" s="4" t="s">
        <v>49</v>
      </c>
      <c r="G78" s="5">
        <v>40996</v>
      </c>
      <c r="H78" s="4" t="s">
        <v>50</v>
      </c>
      <c r="J78" s="5">
        <v>40996</v>
      </c>
    </row>
    <row r="79" spans="1:10">
      <c r="A79" s="4" t="s">
        <v>541</v>
      </c>
      <c r="B79" s="4" t="s">
        <v>542</v>
      </c>
      <c r="C79" s="4" t="b">
        <v>0</v>
      </c>
      <c r="D79" s="4" t="s">
        <v>527</v>
      </c>
      <c r="E79" s="4">
        <v>1</v>
      </c>
      <c r="F79" s="4" t="s">
        <v>49</v>
      </c>
      <c r="G79" s="5">
        <v>40996</v>
      </c>
      <c r="H79" s="4" t="s">
        <v>50</v>
      </c>
      <c r="J79" s="5">
        <v>41023</v>
      </c>
    </row>
    <row r="80" spans="1:10">
      <c r="A80" s="4" t="s">
        <v>408</v>
      </c>
      <c r="B80" s="4" t="s">
        <v>409</v>
      </c>
      <c r="C80" s="4" t="b">
        <v>1</v>
      </c>
      <c r="D80" s="4" t="s">
        <v>7</v>
      </c>
      <c r="E80" s="4">
        <v>1.5</v>
      </c>
      <c r="F80" s="4" t="s">
        <v>49</v>
      </c>
      <c r="G80" s="5">
        <v>40996</v>
      </c>
      <c r="H80" s="4" t="s">
        <v>50</v>
      </c>
      <c r="J80" s="5">
        <v>40997</v>
      </c>
    </row>
    <row r="81" spans="1:10">
      <c r="A81" s="4" t="s">
        <v>443</v>
      </c>
      <c r="B81" s="4" t="s">
        <v>444</v>
      </c>
      <c r="C81" s="4" t="b">
        <v>1</v>
      </c>
      <c r="D81" s="4" t="s">
        <v>8</v>
      </c>
      <c r="E81" s="4">
        <v>3</v>
      </c>
      <c r="F81" s="4" t="s">
        <v>49</v>
      </c>
      <c r="G81" s="5">
        <v>40997</v>
      </c>
      <c r="H81" s="4" t="s">
        <v>50</v>
      </c>
      <c r="I81" s="4" t="s">
        <v>99</v>
      </c>
      <c r="J81" s="5">
        <v>41001</v>
      </c>
    </row>
    <row r="82" spans="1:10">
      <c r="A82" s="4" t="s">
        <v>534</v>
      </c>
      <c r="B82" s="4" t="s">
        <v>535</v>
      </c>
      <c r="C82" s="4" t="b">
        <v>1</v>
      </c>
      <c r="D82" s="4" t="s">
        <v>527</v>
      </c>
      <c r="E82" s="4">
        <v>0.5</v>
      </c>
      <c r="F82" s="4" t="s">
        <v>49</v>
      </c>
      <c r="G82" s="5">
        <v>40997</v>
      </c>
      <c r="H82" s="4" t="s">
        <v>50</v>
      </c>
      <c r="J82" s="5">
        <v>41023</v>
      </c>
    </row>
    <row r="83" spans="1:10">
      <c r="A83" s="4" t="s">
        <v>325</v>
      </c>
      <c r="B83" s="4" t="s">
        <v>326</v>
      </c>
      <c r="C83" s="4" t="b">
        <v>0</v>
      </c>
      <c r="D83" s="4" t="s">
        <v>315</v>
      </c>
      <c r="E83" s="4">
        <v>1.17</v>
      </c>
      <c r="F83" s="4" t="s">
        <v>49</v>
      </c>
      <c r="G83" s="5">
        <v>40997</v>
      </c>
      <c r="H83" s="4" t="s">
        <v>50</v>
      </c>
      <c r="J83" s="5">
        <v>40997</v>
      </c>
    </row>
    <row r="84" spans="1:10">
      <c r="A84" s="4" t="s">
        <v>408</v>
      </c>
      <c r="B84" s="4" t="s">
        <v>409</v>
      </c>
      <c r="C84" s="4" t="b">
        <v>1</v>
      </c>
      <c r="D84" s="4" t="s">
        <v>7</v>
      </c>
      <c r="E84" s="4">
        <v>0.5</v>
      </c>
      <c r="F84" s="4" t="s">
        <v>49</v>
      </c>
      <c r="G84" s="5">
        <v>40997</v>
      </c>
      <c r="H84" s="4" t="s">
        <v>50</v>
      </c>
      <c r="J84" s="5">
        <v>40997</v>
      </c>
    </row>
    <row r="85" spans="1:10">
      <c r="A85" s="4" t="s">
        <v>430</v>
      </c>
      <c r="B85" s="4" t="s">
        <v>431</v>
      </c>
      <c r="C85" s="4" t="b">
        <v>1</v>
      </c>
      <c r="D85" s="4" t="s">
        <v>8</v>
      </c>
      <c r="E85" s="4">
        <v>2.2999999999999998</v>
      </c>
      <c r="F85" s="4" t="s">
        <v>49</v>
      </c>
      <c r="G85" s="5">
        <v>41001</v>
      </c>
      <c r="H85" s="4" t="s">
        <v>50</v>
      </c>
      <c r="I85" s="4" t="s">
        <v>94</v>
      </c>
      <c r="J85" s="5">
        <v>41001</v>
      </c>
    </row>
    <row r="86" spans="1:10">
      <c r="A86" s="4" t="s">
        <v>419</v>
      </c>
      <c r="B86" s="4" t="s">
        <v>482</v>
      </c>
      <c r="C86" s="4" t="b">
        <v>1</v>
      </c>
      <c r="D86" s="4" t="s">
        <v>571</v>
      </c>
      <c r="E86" s="4">
        <v>2</v>
      </c>
      <c r="F86" s="4" t="s">
        <v>49</v>
      </c>
      <c r="G86" s="5">
        <v>41001</v>
      </c>
      <c r="H86" s="4" t="s">
        <v>50</v>
      </c>
      <c r="J86" s="5">
        <v>41015</v>
      </c>
    </row>
    <row r="87" spans="1:10">
      <c r="A87" s="4" t="s">
        <v>412</v>
      </c>
      <c r="B87" s="4" t="s">
        <v>483</v>
      </c>
      <c r="C87" s="4" t="b">
        <v>1</v>
      </c>
      <c r="D87" s="4" t="s">
        <v>571</v>
      </c>
      <c r="E87" s="4">
        <v>1</v>
      </c>
      <c r="F87" s="4" t="s">
        <v>49</v>
      </c>
      <c r="G87" s="5">
        <v>41001</v>
      </c>
      <c r="H87" s="4" t="s">
        <v>50</v>
      </c>
      <c r="J87" s="5">
        <v>41015</v>
      </c>
    </row>
    <row r="88" spans="1:10">
      <c r="A88" s="4" t="s">
        <v>336</v>
      </c>
      <c r="B88" s="4" t="s">
        <v>101</v>
      </c>
      <c r="C88" s="4" t="b">
        <v>1</v>
      </c>
      <c r="D88" s="4" t="s">
        <v>315</v>
      </c>
      <c r="E88" s="4">
        <v>1</v>
      </c>
      <c r="F88" s="4" t="s">
        <v>49</v>
      </c>
      <c r="G88" s="5">
        <v>41001</v>
      </c>
      <c r="H88" s="4" t="s">
        <v>50</v>
      </c>
      <c r="J88" s="5">
        <v>41002</v>
      </c>
    </row>
    <row r="89" spans="1:10">
      <c r="A89" s="4" t="s">
        <v>415</v>
      </c>
      <c r="B89" s="4" t="s">
        <v>480</v>
      </c>
      <c r="C89" s="4" t="b">
        <v>1</v>
      </c>
      <c r="D89" s="4" t="s">
        <v>571</v>
      </c>
      <c r="E89" s="4">
        <v>1</v>
      </c>
      <c r="F89" s="4" t="s">
        <v>49</v>
      </c>
      <c r="G89" s="5">
        <v>41001</v>
      </c>
      <c r="H89" s="4" t="s">
        <v>50</v>
      </c>
      <c r="J89" s="5">
        <v>41015</v>
      </c>
    </row>
    <row r="90" spans="1:10">
      <c r="A90" s="4" t="s">
        <v>329</v>
      </c>
      <c r="B90" s="4" t="s">
        <v>330</v>
      </c>
      <c r="C90" s="4" t="b">
        <v>1</v>
      </c>
      <c r="D90" s="4" t="s">
        <v>314</v>
      </c>
      <c r="E90" s="4">
        <v>1</v>
      </c>
      <c r="F90" s="4" t="s">
        <v>49</v>
      </c>
      <c r="G90" s="5">
        <v>41001</v>
      </c>
      <c r="H90" s="4" t="s">
        <v>50</v>
      </c>
      <c r="J90" s="5">
        <v>41002</v>
      </c>
    </row>
    <row r="91" spans="1:10">
      <c r="A91" s="4" t="s">
        <v>413</v>
      </c>
      <c r="B91" s="4" t="s">
        <v>481</v>
      </c>
      <c r="C91" s="4" t="b">
        <v>1</v>
      </c>
      <c r="D91" s="4" t="s">
        <v>571</v>
      </c>
      <c r="E91" s="4">
        <v>2</v>
      </c>
      <c r="F91" s="4" t="s">
        <v>49</v>
      </c>
      <c r="G91" s="5">
        <v>41001</v>
      </c>
      <c r="H91" s="4" t="s">
        <v>50</v>
      </c>
      <c r="J91" s="5">
        <v>41015</v>
      </c>
    </row>
    <row r="92" spans="1:10">
      <c r="A92" s="4" t="s">
        <v>556</v>
      </c>
      <c r="B92" s="4" t="s">
        <v>557</v>
      </c>
      <c r="C92" s="4" t="b">
        <v>1</v>
      </c>
      <c r="D92" s="4" t="s">
        <v>8</v>
      </c>
      <c r="E92" s="4">
        <v>0.75</v>
      </c>
      <c r="F92" s="4" t="s">
        <v>49</v>
      </c>
      <c r="G92" s="5">
        <v>41002</v>
      </c>
      <c r="H92" s="4" t="s">
        <v>50</v>
      </c>
      <c r="I92" s="4" t="s">
        <v>94</v>
      </c>
      <c r="J92" s="5">
        <v>41023</v>
      </c>
    </row>
    <row r="93" spans="1:10">
      <c r="A93" s="4" t="s">
        <v>432</v>
      </c>
      <c r="B93" s="4" t="s">
        <v>433</v>
      </c>
      <c r="C93" s="4" t="b">
        <v>1</v>
      </c>
      <c r="D93" s="4" t="s">
        <v>8</v>
      </c>
      <c r="E93" s="4">
        <v>2</v>
      </c>
      <c r="F93" s="4" t="s">
        <v>49</v>
      </c>
      <c r="G93" s="5">
        <v>41002</v>
      </c>
      <c r="H93" s="4" t="s">
        <v>50</v>
      </c>
      <c r="I93" s="4" t="s">
        <v>94</v>
      </c>
      <c r="J93" s="5">
        <v>41004</v>
      </c>
    </row>
    <row r="94" spans="1:10">
      <c r="A94" s="4" t="s">
        <v>426</v>
      </c>
      <c r="B94" s="4" t="s">
        <v>291</v>
      </c>
      <c r="C94" s="4" t="b">
        <v>1</v>
      </c>
      <c r="D94" s="4" t="s">
        <v>315</v>
      </c>
      <c r="E94" s="4">
        <v>1</v>
      </c>
      <c r="F94" s="4" t="s">
        <v>49</v>
      </c>
      <c r="G94" s="5">
        <v>41002</v>
      </c>
      <c r="H94" s="4" t="s">
        <v>50</v>
      </c>
      <c r="J94" s="5">
        <v>41003</v>
      </c>
    </row>
    <row r="95" spans="1:10">
      <c r="A95" s="4" t="s">
        <v>60</v>
      </c>
      <c r="B95" s="4" t="s">
        <v>823</v>
      </c>
      <c r="C95" s="4" t="b">
        <v>1</v>
      </c>
      <c r="D95" s="4" t="s">
        <v>6</v>
      </c>
      <c r="E95" s="4">
        <v>1</v>
      </c>
      <c r="F95" s="4" t="s">
        <v>49</v>
      </c>
      <c r="G95" s="5">
        <v>41002</v>
      </c>
      <c r="H95" s="4" t="s">
        <v>50</v>
      </c>
      <c r="I95" s="4" t="s">
        <v>88</v>
      </c>
      <c r="J95" s="5">
        <v>41002</v>
      </c>
    </row>
    <row r="96" spans="1:10">
      <c r="A96" s="4" t="s">
        <v>434</v>
      </c>
      <c r="B96" s="4" t="s">
        <v>291</v>
      </c>
      <c r="C96" s="4" t="b">
        <v>1</v>
      </c>
      <c r="D96" s="4" t="s">
        <v>315</v>
      </c>
      <c r="E96" s="4">
        <v>0.5</v>
      </c>
      <c r="F96" s="4" t="s">
        <v>49</v>
      </c>
      <c r="G96" s="5">
        <v>41002</v>
      </c>
      <c r="H96" s="4" t="s">
        <v>50</v>
      </c>
      <c r="J96" s="5">
        <v>41002</v>
      </c>
    </row>
    <row r="97" spans="1:10">
      <c r="A97" s="4" t="s">
        <v>100</v>
      </c>
      <c r="B97" s="4" t="s">
        <v>101</v>
      </c>
      <c r="C97" s="4" t="b">
        <v>1</v>
      </c>
      <c r="D97" s="4" t="s">
        <v>17</v>
      </c>
      <c r="E97" s="4">
        <v>1</v>
      </c>
      <c r="F97" s="4" t="s">
        <v>49</v>
      </c>
      <c r="G97" s="5">
        <v>41002</v>
      </c>
      <c r="H97" s="4" t="s">
        <v>50</v>
      </c>
      <c r="J97" s="5">
        <v>41015</v>
      </c>
    </row>
    <row r="98" spans="1:10">
      <c r="A98" s="4" t="s">
        <v>89</v>
      </c>
      <c r="B98" s="4" t="s">
        <v>90</v>
      </c>
      <c r="C98" s="4" t="b">
        <v>1</v>
      </c>
      <c r="D98" s="4" t="s">
        <v>8</v>
      </c>
      <c r="E98" s="4">
        <v>5</v>
      </c>
      <c r="F98" s="4" t="s">
        <v>49</v>
      </c>
      <c r="G98" s="5">
        <v>41003</v>
      </c>
      <c r="H98" s="4" t="s">
        <v>50</v>
      </c>
      <c r="I98" s="4" t="s">
        <v>94</v>
      </c>
      <c r="J98" s="5">
        <v>41023</v>
      </c>
    </row>
    <row r="99" spans="1:10">
      <c r="A99" s="4" t="s">
        <v>100</v>
      </c>
      <c r="B99" s="4" t="s">
        <v>101</v>
      </c>
      <c r="C99" s="4" t="b">
        <v>1</v>
      </c>
      <c r="D99" s="4" t="s">
        <v>17</v>
      </c>
      <c r="E99" s="4">
        <v>1</v>
      </c>
      <c r="F99" s="4" t="s">
        <v>49</v>
      </c>
      <c r="G99" s="5">
        <v>41003</v>
      </c>
      <c r="H99" s="4" t="s">
        <v>50</v>
      </c>
      <c r="J99" s="5">
        <v>41015</v>
      </c>
    </row>
    <row r="100" spans="1:10">
      <c r="A100" s="4" t="s">
        <v>682</v>
      </c>
      <c r="B100" s="4" t="s">
        <v>101</v>
      </c>
      <c r="C100" s="4" t="b">
        <v>1</v>
      </c>
      <c r="D100" s="4" t="s">
        <v>17</v>
      </c>
      <c r="E100" s="4">
        <v>1</v>
      </c>
      <c r="F100" s="4" t="s">
        <v>49</v>
      </c>
      <c r="G100" s="5">
        <v>41003</v>
      </c>
      <c r="H100" s="4" t="s">
        <v>50</v>
      </c>
      <c r="J100" s="5">
        <v>41056</v>
      </c>
    </row>
    <row r="101" spans="1:10">
      <c r="A101" s="4" t="s">
        <v>356</v>
      </c>
      <c r="B101" s="4" t="s">
        <v>403</v>
      </c>
      <c r="C101" s="4" t="b">
        <v>0</v>
      </c>
      <c r="D101" s="4" t="s">
        <v>315</v>
      </c>
      <c r="E101" s="4">
        <v>1</v>
      </c>
      <c r="F101" s="4" t="s">
        <v>49</v>
      </c>
      <c r="G101" s="5">
        <v>41003</v>
      </c>
      <c r="H101" s="4" t="s">
        <v>50</v>
      </c>
      <c r="J101" s="5">
        <v>41003</v>
      </c>
    </row>
    <row r="102" spans="1:10">
      <c r="A102" s="4" t="s">
        <v>435</v>
      </c>
      <c r="B102" s="4" t="s">
        <v>436</v>
      </c>
      <c r="C102" s="4" t="b">
        <v>1</v>
      </c>
      <c r="D102" s="4" t="s">
        <v>5</v>
      </c>
      <c r="E102" s="4">
        <v>1</v>
      </c>
      <c r="F102" s="4" t="s">
        <v>49</v>
      </c>
      <c r="G102" s="5">
        <v>41003</v>
      </c>
      <c r="H102" s="4" t="s">
        <v>50</v>
      </c>
      <c r="J102" s="5">
        <v>41003</v>
      </c>
    </row>
    <row r="103" spans="1:10">
      <c r="A103" s="4" t="s">
        <v>351</v>
      </c>
      <c r="B103" s="4" t="s">
        <v>293</v>
      </c>
      <c r="C103" s="4" t="b">
        <v>1</v>
      </c>
      <c r="D103" s="4" t="s">
        <v>315</v>
      </c>
      <c r="E103" s="4">
        <v>0.5</v>
      </c>
      <c r="F103" s="4" t="s">
        <v>49</v>
      </c>
      <c r="G103" s="5">
        <v>41003</v>
      </c>
      <c r="H103" s="4" t="s">
        <v>50</v>
      </c>
      <c r="J103" s="5">
        <v>41003</v>
      </c>
    </row>
    <row r="104" spans="1:10">
      <c r="A104" s="4" t="s">
        <v>366</v>
      </c>
      <c r="B104" s="4" t="s">
        <v>101</v>
      </c>
      <c r="C104" s="4" t="b">
        <v>1</v>
      </c>
      <c r="D104" s="4" t="s">
        <v>7</v>
      </c>
      <c r="E104" s="4">
        <v>2</v>
      </c>
      <c r="F104" s="4" t="s">
        <v>49</v>
      </c>
      <c r="G104" s="5">
        <v>41003</v>
      </c>
      <c r="H104" s="4" t="s">
        <v>50</v>
      </c>
      <c r="J104" s="5">
        <v>41004</v>
      </c>
    </row>
    <row r="105" spans="1:10">
      <c r="A105" s="4" t="s">
        <v>432</v>
      </c>
      <c r="B105" s="4" t="s">
        <v>433</v>
      </c>
      <c r="C105" s="4" t="b">
        <v>1</v>
      </c>
      <c r="D105" s="4" t="s">
        <v>8</v>
      </c>
      <c r="E105" s="4">
        <v>0.25</v>
      </c>
      <c r="F105" s="4" t="s">
        <v>49</v>
      </c>
      <c r="G105" s="5">
        <v>41004</v>
      </c>
      <c r="H105" s="4" t="s">
        <v>50</v>
      </c>
      <c r="J105" s="5">
        <v>41004</v>
      </c>
    </row>
    <row r="106" spans="1:10">
      <c r="A106" s="4" t="s">
        <v>556</v>
      </c>
      <c r="B106" s="4" t="s">
        <v>557</v>
      </c>
      <c r="C106" s="4" t="b">
        <v>1</v>
      </c>
      <c r="D106" s="4" t="s">
        <v>8</v>
      </c>
      <c r="E106" s="4">
        <v>3</v>
      </c>
      <c r="F106" s="4" t="s">
        <v>49</v>
      </c>
      <c r="G106" s="5">
        <v>41004</v>
      </c>
      <c r="H106" s="4" t="s">
        <v>50</v>
      </c>
      <c r="I106" s="4" t="s">
        <v>94</v>
      </c>
      <c r="J106" s="5">
        <v>41023</v>
      </c>
    </row>
    <row r="107" spans="1:10">
      <c r="A107" s="4" t="s">
        <v>70</v>
      </c>
      <c r="B107" s="4" t="s">
        <v>71</v>
      </c>
      <c r="C107" s="4" t="b">
        <v>1</v>
      </c>
      <c r="D107" s="4" t="s">
        <v>5</v>
      </c>
      <c r="E107" s="4">
        <v>1</v>
      </c>
      <c r="F107" s="4" t="s">
        <v>49</v>
      </c>
      <c r="G107" s="5">
        <v>41004</v>
      </c>
      <c r="H107" s="4" t="s">
        <v>50</v>
      </c>
      <c r="J107" s="5">
        <v>41005</v>
      </c>
    </row>
    <row r="108" spans="1:10">
      <c r="A108" s="4" t="s">
        <v>336</v>
      </c>
      <c r="B108" s="4" t="s">
        <v>101</v>
      </c>
      <c r="C108" s="4" t="b">
        <v>1</v>
      </c>
      <c r="D108" s="4" t="s">
        <v>315</v>
      </c>
      <c r="E108" s="4">
        <v>1</v>
      </c>
      <c r="F108" s="4" t="s">
        <v>49</v>
      </c>
      <c r="G108" s="5">
        <v>41004</v>
      </c>
      <c r="H108" s="4" t="s">
        <v>50</v>
      </c>
      <c r="J108" s="5">
        <v>41005</v>
      </c>
    </row>
    <row r="109" spans="1:10">
      <c r="A109" s="4" t="s">
        <v>434</v>
      </c>
      <c r="B109" s="4" t="s">
        <v>291</v>
      </c>
      <c r="C109" s="4" t="b">
        <v>1</v>
      </c>
      <c r="D109" s="4" t="s">
        <v>315</v>
      </c>
      <c r="E109" s="4">
        <v>1</v>
      </c>
      <c r="F109" s="4" t="s">
        <v>49</v>
      </c>
      <c r="G109" s="5">
        <v>41004</v>
      </c>
      <c r="H109" s="4" t="s">
        <v>50</v>
      </c>
      <c r="J109" s="5">
        <v>41005</v>
      </c>
    </row>
    <row r="110" spans="1:10">
      <c r="A110" s="4" t="s">
        <v>453</v>
      </c>
      <c r="B110" s="4" t="s">
        <v>85</v>
      </c>
      <c r="C110" s="4" t="b">
        <v>1</v>
      </c>
      <c r="D110" s="4" t="s">
        <v>315</v>
      </c>
      <c r="E110" s="4">
        <v>1</v>
      </c>
      <c r="F110" s="4" t="s">
        <v>49</v>
      </c>
      <c r="G110" s="5">
        <v>41004</v>
      </c>
      <c r="H110" s="4" t="s">
        <v>50</v>
      </c>
      <c r="J110" s="5">
        <v>41005</v>
      </c>
    </row>
    <row r="111" spans="1:10">
      <c r="A111" s="4" t="s">
        <v>351</v>
      </c>
      <c r="B111" s="4" t="s">
        <v>293</v>
      </c>
      <c r="C111" s="4" t="b">
        <v>1</v>
      </c>
      <c r="D111" s="4" t="s">
        <v>315</v>
      </c>
      <c r="E111" s="4">
        <v>0.75</v>
      </c>
      <c r="F111" s="4" t="s">
        <v>49</v>
      </c>
      <c r="G111" s="5">
        <v>41004</v>
      </c>
      <c r="H111" s="4" t="s">
        <v>50</v>
      </c>
      <c r="J111" s="5">
        <v>41005</v>
      </c>
    </row>
    <row r="112" spans="1:10">
      <c r="A112" s="4" t="s">
        <v>556</v>
      </c>
      <c r="B112" s="4" t="s">
        <v>557</v>
      </c>
      <c r="C112" s="4" t="b">
        <v>1</v>
      </c>
      <c r="D112" s="4" t="s">
        <v>8</v>
      </c>
      <c r="E112" s="4">
        <v>1</v>
      </c>
      <c r="F112" s="4" t="s">
        <v>49</v>
      </c>
      <c r="G112" s="5">
        <v>41005</v>
      </c>
      <c r="H112" s="4" t="s">
        <v>50</v>
      </c>
      <c r="I112" s="4" t="s">
        <v>94</v>
      </c>
      <c r="J112" s="5">
        <v>41023</v>
      </c>
    </row>
    <row r="113" spans="1:10">
      <c r="A113" s="4" t="s">
        <v>430</v>
      </c>
      <c r="B113" s="4" t="s">
        <v>431</v>
      </c>
      <c r="C113" s="4" t="b">
        <v>1</v>
      </c>
      <c r="D113" s="4" t="s">
        <v>8</v>
      </c>
      <c r="E113" s="4">
        <v>3</v>
      </c>
      <c r="F113" s="4" t="s">
        <v>49</v>
      </c>
      <c r="G113" s="5">
        <v>41009</v>
      </c>
      <c r="H113" s="4" t="s">
        <v>50</v>
      </c>
      <c r="I113" s="4" t="s">
        <v>94</v>
      </c>
      <c r="J113" s="5">
        <v>41010</v>
      </c>
    </row>
    <row r="114" spans="1:10">
      <c r="A114" s="4" t="s">
        <v>558</v>
      </c>
      <c r="B114" s="4" t="s">
        <v>559</v>
      </c>
      <c r="C114" s="4" t="b">
        <v>0</v>
      </c>
      <c r="D114" s="4" t="s">
        <v>8</v>
      </c>
      <c r="E114" s="4">
        <v>1</v>
      </c>
      <c r="F114" s="4" t="s">
        <v>49</v>
      </c>
      <c r="G114" s="5">
        <v>41009</v>
      </c>
      <c r="H114" s="4" t="s">
        <v>50</v>
      </c>
      <c r="I114" s="4" t="s">
        <v>94</v>
      </c>
      <c r="J114" s="5">
        <v>41023</v>
      </c>
    </row>
    <row r="115" spans="1:10">
      <c r="A115" s="4" t="s">
        <v>418</v>
      </c>
      <c r="B115" s="4" t="s">
        <v>484</v>
      </c>
      <c r="C115" s="4" t="b">
        <v>1</v>
      </c>
      <c r="D115" s="4" t="s">
        <v>571</v>
      </c>
      <c r="E115" s="4">
        <v>0</v>
      </c>
      <c r="F115" s="4" t="s">
        <v>49</v>
      </c>
      <c r="G115" s="5">
        <v>41009</v>
      </c>
      <c r="H115" s="4" t="s">
        <v>50</v>
      </c>
      <c r="J115" s="5">
        <v>41015</v>
      </c>
    </row>
    <row r="116" spans="1:10">
      <c r="A116" s="4" t="s">
        <v>65</v>
      </c>
      <c r="B116" s="4" t="s">
        <v>66</v>
      </c>
      <c r="C116" s="4" t="b">
        <v>1</v>
      </c>
      <c r="D116" s="4" t="s">
        <v>5</v>
      </c>
      <c r="E116" s="4">
        <v>1</v>
      </c>
      <c r="F116" s="4" t="s">
        <v>49</v>
      </c>
      <c r="G116" s="5">
        <v>41009</v>
      </c>
      <c r="H116" s="4" t="s">
        <v>50</v>
      </c>
      <c r="J116" s="5">
        <v>41010</v>
      </c>
    </row>
    <row r="117" spans="1:10">
      <c r="A117" s="4" t="s">
        <v>420</v>
      </c>
      <c r="B117" s="4" t="s">
        <v>485</v>
      </c>
      <c r="C117" s="4" t="b">
        <v>1</v>
      </c>
      <c r="D117" s="4" t="s">
        <v>571</v>
      </c>
      <c r="E117" s="4">
        <v>1</v>
      </c>
      <c r="F117" s="4" t="s">
        <v>49</v>
      </c>
      <c r="G117" s="5">
        <v>41009</v>
      </c>
      <c r="H117" s="4" t="s">
        <v>50</v>
      </c>
      <c r="J117" s="5">
        <v>41015</v>
      </c>
    </row>
    <row r="118" spans="1:10">
      <c r="A118" s="4" t="s">
        <v>329</v>
      </c>
      <c r="B118" s="4" t="s">
        <v>330</v>
      </c>
      <c r="C118" s="4" t="b">
        <v>1</v>
      </c>
      <c r="D118" s="4" t="s">
        <v>314</v>
      </c>
      <c r="E118" s="4">
        <v>1.5</v>
      </c>
      <c r="F118" s="4" t="s">
        <v>49</v>
      </c>
      <c r="G118" s="5">
        <v>41009</v>
      </c>
      <c r="H118" s="4" t="s">
        <v>50</v>
      </c>
      <c r="J118" s="5">
        <v>41010</v>
      </c>
    </row>
    <row r="119" spans="1:10">
      <c r="A119" s="4" t="s">
        <v>478</v>
      </c>
      <c r="B119" s="4" t="s">
        <v>85</v>
      </c>
      <c r="C119" s="4" t="b">
        <v>1</v>
      </c>
      <c r="D119" s="4" t="s">
        <v>571</v>
      </c>
      <c r="E119" s="4">
        <v>1</v>
      </c>
      <c r="F119" s="4" t="s">
        <v>49</v>
      </c>
      <c r="G119" s="5">
        <v>41009</v>
      </c>
      <c r="H119" s="4" t="s">
        <v>50</v>
      </c>
      <c r="J119" s="5">
        <v>41015</v>
      </c>
    </row>
    <row r="120" spans="1:10">
      <c r="A120" s="4" t="s">
        <v>70</v>
      </c>
      <c r="B120" s="4" t="s">
        <v>71</v>
      </c>
      <c r="C120" s="4" t="b">
        <v>1</v>
      </c>
      <c r="D120" s="4" t="s">
        <v>5</v>
      </c>
      <c r="E120" s="4">
        <v>1</v>
      </c>
      <c r="F120" s="4" t="s">
        <v>49</v>
      </c>
      <c r="G120" s="5">
        <v>41010</v>
      </c>
      <c r="H120" s="4" t="s">
        <v>50</v>
      </c>
      <c r="J120" s="5">
        <v>41010</v>
      </c>
    </row>
    <row r="121" spans="1:10">
      <c r="A121" s="4" t="s">
        <v>470</v>
      </c>
      <c r="B121" s="4" t="s">
        <v>465</v>
      </c>
      <c r="C121" s="4" t="b">
        <v>1</v>
      </c>
      <c r="D121" s="4" t="s">
        <v>571</v>
      </c>
      <c r="E121" s="4">
        <v>1</v>
      </c>
      <c r="F121" s="4" t="s">
        <v>49</v>
      </c>
      <c r="G121" s="5">
        <v>41010</v>
      </c>
      <c r="H121" s="4" t="s">
        <v>50</v>
      </c>
      <c r="J121" s="5">
        <v>41015</v>
      </c>
    </row>
    <row r="122" spans="1:10">
      <c r="A122" s="4" t="s">
        <v>460</v>
      </c>
      <c r="B122" s="4" t="s">
        <v>461</v>
      </c>
      <c r="C122" s="4" t="b">
        <v>1</v>
      </c>
      <c r="D122" s="4" t="s">
        <v>5</v>
      </c>
      <c r="E122" s="4">
        <v>1</v>
      </c>
      <c r="F122" s="4" t="s">
        <v>49</v>
      </c>
      <c r="G122" s="5">
        <v>41011</v>
      </c>
      <c r="H122" s="4" t="s">
        <v>50</v>
      </c>
      <c r="J122" s="5">
        <v>41012</v>
      </c>
    </row>
    <row r="123" spans="1:10">
      <c r="A123" s="4" t="s">
        <v>350</v>
      </c>
      <c r="B123" s="4" t="s">
        <v>291</v>
      </c>
      <c r="C123" s="4" t="b">
        <v>1</v>
      </c>
      <c r="D123" s="4" t="s">
        <v>315</v>
      </c>
      <c r="E123" s="4">
        <v>1</v>
      </c>
      <c r="F123" s="4" t="s">
        <v>49</v>
      </c>
      <c r="G123" s="5">
        <v>41011</v>
      </c>
      <c r="H123" s="4" t="s">
        <v>50</v>
      </c>
      <c r="J123" s="5">
        <v>41012</v>
      </c>
    </row>
    <row r="124" spans="1:10">
      <c r="A124" s="4" t="s">
        <v>460</v>
      </c>
      <c r="B124" s="4" t="s">
        <v>461</v>
      </c>
      <c r="C124" s="4" t="b">
        <v>1</v>
      </c>
      <c r="D124" s="4" t="s">
        <v>5</v>
      </c>
      <c r="E124" s="4">
        <v>1</v>
      </c>
      <c r="F124" s="4" t="s">
        <v>49</v>
      </c>
      <c r="G124" s="5">
        <v>41011</v>
      </c>
      <c r="H124" s="4" t="s">
        <v>50</v>
      </c>
      <c r="J124" s="5">
        <v>41012</v>
      </c>
    </row>
    <row r="125" spans="1:10">
      <c r="A125" s="4" t="s">
        <v>350</v>
      </c>
      <c r="B125" s="4" t="s">
        <v>291</v>
      </c>
      <c r="C125" s="4" t="b">
        <v>1</v>
      </c>
      <c r="D125" s="4" t="s">
        <v>315</v>
      </c>
      <c r="E125" s="4">
        <v>0.5</v>
      </c>
      <c r="F125" s="4" t="s">
        <v>49</v>
      </c>
      <c r="G125" s="5">
        <v>41012</v>
      </c>
      <c r="H125" s="4" t="s">
        <v>50</v>
      </c>
      <c r="J125" s="5">
        <v>41013</v>
      </c>
    </row>
    <row r="126" spans="1:10">
      <c r="A126" s="4" t="s">
        <v>89</v>
      </c>
      <c r="B126" s="4" t="s">
        <v>90</v>
      </c>
      <c r="C126" s="4" t="b">
        <v>1</v>
      </c>
      <c r="D126" s="4" t="s">
        <v>8</v>
      </c>
      <c r="E126" s="4">
        <v>5</v>
      </c>
      <c r="F126" s="4" t="s">
        <v>49</v>
      </c>
      <c r="G126" s="5">
        <v>41015</v>
      </c>
      <c r="H126" s="4" t="s">
        <v>50</v>
      </c>
      <c r="I126" s="4" t="s">
        <v>94</v>
      </c>
      <c r="J126" s="5">
        <v>41023</v>
      </c>
    </row>
    <row r="127" spans="1:10">
      <c r="A127" s="4" t="s">
        <v>353</v>
      </c>
      <c r="B127" s="4" t="s">
        <v>543</v>
      </c>
      <c r="C127" s="4" t="b">
        <v>1</v>
      </c>
      <c r="D127" s="4" t="s">
        <v>486</v>
      </c>
      <c r="E127" s="4">
        <v>1</v>
      </c>
      <c r="F127" s="4" t="s">
        <v>49</v>
      </c>
      <c r="G127" s="5">
        <v>41015</v>
      </c>
      <c r="H127" s="4" t="s">
        <v>50</v>
      </c>
      <c r="J127" s="5">
        <v>41015</v>
      </c>
    </row>
    <row r="128" spans="1:10">
      <c r="A128" s="4" t="s">
        <v>476</v>
      </c>
      <c r="B128" s="4" t="s">
        <v>85</v>
      </c>
      <c r="C128" s="4" t="b">
        <v>1</v>
      </c>
      <c r="D128" s="4" t="s">
        <v>17</v>
      </c>
      <c r="E128" s="4">
        <v>1.3</v>
      </c>
      <c r="F128" s="4" t="s">
        <v>49</v>
      </c>
      <c r="G128" s="5">
        <v>41015</v>
      </c>
      <c r="H128" s="4" t="s">
        <v>50</v>
      </c>
      <c r="I128" s="4" t="s">
        <v>99</v>
      </c>
      <c r="J128" s="5">
        <v>41015</v>
      </c>
    </row>
    <row r="129" spans="1:10">
      <c r="A129" s="4" t="s">
        <v>493</v>
      </c>
      <c r="B129" s="4" t="s">
        <v>494</v>
      </c>
      <c r="C129" s="4" t="b">
        <v>1</v>
      </c>
      <c r="D129" s="4" t="s">
        <v>486</v>
      </c>
      <c r="E129" s="4">
        <v>1</v>
      </c>
      <c r="F129" s="4" t="s">
        <v>49</v>
      </c>
      <c r="G129" s="5">
        <v>41016</v>
      </c>
      <c r="H129" s="4" t="s">
        <v>50</v>
      </c>
      <c r="J129" s="5">
        <v>41023</v>
      </c>
    </row>
    <row r="130" spans="1:10">
      <c r="A130" s="4" t="s">
        <v>495</v>
      </c>
      <c r="B130" s="4" t="s">
        <v>494</v>
      </c>
      <c r="C130" s="4" t="b">
        <v>1</v>
      </c>
      <c r="D130" s="4" t="s">
        <v>486</v>
      </c>
      <c r="E130" s="4">
        <v>0</v>
      </c>
      <c r="F130" s="4" t="s">
        <v>49</v>
      </c>
      <c r="G130" s="5">
        <v>41016</v>
      </c>
      <c r="H130" s="4" t="s">
        <v>50</v>
      </c>
      <c r="J130" s="5">
        <v>41016</v>
      </c>
    </row>
    <row r="131" spans="1:10">
      <c r="A131" s="4" t="s">
        <v>558</v>
      </c>
      <c r="B131" s="4" t="s">
        <v>559</v>
      </c>
      <c r="C131" s="4" t="b">
        <v>0</v>
      </c>
      <c r="D131" s="4" t="s">
        <v>8</v>
      </c>
      <c r="E131" s="4">
        <v>2.5</v>
      </c>
      <c r="F131" s="4" t="s">
        <v>49</v>
      </c>
      <c r="G131" s="5">
        <v>41016</v>
      </c>
      <c r="H131" s="4" t="s">
        <v>50</v>
      </c>
      <c r="I131" s="4" t="s">
        <v>88</v>
      </c>
      <c r="J131" s="5">
        <v>41023</v>
      </c>
    </row>
    <row r="132" spans="1:10">
      <c r="A132" s="4" t="s">
        <v>70</v>
      </c>
      <c r="B132" s="4" t="s">
        <v>71</v>
      </c>
      <c r="C132" s="4" t="b">
        <v>1</v>
      </c>
      <c r="D132" s="4" t="s">
        <v>571</v>
      </c>
      <c r="E132" s="4">
        <v>4</v>
      </c>
      <c r="F132" s="4" t="s">
        <v>49</v>
      </c>
      <c r="G132" s="5">
        <v>41016</v>
      </c>
      <c r="H132" s="4" t="s">
        <v>50</v>
      </c>
      <c r="J132" s="5">
        <v>41017</v>
      </c>
    </row>
    <row r="133" spans="1:10">
      <c r="A133" s="4" t="s">
        <v>454</v>
      </c>
      <c r="B133" s="4" t="s">
        <v>101</v>
      </c>
      <c r="C133" s="4" t="b">
        <v>1</v>
      </c>
      <c r="D133" s="4" t="s">
        <v>315</v>
      </c>
      <c r="E133" s="4">
        <v>1</v>
      </c>
      <c r="F133" s="4" t="s">
        <v>49</v>
      </c>
      <c r="G133" s="5">
        <v>41016</v>
      </c>
      <c r="H133" s="4" t="s">
        <v>50</v>
      </c>
      <c r="J133" s="5">
        <v>41016</v>
      </c>
    </row>
    <row r="134" spans="1:10">
      <c r="A134" s="4" t="s">
        <v>263</v>
      </c>
      <c r="B134" s="4" t="s">
        <v>232</v>
      </c>
      <c r="C134" s="4" t="b">
        <v>1</v>
      </c>
      <c r="D134" s="4" t="s">
        <v>17</v>
      </c>
      <c r="E134" s="4">
        <v>1</v>
      </c>
      <c r="F134" s="4" t="s">
        <v>49</v>
      </c>
      <c r="G134" s="5">
        <v>41016</v>
      </c>
      <c r="H134" s="4" t="s">
        <v>50</v>
      </c>
      <c r="J134" s="5">
        <v>41015</v>
      </c>
    </row>
    <row r="135" spans="1:10">
      <c r="A135" s="4" t="s">
        <v>572</v>
      </c>
      <c r="B135" s="4" t="s">
        <v>573</v>
      </c>
      <c r="C135" s="4" t="b">
        <v>1</v>
      </c>
      <c r="D135" s="4" t="s">
        <v>527</v>
      </c>
      <c r="E135" s="4">
        <v>1</v>
      </c>
      <c r="F135" s="4" t="s">
        <v>49</v>
      </c>
      <c r="G135" s="5">
        <v>41016</v>
      </c>
      <c r="H135" s="4" t="s">
        <v>50</v>
      </c>
      <c r="J135" s="5">
        <v>41025</v>
      </c>
    </row>
    <row r="136" spans="1:10">
      <c r="A136" s="4" t="s">
        <v>350</v>
      </c>
      <c r="B136" s="4" t="s">
        <v>291</v>
      </c>
      <c r="C136" s="4" t="b">
        <v>1</v>
      </c>
      <c r="D136" s="4" t="s">
        <v>315</v>
      </c>
      <c r="E136" s="4">
        <v>0.33</v>
      </c>
      <c r="F136" s="4" t="s">
        <v>49</v>
      </c>
      <c r="G136" s="5">
        <v>41016</v>
      </c>
      <c r="H136" s="4" t="s">
        <v>50</v>
      </c>
      <c r="J136" s="5">
        <v>41017</v>
      </c>
    </row>
    <row r="137" spans="1:10">
      <c r="A137" s="4" t="s">
        <v>435</v>
      </c>
      <c r="B137" s="4" t="s">
        <v>436</v>
      </c>
      <c r="C137" s="4" t="b">
        <v>1</v>
      </c>
      <c r="D137" s="4" t="s">
        <v>571</v>
      </c>
      <c r="E137" s="4">
        <v>0.5</v>
      </c>
      <c r="F137" s="4" t="s">
        <v>49</v>
      </c>
      <c r="G137" s="5">
        <v>41016</v>
      </c>
      <c r="H137" s="4" t="s">
        <v>50</v>
      </c>
      <c r="J137" s="5">
        <v>41019</v>
      </c>
    </row>
    <row r="138" spans="1:10">
      <c r="A138" s="4" t="s">
        <v>498</v>
      </c>
      <c r="B138" s="4" t="s">
        <v>499</v>
      </c>
      <c r="C138" s="4" t="b">
        <v>1</v>
      </c>
      <c r="D138" s="4" t="s">
        <v>486</v>
      </c>
      <c r="E138" s="4">
        <v>0.5</v>
      </c>
      <c r="F138" s="4" t="s">
        <v>49</v>
      </c>
      <c r="G138" s="5">
        <v>41017</v>
      </c>
      <c r="H138" s="4" t="s">
        <v>50</v>
      </c>
      <c r="J138" s="5">
        <v>41018</v>
      </c>
    </row>
    <row r="139" spans="1:10">
      <c r="A139" s="4" t="s">
        <v>430</v>
      </c>
      <c r="B139" s="4" t="s">
        <v>431</v>
      </c>
      <c r="C139" s="4" t="b">
        <v>1</v>
      </c>
      <c r="D139" s="4" t="s">
        <v>8</v>
      </c>
      <c r="E139" s="4">
        <v>1.5</v>
      </c>
      <c r="F139" s="4" t="s">
        <v>49</v>
      </c>
      <c r="G139" s="5">
        <v>41017</v>
      </c>
      <c r="H139" s="4" t="s">
        <v>50</v>
      </c>
      <c r="I139" s="4" t="s">
        <v>94</v>
      </c>
      <c r="J139" s="5">
        <v>41023</v>
      </c>
    </row>
    <row r="140" spans="1:10">
      <c r="A140" s="4" t="s">
        <v>70</v>
      </c>
      <c r="B140" s="4" t="s">
        <v>71</v>
      </c>
      <c r="C140" s="4" t="b">
        <v>1</v>
      </c>
      <c r="D140" s="4" t="s">
        <v>571</v>
      </c>
      <c r="E140" s="4">
        <v>1</v>
      </c>
      <c r="F140" s="4" t="s">
        <v>49</v>
      </c>
      <c r="G140" s="5">
        <v>41017</v>
      </c>
      <c r="H140" s="4" t="s">
        <v>50</v>
      </c>
      <c r="J140" s="5">
        <v>41018</v>
      </c>
    </row>
    <row r="141" spans="1:10">
      <c r="A141" s="4" t="s">
        <v>435</v>
      </c>
      <c r="B141" s="4" t="s">
        <v>436</v>
      </c>
      <c r="C141" s="4" t="b">
        <v>1</v>
      </c>
      <c r="D141" s="4" t="s">
        <v>571</v>
      </c>
      <c r="E141" s="4">
        <v>0.5</v>
      </c>
      <c r="F141" s="4" t="s">
        <v>49</v>
      </c>
      <c r="G141" s="5">
        <v>41017</v>
      </c>
      <c r="H141" s="4" t="s">
        <v>50</v>
      </c>
      <c r="J141" s="5">
        <v>41019</v>
      </c>
    </row>
    <row r="142" spans="1:10">
      <c r="A142" s="4" t="s">
        <v>520</v>
      </c>
      <c r="B142" s="4" t="s">
        <v>521</v>
      </c>
      <c r="C142" s="4" t="b">
        <v>0</v>
      </c>
      <c r="D142" s="4" t="s">
        <v>315</v>
      </c>
      <c r="E142" s="4">
        <v>1</v>
      </c>
      <c r="F142" s="4" t="s">
        <v>49</v>
      </c>
      <c r="G142" s="5">
        <v>41017</v>
      </c>
      <c r="H142" s="4" t="s">
        <v>50</v>
      </c>
      <c r="J142" s="5">
        <v>41017</v>
      </c>
    </row>
    <row r="143" spans="1:10">
      <c r="A143" s="4" t="s">
        <v>414</v>
      </c>
      <c r="B143" s="4" t="s">
        <v>488</v>
      </c>
      <c r="C143" s="4" t="b">
        <v>1</v>
      </c>
      <c r="D143" s="4" t="s">
        <v>571</v>
      </c>
      <c r="E143" s="4">
        <v>1</v>
      </c>
      <c r="F143" s="4" t="s">
        <v>49</v>
      </c>
      <c r="G143" s="5">
        <v>41017</v>
      </c>
      <c r="H143" s="4" t="s">
        <v>50</v>
      </c>
      <c r="J143" s="5">
        <v>41015</v>
      </c>
    </row>
    <row r="144" spans="1:10">
      <c r="A144" s="4" t="s">
        <v>524</v>
      </c>
      <c r="B144" s="4" t="s">
        <v>525</v>
      </c>
      <c r="C144" s="4" t="b">
        <v>0</v>
      </c>
      <c r="D144" s="4" t="s">
        <v>527</v>
      </c>
      <c r="E144" s="4">
        <v>1</v>
      </c>
      <c r="F144" s="4" t="s">
        <v>49</v>
      </c>
      <c r="G144" s="5">
        <v>41017</v>
      </c>
      <c r="H144" s="4" t="s">
        <v>50</v>
      </c>
      <c r="J144" s="5">
        <v>41018</v>
      </c>
    </row>
    <row r="145" spans="1:10">
      <c r="A145" s="4" t="s">
        <v>544</v>
      </c>
      <c r="B145" s="4" t="s">
        <v>545</v>
      </c>
      <c r="C145" s="4" t="b">
        <v>0</v>
      </c>
      <c r="D145" s="4" t="s">
        <v>527</v>
      </c>
      <c r="E145" s="4">
        <v>1</v>
      </c>
      <c r="F145" s="4" t="s">
        <v>49</v>
      </c>
      <c r="G145" s="5">
        <v>41017</v>
      </c>
      <c r="H145" s="4" t="s">
        <v>50</v>
      </c>
      <c r="J145" s="5">
        <v>41023</v>
      </c>
    </row>
    <row r="146" spans="1:10">
      <c r="A146" s="4" t="s">
        <v>502</v>
      </c>
      <c r="B146" s="4" t="s">
        <v>503</v>
      </c>
      <c r="C146" s="4" t="b">
        <v>1</v>
      </c>
      <c r="D146" s="4" t="s">
        <v>5</v>
      </c>
      <c r="E146" s="4">
        <v>8</v>
      </c>
      <c r="F146" s="4" t="s">
        <v>49</v>
      </c>
      <c r="G146" s="5">
        <v>41017</v>
      </c>
      <c r="H146" s="4" t="s">
        <v>50</v>
      </c>
      <c r="J146" s="5">
        <v>41018</v>
      </c>
    </row>
    <row r="147" spans="1:10">
      <c r="A147" s="4" t="s">
        <v>411</v>
      </c>
      <c r="B147" s="4" t="s">
        <v>487</v>
      </c>
      <c r="C147" s="4" t="b">
        <v>1</v>
      </c>
      <c r="D147" s="4" t="s">
        <v>571</v>
      </c>
      <c r="E147" s="4">
        <v>1</v>
      </c>
      <c r="F147" s="4" t="s">
        <v>49</v>
      </c>
      <c r="G147" s="5">
        <v>41017</v>
      </c>
      <c r="H147" s="4" t="s">
        <v>50</v>
      </c>
      <c r="J147" s="5">
        <v>41015</v>
      </c>
    </row>
    <row r="148" spans="1:10">
      <c r="A148" s="4" t="s">
        <v>556</v>
      </c>
      <c r="B148" s="4" t="s">
        <v>557</v>
      </c>
      <c r="C148" s="4" t="b">
        <v>1</v>
      </c>
      <c r="D148" s="4" t="s">
        <v>8</v>
      </c>
      <c r="E148" s="4">
        <v>1.33</v>
      </c>
      <c r="F148" s="4" t="s">
        <v>49</v>
      </c>
      <c r="G148" s="5">
        <v>41018</v>
      </c>
      <c r="H148" s="4" t="s">
        <v>50</v>
      </c>
      <c r="I148" s="4" t="s">
        <v>94</v>
      </c>
      <c r="J148" s="5">
        <v>41023</v>
      </c>
    </row>
    <row r="149" spans="1:10">
      <c r="A149" s="4" t="s">
        <v>430</v>
      </c>
      <c r="B149" s="4" t="s">
        <v>431</v>
      </c>
      <c r="C149" s="4" t="b">
        <v>1</v>
      </c>
      <c r="D149" s="4" t="s">
        <v>8</v>
      </c>
      <c r="E149" s="4">
        <v>1.64</v>
      </c>
      <c r="F149" s="4" t="s">
        <v>49</v>
      </c>
      <c r="G149" s="5">
        <v>41018</v>
      </c>
      <c r="H149" s="4" t="s">
        <v>50</v>
      </c>
      <c r="J149" s="5">
        <v>41019</v>
      </c>
    </row>
    <row r="150" spans="1:10">
      <c r="A150" s="4" t="s">
        <v>73</v>
      </c>
      <c r="B150" s="4" t="s">
        <v>74</v>
      </c>
      <c r="C150" s="4" t="b">
        <v>1</v>
      </c>
      <c r="D150" s="4" t="s">
        <v>8</v>
      </c>
      <c r="E150" s="4">
        <v>1</v>
      </c>
      <c r="F150" s="4" t="s">
        <v>49</v>
      </c>
      <c r="G150" s="5">
        <v>41018</v>
      </c>
      <c r="H150" s="4" t="s">
        <v>50</v>
      </c>
      <c r="I150" s="4" t="s">
        <v>94</v>
      </c>
      <c r="J150" s="5">
        <v>41023</v>
      </c>
    </row>
    <row r="151" spans="1:10">
      <c r="A151" s="4" t="s">
        <v>435</v>
      </c>
      <c r="B151" s="4" t="s">
        <v>436</v>
      </c>
      <c r="C151" s="4" t="b">
        <v>1</v>
      </c>
      <c r="D151" s="4" t="s">
        <v>571</v>
      </c>
      <c r="E151" s="4">
        <v>0.5</v>
      </c>
      <c r="F151" s="4" t="s">
        <v>49</v>
      </c>
      <c r="G151" s="5">
        <v>41018</v>
      </c>
      <c r="H151" s="4" t="s">
        <v>50</v>
      </c>
      <c r="J151" s="5">
        <v>41019</v>
      </c>
    </row>
    <row r="152" spans="1:10">
      <c r="A152" s="4" t="s">
        <v>70</v>
      </c>
      <c r="B152" s="4" t="s">
        <v>71</v>
      </c>
      <c r="C152" s="4" t="b">
        <v>1</v>
      </c>
      <c r="D152" s="4" t="s">
        <v>571</v>
      </c>
      <c r="E152" s="4">
        <v>2</v>
      </c>
      <c r="F152" s="4" t="s">
        <v>49</v>
      </c>
      <c r="G152" s="5">
        <v>41018</v>
      </c>
      <c r="H152" s="4" t="s">
        <v>50</v>
      </c>
      <c r="J152" s="5">
        <v>41019</v>
      </c>
    </row>
    <row r="153" spans="1:10">
      <c r="A153" s="4" t="s">
        <v>513</v>
      </c>
      <c r="B153" s="4" t="s">
        <v>85</v>
      </c>
      <c r="C153" s="4" t="b">
        <v>1</v>
      </c>
      <c r="D153" s="4" t="s">
        <v>315</v>
      </c>
      <c r="E153" s="4">
        <v>1</v>
      </c>
      <c r="F153" s="4" t="s">
        <v>49</v>
      </c>
      <c r="G153" s="5">
        <v>41018</v>
      </c>
      <c r="H153" s="4" t="s">
        <v>50</v>
      </c>
      <c r="J153" s="5">
        <v>41019</v>
      </c>
    </row>
    <row r="154" spans="1:10">
      <c r="A154" s="4" t="s">
        <v>489</v>
      </c>
      <c r="B154" s="4" t="s">
        <v>490</v>
      </c>
      <c r="C154" s="4" t="b">
        <v>0</v>
      </c>
      <c r="D154" s="4" t="s">
        <v>314</v>
      </c>
      <c r="E154" s="4">
        <v>1.5</v>
      </c>
      <c r="F154" s="4" t="s">
        <v>49</v>
      </c>
      <c r="G154" s="5">
        <v>41018</v>
      </c>
      <c r="H154" s="4" t="s">
        <v>50</v>
      </c>
      <c r="J154" s="5">
        <v>41015</v>
      </c>
    </row>
    <row r="155" spans="1:10">
      <c r="A155" s="4" t="s">
        <v>329</v>
      </c>
      <c r="B155" s="4" t="s">
        <v>330</v>
      </c>
      <c r="C155" s="4" t="b">
        <v>1</v>
      </c>
      <c r="D155" s="4" t="s">
        <v>314</v>
      </c>
      <c r="E155" s="4">
        <v>1</v>
      </c>
      <c r="F155" s="4" t="s">
        <v>49</v>
      </c>
      <c r="G155" s="5">
        <v>41018</v>
      </c>
      <c r="H155" s="4" t="s">
        <v>50</v>
      </c>
      <c r="J155" s="5">
        <v>41018</v>
      </c>
    </row>
    <row r="156" spans="1:10">
      <c r="A156" s="4" t="s">
        <v>583</v>
      </c>
      <c r="B156" s="4" t="s">
        <v>584</v>
      </c>
      <c r="C156" s="4" t="b">
        <v>1</v>
      </c>
      <c r="D156" s="4" t="s">
        <v>527</v>
      </c>
      <c r="E156" s="4">
        <v>1.5</v>
      </c>
      <c r="F156" s="4" t="s">
        <v>49</v>
      </c>
      <c r="G156" s="5">
        <v>41018</v>
      </c>
      <c r="H156" s="4" t="s">
        <v>50</v>
      </c>
      <c r="J156" s="5">
        <v>41078</v>
      </c>
    </row>
    <row r="157" spans="1:10">
      <c r="A157" s="4" t="s">
        <v>528</v>
      </c>
      <c r="B157" s="4" t="s">
        <v>529</v>
      </c>
      <c r="C157" s="4" t="b">
        <v>0</v>
      </c>
      <c r="D157" s="4" t="s">
        <v>315</v>
      </c>
      <c r="E157" s="4">
        <v>1</v>
      </c>
      <c r="F157" s="4" t="s">
        <v>49</v>
      </c>
      <c r="G157" s="5">
        <v>41018</v>
      </c>
      <c r="H157" s="4" t="s">
        <v>50</v>
      </c>
      <c r="J157" s="5">
        <v>41018</v>
      </c>
    </row>
    <row r="158" spans="1:10">
      <c r="A158" s="4" t="s">
        <v>530</v>
      </c>
      <c r="B158" s="4" t="s">
        <v>531</v>
      </c>
      <c r="C158" s="4" t="b">
        <v>0</v>
      </c>
      <c r="D158" s="4" t="s">
        <v>315</v>
      </c>
      <c r="E158" s="4">
        <v>0.5</v>
      </c>
      <c r="F158" s="4" t="s">
        <v>49</v>
      </c>
      <c r="G158" s="5">
        <v>41018</v>
      </c>
      <c r="H158" s="4" t="s">
        <v>50</v>
      </c>
      <c r="J158" s="5">
        <v>41019</v>
      </c>
    </row>
    <row r="159" spans="1:10">
      <c r="A159" s="4" t="s">
        <v>682</v>
      </c>
      <c r="B159" s="4" t="s">
        <v>101</v>
      </c>
      <c r="C159" s="4" t="b">
        <v>1</v>
      </c>
      <c r="D159" s="4" t="s">
        <v>17</v>
      </c>
      <c r="E159" s="4">
        <v>2</v>
      </c>
      <c r="F159" s="4" t="s">
        <v>49</v>
      </c>
      <c r="G159" s="5">
        <v>41018</v>
      </c>
      <c r="H159" s="4" t="s">
        <v>50</v>
      </c>
      <c r="J159" s="5">
        <v>41056</v>
      </c>
    </row>
    <row r="160" spans="1:10">
      <c r="A160" s="4" t="s">
        <v>430</v>
      </c>
      <c r="B160" s="4" t="s">
        <v>431</v>
      </c>
      <c r="C160" s="4" t="b">
        <v>1</v>
      </c>
      <c r="D160" s="4" t="s">
        <v>8</v>
      </c>
      <c r="E160" s="4">
        <v>1.5</v>
      </c>
      <c r="F160" s="4" t="s">
        <v>49</v>
      </c>
      <c r="G160" s="5">
        <v>41019</v>
      </c>
      <c r="H160" s="4" t="s">
        <v>50</v>
      </c>
      <c r="I160" s="4" t="s">
        <v>94</v>
      </c>
      <c r="J160" s="5">
        <v>41023</v>
      </c>
    </row>
    <row r="161" spans="1:10">
      <c r="A161" s="4" t="s">
        <v>530</v>
      </c>
      <c r="B161" s="4" t="s">
        <v>531</v>
      </c>
      <c r="C161" s="4" t="b">
        <v>0</v>
      </c>
      <c r="D161" s="4" t="s">
        <v>315</v>
      </c>
      <c r="E161" s="4">
        <v>0.5</v>
      </c>
      <c r="F161" s="4" t="s">
        <v>49</v>
      </c>
      <c r="G161" s="5">
        <v>41019</v>
      </c>
      <c r="H161" s="4" t="s">
        <v>50</v>
      </c>
      <c r="J161" s="5">
        <v>41019</v>
      </c>
    </row>
    <row r="162" spans="1:10">
      <c r="A162" s="4" t="s">
        <v>524</v>
      </c>
      <c r="B162" s="4" t="s">
        <v>525</v>
      </c>
      <c r="C162" s="4" t="b">
        <v>0</v>
      </c>
      <c r="D162" s="4" t="s">
        <v>527</v>
      </c>
      <c r="E162" s="4">
        <v>6</v>
      </c>
      <c r="F162" s="4" t="s">
        <v>49</v>
      </c>
      <c r="G162" s="5">
        <v>41019</v>
      </c>
      <c r="H162" s="4" t="s">
        <v>50</v>
      </c>
      <c r="J162" s="5">
        <v>41023</v>
      </c>
    </row>
    <row r="163" spans="1:10">
      <c r="A163" s="4" t="s">
        <v>70</v>
      </c>
      <c r="B163" s="4" t="s">
        <v>71</v>
      </c>
      <c r="C163" s="4" t="b">
        <v>1</v>
      </c>
      <c r="D163" s="4" t="s">
        <v>571</v>
      </c>
      <c r="E163" s="4">
        <v>4</v>
      </c>
      <c r="F163" s="4" t="s">
        <v>49</v>
      </c>
      <c r="G163" s="5">
        <v>41019</v>
      </c>
      <c r="H163" s="4" t="s">
        <v>50</v>
      </c>
      <c r="J163" s="5">
        <v>41019</v>
      </c>
    </row>
    <row r="164" spans="1:10">
      <c r="A164" s="4" t="s">
        <v>73</v>
      </c>
      <c r="B164" s="4" t="s">
        <v>74</v>
      </c>
      <c r="C164" s="4" t="b">
        <v>1</v>
      </c>
      <c r="D164" s="4" t="s">
        <v>8</v>
      </c>
      <c r="E164" s="4">
        <v>1.5</v>
      </c>
      <c r="F164" s="4" t="s">
        <v>49</v>
      </c>
      <c r="G164" s="5">
        <v>41022</v>
      </c>
      <c r="H164" s="4" t="s">
        <v>50</v>
      </c>
      <c r="I164" s="4" t="s">
        <v>94</v>
      </c>
      <c r="J164" s="5">
        <v>41023</v>
      </c>
    </row>
    <row r="165" spans="1:10">
      <c r="A165" s="4" t="s">
        <v>70</v>
      </c>
      <c r="B165" s="4" t="s">
        <v>71</v>
      </c>
      <c r="C165" s="4" t="b">
        <v>1</v>
      </c>
      <c r="D165" s="4" t="s">
        <v>571</v>
      </c>
      <c r="E165" s="4">
        <v>3</v>
      </c>
      <c r="F165" s="4" t="s">
        <v>49</v>
      </c>
      <c r="G165" s="5">
        <v>41022</v>
      </c>
      <c r="H165" s="4" t="s">
        <v>50</v>
      </c>
      <c r="J165" s="5">
        <v>41023</v>
      </c>
    </row>
    <row r="166" spans="1:10">
      <c r="A166" s="4" t="s">
        <v>460</v>
      </c>
      <c r="B166" s="4" t="s">
        <v>461</v>
      </c>
      <c r="C166" s="4" t="b">
        <v>1</v>
      </c>
      <c r="D166" s="4" t="s">
        <v>5</v>
      </c>
      <c r="E166" s="4">
        <v>0.75</v>
      </c>
      <c r="F166" s="4" t="s">
        <v>49</v>
      </c>
      <c r="G166" s="5">
        <v>41022</v>
      </c>
      <c r="H166" s="4" t="s">
        <v>50</v>
      </c>
      <c r="J166" s="5">
        <v>41023</v>
      </c>
    </row>
    <row r="167" spans="1:10">
      <c r="A167" s="4" t="s">
        <v>544</v>
      </c>
      <c r="B167" s="4" t="s">
        <v>545</v>
      </c>
      <c r="C167" s="4" t="b">
        <v>0</v>
      </c>
      <c r="D167" s="4" t="s">
        <v>527</v>
      </c>
      <c r="E167" s="4">
        <v>1.5</v>
      </c>
      <c r="F167" s="4" t="s">
        <v>49</v>
      </c>
      <c r="G167" s="5">
        <v>41022</v>
      </c>
      <c r="H167" s="4" t="s">
        <v>50</v>
      </c>
      <c r="J167" s="5">
        <v>41023</v>
      </c>
    </row>
    <row r="168" spans="1:10">
      <c r="A168" s="4" t="s">
        <v>491</v>
      </c>
      <c r="B168" s="4" t="s">
        <v>492</v>
      </c>
      <c r="C168" s="4" t="b">
        <v>1</v>
      </c>
      <c r="D168" s="4" t="s">
        <v>314</v>
      </c>
      <c r="E168" s="4">
        <v>1</v>
      </c>
      <c r="F168" s="4" t="s">
        <v>49</v>
      </c>
      <c r="G168" s="5">
        <v>41022</v>
      </c>
      <c r="H168" s="4" t="s">
        <v>50</v>
      </c>
      <c r="J168" s="5">
        <v>41022</v>
      </c>
    </row>
    <row r="169" spans="1:10">
      <c r="A169" s="4" t="s">
        <v>504</v>
      </c>
      <c r="B169" s="4" t="s">
        <v>505</v>
      </c>
      <c r="C169" s="4" t="b">
        <v>1</v>
      </c>
      <c r="D169" s="4" t="s">
        <v>486</v>
      </c>
      <c r="E169" s="4">
        <v>0.5</v>
      </c>
      <c r="F169" s="4" t="s">
        <v>49</v>
      </c>
      <c r="G169" s="5">
        <v>41023</v>
      </c>
      <c r="H169" s="4" t="s">
        <v>50</v>
      </c>
      <c r="J169" s="5">
        <v>41023</v>
      </c>
    </row>
    <row r="170" spans="1:10">
      <c r="A170" s="4" t="s">
        <v>430</v>
      </c>
      <c r="B170" s="4" t="s">
        <v>431</v>
      </c>
      <c r="C170" s="4" t="b">
        <v>1</v>
      </c>
      <c r="D170" s="4" t="s">
        <v>8</v>
      </c>
      <c r="E170" s="4">
        <v>1.4</v>
      </c>
      <c r="F170" s="4" t="s">
        <v>49</v>
      </c>
      <c r="G170" s="5">
        <v>41023</v>
      </c>
      <c r="H170" s="4" t="s">
        <v>50</v>
      </c>
      <c r="I170" s="4" t="s">
        <v>574</v>
      </c>
      <c r="J170" s="5">
        <v>41023</v>
      </c>
    </row>
    <row r="171" spans="1:10">
      <c r="A171" s="4" t="s">
        <v>329</v>
      </c>
      <c r="B171" s="4" t="s">
        <v>330</v>
      </c>
      <c r="C171" s="4" t="b">
        <v>1</v>
      </c>
      <c r="D171" s="4" t="s">
        <v>314</v>
      </c>
      <c r="E171" s="4">
        <v>1</v>
      </c>
      <c r="F171" s="4" t="s">
        <v>49</v>
      </c>
      <c r="G171" s="5">
        <v>41023</v>
      </c>
      <c r="H171" s="4" t="s">
        <v>50</v>
      </c>
      <c r="J171" s="5">
        <v>41023</v>
      </c>
    </row>
    <row r="172" spans="1:10">
      <c r="A172" s="4" t="s">
        <v>514</v>
      </c>
      <c r="B172" s="4" t="s">
        <v>101</v>
      </c>
      <c r="C172" s="4" t="b">
        <v>1</v>
      </c>
      <c r="D172" s="4" t="s">
        <v>315</v>
      </c>
      <c r="E172" s="4">
        <v>1</v>
      </c>
      <c r="F172" s="4" t="s">
        <v>49</v>
      </c>
      <c r="G172" s="5">
        <v>41023</v>
      </c>
      <c r="H172" s="4" t="s">
        <v>50</v>
      </c>
      <c r="J172" s="5">
        <v>41024</v>
      </c>
    </row>
    <row r="173" spans="1:10">
      <c r="A173" s="4" t="s">
        <v>581</v>
      </c>
      <c r="B173" s="4" t="s">
        <v>582</v>
      </c>
      <c r="C173" s="4" t="b">
        <v>1</v>
      </c>
      <c r="D173" s="4" t="s">
        <v>527</v>
      </c>
      <c r="E173" s="4">
        <v>1</v>
      </c>
      <c r="F173" s="4" t="s">
        <v>49</v>
      </c>
      <c r="G173" s="5">
        <v>41023</v>
      </c>
      <c r="H173" s="4" t="s">
        <v>50</v>
      </c>
      <c r="J173" s="5">
        <v>41071</v>
      </c>
    </row>
    <row r="174" spans="1:10">
      <c r="A174" s="4" t="s">
        <v>683</v>
      </c>
      <c r="B174" s="4" t="s">
        <v>684</v>
      </c>
      <c r="C174" s="4" t="b">
        <v>1</v>
      </c>
      <c r="D174" s="4" t="s">
        <v>527</v>
      </c>
      <c r="E174" s="4">
        <v>1</v>
      </c>
      <c r="F174" s="4" t="s">
        <v>49</v>
      </c>
      <c r="G174" s="5">
        <v>41023</v>
      </c>
      <c r="H174" s="4" t="s">
        <v>50</v>
      </c>
      <c r="J174" s="5">
        <v>41054</v>
      </c>
    </row>
    <row r="175" spans="1:10">
      <c r="A175" s="4" t="s">
        <v>336</v>
      </c>
      <c r="B175" s="4" t="s">
        <v>101</v>
      </c>
      <c r="C175" s="4" t="b">
        <v>1</v>
      </c>
      <c r="D175" s="4" t="s">
        <v>315</v>
      </c>
      <c r="E175" s="4">
        <v>1</v>
      </c>
      <c r="F175" s="4" t="s">
        <v>49</v>
      </c>
      <c r="G175" s="5">
        <v>41023</v>
      </c>
      <c r="H175" s="4" t="s">
        <v>50</v>
      </c>
      <c r="J175" s="5">
        <v>41023</v>
      </c>
    </row>
    <row r="176" spans="1:10">
      <c r="A176" s="4" t="s">
        <v>583</v>
      </c>
      <c r="B176" s="4" t="s">
        <v>584</v>
      </c>
      <c r="C176" s="4" t="b">
        <v>1</v>
      </c>
      <c r="D176" s="4" t="s">
        <v>527</v>
      </c>
      <c r="E176" s="4">
        <v>1</v>
      </c>
      <c r="F176" s="4" t="s">
        <v>49</v>
      </c>
      <c r="G176" s="5">
        <v>41023</v>
      </c>
      <c r="H176" s="4" t="s">
        <v>50</v>
      </c>
      <c r="J176" s="5">
        <v>41078</v>
      </c>
    </row>
    <row r="177" spans="1:10">
      <c r="A177" s="4" t="s">
        <v>352</v>
      </c>
      <c r="B177" s="4" t="s">
        <v>406</v>
      </c>
      <c r="C177" s="4" t="b">
        <v>0</v>
      </c>
      <c r="D177" s="4" t="s">
        <v>314</v>
      </c>
      <c r="E177" s="4">
        <v>1</v>
      </c>
      <c r="F177" s="4" t="s">
        <v>49</v>
      </c>
      <c r="G177" s="5">
        <v>41024</v>
      </c>
      <c r="H177" s="4" t="s">
        <v>50</v>
      </c>
      <c r="J177" s="5">
        <v>41025</v>
      </c>
    </row>
    <row r="178" spans="1:10">
      <c r="A178" s="4" t="s">
        <v>581</v>
      </c>
      <c r="B178" s="4" t="s">
        <v>582</v>
      </c>
      <c r="C178" s="4" t="b">
        <v>1</v>
      </c>
      <c r="D178" s="4" t="s">
        <v>527</v>
      </c>
      <c r="E178" s="4">
        <v>1.5</v>
      </c>
      <c r="F178" s="4" t="s">
        <v>49</v>
      </c>
      <c r="G178" s="5">
        <v>41024</v>
      </c>
      <c r="H178" s="4" t="s">
        <v>50</v>
      </c>
      <c r="J178" s="5">
        <v>41071</v>
      </c>
    </row>
    <row r="179" spans="1:10">
      <c r="A179" s="4" t="s">
        <v>575</v>
      </c>
      <c r="B179" s="4" t="s">
        <v>576</v>
      </c>
      <c r="C179" s="4" t="b">
        <v>1</v>
      </c>
      <c r="D179" s="4" t="s">
        <v>486</v>
      </c>
      <c r="E179" s="4">
        <v>1</v>
      </c>
      <c r="F179" s="4" t="s">
        <v>49</v>
      </c>
      <c r="G179" s="5">
        <v>41024</v>
      </c>
      <c r="H179" s="4" t="s">
        <v>50</v>
      </c>
      <c r="J179" s="5">
        <v>41024</v>
      </c>
    </row>
    <row r="180" spans="1:10">
      <c r="A180" s="4" t="s">
        <v>514</v>
      </c>
      <c r="B180" s="4" t="s">
        <v>101</v>
      </c>
      <c r="C180" s="4" t="b">
        <v>1</v>
      </c>
      <c r="D180" s="4" t="s">
        <v>315</v>
      </c>
      <c r="E180" s="4">
        <v>1</v>
      </c>
      <c r="F180" s="4" t="s">
        <v>49</v>
      </c>
      <c r="G180" s="5">
        <v>41025</v>
      </c>
      <c r="H180" s="4" t="s">
        <v>50</v>
      </c>
      <c r="J180" s="5">
        <v>41026</v>
      </c>
    </row>
    <row r="181" spans="1:10">
      <c r="A181" s="4" t="s">
        <v>504</v>
      </c>
      <c r="B181" s="4" t="s">
        <v>505</v>
      </c>
      <c r="C181" s="4" t="b">
        <v>1</v>
      </c>
      <c r="D181" s="4" t="s">
        <v>486</v>
      </c>
      <c r="E181" s="4">
        <v>1</v>
      </c>
      <c r="F181" s="4" t="s">
        <v>49</v>
      </c>
      <c r="G181" s="5">
        <v>41025</v>
      </c>
      <c r="H181" s="4" t="s">
        <v>50</v>
      </c>
      <c r="J181" s="5">
        <v>41025</v>
      </c>
    </row>
    <row r="182" spans="1:10">
      <c r="A182" s="4" t="s">
        <v>70</v>
      </c>
      <c r="B182" s="4" t="s">
        <v>71</v>
      </c>
      <c r="C182" s="4" t="b">
        <v>1</v>
      </c>
      <c r="D182" s="4" t="s">
        <v>5</v>
      </c>
      <c r="E182" s="4">
        <v>0.5</v>
      </c>
      <c r="F182" s="4" t="s">
        <v>49</v>
      </c>
      <c r="G182" s="5">
        <v>41025</v>
      </c>
      <c r="H182" s="4" t="s">
        <v>50</v>
      </c>
      <c r="J182" s="5">
        <v>41026</v>
      </c>
    </row>
    <row r="183" spans="1:10">
      <c r="A183" s="4" t="s">
        <v>329</v>
      </c>
      <c r="B183" s="4" t="s">
        <v>330</v>
      </c>
      <c r="C183" s="4" t="b">
        <v>1</v>
      </c>
      <c r="D183" s="4" t="s">
        <v>314</v>
      </c>
      <c r="E183" s="4">
        <v>1</v>
      </c>
      <c r="F183" s="4" t="s">
        <v>49</v>
      </c>
      <c r="G183" s="5">
        <v>41026</v>
      </c>
      <c r="H183" s="4" t="s">
        <v>50</v>
      </c>
      <c r="J183" s="5">
        <v>41026</v>
      </c>
    </row>
    <row r="184" spans="1:10">
      <c r="A184" s="4" t="s">
        <v>575</v>
      </c>
      <c r="B184" s="4" t="s">
        <v>576</v>
      </c>
      <c r="C184" s="4" t="b">
        <v>1</v>
      </c>
      <c r="D184" s="4" t="s">
        <v>486</v>
      </c>
      <c r="E184" s="4">
        <v>1</v>
      </c>
      <c r="F184" s="4" t="s">
        <v>49</v>
      </c>
      <c r="G184" s="5">
        <v>41026</v>
      </c>
      <c r="H184" s="4" t="s">
        <v>50</v>
      </c>
      <c r="J184" s="5">
        <v>41026</v>
      </c>
    </row>
    <row r="185" spans="1:10">
      <c r="A185" s="4" t="s">
        <v>581</v>
      </c>
      <c r="B185" s="4" t="s">
        <v>582</v>
      </c>
      <c r="C185" s="4" t="b">
        <v>1</v>
      </c>
      <c r="D185" s="4" t="s">
        <v>527</v>
      </c>
      <c r="E185" s="4">
        <v>1.5</v>
      </c>
      <c r="F185" s="4" t="s">
        <v>49</v>
      </c>
      <c r="G185" s="5">
        <v>41026</v>
      </c>
      <c r="H185" s="4" t="s">
        <v>50</v>
      </c>
      <c r="J185" s="5">
        <v>41071</v>
      </c>
    </row>
    <row r="186" spans="1:10">
      <c r="A186" s="4" t="s">
        <v>430</v>
      </c>
      <c r="B186" s="4" t="s">
        <v>431</v>
      </c>
      <c r="C186" s="4" t="b">
        <v>1</v>
      </c>
      <c r="D186" s="4" t="s">
        <v>8</v>
      </c>
      <c r="E186" s="4">
        <v>1.6</v>
      </c>
      <c r="F186" s="4" t="s">
        <v>49</v>
      </c>
      <c r="G186" s="5">
        <v>41026</v>
      </c>
      <c r="H186" s="4" t="s">
        <v>50</v>
      </c>
      <c r="I186" s="4" t="s">
        <v>94</v>
      </c>
      <c r="J186" s="5">
        <v>41026</v>
      </c>
    </row>
    <row r="187" spans="1:10">
      <c r="A187" s="4" t="s">
        <v>427</v>
      </c>
      <c r="B187" s="4" t="s">
        <v>292</v>
      </c>
      <c r="C187" s="4" t="b">
        <v>1</v>
      </c>
      <c r="D187" s="4" t="s">
        <v>315</v>
      </c>
      <c r="E187" s="4">
        <v>1</v>
      </c>
      <c r="F187" s="4" t="s">
        <v>49</v>
      </c>
      <c r="G187" s="5">
        <v>41029</v>
      </c>
      <c r="H187" s="4" t="s">
        <v>50</v>
      </c>
      <c r="J187" s="5">
        <v>41029</v>
      </c>
    </row>
    <row r="188" spans="1:10">
      <c r="A188" s="4" t="s">
        <v>460</v>
      </c>
      <c r="B188" s="4" t="s">
        <v>461</v>
      </c>
      <c r="C188" s="4" t="b">
        <v>1</v>
      </c>
      <c r="D188" s="4" t="s">
        <v>5</v>
      </c>
      <c r="E188" s="4">
        <v>2.5</v>
      </c>
      <c r="F188" s="4" t="s">
        <v>49</v>
      </c>
      <c r="G188" s="5">
        <v>41029</v>
      </c>
      <c r="H188" s="4" t="s">
        <v>50</v>
      </c>
      <c r="J188" s="5">
        <v>41030</v>
      </c>
    </row>
    <row r="189" spans="1:10">
      <c r="A189" s="4" t="s">
        <v>65</v>
      </c>
      <c r="B189" s="4" t="s">
        <v>66</v>
      </c>
      <c r="C189" s="4" t="b">
        <v>1</v>
      </c>
      <c r="D189" s="4" t="s">
        <v>5</v>
      </c>
      <c r="E189" s="4">
        <v>0.5</v>
      </c>
      <c r="F189" s="4" t="s">
        <v>49</v>
      </c>
      <c r="G189" s="5">
        <v>41029</v>
      </c>
      <c r="H189" s="4" t="s">
        <v>50</v>
      </c>
      <c r="J189" s="5">
        <v>41030</v>
      </c>
    </row>
    <row r="190" spans="1:10">
      <c r="A190" s="4" t="s">
        <v>504</v>
      </c>
      <c r="B190" s="4" t="s">
        <v>505</v>
      </c>
      <c r="C190" s="4" t="b">
        <v>1</v>
      </c>
      <c r="D190" s="4" t="s">
        <v>486</v>
      </c>
      <c r="E190" s="4">
        <v>1</v>
      </c>
      <c r="F190" s="4" t="s">
        <v>49</v>
      </c>
      <c r="G190" s="5">
        <v>41029</v>
      </c>
      <c r="H190" s="4" t="s">
        <v>50</v>
      </c>
      <c r="J190" s="5">
        <v>41029</v>
      </c>
    </row>
    <row r="191" spans="1:10">
      <c r="A191" s="4" t="s">
        <v>70</v>
      </c>
      <c r="B191" s="4" t="s">
        <v>71</v>
      </c>
      <c r="C191" s="4" t="b">
        <v>1</v>
      </c>
      <c r="D191" s="4" t="s">
        <v>571</v>
      </c>
      <c r="E191" s="4">
        <v>1</v>
      </c>
      <c r="F191" s="4" t="s">
        <v>49</v>
      </c>
      <c r="G191" s="5">
        <v>41029</v>
      </c>
      <c r="H191" s="4" t="s">
        <v>50</v>
      </c>
      <c r="J191" s="5">
        <v>41032</v>
      </c>
    </row>
    <row r="192" spans="1:10">
      <c r="A192" s="4" t="s">
        <v>430</v>
      </c>
      <c r="B192" s="4" t="s">
        <v>431</v>
      </c>
      <c r="C192" s="4" t="b">
        <v>1</v>
      </c>
      <c r="D192" s="4" t="s">
        <v>8</v>
      </c>
      <c r="E192" s="4">
        <v>2.38</v>
      </c>
      <c r="F192" s="4" t="s">
        <v>49</v>
      </c>
      <c r="G192" s="5">
        <v>41029</v>
      </c>
      <c r="H192" s="4" t="s">
        <v>50</v>
      </c>
      <c r="J192" s="5">
        <v>41029</v>
      </c>
    </row>
    <row r="193" spans="1:10">
      <c r="A193" s="4" t="s">
        <v>329</v>
      </c>
      <c r="B193" s="4" t="s">
        <v>330</v>
      </c>
      <c r="C193" s="4" t="b">
        <v>1</v>
      </c>
      <c r="D193" s="4" t="s">
        <v>314</v>
      </c>
      <c r="E193" s="4">
        <v>1</v>
      </c>
      <c r="F193" s="4" t="s">
        <v>49</v>
      </c>
      <c r="G193" s="5">
        <v>41029</v>
      </c>
      <c r="H193" s="4" t="s">
        <v>50</v>
      </c>
      <c r="J193" s="5">
        <v>41030</v>
      </c>
    </row>
    <row r="194" spans="1:10">
      <c r="A194" s="4" t="s">
        <v>579</v>
      </c>
      <c r="B194" s="4" t="s">
        <v>580</v>
      </c>
      <c r="C194" s="4" t="b">
        <v>1</v>
      </c>
      <c r="D194" s="4" t="s">
        <v>486</v>
      </c>
      <c r="E194" s="4">
        <v>1.5</v>
      </c>
      <c r="F194" s="4" t="s">
        <v>49</v>
      </c>
      <c r="G194" s="5">
        <v>41030</v>
      </c>
      <c r="H194" s="4" t="s">
        <v>50</v>
      </c>
      <c r="J194" s="5">
        <v>41030</v>
      </c>
    </row>
    <row r="195" spans="1:10">
      <c r="A195" s="4" t="s">
        <v>430</v>
      </c>
      <c r="B195" s="4" t="s">
        <v>431</v>
      </c>
      <c r="C195" s="4" t="b">
        <v>1</v>
      </c>
      <c r="D195" s="4" t="s">
        <v>8</v>
      </c>
      <c r="E195" s="4">
        <v>0.72</v>
      </c>
      <c r="F195" s="4" t="s">
        <v>49</v>
      </c>
      <c r="G195" s="5">
        <v>41030</v>
      </c>
      <c r="H195" s="4" t="s">
        <v>50</v>
      </c>
      <c r="J195" s="5">
        <v>41031</v>
      </c>
    </row>
    <row r="196" spans="1:10">
      <c r="A196" s="4" t="s">
        <v>70</v>
      </c>
      <c r="B196" s="4" t="s">
        <v>71</v>
      </c>
      <c r="C196" s="4" t="b">
        <v>1</v>
      </c>
      <c r="D196" s="4" t="s">
        <v>571</v>
      </c>
      <c r="E196" s="4">
        <v>1</v>
      </c>
      <c r="F196" s="4" t="s">
        <v>49</v>
      </c>
      <c r="G196" s="5">
        <v>41030</v>
      </c>
      <c r="H196" s="4" t="s">
        <v>50</v>
      </c>
      <c r="J196" s="5">
        <v>41032</v>
      </c>
    </row>
    <row r="197" spans="1:10">
      <c r="A197" s="4" t="s">
        <v>351</v>
      </c>
      <c r="B197" s="4" t="s">
        <v>293</v>
      </c>
      <c r="C197" s="4" t="b">
        <v>1</v>
      </c>
      <c r="D197" s="4" t="s">
        <v>315</v>
      </c>
      <c r="E197" s="4">
        <v>1</v>
      </c>
      <c r="F197" s="4" t="s">
        <v>49</v>
      </c>
      <c r="G197" s="5">
        <v>41030</v>
      </c>
      <c r="H197" s="4" t="s">
        <v>50</v>
      </c>
      <c r="J197" s="5">
        <v>41030</v>
      </c>
    </row>
    <row r="198" spans="1:10">
      <c r="A198" s="4" t="s">
        <v>366</v>
      </c>
      <c r="B198" s="4" t="s">
        <v>101</v>
      </c>
      <c r="C198" s="4" t="b">
        <v>1</v>
      </c>
      <c r="D198" s="4" t="s">
        <v>7</v>
      </c>
      <c r="E198" s="4">
        <v>2</v>
      </c>
      <c r="F198" s="4" t="s">
        <v>49</v>
      </c>
      <c r="G198" s="5">
        <v>41030</v>
      </c>
      <c r="H198" s="4" t="s">
        <v>50</v>
      </c>
      <c r="J198" s="5">
        <v>41031</v>
      </c>
    </row>
    <row r="199" spans="1:10">
      <c r="A199" s="4" t="s">
        <v>565</v>
      </c>
      <c r="B199" s="4" t="s">
        <v>85</v>
      </c>
      <c r="C199" s="4" t="b">
        <v>1</v>
      </c>
      <c r="D199" s="4" t="s">
        <v>680</v>
      </c>
      <c r="E199" s="4">
        <v>1</v>
      </c>
      <c r="F199" s="4" t="s">
        <v>49</v>
      </c>
      <c r="G199" s="5">
        <v>41030</v>
      </c>
      <c r="H199" s="4" t="s">
        <v>50</v>
      </c>
      <c r="J199" s="5">
        <v>41039</v>
      </c>
    </row>
    <row r="200" spans="1:10">
      <c r="A200" s="4" t="s">
        <v>612</v>
      </c>
      <c r="B200" s="4" t="s">
        <v>613</v>
      </c>
      <c r="C200" s="4" t="b">
        <v>0</v>
      </c>
      <c r="D200" s="4" t="s">
        <v>680</v>
      </c>
      <c r="E200" s="4">
        <v>1</v>
      </c>
      <c r="F200" s="4" t="s">
        <v>49</v>
      </c>
      <c r="G200" s="5">
        <v>41030</v>
      </c>
      <c r="H200" s="4" t="s">
        <v>50</v>
      </c>
      <c r="J200" s="5">
        <v>41039</v>
      </c>
    </row>
    <row r="201" spans="1:10">
      <c r="A201" s="4" t="s">
        <v>595</v>
      </c>
      <c r="B201" s="4" t="s">
        <v>596</v>
      </c>
      <c r="C201" s="4" t="b">
        <v>0</v>
      </c>
      <c r="D201" s="4" t="s">
        <v>314</v>
      </c>
      <c r="E201" s="4">
        <v>1</v>
      </c>
      <c r="F201" s="4" t="s">
        <v>49</v>
      </c>
      <c r="G201" s="5">
        <v>41030</v>
      </c>
      <c r="H201" s="4" t="s">
        <v>50</v>
      </c>
      <c r="J201" s="5">
        <v>41030</v>
      </c>
    </row>
    <row r="202" spans="1:10">
      <c r="A202" s="4" t="s">
        <v>479</v>
      </c>
      <c r="B202" s="4" t="s">
        <v>101</v>
      </c>
      <c r="C202" s="4" t="b">
        <v>1</v>
      </c>
      <c r="D202" s="4" t="s">
        <v>571</v>
      </c>
      <c r="E202" s="4">
        <v>1</v>
      </c>
      <c r="F202" s="4" t="s">
        <v>49</v>
      </c>
      <c r="G202" s="5">
        <v>41031</v>
      </c>
      <c r="H202" s="4" t="s">
        <v>50</v>
      </c>
      <c r="J202" s="5">
        <v>41032</v>
      </c>
    </row>
    <row r="203" spans="1:10">
      <c r="A203" s="4" t="s">
        <v>70</v>
      </c>
      <c r="B203" s="4" t="s">
        <v>71</v>
      </c>
      <c r="C203" s="4" t="b">
        <v>1</v>
      </c>
      <c r="D203" s="4" t="s">
        <v>571</v>
      </c>
      <c r="E203" s="4">
        <v>1</v>
      </c>
      <c r="F203" s="4" t="s">
        <v>49</v>
      </c>
      <c r="G203" s="5">
        <v>41031</v>
      </c>
      <c r="H203" s="4" t="s">
        <v>50</v>
      </c>
      <c r="J203" s="5">
        <v>41032</v>
      </c>
    </row>
    <row r="204" spans="1:10">
      <c r="A204" s="4" t="s">
        <v>612</v>
      </c>
      <c r="B204" s="4" t="s">
        <v>613</v>
      </c>
      <c r="C204" s="4" t="b">
        <v>0</v>
      </c>
      <c r="D204" s="4" t="s">
        <v>680</v>
      </c>
      <c r="E204" s="4">
        <v>1</v>
      </c>
      <c r="F204" s="4" t="s">
        <v>49</v>
      </c>
      <c r="G204" s="5">
        <v>41031</v>
      </c>
      <c r="H204" s="4" t="s">
        <v>50</v>
      </c>
      <c r="J204" s="5">
        <v>41039</v>
      </c>
    </row>
    <row r="205" spans="1:10">
      <c r="A205" s="4" t="s">
        <v>366</v>
      </c>
      <c r="B205" s="4" t="s">
        <v>101</v>
      </c>
      <c r="C205" s="4" t="b">
        <v>1</v>
      </c>
      <c r="D205" s="4" t="s">
        <v>7</v>
      </c>
      <c r="E205" s="4">
        <v>4</v>
      </c>
      <c r="F205" s="4" t="s">
        <v>49</v>
      </c>
      <c r="G205" s="5">
        <v>41031</v>
      </c>
      <c r="H205" s="4" t="s">
        <v>50</v>
      </c>
      <c r="J205" s="5">
        <v>41031</v>
      </c>
    </row>
    <row r="206" spans="1:10">
      <c r="A206" s="4" t="s">
        <v>516</v>
      </c>
      <c r="B206" s="4" t="s">
        <v>517</v>
      </c>
      <c r="C206" s="4" t="b">
        <v>1</v>
      </c>
      <c r="D206" s="4" t="s">
        <v>314</v>
      </c>
      <c r="E206" s="4">
        <v>1</v>
      </c>
      <c r="F206" s="4" t="s">
        <v>49</v>
      </c>
      <c r="G206" s="5">
        <v>41031</v>
      </c>
      <c r="H206" s="4" t="s">
        <v>50</v>
      </c>
      <c r="J206" s="5">
        <v>41031</v>
      </c>
    </row>
    <row r="207" spans="1:10">
      <c r="A207" s="4" t="s">
        <v>366</v>
      </c>
      <c r="B207" s="4" t="s">
        <v>101</v>
      </c>
      <c r="C207" s="4" t="b">
        <v>1</v>
      </c>
      <c r="D207" s="4" t="s">
        <v>7</v>
      </c>
      <c r="E207" s="4">
        <v>1</v>
      </c>
      <c r="F207" s="4" t="s">
        <v>49</v>
      </c>
      <c r="G207" s="5">
        <v>41032</v>
      </c>
      <c r="H207" s="4" t="s">
        <v>50</v>
      </c>
      <c r="J207" s="5">
        <v>41038</v>
      </c>
    </row>
    <row r="208" spans="1:10">
      <c r="A208" s="4" t="s">
        <v>407</v>
      </c>
      <c r="B208" s="4" t="s">
        <v>597</v>
      </c>
      <c r="C208" s="4" t="b">
        <v>1</v>
      </c>
      <c r="D208" s="4" t="s">
        <v>315</v>
      </c>
      <c r="E208" s="4">
        <v>1</v>
      </c>
      <c r="F208" s="4" t="s">
        <v>49</v>
      </c>
      <c r="G208" s="5">
        <v>41033</v>
      </c>
      <c r="H208" s="4" t="s">
        <v>50</v>
      </c>
      <c r="J208" s="5">
        <v>41034</v>
      </c>
    </row>
    <row r="209" spans="1:10">
      <c r="A209" s="4" t="s">
        <v>579</v>
      </c>
      <c r="B209" s="4" t="s">
        <v>580</v>
      </c>
      <c r="C209" s="4" t="b">
        <v>1</v>
      </c>
      <c r="D209" s="4" t="s">
        <v>486</v>
      </c>
      <c r="E209" s="4">
        <v>2</v>
      </c>
      <c r="F209" s="4" t="s">
        <v>49</v>
      </c>
      <c r="G209" s="5">
        <v>41033</v>
      </c>
      <c r="H209" s="4" t="s">
        <v>50</v>
      </c>
      <c r="J209" s="5">
        <v>41033</v>
      </c>
    </row>
    <row r="210" spans="1:10">
      <c r="A210" s="4" t="s">
        <v>831</v>
      </c>
      <c r="B210" s="4" t="s">
        <v>832</v>
      </c>
      <c r="C210" s="4" t="b">
        <v>0</v>
      </c>
      <c r="D210" s="4" t="s">
        <v>527</v>
      </c>
      <c r="E210" s="4">
        <v>1</v>
      </c>
      <c r="F210" s="4" t="s">
        <v>49</v>
      </c>
      <c r="G210" s="5">
        <v>41033</v>
      </c>
      <c r="H210" s="4" t="s">
        <v>50</v>
      </c>
      <c r="J210" s="5">
        <v>41072</v>
      </c>
    </row>
    <row r="211" spans="1:10">
      <c r="A211" s="4" t="s">
        <v>560</v>
      </c>
      <c r="B211" s="4" t="s">
        <v>561</v>
      </c>
      <c r="C211" s="4" t="b">
        <v>1</v>
      </c>
      <c r="D211" s="4" t="s">
        <v>8</v>
      </c>
      <c r="E211" s="4">
        <v>1</v>
      </c>
      <c r="F211" s="4" t="s">
        <v>49</v>
      </c>
      <c r="G211" s="5">
        <v>41033</v>
      </c>
      <c r="H211" s="4" t="s">
        <v>50</v>
      </c>
      <c r="I211" s="4" t="s">
        <v>88</v>
      </c>
      <c r="J211" s="5">
        <v>41033</v>
      </c>
    </row>
    <row r="212" spans="1:10">
      <c r="A212" s="4" t="s">
        <v>329</v>
      </c>
      <c r="B212" s="4" t="s">
        <v>330</v>
      </c>
      <c r="C212" s="4" t="b">
        <v>1</v>
      </c>
      <c r="D212" s="4" t="s">
        <v>314</v>
      </c>
      <c r="E212" s="4">
        <v>1</v>
      </c>
      <c r="F212" s="4" t="s">
        <v>49</v>
      </c>
      <c r="G212" s="5">
        <v>41033</v>
      </c>
      <c r="H212" s="4" t="s">
        <v>50</v>
      </c>
      <c r="J212" s="5">
        <v>41034</v>
      </c>
    </row>
    <row r="213" spans="1:10">
      <c r="A213" s="4" t="s">
        <v>567</v>
      </c>
      <c r="B213" s="4" t="s">
        <v>559</v>
      </c>
      <c r="C213" s="4" t="b">
        <v>0</v>
      </c>
      <c r="D213" s="4" t="s">
        <v>8</v>
      </c>
      <c r="E213" s="4">
        <v>8</v>
      </c>
      <c r="F213" s="4" t="s">
        <v>49</v>
      </c>
      <c r="G213" s="5">
        <v>41033</v>
      </c>
      <c r="H213" s="4" t="s">
        <v>50</v>
      </c>
      <c r="I213" s="4" t="s">
        <v>94</v>
      </c>
      <c r="J213" s="5">
        <v>41033</v>
      </c>
    </row>
    <row r="214" spans="1:10">
      <c r="A214" s="4" t="s">
        <v>70</v>
      </c>
      <c r="B214" s="4" t="s">
        <v>71</v>
      </c>
      <c r="C214" s="4" t="b">
        <v>1</v>
      </c>
      <c r="D214" s="4" t="s">
        <v>5</v>
      </c>
      <c r="E214" s="4">
        <v>1</v>
      </c>
      <c r="F214" s="4" t="s">
        <v>49</v>
      </c>
      <c r="G214" s="5">
        <v>41035</v>
      </c>
      <c r="H214" s="4" t="s">
        <v>50</v>
      </c>
      <c r="J214" s="5">
        <v>41036</v>
      </c>
    </row>
    <row r="215" spans="1:10">
      <c r="A215" s="4" t="s">
        <v>579</v>
      </c>
      <c r="B215" s="4" t="s">
        <v>580</v>
      </c>
      <c r="C215" s="4" t="b">
        <v>1</v>
      </c>
      <c r="D215" s="4" t="s">
        <v>486</v>
      </c>
      <c r="E215" s="4">
        <v>1</v>
      </c>
      <c r="F215" s="4" t="s">
        <v>49</v>
      </c>
      <c r="G215" s="5">
        <v>41036</v>
      </c>
      <c r="H215" s="4" t="s">
        <v>50</v>
      </c>
      <c r="J215" s="5">
        <v>41036</v>
      </c>
    </row>
    <row r="216" spans="1:10">
      <c r="A216" s="4" t="s">
        <v>89</v>
      </c>
      <c r="B216" s="4" t="s">
        <v>90</v>
      </c>
      <c r="C216" s="4" t="b">
        <v>1</v>
      </c>
      <c r="D216" s="4" t="s">
        <v>8</v>
      </c>
      <c r="E216" s="4">
        <v>5</v>
      </c>
      <c r="F216" s="4" t="s">
        <v>49</v>
      </c>
      <c r="G216" s="5">
        <v>41036</v>
      </c>
      <c r="H216" s="4" t="s">
        <v>50</v>
      </c>
      <c r="I216" s="4" t="s">
        <v>94</v>
      </c>
      <c r="J216" s="5">
        <v>41072</v>
      </c>
    </row>
    <row r="217" spans="1:10">
      <c r="A217" s="4" t="s">
        <v>366</v>
      </c>
      <c r="B217" s="4" t="s">
        <v>101</v>
      </c>
      <c r="C217" s="4" t="b">
        <v>1</v>
      </c>
      <c r="D217" s="4" t="s">
        <v>7</v>
      </c>
      <c r="E217" s="4">
        <v>2</v>
      </c>
      <c r="F217" s="4" t="s">
        <v>49</v>
      </c>
      <c r="G217" s="5">
        <v>41036</v>
      </c>
      <c r="H217" s="4" t="s">
        <v>50</v>
      </c>
      <c r="J217" s="5">
        <v>41038</v>
      </c>
    </row>
    <row r="218" spans="1:10">
      <c r="A218" s="4" t="s">
        <v>600</v>
      </c>
      <c r="B218" s="4" t="s">
        <v>601</v>
      </c>
      <c r="C218" s="4" t="b">
        <v>1</v>
      </c>
      <c r="D218" s="4" t="s">
        <v>315</v>
      </c>
      <c r="E218" s="4">
        <v>1</v>
      </c>
      <c r="F218" s="4" t="s">
        <v>49</v>
      </c>
      <c r="G218" s="5">
        <v>41036</v>
      </c>
      <c r="H218" s="4" t="s">
        <v>50</v>
      </c>
      <c r="J218" s="5">
        <v>41036</v>
      </c>
    </row>
    <row r="219" spans="1:10">
      <c r="A219" s="4" t="s">
        <v>460</v>
      </c>
      <c r="B219" s="4" t="s">
        <v>461</v>
      </c>
      <c r="C219" s="4" t="b">
        <v>1</v>
      </c>
      <c r="D219" s="4" t="s">
        <v>5</v>
      </c>
      <c r="E219" s="4">
        <v>1</v>
      </c>
      <c r="F219" s="4" t="s">
        <v>49</v>
      </c>
      <c r="G219" s="5">
        <v>41036</v>
      </c>
      <c r="H219" s="4" t="s">
        <v>50</v>
      </c>
      <c r="J219" s="5">
        <v>41036</v>
      </c>
    </row>
    <row r="220" spans="1:10">
      <c r="A220" s="4" t="s">
        <v>339</v>
      </c>
      <c r="B220" s="4" t="s">
        <v>101</v>
      </c>
      <c r="C220" s="4" t="b">
        <v>1</v>
      </c>
      <c r="D220" s="4" t="s">
        <v>680</v>
      </c>
      <c r="E220" s="4">
        <v>1</v>
      </c>
      <c r="F220" s="4" t="s">
        <v>49</v>
      </c>
      <c r="G220" s="5">
        <v>41036</v>
      </c>
      <c r="H220" s="4" t="s">
        <v>50</v>
      </c>
      <c r="J220" s="5">
        <v>41039</v>
      </c>
    </row>
    <row r="221" spans="1:10">
      <c r="A221" s="4" t="s">
        <v>367</v>
      </c>
      <c r="B221" s="4" t="s">
        <v>232</v>
      </c>
      <c r="C221" s="4" t="b">
        <v>1</v>
      </c>
      <c r="D221" s="4" t="s">
        <v>7</v>
      </c>
      <c r="E221" s="4">
        <v>2</v>
      </c>
      <c r="F221" s="4" t="s">
        <v>49</v>
      </c>
      <c r="G221" s="5">
        <v>41036</v>
      </c>
      <c r="H221" s="4" t="s">
        <v>50</v>
      </c>
      <c r="J221" s="5">
        <v>41038</v>
      </c>
    </row>
    <row r="222" spans="1:10">
      <c r="A222" s="4" t="s">
        <v>351</v>
      </c>
      <c r="B222" s="4" t="s">
        <v>293</v>
      </c>
      <c r="C222" s="4" t="b">
        <v>1</v>
      </c>
      <c r="D222" s="4" t="s">
        <v>315</v>
      </c>
      <c r="E222" s="4">
        <v>1.25</v>
      </c>
      <c r="F222" s="4" t="s">
        <v>49</v>
      </c>
      <c r="G222" s="5">
        <v>41037</v>
      </c>
      <c r="H222" s="4" t="s">
        <v>50</v>
      </c>
      <c r="J222" s="5">
        <v>41037</v>
      </c>
    </row>
    <row r="223" spans="1:10">
      <c r="A223" s="4" t="s">
        <v>579</v>
      </c>
      <c r="B223" s="4" t="s">
        <v>580</v>
      </c>
      <c r="C223" s="4" t="b">
        <v>1</v>
      </c>
      <c r="D223" s="4" t="s">
        <v>486</v>
      </c>
      <c r="E223" s="4">
        <v>1</v>
      </c>
      <c r="F223" s="4" t="s">
        <v>49</v>
      </c>
      <c r="G223" s="5">
        <v>41037</v>
      </c>
      <c r="H223" s="4" t="s">
        <v>50</v>
      </c>
      <c r="J223" s="5">
        <v>41038</v>
      </c>
    </row>
    <row r="224" spans="1:10">
      <c r="A224" s="4" t="s">
        <v>208</v>
      </c>
      <c r="B224" s="4" t="s">
        <v>209</v>
      </c>
      <c r="C224" s="4" t="b">
        <v>1</v>
      </c>
      <c r="D224" s="4" t="s">
        <v>8</v>
      </c>
      <c r="E224" s="4">
        <v>4</v>
      </c>
      <c r="F224" s="4" t="s">
        <v>49</v>
      </c>
      <c r="G224" s="5">
        <v>41037</v>
      </c>
      <c r="H224" s="4" t="s">
        <v>50</v>
      </c>
      <c r="J224" s="5">
        <v>41040</v>
      </c>
    </row>
    <row r="225" spans="1:10">
      <c r="A225" s="4" t="s">
        <v>610</v>
      </c>
      <c r="B225" s="4" t="s">
        <v>611</v>
      </c>
      <c r="C225" s="4" t="b">
        <v>0</v>
      </c>
      <c r="D225" s="4" t="s">
        <v>315</v>
      </c>
      <c r="E225" s="4">
        <v>1</v>
      </c>
      <c r="F225" s="4" t="s">
        <v>49</v>
      </c>
      <c r="G225" s="5">
        <v>41037</v>
      </c>
      <c r="H225" s="4" t="s">
        <v>50</v>
      </c>
      <c r="J225" s="5">
        <v>41037</v>
      </c>
    </row>
    <row r="226" spans="1:10">
      <c r="A226" s="4" t="s">
        <v>329</v>
      </c>
      <c r="B226" s="4" t="s">
        <v>330</v>
      </c>
      <c r="C226" s="4" t="b">
        <v>1</v>
      </c>
      <c r="D226" s="4" t="s">
        <v>314</v>
      </c>
      <c r="E226" s="4">
        <v>1</v>
      </c>
      <c r="F226" s="4" t="s">
        <v>49</v>
      </c>
      <c r="G226" s="5">
        <v>41037</v>
      </c>
      <c r="H226" s="4" t="s">
        <v>50</v>
      </c>
      <c r="J226" s="5">
        <v>41037</v>
      </c>
    </row>
    <row r="227" spans="1:10">
      <c r="A227" s="4" t="s">
        <v>581</v>
      </c>
      <c r="B227" s="4" t="s">
        <v>582</v>
      </c>
      <c r="C227" s="4" t="b">
        <v>1</v>
      </c>
      <c r="D227" s="4" t="s">
        <v>527</v>
      </c>
      <c r="E227" s="4">
        <v>1</v>
      </c>
      <c r="F227" s="4" t="s">
        <v>49</v>
      </c>
      <c r="G227" s="5">
        <v>41037</v>
      </c>
      <c r="H227" s="4" t="s">
        <v>50</v>
      </c>
      <c r="J227" s="5">
        <v>41071</v>
      </c>
    </row>
    <row r="228" spans="1:10">
      <c r="A228" s="4" t="s">
        <v>565</v>
      </c>
      <c r="B228" s="4" t="s">
        <v>85</v>
      </c>
      <c r="C228" s="4" t="b">
        <v>1</v>
      </c>
      <c r="D228" s="4" t="s">
        <v>680</v>
      </c>
      <c r="E228" s="4">
        <v>1</v>
      </c>
      <c r="F228" s="4" t="s">
        <v>49</v>
      </c>
      <c r="G228" s="5">
        <v>41037</v>
      </c>
      <c r="H228" s="4" t="s">
        <v>50</v>
      </c>
      <c r="J228" s="5">
        <v>41039</v>
      </c>
    </row>
    <row r="229" spans="1:10">
      <c r="A229" s="4" t="s">
        <v>430</v>
      </c>
      <c r="B229" s="4" t="s">
        <v>431</v>
      </c>
      <c r="C229" s="4" t="b">
        <v>1</v>
      </c>
      <c r="D229" s="4" t="s">
        <v>8</v>
      </c>
      <c r="E229" s="4">
        <v>1.1000000000000001</v>
      </c>
      <c r="F229" s="4" t="s">
        <v>49</v>
      </c>
      <c r="G229" s="5">
        <v>41037</v>
      </c>
      <c r="H229" s="4" t="s">
        <v>50</v>
      </c>
      <c r="I229" s="4" t="s">
        <v>94</v>
      </c>
      <c r="J229" s="5">
        <v>41038</v>
      </c>
    </row>
    <row r="230" spans="1:10">
      <c r="A230" s="4" t="s">
        <v>608</v>
      </c>
      <c r="B230" s="4" t="s">
        <v>609</v>
      </c>
      <c r="C230" s="4" t="b">
        <v>1</v>
      </c>
      <c r="D230" s="4" t="s">
        <v>486</v>
      </c>
      <c r="E230" s="4">
        <v>1</v>
      </c>
      <c r="F230" s="4" t="s">
        <v>49</v>
      </c>
      <c r="G230" s="5">
        <v>41038</v>
      </c>
      <c r="H230" s="4" t="s">
        <v>50</v>
      </c>
      <c r="J230" s="5">
        <v>41038</v>
      </c>
    </row>
    <row r="231" spans="1:10">
      <c r="A231" s="4" t="s">
        <v>430</v>
      </c>
      <c r="B231" s="4" t="s">
        <v>431</v>
      </c>
      <c r="C231" s="4" t="b">
        <v>1</v>
      </c>
      <c r="D231" s="4" t="s">
        <v>8</v>
      </c>
      <c r="E231" s="4">
        <v>1.1200000000000001</v>
      </c>
      <c r="F231" s="4" t="s">
        <v>49</v>
      </c>
      <c r="G231" s="5">
        <v>41038</v>
      </c>
      <c r="H231" s="4" t="s">
        <v>50</v>
      </c>
      <c r="I231" s="4" t="s">
        <v>94</v>
      </c>
      <c r="J231" s="5">
        <v>41038</v>
      </c>
    </row>
    <row r="232" spans="1:10">
      <c r="A232" s="4" t="s">
        <v>339</v>
      </c>
      <c r="B232" s="4" t="s">
        <v>101</v>
      </c>
      <c r="C232" s="4" t="b">
        <v>1</v>
      </c>
      <c r="D232" s="4" t="s">
        <v>680</v>
      </c>
      <c r="E232" s="4">
        <v>1</v>
      </c>
      <c r="F232" s="4" t="s">
        <v>49</v>
      </c>
      <c r="G232" s="5">
        <v>41038</v>
      </c>
      <c r="H232" s="4" t="s">
        <v>50</v>
      </c>
      <c r="J232" s="5">
        <v>41039</v>
      </c>
    </row>
    <row r="233" spans="1:10">
      <c r="A233" s="4" t="s">
        <v>366</v>
      </c>
      <c r="B233" s="4" t="s">
        <v>101</v>
      </c>
      <c r="C233" s="4" t="b">
        <v>1</v>
      </c>
      <c r="D233" s="4" t="s">
        <v>7</v>
      </c>
      <c r="E233" s="4">
        <v>1.5</v>
      </c>
      <c r="F233" s="4" t="s">
        <v>49</v>
      </c>
      <c r="G233" s="5">
        <v>41038</v>
      </c>
      <c r="H233" s="4" t="s">
        <v>50</v>
      </c>
      <c r="J233" s="5">
        <v>41038</v>
      </c>
    </row>
    <row r="234" spans="1:10">
      <c r="A234" s="4" t="s">
        <v>587</v>
      </c>
      <c r="B234" s="4" t="s">
        <v>578</v>
      </c>
      <c r="C234" s="4" t="b">
        <v>1</v>
      </c>
      <c r="D234" s="4" t="s">
        <v>5</v>
      </c>
      <c r="E234" s="4">
        <v>1</v>
      </c>
      <c r="F234" s="4" t="s">
        <v>49</v>
      </c>
      <c r="G234" s="5">
        <v>41038</v>
      </c>
      <c r="H234" s="4" t="s">
        <v>50</v>
      </c>
      <c r="J234" s="5">
        <v>41038</v>
      </c>
    </row>
    <row r="235" spans="1:10">
      <c r="A235" s="4" t="s">
        <v>329</v>
      </c>
      <c r="B235" s="4" t="s">
        <v>330</v>
      </c>
      <c r="C235" s="4" t="b">
        <v>1</v>
      </c>
      <c r="D235" s="4" t="s">
        <v>314</v>
      </c>
      <c r="E235" s="4">
        <v>1</v>
      </c>
      <c r="F235" s="4" t="s">
        <v>49</v>
      </c>
      <c r="G235" s="5">
        <v>41038</v>
      </c>
      <c r="H235" s="4" t="s">
        <v>50</v>
      </c>
      <c r="J235" s="5">
        <v>41038</v>
      </c>
    </row>
    <row r="236" spans="1:10">
      <c r="A236" s="4" t="s">
        <v>579</v>
      </c>
      <c r="B236" s="4" t="s">
        <v>580</v>
      </c>
      <c r="C236" s="4" t="b">
        <v>1</v>
      </c>
      <c r="D236" s="4" t="s">
        <v>486</v>
      </c>
      <c r="E236" s="4">
        <v>1</v>
      </c>
      <c r="F236" s="4" t="s">
        <v>49</v>
      </c>
      <c r="G236" s="5">
        <v>41039</v>
      </c>
      <c r="H236" s="4" t="s">
        <v>50</v>
      </c>
      <c r="J236" s="5">
        <v>41039</v>
      </c>
    </row>
    <row r="237" spans="1:10">
      <c r="A237" s="4" t="s">
        <v>600</v>
      </c>
      <c r="B237" s="4" t="s">
        <v>601</v>
      </c>
      <c r="C237" s="4" t="b">
        <v>1</v>
      </c>
      <c r="D237" s="4" t="s">
        <v>315</v>
      </c>
      <c r="E237" s="4">
        <v>1</v>
      </c>
      <c r="F237" s="4" t="s">
        <v>49</v>
      </c>
      <c r="G237" s="5">
        <v>41039</v>
      </c>
      <c r="H237" s="4" t="s">
        <v>50</v>
      </c>
      <c r="J237" s="5">
        <v>41039</v>
      </c>
    </row>
    <row r="238" spans="1:10">
      <c r="A238" s="4" t="s">
        <v>624</v>
      </c>
      <c r="B238" s="4" t="s">
        <v>291</v>
      </c>
      <c r="C238" s="4" t="b">
        <v>1</v>
      </c>
      <c r="D238" s="4" t="s">
        <v>7</v>
      </c>
      <c r="E238" s="4">
        <v>0.5</v>
      </c>
      <c r="F238" s="4" t="s">
        <v>49</v>
      </c>
      <c r="G238" s="5">
        <v>41039</v>
      </c>
      <c r="H238" s="4" t="s">
        <v>50</v>
      </c>
      <c r="J238" s="5">
        <v>41039</v>
      </c>
    </row>
    <row r="239" spans="1:10">
      <c r="A239" s="4" t="s">
        <v>430</v>
      </c>
      <c r="B239" s="4" t="s">
        <v>431</v>
      </c>
      <c r="C239" s="4" t="b">
        <v>1</v>
      </c>
      <c r="D239" s="4" t="s">
        <v>8</v>
      </c>
      <c r="E239" s="4">
        <v>1.1000000000000001</v>
      </c>
      <c r="F239" s="4" t="s">
        <v>49</v>
      </c>
      <c r="G239" s="5">
        <v>41039</v>
      </c>
      <c r="H239" s="4" t="s">
        <v>50</v>
      </c>
      <c r="I239" s="4" t="s">
        <v>94</v>
      </c>
      <c r="J239" s="5">
        <v>41040</v>
      </c>
    </row>
    <row r="240" spans="1:10">
      <c r="A240" s="4" t="s">
        <v>620</v>
      </c>
      <c r="B240" s="4" t="s">
        <v>621</v>
      </c>
      <c r="C240" s="4" t="b">
        <v>1</v>
      </c>
      <c r="D240" s="4" t="s">
        <v>315</v>
      </c>
      <c r="E240" s="4">
        <v>1</v>
      </c>
      <c r="F240" s="4" t="s">
        <v>49</v>
      </c>
      <c r="G240" s="5">
        <v>41040</v>
      </c>
      <c r="H240" s="4" t="s">
        <v>50</v>
      </c>
      <c r="J240" s="5">
        <v>41040</v>
      </c>
    </row>
    <row r="241" spans="1:10">
      <c r="A241" s="4" t="s">
        <v>435</v>
      </c>
      <c r="B241" s="4" t="s">
        <v>436</v>
      </c>
      <c r="C241" s="4" t="b">
        <v>1</v>
      </c>
      <c r="D241" s="4" t="s">
        <v>571</v>
      </c>
      <c r="E241" s="4">
        <v>1.5</v>
      </c>
      <c r="F241" s="4" t="s">
        <v>49</v>
      </c>
      <c r="G241" s="5">
        <v>41040</v>
      </c>
      <c r="H241" s="4" t="s">
        <v>50</v>
      </c>
      <c r="J241" s="5">
        <v>41043</v>
      </c>
    </row>
    <row r="242" spans="1:10">
      <c r="A242" s="4" t="s">
        <v>460</v>
      </c>
      <c r="B242" s="4" t="s">
        <v>461</v>
      </c>
      <c r="C242" s="4" t="b">
        <v>1</v>
      </c>
      <c r="D242" s="4" t="s">
        <v>5</v>
      </c>
      <c r="E242" s="4">
        <v>1</v>
      </c>
      <c r="F242" s="4" t="s">
        <v>49</v>
      </c>
      <c r="G242" s="5">
        <v>41042</v>
      </c>
      <c r="H242" s="4" t="s">
        <v>50</v>
      </c>
      <c r="J242" s="5">
        <v>41036</v>
      </c>
    </row>
    <row r="243" spans="1:10">
      <c r="A243" s="4" t="s">
        <v>600</v>
      </c>
      <c r="B243" s="4" t="s">
        <v>601</v>
      </c>
      <c r="C243" s="4" t="b">
        <v>1</v>
      </c>
      <c r="D243" s="4" t="s">
        <v>315</v>
      </c>
      <c r="E243" s="4">
        <v>1</v>
      </c>
      <c r="F243" s="4" t="s">
        <v>49</v>
      </c>
      <c r="G243" s="5">
        <v>41043</v>
      </c>
      <c r="H243" s="4" t="s">
        <v>50</v>
      </c>
      <c r="J243" s="5">
        <v>41043</v>
      </c>
    </row>
    <row r="244" spans="1:10">
      <c r="A244" s="4" t="s">
        <v>579</v>
      </c>
      <c r="B244" s="4" t="s">
        <v>580</v>
      </c>
      <c r="C244" s="4" t="b">
        <v>1</v>
      </c>
      <c r="D244" s="4" t="s">
        <v>486</v>
      </c>
      <c r="E244" s="4">
        <v>1</v>
      </c>
      <c r="F244" s="4" t="s">
        <v>49</v>
      </c>
      <c r="G244" s="5">
        <v>41043</v>
      </c>
      <c r="H244" s="4" t="s">
        <v>50</v>
      </c>
      <c r="J244" s="5">
        <v>41043</v>
      </c>
    </row>
    <row r="245" spans="1:10">
      <c r="A245" s="4" t="s">
        <v>460</v>
      </c>
      <c r="B245" s="4" t="s">
        <v>461</v>
      </c>
      <c r="C245" s="4" t="b">
        <v>1</v>
      </c>
      <c r="D245" s="4" t="s">
        <v>5</v>
      </c>
      <c r="E245" s="4">
        <v>1</v>
      </c>
      <c r="F245" s="4" t="s">
        <v>49</v>
      </c>
      <c r="G245" s="5">
        <v>41043</v>
      </c>
      <c r="H245" s="4" t="s">
        <v>50</v>
      </c>
      <c r="J245" s="5">
        <v>41046</v>
      </c>
    </row>
    <row r="246" spans="1:10">
      <c r="A246" s="4" t="s">
        <v>636</v>
      </c>
      <c r="B246" s="4" t="s">
        <v>637</v>
      </c>
      <c r="C246" s="4" t="b">
        <v>1</v>
      </c>
      <c r="D246" s="4" t="s">
        <v>17</v>
      </c>
      <c r="E246" s="4">
        <v>8</v>
      </c>
      <c r="F246" s="4" t="s">
        <v>49</v>
      </c>
      <c r="G246" s="5">
        <v>41043</v>
      </c>
      <c r="H246" s="4" t="s">
        <v>50</v>
      </c>
      <c r="J246" s="5">
        <v>41049</v>
      </c>
    </row>
    <row r="247" spans="1:10">
      <c r="A247" s="4" t="s">
        <v>516</v>
      </c>
      <c r="B247" s="4" t="s">
        <v>517</v>
      </c>
      <c r="C247" s="4" t="b">
        <v>1</v>
      </c>
      <c r="D247" s="4" t="s">
        <v>314</v>
      </c>
      <c r="E247" s="4">
        <v>1</v>
      </c>
      <c r="F247" s="4" t="s">
        <v>49</v>
      </c>
      <c r="G247" s="5">
        <v>41043</v>
      </c>
      <c r="H247" s="4" t="s">
        <v>50</v>
      </c>
      <c r="J247" s="5">
        <v>41043</v>
      </c>
    </row>
    <row r="248" spans="1:10">
      <c r="A248" s="4" t="s">
        <v>430</v>
      </c>
      <c r="B248" s="4" t="s">
        <v>431</v>
      </c>
      <c r="C248" s="4" t="b">
        <v>1</v>
      </c>
      <c r="D248" s="4" t="s">
        <v>8</v>
      </c>
      <c r="E248" s="4">
        <v>1.75</v>
      </c>
      <c r="F248" s="4" t="s">
        <v>49</v>
      </c>
      <c r="G248" s="5">
        <v>41043</v>
      </c>
      <c r="H248" s="4" t="s">
        <v>50</v>
      </c>
      <c r="I248" s="4" t="s">
        <v>94</v>
      </c>
      <c r="J248" s="5">
        <v>41044</v>
      </c>
    </row>
    <row r="249" spans="1:10">
      <c r="A249" s="4" t="s">
        <v>636</v>
      </c>
      <c r="B249" s="4" t="s">
        <v>637</v>
      </c>
      <c r="C249" s="4" t="b">
        <v>1</v>
      </c>
      <c r="D249" s="4" t="s">
        <v>17</v>
      </c>
      <c r="E249" s="4">
        <v>8</v>
      </c>
      <c r="F249" s="4" t="s">
        <v>49</v>
      </c>
      <c r="G249" s="5">
        <v>41044</v>
      </c>
      <c r="H249" s="4" t="s">
        <v>50</v>
      </c>
      <c r="J249" s="5">
        <v>41049</v>
      </c>
    </row>
    <row r="250" spans="1:10">
      <c r="A250" s="4" t="s">
        <v>629</v>
      </c>
      <c r="B250" s="4" t="s">
        <v>630</v>
      </c>
      <c r="C250" s="4" t="b">
        <v>1</v>
      </c>
      <c r="D250" s="4" t="s">
        <v>315</v>
      </c>
      <c r="E250" s="4">
        <v>1</v>
      </c>
      <c r="F250" s="4" t="s">
        <v>49</v>
      </c>
      <c r="G250" s="5">
        <v>41045</v>
      </c>
      <c r="H250" s="4" t="s">
        <v>50</v>
      </c>
      <c r="J250" s="5">
        <v>41045</v>
      </c>
    </row>
    <row r="251" spans="1:10">
      <c r="A251" s="4" t="s">
        <v>89</v>
      </c>
      <c r="B251" s="4" t="s">
        <v>90</v>
      </c>
      <c r="C251" s="4" t="b">
        <v>1</v>
      </c>
      <c r="D251" s="4" t="s">
        <v>8</v>
      </c>
      <c r="E251" s="4">
        <v>4</v>
      </c>
      <c r="F251" s="4" t="s">
        <v>49</v>
      </c>
      <c r="G251" s="5">
        <v>41045</v>
      </c>
      <c r="H251" s="4" t="s">
        <v>50</v>
      </c>
      <c r="I251" s="4" t="s">
        <v>94</v>
      </c>
      <c r="J251" s="5">
        <v>41072</v>
      </c>
    </row>
    <row r="252" spans="1:10">
      <c r="A252" s="4" t="s">
        <v>435</v>
      </c>
      <c r="B252" s="4" t="s">
        <v>436</v>
      </c>
      <c r="C252" s="4" t="b">
        <v>1</v>
      </c>
      <c r="D252" s="4" t="s">
        <v>571</v>
      </c>
      <c r="E252" s="4">
        <v>0.5</v>
      </c>
      <c r="F252" s="4" t="s">
        <v>49</v>
      </c>
      <c r="G252" s="5">
        <v>41045</v>
      </c>
      <c r="H252" s="4" t="s">
        <v>50</v>
      </c>
      <c r="J252" s="5">
        <v>41045</v>
      </c>
    </row>
    <row r="253" spans="1:10">
      <c r="A253" s="4" t="s">
        <v>349</v>
      </c>
      <c r="B253" s="4" t="s">
        <v>289</v>
      </c>
      <c r="C253" s="4" t="b">
        <v>1</v>
      </c>
      <c r="D253" s="4" t="s">
        <v>315</v>
      </c>
      <c r="E253" s="4">
        <v>1.5</v>
      </c>
      <c r="F253" s="4" t="s">
        <v>49</v>
      </c>
      <c r="G253" s="5">
        <v>41045</v>
      </c>
      <c r="H253" s="4" t="s">
        <v>50</v>
      </c>
      <c r="J253" s="5">
        <v>41046</v>
      </c>
    </row>
    <row r="254" spans="1:10">
      <c r="A254" s="4" t="s">
        <v>624</v>
      </c>
      <c r="B254" s="4" t="s">
        <v>291</v>
      </c>
      <c r="C254" s="4" t="b">
        <v>1</v>
      </c>
      <c r="D254" s="4" t="s">
        <v>7</v>
      </c>
      <c r="E254" s="4">
        <v>1.5</v>
      </c>
      <c r="F254" s="4" t="s">
        <v>49</v>
      </c>
      <c r="G254" s="5">
        <v>41045</v>
      </c>
      <c r="H254" s="4" t="s">
        <v>50</v>
      </c>
      <c r="J254" s="5">
        <v>41045</v>
      </c>
    </row>
    <row r="255" spans="1:10">
      <c r="A255" s="4" t="s">
        <v>624</v>
      </c>
      <c r="B255" s="4" t="s">
        <v>291</v>
      </c>
      <c r="C255" s="4" t="b">
        <v>1</v>
      </c>
      <c r="D255" s="4" t="s">
        <v>7</v>
      </c>
      <c r="E255" s="4">
        <v>0.5</v>
      </c>
      <c r="F255" s="4" t="s">
        <v>49</v>
      </c>
      <c r="G255" s="5">
        <v>41045</v>
      </c>
      <c r="H255" s="4" t="s">
        <v>50</v>
      </c>
      <c r="J255" s="5">
        <v>41045</v>
      </c>
    </row>
    <row r="256" spans="1:10">
      <c r="A256" s="4" t="s">
        <v>349</v>
      </c>
      <c r="B256" s="4" t="s">
        <v>289</v>
      </c>
      <c r="C256" s="4" t="b">
        <v>1</v>
      </c>
      <c r="D256" s="4" t="s">
        <v>315</v>
      </c>
      <c r="E256" s="4">
        <v>1</v>
      </c>
      <c r="F256" s="4" t="s">
        <v>49</v>
      </c>
      <c r="G256" s="5">
        <v>41045</v>
      </c>
      <c r="H256" s="4" t="s">
        <v>50</v>
      </c>
      <c r="J256" s="5">
        <v>41046</v>
      </c>
    </row>
    <row r="257" spans="1:10">
      <c r="A257" s="4" t="s">
        <v>633</v>
      </c>
      <c r="B257" s="4" t="s">
        <v>634</v>
      </c>
      <c r="C257" s="4" t="b">
        <v>1</v>
      </c>
      <c r="D257" s="4" t="s">
        <v>17</v>
      </c>
      <c r="E257" s="4">
        <v>8</v>
      </c>
      <c r="F257" s="4" t="s">
        <v>49</v>
      </c>
      <c r="G257" s="5">
        <v>41045</v>
      </c>
      <c r="H257" s="4" t="s">
        <v>50</v>
      </c>
      <c r="J257" s="5">
        <v>41049</v>
      </c>
    </row>
    <row r="258" spans="1:10">
      <c r="A258" s="4" t="s">
        <v>650</v>
      </c>
      <c r="B258" s="4" t="s">
        <v>651</v>
      </c>
      <c r="C258" s="4" t="b">
        <v>0</v>
      </c>
      <c r="D258" s="4" t="s">
        <v>315</v>
      </c>
      <c r="E258" s="4">
        <v>1</v>
      </c>
      <c r="F258" s="4" t="s">
        <v>49</v>
      </c>
      <c r="G258" s="5">
        <v>41046</v>
      </c>
      <c r="H258" s="4" t="s">
        <v>50</v>
      </c>
      <c r="J258" s="5">
        <v>41046</v>
      </c>
    </row>
    <row r="259" spans="1:10">
      <c r="A259" s="4" t="s">
        <v>349</v>
      </c>
      <c r="B259" s="4" t="s">
        <v>289</v>
      </c>
      <c r="C259" s="4" t="b">
        <v>1</v>
      </c>
      <c r="D259" s="4" t="s">
        <v>315</v>
      </c>
      <c r="E259" s="4">
        <v>1</v>
      </c>
      <c r="F259" s="4" t="s">
        <v>49</v>
      </c>
      <c r="G259" s="5">
        <v>41046</v>
      </c>
      <c r="H259" s="4" t="s">
        <v>50</v>
      </c>
      <c r="J259" s="5">
        <v>41047</v>
      </c>
    </row>
    <row r="260" spans="1:10">
      <c r="A260" s="4" t="s">
        <v>662</v>
      </c>
      <c r="B260" s="4" t="s">
        <v>663</v>
      </c>
      <c r="C260" s="4" t="b">
        <v>1</v>
      </c>
      <c r="D260" s="4" t="s">
        <v>571</v>
      </c>
      <c r="E260" s="4">
        <v>1</v>
      </c>
      <c r="F260" s="4" t="s">
        <v>49</v>
      </c>
      <c r="G260" s="5">
        <v>41046</v>
      </c>
      <c r="H260" s="4" t="s">
        <v>50</v>
      </c>
      <c r="J260" s="5">
        <v>41047</v>
      </c>
    </row>
    <row r="261" spans="1:10">
      <c r="A261" s="4" t="s">
        <v>506</v>
      </c>
      <c r="B261" s="4" t="s">
        <v>507</v>
      </c>
      <c r="C261" s="4" t="b">
        <v>1</v>
      </c>
      <c r="D261" s="4" t="s">
        <v>314</v>
      </c>
      <c r="E261" s="4">
        <v>1</v>
      </c>
      <c r="F261" s="4" t="s">
        <v>49</v>
      </c>
      <c r="G261" s="5">
        <v>41047</v>
      </c>
      <c r="H261" s="4" t="s">
        <v>50</v>
      </c>
      <c r="J261" s="5">
        <v>41047</v>
      </c>
    </row>
    <row r="262" spans="1:10">
      <c r="A262" s="4" t="s">
        <v>349</v>
      </c>
      <c r="B262" s="4" t="s">
        <v>289</v>
      </c>
      <c r="C262" s="4" t="b">
        <v>1</v>
      </c>
      <c r="D262" s="4" t="s">
        <v>315</v>
      </c>
      <c r="E262" s="4">
        <v>0.57999999999999996</v>
      </c>
      <c r="F262" s="4" t="s">
        <v>49</v>
      </c>
      <c r="G262" s="5">
        <v>41047</v>
      </c>
      <c r="H262" s="4" t="s">
        <v>50</v>
      </c>
      <c r="J262" s="5">
        <v>41047</v>
      </c>
    </row>
    <row r="263" spans="1:10">
      <c r="A263" s="4" t="s">
        <v>430</v>
      </c>
      <c r="B263" s="4" t="s">
        <v>431</v>
      </c>
      <c r="C263" s="4" t="b">
        <v>1</v>
      </c>
      <c r="D263" s="4" t="s">
        <v>8</v>
      </c>
      <c r="E263" s="4">
        <v>2.4500000000000002</v>
      </c>
      <c r="F263" s="4" t="s">
        <v>49</v>
      </c>
      <c r="G263" s="5">
        <v>41050</v>
      </c>
      <c r="H263" s="4" t="s">
        <v>50</v>
      </c>
      <c r="I263" s="4" t="s">
        <v>94</v>
      </c>
      <c r="J263" s="5">
        <v>41051</v>
      </c>
    </row>
    <row r="264" spans="1:10">
      <c r="A264" s="4" t="s">
        <v>683</v>
      </c>
      <c r="B264" s="4" t="s">
        <v>684</v>
      </c>
      <c r="C264" s="4" t="b">
        <v>1</v>
      </c>
      <c r="D264" s="4" t="s">
        <v>527</v>
      </c>
      <c r="E264" s="4">
        <v>1</v>
      </c>
      <c r="F264" s="4" t="s">
        <v>49</v>
      </c>
      <c r="G264" s="5">
        <v>41050</v>
      </c>
      <c r="H264" s="4" t="s">
        <v>50</v>
      </c>
      <c r="J264" s="5">
        <v>41054</v>
      </c>
    </row>
    <row r="265" spans="1:10">
      <c r="A265" s="4" t="s">
        <v>581</v>
      </c>
      <c r="B265" s="4" t="s">
        <v>582</v>
      </c>
      <c r="C265" s="4" t="b">
        <v>1</v>
      </c>
      <c r="D265" s="4" t="s">
        <v>527</v>
      </c>
      <c r="E265" s="4">
        <v>1</v>
      </c>
      <c r="F265" s="4" t="s">
        <v>49</v>
      </c>
      <c r="G265" s="5">
        <v>41051</v>
      </c>
      <c r="H265" s="4" t="s">
        <v>50</v>
      </c>
      <c r="J265" s="5">
        <v>41071</v>
      </c>
    </row>
    <row r="266" spans="1:10">
      <c r="A266" s="4" t="s">
        <v>52</v>
      </c>
      <c r="B266" s="4" t="s">
        <v>53</v>
      </c>
      <c r="C266" s="4" t="b">
        <v>1</v>
      </c>
      <c r="D266" s="4" t="s">
        <v>17</v>
      </c>
      <c r="E266" s="4">
        <v>1</v>
      </c>
      <c r="F266" s="4" t="s">
        <v>49</v>
      </c>
      <c r="G266" s="5">
        <v>41051</v>
      </c>
      <c r="H266" s="4" t="s">
        <v>50</v>
      </c>
      <c r="J266" s="5">
        <v>41050</v>
      </c>
    </row>
    <row r="267" spans="1:10">
      <c r="A267" s="4" t="s">
        <v>430</v>
      </c>
      <c r="B267" s="4" t="s">
        <v>431</v>
      </c>
      <c r="C267" s="4" t="b">
        <v>1</v>
      </c>
      <c r="D267" s="4" t="s">
        <v>8</v>
      </c>
      <c r="E267" s="4">
        <v>0.34</v>
      </c>
      <c r="F267" s="4" t="s">
        <v>49</v>
      </c>
      <c r="G267" s="5">
        <v>41051</v>
      </c>
      <c r="H267" s="4" t="s">
        <v>50</v>
      </c>
      <c r="I267" s="4" t="s">
        <v>94</v>
      </c>
      <c r="J267" s="5">
        <v>41051</v>
      </c>
    </row>
    <row r="268" spans="1:10">
      <c r="A268" s="4" t="s">
        <v>430</v>
      </c>
      <c r="B268" s="4" t="s">
        <v>431</v>
      </c>
      <c r="C268" s="4" t="b">
        <v>1</v>
      </c>
      <c r="D268" s="4" t="s">
        <v>8</v>
      </c>
      <c r="E268" s="4">
        <v>0.71</v>
      </c>
      <c r="F268" s="4" t="s">
        <v>49</v>
      </c>
      <c r="G268" s="5">
        <v>41052</v>
      </c>
      <c r="H268" s="4" t="s">
        <v>50</v>
      </c>
      <c r="J268" s="5">
        <v>41052</v>
      </c>
    </row>
    <row r="269" spans="1:10">
      <c r="A269" s="4" t="s">
        <v>587</v>
      </c>
      <c r="B269" s="4" t="s">
        <v>578</v>
      </c>
      <c r="C269" s="4" t="b">
        <v>1</v>
      </c>
      <c r="D269" s="4" t="s">
        <v>5</v>
      </c>
      <c r="E269" s="4">
        <v>1</v>
      </c>
      <c r="F269" s="4" t="s">
        <v>49</v>
      </c>
      <c r="G269" s="5">
        <v>41052</v>
      </c>
      <c r="H269" s="4" t="s">
        <v>50</v>
      </c>
      <c r="J269" s="5">
        <v>41052</v>
      </c>
    </row>
    <row r="270" spans="1:10">
      <c r="A270" s="4" t="s">
        <v>685</v>
      </c>
      <c r="B270" s="4" t="s">
        <v>224</v>
      </c>
      <c r="C270" s="4" t="b">
        <v>1</v>
      </c>
      <c r="D270" s="4" t="s">
        <v>8</v>
      </c>
      <c r="E270" s="4">
        <v>0.93</v>
      </c>
      <c r="F270" s="4" t="s">
        <v>49</v>
      </c>
      <c r="G270" s="5">
        <v>41052</v>
      </c>
      <c r="H270" s="4" t="s">
        <v>50</v>
      </c>
      <c r="I270" s="4" t="s">
        <v>94</v>
      </c>
      <c r="J270" s="5">
        <v>41052</v>
      </c>
    </row>
    <row r="271" spans="1:10">
      <c r="A271" s="4" t="s">
        <v>262</v>
      </c>
      <c r="B271" s="4" t="s">
        <v>103</v>
      </c>
      <c r="C271" s="4" t="b">
        <v>1</v>
      </c>
      <c r="D271" s="4" t="s">
        <v>17</v>
      </c>
      <c r="E271" s="4">
        <v>1</v>
      </c>
      <c r="F271" s="4" t="s">
        <v>49</v>
      </c>
      <c r="G271" s="5">
        <v>41052</v>
      </c>
      <c r="H271" s="4" t="s">
        <v>50</v>
      </c>
      <c r="J271" s="5">
        <v>41052</v>
      </c>
    </row>
    <row r="272" spans="1:10">
      <c r="A272" s="4" t="s">
        <v>477</v>
      </c>
      <c r="B272" s="4" t="s">
        <v>101</v>
      </c>
      <c r="C272" s="4" t="b">
        <v>1</v>
      </c>
      <c r="D272" s="4" t="s">
        <v>17</v>
      </c>
      <c r="E272" s="4">
        <v>1</v>
      </c>
      <c r="F272" s="4" t="s">
        <v>49</v>
      </c>
      <c r="G272" s="5">
        <v>41052</v>
      </c>
      <c r="H272" s="4" t="s">
        <v>50</v>
      </c>
      <c r="J272" s="5">
        <v>41052</v>
      </c>
    </row>
    <row r="273" spans="1:10">
      <c r="A273" s="4" t="s">
        <v>662</v>
      </c>
      <c r="B273" s="4" t="s">
        <v>663</v>
      </c>
      <c r="C273" s="4" t="b">
        <v>1</v>
      </c>
      <c r="D273" s="4" t="s">
        <v>571</v>
      </c>
      <c r="E273" s="4">
        <v>1</v>
      </c>
      <c r="F273" s="4" t="s">
        <v>49</v>
      </c>
      <c r="G273" s="5">
        <v>41052</v>
      </c>
      <c r="H273" s="4" t="s">
        <v>50</v>
      </c>
      <c r="J273" s="5">
        <v>41054</v>
      </c>
    </row>
    <row r="274" spans="1:10">
      <c r="A274" s="4" t="s">
        <v>435</v>
      </c>
      <c r="B274" s="4" t="s">
        <v>436</v>
      </c>
      <c r="C274" s="4" t="b">
        <v>1</v>
      </c>
      <c r="D274" s="4" t="s">
        <v>571</v>
      </c>
      <c r="E274" s="4">
        <v>1</v>
      </c>
      <c r="F274" s="4" t="s">
        <v>49</v>
      </c>
      <c r="G274" s="5">
        <v>41052</v>
      </c>
      <c r="H274" s="4" t="s">
        <v>50</v>
      </c>
      <c r="J274" s="5">
        <v>41054</v>
      </c>
    </row>
    <row r="275" spans="1:10">
      <c r="A275" s="4" t="s">
        <v>506</v>
      </c>
      <c r="B275" s="4" t="s">
        <v>507</v>
      </c>
      <c r="C275" s="4" t="b">
        <v>1</v>
      </c>
      <c r="D275" s="4" t="s">
        <v>314</v>
      </c>
      <c r="E275" s="4">
        <v>1</v>
      </c>
      <c r="F275" s="4" t="s">
        <v>49</v>
      </c>
      <c r="G275" s="5">
        <v>41053</v>
      </c>
      <c r="H275" s="4" t="s">
        <v>50</v>
      </c>
      <c r="J275" s="5">
        <v>41053</v>
      </c>
    </row>
    <row r="276" spans="1:10">
      <c r="A276" s="4" t="s">
        <v>349</v>
      </c>
      <c r="B276" s="4" t="s">
        <v>289</v>
      </c>
      <c r="C276" s="4" t="b">
        <v>1</v>
      </c>
      <c r="D276" s="4" t="s">
        <v>315</v>
      </c>
      <c r="E276" s="4">
        <v>0.5</v>
      </c>
      <c r="F276" s="4" t="s">
        <v>49</v>
      </c>
      <c r="G276" s="5">
        <v>41053</v>
      </c>
      <c r="H276" s="4" t="s">
        <v>50</v>
      </c>
      <c r="J276" s="5">
        <v>41053</v>
      </c>
    </row>
    <row r="277" spans="1:10">
      <c r="A277" s="4" t="s">
        <v>70</v>
      </c>
      <c r="B277" s="4" t="s">
        <v>71</v>
      </c>
      <c r="C277" s="4" t="b">
        <v>1</v>
      </c>
      <c r="D277" s="4" t="s">
        <v>5</v>
      </c>
      <c r="E277" s="4">
        <v>1</v>
      </c>
      <c r="F277" s="4" t="s">
        <v>49</v>
      </c>
      <c r="G277" s="5">
        <v>41053</v>
      </c>
      <c r="H277" s="4" t="s">
        <v>50</v>
      </c>
      <c r="J277" s="5">
        <v>41053</v>
      </c>
    </row>
    <row r="278" spans="1:10">
      <c r="A278" s="4" t="s">
        <v>686</v>
      </c>
      <c r="B278" s="4" t="s">
        <v>687</v>
      </c>
      <c r="C278" s="4" t="b">
        <v>1</v>
      </c>
      <c r="D278" s="4" t="s">
        <v>486</v>
      </c>
      <c r="E278" s="4">
        <v>2</v>
      </c>
      <c r="F278" s="4" t="s">
        <v>49</v>
      </c>
      <c r="G278" s="5">
        <v>41053</v>
      </c>
      <c r="H278" s="4" t="s">
        <v>50</v>
      </c>
      <c r="J278" s="5">
        <v>41053</v>
      </c>
    </row>
    <row r="279" spans="1:10">
      <c r="A279" s="4" t="s">
        <v>356</v>
      </c>
      <c r="B279" s="4" t="s">
        <v>403</v>
      </c>
      <c r="C279" s="4" t="b">
        <v>0</v>
      </c>
      <c r="D279" s="4" t="s">
        <v>315</v>
      </c>
      <c r="E279" s="4">
        <v>0.5</v>
      </c>
      <c r="F279" s="4" t="s">
        <v>49</v>
      </c>
      <c r="G279" s="5">
        <v>41054</v>
      </c>
      <c r="H279" s="4" t="s">
        <v>50</v>
      </c>
      <c r="J279" s="5">
        <v>41054</v>
      </c>
    </row>
    <row r="280" spans="1:10">
      <c r="A280" s="4" t="s">
        <v>629</v>
      </c>
      <c r="B280" s="4" t="s">
        <v>630</v>
      </c>
      <c r="C280" s="4" t="b">
        <v>1</v>
      </c>
      <c r="D280" s="4" t="s">
        <v>315</v>
      </c>
      <c r="E280" s="4">
        <v>1</v>
      </c>
      <c r="F280" s="4" t="s">
        <v>49</v>
      </c>
      <c r="G280" s="5">
        <v>41054</v>
      </c>
      <c r="H280" s="4" t="s">
        <v>50</v>
      </c>
      <c r="J280" s="5">
        <v>41054</v>
      </c>
    </row>
    <row r="281" spans="1:10">
      <c r="A281" s="4" t="s">
        <v>435</v>
      </c>
      <c r="B281" s="4" t="s">
        <v>436</v>
      </c>
      <c r="C281" s="4" t="b">
        <v>1</v>
      </c>
      <c r="D281" s="4" t="s">
        <v>571</v>
      </c>
      <c r="E281" s="4">
        <v>1.5</v>
      </c>
      <c r="F281" s="4" t="s">
        <v>49</v>
      </c>
      <c r="G281" s="5">
        <v>41054</v>
      </c>
      <c r="H281" s="4" t="s">
        <v>50</v>
      </c>
      <c r="J281" s="5">
        <v>41054</v>
      </c>
    </row>
    <row r="282" spans="1:10">
      <c r="A282" s="4" t="s">
        <v>70</v>
      </c>
      <c r="B282" s="4" t="s">
        <v>71</v>
      </c>
      <c r="C282" s="4" t="b">
        <v>1</v>
      </c>
      <c r="D282" s="4" t="s">
        <v>571</v>
      </c>
      <c r="E282" s="4">
        <v>0.5</v>
      </c>
      <c r="F282" s="4" t="s">
        <v>49</v>
      </c>
      <c r="G282" s="5">
        <v>41054</v>
      </c>
      <c r="H282" s="4" t="s">
        <v>50</v>
      </c>
      <c r="J282" s="5">
        <v>41054</v>
      </c>
    </row>
    <row r="283" spans="1:10">
      <c r="A283" s="4" t="s">
        <v>620</v>
      </c>
      <c r="B283" s="4" t="s">
        <v>621</v>
      </c>
      <c r="C283" s="4" t="b">
        <v>1</v>
      </c>
      <c r="D283" s="4" t="s">
        <v>315</v>
      </c>
      <c r="E283" s="4">
        <v>1</v>
      </c>
      <c r="F283" s="4" t="s">
        <v>49</v>
      </c>
      <c r="G283" s="5">
        <v>41054</v>
      </c>
      <c r="H283" s="4" t="s">
        <v>50</v>
      </c>
      <c r="J283" s="5">
        <v>41054</v>
      </c>
    </row>
    <row r="284" spans="1:10">
      <c r="A284" s="4" t="s">
        <v>430</v>
      </c>
      <c r="B284" s="4" t="s">
        <v>431</v>
      </c>
      <c r="C284" s="4" t="b">
        <v>1</v>
      </c>
      <c r="D284" s="4" t="s">
        <v>8</v>
      </c>
      <c r="E284" s="4">
        <v>1.78</v>
      </c>
      <c r="F284" s="4" t="s">
        <v>49</v>
      </c>
      <c r="G284" s="5">
        <v>41057</v>
      </c>
      <c r="H284" s="4" t="s">
        <v>50</v>
      </c>
      <c r="I284" s="4" t="s">
        <v>94</v>
      </c>
      <c r="J284" s="5">
        <v>41057</v>
      </c>
    </row>
    <row r="285" spans="1:10">
      <c r="A285" s="4" t="s">
        <v>365</v>
      </c>
      <c r="B285" s="4" t="s">
        <v>103</v>
      </c>
      <c r="C285" s="4" t="b">
        <v>1</v>
      </c>
      <c r="D285" s="4" t="s">
        <v>7</v>
      </c>
      <c r="E285" s="4">
        <v>1</v>
      </c>
      <c r="F285" s="4" t="s">
        <v>49</v>
      </c>
      <c r="G285" s="5">
        <v>41057</v>
      </c>
      <c r="H285" s="4" t="s">
        <v>50</v>
      </c>
      <c r="J285" s="5">
        <v>41058</v>
      </c>
    </row>
    <row r="286" spans="1:10">
      <c r="A286" s="4" t="s">
        <v>624</v>
      </c>
      <c r="B286" s="4" t="s">
        <v>291</v>
      </c>
      <c r="C286" s="4" t="b">
        <v>1</v>
      </c>
      <c r="D286" s="4" t="s">
        <v>7</v>
      </c>
      <c r="E286" s="4">
        <v>1</v>
      </c>
      <c r="F286" s="4" t="s">
        <v>49</v>
      </c>
      <c r="G286" s="5">
        <v>41058</v>
      </c>
      <c r="H286" s="4" t="s">
        <v>50</v>
      </c>
      <c r="J286" s="5">
        <v>41058</v>
      </c>
    </row>
    <row r="287" spans="1:10">
      <c r="A287" s="4" t="s">
        <v>365</v>
      </c>
      <c r="B287" s="4" t="s">
        <v>103</v>
      </c>
      <c r="C287" s="4" t="b">
        <v>1</v>
      </c>
      <c r="D287" s="4" t="s">
        <v>7</v>
      </c>
      <c r="E287" s="4">
        <v>1</v>
      </c>
      <c r="F287" s="4" t="s">
        <v>49</v>
      </c>
      <c r="G287" s="5">
        <v>41058</v>
      </c>
      <c r="H287" s="4" t="s">
        <v>50</v>
      </c>
      <c r="J287" s="5">
        <v>41058</v>
      </c>
    </row>
    <row r="288" spans="1:10">
      <c r="A288" s="4" t="s">
        <v>710</v>
      </c>
      <c r="B288" s="4" t="s">
        <v>711</v>
      </c>
      <c r="C288" s="4" t="b">
        <v>1</v>
      </c>
      <c r="D288" s="4" t="s">
        <v>5</v>
      </c>
      <c r="E288" s="4">
        <v>0.5</v>
      </c>
      <c r="F288" s="4" t="s">
        <v>49</v>
      </c>
      <c r="G288" s="5">
        <v>41058</v>
      </c>
      <c r="H288" s="4" t="s">
        <v>50</v>
      </c>
      <c r="J288" s="5">
        <v>41060</v>
      </c>
    </row>
    <row r="289" spans="1:10">
      <c r="A289" s="4" t="s">
        <v>685</v>
      </c>
      <c r="B289" s="4" t="s">
        <v>224</v>
      </c>
      <c r="C289" s="4" t="b">
        <v>1</v>
      </c>
      <c r="D289" s="4" t="s">
        <v>8</v>
      </c>
      <c r="E289" s="4">
        <v>1</v>
      </c>
      <c r="F289" s="4" t="s">
        <v>49</v>
      </c>
      <c r="G289" s="5">
        <v>41058</v>
      </c>
      <c r="H289" s="4" t="s">
        <v>50</v>
      </c>
      <c r="I289" s="4" t="s">
        <v>88</v>
      </c>
      <c r="J289" s="5">
        <v>41060</v>
      </c>
    </row>
    <row r="290" spans="1:10">
      <c r="A290" s="4" t="s">
        <v>514</v>
      </c>
      <c r="B290" s="4" t="s">
        <v>101</v>
      </c>
      <c r="C290" s="4" t="b">
        <v>1</v>
      </c>
      <c r="D290" s="4" t="s">
        <v>315</v>
      </c>
      <c r="E290" s="4">
        <v>1</v>
      </c>
      <c r="F290" s="4" t="s">
        <v>49</v>
      </c>
      <c r="G290" s="5">
        <v>41058</v>
      </c>
      <c r="H290" s="4" t="s">
        <v>50</v>
      </c>
      <c r="J290" s="5">
        <v>41059</v>
      </c>
    </row>
    <row r="291" spans="1:10">
      <c r="A291" s="4" t="s">
        <v>710</v>
      </c>
      <c r="B291" s="4" t="s">
        <v>711</v>
      </c>
      <c r="C291" s="4" t="b">
        <v>1</v>
      </c>
      <c r="D291" s="4" t="s">
        <v>5</v>
      </c>
      <c r="E291" s="4">
        <v>1.3</v>
      </c>
      <c r="F291" s="4" t="s">
        <v>49</v>
      </c>
      <c r="G291" s="5">
        <v>41059</v>
      </c>
      <c r="H291" s="4" t="s">
        <v>50</v>
      </c>
      <c r="J291" s="5">
        <v>41060</v>
      </c>
    </row>
    <row r="292" spans="1:10">
      <c r="A292" s="4" t="s">
        <v>732</v>
      </c>
      <c r="B292" s="4" t="s">
        <v>733</v>
      </c>
      <c r="C292" s="4" t="b">
        <v>0</v>
      </c>
      <c r="D292" s="4" t="s">
        <v>315</v>
      </c>
      <c r="E292" s="4">
        <v>0.75</v>
      </c>
      <c r="F292" s="4" t="s">
        <v>49</v>
      </c>
      <c r="G292" s="5">
        <v>41060</v>
      </c>
      <c r="H292" s="4" t="s">
        <v>50</v>
      </c>
      <c r="J292" s="5">
        <v>41060</v>
      </c>
    </row>
    <row r="293" spans="1:10">
      <c r="A293" s="4" t="s">
        <v>665</v>
      </c>
      <c r="B293" s="4" t="s">
        <v>666</v>
      </c>
      <c r="C293" s="4" t="b">
        <v>0</v>
      </c>
      <c r="D293" s="4" t="s">
        <v>5</v>
      </c>
      <c r="E293" s="4">
        <v>1</v>
      </c>
      <c r="F293" s="4" t="s">
        <v>49</v>
      </c>
      <c r="G293" s="5">
        <v>41060</v>
      </c>
      <c r="H293" s="4" t="s">
        <v>50</v>
      </c>
      <c r="J293" s="5">
        <v>41060</v>
      </c>
    </row>
    <row r="294" spans="1:10">
      <c r="A294" s="4" t="s">
        <v>831</v>
      </c>
      <c r="B294" s="4" t="s">
        <v>832</v>
      </c>
      <c r="C294" s="4" t="b">
        <v>0</v>
      </c>
      <c r="D294" s="4" t="s">
        <v>527</v>
      </c>
      <c r="E294" s="4">
        <v>1</v>
      </c>
      <c r="F294" s="4" t="s">
        <v>49</v>
      </c>
      <c r="G294" s="5">
        <v>41060</v>
      </c>
      <c r="H294" s="4" t="s">
        <v>50</v>
      </c>
      <c r="J294" s="5">
        <v>41072</v>
      </c>
    </row>
    <row r="295" spans="1:10">
      <c r="A295" s="4" t="s">
        <v>693</v>
      </c>
      <c r="B295" s="4" t="s">
        <v>694</v>
      </c>
      <c r="C295" s="4" t="b">
        <v>1</v>
      </c>
      <c r="D295" s="4" t="s">
        <v>314</v>
      </c>
      <c r="E295" s="4">
        <v>2</v>
      </c>
      <c r="F295" s="4" t="s">
        <v>49</v>
      </c>
      <c r="G295" s="5">
        <v>41060</v>
      </c>
      <c r="H295" s="4" t="s">
        <v>50</v>
      </c>
      <c r="J295" s="5">
        <v>41061</v>
      </c>
    </row>
    <row r="296" spans="1:10">
      <c r="A296" s="4" t="s">
        <v>435</v>
      </c>
      <c r="B296" s="4" t="s">
        <v>436</v>
      </c>
      <c r="C296" s="4" t="b">
        <v>1</v>
      </c>
      <c r="D296" s="4" t="s">
        <v>571</v>
      </c>
      <c r="E296" s="4">
        <v>1</v>
      </c>
      <c r="F296" s="4" t="s">
        <v>49</v>
      </c>
      <c r="G296" s="5">
        <v>41060</v>
      </c>
      <c r="H296" s="4" t="s">
        <v>50</v>
      </c>
      <c r="J296" s="5">
        <v>41061</v>
      </c>
    </row>
    <row r="297" spans="1:10">
      <c r="A297" s="4" t="s">
        <v>662</v>
      </c>
      <c r="B297" s="4" t="s">
        <v>663</v>
      </c>
      <c r="C297" s="4" t="b">
        <v>1</v>
      </c>
      <c r="D297" s="4" t="s">
        <v>571</v>
      </c>
      <c r="E297" s="4">
        <v>0.5</v>
      </c>
      <c r="F297" s="4" t="s">
        <v>49</v>
      </c>
      <c r="G297" s="5">
        <v>41060</v>
      </c>
      <c r="H297" s="4" t="s">
        <v>50</v>
      </c>
      <c r="J297" s="5">
        <v>41061</v>
      </c>
    </row>
    <row r="298" spans="1:10">
      <c r="A298" s="4" t="s">
        <v>708</v>
      </c>
      <c r="B298" s="4" t="s">
        <v>709</v>
      </c>
      <c r="C298" s="4" t="b">
        <v>1</v>
      </c>
      <c r="D298" s="4" t="s">
        <v>571</v>
      </c>
      <c r="E298" s="4">
        <v>1</v>
      </c>
      <c r="F298" s="4" t="s">
        <v>49</v>
      </c>
      <c r="G298" s="5">
        <v>41060</v>
      </c>
      <c r="H298" s="4" t="s">
        <v>50</v>
      </c>
      <c r="J298" s="5">
        <v>41061</v>
      </c>
    </row>
    <row r="299" spans="1:10">
      <c r="A299" s="4" t="s">
        <v>572</v>
      </c>
      <c r="B299" s="4" t="s">
        <v>573</v>
      </c>
      <c r="C299" s="4" t="b">
        <v>1</v>
      </c>
      <c r="D299" s="4" t="s">
        <v>315</v>
      </c>
      <c r="E299" s="4">
        <v>0.83</v>
      </c>
      <c r="F299" s="4" t="s">
        <v>49</v>
      </c>
      <c r="G299" s="5">
        <v>41060</v>
      </c>
      <c r="H299" s="4" t="s">
        <v>50</v>
      </c>
      <c r="J299" s="5">
        <v>41060</v>
      </c>
    </row>
    <row r="300" spans="1:10">
      <c r="A300" s="4" t="s">
        <v>477</v>
      </c>
      <c r="B300" s="4" t="s">
        <v>101</v>
      </c>
      <c r="C300" s="4" t="b">
        <v>1</v>
      </c>
      <c r="D300" s="4" t="s">
        <v>17</v>
      </c>
      <c r="E300" s="4">
        <v>2</v>
      </c>
      <c r="F300" s="4" t="s">
        <v>49</v>
      </c>
      <c r="G300" s="5">
        <v>41060</v>
      </c>
      <c r="H300" s="4" t="s">
        <v>50</v>
      </c>
      <c r="J300" s="5">
        <v>41061</v>
      </c>
    </row>
    <row r="301" spans="1:10">
      <c r="A301" s="4" t="s">
        <v>710</v>
      </c>
      <c r="B301" s="4" t="s">
        <v>711</v>
      </c>
      <c r="C301" s="4" t="b">
        <v>1</v>
      </c>
      <c r="D301" s="4" t="s">
        <v>5</v>
      </c>
      <c r="E301" s="4">
        <v>1</v>
      </c>
      <c r="F301" s="4" t="s">
        <v>49</v>
      </c>
      <c r="G301" s="5">
        <v>41061</v>
      </c>
      <c r="H301" s="4" t="s">
        <v>50</v>
      </c>
      <c r="J301" s="5">
        <v>41063</v>
      </c>
    </row>
    <row r="302" spans="1:10">
      <c r="A302" s="4" t="s">
        <v>506</v>
      </c>
      <c r="B302" s="4" t="s">
        <v>507</v>
      </c>
      <c r="C302" s="4" t="b">
        <v>1</v>
      </c>
      <c r="D302" s="4" t="s">
        <v>314</v>
      </c>
      <c r="E302" s="4">
        <v>2</v>
      </c>
      <c r="F302" s="4" t="s">
        <v>49</v>
      </c>
      <c r="G302" s="5">
        <v>41061</v>
      </c>
      <c r="H302" s="4" t="s">
        <v>50</v>
      </c>
      <c r="J302" s="5">
        <v>41061</v>
      </c>
    </row>
    <row r="303" spans="1:10">
      <c r="A303" s="4" t="s">
        <v>662</v>
      </c>
      <c r="B303" s="4" t="s">
        <v>663</v>
      </c>
      <c r="C303" s="4" t="b">
        <v>1</v>
      </c>
      <c r="D303" s="4" t="s">
        <v>571</v>
      </c>
      <c r="E303" s="4">
        <v>1</v>
      </c>
      <c r="F303" s="4" t="s">
        <v>49</v>
      </c>
      <c r="G303" s="5">
        <v>41061</v>
      </c>
      <c r="H303" s="4" t="s">
        <v>50</v>
      </c>
      <c r="J303" s="5">
        <v>41061</v>
      </c>
    </row>
    <row r="304" spans="1:10">
      <c r="A304" s="4" t="s">
        <v>435</v>
      </c>
      <c r="B304" s="4" t="s">
        <v>436</v>
      </c>
      <c r="C304" s="4" t="b">
        <v>1</v>
      </c>
      <c r="D304" s="4" t="s">
        <v>571</v>
      </c>
      <c r="E304" s="4">
        <v>0.5</v>
      </c>
      <c r="F304" s="4" t="s">
        <v>49</v>
      </c>
      <c r="G304" s="5">
        <v>41061</v>
      </c>
      <c r="H304" s="4" t="s">
        <v>50</v>
      </c>
      <c r="J304" s="5">
        <v>41062</v>
      </c>
    </row>
    <row r="305" spans="1:10">
      <c r="A305" s="4" t="s">
        <v>708</v>
      </c>
      <c r="B305" s="4" t="s">
        <v>709</v>
      </c>
      <c r="C305" s="4" t="b">
        <v>1</v>
      </c>
      <c r="D305" s="4" t="s">
        <v>571</v>
      </c>
      <c r="E305" s="4">
        <v>0.5</v>
      </c>
      <c r="F305" s="4" t="s">
        <v>49</v>
      </c>
      <c r="G305" s="5">
        <v>41061</v>
      </c>
      <c r="H305" s="4" t="s">
        <v>50</v>
      </c>
      <c r="J305" s="5">
        <v>41062</v>
      </c>
    </row>
    <row r="306" spans="1:10">
      <c r="A306" s="4" t="s">
        <v>710</v>
      </c>
      <c r="B306" s="4" t="s">
        <v>711</v>
      </c>
      <c r="C306" s="4" t="b">
        <v>1</v>
      </c>
      <c r="D306" s="4" t="s">
        <v>5</v>
      </c>
      <c r="E306" s="4">
        <v>0.5</v>
      </c>
      <c r="F306" s="4" t="s">
        <v>49</v>
      </c>
      <c r="G306" s="5">
        <v>41064</v>
      </c>
      <c r="H306" s="4" t="s">
        <v>50</v>
      </c>
      <c r="J306" s="5">
        <v>41065</v>
      </c>
    </row>
    <row r="307" spans="1:10">
      <c r="A307" s="4" t="s">
        <v>647</v>
      </c>
      <c r="B307" s="4" t="s">
        <v>292</v>
      </c>
      <c r="C307" s="4" t="b">
        <v>1</v>
      </c>
      <c r="D307" s="4" t="s">
        <v>7</v>
      </c>
      <c r="E307" s="4">
        <v>2.33</v>
      </c>
      <c r="F307" s="4" t="s">
        <v>49</v>
      </c>
      <c r="G307" s="5">
        <v>41064</v>
      </c>
      <c r="H307" s="4" t="s">
        <v>50</v>
      </c>
      <c r="J307" s="5">
        <v>41064</v>
      </c>
    </row>
    <row r="308" spans="1:10">
      <c r="A308" s="4" t="s">
        <v>627</v>
      </c>
      <c r="B308" s="4" t="s">
        <v>628</v>
      </c>
      <c r="C308" s="4" t="b">
        <v>1</v>
      </c>
      <c r="D308" s="4" t="s">
        <v>17</v>
      </c>
      <c r="E308" s="4">
        <v>1</v>
      </c>
      <c r="F308" s="4" t="s">
        <v>49</v>
      </c>
      <c r="G308" s="5">
        <v>41064</v>
      </c>
      <c r="H308" s="4" t="s">
        <v>50</v>
      </c>
      <c r="J308" s="5">
        <v>41064</v>
      </c>
    </row>
    <row r="309" spans="1:10">
      <c r="A309" s="4" t="s">
        <v>477</v>
      </c>
      <c r="B309" s="4" t="s">
        <v>101</v>
      </c>
      <c r="C309" s="4" t="b">
        <v>1</v>
      </c>
      <c r="D309" s="4" t="s">
        <v>17</v>
      </c>
      <c r="E309" s="4">
        <v>1</v>
      </c>
      <c r="F309" s="4" t="s">
        <v>49</v>
      </c>
      <c r="G309" s="5">
        <v>41064</v>
      </c>
      <c r="H309" s="4" t="s">
        <v>50</v>
      </c>
      <c r="J309" s="5">
        <v>41064</v>
      </c>
    </row>
    <row r="310" spans="1:10">
      <c r="A310" s="4" t="s">
        <v>435</v>
      </c>
      <c r="B310" s="4" t="s">
        <v>436</v>
      </c>
      <c r="C310" s="4" t="b">
        <v>1</v>
      </c>
      <c r="D310" s="4" t="s">
        <v>571</v>
      </c>
      <c r="E310" s="4">
        <v>0.75</v>
      </c>
      <c r="F310" s="4" t="s">
        <v>49</v>
      </c>
      <c r="G310" s="5">
        <v>41064</v>
      </c>
      <c r="H310" s="4" t="s">
        <v>50</v>
      </c>
      <c r="J310" s="5">
        <v>41066</v>
      </c>
    </row>
    <row r="311" spans="1:10">
      <c r="A311" s="4" t="s">
        <v>685</v>
      </c>
      <c r="B311" s="4" t="s">
        <v>224</v>
      </c>
      <c r="C311" s="4" t="b">
        <v>1</v>
      </c>
      <c r="D311" s="4" t="s">
        <v>8</v>
      </c>
      <c r="E311" s="4">
        <v>4</v>
      </c>
      <c r="F311" s="4" t="s">
        <v>49</v>
      </c>
      <c r="G311" s="5">
        <v>41064</v>
      </c>
      <c r="H311" s="4" t="s">
        <v>50</v>
      </c>
      <c r="I311" s="4" t="s">
        <v>94</v>
      </c>
      <c r="J311" s="5">
        <v>41064</v>
      </c>
    </row>
    <row r="312" spans="1:10">
      <c r="A312" s="4" t="s">
        <v>430</v>
      </c>
      <c r="B312" s="4" t="s">
        <v>431</v>
      </c>
      <c r="C312" s="4" t="b">
        <v>1</v>
      </c>
      <c r="D312" s="4" t="s">
        <v>8</v>
      </c>
      <c r="E312" s="4">
        <v>1.04</v>
      </c>
      <c r="F312" s="4" t="s">
        <v>49</v>
      </c>
      <c r="G312" s="5">
        <v>41064</v>
      </c>
      <c r="H312" s="4" t="s">
        <v>50</v>
      </c>
      <c r="I312" s="4" t="s">
        <v>94</v>
      </c>
      <c r="J312" s="5">
        <v>41064</v>
      </c>
    </row>
    <row r="313" spans="1:10">
      <c r="A313" s="4" t="s">
        <v>808</v>
      </c>
      <c r="B313" s="4" t="s">
        <v>809</v>
      </c>
      <c r="C313" s="4" t="b">
        <v>0</v>
      </c>
      <c r="D313" s="4" t="s">
        <v>315</v>
      </c>
      <c r="E313" s="4">
        <v>0.67</v>
      </c>
      <c r="F313" s="4" t="s">
        <v>49</v>
      </c>
      <c r="G313" s="5">
        <v>41064</v>
      </c>
      <c r="H313" s="4" t="s">
        <v>50</v>
      </c>
      <c r="J313" s="5">
        <v>41064</v>
      </c>
    </row>
    <row r="314" spans="1:10">
      <c r="A314" s="4" t="s">
        <v>430</v>
      </c>
      <c r="B314" s="4" t="s">
        <v>431</v>
      </c>
      <c r="C314" s="4" t="b">
        <v>1</v>
      </c>
      <c r="D314" s="4" t="s">
        <v>8</v>
      </c>
      <c r="E314" s="4">
        <v>0.17</v>
      </c>
      <c r="F314" s="4" t="s">
        <v>49</v>
      </c>
      <c r="G314" s="5">
        <v>41065</v>
      </c>
      <c r="H314" s="4" t="s">
        <v>50</v>
      </c>
      <c r="I314" s="4" t="s">
        <v>94</v>
      </c>
      <c r="J314" s="5">
        <v>41065</v>
      </c>
    </row>
    <row r="315" spans="1:10">
      <c r="A315" s="4" t="s">
        <v>649</v>
      </c>
      <c r="B315" s="4" t="s">
        <v>293</v>
      </c>
      <c r="C315" s="4" t="b">
        <v>1</v>
      </c>
      <c r="D315" s="4" t="s">
        <v>7</v>
      </c>
      <c r="E315" s="4">
        <v>3</v>
      </c>
      <c r="F315" s="4" t="s">
        <v>49</v>
      </c>
      <c r="G315" s="5">
        <v>41065</v>
      </c>
      <c r="H315" s="4" t="s">
        <v>50</v>
      </c>
      <c r="J315" s="5">
        <v>41065</v>
      </c>
    </row>
    <row r="316" spans="1:10">
      <c r="A316" s="4" t="s">
        <v>435</v>
      </c>
      <c r="B316" s="4" t="s">
        <v>436</v>
      </c>
      <c r="C316" s="4" t="b">
        <v>1</v>
      </c>
      <c r="D316" s="4" t="s">
        <v>571</v>
      </c>
      <c r="E316" s="4">
        <v>0.75</v>
      </c>
      <c r="F316" s="4" t="s">
        <v>49</v>
      </c>
      <c r="G316" s="5">
        <v>41065</v>
      </c>
      <c r="H316" s="4" t="s">
        <v>50</v>
      </c>
      <c r="J316" s="5">
        <v>41066</v>
      </c>
    </row>
    <row r="317" spans="1:10">
      <c r="A317" s="4" t="s">
        <v>708</v>
      </c>
      <c r="B317" s="4" t="s">
        <v>709</v>
      </c>
      <c r="C317" s="4" t="b">
        <v>1</v>
      </c>
      <c r="D317" s="4" t="s">
        <v>571</v>
      </c>
      <c r="E317" s="4">
        <v>1</v>
      </c>
      <c r="F317" s="4" t="s">
        <v>49</v>
      </c>
      <c r="G317" s="5">
        <v>41065</v>
      </c>
      <c r="H317" s="4" t="s">
        <v>50</v>
      </c>
      <c r="J317" s="5">
        <v>41067</v>
      </c>
    </row>
    <row r="318" spans="1:10">
      <c r="A318" s="4" t="s">
        <v>629</v>
      </c>
      <c r="B318" s="4" t="s">
        <v>630</v>
      </c>
      <c r="C318" s="4" t="b">
        <v>1</v>
      </c>
      <c r="D318" s="4" t="s">
        <v>315</v>
      </c>
      <c r="E318" s="4">
        <v>1</v>
      </c>
      <c r="F318" s="4" t="s">
        <v>49</v>
      </c>
      <c r="G318" s="5">
        <v>41065</v>
      </c>
      <c r="H318" s="4" t="s">
        <v>50</v>
      </c>
      <c r="J318" s="5">
        <v>41066</v>
      </c>
    </row>
    <row r="319" spans="1:10">
      <c r="A319" s="4" t="s">
        <v>780</v>
      </c>
      <c r="B319" s="4" t="s">
        <v>781</v>
      </c>
      <c r="C319" s="4" t="b">
        <v>0</v>
      </c>
      <c r="D319" s="4" t="s">
        <v>314</v>
      </c>
      <c r="E319" s="4">
        <v>0.5</v>
      </c>
      <c r="F319" s="4" t="s">
        <v>49</v>
      </c>
      <c r="G319" s="5">
        <v>41065</v>
      </c>
      <c r="H319" s="4" t="s">
        <v>50</v>
      </c>
      <c r="J319" s="5">
        <v>41065</v>
      </c>
    </row>
    <row r="320" spans="1:10">
      <c r="A320" s="4" t="s">
        <v>813</v>
      </c>
      <c r="B320" s="4" t="s">
        <v>291</v>
      </c>
      <c r="C320" s="4" t="b">
        <v>1</v>
      </c>
      <c r="D320" s="4" t="s">
        <v>680</v>
      </c>
      <c r="E320" s="4">
        <v>4</v>
      </c>
      <c r="F320" s="4" t="s">
        <v>49</v>
      </c>
      <c r="G320" s="5">
        <v>41065</v>
      </c>
      <c r="H320" s="4" t="s">
        <v>50</v>
      </c>
      <c r="J320" s="5">
        <v>41065</v>
      </c>
    </row>
    <row r="321" spans="1:10">
      <c r="A321" s="4" t="s">
        <v>516</v>
      </c>
      <c r="B321" s="4" t="s">
        <v>517</v>
      </c>
      <c r="C321" s="4" t="b">
        <v>1</v>
      </c>
      <c r="D321" s="4" t="s">
        <v>314</v>
      </c>
      <c r="E321" s="4">
        <v>1</v>
      </c>
      <c r="F321" s="4" t="s">
        <v>49</v>
      </c>
      <c r="G321" s="5">
        <v>41066</v>
      </c>
      <c r="H321" s="4" t="s">
        <v>50</v>
      </c>
      <c r="J321" s="5">
        <v>41066</v>
      </c>
    </row>
    <row r="322" spans="1:10">
      <c r="A322" s="4" t="s">
        <v>710</v>
      </c>
      <c r="B322" s="4" t="s">
        <v>711</v>
      </c>
      <c r="C322" s="4" t="b">
        <v>1</v>
      </c>
      <c r="D322" s="4" t="s">
        <v>5</v>
      </c>
      <c r="E322" s="4">
        <v>1</v>
      </c>
      <c r="F322" s="4" t="s">
        <v>49</v>
      </c>
      <c r="G322" s="5">
        <v>41066</v>
      </c>
      <c r="H322" s="4" t="s">
        <v>50</v>
      </c>
      <c r="J322" s="5">
        <v>41067</v>
      </c>
    </row>
    <row r="323" spans="1:10">
      <c r="A323" s="4" t="s">
        <v>814</v>
      </c>
      <c r="B323" s="4" t="s">
        <v>815</v>
      </c>
      <c r="C323" s="4" t="b">
        <v>1</v>
      </c>
      <c r="D323" s="4" t="s">
        <v>315</v>
      </c>
      <c r="E323" s="4">
        <v>1</v>
      </c>
      <c r="F323" s="4" t="s">
        <v>49</v>
      </c>
      <c r="G323" s="5">
        <v>41066</v>
      </c>
      <c r="H323" s="4" t="s">
        <v>50</v>
      </c>
      <c r="J323" s="5">
        <v>41066</v>
      </c>
    </row>
    <row r="324" spans="1:10">
      <c r="A324" s="4" t="s">
        <v>801</v>
      </c>
      <c r="B324" s="4" t="s">
        <v>85</v>
      </c>
      <c r="C324" s="4" t="b">
        <v>1</v>
      </c>
      <c r="D324" s="4" t="s">
        <v>8</v>
      </c>
      <c r="E324" s="4">
        <v>1</v>
      </c>
      <c r="F324" s="4" t="s">
        <v>49</v>
      </c>
      <c r="G324" s="5">
        <v>41066</v>
      </c>
      <c r="H324" s="4" t="s">
        <v>50</v>
      </c>
      <c r="I324" s="4" t="s">
        <v>94</v>
      </c>
      <c r="J324" s="5">
        <v>41067</v>
      </c>
    </row>
    <row r="325" spans="1:10">
      <c r="A325" s="4" t="s">
        <v>708</v>
      </c>
      <c r="B325" s="4" t="s">
        <v>709</v>
      </c>
      <c r="C325" s="4" t="b">
        <v>1</v>
      </c>
      <c r="D325" s="4" t="s">
        <v>571</v>
      </c>
      <c r="E325" s="4">
        <v>3</v>
      </c>
      <c r="F325" s="4" t="s">
        <v>49</v>
      </c>
      <c r="G325" s="5">
        <v>41066</v>
      </c>
      <c r="H325" s="4" t="s">
        <v>50</v>
      </c>
      <c r="J325" s="5">
        <v>41067</v>
      </c>
    </row>
    <row r="326" spans="1:10">
      <c r="A326" s="4" t="s">
        <v>814</v>
      </c>
      <c r="B326" s="4" t="s">
        <v>815</v>
      </c>
      <c r="C326" s="4" t="b">
        <v>1</v>
      </c>
      <c r="D326" s="4" t="s">
        <v>315</v>
      </c>
      <c r="E326" s="4">
        <v>0</v>
      </c>
      <c r="F326" s="4" t="s">
        <v>49</v>
      </c>
      <c r="G326" s="5">
        <v>41067</v>
      </c>
      <c r="H326" s="4" t="s">
        <v>50</v>
      </c>
      <c r="J326" s="5">
        <v>41066</v>
      </c>
    </row>
    <row r="327" spans="1:10">
      <c r="A327" s="4" t="s">
        <v>566</v>
      </c>
      <c r="B327" s="4" t="s">
        <v>232</v>
      </c>
      <c r="C327" s="4" t="b">
        <v>1</v>
      </c>
      <c r="D327" s="4" t="s">
        <v>680</v>
      </c>
      <c r="E327" s="4">
        <v>1</v>
      </c>
      <c r="F327" s="4" t="s">
        <v>49</v>
      </c>
      <c r="G327" s="5">
        <v>41067</v>
      </c>
      <c r="H327" s="4" t="s">
        <v>50</v>
      </c>
      <c r="J327" s="5">
        <v>41068</v>
      </c>
    </row>
    <row r="328" spans="1:10">
      <c r="A328" s="4" t="s">
        <v>70</v>
      </c>
      <c r="B328" s="4" t="s">
        <v>71</v>
      </c>
      <c r="C328" s="4" t="b">
        <v>1</v>
      </c>
      <c r="D328" s="4" t="s">
        <v>5</v>
      </c>
      <c r="E328" s="4">
        <v>0.5</v>
      </c>
      <c r="F328" s="4" t="s">
        <v>49</v>
      </c>
      <c r="G328" s="5">
        <v>41067</v>
      </c>
      <c r="H328" s="4" t="s">
        <v>50</v>
      </c>
      <c r="J328" s="5">
        <v>41068</v>
      </c>
    </row>
    <row r="329" spans="1:10">
      <c r="A329" s="4" t="s">
        <v>620</v>
      </c>
      <c r="B329" s="4" t="s">
        <v>621</v>
      </c>
      <c r="C329" s="4" t="b">
        <v>1</v>
      </c>
      <c r="D329" s="4" t="s">
        <v>315</v>
      </c>
      <c r="E329" s="4">
        <v>0.1</v>
      </c>
      <c r="F329" s="4" t="s">
        <v>49</v>
      </c>
      <c r="G329" s="5">
        <v>41067</v>
      </c>
      <c r="H329" s="4" t="s">
        <v>50</v>
      </c>
      <c r="J329" s="5">
        <v>41068</v>
      </c>
    </row>
    <row r="330" spans="1:10">
      <c r="A330" s="4" t="s">
        <v>708</v>
      </c>
      <c r="B330" s="4" t="s">
        <v>709</v>
      </c>
      <c r="C330" s="4" t="b">
        <v>1</v>
      </c>
      <c r="D330" s="4" t="s">
        <v>571</v>
      </c>
      <c r="E330" s="4">
        <v>1</v>
      </c>
      <c r="F330" s="4" t="s">
        <v>49</v>
      </c>
      <c r="G330" s="5">
        <v>41067</v>
      </c>
      <c r="H330" s="4" t="s">
        <v>50</v>
      </c>
      <c r="J330" s="5">
        <v>41068</v>
      </c>
    </row>
    <row r="331" spans="1:10">
      <c r="A331" s="4" t="s">
        <v>814</v>
      </c>
      <c r="B331" s="4" t="s">
        <v>815</v>
      </c>
      <c r="C331" s="4" t="b">
        <v>1</v>
      </c>
      <c r="D331" s="4" t="s">
        <v>315</v>
      </c>
      <c r="E331" s="4">
        <v>1.5</v>
      </c>
      <c r="F331" s="4" t="s">
        <v>49</v>
      </c>
      <c r="G331" s="5">
        <v>41067</v>
      </c>
      <c r="H331" s="4" t="s">
        <v>50</v>
      </c>
      <c r="J331" s="5">
        <v>41067</v>
      </c>
    </row>
    <row r="332" spans="1:10">
      <c r="A332" s="4" t="s">
        <v>801</v>
      </c>
      <c r="B332" s="4" t="s">
        <v>85</v>
      </c>
      <c r="C332" s="4" t="b">
        <v>1</v>
      </c>
      <c r="D332" s="4" t="s">
        <v>8</v>
      </c>
      <c r="E332" s="4">
        <v>0.01</v>
      </c>
      <c r="F332" s="4" t="s">
        <v>49</v>
      </c>
      <c r="G332" s="5">
        <v>41067</v>
      </c>
      <c r="H332" s="4" t="s">
        <v>50</v>
      </c>
      <c r="J332" s="5">
        <v>41067</v>
      </c>
    </row>
    <row r="333" spans="1:10">
      <c r="A333" s="4" t="s">
        <v>430</v>
      </c>
      <c r="B333" s="4" t="s">
        <v>431</v>
      </c>
      <c r="C333" s="4" t="b">
        <v>1</v>
      </c>
      <c r="D333" s="4" t="s">
        <v>8</v>
      </c>
      <c r="E333" s="4">
        <v>3.73</v>
      </c>
      <c r="F333" s="4" t="s">
        <v>49</v>
      </c>
      <c r="G333" s="5">
        <v>41067</v>
      </c>
      <c r="H333" s="4" t="s">
        <v>50</v>
      </c>
      <c r="J333" s="5">
        <v>41067</v>
      </c>
    </row>
    <row r="334" spans="1:10">
      <c r="A334" s="4" t="s">
        <v>780</v>
      </c>
      <c r="B334" s="4" t="s">
        <v>781</v>
      </c>
      <c r="C334" s="4" t="b">
        <v>0</v>
      </c>
      <c r="D334" s="4" t="s">
        <v>314</v>
      </c>
      <c r="E334" s="4">
        <v>0.5</v>
      </c>
      <c r="F334" s="4" t="s">
        <v>49</v>
      </c>
      <c r="G334" s="5">
        <v>41068</v>
      </c>
      <c r="H334" s="4" t="s">
        <v>50</v>
      </c>
      <c r="J334" s="5">
        <v>41068</v>
      </c>
    </row>
    <row r="335" spans="1:10">
      <c r="A335" s="4" t="s">
        <v>841</v>
      </c>
      <c r="B335" s="4" t="s">
        <v>842</v>
      </c>
      <c r="C335" s="4" t="b">
        <v>0</v>
      </c>
      <c r="D335" s="4" t="s">
        <v>315</v>
      </c>
      <c r="E335" s="4">
        <v>1</v>
      </c>
      <c r="F335" s="4" t="s">
        <v>49</v>
      </c>
      <c r="G335" s="5">
        <v>41068</v>
      </c>
      <c r="H335" s="4" t="s">
        <v>50</v>
      </c>
      <c r="J335" s="5">
        <v>41068</v>
      </c>
    </row>
    <row r="336" spans="1:10">
      <c r="A336" s="4" t="s">
        <v>814</v>
      </c>
      <c r="B336" s="4" t="s">
        <v>815</v>
      </c>
      <c r="C336" s="4" t="b">
        <v>1</v>
      </c>
      <c r="D336" s="4" t="s">
        <v>315</v>
      </c>
      <c r="E336" s="4">
        <v>1.5</v>
      </c>
      <c r="F336" s="4" t="s">
        <v>49</v>
      </c>
      <c r="G336" s="5">
        <v>41068</v>
      </c>
      <c r="H336" s="4" t="s">
        <v>50</v>
      </c>
      <c r="J336" s="5">
        <v>41068</v>
      </c>
    </row>
    <row r="337" spans="1:10">
      <c r="A337" s="4" t="s">
        <v>620</v>
      </c>
      <c r="B337" s="4" t="s">
        <v>621</v>
      </c>
      <c r="C337" s="4" t="b">
        <v>1</v>
      </c>
      <c r="D337" s="4" t="s">
        <v>315</v>
      </c>
      <c r="E337" s="4">
        <v>0.5</v>
      </c>
      <c r="F337" s="4" t="s">
        <v>49</v>
      </c>
      <c r="G337" s="5">
        <v>41068</v>
      </c>
      <c r="H337" s="4" t="s">
        <v>50</v>
      </c>
      <c r="J337" s="5">
        <v>41068</v>
      </c>
    </row>
    <row r="338" spans="1:10">
      <c r="A338" s="4" t="s">
        <v>791</v>
      </c>
      <c r="B338" s="4" t="s">
        <v>291</v>
      </c>
      <c r="C338" s="4" t="b">
        <v>1</v>
      </c>
      <c r="D338" s="4" t="s">
        <v>571</v>
      </c>
      <c r="E338" s="4">
        <v>1</v>
      </c>
      <c r="F338" s="4" t="s">
        <v>49</v>
      </c>
      <c r="G338" s="5">
        <v>41068</v>
      </c>
      <c r="H338" s="4" t="s">
        <v>50</v>
      </c>
      <c r="J338" s="5">
        <v>41068</v>
      </c>
    </row>
    <row r="339" spans="1:10">
      <c r="A339" s="4" t="s">
        <v>813</v>
      </c>
      <c r="B339" s="4" t="s">
        <v>291</v>
      </c>
      <c r="C339" s="4" t="b">
        <v>1</v>
      </c>
      <c r="D339" s="4" t="s">
        <v>680</v>
      </c>
      <c r="E339" s="4">
        <v>2</v>
      </c>
      <c r="F339" s="4" t="s">
        <v>49</v>
      </c>
      <c r="G339" s="5">
        <v>41068</v>
      </c>
      <c r="H339" s="4" t="s">
        <v>50</v>
      </c>
      <c r="J339" s="5">
        <v>41068</v>
      </c>
    </row>
    <row r="340" spans="1:10">
      <c r="A340" s="4" t="s">
        <v>708</v>
      </c>
      <c r="B340" s="4" t="s">
        <v>709</v>
      </c>
      <c r="C340" s="4" t="b">
        <v>1</v>
      </c>
      <c r="D340" s="4" t="s">
        <v>571</v>
      </c>
      <c r="E340" s="4">
        <v>1</v>
      </c>
      <c r="F340" s="4" t="s">
        <v>49</v>
      </c>
      <c r="G340" s="5">
        <v>41071</v>
      </c>
      <c r="H340" s="4" t="s">
        <v>50</v>
      </c>
      <c r="J340" s="5">
        <v>41073</v>
      </c>
    </row>
    <row r="341" spans="1:10">
      <c r="A341" s="4" t="s">
        <v>52</v>
      </c>
      <c r="B341" s="4" t="s">
        <v>53</v>
      </c>
      <c r="C341" s="4" t="b">
        <v>1</v>
      </c>
      <c r="D341" s="4" t="s">
        <v>17</v>
      </c>
      <c r="E341" s="4">
        <v>1</v>
      </c>
      <c r="F341" s="4" t="s">
        <v>49</v>
      </c>
      <c r="G341" s="5">
        <v>41071</v>
      </c>
      <c r="H341" s="4" t="s">
        <v>50</v>
      </c>
      <c r="J341" s="5">
        <v>41071</v>
      </c>
    </row>
    <row r="342" spans="1:10">
      <c r="A342" s="4" t="s">
        <v>897</v>
      </c>
      <c r="B342" s="4" t="s">
        <v>898</v>
      </c>
      <c r="C342" s="4" t="b">
        <v>1</v>
      </c>
      <c r="D342" s="4" t="s">
        <v>899</v>
      </c>
      <c r="E342" s="4">
        <v>8</v>
      </c>
      <c r="F342" s="4" t="s">
        <v>49</v>
      </c>
      <c r="G342" s="5">
        <v>41071</v>
      </c>
      <c r="H342" s="4" t="s">
        <v>50</v>
      </c>
      <c r="J342" s="5">
        <v>41086</v>
      </c>
    </row>
    <row r="343" spans="1:10">
      <c r="A343" s="4" t="s">
        <v>627</v>
      </c>
      <c r="B343" s="4" t="s">
        <v>628</v>
      </c>
      <c r="C343" s="4" t="b">
        <v>1</v>
      </c>
      <c r="D343" s="4" t="s">
        <v>17</v>
      </c>
      <c r="E343" s="4">
        <v>0.5</v>
      </c>
      <c r="F343" s="4" t="s">
        <v>49</v>
      </c>
      <c r="G343" s="5">
        <v>41071</v>
      </c>
      <c r="H343" s="4" t="s">
        <v>50</v>
      </c>
      <c r="J343" s="5">
        <v>41071</v>
      </c>
    </row>
    <row r="344" spans="1:10">
      <c r="A344" s="4" t="s">
        <v>648</v>
      </c>
      <c r="B344" s="4" t="s">
        <v>289</v>
      </c>
      <c r="C344" s="4" t="b">
        <v>1</v>
      </c>
      <c r="D344" s="4" t="s">
        <v>7</v>
      </c>
      <c r="E344" s="4">
        <v>0.75</v>
      </c>
      <c r="F344" s="4" t="s">
        <v>49</v>
      </c>
      <c r="G344" s="5">
        <v>41071</v>
      </c>
      <c r="H344" s="4" t="s">
        <v>50</v>
      </c>
      <c r="J344" s="5">
        <v>41071</v>
      </c>
    </row>
    <row r="345" spans="1:10">
      <c r="A345" s="4" t="s">
        <v>366</v>
      </c>
      <c r="B345" s="4" t="s">
        <v>101</v>
      </c>
      <c r="C345" s="4" t="b">
        <v>1</v>
      </c>
      <c r="D345" s="4" t="s">
        <v>7</v>
      </c>
      <c r="E345" s="4">
        <v>0.5</v>
      </c>
      <c r="F345" s="4" t="s">
        <v>49</v>
      </c>
      <c r="G345" s="5">
        <v>41071</v>
      </c>
      <c r="H345" s="4" t="s">
        <v>50</v>
      </c>
      <c r="J345" s="5">
        <v>41071</v>
      </c>
    </row>
    <row r="346" spans="1:10">
      <c r="A346" s="4" t="s">
        <v>808</v>
      </c>
      <c r="B346" s="4" t="s">
        <v>809</v>
      </c>
      <c r="C346" s="4" t="b">
        <v>0</v>
      </c>
      <c r="D346" s="4" t="s">
        <v>315</v>
      </c>
      <c r="E346" s="4">
        <v>0.5</v>
      </c>
      <c r="F346" s="4" t="s">
        <v>49</v>
      </c>
      <c r="G346" s="5">
        <v>41071</v>
      </c>
      <c r="H346" s="4" t="s">
        <v>50</v>
      </c>
      <c r="J346" s="5">
        <v>41071</v>
      </c>
    </row>
    <row r="347" spans="1:10">
      <c r="A347" s="4" t="s">
        <v>565</v>
      </c>
      <c r="B347" s="4" t="s">
        <v>85</v>
      </c>
      <c r="C347" s="4" t="b">
        <v>1</v>
      </c>
      <c r="D347" s="4" t="s">
        <v>680</v>
      </c>
      <c r="E347" s="4">
        <v>1</v>
      </c>
      <c r="F347" s="4" t="s">
        <v>49</v>
      </c>
      <c r="G347" s="5">
        <v>41072</v>
      </c>
      <c r="H347" s="4" t="s">
        <v>50</v>
      </c>
      <c r="J347" s="5">
        <v>41074</v>
      </c>
    </row>
    <row r="348" spans="1:10">
      <c r="A348" s="4" t="s">
        <v>819</v>
      </c>
      <c r="B348" s="4" t="s">
        <v>292</v>
      </c>
      <c r="C348" s="4" t="b">
        <v>1</v>
      </c>
      <c r="D348" s="4" t="s">
        <v>680</v>
      </c>
      <c r="E348" s="4">
        <v>2</v>
      </c>
      <c r="F348" s="4" t="s">
        <v>49</v>
      </c>
      <c r="G348" s="5">
        <v>41072</v>
      </c>
      <c r="H348" s="4" t="s">
        <v>50</v>
      </c>
      <c r="J348" s="5">
        <v>41074</v>
      </c>
    </row>
    <row r="349" spans="1:10">
      <c r="A349" s="4" t="s">
        <v>705</v>
      </c>
      <c r="B349" s="4" t="s">
        <v>706</v>
      </c>
      <c r="C349" s="4" t="b">
        <v>0</v>
      </c>
      <c r="D349" s="4" t="s">
        <v>527</v>
      </c>
      <c r="E349" s="4">
        <v>1</v>
      </c>
      <c r="F349" s="4" t="s">
        <v>49</v>
      </c>
      <c r="G349" s="5">
        <v>41072</v>
      </c>
      <c r="H349" s="4" t="s">
        <v>50</v>
      </c>
      <c r="J349" s="5">
        <v>41078</v>
      </c>
    </row>
    <row r="350" spans="1:10">
      <c r="A350" s="4" t="s">
        <v>897</v>
      </c>
      <c r="B350" s="4" t="s">
        <v>898</v>
      </c>
      <c r="C350" s="4" t="b">
        <v>1</v>
      </c>
      <c r="D350" s="4" t="s">
        <v>899</v>
      </c>
      <c r="E350" s="4">
        <v>8</v>
      </c>
      <c r="F350" s="4" t="s">
        <v>49</v>
      </c>
      <c r="G350" s="5">
        <v>41072</v>
      </c>
      <c r="H350" s="4" t="s">
        <v>50</v>
      </c>
      <c r="J350" s="5">
        <v>41086</v>
      </c>
    </row>
    <row r="351" spans="1:10">
      <c r="A351" s="4" t="s">
        <v>460</v>
      </c>
      <c r="B351" s="4" t="s">
        <v>461</v>
      </c>
      <c r="C351" s="4" t="b">
        <v>1</v>
      </c>
      <c r="D351" s="4" t="s">
        <v>571</v>
      </c>
      <c r="E351" s="4">
        <v>0.5</v>
      </c>
      <c r="F351" s="4" t="s">
        <v>49</v>
      </c>
      <c r="G351" s="5">
        <v>41072</v>
      </c>
      <c r="H351" s="4" t="s">
        <v>50</v>
      </c>
      <c r="J351" s="5">
        <v>41074</v>
      </c>
    </row>
    <row r="352" spans="1:10">
      <c r="A352" s="4" t="s">
        <v>802</v>
      </c>
      <c r="B352" s="4" t="s">
        <v>101</v>
      </c>
      <c r="C352" s="4" t="b">
        <v>1</v>
      </c>
      <c r="D352" s="4" t="s">
        <v>8</v>
      </c>
      <c r="E352" s="4">
        <v>0.93</v>
      </c>
      <c r="F352" s="4" t="s">
        <v>49</v>
      </c>
      <c r="G352" s="5">
        <v>41072</v>
      </c>
      <c r="H352" s="4" t="s">
        <v>50</v>
      </c>
      <c r="I352" s="4" t="s">
        <v>88</v>
      </c>
      <c r="J352" s="5">
        <v>41072</v>
      </c>
    </row>
    <row r="353" spans="1:10">
      <c r="A353" s="4" t="s">
        <v>778</v>
      </c>
      <c r="B353" s="4" t="s">
        <v>779</v>
      </c>
      <c r="C353" s="4" t="b">
        <v>0</v>
      </c>
      <c r="D353" s="4" t="s">
        <v>8</v>
      </c>
      <c r="E353" s="4">
        <v>4</v>
      </c>
      <c r="F353" s="4" t="s">
        <v>49</v>
      </c>
      <c r="G353" s="5">
        <v>41072</v>
      </c>
      <c r="H353" s="4" t="s">
        <v>50</v>
      </c>
      <c r="I353" s="4" t="s">
        <v>99</v>
      </c>
      <c r="J353" s="5">
        <v>41072</v>
      </c>
    </row>
    <row r="354" spans="1:10">
      <c r="A354" s="4" t="s">
        <v>454</v>
      </c>
      <c r="B354" s="4" t="s">
        <v>101</v>
      </c>
      <c r="C354" s="4" t="b">
        <v>1</v>
      </c>
      <c r="D354" s="4" t="s">
        <v>315</v>
      </c>
      <c r="E354" s="4">
        <v>0.5</v>
      </c>
      <c r="F354" s="4" t="s">
        <v>49</v>
      </c>
      <c r="G354" s="5">
        <v>41072</v>
      </c>
      <c r="H354" s="4" t="s">
        <v>50</v>
      </c>
      <c r="J354" s="5">
        <v>41072</v>
      </c>
    </row>
    <row r="355" spans="1:10">
      <c r="A355" s="4" t="s">
        <v>349</v>
      </c>
      <c r="B355" s="4" t="s">
        <v>289</v>
      </c>
      <c r="C355" s="4" t="b">
        <v>1</v>
      </c>
      <c r="D355" s="4" t="s">
        <v>315</v>
      </c>
      <c r="E355" s="4">
        <v>1</v>
      </c>
      <c r="F355" s="4" t="s">
        <v>49</v>
      </c>
      <c r="G355" s="5">
        <v>41072</v>
      </c>
      <c r="H355" s="4" t="s">
        <v>50</v>
      </c>
      <c r="J355" s="5">
        <v>41073</v>
      </c>
    </row>
    <row r="356" spans="1:10">
      <c r="A356" s="4" t="s">
        <v>708</v>
      </c>
      <c r="B356" s="4" t="s">
        <v>709</v>
      </c>
      <c r="C356" s="4" t="b">
        <v>1</v>
      </c>
      <c r="D356" s="4" t="s">
        <v>571</v>
      </c>
      <c r="E356" s="4">
        <v>2</v>
      </c>
      <c r="F356" s="4" t="s">
        <v>49</v>
      </c>
      <c r="G356" s="5">
        <v>41072</v>
      </c>
      <c r="H356" s="4" t="s">
        <v>50</v>
      </c>
      <c r="J356" s="5">
        <v>41073</v>
      </c>
    </row>
    <row r="357" spans="1:10">
      <c r="A357" s="4" t="s">
        <v>339</v>
      </c>
      <c r="B357" s="4" t="s">
        <v>101</v>
      </c>
      <c r="C357" s="4" t="b">
        <v>1</v>
      </c>
      <c r="D357" s="4" t="s">
        <v>680</v>
      </c>
      <c r="E357" s="4">
        <v>1</v>
      </c>
      <c r="F357" s="4" t="s">
        <v>49</v>
      </c>
      <c r="G357" s="5">
        <v>41073</v>
      </c>
      <c r="H357" s="4" t="s">
        <v>50</v>
      </c>
      <c r="J357" s="5">
        <v>41074</v>
      </c>
    </row>
    <row r="358" spans="1:10">
      <c r="A358" s="4" t="s">
        <v>819</v>
      </c>
      <c r="B358" s="4" t="s">
        <v>292</v>
      </c>
      <c r="C358" s="4" t="b">
        <v>1</v>
      </c>
      <c r="D358" s="4" t="s">
        <v>680</v>
      </c>
      <c r="E358" s="4">
        <v>1</v>
      </c>
      <c r="F358" s="4" t="s">
        <v>49</v>
      </c>
      <c r="G358" s="5">
        <v>41073</v>
      </c>
      <c r="H358" s="4" t="s">
        <v>50</v>
      </c>
      <c r="J358" s="5">
        <v>41074</v>
      </c>
    </row>
    <row r="359" spans="1:10">
      <c r="A359" s="4" t="s">
        <v>814</v>
      </c>
      <c r="B359" s="4" t="s">
        <v>815</v>
      </c>
      <c r="C359" s="4" t="b">
        <v>1</v>
      </c>
      <c r="D359" s="4" t="s">
        <v>315</v>
      </c>
      <c r="E359" s="4">
        <v>1.5</v>
      </c>
      <c r="F359" s="4" t="s">
        <v>49</v>
      </c>
      <c r="G359" s="5">
        <v>41073</v>
      </c>
      <c r="H359" s="4" t="s">
        <v>50</v>
      </c>
      <c r="J359" s="5">
        <v>41073</v>
      </c>
    </row>
    <row r="360" spans="1:10">
      <c r="A360" s="4" t="s">
        <v>454</v>
      </c>
      <c r="B360" s="4" t="s">
        <v>101</v>
      </c>
      <c r="C360" s="4" t="b">
        <v>1</v>
      </c>
      <c r="D360" s="4" t="s">
        <v>315</v>
      </c>
      <c r="E360" s="4">
        <v>0.5</v>
      </c>
      <c r="F360" s="4" t="s">
        <v>49</v>
      </c>
      <c r="G360" s="5">
        <v>41073</v>
      </c>
      <c r="H360" s="4" t="s">
        <v>50</v>
      </c>
      <c r="J360" s="5">
        <v>41073</v>
      </c>
    </row>
    <row r="361" spans="1:10">
      <c r="A361" s="4" t="s">
        <v>430</v>
      </c>
      <c r="B361" s="4" t="s">
        <v>431</v>
      </c>
      <c r="C361" s="4" t="b">
        <v>1</v>
      </c>
      <c r="D361" s="4" t="s">
        <v>8</v>
      </c>
      <c r="E361" s="4">
        <v>0.5</v>
      </c>
      <c r="F361" s="4" t="s">
        <v>49</v>
      </c>
      <c r="G361" s="5">
        <v>41073</v>
      </c>
      <c r="H361" s="4" t="s">
        <v>50</v>
      </c>
      <c r="I361" s="4" t="s">
        <v>94</v>
      </c>
      <c r="J361" s="5">
        <v>41081</v>
      </c>
    </row>
    <row r="362" spans="1:10">
      <c r="A362" s="4" t="s">
        <v>778</v>
      </c>
      <c r="B362" s="4" t="s">
        <v>779</v>
      </c>
      <c r="C362" s="4" t="b">
        <v>0</v>
      </c>
      <c r="D362" s="4" t="s">
        <v>8</v>
      </c>
      <c r="E362" s="4">
        <v>0.5</v>
      </c>
      <c r="F362" s="4" t="s">
        <v>49</v>
      </c>
      <c r="G362" s="5">
        <v>41073</v>
      </c>
      <c r="H362" s="4" t="s">
        <v>50</v>
      </c>
      <c r="J362" s="5">
        <v>41073</v>
      </c>
    </row>
    <row r="363" spans="1:10">
      <c r="A363" s="4" t="s">
        <v>708</v>
      </c>
      <c r="B363" s="4" t="s">
        <v>709</v>
      </c>
      <c r="C363" s="4" t="b">
        <v>1</v>
      </c>
      <c r="D363" s="4" t="s">
        <v>571</v>
      </c>
      <c r="E363" s="4">
        <v>2</v>
      </c>
      <c r="F363" s="4" t="s">
        <v>49</v>
      </c>
      <c r="G363" s="5">
        <v>41073</v>
      </c>
      <c r="H363" s="4" t="s">
        <v>50</v>
      </c>
      <c r="J363" s="5">
        <v>41074</v>
      </c>
    </row>
    <row r="364" spans="1:10">
      <c r="A364" s="4" t="s">
        <v>794</v>
      </c>
      <c r="B364" s="4" t="s">
        <v>292</v>
      </c>
      <c r="C364" s="4" t="b">
        <v>1</v>
      </c>
      <c r="D364" s="4" t="s">
        <v>571</v>
      </c>
      <c r="E364" s="4">
        <v>1</v>
      </c>
      <c r="F364" s="4" t="s">
        <v>49</v>
      </c>
      <c r="G364" s="5">
        <v>41073</v>
      </c>
      <c r="H364" s="4" t="s">
        <v>50</v>
      </c>
      <c r="J364" s="5">
        <v>41074</v>
      </c>
    </row>
    <row r="365" spans="1:10">
      <c r="A365" s="4" t="s">
        <v>435</v>
      </c>
      <c r="B365" s="4" t="s">
        <v>436</v>
      </c>
      <c r="C365" s="4" t="b">
        <v>1</v>
      </c>
      <c r="D365" s="4" t="s">
        <v>571</v>
      </c>
      <c r="E365" s="4">
        <v>0.75</v>
      </c>
      <c r="F365" s="4" t="s">
        <v>49</v>
      </c>
      <c r="G365" s="5">
        <v>41073</v>
      </c>
      <c r="H365" s="4" t="s">
        <v>50</v>
      </c>
      <c r="J365" s="5">
        <v>41073</v>
      </c>
    </row>
    <row r="366" spans="1:10">
      <c r="A366" s="4" t="s">
        <v>460</v>
      </c>
      <c r="B366" s="4" t="s">
        <v>461</v>
      </c>
      <c r="C366" s="4" t="b">
        <v>1</v>
      </c>
      <c r="D366" s="4" t="s">
        <v>571</v>
      </c>
      <c r="E366" s="4">
        <v>0.5</v>
      </c>
      <c r="F366" s="4" t="s">
        <v>49</v>
      </c>
      <c r="G366" s="5">
        <v>41073</v>
      </c>
      <c r="H366" s="4" t="s">
        <v>50</v>
      </c>
      <c r="J366" s="5">
        <v>41074</v>
      </c>
    </row>
    <row r="367" spans="1:10">
      <c r="A367" s="4" t="s">
        <v>1090</v>
      </c>
      <c r="B367" s="4" t="s">
        <v>1091</v>
      </c>
      <c r="C367" s="4" t="b">
        <v>1</v>
      </c>
      <c r="D367" s="4" t="s">
        <v>17</v>
      </c>
      <c r="E367" s="4">
        <v>2.5</v>
      </c>
      <c r="F367" s="4" t="s">
        <v>49</v>
      </c>
      <c r="G367" s="5">
        <v>41073</v>
      </c>
      <c r="H367" s="4" t="s">
        <v>50</v>
      </c>
      <c r="J367" s="5">
        <v>41121</v>
      </c>
    </row>
    <row r="368" spans="1:10">
      <c r="A368" s="4" t="s">
        <v>897</v>
      </c>
      <c r="B368" s="4" t="s">
        <v>898</v>
      </c>
      <c r="C368" s="4" t="b">
        <v>1</v>
      </c>
      <c r="D368" s="4" t="s">
        <v>899</v>
      </c>
      <c r="E368" s="4">
        <v>8</v>
      </c>
      <c r="F368" s="4" t="s">
        <v>49</v>
      </c>
      <c r="G368" s="5">
        <v>41073</v>
      </c>
      <c r="H368" s="4" t="s">
        <v>50</v>
      </c>
      <c r="J368" s="5">
        <v>41086</v>
      </c>
    </row>
    <row r="369" spans="1:10">
      <c r="A369" s="4" t="s">
        <v>329</v>
      </c>
      <c r="B369" s="4" t="s">
        <v>330</v>
      </c>
      <c r="C369" s="4" t="b">
        <v>1</v>
      </c>
      <c r="D369" s="4" t="s">
        <v>314</v>
      </c>
      <c r="E369" s="4">
        <v>1</v>
      </c>
      <c r="F369" s="4" t="s">
        <v>49</v>
      </c>
      <c r="G369" s="5">
        <v>41074</v>
      </c>
      <c r="H369" s="4" t="s">
        <v>50</v>
      </c>
      <c r="J369" s="5">
        <v>41074</v>
      </c>
    </row>
    <row r="370" spans="1:10">
      <c r="A370" s="4" t="s">
        <v>365</v>
      </c>
      <c r="B370" s="4" t="s">
        <v>103</v>
      </c>
      <c r="C370" s="4" t="b">
        <v>1</v>
      </c>
      <c r="D370" s="4" t="s">
        <v>7</v>
      </c>
      <c r="E370" s="4">
        <v>0.5</v>
      </c>
      <c r="F370" s="4" t="s">
        <v>49</v>
      </c>
      <c r="G370" s="5">
        <v>41074</v>
      </c>
      <c r="H370" s="4" t="s">
        <v>50</v>
      </c>
      <c r="J370" s="5">
        <v>41074</v>
      </c>
    </row>
    <row r="371" spans="1:10">
      <c r="A371" s="4" t="s">
        <v>648</v>
      </c>
      <c r="B371" s="4" t="s">
        <v>289</v>
      </c>
      <c r="C371" s="4" t="b">
        <v>1</v>
      </c>
      <c r="D371" s="4" t="s">
        <v>7</v>
      </c>
      <c r="E371" s="4">
        <v>0.5</v>
      </c>
      <c r="F371" s="4" t="s">
        <v>49</v>
      </c>
      <c r="G371" s="5">
        <v>41074</v>
      </c>
      <c r="H371" s="4" t="s">
        <v>50</v>
      </c>
      <c r="J371" s="5">
        <v>41074</v>
      </c>
    </row>
    <row r="372" spans="1:10">
      <c r="A372" s="4" t="s">
        <v>897</v>
      </c>
      <c r="B372" s="4" t="s">
        <v>898</v>
      </c>
      <c r="C372" s="4" t="b">
        <v>1</v>
      </c>
      <c r="D372" s="4" t="s">
        <v>899</v>
      </c>
      <c r="E372" s="4">
        <v>8</v>
      </c>
      <c r="F372" s="4" t="s">
        <v>49</v>
      </c>
      <c r="G372" s="5">
        <v>41074</v>
      </c>
      <c r="H372" s="4" t="s">
        <v>50</v>
      </c>
      <c r="J372" s="5">
        <v>41086</v>
      </c>
    </row>
    <row r="373" spans="1:10">
      <c r="A373" s="4" t="s">
        <v>566</v>
      </c>
      <c r="B373" s="4" t="s">
        <v>232</v>
      </c>
      <c r="C373" s="4" t="b">
        <v>1</v>
      </c>
      <c r="D373" s="4" t="s">
        <v>680</v>
      </c>
      <c r="E373" s="4">
        <v>1</v>
      </c>
      <c r="F373" s="4" t="s">
        <v>49</v>
      </c>
      <c r="G373" s="5">
        <v>41074</v>
      </c>
      <c r="H373" s="4" t="s">
        <v>50</v>
      </c>
      <c r="J373" s="5">
        <v>41074</v>
      </c>
    </row>
    <row r="374" spans="1:10">
      <c r="A374" s="4" t="s">
        <v>865</v>
      </c>
      <c r="B374" s="4" t="s">
        <v>866</v>
      </c>
      <c r="C374" s="4" t="b">
        <v>1</v>
      </c>
      <c r="D374" s="4" t="s">
        <v>6</v>
      </c>
      <c r="E374" s="4">
        <v>2</v>
      </c>
      <c r="F374" s="4" t="s">
        <v>49</v>
      </c>
      <c r="G374" s="5">
        <v>41074</v>
      </c>
      <c r="H374" s="4" t="s">
        <v>50</v>
      </c>
      <c r="I374" s="4" t="s">
        <v>574</v>
      </c>
      <c r="J374" s="5">
        <v>41074</v>
      </c>
    </row>
    <row r="375" spans="1:10">
      <c r="A375" s="4" t="s">
        <v>339</v>
      </c>
      <c r="B375" s="4" t="s">
        <v>101</v>
      </c>
      <c r="C375" s="4" t="b">
        <v>1</v>
      </c>
      <c r="D375" s="4" t="s">
        <v>680</v>
      </c>
      <c r="E375" s="4">
        <v>1</v>
      </c>
      <c r="F375" s="4" t="s">
        <v>49</v>
      </c>
      <c r="G375" s="5">
        <v>41074</v>
      </c>
      <c r="H375" s="4" t="s">
        <v>50</v>
      </c>
      <c r="J375" s="5">
        <v>41074</v>
      </c>
    </row>
    <row r="376" spans="1:10">
      <c r="A376" s="4" t="s">
        <v>819</v>
      </c>
      <c r="B376" s="4" t="s">
        <v>292</v>
      </c>
      <c r="C376" s="4" t="b">
        <v>1</v>
      </c>
      <c r="D376" s="4" t="s">
        <v>680</v>
      </c>
      <c r="E376" s="4">
        <v>1</v>
      </c>
      <c r="F376" s="4" t="s">
        <v>49</v>
      </c>
      <c r="G376" s="5">
        <v>41074</v>
      </c>
      <c r="H376" s="4" t="s">
        <v>50</v>
      </c>
      <c r="J376" s="5">
        <v>41074</v>
      </c>
    </row>
    <row r="377" spans="1:10">
      <c r="A377" s="4" t="s">
        <v>865</v>
      </c>
      <c r="B377" s="4" t="s">
        <v>866</v>
      </c>
      <c r="C377" s="4" t="b">
        <v>1</v>
      </c>
      <c r="D377" s="4" t="s">
        <v>6</v>
      </c>
      <c r="E377" s="4">
        <v>2</v>
      </c>
      <c r="F377" s="4" t="s">
        <v>49</v>
      </c>
      <c r="G377" s="5">
        <v>41074</v>
      </c>
      <c r="H377" s="4" t="s">
        <v>50</v>
      </c>
      <c r="I377" s="4" t="s">
        <v>94</v>
      </c>
      <c r="J377" s="5">
        <v>41074</v>
      </c>
    </row>
    <row r="378" spans="1:10">
      <c r="A378" s="4" t="s">
        <v>814</v>
      </c>
      <c r="B378" s="4" t="s">
        <v>815</v>
      </c>
      <c r="C378" s="4" t="b">
        <v>1</v>
      </c>
      <c r="D378" s="4" t="s">
        <v>315</v>
      </c>
      <c r="E378" s="4">
        <v>1</v>
      </c>
      <c r="F378" s="4" t="s">
        <v>49</v>
      </c>
      <c r="G378" s="5">
        <v>41075</v>
      </c>
      <c r="H378" s="4" t="s">
        <v>50</v>
      </c>
      <c r="J378" s="5">
        <v>41075</v>
      </c>
    </row>
    <row r="379" spans="1:10">
      <c r="A379" s="4" t="s">
        <v>349</v>
      </c>
      <c r="B379" s="4" t="s">
        <v>289</v>
      </c>
      <c r="C379" s="4" t="b">
        <v>1</v>
      </c>
      <c r="D379" s="4" t="s">
        <v>315</v>
      </c>
      <c r="E379" s="4">
        <v>1</v>
      </c>
      <c r="F379" s="4" t="s">
        <v>49</v>
      </c>
      <c r="G379" s="5">
        <v>41075</v>
      </c>
      <c r="H379" s="4" t="s">
        <v>50</v>
      </c>
      <c r="J379" s="5">
        <v>41076</v>
      </c>
    </row>
    <row r="380" spans="1:10">
      <c r="A380" s="4" t="s">
        <v>506</v>
      </c>
      <c r="B380" s="4" t="s">
        <v>507</v>
      </c>
      <c r="C380" s="4" t="b">
        <v>1</v>
      </c>
      <c r="D380" s="4" t="s">
        <v>314</v>
      </c>
      <c r="E380" s="4">
        <v>1</v>
      </c>
      <c r="F380" s="4" t="s">
        <v>49</v>
      </c>
      <c r="G380" s="5">
        <v>41075</v>
      </c>
      <c r="H380" s="4" t="s">
        <v>50</v>
      </c>
      <c r="J380" s="5">
        <v>41075</v>
      </c>
    </row>
    <row r="381" spans="1:10">
      <c r="A381" s="4" t="s">
        <v>435</v>
      </c>
      <c r="B381" s="4" t="s">
        <v>436</v>
      </c>
      <c r="C381" s="4" t="b">
        <v>1</v>
      </c>
      <c r="D381" s="4" t="s">
        <v>571</v>
      </c>
      <c r="E381" s="4">
        <v>1</v>
      </c>
      <c r="F381" s="4" t="s">
        <v>49</v>
      </c>
      <c r="G381" s="5">
        <v>41075</v>
      </c>
      <c r="H381" s="4" t="s">
        <v>50</v>
      </c>
      <c r="J381" s="5">
        <v>41076</v>
      </c>
    </row>
    <row r="382" spans="1:10">
      <c r="A382" s="4" t="s">
        <v>627</v>
      </c>
      <c r="B382" s="4" t="s">
        <v>628</v>
      </c>
      <c r="C382" s="4" t="b">
        <v>1</v>
      </c>
      <c r="D382" s="4" t="s">
        <v>17</v>
      </c>
      <c r="E382" s="4">
        <v>1.5</v>
      </c>
      <c r="F382" s="4" t="s">
        <v>49</v>
      </c>
      <c r="G382" s="5">
        <v>41075</v>
      </c>
      <c r="H382" s="4" t="s">
        <v>50</v>
      </c>
      <c r="J382" s="5">
        <v>41075</v>
      </c>
    </row>
    <row r="383" spans="1:10">
      <c r="A383" s="4" t="s">
        <v>579</v>
      </c>
      <c r="B383" s="4" t="s">
        <v>580</v>
      </c>
      <c r="C383" s="4" t="b">
        <v>1</v>
      </c>
      <c r="D383" s="4" t="s">
        <v>486</v>
      </c>
      <c r="E383" s="4">
        <v>0.5</v>
      </c>
      <c r="F383" s="4" t="s">
        <v>49</v>
      </c>
      <c r="G383" s="5">
        <v>41075</v>
      </c>
      <c r="H383" s="4" t="s">
        <v>50</v>
      </c>
      <c r="J383" s="5">
        <v>41080</v>
      </c>
    </row>
    <row r="384" spans="1:10">
      <c r="A384" s="4" t="s">
        <v>430</v>
      </c>
      <c r="B384" s="4" t="s">
        <v>431</v>
      </c>
      <c r="C384" s="4" t="b">
        <v>1</v>
      </c>
      <c r="D384" s="4" t="s">
        <v>8</v>
      </c>
      <c r="E384" s="4">
        <v>3</v>
      </c>
      <c r="F384" s="4" t="s">
        <v>49</v>
      </c>
      <c r="G384" s="5">
        <v>41078</v>
      </c>
      <c r="H384" s="4" t="s">
        <v>50</v>
      </c>
      <c r="I384" s="4" t="s">
        <v>94</v>
      </c>
      <c r="J384" s="5">
        <v>41078</v>
      </c>
    </row>
    <row r="385" spans="1:10">
      <c r="A385" s="4" t="s">
        <v>435</v>
      </c>
      <c r="B385" s="4" t="s">
        <v>436</v>
      </c>
      <c r="C385" s="4" t="b">
        <v>1</v>
      </c>
      <c r="D385" s="4" t="s">
        <v>571</v>
      </c>
      <c r="E385" s="4">
        <v>1</v>
      </c>
      <c r="F385" s="4" t="s">
        <v>49</v>
      </c>
      <c r="G385" s="5">
        <v>41078</v>
      </c>
      <c r="H385" s="4" t="s">
        <v>50</v>
      </c>
      <c r="J385" s="5">
        <v>41079</v>
      </c>
    </row>
    <row r="386" spans="1:10">
      <c r="A386" s="4" t="s">
        <v>708</v>
      </c>
      <c r="B386" s="4" t="s">
        <v>709</v>
      </c>
      <c r="C386" s="4" t="b">
        <v>1</v>
      </c>
      <c r="D386" s="4" t="s">
        <v>571</v>
      </c>
      <c r="E386" s="4">
        <v>0.5</v>
      </c>
      <c r="F386" s="4" t="s">
        <v>49</v>
      </c>
      <c r="G386" s="5">
        <v>41078</v>
      </c>
      <c r="H386" s="4" t="s">
        <v>50</v>
      </c>
      <c r="J386" s="5">
        <v>41079</v>
      </c>
    </row>
    <row r="387" spans="1:10">
      <c r="A387" s="4" t="s">
        <v>92</v>
      </c>
      <c r="B387" s="4" t="s">
        <v>93</v>
      </c>
      <c r="C387" s="4" t="b">
        <v>1</v>
      </c>
      <c r="D387" s="4" t="s">
        <v>6</v>
      </c>
      <c r="E387" s="4">
        <v>4</v>
      </c>
      <c r="F387" s="4" t="s">
        <v>49</v>
      </c>
      <c r="G387" s="5">
        <v>41078</v>
      </c>
      <c r="H387" s="4" t="s">
        <v>50</v>
      </c>
      <c r="J387" s="5">
        <v>41099</v>
      </c>
    </row>
    <row r="388" spans="1:10">
      <c r="A388" s="4" t="s">
        <v>365</v>
      </c>
      <c r="B388" s="4" t="s">
        <v>103</v>
      </c>
      <c r="C388" s="4" t="b">
        <v>1</v>
      </c>
      <c r="D388" s="4" t="s">
        <v>7</v>
      </c>
      <c r="E388" s="4">
        <v>3.5</v>
      </c>
      <c r="F388" s="4" t="s">
        <v>49</v>
      </c>
      <c r="G388" s="5">
        <v>41078</v>
      </c>
      <c r="H388" s="4" t="s">
        <v>50</v>
      </c>
      <c r="J388" s="5">
        <v>41078</v>
      </c>
    </row>
    <row r="389" spans="1:10">
      <c r="A389" s="4" t="s">
        <v>366</v>
      </c>
      <c r="B389" s="4" t="s">
        <v>101</v>
      </c>
      <c r="C389" s="4" t="b">
        <v>1</v>
      </c>
      <c r="D389" s="4" t="s">
        <v>7</v>
      </c>
      <c r="E389" s="4">
        <v>3.5</v>
      </c>
      <c r="F389" s="4" t="s">
        <v>49</v>
      </c>
      <c r="G389" s="5">
        <v>41078</v>
      </c>
      <c r="H389" s="4" t="s">
        <v>50</v>
      </c>
      <c r="J389" s="5">
        <v>41078</v>
      </c>
    </row>
    <row r="390" spans="1:10">
      <c r="A390" s="4" t="s">
        <v>897</v>
      </c>
      <c r="B390" s="4" t="s">
        <v>898</v>
      </c>
      <c r="C390" s="4" t="b">
        <v>1</v>
      </c>
      <c r="D390" s="4" t="s">
        <v>899</v>
      </c>
      <c r="E390" s="4">
        <v>8</v>
      </c>
      <c r="F390" s="4" t="s">
        <v>49</v>
      </c>
      <c r="G390" s="5">
        <v>41078</v>
      </c>
      <c r="H390" s="4" t="s">
        <v>50</v>
      </c>
      <c r="J390" s="5">
        <v>41086</v>
      </c>
    </row>
    <row r="391" spans="1:10">
      <c r="A391" s="4" t="s">
        <v>367</v>
      </c>
      <c r="B391" s="4" t="s">
        <v>232</v>
      </c>
      <c r="C391" s="4" t="b">
        <v>1</v>
      </c>
      <c r="D391" s="4" t="s">
        <v>7</v>
      </c>
      <c r="E391" s="4">
        <v>0.5</v>
      </c>
      <c r="F391" s="4" t="s">
        <v>49</v>
      </c>
      <c r="G391" s="5">
        <v>41078</v>
      </c>
      <c r="H391" s="4" t="s">
        <v>50</v>
      </c>
      <c r="J391" s="5">
        <v>41078</v>
      </c>
    </row>
    <row r="392" spans="1:10">
      <c r="A392" s="4" t="s">
        <v>430</v>
      </c>
      <c r="B392" s="4" t="s">
        <v>431</v>
      </c>
      <c r="C392" s="4" t="b">
        <v>1</v>
      </c>
      <c r="D392" s="4" t="s">
        <v>8</v>
      </c>
      <c r="E392" s="4">
        <v>2</v>
      </c>
      <c r="F392" s="4" t="s">
        <v>49</v>
      </c>
      <c r="G392" s="5">
        <v>41079</v>
      </c>
      <c r="H392" s="4" t="s">
        <v>50</v>
      </c>
      <c r="I392" s="4" t="s">
        <v>94</v>
      </c>
      <c r="J392" s="5">
        <v>41079</v>
      </c>
    </row>
    <row r="393" spans="1:10">
      <c r="A393" s="4" t="s">
        <v>703</v>
      </c>
      <c r="B393" s="4" t="s">
        <v>101</v>
      </c>
      <c r="C393" s="4" t="b">
        <v>1</v>
      </c>
      <c r="D393" s="4" t="s">
        <v>8</v>
      </c>
      <c r="E393" s="4">
        <v>1.2</v>
      </c>
      <c r="F393" s="4" t="s">
        <v>49</v>
      </c>
      <c r="G393" s="5">
        <v>41079</v>
      </c>
      <c r="H393" s="4" t="s">
        <v>50</v>
      </c>
      <c r="I393" s="4" t="s">
        <v>94</v>
      </c>
      <c r="J393" s="5">
        <v>41079</v>
      </c>
    </row>
    <row r="394" spans="1:10">
      <c r="A394" s="4" t="s">
        <v>793</v>
      </c>
      <c r="B394" s="4" t="s">
        <v>289</v>
      </c>
      <c r="C394" s="4" t="b">
        <v>1</v>
      </c>
      <c r="D394" s="4" t="s">
        <v>571</v>
      </c>
      <c r="E394" s="4">
        <v>1</v>
      </c>
      <c r="F394" s="4" t="s">
        <v>49</v>
      </c>
      <c r="G394" s="5">
        <v>41079</v>
      </c>
      <c r="H394" s="4" t="s">
        <v>50</v>
      </c>
      <c r="J394" s="5">
        <v>41079</v>
      </c>
    </row>
    <row r="395" spans="1:10">
      <c r="A395" s="4" t="s">
        <v>92</v>
      </c>
      <c r="B395" s="4" t="s">
        <v>93</v>
      </c>
      <c r="C395" s="4" t="b">
        <v>1</v>
      </c>
      <c r="D395" s="4" t="s">
        <v>6</v>
      </c>
      <c r="E395" s="4">
        <v>4</v>
      </c>
      <c r="F395" s="4" t="s">
        <v>49</v>
      </c>
      <c r="G395" s="5">
        <v>41079</v>
      </c>
      <c r="H395" s="4" t="s">
        <v>50</v>
      </c>
      <c r="J395" s="5">
        <v>41099</v>
      </c>
    </row>
    <row r="396" spans="1:10">
      <c r="A396" s="4" t="s">
        <v>60</v>
      </c>
      <c r="B396" s="4" t="s">
        <v>823</v>
      </c>
      <c r="C396" s="4" t="b">
        <v>1</v>
      </c>
      <c r="D396" s="4" t="s">
        <v>7</v>
      </c>
      <c r="E396" s="4">
        <v>0.75</v>
      </c>
      <c r="F396" s="4" t="s">
        <v>49</v>
      </c>
      <c r="G396" s="5">
        <v>41079</v>
      </c>
      <c r="H396" s="4" t="s">
        <v>50</v>
      </c>
      <c r="J396" s="5">
        <v>41079</v>
      </c>
    </row>
    <row r="397" spans="1:10">
      <c r="A397" s="4" t="s">
        <v>365</v>
      </c>
      <c r="B397" s="4" t="s">
        <v>103</v>
      </c>
      <c r="C397" s="4" t="b">
        <v>1</v>
      </c>
      <c r="D397" s="4" t="s">
        <v>7</v>
      </c>
      <c r="E397" s="4">
        <v>3</v>
      </c>
      <c r="F397" s="4" t="s">
        <v>49</v>
      </c>
      <c r="G397" s="5">
        <v>41079</v>
      </c>
      <c r="H397" s="4" t="s">
        <v>50</v>
      </c>
      <c r="J397" s="5">
        <v>41079</v>
      </c>
    </row>
    <row r="398" spans="1:10">
      <c r="A398" s="4" t="s">
        <v>897</v>
      </c>
      <c r="B398" s="4" t="s">
        <v>898</v>
      </c>
      <c r="C398" s="4" t="b">
        <v>1</v>
      </c>
      <c r="D398" s="4" t="s">
        <v>899</v>
      </c>
      <c r="E398" s="4">
        <v>8</v>
      </c>
      <c r="F398" s="4" t="s">
        <v>49</v>
      </c>
      <c r="G398" s="5">
        <v>41079</v>
      </c>
      <c r="H398" s="4" t="s">
        <v>50</v>
      </c>
      <c r="J398" s="5">
        <v>41086</v>
      </c>
    </row>
    <row r="399" spans="1:10">
      <c r="A399" s="4" t="s">
        <v>1090</v>
      </c>
      <c r="B399" s="4" t="s">
        <v>1091</v>
      </c>
      <c r="C399" s="4" t="b">
        <v>1</v>
      </c>
      <c r="D399" s="4" t="s">
        <v>17</v>
      </c>
      <c r="E399" s="4">
        <v>2</v>
      </c>
      <c r="F399" s="4" t="s">
        <v>49</v>
      </c>
      <c r="G399" s="5">
        <v>41079</v>
      </c>
      <c r="H399" s="4" t="s">
        <v>50</v>
      </c>
      <c r="J399" s="5">
        <v>41121</v>
      </c>
    </row>
    <row r="400" spans="1:10">
      <c r="A400" s="4" t="s">
        <v>352</v>
      </c>
      <c r="B400" s="4" t="s">
        <v>406</v>
      </c>
      <c r="C400" s="4" t="b">
        <v>0</v>
      </c>
      <c r="D400" s="4" t="s">
        <v>315</v>
      </c>
      <c r="E400" s="4">
        <v>1</v>
      </c>
      <c r="F400" s="4" t="s">
        <v>49</v>
      </c>
      <c r="G400" s="5">
        <v>41080</v>
      </c>
      <c r="H400" s="4" t="s">
        <v>50</v>
      </c>
      <c r="J400" s="5">
        <v>41080</v>
      </c>
    </row>
    <row r="401" spans="1:10">
      <c r="A401" s="4" t="s">
        <v>778</v>
      </c>
      <c r="B401" s="4" t="s">
        <v>779</v>
      </c>
      <c r="C401" s="4" t="b">
        <v>0</v>
      </c>
      <c r="D401" s="4" t="s">
        <v>8</v>
      </c>
      <c r="E401" s="4">
        <v>4</v>
      </c>
      <c r="F401" s="4" t="s">
        <v>49</v>
      </c>
      <c r="G401" s="5">
        <v>41080</v>
      </c>
      <c r="H401" s="4" t="s">
        <v>50</v>
      </c>
      <c r="J401" s="5">
        <v>41081</v>
      </c>
    </row>
    <row r="402" spans="1:10">
      <c r="A402" s="4" t="s">
        <v>92</v>
      </c>
      <c r="B402" s="4" t="s">
        <v>93</v>
      </c>
      <c r="C402" s="4" t="b">
        <v>1</v>
      </c>
      <c r="D402" s="4" t="s">
        <v>6</v>
      </c>
      <c r="E402" s="4">
        <v>4</v>
      </c>
      <c r="F402" s="4" t="s">
        <v>49</v>
      </c>
      <c r="G402" s="5">
        <v>41080</v>
      </c>
      <c r="H402" s="4" t="s">
        <v>50</v>
      </c>
      <c r="J402" s="5">
        <v>41099</v>
      </c>
    </row>
    <row r="403" spans="1:10">
      <c r="A403" s="4" t="s">
        <v>61</v>
      </c>
      <c r="B403" s="4" t="s">
        <v>62</v>
      </c>
      <c r="C403" s="4" t="b">
        <v>0</v>
      </c>
      <c r="D403" s="4" t="s">
        <v>17</v>
      </c>
      <c r="E403" s="4">
        <v>1</v>
      </c>
      <c r="F403" s="4" t="s">
        <v>49</v>
      </c>
      <c r="G403" s="5">
        <v>41080</v>
      </c>
      <c r="H403" s="4" t="s">
        <v>50</v>
      </c>
      <c r="J403" s="5">
        <v>41080</v>
      </c>
    </row>
    <row r="404" spans="1:10">
      <c r="A404" s="4" t="s">
        <v>430</v>
      </c>
      <c r="B404" s="4" t="s">
        <v>431</v>
      </c>
      <c r="C404" s="4" t="b">
        <v>1</v>
      </c>
      <c r="D404" s="4" t="s">
        <v>8</v>
      </c>
      <c r="E404" s="4">
        <v>2</v>
      </c>
      <c r="F404" s="4" t="s">
        <v>49</v>
      </c>
      <c r="G404" s="5">
        <v>41080</v>
      </c>
      <c r="H404" s="4" t="s">
        <v>50</v>
      </c>
      <c r="J404" s="5">
        <v>41081</v>
      </c>
    </row>
    <row r="405" spans="1:10">
      <c r="A405" s="4" t="s">
        <v>876</v>
      </c>
      <c r="B405" s="4" t="s">
        <v>877</v>
      </c>
      <c r="C405" s="4" t="b">
        <v>1</v>
      </c>
      <c r="D405" s="4" t="s">
        <v>315</v>
      </c>
      <c r="E405" s="4">
        <v>1</v>
      </c>
      <c r="F405" s="4" t="s">
        <v>49</v>
      </c>
      <c r="G405" s="5">
        <v>41081</v>
      </c>
      <c r="H405" s="4" t="s">
        <v>50</v>
      </c>
      <c r="J405" s="5">
        <v>41082</v>
      </c>
    </row>
    <row r="406" spans="1:10">
      <c r="A406" s="4" t="s">
        <v>902</v>
      </c>
      <c r="B406" s="4" t="s">
        <v>903</v>
      </c>
      <c r="C406" s="4" t="b">
        <v>1</v>
      </c>
      <c r="D406" s="4" t="s">
        <v>315</v>
      </c>
      <c r="E406" s="4">
        <v>1</v>
      </c>
      <c r="F406" s="4" t="s">
        <v>49</v>
      </c>
      <c r="G406" s="5">
        <v>41081</v>
      </c>
      <c r="H406" s="4" t="s">
        <v>50</v>
      </c>
      <c r="J406" s="5">
        <v>41082</v>
      </c>
    </row>
    <row r="407" spans="1:10">
      <c r="A407" s="4" t="s">
        <v>92</v>
      </c>
      <c r="B407" s="4" t="s">
        <v>93</v>
      </c>
      <c r="C407" s="4" t="b">
        <v>1</v>
      </c>
      <c r="D407" s="4" t="s">
        <v>6</v>
      </c>
      <c r="E407" s="4">
        <v>4</v>
      </c>
      <c r="F407" s="4" t="s">
        <v>49</v>
      </c>
      <c r="G407" s="5">
        <v>41081</v>
      </c>
      <c r="H407" s="4" t="s">
        <v>50</v>
      </c>
      <c r="J407" s="5">
        <v>41099</v>
      </c>
    </row>
    <row r="408" spans="1:10">
      <c r="A408" s="4" t="s">
        <v>435</v>
      </c>
      <c r="B408" s="4" t="s">
        <v>436</v>
      </c>
      <c r="C408" s="4" t="b">
        <v>1</v>
      </c>
      <c r="D408" s="4" t="s">
        <v>571</v>
      </c>
      <c r="E408" s="4">
        <v>4</v>
      </c>
      <c r="F408" s="4" t="s">
        <v>49</v>
      </c>
      <c r="G408" s="5">
        <v>41081</v>
      </c>
      <c r="H408" s="4" t="s">
        <v>50</v>
      </c>
      <c r="J408" s="5">
        <v>41082</v>
      </c>
    </row>
    <row r="409" spans="1:10">
      <c r="A409" s="4" t="s">
        <v>897</v>
      </c>
      <c r="B409" s="4" t="s">
        <v>898</v>
      </c>
      <c r="C409" s="4" t="b">
        <v>1</v>
      </c>
      <c r="D409" s="4" t="s">
        <v>899</v>
      </c>
      <c r="E409" s="4">
        <v>8</v>
      </c>
      <c r="F409" s="4" t="s">
        <v>49</v>
      </c>
      <c r="G409" s="5">
        <v>41081</v>
      </c>
      <c r="H409" s="4" t="s">
        <v>50</v>
      </c>
      <c r="J409" s="5">
        <v>41086</v>
      </c>
    </row>
    <row r="410" spans="1:10">
      <c r="A410" s="4" t="s">
        <v>430</v>
      </c>
      <c r="B410" s="4" t="s">
        <v>431</v>
      </c>
      <c r="C410" s="4" t="b">
        <v>1</v>
      </c>
      <c r="D410" s="4" t="s">
        <v>8</v>
      </c>
      <c r="E410" s="4">
        <v>2</v>
      </c>
      <c r="F410" s="4" t="s">
        <v>49</v>
      </c>
      <c r="G410" s="5">
        <v>41081</v>
      </c>
      <c r="H410" s="4" t="s">
        <v>50</v>
      </c>
      <c r="J410" s="5">
        <v>41081</v>
      </c>
    </row>
    <row r="411" spans="1:10">
      <c r="A411" s="4" t="s">
        <v>1044</v>
      </c>
      <c r="B411" s="4" t="s">
        <v>1045</v>
      </c>
      <c r="C411" s="4" t="b">
        <v>0</v>
      </c>
      <c r="D411" s="4" t="s">
        <v>527</v>
      </c>
      <c r="E411" s="4">
        <v>2</v>
      </c>
      <c r="F411" s="4" t="s">
        <v>49</v>
      </c>
      <c r="G411" s="5">
        <v>41082</v>
      </c>
      <c r="H411" s="4" t="s">
        <v>50</v>
      </c>
      <c r="J411" s="5">
        <v>41107</v>
      </c>
    </row>
    <row r="412" spans="1:10">
      <c r="A412" s="4" t="s">
        <v>564</v>
      </c>
      <c r="B412" s="4" t="s">
        <v>103</v>
      </c>
      <c r="C412" s="4" t="b">
        <v>1</v>
      </c>
      <c r="D412" s="4" t="s">
        <v>680</v>
      </c>
      <c r="E412" s="4">
        <v>1</v>
      </c>
      <c r="F412" s="4" t="s">
        <v>49</v>
      </c>
      <c r="G412" s="5">
        <v>41085</v>
      </c>
      <c r="H412" s="4" t="s">
        <v>50</v>
      </c>
      <c r="J412" s="5">
        <v>41088</v>
      </c>
    </row>
    <row r="413" spans="1:10">
      <c r="A413" s="4" t="s">
        <v>900</v>
      </c>
      <c r="B413" s="4" t="s">
        <v>901</v>
      </c>
      <c r="C413" s="4" t="b">
        <v>1</v>
      </c>
      <c r="D413" s="4" t="s">
        <v>315</v>
      </c>
      <c r="E413" s="4">
        <v>1</v>
      </c>
      <c r="F413" s="4" t="s">
        <v>49</v>
      </c>
      <c r="G413" s="5">
        <v>41085</v>
      </c>
      <c r="H413" s="4" t="s">
        <v>50</v>
      </c>
      <c r="J413" s="5">
        <v>41085</v>
      </c>
    </row>
    <row r="414" spans="1:10">
      <c r="A414" s="4" t="s">
        <v>902</v>
      </c>
      <c r="B414" s="4" t="s">
        <v>903</v>
      </c>
      <c r="C414" s="4" t="b">
        <v>1</v>
      </c>
      <c r="D414" s="4" t="s">
        <v>315</v>
      </c>
      <c r="E414" s="4">
        <v>1</v>
      </c>
      <c r="F414" s="4" t="s">
        <v>49</v>
      </c>
      <c r="G414" s="5">
        <v>41085</v>
      </c>
      <c r="H414" s="4" t="s">
        <v>50</v>
      </c>
      <c r="J414" s="5">
        <v>41086</v>
      </c>
    </row>
    <row r="415" spans="1:10">
      <c r="A415" s="4" t="s">
        <v>430</v>
      </c>
      <c r="B415" s="4" t="s">
        <v>431</v>
      </c>
      <c r="C415" s="4" t="b">
        <v>1</v>
      </c>
      <c r="D415" s="4" t="s">
        <v>8</v>
      </c>
      <c r="E415" s="4">
        <v>0.25</v>
      </c>
      <c r="F415" s="4" t="s">
        <v>49</v>
      </c>
      <c r="G415" s="5">
        <v>41085</v>
      </c>
      <c r="H415" s="4" t="s">
        <v>50</v>
      </c>
      <c r="J415" s="5">
        <v>41085</v>
      </c>
    </row>
    <row r="416" spans="1:10">
      <c r="A416" s="4" t="s">
        <v>802</v>
      </c>
      <c r="B416" s="4" t="s">
        <v>101</v>
      </c>
      <c r="C416" s="4" t="b">
        <v>1</v>
      </c>
      <c r="D416" s="4" t="s">
        <v>8</v>
      </c>
      <c r="E416" s="4">
        <v>1</v>
      </c>
      <c r="F416" s="4" t="s">
        <v>49</v>
      </c>
      <c r="G416" s="5">
        <v>41085</v>
      </c>
      <c r="H416" s="4" t="s">
        <v>50</v>
      </c>
      <c r="J416" s="5">
        <v>41085</v>
      </c>
    </row>
    <row r="417" spans="1:10">
      <c r="A417" s="4" t="s">
        <v>341</v>
      </c>
      <c r="B417" s="4" t="s">
        <v>85</v>
      </c>
      <c r="C417" s="4" t="b">
        <v>1</v>
      </c>
      <c r="D417" s="4" t="s">
        <v>680</v>
      </c>
      <c r="E417" s="4">
        <v>1</v>
      </c>
      <c r="F417" s="4" t="s">
        <v>49</v>
      </c>
      <c r="G417" s="5">
        <v>41085</v>
      </c>
      <c r="H417" s="4" t="s">
        <v>50</v>
      </c>
      <c r="J417" s="5">
        <v>41088</v>
      </c>
    </row>
    <row r="418" spans="1:10">
      <c r="A418" s="4" t="s">
        <v>435</v>
      </c>
      <c r="B418" s="4" t="s">
        <v>436</v>
      </c>
      <c r="C418" s="4" t="b">
        <v>1</v>
      </c>
      <c r="D418" s="4" t="s">
        <v>571</v>
      </c>
      <c r="E418" s="4">
        <v>0.75</v>
      </c>
      <c r="F418" s="4" t="s">
        <v>49</v>
      </c>
      <c r="G418" s="5">
        <v>41085</v>
      </c>
      <c r="H418" s="4" t="s">
        <v>50</v>
      </c>
      <c r="J418" s="5">
        <v>41086</v>
      </c>
    </row>
    <row r="419" spans="1:10">
      <c r="A419" s="4" t="s">
        <v>1090</v>
      </c>
      <c r="B419" s="4" t="s">
        <v>1091</v>
      </c>
      <c r="C419" s="4" t="b">
        <v>1</v>
      </c>
      <c r="D419" s="4" t="s">
        <v>17</v>
      </c>
      <c r="E419" s="4">
        <v>3</v>
      </c>
      <c r="F419" s="4" t="s">
        <v>49</v>
      </c>
      <c r="G419" s="5">
        <v>41085</v>
      </c>
      <c r="H419" s="4" t="s">
        <v>50</v>
      </c>
      <c r="J419" s="5">
        <v>41121</v>
      </c>
    </row>
    <row r="420" spans="1:10">
      <c r="A420" s="4" t="s">
        <v>648</v>
      </c>
      <c r="B420" s="4" t="s">
        <v>289</v>
      </c>
      <c r="C420" s="4" t="b">
        <v>1</v>
      </c>
      <c r="D420" s="4" t="s">
        <v>7</v>
      </c>
      <c r="E420" s="4">
        <v>0.5</v>
      </c>
      <c r="F420" s="4" t="s">
        <v>49</v>
      </c>
      <c r="G420" s="5">
        <v>41085</v>
      </c>
      <c r="H420" s="4" t="s">
        <v>50</v>
      </c>
      <c r="J420" s="5">
        <v>41085</v>
      </c>
    </row>
    <row r="421" spans="1:10">
      <c r="A421" s="4" t="s">
        <v>365</v>
      </c>
      <c r="B421" s="4" t="s">
        <v>103</v>
      </c>
      <c r="C421" s="4" t="b">
        <v>1</v>
      </c>
      <c r="D421" s="4" t="s">
        <v>7</v>
      </c>
      <c r="E421" s="4">
        <v>1</v>
      </c>
      <c r="F421" s="4" t="s">
        <v>49</v>
      </c>
      <c r="G421" s="5">
        <v>41085</v>
      </c>
      <c r="H421" s="4" t="s">
        <v>50</v>
      </c>
      <c r="J421" s="5">
        <v>41085</v>
      </c>
    </row>
    <row r="422" spans="1:10">
      <c r="A422" s="4" t="s">
        <v>819</v>
      </c>
      <c r="B422" s="4" t="s">
        <v>292</v>
      </c>
      <c r="C422" s="4" t="b">
        <v>1</v>
      </c>
      <c r="D422" s="4" t="s">
        <v>680</v>
      </c>
      <c r="E422" s="4">
        <v>3</v>
      </c>
      <c r="F422" s="4" t="s">
        <v>49</v>
      </c>
      <c r="G422" s="5">
        <v>41085</v>
      </c>
      <c r="H422" s="4" t="s">
        <v>50</v>
      </c>
      <c r="J422" s="5">
        <v>41088</v>
      </c>
    </row>
    <row r="423" spans="1:10">
      <c r="A423" s="4" t="s">
        <v>778</v>
      </c>
      <c r="B423" s="4" t="s">
        <v>779</v>
      </c>
      <c r="C423" s="4" t="b">
        <v>0</v>
      </c>
      <c r="D423" s="4" t="s">
        <v>8</v>
      </c>
      <c r="E423" s="4">
        <v>4</v>
      </c>
      <c r="F423" s="4" t="s">
        <v>49</v>
      </c>
      <c r="G423" s="5">
        <v>41085</v>
      </c>
      <c r="H423" s="4" t="s">
        <v>50</v>
      </c>
      <c r="J423" s="5">
        <v>41085</v>
      </c>
    </row>
    <row r="424" spans="1:10">
      <c r="A424" s="4" t="s">
        <v>1090</v>
      </c>
      <c r="B424" s="4" t="s">
        <v>1091</v>
      </c>
      <c r="C424" s="4" t="b">
        <v>1</v>
      </c>
      <c r="D424" s="4" t="s">
        <v>17</v>
      </c>
      <c r="E424" s="4">
        <v>1.5</v>
      </c>
      <c r="F424" s="4" t="s">
        <v>49</v>
      </c>
      <c r="G424" s="5">
        <v>41086</v>
      </c>
      <c r="H424" s="4" t="s">
        <v>50</v>
      </c>
      <c r="J424" s="5">
        <v>41121</v>
      </c>
    </row>
    <row r="425" spans="1:10">
      <c r="A425" s="4" t="s">
        <v>627</v>
      </c>
      <c r="B425" s="4" t="s">
        <v>628</v>
      </c>
      <c r="C425" s="4" t="b">
        <v>1</v>
      </c>
      <c r="D425" s="4" t="s">
        <v>17</v>
      </c>
      <c r="E425" s="4">
        <v>1</v>
      </c>
      <c r="F425" s="4" t="s">
        <v>49</v>
      </c>
      <c r="G425" s="5">
        <v>41086</v>
      </c>
      <c r="H425" s="4" t="s">
        <v>50</v>
      </c>
      <c r="J425" s="5">
        <v>41121</v>
      </c>
    </row>
    <row r="426" spans="1:10">
      <c r="A426" s="4" t="s">
        <v>564</v>
      </c>
      <c r="B426" s="4" t="s">
        <v>103</v>
      </c>
      <c r="C426" s="4" t="b">
        <v>1</v>
      </c>
      <c r="D426" s="4" t="s">
        <v>680</v>
      </c>
      <c r="E426" s="4">
        <v>1</v>
      </c>
      <c r="F426" s="4" t="s">
        <v>49</v>
      </c>
      <c r="G426" s="5">
        <v>41086</v>
      </c>
      <c r="H426" s="4" t="s">
        <v>50</v>
      </c>
      <c r="J426" s="5">
        <v>41088</v>
      </c>
    </row>
    <row r="427" spans="1:10">
      <c r="A427" s="4" t="s">
        <v>60</v>
      </c>
      <c r="B427" s="4" t="s">
        <v>823</v>
      </c>
      <c r="C427" s="4" t="b">
        <v>1</v>
      </c>
      <c r="D427" s="4" t="s">
        <v>7</v>
      </c>
      <c r="E427" s="4">
        <v>1</v>
      </c>
      <c r="F427" s="4" t="s">
        <v>49</v>
      </c>
      <c r="G427" s="5">
        <v>41086</v>
      </c>
      <c r="H427" s="4" t="s">
        <v>50</v>
      </c>
      <c r="J427" s="5">
        <v>41086</v>
      </c>
    </row>
    <row r="428" spans="1:10">
      <c r="A428" s="4" t="s">
        <v>897</v>
      </c>
      <c r="B428" s="4" t="s">
        <v>898</v>
      </c>
      <c r="C428" s="4" t="b">
        <v>1</v>
      </c>
      <c r="D428" s="4" t="s">
        <v>899</v>
      </c>
      <c r="E428" s="4">
        <v>8</v>
      </c>
      <c r="F428" s="4" t="s">
        <v>49</v>
      </c>
      <c r="G428" s="5">
        <v>41086</v>
      </c>
      <c r="H428" s="4" t="s">
        <v>50</v>
      </c>
      <c r="J428" s="5">
        <v>41086</v>
      </c>
    </row>
    <row r="429" spans="1:10">
      <c r="A429" s="4" t="s">
        <v>365</v>
      </c>
      <c r="B429" s="4" t="s">
        <v>103</v>
      </c>
      <c r="C429" s="4" t="b">
        <v>1</v>
      </c>
      <c r="D429" s="4" t="s">
        <v>7</v>
      </c>
      <c r="E429" s="4">
        <v>1.5</v>
      </c>
      <c r="F429" s="4" t="s">
        <v>49</v>
      </c>
      <c r="G429" s="5">
        <v>41086</v>
      </c>
      <c r="H429" s="4" t="s">
        <v>50</v>
      </c>
      <c r="J429" s="5">
        <v>41086</v>
      </c>
    </row>
    <row r="430" spans="1:10">
      <c r="A430" s="4" t="s">
        <v>516</v>
      </c>
      <c r="B430" s="4" t="s">
        <v>517</v>
      </c>
      <c r="C430" s="4" t="b">
        <v>1</v>
      </c>
      <c r="D430" s="4" t="s">
        <v>315</v>
      </c>
      <c r="E430" s="4">
        <v>1</v>
      </c>
      <c r="F430" s="4" t="s">
        <v>49</v>
      </c>
      <c r="G430" s="5">
        <v>41087</v>
      </c>
      <c r="H430" s="4" t="s">
        <v>50</v>
      </c>
      <c r="J430" s="5">
        <v>41087</v>
      </c>
    </row>
    <row r="431" spans="1:10">
      <c r="A431" s="4" t="s">
        <v>876</v>
      </c>
      <c r="B431" s="4" t="s">
        <v>877</v>
      </c>
      <c r="C431" s="4" t="b">
        <v>1</v>
      </c>
      <c r="D431" s="4" t="s">
        <v>315</v>
      </c>
      <c r="E431" s="4">
        <v>1</v>
      </c>
      <c r="F431" s="4" t="s">
        <v>49</v>
      </c>
      <c r="G431" s="5">
        <v>41087</v>
      </c>
      <c r="H431" s="4" t="s">
        <v>50</v>
      </c>
      <c r="J431" s="5">
        <v>41087</v>
      </c>
    </row>
    <row r="432" spans="1:10">
      <c r="A432" s="4" t="s">
        <v>341</v>
      </c>
      <c r="B432" s="4" t="s">
        <v>85</v>
      </c>
      <c r="C432" s="4" t="b">
        <v>1</v>
      </c>
      <c r="D432" s="4" t="s">
        <v>680</v>
      </c>
      <c r="E432" s="4">
        <v>1</v>
      </c>
      <c r="F432" s="4" t="s">
        <v>49</v>
      </c>
      <c r="G432" s="5">
        <v>41087</v>
      </c>
      <c r="H432" s="4" t="s">
        <v>50</v>
      </c>
      <c r="J432" s="5">
        <v>41088</v>
      </c>
    </row>
    <row r="433" spans="1:10">
      <c r="A433" s="4" t="s">
        <v>365</v>
      </c>
      <c r="B433" s="4" t="s">
        <v>103</v>
      </c>
      <c r="C433" s="4" t="b">
        <v>1</v>
      </c>
      <c r="D433" s="4" t="s">
        <v>7</v>
      </c>
      <c r="E433" s="4">
        <v>2</v>
      </c>
      <c r="F433" s="4" t="s">
        <v>49</v>
      </c>
      <c r="G433" s="5">
        <v>41087</v>
      </c>
      <c r="H433" s="4" t="s">
        <v>50</v>
      </c>
      <c r="J433" s="5">
        <v>41087</v>
      </c>
    </row>
    <row r="434" spans="1:10">
      <c r="A434" s="4" t="s">
        <v>819</v>
      </c>
      <c r="B434" s="4" t="s">
        <v>292</v>
      </c>
      <c r="C434" s="4" t="b">
        <v>1</v>
      </c>
      <c r="D434" s="4" t="s">
        <v>680</v>
      </c>
      <c r="E434" s="4">
        <v>2</v>
      </c>
      <c r="F434" s="4" t="s">
        <v>49</v>
      </c>
      <c r="G434" s="5">
        <v>41087</v>
      </c>
      <c r="H434" s="4" t="s">
        <v>50</v>
      </c>
      <c r="J434" s="5">
        <v>41088</v>
      </c>
    </row>
    <row r="435" spans="1:10">
      <c r="A435" s="4" t="s">
        <v>516</v>
      </c>
      <c r="B435" s="4" t="s">
        <v>517</v>
      </c>
      <c r="C435" s="4" t="b">
        <v>1</v>
      </c>
      <c r="D435" s="4" t="s">
        <v>315</v>
      </c>
      <c r="E435" s="4">
        <v>1</v>
      </c>
      <c r="F435" s="4" t="s">
        <v>49</v>
      </c>
      <c r="G435" s="5">
        <v>41087</v>
      </c>
      <c r="H435" s="4" t="s">
        <v>50</v>
      </c>
      <c r="J435" s="5">
        <v>41088</v>
      </c>
    </row>
    <row r="436" spans="1:10">
      <c r="A436" s="4" t="s">
        <v>564</v>
      </c>
      <c r="B436" s="4" t="s">
        <v>103</v>
      </c>
      <c r="C436" s="4" t="b">
        <v>1</v>
      </c>
      <c r="D436" s="4" t="s">
        <v>680</v>
      </c>
      <c r="E436" s="4">
        <v>1</v>
      </c>
      <c r="F436" s="4" t="s">
        <v>49</v>
      </c>
      <c r="G436" s="5">
        <v>41088</v>
      </c>
      <c r="H436" s="4" t="s">
        <v>50</v>
      </c>
      <c r="J436" s="5">
        <v>41088</v>
      </c>
    </row>
    <row r="437" spans="1:10">
      <c r="A437" s="4" t="s">
        <v>902</v>
      </c>
      <c r="B437" s="4" t="s">
        <v>903</v>
      </c>
      <c r="C437" s="4" t="b">
        <v>1</v>
      </c>
      <c r="D437" s="4" t="s">
        <v>315</v>
      </c>
      <c r="E437" s="4">
        <v>0.5</v>
      </c>
      <c r="F437" s="4" t="s">
        <v>49</v>
      </c>
      <c r="G437" s="5">
        <v>41088</v>
      </c>
      <c r="H437" s="4" t="s">
        <v>50</v>
      </c>
      <c r="J437" s="5">
        <v>41088</v>
      </c>
    </row>
    <row r="438" spans="1:10">
      <c r="A438" s="4" t="s">
        <v>778</v>
      </c>
      <c r="B438" s="4" t="s">
        <v>779</v>
      </c>
      <c r="C438" s="4" t="b">
        <v>0</v>
      </c>
      <c r="D438" s="4" t="s">
        <v>8</v>
      </c>
      <c r="E438" s="4">
        <v>3</v>
      </c>
      <c r="F438" s="4" t="s">
        <v>49</v>
      </c>
      <c r="G438" s="5">
        <v>41088</v>
      </c>
      <c r="H438" s="4" t="s">
        <v>50</v>
      </c>
      <c r="J438" s="5">
        <v>41089</v>
      </c>
    </row>
    <row r="439" spans="1:10">
      <c r="A439" s="4" t="s">
        <v>902</v>
      </c>
      <c r="B439" s="4" t="s">
        <v>903</v>
      </c>
      <c r="C439" s="4" t="b">
        <v>1</v>
      </c>
      <c r="D439" s="4" t="s">
        <v>314</v>
      </c>
      <c r="E439" s="4">
        <v>0.5</v>
      </c>
      <c r="F439" s="4" t="s">
        <v>49</v>
      </c>
      <c r="G439" s="5">
        <v>41088</v>
      </c>
      <c r="H439" s="4" t="s">
        <v>50</v>
      </c>
      <c r="J439" s="5">
        <v>41088</v>
      </c>
    </row>
    <row r="440" spans="1:10">
      <c r="A440" s="4" t="s">
        <v>340</v>
      </c>
      <c r="B440" s="4" t="s">
        <v>103</v>
      </c>
      <c r="C440" s="4" t="b">
        <v>1</v>
      </c>
      <c r="D440" s="4" t="s">
        <v>680</v>
      </c>
      <c r="E440" s="4">
        <v>1</v>
      </c>
      <c r="F440" s="4" t="s">
        <v>49</v>
      </c>
      <c r="G440" s="5">
        <v>41088</v>
      </c>
      <c r="H440" s="4" t="s">
        <v>50</v>
      </c>
      <c r="J440" s="5">
        <v>41088</v>
      </c>
    </row>
    <row r="441" spans="1:10">
      <c r="A441" s="4" t="s">
        <v>897</v>
      </c>
      <c r="B441" s="4" t="s">
        <v>898</v>
      </c>
      <c r="C441" s="4" t="b">
        <v>1</v>
      </c>
      <c r="D441" s="4" t="s">
        <v>899</v>
      </c>
      <c r="E441" s="4">
        <v>8</v>
      </c>
      <c r="F441" s="4" t="s">
        <v>49</v>
      </c>
      <c r="G441" s="5">
        <v>41088</v>
      </c>
      <c r="H441" s="4" t="s">
        <v>50</v>
      </c>
      <c r="J441" s="5">
        <v>41091</v>
      </c>
    </row>
    <row r="442" spans="1:10">
      <c r="A442" s="4" t="s">
        <v>874</v>
      </c>
      <c r="B442" s="4" t="s">
        <v>875</v>
      </c>
      <c r="C442" s="4" t="b">
        <v>1</v>
      </c>
      <c r="D442" s="4" t="s">
        <v>5</v>
      </c>
      <c r="E442" s="4">
        <v>1</v>
      </c>
      <c r="F442" s="4" t="s">
        <v>49</v>
      </c>
      <c r="G442" s="5">
        <v>41088</v>
      </c>
      <c r="H442" s="4" t="s">
        <v>50</v>
      </c>
      <c r="J442" s="5">
        <v>41088</v>
      </c>
    </row>
    <row r="443" spans="1:10">
      <c r="A443" s="4" t="s">
        <v>821</v>
      </c>
      <c r="B443" s="4" t="s">
        <v>293</v>
      </c>
      <c r="C443" s="4" t="b">
        <v>1</v>
      </c>
      <c r="D443" s="4" t="s">
        <v>680</v>
      </c>
      <c r="E443" s="4">
        <v>2</v>
      </c>
      <c r="F443" s="4" t="s">
        <v>49</v>
      </c>
      <c r="G443" s="5">
        <v>41088</v>
      </c>
      <c r="H443" s="4" t="s">
        <v>50</v>
      </c>
      <c r="J443" s="5">
        <v>41088</v>
      </c>
    </row>
    <row r="444" spans="1:10">
      <c r="A444" s="4" t="s">
        <v>365</v>
      </c>
      <c r="B444" s="4" t="s">
        <v>103</v>
      </c>
      <c r="C444" s="4" t="b">
        <v>1</v>
      </c>
      <c r="D444" s="4" t="s">
        <v>7</v>
      </c>
      <c r="E444" s="4">
        <v>4</v>
      </c>
      <c r="F444" s="4" t="s">
        <v>49</v>
      </c>
      <c r="G444" s="5">
        <v>41088</v>
      </c>
      <c r="H444" s="4" t="s">
        <v>50</v>
      </c>
      <c r="J444" s="5">
        <v>41089</v>
      </c>
    </row>
    <row r="445" spans="1:10">
      <c r="A445" s="4" t="s">
        <v>778</v>
      </c>
      <c r="B445" s="4" t="s">
        <v>779</v>
      </c>
      <c r="C445" s="4" t="b">
        <v>0</v>
      </c>
      <c r="D445" s="4" t="s">
        <v>8</v>
      </c>
      <c r="E445" s="4">
        <v>0.02</v>
      </c>
      <c r="F445" s="4" t="s">
        <v>49</v>
      </c>
      <c r="G445" s="5">
        <v>41089</v>
      </c>
      <c r="H445" s="4" t="s">
        <v>50</v>
      </c>
      <c r="J445" s="5">
        <v>41089</v>
      </c>
    </row>
    <row r="446" spans="1:10">
      <c r="A446" s="4" t="s">
        <v>75</v>
      </c>
      <c r="B446" s="4" t="s">
        <v>76</v>
      </c>
      <c r="C446" s="4" t="b">
        <v>1</v>
      </c>
      <c r="D446" s="4" t="s">
        <v>17</v>
      </c>
      <c r="E446" s="4">
        <v>2</v>
      </c>
      <c r="F446" s="4" t="s">
        <v>49</v>
      </c>
      <c r="G446" s="5">
        <v>41089</v>
      </c>
      <c r="H446" s="4" t="s">
        <v>50</v>
      </c>
      <c r="J446" s="5">
        <v>41093</v>
      </c>
    </row>
    <row r="447" spans="1:10">
      <c r="A447" s="4" t="s">
        <v>665</v>
      </c>
      <c r="B447" s="4" t="s">
        <v>666</v>
      </c>
      <c r="C447" s="4" t="b">
        <v>0</v>
      </c>
      <c r="D447" s="4" t="s">
        <v>5</v>
      </c>
      <c r="E447" s="4">
        <v>1</v>
      </c>
      <c r="F447" s="4" t="s">
        <v>49</v>
      </c>
      <c r="G447" s="5">
        <v>41089</v>
      </c>
      <c r="H447" s="4" t="s">
        <v>50</v>
      </c>
      <c r="J447" s="5">
        <v>41089</v>
      </c>
    </row>
    <row r="448" spans="1:10">
      <c r="A448" s="4" t="s">
        <v>623</v>
      </c>
      <c r="B448" s="4" t="s">
        <v>101</v>
      </c>
      <c r="C448" s="4" t="b">
        <v>1</v>
      </c>
      <c r="D448" s="4" t="s">
        <v>7</v>
      </c>
      <c r="E448" s="4">
        <v>0.5</v>
      </c>
      <c r="F448" s="4" t="s">
        <v>49</v>
      </c>
      <c r="G448" s="5">
        <v>41089</v>
      </c>
      <c r="H448" s="4" t="s">
        <v>50</v>
      </c>
      <c r="J448" s="5">
        <v>41092</v>
      </c>
    </row>
    <row r="449" spans="1:10">
      <c r="A449" s="4" t="s">
        <v>693</v>
      </c>
      <c r="B449" s="4" t="s">
        <v>694</v>
      </c>
      <c r="C449" s="4" t="b">
        <v>1</v>
      </c>
      <c r="D449" s="4" t="s">
        <v>314</v>
      </c>
      <c r="E449" s="4">
        <v>1</v>
      </c>
      <c r="F449" s="4" t="s">
        <v>49</v>
      </c>
      <c r="G449" s="5">
        <v>41089</v>
      </c>
      <c r="H449" s="4" t="s">
        <v>50</v>
      </c>
      <c r="J449" s="5">
        <v>41089</v>
      </c>
    </row>
    <row r="450" spans="1:10">
      <c r="A450" s="4" t="s">
        <v>365</v>
      </c>
      <c r="B450" s="4" t="s">
        <v>103</v>
      </c>
      <c r="C450" s="4" t="b">
        <v>1</v>
      </c>
      <c r="D450" s="4" t="s">
        <v>7</v>
      </c>
      <c r="E450" s="4">
        <v>1</v>
      </c>
      <c r="F450" s="4" t="s">
        <v>49</v>
      </c>
      <c r="G450" s="5">
        <v>41091</v>
      </c>
      <c r="H450" s="4" t="s">
        <v>50</v>
      </c>
      <c r="J450" s="5">
        <v>41092</v>
      </c>
    </row>
    <row r="451" spans="1:10">
      <c r="A451" s="4" t="s">
        <v>895</v>
      </c>
      <c r="B451" s="4" t="s">
        <v>101</v>
      </c>
      <c r="C451" s="4" t="b">
        <v>1</v>
      </c>
      <c r="D451" s="4" t="s">
        <v>8</v>
      </c>
      <c r="E451" s="4">
        <v>0.82</v>
      </c>
      <c r="F451" s="4" t="s">
        <v>49</v>
      </c>
      <c r="G451" s="5">
        <v>41092</v>
      </c>
      <c r="H451" s="4" t="s">
        <v>50</v>
      </c>
      <c r="J451" s="5">
        <v>41092</v>
      </c>
    </row>
    <row r="452" spans="1:10">
      <c r="A452" s="4" t="s">
        <v>894</v>
      </c>
      <c r="B452" s="4" t="s">
        <v>101</v>
      </c>
      <c r="C452" s="4" t="b">
        <v>1</v>
      </c>
      <c r="D452" s="4" t="s">
        <v>8</v>
      </c>
      <c r="E452" s="4">
        <v>1.1200000000000001</v>
      </c>
      <c r="F452" s="4" t="s">
        <v>49</v>
      </c>
      <c r="G452" s="5">
        <v>41092</v>
      </c>
      <c r="H452" s="4" t="s">
        <v>50</v>
      </c>
      <c r="J452" s="5">
        <v>41092</v>
      </c>
    </row>
    <row r="453" spans="1:10">
      <c r="A453" s="4" t="s">
        <v>897</v>
      </c>
      <c r="B453" s="4" t="s">
        <v>898</v>
      </c>
      <c r="C453" s="4" t="b">
        <v>1</v>
      </c>
      <c r="D453" s="4" t="s">
        <v>899</v>
      </c>
      <c r="E453" s="4">
        <v>8</v>
      </c>
      <c r="F453" s="4" t="s">
        <v>49</v>
      </c>
      <c r="G453" s="5">
        <v>41092</v>
      </c>
      <c r="H453" s="4" t="s">
        <v>50</v>
      </c>
      <c r="J453" s="5">
        <v>41093</v>
      </c>
    </row>
    <row r="454" spans="1:10">
      <c r="A454" s="4" t="s">
        <v>365</v>
      </c>
      <c r="B454" s="4" t="s">
        <v>103</v>
      </c>
      <c r="C454" s="4" t="b">
        <v>1</v>
      </c>
      <c r="D454" s="4" t="s">
        <v>7</v>
      </c>
      <c r="E454" s="4">
        <v>1</v>
      </c>
      <c r="F454" s="4" t="s">
        <v>49</v>
      </c>
      <c r="G454" s="5">
        <v>41092</v>
      </c>
      <c r="H454" s="4" t="s">
        <v>50</v>
      </c>
      <c r="J454" s="5">
        <v>41092</v>
      </c>
    </row>
    <row r="455" spans="1:10">
      <c r="A455" s="4" t="s">
        <v>516</v>
      </c>
      <c r="B455" s="4" t="s">
        <v>517</v>
      </c>
      <c r="C455" s="4" t="b">
        <v>1</v>
      </c>
      <c r="D455" s="4" t="s">
        <v>315</v>
      </c>
      <c r="E455" s="4">
        <v>1</v>
      </c>
      <c r="F455" s="4" t="s">
        <v>49</v>
      </c>
      <c r="G455" s="5">
        <v>41092</v>
      </c>
      <c r="H455" s="4" t="s">
        <v>50</v>
      </c>
      <c r="J455" s="5">
        <v>41093</v>
      </c>
    </row>
    <row r="456" spans="1:10">
      <c r="A456" s="4" t="s">
        <v>75</v>
      </c>
      <c r="B456" s="4" t="s">
        <v>76</v>
      </c>
      <c r="C456" s="4" t="b">
        <v>1</v>
      </c>
      <c r="D456" s="4" t="s">
        <v>17</v>
      </c>
      <c r="E456" s="4">
        <v>1</v>
      </c>
      <c r="F456" s="4" t="s">
        <v>49</v>
      </c>
      <c r="G456" s="5">
        <v>41092</v>
      </c>
      <c r="H456" s="4" t="s">
        <v>50</v>
      </c>
      <c r="J456" s="5">
        <v>41093</v>
      </c>
    </row>
    <row r="457" spans="1:10">
      <c r="A457" s="4" t="s">
        <v>902</v>
      </c>
      <c r="B457" s="4" t="s">
        <v>903</v>
      </c>
      <c r="C457" s="4" t="b">
        <v>1</v>
      </c>
      <c r="D457" s="4" t="s">
        <v>314</v>
      </c>
      <c r="E457" s="4">
        <v>1</v>
      </c>
      <c r="F457" s="4" t="s">
        <v>49</v>
      </c>
      <c r="G457" s="5">
        <v>41092</v>
      </c>
      <c r="H457" s="4" t="s">
        <v>50</v>
      </c>
      <c r="J457" s="5">
        <v>41092</v>
      </c>
    </row>
    <row r="458" spans="1:10">
      <c r="A458" s="4" t="s">
        <v>927</v>
      </c>
      <c r="B458" s="4" t="s">
        <v>291</v>
      </c>
      <c r="C458" s="4" t="b">
        <v>1</v>
      </c>
      <c r="D458" s="4" t="s">
        <v>5</v>
      </c>
      <c r="E458" s="4">
        <v>1</v>
      </c>
      <c r="F458" s="4" t="s">
        <v>49</v>
      </c>
      <c r="G458" s="5">
        <v>41092</v>
      </c>
      <c r="H458" s="4" t="s">
        <v>50</v>
      </c>
      <c r="J458" s="5">
        <v>41092</v>
      </c>
    </row>
    <row r="459" spans="1:10">
      <c r="A459" s="4" t="s">
        <v>900</v>
      </c>
      <c r="B459" s="4" t="s">
        <v>901</v>
      </c>
      <c r="C459" s="4" t="b">
        <v>1</v>
      </c>
      <c r="D459" s="4" t="s">
        <v>315</v>
      </c>
      <c r="E459" s="4">
        <v>1.5</v>
      </c>
      <c r="F459" s="4" t="s">
        <v>49</v>
      </c>
      <c r="G459" s="5">
        <v>41093</v>
      </c>
      <c r="H459" s="4" t="s">
        <v>50</v>
      </c>
      <c r="J459" s="5">
        <v>41094</v>
      </c>
    </row>
    <row r="460" spans="1:10">
      <c r="A460" s="4" t="s">
        <v>938</v>
      </c>
      <c r="B460" s="4" t="s">
        <v>939</v>
      </c>
      <c r="C460" s="4" t="b">
        <v>1</v>
      </c>
      <c r="D460" s="4" t="s">
        <v>315</v>
      </c>
      <c r="E460" s="4">
        <v>1</v>
      </c>
      <c r="F460" s="4" t="s">
        <v>49</v>
      </c>
      <c r="G460" s="5">
        <v>41093</v>
      </c>
      <c r="H460" s="4" t="s">
        <v>50</v>
      </c>
      <c r="J460" s="5">
        <v>41094</v>
      </c>
    </row>
    <row r="461" spans="1:10">
      <c r="A461" s="4" t="s">
        <v>922</v>
      </c>
      <c r="B461" s="4" t="s">
        <v>292</v>
      </c>
      <c r="C461" s="4" t="b">
        <v>1</v>
      </c>
      <c r="D461" s="4" t="s">
        <v>8</v>
      </c>
      <c r="E461" s="4">
        <v>2.84</v>
      </c>
      <c r="F461" s="4" t="s">
        <v>49</v>
      </c>
      <c r="G461" s="5">
        <v>41093</v>
      </c>
      <c r="H461" s="4" t="s">
        <v>50</v>
      </c>
      <c r="J461" s="5">
        <v>41093</v>
      </c>
    </row>
    <row r="462" spans="1:10">
      <c r="A462" s="4" t="s">
        <v>365</v>
      </c>
      <c r="B462" s="4" t="s">
        <v>103</v>
      </c>
      <c r="C462" s="4" t="b">
        <v>1</v>
      </c>
      <c r="D462" s="4" t="s">
        <v>7</v>
      </c>
      <c r="E462" s="4">
        <v>1</v>
      </c>
      <c r="F462" s="4" t="s">
        <v>49</v>
      </c>
      <c r="G462" s="5">
        <v>41093</v>
      </c>
      <c r="H462" s="4" t="s">
        <v>50</v>
      </c>
      <c r="J462" s="5">
        <v>41095</v>
      </c>
    </row>
    <row r="463" spans="1:10">
      <c r="A463" s="4" t="s">
        <v>941</v>
      </c>
      <c r="B463" s="4" t="s">
        <v>85</v>
      </c>
      <c r="C463" s="4" t="b">
        <v>1</v>
      </c>
      <c r="D463" s="4" t="s">
        <v>315</v>
      </c>
      <c r="E463" s="4">
        <v>0</v>
      </c>
      <c r="F463" s="4" t="s">
        <v>49</v>
      </c>
      <c r="G463" s="5">
        <v>41093</v>
      </c>
      <c r="H463" s="4" t="s">
        <v>50</v>
      </c>
      <c r="J463" s="5">
        <v>41094</v>
      </c>
    </row>
    <row r="464" spans="1:10">
      <c r="A464" s="4" t="s">
        <v>75</v>
      </c>
      <c r="B464" s="4" t="s">
        <v>76</v>
      </c>
      <c r="C464" s="4" t="b">
        <v>1</v>
      </c>
      <c r="D464" s="4" t="s">
        <v>17</v>
      </c>
      <c r="E464" s="4">
        <v>1</v>
      </c>
      <c r="F464" s="4" t="s">
        <v>49</v>
      </c>
      <c r="G464" s="5">
        <v>41093</v>
      </c>
      <c r="H464" s="4" t="s">
        <v>50</v>
      </c>
      <c r="J464" s="5">
        <v>41093</v>
      </c>
    </row>
    <row r="465" spans="1:10">
      <c r="A465" s="4" t="s">
        <v>1090</v>
      </c>
      <c r="B465" s="4" t="s">
        <v>1091</v>
      </c>
      <c r="C465" s="4" t="b">
        <v>1</v>
      </c>
      <c r="D465" s="4" t="s">
        <v>17</v>
      </c>
      <c r="E465" s="4">
        <v>2</v>
      </c>
      <c r="F465" s="4" t="s">
        <v>49</v>
      </c>
      <c r="G465" s="5">
        <v>41093</v>
      </c>
      <c r="H465" s="4" t="s">
        <v>50</v>
      </c>
      <c r="J465" s="5">
        <v>41121</v>
      </c>
    </row>
    <row r="466" spans="1:10">
      <c r="A466" s="4" t="s">
        <v>430</v>
      </c>
      <c r="B466" s="4" t="s">
        <v>431</v>
      </c>
      <c r="C466" s="4" t="b">
        <v>1</v>
      </c>
      <c r="D466" s="4" t="s">
        <v>8</v>
      </c>
      <c r="E466" s="4">
        <v>0.75</v>
      </c>
      <c r="F466" s="4" t="s">
        <v>49</v>
      </c>
      <c r="G466" s="5">
        <v>41093</v>
      </c>
      <c r="H466" s="4" t="s">
        <v>50</v>
      </c>
      <c r="I466" s="4" t="s">
        <v>94</v>
      </c>
      <c r="J466" s="5">
        <v>41093</v>
      </c>
    </row>
    <row r="467" spans="1:10">
      <c r="A467" s="4" t="s">
        <v>922</v>
      </c>
      <c r="B467" s="4" t="s">
        <v>292</v>
      </c>
      <c r="C467" s="4" t="b">
        <v>1</v>
      </c>
      <c r="D467" s="4" t="s">
        <v>8</v>
      </c>
      <c r="E467" s="4">
        <v>1.01</v>
      </c>
      <c r="F467" s="4" t="s">
        <v>49</v>
      </c>
      <c r="G467" s="5">
        <v>41094</v>
      </c>
      <c r="H467" s="4" t="s">
        <v>50</v>
      </c>
      <c r="J467" s="5">
        <v>41094</v>
      </c>
    </row>
    <row r="468" spans="1:10">
      <c r="A468" s="4" t="s">
        <v>908</v>
      </c>
      <c r="B468" s="4" t="s">
        <v>101</v>
      </c>
      <c r="C468" s="4" t="b">
        <v>1</v>
      </c>
      <c r="D468" s="4" t="s">
        <v>899</v>
      </c>
      <c r="E468" s="4">
        <v>2</v>
      </c>
      <c r="F468" s="4" t="s">
        <v>49</v>
      </c>
      <c r="G468" s="5">
        <v>41094</v>
      </c>
      <c r="H468" s="4" t="s">
        <v>50</v>
      </c>
      <c r="J468" s="5">
        <v>41099</v>
      </c>
    </row>
    <row r="469" spans="1:10">
      <c r="A469" s="4" t="s">
        <v>897</v>
      </c>
      <c r="B469" s="4" t="s">
        <v>898</v>
      </c>
      <c r="C469" s="4" t="b">
        <v>1</v>
      </c>
      <c r="D469" s="4" t="s">
        <v>899</v>
      </c>
      <c r="E469" s="4">
        <v>8</v>
      </c>
      <c r="F469" s="4" t="s">
        <v>49</v>
      </c>
      <c r="G469" s="5">
        <v>41094</v>
      </c>
      <c r="H469" s="4" t="s">
        <v>50</v>
      </c>
      <c r="J469" s="5">
        <v>41106</v>
      </c>
    </row>
    <row r="470" spans="1:10">
      <c r="A470" s="4" t="s">
        <v>365</v>
      </c>
      <c r="B470" s="4" t="s">
        <v>103</v>
      </c>
      <c r="C470" s="4" t="b">
        <v>1</v>
      </c>
      <c r="D470" s="4" t="s">
        <v>7</v>
      </c>
      <c r="E470" s="4">
        <v>2</v>
      </c>
      <c r="F470" s="4" t="s">
        <v>49</v>
      </c>
      <c r="G470" s="5">
        <v>41094</v>
      </c>
      <c r="H470" s="4" t="s">
        <v>50</v>
      </c>
      <c r="J470" s="5">
        <v>41095</v>
      </c>
    </row>
    <row r="471" spans="1:10">
      <c r="A471" s="4" t="s">
        <v>349</v>
      </c>
      <c r="B471" s="4" t="s">
        <v>289</v>
      </c>
      <c r="C471" s="4" t="b">
        <v>1</v>
      </c>
      <c r="D471" s="4" t="s">
        <v>315</v>
      </c>
      <c r="E471" s="4">
        <v>1</v>
      </c>
      <c r="F471" s="4" t="s">
        <v>49</v>
      </c>
      <c r="G471" s="5">
        <v>41095</v>
      </c>
      <c r="H471" s="4" t="s">
        <v>50</v>
      </c>
      <c r="J471" s="5">
        <v>41096</v>
      </c>
    </row>
    <row r="472" spans="1:10">
      <c r="A472" s="4" t="s">
        <v>349</v>
      </c>
      <c r="B472" s="4" t="s">
        <v>289</v>
      </c>
      <c r="C472" s="4" t="b">
        <v>1</v>
      </c>
      <c r="D472" s="4" t="s">
        <v>315</v>
      </c>
      <c r="E472" s="4">
        <v>1</v>
      </c>
      <c r="F472" s="4" t="s">
        <v>49</v>
      </c>
      <c r="G472" s="5">
        <v>41095</v>
      </c>
      <c r="H472" s="4" t="s">
        <v>50</v>
      </c>
      <c r="J472" s="5">
        <v>41096</v>
      </c>
    </row>
    <row r="473" spans="1:10">
      <c r="A473" s="4" t="s">
        <v>909</v>
      </c>
      <c r="B473" s="4" t="s">
        <v>85</v>
      </c>
      <c r="C473" s="4" t="b">
        <v>1</v>
      </c>
      <c r="D473" s="4" t="s">
        <v>8</v>
      </c>
      <c r="E473" s="4">
        <v>1</v>
      </c>
      <c r="F473" s="4" t="s">
        <v>49</v>
      </c>
      <c r="G473" s="5">
        <v>41095</v>
      </c>
      <c r="H473" s="4" t="s">
        <v>50</v>
      </c>
      <c r="J473" s="5">
        <v>41095</v>
      </c>
    </row>
    <row r="474" spans="1:10">
      <c r="A474" s="4" t="s">
        <v>895</v>
      </c>
      <c r="B474" s="4" t="s">
        <v>101</v>
      </c>
      <c r="C474" s="4" t="b">
        <v>1</v>
      </c>
      <c r="D474" s="4" t="s">
        <v>8</v>
      </c>
      <c r="E474" s="4">
        <v>1.07</v>
      </c>
      <c r="F474" s="4" t="s">
        <v>49</v>
      </c>
      <c r="G474" s="5">
        <v>41095</v>
      </c>
      <c r="H474" s="4" t="s">
        <v>50</v>
      </c>
      <c r="J474" s="5">
        <v>41095</v>
      </c>
    </row>
    <row r="475" spans="1:10">
      <c r="A475" s="4" t="s">
        <v>622</v>
      </c>
      <c r="B475" s="4" t="s">
        <v>85</v>
      </c>
      <c r="C475" s="4" t="b">
        <v>1</v>
      </c>
      <c r="D475" s="4" t="s">
        <v>7</v>
      </c>
      <c r="E475" s="4">
        <v>1</v>
      </c>
      <c r="F475" s="4" t="s">
        <v>49</v>
      </c>
      <c r="G475" s="5">
        <v>41095</v>
      </c>
      <c r="H475" s="4" t="s">
        <v>50</v>
      </c>
      <c r="J475" s="5">
        <v>41095</v>
      </c>
    </row>
    <row r="476" spans="1:10">
      <c r="A476" s="4" t="s">
        <v>897</v>
      </c>
      <c r="B476" s="4" t="s">
        <v>898</v>
      </c>
      <c r="C476" s="4" t="b">
        <v>1</v>
      </c>
      <c r="D476" s="4" t="s">
        <v>899</v>
      </c>
      <c r="E476" s="4">
        <v>8</v>
      </c>
      <c r="F476" s="4" t="s">
        <v>49</v>
      </c>
      <c r="G476" s="5">
        <v>41095</v>
      </c>
      <c r="H476" s="4" t="s">
        <v>50</v>
      </c>
      <c r="J476" s="5">
        <v>41106</v>
      </c>
    </row>
    <row r="477" spans="1:10">
      <c r="A477" s="4" t="s">
        <v>865</v>
      </c>
      <c r="B477" s="4" t="s">
        <v>866</v>
      </c>
      <c r="C477" s="4" t="b">
        <v>1</v>
      </c>
      <c r="D477" s="4" t="s">
        <v>6</v>
      </c>
      <c r="E477" s="4">
        <v>1.5</v>
      </c>
      <c r="F477" s="4" t="s">
        <v>49</v>
      </c>
      <c r="G477" s="5">
        <v>41095</v>
      </c>
      <c r="H477" s="4" t="s">
        <v>50</v>
      </c>
      <c r="I477" s="4" t="s">
        <v>94</v>
      </c>
      <c r="J477" s="5">
        <v>41095</v>
      </c>
    </row>
    <row r="478" spans="1:10">
      <c r="A478" s="4" t="s">
        <v>874</v>
      </c>
      <c r="B478" s="4" t="s">
        <v>875</v>
      </c>
      <c r="C478" s="4" t="b">
        <v>1</v>
      </c>
      <c r="D478" s="4" t="s">
        <v>5</v>
      </c>
      <c r="E478" s="4">
        <v>1</v>
      </c>
      <c r="F478" s="4" t="s">
        <v>49</v>
      </c>
      <c r="G478" s="5">
        <v>41095</v>
      </c>
      <c r="H478" s="4" t="s">
        <v>50</v>
      </c>
      <c r="J478" s="5">
        <v>41095</v>
      </c>
    </row>
    <row r="479" spans="1:10">
      <c r="A479" s="4" t="s">
        <v>627</v>
      </c>
      <c r="B479" s="4" t="s">
        <v>628</v>
      </c>
      <c r="C479" s="4" t="b">
        <v>1</v>
      </c>
      <c r="D479" s="4" t="s">
        <v>17</v>
      </c>
      <c r="E479" s="4">
        <v>1</v>
      </c>
      <c r="F479" s="4" t="s">
        <v>49</v>
      </c>
      <c r="G479" s="5">
        <v>41095</v>
      </c>
      <c r="H479" s="4" t="s">
        <v>50</v>
      </c>
      <c r="J479" s="5">
        <v>41121</v>
      </c>
    </row>
    <row r="480" spans="1:10">
      <c r="A480" s="4" t="s">
        <v>894</v>
      </c>
      <c r="B480" s="4" t="s">
        <v>101</v>
      </c>
      <c r="C480" s="4" t="b">
        <v>1</v>
      </c>
      <c r="D480" s="4" t="s">
        <v>8</v>
      </c>
      <c r="E480" s="4">
        <v>1</v>
      </c>
      <c r="F480" s="4" t="s">
        <v>49</v>
      </c>
      <c r="G480" s="5">
        <v>41095</v>
      </c>
      <c r="H480" s="4" t="s">
        <v>50</v>
      </c>
      <c r="J480" s="5">
        <v>41095</v>
      </c>
    </row>
    <row r="481" spans="1:10">
      <c r="A481" s="4" t="s">
        <v>1012</v>
      </c>
      <c r="B481" s="4" t="s">
        <v>85</v>
      </c>
      <c r="C481" s="4" t="b">
        <v>1</v>
      </c>
      <c r="D481" s="4" t="s">
        <v>8</v>
      </c>
      <c r="E481" s="4">
        <v>1.25</v>
      </c>
      <c r="F481" s="4" t="s">
        <v>49</v>
      </c>
      <c r="G481" s="5">
        <v>41096</v>
      </c>
      <c r="H481" s="4" t="s">
        <v>50</v>
      </c>
      <c r="I481" s="4" t="s">
        <v>88</v>
      </c>
      <c r="J481" s="5">
        <v>41096</v>
      </c>
    </row>
    <row r="482" spans="1:10">
      <c r="A482" s="4" t="s">
        <v>936</v>
      </c>
      <c r="B482" s="4" t="s">
        <v>937</v>
      </c>
      <c r="C482" s="4" t="b">
        <v>1</v>
      </c>
      <c r="D482" s="4" t="s">
        <v>315</v>
      </c>
      <c r="E482" s="4">
        <v>2</v>
      </c>
      <c r="F482" s="4" t="s">
        <v>49</v>
      </c>
      <c r="G482" s="5">
        <v>41096</v>
      </c>
      <c r="H482" s="4" t="s">
        <v>50</v>
      </c>
      <c r="J482" s="5">
        <v>41096</v>
      </c>
    </row>
    <row r="483" spans="1:10">
      <c r="A483" s="4" t="s">
        <v>874</v>
      </c>
      <c r="B483" s="4" t="s">
        <v>875</v>
      </c>
      <c r="C483" s="4" t="b">
        <v>1</v>
      </c>
      <c r="D483" s="4" t="s">
        <v>5</v>
      </c>
      <c r="E483" s="4">
        <v>1</v>
      </c>
      <c r="F483" s="4" t="s">
        <v>49</v>
      </c>
      <c r="G483" s="5">
        <v>41096</v>
      </c>
      <c r="H483" s="4" t="s">
        <v>50</v>
      </c>
      <c r="J483" s="5">
        <v>41096</v>
      </c>
    </row>
    <row r="484" spans="1:10">
      <c r="A484" s="4" t="s">
        <v>1036</v>
      </c>
      <c r="B484" s="4" t="s">
        <v>1037</v>
      </c>
      <c r="C484" s="4" t="b">
        <v>1</v>
      </c>
      <c r="D484" s="4" t="s">
        <v>7</v>
      </c>
      <c r="E484" s="4">
        <v>6</v>
      </c>
      <c r="F484" s="4" t="s">
        <v>49</v>
      </c>
      <c r="G484" s="5">
        <v>41098</v>
      </c>
      <c r="H484" s="4" t="s">
        <v>50</v>
      </c>
      <c r="J484" s="5">
        <v>41102</v>
      </c>
    </row>
    <row r="485" spans="1:10">
      <c r="A485" s="4" t="s">
        <v>936</v>
      </c>
      <c r="B485" s="4" t="s">
        <v>937</v>
      </c>
      <c r="C485" s="4" t="b">
        <v>1</v>
      </c>
      <c r="D485" s="4" t="s">
        <v>315</v>
      </c>
      <c r="E485" s="4">
        <v>0.37</v>
      </c>
      <c r="F485" s="4" t="s">
        <v>49</v>
      </c>
      <c r="G485" s="5">
        <v>41099</v>
      </c>
      <c r="H485" s="4" t="s">
        <v>50</v>
      </c>
      <c r="J485" s="5">
        <v>41099</v>
      </c>
    </row>
    <row r="486" spans="1:10">
      <c r="A486" s="4" t="s">
        <v>876</v>
      </c>
      <c r="B486" s="4" t="s">
        <v>877</v>
      </c>
      <c r="C486" s="4" t="b">
        <v>1</v>
      </c>
      <c r="D486" s="4" t="s">
        <v>315</v>
      </c>
      <c r="E486" s="4">
        <v>1</v>
      </c>
      <c r="F486" s="4" t="s">
        <v>49</v>
      </c>
      <c r="G486" s="5">
        <v>41099</v>
      </c>
      <c r="H486" s="4" t="s">
        <v>50</v>
      </c>
      <c r="J486" s="5">
        <v>41099</v>
      </c>
    </row>
    <row r="487" spans="1:10">
      <c r="A487" s="4" t="s">
        <v>430</v>
      </c>
      <c r="B487" s="4" t="s">
        <v>431</v>
      </c>
      <c r="C487" s="4" t="b">
        <v>1</v>
      </c>
      <c r="D487" s="4" t="s">
        <v>8</v>
      </c>
      <c r="E487" s="4">
        <v>2</v>
      </c>
      <c r="F487" s="4" t="s">
        <v>49</v>
      </c>
      <c r="G487" s="5">
        <v>41099</v>
      </c>
      <c r="H487" s="4" t="s">
        <v>50</v>
      </c>
      <c r="J487" s="5">
        <v>41099</v>
      </c>
    </row>
    <row r="488" spans="1:10">
      <c r="A488" s="4" t="s">
        <v>895</v>
      </c>
      <c r="B488" s="4" t="s">
        <v>101</v>
      </c>
      <c r="C488" s="4" t="b">
        <v>1</v>
      </c>
      <c r="D488" s="4" t="s">
        <v>8</v>
      </c>
      <c r="E488" s="4">
        <v>1</v>
      </c>
      <c r="F488" s="4" t="s">
        <v>49</v>
      </c>
      <c r="G488" s="5">
        <v>41099</v>
      </c>
      <c r="H488" s="4" t="s">
        <v>50</v>
      </c>
      <c r="J488" s="5">
        <v>41099</v>
      </c>
    </row>
    <row r="489" spans="1:10">
      <c r="A489" s="4" t="s">
        <v>923</v>
      </c>
      <c r="B489" s="4" t="s">
        <v>291</v>
      </c>
      <c r="C489" s="4" t="b">
        <v>1</v>
      </c>
      <c r="D489" s="4" t="s">
        <v>8</v>
      </c>
      <c r="E489" s="4">
        <v>1</v>
      </c>
      <c r="F489" s="4" t="s">
        <v>49</v>
      </c>
      <c r="G489" s="5">
        <v>41099</v>
      </c>
      <c r="H489" s="4" t="s">
        <v>50</v>
      </c>
      <c r="J489" s="5">
        <v>41100</v>
      </c>
    </row>
    <row r="490" spans="1:10">
      <c r="A490" s="4" t="s">
        <v>792</v>
      </c>
      <c r="B490" s="4" t="s">
        <v>293</v>
      </c>
      <c r="C490" s="4" t="b">
        <v>1</v>
      </c>
      <c r="D490" s="4" t="s">
        <v>571</v>
      </c>
      <c r="E490" s="4">
        <v>1</v>
      </c>
      <c r="F490" s="4" t="s">
        <v>49</v>
      </c>
      <c r="G490" s="5">
        <v>41099</v>
      </c>
      <c r="H490" s="4" t="s">
        <v>50</v>
      </c>
      <c r="J490" s="5">
        <v>41099</v>
      </c>
    </row>
    <row r="491" spans="1:10">
      <c r="A491" s="4" t="s">
        <v>897</v>
      </c>
      <c r="B491" s="4" t="s">
        <v>898</v>
      </c>
      <c r="C491" s="4" t="b">
        <v>1</v>
      </c>
      <c r="D491" s="4" t="s">
        <v>899</v>
      </c>
      <c r="E491" s="4">
        <v>8</v>
      </c>
      <c r="F491" s="4" t="s">
        <v>49</v>
      </c>
      <c r="G491" s="5">
        <v>41099</v>
      </c>
      <c r="H491" s="4" t="s">
        <v>50</v>
      </c>
      <c r="J491" s="5">
        <v>41106</v>
      </c>
    </row>
    <row r="492" spans="1:10">
      <c r="A492" s="4" t="s">
        <v>926</v>
      </c>
      <c r="B492" s="4" t="s">
        <v>292</v>
      </c>
      <c r="C492" s="4" t="b">
        <v>1</v>
      </c>
      <c r="D492" s="4" t="s">
        <v>5</v>
      </c>
      <c r="E492" s="4">
        <v>2</v>
      </c>
      <c r="F492" s="4" t="s">
        <v>49</v>
      </c>
      <c r="G492" s="5">
        <v>41099</v>
      </c>
      <c r="H492" s="4" t="s">
        <v>50</v>
      </c>
      <c r="J492" s="5">
        <v>41100</v>
      </c>
    </row>
    <row r="493" spans="1:10">
      <c r="A493" s="4" t="s">
        <v>936</v>
      </c>
      <c r="B493" s="4" t="s">
        <v>937</v>
      </c>
      <c r="C493" s="4" t="b">
        <v>1</v>
      </c>
      <c r="D493" s="4" t="s">
        <v>315</v>
      </c>
      <c r="E493" s="4">
        <v>0.75</v>
      </c>
      <c r="F493" s="4" t="s">
        <v>49</v>
      </c>
      <c r="G493" s="5">
        <v>41099</v>
      </c>
      <c r="H493" s="4" t="s">
        <v>50</v>
      </c>
      <c r="J493" s="5">
        <v>41099</v>
      </c>
    </row>
    <row r="494" spans="1:10">
      <c r="A494" s="4" t="s">
        <v>627</v>
      </c>
      <c r="B494" s="4" t="s">
        <v>628</v>
      </c>
      <c r="C494" s="4" t="b">
        <v>1</v>
      </c>
      <c r="D494" s="4" t="s">
        <v>17</v>
      </c>
      <c r="E494" s="4">
        <v>3</v>
      </c>
      <c r="F494" s="4" t="s">
        <v>49</v>
      </c>
      <c r="G494" s="5">
        <v>41099</v>
      </c>
      <c r="H494" s="4" t="s">
        <v>50</v>
      </c>
      <c r="J494" s="5">
        <v>41099</v>
      </c>
    </row>
    <row r="495" spans="1:10">
      <c r="A495" s="4" t="s">
        <v>52</v>
      </c>
      <c r="B495" s="4" t="s">
        <v>53</v>
      </c>
      <c r="C495" s="4" t="b">
        <v>1</v>
      </c>
      <c r="D495" s="4" t="s">
        <v>17</v>
      </c>
      <c r="E495" s="4">
        <v>1.3</v>
      </c>
      <c r="F495" s="4" t="s">
        <v>49</v>
      </c>
      <c r="G495" s="5">
        <v>41099</v>
      </c>
      <c r="H495" s="4" t="s">
        <v>50</v>
      </c>
      <c r="J495" s="5">
        <v>41099</v>
      </c>
    </row>
    <row r="496" spans="1:10">
      <c r="A496" s="4" t="s">
        <v>902</v>
      </c>
      <c r="B496" s="4" t="s">
        <v>903</v>
      </c>
      <c r="C496" s="4" t="b">
        <v>1</v>
      </c>
      <c r="D496" s="4" t="s">
        <v>314</v>
      </c>
      <c r="E496" s="4">
        <v>1</v>
      </c>
      <c r="F496" s="4" t="s">
        <v>49</v>
      </c>
      <c r="G496" s="5">
        <v>41099</v>
      </c>
      <c r="H496" s="4" t="s">
        <v>50</v>
      </c>
      <c r="J496" s="5">
        <v>41100</v>
      </c>
    </row>
    <row r="497" spans="1:10">
      <c r="A497" s="4" t="s">
        <v>1102</v>
      </c>
      <c r="B497" s="4" t="s">
        <v>1103</v>
      </c>
      <c r="C497" s="4" t="b">
        <v>1</v>
      </c>
      <c r="D497" s="4" t="s">
        <v>899</v>
      </c>
      <c r="E497" s="4">
        <v>0</v>
      </c>
      <c r="F497" s="4" t="s">
        <v>49</v>
      </c>
      <c r="G497" s="5">
        <v>41099</v>
      </c>
      <c r="H497" s="4" t="s">
        <v>50</v>
      </c>
      <c r="J497" s="5">
        <v>41123</v>
      </c>
    </row>
    <row r="498" spans="1:10">
      <c r="A498" s="4" t="s">
        <v>792</v>
      </c>
      <c r="B498" s="4" t="s">
        <v>293</v>
      </c>
      <c r="C498" s="4" t="b">
        <v>1</v>
      </c>
      <c r="D498" s="4" t="s">
        <v>571</v>
      </c>
      <c r="E498" s="4">
        <v>1</v>
      </c>
      <c r="F498" s="4" t="s">
        <v>49</v>
      </c>
      <c r="G498" s="5">
        <v>41100</v>
      </c>
      <c r="H498" s="4" t="s">
        <v>50</v>
      </c>
      <c r="J498" s="5">
        <v>41101</v>
      </c>
    </row>
    <row r="499" spans="1:10">
      <c r="A499" s="4" t="s">
        <v>936</v>
      </c>
      <c r="B499" s="4" t="s">
        <v>937</v>
      </c>
      <c r="C499" s="4" t="b">
        <v>1</v>
      </c>
      <c r="D499" s="4" t="s">
        <v>315</v>
      </c>
      <c r="E499" s="4">
        <v>0.5</v>
      </c>
      <c r="F499" s="4" t="s">
        <v>49</v>
      </c>
      <c r="G499" s="5">
        <v>41100</v>
      </c>
      <c r="H499" s="4" t="s">
        <v>50</v>
      </c>
      <c r="J499" s="5">
        <v>41101</v>
      </c>
    </row>
    <row r="500" spans="1:10">
      <c r="A500" s="4" t="s">
        <v>923</v>
      </c>
      <c r="B500" s="4" t="s">
        <v>291</v>
      </c>
      <c r="C500" s="4" t="b">
        <v>1</v>
      </c>
      <c r="D500" s="4" t="s">
        <v>8</v>
      </c>
      <c r="E500" s="4">
        <v>2</v>
      </c>
      <c r="F500" s="4" t="s">
        <v>49</v>
      </c>
      <c r="G500" s="5">
        <v>41100</v>
      </c>
      <c r="H500" s="4" t="s">
        <v>50</v>
      </c>
      <c r="J500" s="5">
        <v>41100</v>
      </c>
    </row>
    <row r="501" spans="1:10">
      <c r="A501" s="4" t="s">
        <v>778</v>
      </c>
      <c r="B501" s="4" t="s">
        <v>779</v>
      </c>
      <c r="C501" s="4" t="b">
        <v>0</v>
      </c>
      <c r="D501" s="4" t="s">
        <v>8</v>
      </c>
      <c r="E501" s="4">
        <v>6</v>
      </c>
      <c r="F501" s="4" t="s">
        <v>49</v>
      </c>
      <c r="G501" s="5">
        <v>41100</v>
      </c>
      <c r="H501" s="4" t="s">
        <v>50</v>
      </c>
      <c r="I501" s="4" t="s">
        <v>88</v>
      </c>
      <c r="J501" s="5">
        <v>41101</v>
      </c>
    </row>
    <row r="502" spans="1:10">
      <c r="A502" s="4" t="s">
        <v>1030</v>
      </c>
      <c r="B502" s="4" t="s">
        <v>1031</v>
      </c>
      <c r="C502" s="4" t="b">
        <v>0</v>
      </c>
      <c r="D502" s="4" t="s">
        <v>315</v>
      </c>
      <c r="E502" s="4">
        <v>1.5</v>
      </c>
      <c r="F502" s="4" t="s">
        <v>49</v>
      </c>
      <c r="G502" s="5">
        <v>41100</v>
      </c>
      <c r="H502" s="4" t="s">
        <v>50</v>
      </c>
      <c r="J502" s="5">
        <v>41100</v>
      </c>
    </row>
    <row r="503" spans="1:10">
      <c r="A503" s="4" t="s">
        <v>913</v>
      </c>
      <c r="B503" s="4" t="s">
        <v>912</v>
      </c>
      <c r="C503" s="4" t="b">
        <v>1</v>
      </c>
      <c r="D503" s="4" t="s">
        <v>527</v>
      </c>
      <c r="E503" s="4">
        <v>1</v>
      </c>
      <c r="F503" s="4" t="s">
        <v>49</v>
      </c>
      <c r="G503" s="5">
        <v>41100</v>
      </c>
      <c r="H503" s="4" t="s">
        <v>50</v>
      </c>
      <c r="J503" s="5">
        <v>41108</v>
      </c>
    </row>
    <row r="504" spans="1:10">
      <c r="A504" s="4" t="s">
        <v>938</v>
      </c>
      <c r="B504" s="4" t="s">
        <v>939</v>
      </c>
      <c r="C504" s="4" t="b">
        <v>1</v>
      </c>
      <c r="D504" s="4" t="s">
        <v>315</v>
      </c>
      <c r="E504" s="4">
        <v>0.42</v>
      </c>
      <c r="F504" s="4" t="s">
        <v>49</v>
      </c>
      <c r="G504" s="5">
        <v>41100</v>
      </c>
      <c r="H504" s="4" t="s">
        <v>50</v>
      </c>
      <c r="J504" s="5">
        <v>41100</v>
      </c>
    </row>
    <row r="505" spans="1:10">
      <c r="A505" s="4" t="s">
        <v>936</v>
      </c>
      <c r="B505" s="4" t="s">
        <v>937</v>
      </c>
      <c r="C505" s="4" t="b">
        <v>1</v>
      </c>
      <c r="D505" s="4" t="s">
        <v>315</v>
      </c>
      <c r="E505" s="4">
        <v>1</v>
      </c>
      <c r="F505" s="4" t="s">
        <v>49</v>
      </c>
      <c r="G505" s="5">
        <v>41100</v>
      </c>
      <c r="H505" s="4" t="s">
        <v>50</v>
      </c>
      <c r="J505" s="5">
        <v>41101</v>
      </c>
    </row>
    <row r="506" spans="1:10">
      <c r="A506" s="4" t="s">
        <v>897</v>
      </c>
      <c r="B506" s="4" t="s">
        <v>898</v>
      </c>
      <c r="C506" s="4" t="b">
        <v>1</v>
      </c>
      <c r="D506" s="4" t="s">
        <v>899</v>
      </c>
      <c r="E506" s="4">
        <v>8</v>
      </c>
      <c r="F506" s="4" t="s">
        <v>49</v>
      </c>
      <c r="G506" s="5">
        <v>41100</v>
      </c>
      <c r="H506" s="4" t="s">
        <v>50</v>
      </c>
      <c r="J506" s="5">
        <v>41106</v>
      </c>
    </row>
    <row r="507" spans="1:10">
      <c r="A507" s="4" t="s">
        <v>792</v>
      </c>
      <c r="B507" s="4" t="s">
        <v>293</v>
      </c>
      <c r="C507" s="4" t="b">
        <v>1</v>
      </c>
      <c r="D507" s="4" t="s">
        <v>571</v>
      </c>
      <c r="E507" s="4">
        <v>1</v>
      </c>
      <c r="F507" s="4" t="s">
        <v>49</v>
      </c>
      <c r="G507" s="5">
        <v>41101</v>
      </c>
      <c r="H507" s="4" t="s">
        <v>50</v>
      </c>
      <c r="J507" s="5">
        <v>41103</v>
      </c>
    </row>
    <row r="508" spans="1:10">
      <c r="A508" s="4" t="s">
        <v>623</v>
      </c>
      <c r="B508" s="4" t="s">
        <v>101</v>
      </c>
      <c r="C508" s="4" t="b">
        <v>1</v>
      </c>
      <c r="D508" s="4" t="s">
        <v>7</v>
      </c>
      <c r="E508" s="4">
        <v>1</v>
      </c>
      <c r="F508" s="4" t="s">
        <v>49</v>
      </c>
      <c r="G508" s="5">
        <v>41101</v>
      </c>
      <c r="H508" s="4" t="s">
        <v>50</v>
      </c>
      <c r="J508" s="5">
        <v>41101</v>
      </c>
    </row>
    <row r="509" spans="1:10">
      <c r="A509" s="4" t="s">
        <v>936</v>
      </c>
      <c r="B509" s="4" t="s">
        <v>937</v>
      </c>
      <c r="C509" s="4" t="b">
        <v>1</v>
      </c>
      <c r="D509" s="4" t="s">
        <v>315</v>
      </c>
      <c r="E509" s="4">
        <v>1</v>
      </c>
      <c r="F509" s="4" t="s">
        <v>49</v>
      </c>
      <c r="G509" s="5">
        <v>41101</v>
      </c>
      <c r="H509" s="4" t="s">
        <v>50</v>
      </c>
      <c r="J509" s="5">
        <v>41102</v>
      </c>
    </row>
    <row r="510" spans="1:10">
      <c r="A510" s="4" t="s">
        <v>936</v>
      </c>
      <c r="B510" s="4" t="s">
        <v>937</v>
      </c>
      <c r="C510" s="4" t="b">
        <v>1</v>
      </c>
      <c r="D510" s="4" t="s">
        <v>315</v>
      </c>
      <c r="E510" s="4">
        <v>1</v>
      </c>
      <c r="F510" s="4" t="s">
        <v>49</v>
      </c>
      <c r="G510" s="5">
        <v>41101</v>
      </c>
      <c r="H510" s="4" t="s">
        <v>50</v>
      </c>
      <c r="J510" s="5">
        <v>41101</v>
      </c>
    </row>
    <row r="511" spans="1:10">
      <c r="A511" s="4" t="s">
        <v>1016</v>
      </c>
      <c r="B511" s="4" t="s">
        <v>1017</v>
      </c>
      <c r="C511" s="4" t="b">
        <v>0</v>
      </c>
      <c r="D511" s="4" t="s">
        <v>315</v>
      </c>
      <c r="E511" s="4">
        <v>1</v>
      </c>
      <c r="F511" s="4" t="s">
        <v>49</v>
      </c>
      <c r="G511" s="5">
        <v>41101</v>
      </c>
      <c r="H511" s="4" t="s">
        <v>50</v>
      </c>
      <c r="J511" s="5">
        <v>41102</v>
      </c>
    </row>
    <row r="512" spans="1:10">
      <c r="A512" s="4" t="s">
        <v>778</v>
      </c>
      <c r="B512" s="4" t="s">
        <v>779</v>
      </c>
      <c r="C512" s="4" t="b">
        <v>0</v>
      </c>
      <c r="D512" s="4" t="s">
        <v>8</v>
      </c>
      <c r="E512" s="4">
        <v>4.5</v>
      </c>
      <c r="F512" s="4" t="s">
        <v>49</v>
      </c>
      <c r="G512" s="5">
        <v>41101</v>
      </c>
      <c r="H512" s="4" t="s">
        <v>50</v>
      </c>
      <c r="I512" s="4" t="s">
        <v>88</v>
      </c>
      <c r="J512" s="5">
        <v>41101</v>
      </c>
    </row>
    <row r="513" spans="1:10">
      <c r="A513" s="4" t="s">
        <v>1102</v>
      </c>
      <c r="B513" s="4" t="s">
        <v>1103</v>
      </c>
      <c r="C513" s="4" t="b">
        <v>1</v>
      </c>
      <c r="D513" s="4" t="s">
        <v>899</v>
      </c>
      <c r="E513" s="4">
        <v>1</v>
      </c>
      <c r="F513" s="4" t="s">
        <v>49</v>
      </c>
      <c r="G513" s="5">
        <v>41101</v>
      </c>
      <c r="H513" s="4" t="s">
        <v>50</v>
      </c>
      <c r="J513" s="5">
        <v>41123</v>
      </c>
    </row>
    <row r="514" spans="1:10">
      <c r="A514" s="4" t="s">
        <v>897</v>
      </c>
      <c r="B514" s="4" t="s">
        <v>898</v>
      </c>
      <c r="C514" s="4" t="b">
        <v>1</v>
      </c>
      <c r="D514" s="4" t="s">
        <v>899</v>
      </c>
      <c r="E514" s="4">
        <v>8</v>
      </c>
      <c r="F514" s="4" t="s">
        <v>49</v>
      </c>
      <c r="G514" s="5">
        <v>41101</v>
      </c>
      <c r="H514" s="4" t="s">
        <v>50</v>
      </c>
      <c r="J514" s="5">
        <v>41106</v>
      </c>
    </row>
    <row r="515" spans="1:10">
      <c r="A515" s="4" t="s">
        <v>746</v>
      </c>
      <c r="B515" s="4" t="s">
        <v>747</v>
      </c>
      <c r="C515" s="4" t="b">
        <v>0</v>
      </c>
      <c r="D515" s="4" t="s">
        <v>527</v>
      </c>
      <c r="E515" s="4">
        <v>1.5</v>
      </c>
      <c r="F515" s="4" t="s">
        <v>49</v>
      </c>
      <c r="G515" s="5">
        <v>41101</v>
      </c>
      <c r="H515" s="4" t="s">
        <v>50</v>
      </c>
      <c r="J515" s="5">
        <v>41108</v>
      </c>
    </row>
    <row r="516" spans="1:10">
      <c r="A516" s="4" t="s">
        <v>460</v>
      </c>
      <c r="B516" s="4" t="s">
        <v>461</v>
      </c>
      <c r="C516" s="4" t="b">
        <v>1</v>
      </c>
      <c r="D516" s="4" t="s">
        <v>5</v>
      </c>
      <c r="E516" s="4">
        <v>0.75</v>
      </c>
      <c r="F516" s="4" t="s">
        <v>49</v>
      </c>
      <c r="G516" s="5">
        <v>41101</v>
      </c>
      <c r="H516" s="4" t="s">
        <v>50</v>
      </c>
      <c r="J516" s="5">
        <v>41101</v>
      </c>
    </row>
    <row r="517" spans="1:10">
      <c r="A517" s="4" t="s">
        <v>927</v>
      </c>
      <c r="B517" s="4" t="s">
        <v>291</v>
      </c>
      <c r="C517" s="4" t="b">
        <v>1</v>
      </c>
      <c r="D517" s="4" t="s">
        <v>5</v>
      </c>
      <c r="E517" s="4">
        <v>1</v>
      </c>
      <c r="F517" s="4" t="s">
        <v>49</v>
      </c>
      <c r="G517" s="5">
        <v>41101</v>
      </c>
      <c r="H517" s="4" t="s">
        <v>50</v>
      </c>
      <c r="J517" s="5">
        <v>41101</v>
      </c>
    </row>
    <row r="518" spans="1:10">
      <c r="A518" s="4" t="s">
        <v>938</v>
      </c>
      <c r="B518" s="4" t="s">
        <v>939</v>
      </c>
      <c r="C518" s="4" t="b">
        <v>1</v>
      </c>
      <c r="D518" s="4" t="s">
        <v>315</v>
      </c>
      <c r="E518" s="4">
        <v>0.75</v>
      </c>
      <c r="F518" s="4" t="s">
        <v>49</v>
      </c>
      <c r="G518" s="5">
        <v>41101</v>
      </c>
      <c r="H518" s="4" t="s">
        <v>50</v>
      </c>
      <c r="J518" s="5">
        <v>41101</v>
      </c>
    </row>
    <row r="519" spans="1:10">
      <c r="A519" s="4" t="s">
        <v>627</v>
      </c>
      <c r="B519" s="4" t="s">
        <v>628</v>
      </c>
      <c r="C519" s="4" t="b">
        <v>1</v>
      </c>
      <c r="D519" s="4" t="s">
        <v>17</v>
      </c>
      <c r="E519" s="4">
        <v>1</v>
      </c>
      <c r="F519" s="4" t="s">
        <v>49</v>
      </c>
      <c r="G519" s="5">
        <v>41101</v>
      </c>
      <c r="H519" s="4" t="s">
        <v>50</v>
      </c>
      <c r="J519" s="5">
        <v>41102</v>
      </c>
    </row>
    <row r="520" spans="1:10">
      <c r="A520" s="4" t="s">
        <v>980</v>
      </c>
      <c r="B520" s="4" t="s">
        <v>981</v>
      </c>
      <c r="C520" s="4" t="b">
        <v>1</v>
      </c>
      <c r="D520" s="4" t="s">
        <v>314</v>
      </c>
      <c r="E520" s="4">
        <v>1</v>
      </c>
      <c r="F520" s="4" t="s">
        <v>49</v>
      </c>
      <c r="G520" s="5">
        <v>41101</v>
      </c>
      <c r="H520" s="4" t="s">
        <v>50</v>
      </c>
      <c r="J520" s="5">
        <v>41101</v>
      </c>
    </row>
    <row r="521" spans="1:10">
      <c r="A521" s="4" t="s">
        <v>902</v>
      </c>
      <c r="B521" s="4" t="s">
        <v>903</v>
      </c>
      <c r="C521" s="4" t="b">
        <v>1</v>
      </c>
      <c r="D521" s="4" t="s">
        <v>314</v>
      </c>
      <c r="E521" s="4">
        <v>1</v>
      </c>
      <c r="F521" s="4" t="s">
        <v>49</v>
      </c>
      <c r="G521" s="5">
        <v>41101</v>
      </c>
      <c r="H521" s="4" t="s">
        <v>50</v>
      </c>
      <c r="J521" s="5">
        <v>41110</v>
      </c>
    </row>
    <row r="522" spans="1:10">
      <c r="A522" s="4" t="s">
        <v>932</v>
      </c>
      <c r="B522" s="4" t="s">
        <v>933</v>
      </c>
      <c r="C522" s="4" t="b">
        <v>1</v>
      </c>
      <c r="D522" s="4" t="s">
        <v>314</v>
      </c>
      <c r="E522" s="4">
        <v>0</v>
      </c>
      <c r="F522" s="4" t="s">
        <v>49</v>
      </c>
      <c r="G522" s="5">
        <v>41101</v>
      </c>
      <c r="H522" s="4" t="s">
        <v>50</v>
      </c>
      <c r="J522" s="5">
        <v>41101</v>
      </c>
    </row>
    <row r="523" spans="1:10">
      <c r="A523" s="4" t="s">
        <v>1038</v>
      </c>
      <c r="B523" s="4" t="s">
        <v>1039</v>
      </c>
      <c r="C523" s="4" t="b">
        <v>1</v>
      </c>
      <c r="D523" s="4" t="s">
        <v>7</v>
      </c>
      <c r="E523" s="4">
        <v>0.75</v>
      </c>
      <c r="F523" s="4" t="s">
        <v>49</v>
      </c>
      <c r="G523" s="5">
        <v>41101</v>
      </c>
      <c r="H523" s="4" t="s">
        <v>50</v>
      </c>
      <c r="J523" s="5">
        <v>41102</v>
      </c>
    </row>
    <row r="524" spans="1:10">
      <c r="A524" s="4" t="s">
        <v>629</v>
      </c>
      <c r="B524" s="4" t="s">
        <v>630</v>
      </c>
      <c r="C524" s="4" t="b">
        <v>1</v>
      </c>
      <c r="D524" s="4" t="s">
        <v>315</v>
      </c>
      <c r="E524" s="4">
        <v>0</v>
      </c>
      <c r="F524" s="4" t="s">
        <v>49</v>
      </c>
      <c r="G524" s="5">
        <v>41101</v>
      </c>
      <c r="H524" s="4" t="s">
        <v>50</v>
      </c>
      <c r="J524" s="5">
        <v>41102</v>
      </c>
    </row>
    <row r="525" spans="1:10">
      <c r="A525" s="4" t="s">
        <v>792</v>
      </c>
      <c r="B525" s="4" t="s">
        <v>293</v>
      </c>
      <c r="C525" s="4" t="b">
        <v>1</v>
      </c>
      <c r="D525" s="4" t="s">
        <v>571</v>
      </c>
      <c r="E525" s="4">
        <v>1</v>
      </c>
      <c r="F525" s="4" t="s">
        <v>49</v>
      </c>
      <c r="G525" s="5">
        <v>41102</v>
      </c>
      <c r="H525" s="4" t="s">
        <v>50</v>
      </c>
      <c r="J525" s="5">
        <v>41103</v>
      </c>
    </row>
    <row r="526" spans="1:10">
      <c r="A526" s="4" t="s">
        <v>1052</v>
      </c>
      <c r="B526" s="4" t="s">
        <v>1053</v>
      </c>
      <c r="C526" s="4" t="b">
        <v>1</v>
      </c>
      <c r="D526" s="4" t="s">
        <v>7</v>
      </c>
      <c r="E526" s="4">
        <v>2</v>
      </c>
      <c r="F526" s="4" t="s">
        <v>49</v>
      </c>
      <c r="G526" s="5">
        <v>41102</v>
      </c>
      <c r="H526" s="4" t="s">
        <v>50</v>
      </c>
      <c r="J526" s="5">
        <v>41106</v>
      </c>
    </row>
    <row r="527" spans="1:10">
      <c r="A527" s="4" t="s">
        <v>430</v>
      </c>
      <c r="B527" s="4" t="s">
        <v>431</v>
      </c>
      <c r="C527" s="4" t="b">
        <v>1</v>
      </c>
      <c r="D527" s="4" t="s">
        <v>8</v>
      </c>
      <c r="E527" s="4">
        <v>1.75</v>
      </c>
      <c r="F527" s="4" t="s">
        <v>49</v>
      </c>
      <c r="G527" s="5">
        <v>41102</v>
      </c>
      <c r="H527" s="4" t="s">
        <v>50</v>
      </c>
      <c r="I527" s="4" t="s">
        <v>94</v>
      </c>
      <c r="J527" s="5">
        <v>41102</v>
      </c>
    </row>
    <row r="528" spans="1:10">
      <c r="A528" s="4" t="s">
        <v>923</v>
      </c>
      <c r="B528" s="4" t="s">
        <v>291</v>
      </c>
      <c r="C528" s="4" t="b">
        <v>1</v>
      </c>
      <c r="D528" s="4" t="s">
        <v>8</v>
      </c>
      <c r="E528" s="4">
        <v>1</v>
      </c>
      <c r="F528" s="4" t="s">
        <v>49</v>
      </c>
      <c r="G528" s="5">
        <v>41102</v>
      </c>
      <c r="H528" s="4" t="s">
        <v>50</v>
      </c>
      <c r="I528" s="4" t="s">
        <v>94</v>
      </c>
      <c r="J528" s="5">
        <v>41102</v>
      </c>
    </row>
    <row r="529" spans="1:10">
      <c r="A529" s="4" t="s">
        <v>979</v>
      </c>
      <c r="B529" s="4" t="s">
        <v>85</v>
      </c>
      <c r="C529" s="4" t="b">
        <v>1</v>
      </c>
      <c r="D529" s="4" t="s">
        <v>899</v>
      </c>
      <c r="E529" s="4">
        <v>1</v>
      </c>
      <c r="F529" s="4" t="s">
        <v>49</v>
      </c>
      <c r="G529" s="5">
        <v>41102</v>
      </c>
      <c r="H529" s="4" t="s">
        <v>50</v>
      </c>
      <c r="J529" s="5">
        <v>41128</v>
      </c>
    </row>
    <row r="530" spans="1:10">
      <c r="A530" s="4" t="s">
        <v>1102</v>
      </c>
      <c r="B530" s="4" t="s">
        <v>1103</v>
      </c>
      <c r="C530" s="4" t="b">
        <v>1</v>
      </c>
      <c r="D530" s="4" t="s">
        <v>899</v>
      </c>
      <c r="E530" s="4">
        <v>1</v>
      </c>
      <c r="F530" s="4" t="s">
        <v>49</v>
      </c>
      <c r="G530" s="5">
        <v>41102</v>
      </c>
      <c r="H530" s="4" t="s">
        <v>50</v>
      </c>
      <c r="J530" s="5">
        <v>41123</v>
      </c>
    </row>
    <row r="531" spans="1:10">
      <c r="A531" s="4" t="s">
        <v>897</v>
      </c>
      <c r="B531" s="4" t="s">
        <v>898</v>
      </c>
      <c r="C531" s="4" t="b">
        <v>1</v>
      </c>
      <c r="D531" s="4" t="s">
        <v>899</v>
      </c>
      <c r="E531" s="4">
        <v>8</v>
      </c>
      <c r="F531" s="4" t="s">
        <v>49</v>
      </c>
      <c r="G531" s="5">
        <v>41102</v>
      </c>
      <c r="H531" s="4" t="s">
        <v>50</v>
      </c>
      <c r="J531" s="5">
        <v>41106</v>
      </c>
    </row>
    <row r="532" spans="1:10">
      <c r="A532" s="4" t="s">
        <v>670</v>
      </c>
      <c r="B532" s="4" t="s">
        <v>671</v>
      </c>
      <c r="C532" s="4" t="b">
        <v>1</v>
      </c>
      <c r="D532" s="4" t="s">
        <v>527</v>
      </c>
      <c r="E532" s="4">
        <v>1</v>
      </c>
      <c r="F532" s="4" t="s">
        <v>49</v>
      </c>
      <c r="G532" s="5">
        <v>41102</v>
      </c>
      <c r="H532" s="4" t="s">
        <v>50</v>
      </c>
      <c r="J532" s="5">
        <v>41129</v>
      </c>
    </row>
    <row r="533" spans="1:10">
      <c r="A533" s="4" t="s">
        <v>926</v>
      </c>
      <c r="B533" s="4" t="s">
        <v>292</v>
      </c>
      <c r="C533" s="4" t="b">
        <v>1</v>
      </c>
      <c r="D533" s="4" t="s">
        <v>5</v>
      </c>
      <c r="E533" s="4">
        <v>1.5</v>
      </c>
      <c r="F533" s="4" t="s">
        <v>49</v>
      </c>
      <c r="G533" s="5">
        <v>41102</v>
      </c>
      <c r="H533" s="4" t="s">
        <v>50</v>
      </c>
      <c r="J533" s="5">
        <v>41103</v>
      </c>
    </row>
    <row r="534" spans="1:10">
      <c r="A534" s="4" t="s">
        <v>876</v>
      </c>
      <c r="B534" s="4" t="s">
        <v>877</v>
      </c>
      <c r="C534" s="4" t="b">
        <v>1</v>
      </c>
      <c r="D534" s="4" t="s">
        <v>315</v>
      </c>
      <c r="E534" s="4">
        <v>2</v>
      </c>
      <c r="F534" s="4" t="s">
        <v>49</v>
      </c>
      <c r="G534" s="5">
        <v>41102</v>
      </c>
      <c r="H534" s="4" t="s">
        <v>50</v>
      </c>
      <c r="J534" s="5">
        <v>41102</v>
      </c>
    </row>
    <row r="535" spans="1:10">
      <c r="A535" s="4" t="s">
        <v>627</v>
      </c>
      <c r="B535" s="4" t="s">
        <v>628</v>
      </c>
      <c r="C535" s="4" t="b">
        <v>1</v>
      </c>
      <c r="D535" s="4" t="s">
        <v>17</v>
      </c>
      <c r="E535" s="4">
        <v>1</v>
      </c>
      <c r="F535" s="4" t="s">
        <v>49</v>
      </c>
      <c r="G535" s="5">
        <v>41102</v>
      </c>
      <c r="H535" s="4" t="s">
        <v>50</v>
      </c>
      <c r="J535" s="5">
        <v>41121</v>
      </c>
    </row>
    <row r="536" spans="1:10">
      <c r="A536" s="4" t="s">
        <v>475</v>
      </c>
      <c r="B536" s="4" t="s">
        <v>103</v>
      </c>
      <c r="C536" s="4" t="b">
        <v>1</v>
      </c>
      <c r="D536" s="4" t="s">
        <v>17</v>
      </c>
      <c r="E536" s="4">
        <v>1</v>
      </c>
      <c r="F536" s="4" t="s">
        <v>49</v>
      </c>
      <c r="G536" s="5">
        <v>41102</v>
      </c>
      <c r="H536" s="4" t="s">
        <v>50</v>
      </c>
      <c r="J536" s="5">
        <v>41102</v>
      </c>
    </row>
    <row r="537" spans="1:10">
      <c r="A537" s="4" t="s">
        <v>506</v>
      </c>
      <c r="B537" s="4" t="s">
        <v>507</v>
      </c>
      <c r="C537" s="4" t="b">
        <v>1</v>
      </c>
      <c r="D537" s="4" t="s">
        <v>314</v>
      </c>
      <c r="E537" s="4">
        <v>1</v>
      </c>
      <c r="F537" s="4" t="s">
        <v>49</v>
      </c>
      <c r="G537" s="5">
        <v>41102</v>
      </c>
      <c r="H537" s="4" t="s">
        <v>50</v>
      </c>
      <c r="J537" s="5">
        <v>41102</v>
      </c>
    </row>
    <row r="538" spans="1:10">
      <c r="A538" s="4" t="s">
        <v>329</v>
      </c>
      <c r="B538" s="4" t="s">
        <v>330</v>
      </c>
      <c r="C538" s="4" t="b">
        <v>1</v>
      </c>
      <c r="D538" s="4" t="s">
        <v>314</v>
      </c>
      <c r="E538" s="4">
        <v>1</v>
      </c>
      <c r="F538" s="4" t="s">
        <v>49</v>
      </c>
      <c r="G538" s="5">
        <v>41102</v>
      </c>
      <c r="H538" s="4" t="s">
        <v>50</v>
      </c>
      <c r="J538" s="5">
        <v>41102</v>
      </c>
    </row>
    <row r="539" spans="1:10">
      <c r="A539" s="4" t="s">
        <v>620</v>
      </c>
      <c r="B539" s="4" t="s">
        <v>621</v>
      </c>
      <c r="C539" s="4" t="b">
        <v>1</v>
      </c>
      <c r="D539" s="4" t="s">
        <v>315</v>
      </c>
      <c r="E539" s="4">
        <v>0</v>
      </c>
      <c r="F539" s="4" t="s">
        <v>49</v>
      </c>
      <c r="G539" s="5">
        <v>41102</v>
      </c>
      <c r="H539" s="4" t="s">
        <v>50</v>
      </c>
      <c r="J539" s="5">
        <v>41102</v>
      </c>
    </row>
    <row r="540" spans="1:10">
      <c r="A540" s="4" t="s">
        <v>710</v>
      </c>
      <c r="B540" s="4" t="s">
        <v>711</v>
      </c>
      <c r="C540" s="4" t="b">
        <v>1</v>
      </c>
      <c r="D540" s="4" t="s">
        <v>5</v>
      </c>
      <c r="E540" s="4">
        <v>0.5</v>
      </c>
      <c r="F540" s="4" t="s">
        <v>49</v>
      </c>
      <c r="G540" s="5">
        <v>41103</v>
      </c>
      <c r="H540" s="4" t="s">
        <v>50</v>
      </c>
      <c r="J540" s="5">
        <v>41103</v>
      </c>
    </row>
    <row r="541" spans="1:10">
      <c r="A541" s="4" t="s">
        <v>936</v>
      </c>
      <c r="B541" s="4" t="s">
        <v>937</v>
      </c>
      <c r="C541" s="4" t="b">
        <v>1</v>
      </c>
      <c r="D541" s="4" t="s">
        <v>315</v>
      </c>
      <c r="E541" s="4">
        <v>1.5</v>
      </c>
      <c r="F541" s="4" t="s">
        <v>49</v>
      </c>
      <c r="G541" s="5">
        <v>41103</v>
      </c>
      <c r="H541" s="4" t="s">
        <v>50</v>
      </c>
      <c r="J541" s="5">
        <v>41104</v>
      </c>
    </row>
    <row r="542" spans="1:10">
      <c r="A542" s="4" t="s">
        <v>1042</v>
      </c>
      <c r="B542" s="4" t="s">
        <v>1043</v>
      </c>
      <c r="C542" s="4" t="b">
        <v>0</v>
      </c>
      <c r="D542" s="4" t="s">
        <v>314</v>
      </c>
      <c r="E542" s="4">
        <v>1</v>
      </c>
      <c r="F542" s="4" t="s">
        <v>49</v>
      </c>
      <c r="G542" s="5">
        <v>41103</v>
      </c>
      <c r="H542" s="4" t="s">
        <v>50</v>
      </c>
      <c r="J542" s="5">
        <v>41103</v>
      </c>
    </row>
    <row r="543" spans="1:10">
      <c r="A543" s="4" t="s">
        <v>1055</v>
      </c>
      <c r="B543" s="4" t="s">
        <v>1056</v>
      </c>
      <c r="C543" s="4" t="b">
        <v>1</v>
      </c>
      <c r="D543" s="4" t="s">
        <v>17</v>
      </c>
      <c r="E543" s="4">
        <v>1</v>
      </c>
      <c r="F543" s="4" t="s">
        <v>49</v>
      </c>
      <c r="G543" s="5">
        <v>41103</v>
      </c>
      <c r="H543" s="4" t="s">
        <v>50</v>
      </c>
      <c r="J543" s="5">
        <v>41107</v>
      </c>
    </row>
    <row r="544" spans="1:10">
      <c r="A544" s="4" t="s">
        <v>932</v>
      </c>
      <c r="B544" s="4" t="s">
        <v>933</v>
      </c>
      <c r="C544" s="4" t="b">
        <v>1</v>
      </c>
      <c r="D544" s="4" t="s">
        <v>314</v>
      </c>
      <c r="E544" s="4">
        <v>1</v>
      </c>
      <c r="F544" s="4" t="s">
        <v>49</v>
      </c>
      <c r="G544" s="5">
        <v>41103</v>
      </c>
      <c r="H544" s="4" t="s">
        <v>50</v>
      </c>
      <c r="J544" s="5">
        <v>41103</v>
      </c>
    </row>
    <row r="545" spans="1:10">
      <c r="A545" s="4" t="s">
        <v>1009</v>
      </c>
      <c r="B545" s="4" t="s">
        <v>1010</v>
      </c>
      <c r="C545" s="4" t="b">
        <v>1</v>
      </c>
      <c r="D545" s="4" t="s">
        <v>315</v>
      </c>
      <c r="E545" s="4">
        <v>1</v>
      </c>
      <c r="F545" s="4" t="s">
        <v>49</v>
      </c>
      <c r="G545" s="5">
        <v>41103</v>
      </c>
      <c r="H545" s="4" t="s">
        <v>50</v>
      </c>
      <c r="J545" s="5">
        <v>41103</v>
      </c>
    </row>
    <row r="546" spans="1:10">
      <c r="A546" s="4" t="s">
        <v>1038</v>
      </c>
      <c r="B546" s="4" t="s">
        <v>1039</v>
      </c>
      <c r="C546" s="4" t="b">
        <v>1</v>
      </c>
      <c r="D546" s="4" t="s">
        <v>7</v>
      </c>
      <c r="E546" s="4">
        <v>1.25</v>
      </c>
      <c r="F546" s="4" t="s">
        <v>49</v>
      </c>
      <c r="G546" s="5">
        <v>41105</v>
      </c>
      <c r="H546" s="4" t="s">
        <v>50</v>
      </c>
      <c r="J546" s="5">
        <v>41105</v>
      </c>
    </row>
    <row r="547" spans="1:10">
      <c r="A547" s="4" t="s">
        <v>1019</v>
      </c>
      <c r="B547" s="4" t="s">
        <v>1020</v>
      </c>
      <c r="C547" s="4" t="b">
        <v>1</v>
      </c>
      <c r="D547" s="4" t="s">
        <v>1022</v>
      </c>
      <c r="E547" s="4">
        <v>1.5</v>
      </c>
      <c r="F547" s="4" t="s">
        <v>49</v>
      </c>
      <c r="G547" s="5">
        <v>41106</v>
      </c>
      <c r="H547" s="4" t="s">
        <v>50</v>
      </c>
      <c r="J547" s="5">
        <v>41113</v>
      </c>
    </row>
    <row r="548" spans="1:10">
      <c r="A548" s="4" t="s">
        <v>936</v>
      </c>
      <c r="B548" s="4" t="s">
        <v>937</v>
      </c>
      <c r="C548" s="4" t="b">
        <v>1</v>
      </c>
      <c r="D548" s="4" t="s">
        <v>315</v>
      </c>
      <c r="E548" s="4">
        <v>1</v>
      </c>
      <c r="F548" s="4" t="s">
        <v>49</v>
      </c>
      <c r="G548" s="5">
        <v>41106</v>
      </c>
      <c r="H548" s="4" t="s">
        <v>50</v>
      </c>
      <c r="J548" s="5">
        <v>41106</v>
      </c>
    </row>
    <row r="549" spans="1:10">
      <c r="A549" s="4" t="s">
        <v>938</v>
      </c>
      <c r="B549" s="4" t="s">
        <v>939</v>
      </c>
      <c r="C549" s="4" t="b">
        <v>1</v>
      </c>
      <c r="D549" s="4" t="s">
        <v>315</v>
      </c>
      <c r="E549" s="4">
        <v>1</v>
      </c>
      <c r="F549" s="4" t="s">
        <v>49</v>
      </c>
      <c r="G549" s="5">
        <v>41106</v>
      </c>
      <c r="H549" s="4" t="s">
        <v>50</v>
      </c>
      <c r="J549" s="5">
        <v>41106</v>
      </c>
    </row>
    <row r="550" spans="1:10">
      <c r="A550" s="4" t="s">
        <v>778</v>
      </c>
      <c r="B550" s="4" t="s">
        <v>779</v>
      </c>
      <c r="C550" s="4" t="b">
        <v>0</v>
      </c>
      <c r="D550" s="4" t="s">
        <v>8</v>
      </c>
      <c r="E550" s="4">
        <v>1</v>
      </c>
      <c r="F550" s="4" t="s">
        <v>49</v>
      </c>
      <c r="G550" s="5">
        <v>41106</v>
      </c>
      <c r="H550" s="4" t="s">
        <v>50</v>
      </c>
      <c r="J550" s="5">
        <v>41107</v>
      </c>
    </row>
    <row r="551" spans="1:10">
      <c r="A551" s="4" t="s">
        <v>909</v>
      </c>
      <c r="B551" s="4" t="s">
        <v>85</v>
      </c>
      <c r="C551" s="4" t="b">
        <v>1</v>
      </c>
      <c r="D551" s="4" t="s">
        <v>8</v>
      </c>
      <c r="E551" s="4">
        <v>0.8</v>
      </c>
      <c r="F551" s="4" t="s">
        <v>49</v>
      </c>
      <c r="G551" s="5">
        <v>41106</v>
      </c>
      <c r="H551" s="4" t="s">
        <v>50</v>
      </c>
      <c r="J551" s="5">
        <v>41107</v>
      </c>
    </row>
    <row r="552" spans="1:10">
      <c r="A552" s="4" t="s">
        <v>897</v>
      </c>
      <c r="B552" s="4" t="s">
        <v>898</v>
      </c>
      <c r="C552" s="4" t="b">
        <v>1</v>
      </c>
      <c r="D552" s="4" t="s">
        <v>899</v>
      </c>
      <c r="E552" s="4">
        <v>8</v>
      </c>
      <c r="F552" s="4" t="s">
        <v>49</v>
      </c>
      <c r="G552" s="5">
        <v>41106</v>
      </c>
      <c r="H552" s="4" t="s">
        <v>50</v>
      </c>
      <c r="J552" s="5">
        <v>41106</v>
      </c>
    </row>
    <row r="553" spans="1:10">
      <c r="A553" s="4" t="s">
        <v>710</v>
      </c>
      <c r="B553" s="4" t="s">
        <v>711</v>
      </c>
      <c r="C553" s="4" t="b">
        <v>1</v>
      </c>
      <c r="D553" s="4" t="s">
        <v>5</v>
      </c>
      <c r="E553" s="4">
        <v>0.5</v>
      </c>
      <c r="F553" s="4" t="s">
        <v>49</v>
      </c>
      <c r="G553" s="5">
        <v>41106</v>
      </c>
      <c r="H553" s="4" t="s">
        <v>50</v>
      </c>
      <c r="J553" s="5">
        <v>41107</v>
      </c>
    </row>
    <row r="554" spans="1:10">
      <c r="A554" s="4" t="s">
        <v>828</v>
      </c>
      <c r="B554" s="4" t="s">
        <v>101</v>
      </c>
      <c r="C554" s="4" t="b">
        <v>1</v>
      </c>
      <c r="D554" s="4" t="s">
        <v>680</v>
      </c>
      <c r="E554" s="4">
        <v>1</v>
      </c>
      <c r="F554" s="4" t="s">
        <v>49</v>
      </c>
      <c r="G554" s="5">
        <v>41106</v>
      </c>
      <c r="H554" s="4" t="s">
        <v>50</v>
      </c>
      <c r="J554" s="5">
        <v>41106</v>
      </c>
    </row>
    <row r="555" spans="1:10">
      <c r="A555" s="4" t="s">
        <v>863</v>
      </c>
      <c r="B555" s="4" t="s">
        <v>85</v>
      </c>
      <c r="C555" s="4" t="b">
        <v>1</v>
      </c>
      <c r="D555" s="4" t="s">
        <v>680</v>
      </c>
      <c r="E555" s="4">
        <v>1</v>
      </c>
      <c r="F555" s="4" t="s">
        <v>49</v>
      </c>
      <c r="G555" s="5">
        <v>41106</v>
      </c>
      <c r="H555" s="4" t="s">
        <v>50</v>
      </c>
      <c r="J555" s="5">
        <v>41106</v>
      </c>
    </row>
    <row r="556" spans="1:10">
      <c r="A556" s="4" t="s">
        <v>820</v>
      </c>
      <c r="B556" s="4" t="s">
        <v>290</v>
      </c>
      <c r="C556" s="4" t="b">
        <v>1</v>
      </c>
      <c r="D556" s="4" t="s">
        <v>680</v>
      </c>
      <c r="E556" s="4">
        <v>2</v>
      </c>
      <c r="F556" s="4" t="s">
        <v>49</v>
      </c>
      <c r="G556" s="5">
        <v>41106</v>
      </c>
      <c r="H556" s="4" t="s">
        <v>50</v>
      </c>
      <c r="J556" s="5">
        <v>41106</v>
      </c>
    </row>
    <row r="557" spans="1:10">
      <c r="A557" s="4" t="s">
        <v>612</v>
      </c>
      <c r="B557" s="4" t="s">
        <v>613</v>
      </c>
      <c r="C557" s="4" t="b">
        <v>0</v>
      </c>
      <c r="D557" s="4" t="s">
        <v>680</v>
      </c>
      <c r="E557" s="4">
        <v>1</v>
      </c>
      <c r="F557" s="4" t="s">
        <v>49</v>
      </c>
      <c r="G557" s="5">
        <v>41106</v>
      </c>
      <c r="H557" s="4" t="s">
        <v>50</v>
      </c>
      <c r="J557" s="5">
        <v>41109</v>
      </c>
    </row>
    <row r="558" spans="1:10">
      <c r="A558" s="4" t="s">
        <v>565</v>
      </c>
      <c r="B558" s="4" t="s">
        <v>85</v>
      </c>
      <c r="C558" s="4" t="b">
        <v>1</v>
      </c>
      <c r="D558" s="4" t="s">
        <v>680</v>
      </c>
      <c r="E558" s="4">
        <v>1</v>
      </c>
      <c r="F558" s="4" t="s">
        <v>49</v>
      </c>
      <c r="G558" s="5">
        <v>41106</v>
      </c>
      <c r="H558" s="4" t="s">
        <v>50</v>
      </c>
      <c r="J558" s="5">
        <v>41106</v>
      </c>
    </row>
    <row r="559" spans="1:10">
      <c r="A559" s="4" t="s">
        <v>936</v>
      </c>
      <c r="B559" s="4" t="s">
        <v>937</v>
      </c>
      <c r="C559" s="4" t="b">
        <v>1</v>
      </c>
      <c r="D559" s="4" t="s">
        <v>315</v>
      </c>
      <c r="E559" s="4">
        <v>1</v>
      </c>
      <c r="F559" s="4" t="s">
        <v>49</v>
      </c>
      <c r="G559" s="5">
        <v>41106</v>
      </c>
      <c r="H559" s="4" t="s">
        <v>50</v>
      </c>
      <c r="J559" s="5">
        <v>41107</v>
      </c>
    </row>
    <row r="560" spans="1:10">
      <c r="A560" s="4" t="s">
        <v>936</v>
      </c>
      <c r="B560" s="4" t="s">
        <v>937</v>
      </c>
      <c r="C560" s="4" t="b">
        <v>1</v>
      </c>
      <c r="D560" s="4" t="s">
        <v>315</v>
      </c>
      <c r="E560" s="4">
        <v>1.5</v>
      </c>
      <c r="F560" s="4" t="s">
        <v>49</v>
      </c>
      <c r="G560" s="5">
        <v>41106</v>
      </c>
      <c r="H560" s="4" t="s">
        <v>50</v>
      </c>
      <c r="J560" s="5">
        <v>41107</v>
      </c>
    </row>
    <row r="561" spans="1:10">
      <c r="A561" s="4" t="s">
        <v>627</v>
      </c>
      <c r="B561" s="4" t="s">
        <v>628</v>
      </c>
      <c r="C561" s="4" t="b">
        <v>1</v>
      </c>
      <c r="D561" s="4" t="s">
        <v>17</v>
      </c>
      <c r="E561" s="4">
        <v>1</v>
      </c>
      <c r="F561" s="4" t="s">
        <v>49</v>
      </c>
      <c r="G561" s="5">
        <v>41106</v>
      </c>
      <c r="H561" s="4" t="s">
        <v>50</v>
      </c>
      <c r="J561" s="5">
        <v>41121</v>
      </c>
    </row>
    <row r="562" spans="1:10">
      <c r="A562" s="4" t="s">
        <v>1055</v>
      </c>
      <c r="B562" s="4" t="s">
        <v>1056</v>
      </c>
      <c r="C562" s="4" t="b">
        <v>1</v>
      </c>
      <c r="D562" s="4" t="s">
        <v>17</v>
      </c>
      <c r="E562" s="4">
        <v>1</v>
      </c>
      <c r="F562" s="4" t="s">
        <v>49</v>
      </c>
      <c r="G562" s="5">
        <v>41106</v>
      </c>
      <c r="H562" s="4" t="s">
        <v>50</v>
      </c>
      <c r="J562" s="5">
        <v>41107</v>
      </c>
    </row>
    <row r="563" spans="1:10">
      <c r="A563" s="4" t="s">
        <v>329</v>
      </c>
      <c r="B563" s="4" t="s">
        <v>330</v>
      </c>
      <c r="C563" s="4" t="b">
        <v>1</v>
      </c>
      <c r="D563" s="4" t="s">
        <v>314</v>
      </c>
      <c r="E563" s="4">
        <v>1</v>
      </c>
      <c r="F563" s="4" t="s">
        <v>49</v>
      </c>
      <c r="G563" s="5">
        <v>41106</v>
      </c>
      <c r="H563" s="4" t="s">
        <v>50</v>
      </c>
      <c r="J563" s="5">
        <v>41106</v>
      </c>
    </row>
    <row r="564" spans="1:10">
      <c r="A564" s="4" t="s">
        <v>1052</v>
      </c>
      <c r="B564" s="4" t="s">
        <v>1053</v>
      </c>
      <c r="C564" s="4" t="b">
        <v>1</v>
      </c>
      <c r="D564" s="4" t="s">
        <v>7</v>
      </c>
      <c r="E564" s="4">
        <v>2</v>
      </c>
      <c r="F564" s="4" t="s">
        <v>49</v>
      </c>
      <c r="G564" s="5">
        <v>41106</v>
      </c>
      <c r="H564" s="4" t="s">
        <v>50</v>
      </c>
      <c r="J564" s="5">
        <v>41106</v>
      </c>
    </row>
    <row r="565" spans="1:10">
      <c r="A565" s="4" t="s">
        <v>1102</v>
      </c>
      <c r="B565" s="4" t="s">
        <v>1103</v>
      </c>
      <c r="C565" s="4" t="b">
        <v>1</v>
      </c>
      <c r="D565" s="4" t="s">
        <v>899</v>
      </c>
      <c r="E565" s="4">
        <v>1</v>
      </c>
      <c r="F565" s="4" t="s">
        <v>49</v>
      </c>
      <c r="G565" s="5">
        <v>41106</v>
      </c>
      <c r="H565" s="4" t="s">
        <v>50</v>
      </c>
      <c r="J565" s="5">
        <v>41123</v>
      </c>
    </row>
    <row r="566" spans="1:10">
      <c r="A566" s="4" t="s">
        <v>936</v>
      </c>
      <c r="B566" s="4" t="s">
        <v>937</v>
      </c>
      <c r="C566" s="4" t="b">
        <v>1</v>
      </c>
      <c r="D566" s="4" t="s">
        <v>315</v>
      </c>
      <c r="E566" s="4">
        <v>0.67</v>
      </c>
      <c r="F566" s="4" t="s">
        <v>49</v>
      </c>
      <c r="G566" s="5">
        <v>41107</v>
      </c>
      <c r="H566" s="4" t="s">
        <v>50</v>
      </c>
      <c r="J566" s="5">
        <v>41107</v>
      </c>
    </row>
    <row r="567" spans="1:10">
      <c r="A567" s="4" t="s">
        <v>936</v>
      </c>
      <c r="B567" s="4" t="s">
        <v>937</v>
      </c>
      <c r="C567" s="4" t="b">
        <v>1</v>
      </c>
      <c r="D567" s="4" t="s">
        <v>315</v>
      </c>
      <c r="E567" s="4">
        <v>1</v>
      </c>
      <c r="F567" s="4" t="s">
        <v>49</v>
      </c>
      <c r="G567" s="5">
        <v>41107</v>
      </c>
      <c r="H567" s="4" t="s">
        <v>50</v>
      </c>
      <c r="J567" s="5">
        <v>41108</v>
      </c>
    </row>
    <row r="568" spans="1:10">
      <c r="A568" s="4" t="s">
        <v>938</v>
      </c>
      <c r="B568" s="4" t="s">
        <v>939</v>
      </c>
      <c r="C568" s="4" t="b">
        <v>1</v>
      </c>
      <c r="D568" s="4" t="s">
        <v>315</v>
      </c>
      <c r="E568" s="4">
        <v>0.5</v>
      </c>
      <c r="F568" s="4" t="s">
        <v>49</v>
      </c>
      <c r="G568" s="5">
        <v>41107</v>
      </c>
      <c r="H568" s="4" t="s">
        <v>50</v>
      </c>
      <c r="J568" s="5">
        <v>41108</v>
      </c>
    </row>
    <row r="569" spans="1:10">
      <c r="A569" s="4" t="s">
        <v>938</v>
      </c>
      <c r="B569" s="4" t="s">
        <v>939</v>
      </c>
      <c r="C569" s="4" t="b">
        <v>1</v>
      </c>
      <c r="D569" s="4" t="s">
        <v>315</v>
      </c>
      <c r="E569" s="4">
        <v>0.5</v>
      </c>
      <c r="F569" s="4" t="s">
        <v>49</v>
      </c>
      <c r="G569" s="5">
        <v>41107</v>
      </c>
      <c r="H569" s="4" t="s">
        <v>50</v>
      </c>
      <c r="J569" s="5">
        <v>41108</v>
      </c>
    </row>
    <row r="570" spans="1:10">
      <c r="A570" s="4" t="s">
        <v>895</v>
      </c>
      <c r="B570" s="4" t="s">
        <v>101</v>
      </c>
      <c r="C570" s="4" t="b">
        <v>1</v>
      </c>
      <c r="D570" s="4" t="s">
        <v>8</v>
      </c>
      <c r="E570" s="4">
        <v>1.5</v>
      </c>
      <c r="F570" s="4" t="s">
        <v>49</v>
      </c>
      <c r="G570" s="5">
        <v>41107</v>
      </c>
      <c r="H570" s="4" t="s">
        <v>50</v>
      </c>
      <c r="J570" s="5">
        <v>41107</v>
      </c>
    </row>
    <row r="571" spans="1:10">
      <c r="A571" s="4" t="s">
        <v>1052</v>
      </c>
      <c r="B571" s="4" t="s">
        <v>1053</v>
      </c>
      <c r="C571" s="4" t="b">
        <v>1</v>
      </c>
      <c r="D571" s="4" t="s">
        <v>7</v>
      </c>
      <c r="E571" s="4">
        <v>2.5</v>
      </c>
      <c r="F571" s="4" t="s">
        <v>49</v>
      </c>
      <c r="G571" s="5">
        <v>41107</v>
      </c>
      <c r="H571" s="4" t="s">
        <v>50</v>
      </c>
      <c r="J571" s="5">
        <v>41107</v>
      </c>
    </row>
    <row r="572" spans="1:10">
      <c r="A572" s="4" t="s">
        <v>430</v>
      </c>
      <c r="B572" s="4" t="s">
        <v>431</v>
      </c>
      <c r="C572" s="4" t="b">
        <v>1</v>
      </c>
      <c r="D572" s="4" t="s">
        <v>8</v>
      </c>
      <c r="E572" s="4">
        <v>3</v>
      </c>
      <c r="F572" s="4" t="s">
        <v>49</v>
      </c>
      <c r="G572" s="5">
        <v>41107</v>
      </c>
      <c r="H572" s="4" t="s">
        <v>50</v>
      </c>
      <c r="I572" s="4" t="s">
        <v>94</v>
      </c>
      <c r="J572" s="5">
        <v>41107</v>
      </c>
    </row>
    <row r="573" spans="1:10">
      <c r="A573" s="4" t="s">
        <v>435</v>
      </c>
      <c r="B573" s="4" t="s">
        <v>436</v>
      </c>
      <c r="C573" s="4" t="b">
        <v>1</v>
      </c>
      <c r="D573" s="4" t="s">
        <v>571</v>
      </c>
      <c r="E573" s="4">
        <v>0.5</v>
      </c>
      <c r="F573" s="4" t="s">
        <v>49</v>
      </c>
      <c r="G573" s="5">
        <v>41107</v>
      </c>
      <c r="H573" s="4" t="s">
        <v>50</v>
      </c>
      <c r="J573" s="5">
        <v>41108</v>
      </c>
    </row>
    <row r="574" spans="1:10">
      <c r="A574" s="4" t="s">
        <v>1061</v>
      </c>
      <c r="B574" s="4" t="s">
        <v>1062</v>
      </c>
      <c r="C574" s="4" t="b">
        <v>1</v>
      </c>
      <c r="D574" s="4" t="s">
        <v>571</v>
      </c>
      <c r="E574" s="4">
        <v>1</v>
      </c>
      <c r="F574" s="4" t="s">
        <v>49</v>
      </c>
      <c r="G574" s="5">
        <v>41107</v>
      </c>
      <c r="H574" s="4" t="s">
        <v>50</v>
      </c>
      <c r="J574" s="5">
        <v>41108</v>
      </c>
    </row>
    <row r="575" spans="1:10">
      <c r="A575" s="4" t="s">
        <v>936</v>
      </c>
      <c r="B575" s="4" t="s">
        <v>937</v>
      </c>
      <c r="C575" s="4" t="b">
        <v>1</v>
      </c>
      <c r="D575" s="4" t="s">
        <v>315</v>
      </c>
      <c r="E575" s="4">
        <v>0.5</v>
      </c>
      <c r="F575" s="4" t="s">
        <v>49</v>
      </c>
      <c r="G575" s="5">
        <v>41107</v>
      </c>
      <c r="H575" s="4" t="s">
        <v>50</v>
      </c>
      <c r="J575" s="5">
        <v>41107</v>
      </c>
    </row>
    <row r="576" spans="1:10">
      <c r="A576" s="4" t="s">
        <v>778</v>
      </c>
      <c r="B576" s="4" t="s">
        <v>779</v>
      </c>
      <c r="C576" s="4" t="b">
        <v>0</v>
      </c>
      <c r="D576" s="4" t="s">
        <v>8</v>
      </c>
      <c r="E576" s="4">
        <v>1</v>
      </c>
      <c r="F576" s="4" t="s">
        <v>49</v>
      </c>
      <c r="G576" s="5">
        <v>41107</v>
      </c>
      <c r="H576" s="4" t="s">
        <v>50</v>
      </c>
      <c r="J576" s="5">
        <v>41110</v>
      </c>
    </row>
    <row r="577" spans="1:10">
      <c r="A577" s="4" t="s">
        <v>792</v>
      </c>
      <c r="B577" s="4" t="s">
        <v>293</v>
      </c>
      <c r="C577" s="4" t="b">
        <v>1</v>
      </c>
      <c r="D577" s="4" t="s">
        <v>571</v>
      </c>
      <c r="E577" s="4">
        <v>1</v>
      </c>
      <c r="F577" s="4" t="s">
        <v>49</v>
      </c>
      <c r="G577" s="5">
        <v>41108</v>
      </c>
      <c r="H577" s="4" t="s">
        <v>50</v>
      </c>
      <c r="J577" s="5">
        <v>41109</v>
      </c>
    </row>
    <row r="578" spans="1:10">
      <c r="A578" s="4" t="s">
        <v>1064</v>
      </c>
      <c r="B578" s="4" t="s">
        <v>1065</v>
      </c>
      <c r="C578" s="4" t="b">
        <v>0</v>
      </c>
      <c r="D578" s="4" t="s">
        <v>571</v>
      </c>
      <c r="E578" s="4">
        <v>0.5</v>
      </c>
      <c r="F578" s="4" t="s">
        <v>49</v>
      </c>
      <c r="G578" s="5">
        <v>41108</v>
      </c>
      <c r="H578" s="4" t="s">
        <v>50</v>
      </c>
      <c r="J578" s="5">
        <v>41109</v>
      </c>
    </row>
    <row r="579" spans="1:10">
      <c r="A579" s="4" t="s">
        <v>1061</v>
      </c>
      <c r="B579" s="4" t="s">
        <v>1062</v>
      </c>
      <c r="C579" s="4" t="b">
        <v>1</v>
      </c>
      <c r="D579" s="4" t="s">
        <v>571</v>
      </c>
      <c r="E579" s="4">
        <v>1</v>
      </c>
      <c r="F579" s="4" t="s">
        <v>49</v>
      </c>
      <c r="G579" s="5">
        <v>41108</v>
      </c>
      <c r="H579" s="4" t="s">
        <v>50</v>
      </c>
      <c r="J579" s="5">
        <v>41109</v>
      </c>
    </row>
    <row r="580" spans="1:10">
      <c r="A580" s="4" t="s">
        <v>936</v>
      </c>
      <c r="B580" s="4" t="s">
        <v>937</v>
      </c>
      <c r="C580" s="4" t="b">
        <v>1</v>
      </c>
      <c r="D580" s="4" t="s">
        <v>315</v>
      </c>
      <c r="E580" s="4">
        <v>0.45</v>
      </c>
      <c r="F580" s="4" t="s">
        <v>49</v>
      </c>
      <c r="G580" s="5">
        <v>41108</v>
      </c>
      <c r="H580" s="4" t="s">
        <v>50</v>
      </c>
      <c r="J580" s="5">
        <v>41109</v>
      </c>
    </row>
    <row r="581" spans="1:10">
      <c r="A581" s="4" t="s">
        <v>1058</v>
      </c>
      <c r="B581" s="4" t="s">
        <v>1059</v>
      </c>
      <c r="C581" s="4" t="b">
        <v>1</v>
      </c>
      <c r="D581" s="4" t="s">
        <v>486</v>
      </c>
      <c r="E581" s="4">
        <v>0.75</v>
      </c>
      <c r="F581" s="4" t="s">
        <v>49</v>
      </c>
      <c r="G581" s="5">
        <v>41108</v>
      </c>
      <c r="H581" s="4" t="s">
        <v>50</v>
      </c>
      <c r="J581" s="5">
        <v>41108</v>
      </c>
    </row>
    <row r="582" spans="1:10">
      <c r="A582" s="4" t="s">
        <v>778</v>
      </c>
      <c r="B582" s="4" t="s">
        <v>779</v>
      </c>
      <c r="C582" s="4" t="b">
        <v>0</v>
      </c>
      <c r="D582" s="4" t="s">
        <v>8</v>
      </c>
      <c r="E582" s="4">
        <v>4.5</v>
      </c>
      <c r="F582" s="4" t="s">
        <v>49</v>
      </c>
      <c r="G582" s="5">
        <v>41108</v>
      </c>
      <c r="H582" s="4" t="s">
        <v>50</v>
      </c>
      <c r="J582" s="5">
        <v>41110</v>
      </c>
    </row>
    <row r="583" spans="1:10">
      <c r="A583" s="4" t="s">
        <v>897</v>
      </c>
      <c r="B583" s="4" t="s">
        <v>898</v>
      </c>
      <c r="C583" s="4" t="b">
        <v>1</v>
      </c>
      <c r="D583" s="4" t="s">
        <v>899</v>
      </c>
      <c r="E583" s="4">
        <v>8</v>
      </c>
      <c r="F583" s="4" t="s">
        <v>49</v>
      </c>
      <c r="G583" s="5">
        <v>41108</v>
      </c>
      <c r="H583" s="4" t="s">
        <v>50</v>
      </c>
      <c r="J583" s="5">
        <v>41122</v>
      </c>
    </row>
    <row r="584" spans="1:10">
      <c r="A584" s="4" t="s">
        <v>1102</v>
      </c>
      <c r="B584" s="4" t="s">
        <v>1103</v>
      </c>
      <c r="C584" s="4" t="b">
        <v>1</v>
      </c>
      <c r="D584" s="4" t="s">
        <v>899</v>
      </c>
      <c r="E584" s="4">
        <v>1</v>
      </c>
      <c r="F584" s="4" t="s">
        <v>49</v>
      </c>
      <c r="G584" s="5">
        <v>41108</v>
      </c>
      <c r="H584" s="4" t="s">
        <v>50</v>
      </c>
      <c r="J584" s="5">
        <v>41123</v>
      </c>
    </row>
    <row r="585" spans="1:10">
      <c r="A585" s="4" t="s">
        <v>936</v>
      </c>
      <c r="B585" s="4" t="s">
        <v>937</v>
      </c>
      <c r="C585" s="4" t="b">
        <v>1</v>
      </c>
      <c r="D585" s="4" t="s">
        <v>315</v>
      </c>
      <c r="E585" s="4">
        <v>1</v>
      </c>
      <c r="F585" s="4" t="s">
        <v>49</v>
      </c>
      <c r="G585" s="5">
        <v>41108</v>
      </c>
      <c r="H585" s="4" t="s">
        <v>50</v>
      </c>
      <c r="J585" s="5">
        <v>41108</v>
      </c>
    </row>
    <row r="586" spans="1:10">
      <c r="A586" s="4" t="s">
        <v>1052</v>
      </c>
      <c r="B586" s="4" t="s">
        <v>1053</v>
      </c>
      <c r="C586" s="4" t="b">
        <v>1</v>
      </c>
      <c r="D586" s="4" t="s">
        <v>7</v>
      </c>
      <c r="E586" s="4">
        <v>1</v>
      </c>
      <c r="F586" s="4" t="s">
        <v>49</v>
      </c>
      <c r="G586" s="5">
        <v>41108</v>
      </c>
      <c r="H586" s="4" t="s">
        <v>50</v>
      </c>
      <c r="J586" s="5">
        <v>41108</v>
      </c>
    </row>
    <row r="587" spans="1:10">
      <c r="A587" s="4" t="s">
        <v>969</v>
      </c>
      <c r="B587" s="4" t="s">
        <v>101</v>
      </c>
      <c r="C587" s="4" t="b">
        <v>1</v>
      </c>
      <c r="D587" s="4" t="s">
        <v>7</v>
      </c>
      <c r="E587" s="4">
        <v>1</v>
      </c>
      <c r="F587" s="4" t="s">
        <v>49</v>
      </c>
      <c r="G587" s="5">
        <v>41108</v>
      </c>
      <c r="H587" s="4" t="s">
        <v>50</v>
      </c>
      <c r="J587" s="5">
        <v>41108</v>
      </c>
    </row>
    <row r="588" spans="1:10">
      <c r="A588" s="4" t="s">
        <v>1052</v>
      </c>
      <c r="B588" s="4" t="s">
        <v>1053</v>
      </c>
      <c r="C588" s="4" t="b">
        <v>1</v>
      </c>
      <c r="D588" s="4" t="s">
        <v>7</v>
      </c>
      <c r="E588" s="4">
        <v>2</v>
      </c>
      <c r="F588" s="4" t="s">
        <v>49</v>
      </c>
      <c r="G588" s="5">
        <v>41108</v>
      </c>
      <c r="H588" s="4" t="s">
        <v>50</v>
      </c>
      <c r="J588" s="5">
        <v>41108</v>
      </c>
    </row>
    <row r="589" spans="1:10">
      <c r="A589" s="4" t="s">
        <v>430</v>
      </c>
      <c r="B589" s="4" t="s">
        <v>431</v>
      </c>
      <c r="C589" s="4" t="b">
        <v>1</v>
      </c>
      <c r="D589" s="4" t="s">
        <v>8</v>
      </c>
      <c r="E589" s="4">
        <v>1.57</v>
      </c>
      <c r="F589" s="4" t="s">
        <v>49</v>
      </c>
      <c r="G589" s="5">
        <v>41108</v>
      </c>
      <c r="H589" s="4" t="s">
        <v>50</v>
      </c>
      <c r="J589" s="5">
        <v>41108</v>
      </c>
    </row>
    <row r="590" spans="1:10">
      <c r="A590" s="4" t="s">
        <v>1074</v>
      </c>
      <c r="B590" s="4" t="s">
        <v>1089</v>
      </c>
      <c r="C590" s="4" t="b">
        <v>1</v>
      </c>
      <c r="D590" s="4" t="s">
        <v>571</v>
      </c>
      <c r="E590" s="4">
        <v>1.5</v>
      </c>
      <c r="F590" s="4" t="s">
        <v>49</v>
      </c>
      <c r="G590" s="5">
        <v>41109</v>
      </c>
      <c r="H590" s="4" t="s">
        <v>50</v>
      </c>
      <c r="J590" s="5">
        <v>41110</v>
      </c>
    </row>
    <row r="591" spans="1:10">
      <c r="A591" s="4" t="s">
        <v>1058</v>
      </c>
      <c r="B591" s="4" t="s">
        <v>1059</v>
      </c>
      <c r="C591" s="4" t="b">
        <v>1</v>
      </c>
      <c r="D591" s="4" t="s">
        <v>486</v>
      </c>
      <c r="E591" s="4">
        <v>1</v>
      </c>
      <c r="F591" s="4" t="s">
        <v>49</v>
      </c>
      <c r="G591" s="5">
        <v>41109</v>
      </c>
      <c r="H591" s="4" t="s">
        <v>50</v>
      </c>
      <c r="J591" s="5">
        <v>41110</v>
      </c>
    </row>
    <row r="592" spans="1:10">
      <c r="A592" s="4" t="s">
        <v>778</v>
      </c>
      <c r="B592" s="4" t="s">
        <v>779</v>
      </c>
      <c r="C592" s="4" t="b">
        <v>0</v>
      </c>
      <c r="D592" s="4" t="s">
        <v>8</v>
      </c>
      <c r="E592" s="4">
        <v>2</v>
      </c>
      <c r="F592" s="4" t="s">
        <v>49</v>
      </c>
      <c r="G592" s="5">
        <v>41109</v>
      </c>
      <c r="H592" s="4" t="s">
        <v>50</v>
      </c>
      <c r="J592" s="5">
        <v>41110</v>
      </c>
    </row>
    <row r="593" spans="1:10">
      <c r="A593" s="4" t="s">
        <v>1102</v>
      </c>
      <c r="B593" s="4" t="s">
        <v>1103</v>
      </c>
      <c r="C593" s="4" t="b">
        <v>1</v>
      </c>
      <c r="D593" s="4" t="s">
        <v>899</v>
      </c>
      <c r="E593" s="4">
        <v>1</v>
      </c>
      <c r="F593" s="4" t="s">
        <v>49</v>
      </c>
      <c r="G593" s="5">
        <v>41109</v>
      </c>
      <c r="H593" s="4" t="s">
        <v>50</v>
      </c>
      <c r="J593" s="5">
        <v>41123</v>
      </c>
    </row>
    <row r="594" spans="1:10">
      <c r="A594" s="4" t="s">
        <v>979</v>
      </c>
      <c r="B594" s="4" t="s">
        <v>85</v>
      </c>
      <c r="C594" s="4" t="b">
        <v>1</v>
      </c>
      <c r="D594" s="4" t="s">
        <v>899</v>
      </c>
      <c r="E594" s="4">
        <v>2</v>
      </c>
      <c r="F594" s="4" t="s">
        <v>49</v>
      </c>
      <c r="G594" s="5">
        <v>41109</v>
      </c>
      <c r="H594" s="4" t="s">
        <v>50</v>
      </c>
      <c r="J594" s="5">
        <v>41128</v>
      </c>
    </row>
    <row r="595" spans="1:10">
      <c r="A595" s="4" t="s">
        <v>627</v>
      </c>
      <c r="B595" s="4" t="s">
        <v>628</v>
      </c>
      <c r="C595" s="4" t="b">
        <v>1</v>
      </c>
      <c r="D595" s="4" t="s">
        <v>17</v>
      </c>
      <c r="E595" s="4">
        <v>1</v>
      </c>
      <c r="F595" s="4" t="s">
        <v>49</v>
      </c>
      <c r="G595" s="5">
        <v>41109</v>
      </c>
      <c r="H595" s="4" t="s">
        <v>50</v>
      </c>
      <c r="J595" s="5">
        <v>41121</v>
      </c>
    </row>
    <row r="596" spans="1:10">
      <c r="A596" s="4" t="s">
        <v>329</v>
      </c>
      <c r="B596" s="4" t="s">
        <v>330</v>
      </c>
      <c r="C596" s="4" t="b">
        <v>1</v>
      </c>
      <c r="D596" s="4" t="s">
        <v>314</v>
      </c>
      <c r="E596" s="4">
        <v>0.5</v>
      </c>
      <c r="F596" s="4" t="s">
        <v>49</v>
      </c>
      <c r="G596" s="5">
        <v>41109</v>
      </c>
      <c r="H596" s="4" t="s">
        <v>50</v>
      </c>
      <c r="J596" s="5">
        <v>41109</v>
      </c>
    </row>
    <row r="597" spans="1:10">
      <c r="A597" s="4" t="s">
        <v>1052</v>
      </c>
      <c r="B597" s="4" t="s">
        <v>1053</v>
      </c>
      <c r="C597" s="4" t="b">
        <v>1</v>
      </c>
      <c r="D597" s="4" t="s">
        <v>7</v>
      </c>
      <c r="E597" s="4">
        <v>1.5</v>
      </c>
      <c r="F597" s="4" t="s">
        <v>49</v>
      </c>
      <c r="G597" s="5">
        <v>41109</v>
      </c>
      <c r="H597" s="4" t="s">
        <v>50</v>
      </c>
      <c r="J597" s="5">
        <v>41109</v>
      </c>
    </row>
    <row r="598" spans="1:10">
      <c r="A598" s="4" t="s">
        <v>897</v>
      </c>
      <c r="B598" s="4" t="s">
        <v>898</v>
      </c>
      <c r="C598" s="4" t="b">
        <v>1</v>
      </c>
      <c r="D598" s="4" t="s">
        <v>899</v>
      </c>
      <c r="E598" s="4">
        <v>8</v>
      </c>
      <c r="F598" s="4" t="s">
        <v>49</v>
      </c>
      <c r="G598" s="5">
        <v>41109</v>
      </c>
      <c r="H598" s="4" t="s">
        <v>50</v>
      </c>
      <c r="J598" s="5">
        <v>41122</v>
      </c>
    </row>
    <row r="599" spans="1:10">
      <c r="A599" s="4" t="s">
        <v>300</v>
      </c>
      <c r="B599" s="4" t="s">
        <v>318</v>
      </c>
      <c r="C599" s="4" t="b">
        <v>1</v>
      </c>
      <c r="D599" s="4" t="s">
        <v>315</v>
      </c>
      <c r="E599" s="4">
        <v>1</v>
      </c>
      <c r="F599" s="4" t="s">
        <v>49</v>
      </c>
      <c r="G599" s="5">
        <v>41109</v>
      </c>
      <c r="H599" s="4" t="s">
        <v>50</v>
      </c>
      <c r="J599" s="5">
        <v>41110</v>
      </c>
    </row>
    <row r="600" spans="1:10">
      <c r="A600" s="4" t="s">
        <v>1074</v>
      </c>
      <c r="B600" s="4" t="s">
        <v>1089</v>
      </c>
      <c r="C600" s="4" t="b">
        <v>1</v>
      </c>
      <c r="D600" s="4" t="s">
        <v>571</v>
      </c>
      <c r="E600" s="4">
        <v>2</v>
      </c>
      <c r="F600" s="4" t="s">
        <v>49</v>
      </c>
      <c r="G600" s="5">
        <v>41110</v>
      </c>
      <c r="H600" s="4" t="s">
        <v>50</v>
      </c>
      <c r="J600" s="5">
        <v>41110</v>
      </c>
    </row>
    <row r="601" spans="1:10">
      <c r="A601" s="4" t="s">
        <v>1061</v>
      </c>
      <c r="B601" s="4" t="s">
        <v>1062</v>
      </c>
      <c r="C601" s="4" t="b">
        <v>1</v>
      </c>
      <c r="D601" s="4" t="s">
        <v>571</v>
      </c>
      <c r="E601" s="4">
        <v>1</v>
      </c>
      <c r="F601" s="4" t="s">
        <v>49</v>
      </c>
      <c r="G601" s="5">
        <v>41110</v>
      </c>
      <c r="H601" s="4" t="s">
        <v>50</v>
      </c>
      <c r="J601" s="5">
        <v>41111</v>
      </c>
    </row>
    <row r="602" spans="1:10">
      <c r="A602" s="4" t="s">
        <v>932</v>
      </c>
      <c r="B602" s="4" t="s">
        <v>933</v>
      </c>
      <c r="C602" s="4" t="b">
        <v>1</v>
      </c>
      <c r="D602" s="4" t="s">
        <v>314</v>
      </c>
      <c r="E602" s="4">
        <v>1</v>
      </c>
      <c r="F602" s="4" t="s">
        <v>49</v>
      </c>
      <c r="G602" s="5">
        <v>41110</v>
      </c>
      <c r="H602" s="4" t="s">
        <v>50</v>
      </c>
      <c r="J602" s="5">
        <v>41110</v>
      </c>
    </row>
    <row r="603" spans="1:10">
      <c r="A603" s="4" t="s">
        <v>778</v>
      </c>
      <c r="B603" s="4" t="s">
        <v>779</v>
      </c>
      <c r="C603" s="4" t="b">
        <v>0</v>
      </c>
      <c r="D603" s="4" t="s">
        <v>8</v>
      </c>
      <c r="E603" s="4">
        <v>1</v>
      </c>
      <c r="F603" s="4" t="s">
        <v>49</v>
      </c>
      <c r="G603" s="5">
        <v>41110</v>
      </c>
      <c r="H603" s="4" t="s">
        <v>50</v>
      </c>
      <c r="J603" s="5">
        <v>41110</v>
      </c>
    </row>
    <row r="604" spans="1:10">
      <c r="A604" s="4" t="s">
        <v>900</v>
      </c>
      <c r="B604" s="4" t="s">
        <v>901</v>
      </c>
      <c r="C604" s="4" t="b">
        <v>1</v>
      </c>
      <c r="D604" s="4" t="s">
        <v>315</v>
      </c>
      <c r="E604" s="4">
        <v>1</v>
      </c>
      <c r="F604" s="4" t="s">
        <v>49</v>
      </c>
      <c r="G604" s="5">
        <v>41110</v>
      </c>
      <c r="H604" s="4" t="s">
        <v>50</v>
      </c>
      <c r="J604" s="5">
        <v>41110</v>
      </c>
    </row>
    <row r="605" spans="1:10">
      <c r="A605" s="4" t="s">
        <v>1074</v>
      </c>
      <c r="B605" s="4" t="s">
        <v>1089</v>
      </c>
      <c r="C605" s="4" t="b">
        <v>1</v>
      </c>
      <c r="D605" s="4" t="s">
        <v>571</v>
      </c>
      <c r="E605" s="4">
        <v>1</v>
      </c>
      <c r="F605" s="4" t="s">
        <v>49</v>
      </c>
      <c r="G605" s="5">
        <v>41113</v>
      </c>
      <c r="H605" s="4" t="s">
        <v>50</v>
      </c>
      <c r="J605" s="5">
        <v>41113</v>
      </c>
    </row>
    <row r="606" spans="1:10">
      <c r="A606" s="4" t="s">
        <v>435</v>
      </c>
      <c r="B606" s="4" t="s">
        <v>436</v>
      </c>
      <c r="C606" s="4" t="b">
        <v>1</v>
      </c>
      <c r="D606" s="4" t="s">
        <v>571</v>
      </c>
      <c r="E606" s="4">
        <v>1</v>
      </c>
      <c r="F606" s="4" t="s">
        <v>49</v>
      </c>
      <c r="G606" s="5">
        <v>41113</v>
      </c>
      <c r="H606" s="4" t="s">
        <v>50</v>
      </c>
      <c r="J606" s="5">
        <v>41114</v>
      </c>
    </row>
    <row r="607" spans="1:10">
      <c r="A607" s="4" t="s">
        <v>913</v>
      </c>
      <c r="B607" s="4" t="s">
        <v>912</v>
      </c>
      <c r="C607" s="4" t="b">
        <v>1</v>
      </c>
      <c r="D607" s="4" t="s">
        <v>527</v>
      </c>
      <c r="E607" s="4">
        <v>1.5</v>
      </c>
      <c r="F607" s="4" t="s">
        <v>49</v>
      </c>
      <c r="G607" s="5">
        <v>41113</v>
      </c>
      <c r="H607" s="4" t="s">
        <v>50</v>
      </c>
      <c r="J607" s="5">
        <v>41114</v>
      </c>
    </row>
    <row r="608" spans="1:10">
      <c r="A608" s="4" t="s">
        <v>874</v>
      </c>
      <c r="B608" s="4" t="s">
        <v>875</v>
      </c>
      <c r="C608" s="4" t="b">
        <v>1</v>
      </c>
      <c r="D608" s="4" t="s">
        <v>5</v>
      </c>
      <c r="E608" s="4">
        <v>2</v>
      </c>
      <c r="F608" s="4" t="s">
        <v>49</v>
      </c>
      <c r="G608" s="5">
        <v>41113</v>
      </c>
      <c r="H608" s="4" t="s">
        <v>50</v>
      </c>
      <c r="J608" s="5">
        <v>41113</v>
      </c>
    </row>
    <row r="609" spans="1:10">
      <c r="A609" s="4" t="s">
        <v>1102</v>
      </c>
      <c r="B609" s="4" t="s">
        <v>1103</v>
      </c>
      <c r="C609" s="4" t="b">
        <v>1</v>
      </c>
      <c r="D609" s="4" t="s">
        <v>899</v>
      </c>
      <c r="E609" s="4">
        <v>1</v>
      </c>
      <c r="F609" s="4" t="s">
        <v>49</v>
      </c>
      <c r="G609" s="5">
        <v>41113</v>
      </c>
      <c r="H609" s="4" t="s">
        <v>50</v>
      </c>
      <c r="J609" s="5">
        <v>41123</v>
      </c>
    </row>
    <row r="610" spans="1:10">
      <c r="A610" s="4" t="s">
        <v>1075</v>
      </c>
      <c r="B610" s="4" t="s">
        <v>1076</v>
      </c>
      <c r="C610" s="4" t="b">
        <v>0</v>
      </c>
      <c r="D610" s="4" t="s">
        <v>315</v>
      </c>
      <c r="E610" s="4">
        <v>1</v>
      </c>
      <c r="F610" s="4" t="s">
        <v>49</v>
      </c>
      <c r="G610" s="5">
        <v>41113</v>
      </c>
      <c r="H610" s="4" t="s">
        <v>50</v>
      </c>
      <c r="J610" s="5">
        <v>41114</v>
      </c>
    </row>
    <row r="611" spans="1:10">
      <c r="A611" s="4" t="s">
        <v>902</v>
      </c>
      <c r="B611" s="4" t="s">
        <v>903</v>
      </c>
      <c r="C611" s="4" t="b">
        <v>1</v>
      </c>
      <c r="D611" s="4" t="s">
        <v>315</v>
      </c>
      <c r="E611" s="4">
        <v>0.5</v>
      </c>
      <c r="F611" s="4" t="s">
        <v>49</v>
      </c>
      <c r="G611" s="5">
        <v>41113</v>
      </c>
      <c r="H611" s="4" t="s">
        <v>50</v>
      </c>
      <c r="J611" s="5">
        <v>41113</v>
      </c>
    </row>
    <row r="612" spans="1:10">
      <c r="A612" s="4" t="s">
        <v>1052</v>
      </c>
      <c r="B612" s="4" t="s">
        <v>1053</v>
      </c>
      <c r="C612" s="4" t="b">
        <v>1</v>
      </c>
      <c r="D612" s="4" t="s">
        <v>7</v>
      </c>
      <c r="E612" s="4">
        <v>1.5</v>
      </c>
      <c r="F612" s="4" t="s">
        <v>49</v>
      </c>
      <c r="G612" s="5">
        <v>41113</v>
      </c>
      <c r="H612" s="4" t="s">
        <v>50</v>
      </c>
      <c r="J612" s="5">
        <v>41114</v>
      </c>
    </row>
    <row r="613" spans="1:10">
      <c r="A613" s="4" t="s">
        <v>897</v>
      </c>
      <c r="B613" s="4" t="s">
        <v>898</v>
      </c>
      <c r="C613" s="4" t="b">
        <v>1</v>
      </c>
      <c r="D613" s="4" t="s">
        <v>899</v>
      </c>
      <c r="E613" s="4">
        <v>8</v>
      </c>
      <c r="F613" s="4" t="s">
        <v>49</v>
      </c>
      <c r="G613" s="5">
        <v>41113</v>
      </c>
      <c r="H613" s="4" t="s">
        <v>50</v>
      </c>
      <c r="J613" s="5">
        <v>41122</v>
      </c>
    </row>
    <row r="614" spans="1:10">
      <c r="A614" s="4" t="s">
        <v>936</v>
      </c>
      <c r="B614" s="4" t="s">
        <v>937</v>
      </c>
      <c r="C614" s="4" t="b">
        <v>1</v>
      </c>
      <c r="D614" s="4" t="s">
        <v>315</v>
      </c>
      <c r="E614" s="4">
        <v>1</v>
      </c>
      <c r="F614" s="4" t="s">
        <v>49</v>
      </c>
      <c r="G614" s="5">
        <v>41113</v>
      </c>
      <c r="H614" s="4" t="s">
        <v>50</v>
      </c>
      <c r="J614" s="5">
        <v>41113</v>
      </c>
    </row>
    <row r="615" spans="1:10">
      <c r="A615" s="4" t="s">
        <v>435</v>
      </c>
      <c r="B615" s="4" t="s">
        <v>436</v>
      </c>
      <c r="C615" s="4" t="b">
        <v>1</v>
      </c>
      <c r="D615" s="4" t="s">
        <v>571</v>
      </c>
      <c r="E615" s="4">
        <v>1</v>
      </c>
      <c r="F615" s="4" t="s">
        <v>49</v>
      </c>
      <c r="G615" s="5">
        <v>41114</v>
      </c>
      <c r="H615" s="4" t="s">
        <v>50</v>
      </c>
      <c r="J615" s="5">
        <v>41115</v>
      </c>
    </row>
    <row r="616" spans="1:10">
      <c r="A616" s="4" t="s">
        <v>1102</v>
      </c>
      <c r="B616" s="4" t="s">
        <v>1103</v>
      </c>
      <c r="C616" s="4" t="b">
        <v>1</v>
      </c>
      <c r="D616" s="4" t="s">
        <v>899</v>
      </c>
      <c r="E616" s="4">
        <v>0</v>
      </c>
      <c r="F616" s="4" t="s">
        <v>49</v>
      </c>
      <c r="G616" s="5">
        <v>41114</v>
      </c>
      <c r="H616" s="4" t="s">
        <v>50</v>
      </c>
      <c r="J616" s="5">
        <v>41123</v>
      </c>
    </row>
    <row r="617" spans="1:10">
      <c r="A617" s="4" t="s">
        <v>1052</v>
      </c>
      <c r="B617" s="4" t="s">
        <v>1053</v>
      </c>
      <c r="C617" s="4" t="b">
        <v>1</v>
      </c>
      <c r="D617" s="4" t="s">
        <v>7</v>
      </c>
      <c r="E617" s="4">
        <v>1</v>
      </c>
      <c r="F617" s="4" t="s">
        <v>49</v>
      </c>
      <c r="G617" s="5">
        <v>41114</v>
      </c>
      <c r="H617" s="4" t="s">
        <v>50</v>
      </c>
      <c r="J617" s="5">
        <v>41115</v>
      </c>
    </row>
    <row r="618" spans="1:10">
      <c r="A618" s="4" t="s">
        <v>936</v>
      </c>
      <c r="B618" s="4" t="s">
        <v>937</v>
      </c>
      <c r="C618" s="4" t="b">
        <v>1</v>
      </c>
      <c r="D618" s="4" t="s">
        <v>315</v>
      </c>
      <c r="E618" s="4">
        <v>1.5</v>
      </c>
      <c r="F618" s="4" t="s">
        <v>49</v>
      </c>
      <c r="G618" s="5">
        <v>41114</v>
      </c>
      <c r="H618" s="4" t="s">
        <v>50</v>
      </c>
      <c r="J618" s="5">
        <v>41115</v>
      </c>
    </row>
    <row r="619" spans="1:10">
      <c r="A619" s="4" t="s">
        <v>938</v>
      </c>
      <c r="B619" s="4" t="s">
        <v>939</v>
      </c>
      <c r="C619" s="4" t="b">
        <v>1</v>
      </c>
      <c r="D619" s="4" t="s">
        <v>315</v>
      </c>
      <c r="E619" s="4">
        <v>0.5</v>
      </c>
      <c r="F619" s="4" t="s">
        <v>49</v>
      </c>
      <c r="G619" s="5">
        <v>41114</v>
      </c>
      <c r="H619" s="4" t="s">
        <v>50</v>
      </c>
      <c r="J619" s="5">
        <v>41114</v>
      </c>
    </row>
    <row r="620" spans="1:10">
      <c r="A620" s="4" t="s">
        <v>1074</v>
      </c>
      <c r="B620" s="4" t="s">
        <v>1089</v>
      </c>
      <c r="C620" s="4" t="b">
        <v>1</v>
      </c>
      <c r="D620" s="4" t="s">
        <v>571</v>
      </c>
      <c r="E620" s="4">
        <v>2</v>
      </c>
      <c r="F620" s="4" t="s">
        <v>49</v>
      </c>
      <c r="G620" s="5">
        <v>41115</v>
      </c>
      <c r="H620" s="4" t="s">
        <v>50</v>
      </c>
      <c r="J620" s="5">
        <v>41117</v>
      </c>
    </row>
    <row r="621" spans="1:10">
      <c r="A621" s="4" t="s">
        <v>430</v>
      </c>
      <c r="B621" s="4" t="s">
        <v>431</v>
      </c>
      <c r="C621" s="4" t="b">
        <v>1</v>
      </c>
      <c r="D621" s="4" t="s">
        <v>8</v>
      </c>
      <c r="E621" s="4">
        <v>2</v>
      </c>
      <c r="F621" s="4" t="s">
        <v>49</v>
      </c>
      <c r="G621" s="5">
        <v>41115</v>
      </c>
      <c r="H621" s="4" t="s">
        <v>50</v>
      </c>
      <c r="J621" s="5">
        <v>41116</v>
      </c>
    </row>
    <row r="622" spans="1:10">
      <c r="A622" s="4" t="s">
        <v>251</v>
      </c>
      <c r="B622" s="4" t="s">
        <v>252</v>
      </c>
      <c r="C622" s="4" t="b">
        <v>1</v>
      </c>
      <c r="D622" s="4" t="s">
        <v>8</v>
      </c>
      <c r="E622" s="4">
        <v>4</v>
      </c>
      <c r="F622" s="4" t="s">
        <v>49</v>
      </c>
      <c r="G622" s="5">
        <v>41115</v>
      </c>
      <c r="H622" s="4" t="s">
        <v>50</v>
      </c>
      <c r="J622" s="5">
        <v>41117</v>
      </c>
    </row>
    <row r="623" spans="1:10">
      <c r="A623" s="4" t="s">
        <v>435</v>
      </c>
      <c r="B623" s="4" t="s">
        <v>436</v>
      </c>
      <c r="C623" s="4" t="b">
        <v>1</v>
      </c>
      <c r="D623" s="4" t="s">
        <v>571</v>
      </c>
      <c r="E623" s="4">
        <v>0.5</v>
      </c>
      <c r="F623" s="4" t="s">
        <v>49</v>
      </c>
      <c r="G623" s="5">
        <v>41115</v>
      </c>
      <c r="H623" s="4" t="s">
        <v>50</v>
      </c>
      <c r="J623" s="5">
        <v>41117</v>
      </c>
    </row>
    <row r="624" spans="1:10">
      <c r="A624" s="4" t="s">
        <v>1102</v>
      </c>
      <c r="B624" s="4" t="s">
        <v>1103</v>
      </c>
      <c r="C624" s="4" t="b">
        <v>1</v>
      </c>
      <c r="D624" s="4" t="s">
        <v>899</v>
      </c>
      <c r="E624" s="4">
        <v>1</v>
      </c>
      <c r="F624" s="4" t="s">
        <v>49</v>
      </c>
      <c r="G624" s="5">
        <v>41115</v>
      </c>
      <c r="H624" s="4" t="s">
        <v>50</v>
      </c>
      <c r="J624" s="5">
        <v>41123</v>
      </c>
    </row>
    <row r="625" spans="1:10">
      <c r="A625" s="4" t="s">
        <v>911</v>
      </c>
      <c r="B625" s="4" t="s">
        <v>910</v>
      </c>
      <c r="C625" s="4" t="b">
        <v>1</v>
      </c>
      <c r="D625" s="4" t="s">
        <v>315</v>
      </c>
      <c r="E625" s="4">
        <v>1</v>
      </c>
      <c r="F625" s="4" t="s">
        <v>49</v>
      </c>
      <c r="G625" s="5">
        <v>41115</v>
      </c>
      <c r="H625" s="4" t="s">
        <v>50</v>
      </c>
      <c r="J625" s="5">
        <v>41116</v>
      </c>
    </row>
    <row r="626" spans="1:10">
      <c r="A626" s="4" t="s">
        <v>902</v>
      </c>
      <c r="B626" s="4" t="s">
        <v>903</v>
      </c>
      <c r="C626" s="4" t="b">
        <v>1</v>
      </c>
      <c r="D626" s="4" t="s">
        <v>315</v>
      </c>
      <c r="E626" s="4">
        <v>0.67</v>
      </c>
      <c r="F626" s="4" t="s">
        <v>49</v>
      </c>
      <c r="G626" s="5">
        <v>41115</v>
      </c>
      <c r="H626" s="4" t="s">
        <v>50</v>
      </c>
      <c r="J626" s="5">
        <v>41116</v>
      </c>
    </row>
    <row r="627" spans="1:10">
      <c r="A627" s="4" t="s">
        <v>1052</v>
      </c>
      <c r="B627" s="4" t="s">
        <v>1053</v>
      </c>
      <c r="C627" s="4" t="b">
        <v>1</v>
      </c>
      <c r="D627" s="4" t="s">
        <v>7</v>
      </c>
      <c r="E627" s="4">
        <v>2</v>
      </c>
      <c r="F627" s="4" t="s">
        <v>49</v>
      </c>
      <c r="G627" s="5">
        <v>41115</v>
      </c>
      <c r="H627" s="4" t="s">
        <v>50</v>
      </c>
      <c r="J627" s="5">
        <v>41115</v>
      </c>
    </row>
    <row r="628" spans="1:10">
      <c r="A628" s="4" t="s">
        <v>897</v>
      </c>
      <c r="B628" s="4" t="s">
        <v>898</v>
      </c>
      <c r="C628" s="4" t="b">
        <v>1</v>
      </c>
      <c r="D628" s="4" t="s">
        <v>899</v>
      </c>
      <c r="E628" s="4">
        <v>8</v>
      </c>
      <c r="F628" s="4" t="s">
        <v>49</v>
      </c>
      <c r="G628" s="5">
        <v>41115</v>
      </c>
      <c r="H628" s="4" t="s">
        <v>50</v>
      </c>
      <c r="J628" s="5">
        <v>41122</v>
      </c>
    </row>
    <row r="629" spans="1:10">
      <c r="A629" s="4" t="s">
        <v>874</v>
      </c>
      <c r="B629" s="4" t="s">
        <v>875</v>
      </c>
      <c r="C629" s="4" t="b">
        <v>1</v>
      </c>
      <c r="D629" s="4" t="s">
        <v>5</v>
      </c>
      <c r="E629" s="4">
        <v>1.5</v>
      </c>
      <c r="F629" s="4" t="s">
        <v>49</v>
      </c>
      <c r="G629" s="5">
        <v>41115</v>
      </c>
      <c r="H629" s="4" t="s">
        <v>50</v>
      </c>
      <c r="J629" s="5">
        <v>41116</v>
      </c>
    </row>
    <row r="630" spans="1:10">
      <c r="A630" s="4" t="s">
        <v>1058</v>
      </c>
      <c r="B630" s="4" t="s">
        <v>1059</v>
      </c>
      <c r="C630" s="4" t="b">
        <v>1</v>
      </c>
      <c r="D630" s="4" t="s">
        <v>486</v>
      </c>
      <c r="E630" s="4">
        <v>1</v>
      </c>
      <c r="F630" s="4" t="s">
        <v>49</v>
      </c>
      <c r="G630" s="5">
        <v>41116</v>
      </c>
      <c r="H630" s="4" t="s">
        <v>50</v>
      </c>
      <c r="J630" s="5">
        <v>41116</v>
      </c>
    </row>
    <row r="631" spans="1:10">
      <c r="A631" s="4" t="s">
        <v>896</v>
      </c>
      <c r="B631" s="4" t="s">
        <v>232</v>
      </c>
      <c r="C631" s="4" t="b">
        <v>1</v>
      </c>
      <c r="D631" s="4" t="s">
        <v>8</v>
      </c>
      <c r="E631" s="4">
        <v>2.2000000000000002</v>
      </c>
      <c r="F631" s="4" t="s">
        <v>49</v>
      </c>
      <c r="G631" s="5">
        <v>41116</v>
      </c>
      <c r="H631" s="4" t="s">
        <v>50</v>
      </c>
      <c r="J631" s="5">
        <v>41116</v>
      </c>
    </row>
    <row r="632" spans="1:10">
      <c r="A632" s="4" t="s">
        <v>979</v>
      </c>
      <c r="B632" s="4" t="s">
        <v>85</v>
      </c>
      <c r="C632" s="4" t="b">
        <v>1</v>
      </c>
      <c r="D632" s="4" t="s">
        <v>899</v>
      </c>
      <c r="E632" s="4">
        <v>2</v>
      </c>
      <c r="F632" s="4" t="s">
        <v>49</v>
      </c>
      <c r="G632" s="5">
        <v>41116</v>
      </c>
      <c r="H632" s="4" t="s">
        <v>50</v>
      </c>
      <c r="J632" s="5">
        <v>41123</v>
      </c>
    </row>
    <row r="633" spans="1:10">
      <c r="A633" s="4" t="s">
        <v>1102</v>
      </c>
      <c r="B633" s="4" t="s">
        <v>1103</v>
      </c>
      <c r="C633" s="4" t="b">
        <v>1</v>
      </c>
      <c r="D633" s="4" t="s">
        <v>899</v>
      </c>
      <c r="E633" s="4">
        <v>1</v>
      </c>
      <c r="F633" s="4" t="s">
        <v>49</v>
      </c>
      <c r="G633" s="5">
        <v>41116</v>
      </c>
      <c r="H633" s="4" t="s">
        <v>50</v>
      </c>
      <c r="J633" s="5">
        <v>41123</v>
      </c>
    </row>
    <row r="634" spans="1:10">
      <c r="A634" s="4" t="s">
        <v>52</v>
      </c>
      <c r="B634" s="4" t="s">
        <v>53</v>
      </c>
      <c r="C634" s="4" t="b">
        <v>1</v>
      </c>
      <c r="D634" s="4" t="s">
        <v>17</v>
      </c>
      <c r="E634" s="4">
        <v>3</v>
      </c>
      <c r="F634" s="4" t="s">
        <v>49</v>
      </c>
      <c r="G634" s="5">
        <v>41116</v>
      </c>
      <c r="H634" s="4" t="s">
        <v>50</v>
      </c>
      <c r="J634" s="5">
        <v>41124</v>
      </c>
    </row>
    <row r="635" spans="1:10">
      <c r="A635" s="4" t="s">
        <v>897</v>
      </c>
      <c r="B635" s="4" t="s">
        <v>898</v>
      </c>
      <c r="C635" s="4" t="b">
        <v>1</v>
      </c>
      <c r="D635" s="4" t="s">
        <v>899</v>
      </c>
      <c r="E635" s="4">
        <v>8</v>
      </c>
      <c r="F635" s="4" t="s">
        <v>49</v>
      </c>
      <c r="G635" s="5">
        <v>41116</v>
      </c>
      <c r="H635" s="4" t="s">
        <v>50</v>
      </c>
      <c r="J635" s="5">
        <v>41122</v>
      </c>
    </row>
    <row r="636" spans="1:10">
      <c r="A636" s="4" t="s">
        <v>874</v>
      </c>
      <c r="B636" s="4" t="s">
        <v>875</v>
      </c>
      <c r="C636" s="4" t="b">
        <v>1</v>
      </c>
      <c r="D636" s="4" t="s">
        <v>5</v>
      </c>
      <c r="E636" s="4">
        <v>1.5</v>
      </c>
      <c r="F636" s="4" t="s">
        <v>49</v>
      </c>
      <c r="G636" s="5">
        <v>41116</v>
      </c>
      <c r="H636" s="4" t="s">
        <v>50</v>
      </c>
      <c r="J636" s="5">
        <v>41116</v>
      </c>
    </row>
    <row r="637" spans="1:10">
      <c r="A637" s="4" t="s">
        <v>902</v>
      </c>
      <c r="B637" s="4" t="s">
        <v>903</v>
      </c>
      <c r="C637" s="4" t="b">
        <v>1</v>
      </c>
      <c r="D637" s="4" t="s">
        <v>315</v>
      </c>
      <c r="E637" s="4">
        <v>1</v>
      </c>
      <c r="F637" s="4" t="s">
        <v>49</v>
      </c>
      <c r="G637" s="5">
        <v>41117</v>
      </c>
      <c r="H637" s="4" t="s">
        <v>50</v>
      </c>
      <c r="J637" s="5">
        <v>41117</v>
      </c>
    </row>
    <row r="638" spans="1:10">
      <c r="A638" s="4" t="s">
        <v>665</v>
      </c>
      <c r="B638" s="4" t="s">
        <v>666</v>
      </c>
      <c r="C638" s="4" t="b">
        <v>0</v>
      </c>
      <c r="D638" s="4" t="s">
        <v>5</v>
      </c>
      <c r="E638" s="4">
        <v>1</v>
      </c>
      <c r="F638" s="4" t="s">
        <v>49</v>
      </c>
      <c r="G638" s="5">
        <v>41117</v>
      </c>
      <c r="H638" s="4" t="s">
        <v>50</v>
      </c>
      <c r="J638" s="5">
        <v>41121</v>
      </c>
    </row>
    <row r="639" spans="1:10">
      <c r="A639" s="4" t="s">
        <v>437</v>
      </c>
      <c r="B639" s="4" t="s">
        <v>438</v>
      </c>
      <c r="C639" s="4" t="b">
        <v>1</v>
      </c>
      <c r="D639" s="4" t="s">
        <v>315</v>
      </c>
      <c r="E639" s="4">
        <v>0.5</v>
      </c>
      <c r="F639" s="4" t="s">
        <v>49</v>
      </c>
      <c r="G639" s="5">
        <v>41120</v>
      </c>
      <c r="H639" s="4" t="s">
        <v>50</v>
      </c>
      <c r="J639" s="5">
        <v>41120</v>
      </c>
    </row>
    <row r="640" spans="1:10">
      <c r="A640" s="4" t="s">
        <v>1058</v>
      </c>
      <c r="B640" s="4" t="s">
        <v>1059</v>
      </c>
      <c r="C640" s="4" t="b">
        <v>1</v>
      </c>
      <c r="D640" s="4" t="s">
        <v>486</v>
      </c>
      <c r="E640" s="4">
        <v>1</v>
      </c>
      <c r="F640" s="4" t="s">
        <v>49</v>
      </c>
      <c r="G640" s="5">
        <v>41120</v>
      </c>
      <c r="H640" s="4" t="s">
        <v>50</v>
      </c>
      <c r="J640" s="5">
        <v>41120</v>
      </c>
    </row>
    <row r="641" spans="1:10">
      <c r="A641" s="4" t="s">
        <v>1096</v>
      </c>
      <c r="B641" s="4" t="s">
        <v>1097</v>
      </c>
      <c r="C641" s="4" t="b">
        <v>1</v>
      </c>
      <c r="D641" s="4" t="s">
        <v>486</v>
      </c>
      <c r="E641" s="4">
        <v>1</v>
      </c>
      <c r="F641" s="4" t="s">
        <v>49</v>
      </c>
      <c r="G641" s="5">
        <v>41120</v>
      </c>
      <c r="H641" s="4" t="s">
        <v>50</v>
      </c>
      <c r="J641" s="5">
        <v>41120</v>
      </c>
    </row>
    <row r="642" spans="1:10">
      <c r="A642" s="4" t="s">
        <v>309</v>
      </c>
      <c r="B642" s="4" t="s">
        <v>310</v>
      </c>
      <c r="C642" s="4" t="b">
        <v>0</v>
      </c>
      <c r="D642" s="4" t="s">
        <v>571</v>
      </c>
      <c r="E642" s="4">
        <v>1</v>
      </c>
      <c r="F642" s="4" t="s">
        <v>49</v>
      </c>
      <c r="G642" s="5">
        <v>41120</v>
      </c>
      <c r="H642" s="4" t="s">
        <v>50</v>
      </c>
      <c r="J642" s="5">
        <v>41121</v>
      </c>
    </row>
    <row r="643" spans="1:10">
      <c r="A643" s="4" t="s">
        <v>1102</v>
      </c>
      <c r="B643" s="4" t="s">
        <v>1103</v>
      </c>
      <c r="C643" s="4" t="b">
        <v>1</v>
      </c>
      <c r="D643" s="4" t="s">
        <v>899</v>
      </c>
      <c r="E643" s="4">
        <v>1</v>
      </c>
      <c r="F643" s="4" t="s">
        <v>49</v>
      </c>
      <c r="G643" s="5">
        <v>41120</v>
      </c>
      <c r="H643" s="4" t="s">
        <v>50</v>
      </c>
      <c r="J643" s="5">
        <v>41123</v>
      </c>
    </row>
    <row r="644" spans="1:10">
      <c r="A644" s="4" t="s">
        <v>1009</v>
      </c>
      <c r="B644" s="4" t="s">
        <v>1010</v>
      </c>
      <c r="C644" s="4" t="b">
        <v>1</v>
      </c>
      <c r="D644" s="4" t="s">
        <v>315</v>
      </c>
      <c r="E644" s="4">
        <v>0.67</v>
      </c>
      <c r="F644" s="4" t="s">
        <v>49</v>
      </c>
      <c r="G644" s="5">
        <v>41120</v>
      </c>
      <c r="H644" s="4" t="s">
        <v>50</v>
      </c>
      <c r="J644" s="5">
        <v>41120</v>
      </c>
    </row>
    <row r="645" spans="1:10">
      <c r="A645" s="4" t="s">
        <v>1052</v>
      </c>
      <c r="B645" s="4" t="s">
        <v>1053</v>
      </c>
      <c r="C645" s="4" t="b">
        <v>1</v>
      </c>
      <c r="D645" s="4" t="s">
        <v>7</v>
      </c>
      <c r="E645" s="4">
        <v>2</v>
      </c>
      <c r="F645" s="4" t="s">
        <v>49</v>
      </c>
      <c r="G645" s="5">
        <v>41120</v>
      </c>
      <c r="H645" s="4" t="s">
        <v>50</v>
      </c>
      <c r="J645" s="5">
        <v>41120</v>
      </c>
    </row>
    <row r="646" spans="1:10">
      <c r="A646" s="4" t="s">
        <v>897</v>
      </c>
      <c r="B646" s="4" t="s">
        <v>898</v>
      </c>
      <c r="C646" s="4" t="b">
        <v>1</v>
      </c>
      <c r="D646" s="4" t="s">
        <v>899</v>
      </c>
      <c r="E646" s="4">
        <v>8</v>
      </c>
      <c r="F646" s="4" t="s">
        <v>49</v>
      </c>
      <c r="G646" s="5">
        <v>41120</v>
      </c>
      <c r="H646" s="4" t="s">
        <v>50</v>
      </c>
      <c r="J646" s="5">
        <v>41122</v>
      </c>
    </row>
    <row r="647" spans="1:10">
      <c r="A647" s="4" t="s">
        <v>1099</v>
      </c>
      <c r="B647" s="4" t="s">
        <v>1100</v>
      </c>
      <c r="C647" s="4" t="b">
        <v>1</v>
      </c>
      <c r="D647" s="4" t="s">
        <v>5</v>
      </c>
      <c r="E647" s="4">
        <v>1</v>
      </c>
      <c r="F647" s="4" t="s">
        <v>49</v>
      </c>
      <c r="G647" s="5">
        <v>41120</v>
      </c>
      <c r="H647" s="4" t="s">
        <v>50</v>
      </c>
      <c r="J647" s="5">
        <v>41121</v>
      </c>
    </row>
    <row r="648" spans="1:10">
      <c r="A648" s="4" t="s">
        <v>435</v>
      </c>
      <c r="B648" s="4" t="s">
        <v>436</v>
      </c>
      <c r="C648" s="4" t="b">
        <v>1</v>
      </c>
      <c r="D648" s="4" t="s">
        <v>571</v>
      </c>
      <c r="E648" s="4">
        <v>0.5</v>
      </c>
      <c r="F648" s="4" t="s">
        <v>49</v>
      </c>
      <c r="G648" s="5">
        <v>41121</v>
      </c>
      <c r="H648" s="4" t="s">
        <v>50</v>
      </c>
      <c r="J648" s="5">
        <v>41123</v>
      </c>
    </row>
    <row r="649" spans="1:10">
      <c r="A649" s="4" t="s">
        <v>963</v>
      </c>
      <c r="B649" s="4" t="s">
        <v>1035</v>
      </c>
      <c r="C649" s="4" t="b">
        <v>1</v>
      </c>
      <c r="D649" s="4" t="s">
        <v>315</v>
      </c>
      <c r="E649" s="4">
        <v>1</v>
      </c>
      <c r="F649" s="4" t="s">
        <v>49</v>
      </c>
      <c r="G649" s="5">
        <v>41121</v>
      </c>
      <c r="H649" s="4" t="s">
        <v>50</v>
      </c>
      <c r="J649" s="5">
        <v>41121</v>
      </c>
    </row>
    <row r="650" spans="1:10">
      <c r="A650" s="4" t="s">
        <v>802</v>
      </c>
      <c r="B650" s="4" t="s">
        <v>101</v>
      </c>
      <c r="C650" s="4" t="b">
        <v>1</v>
      </c>
      <c r="D650" s="4" t="s">
        <v>8</v>
      </c>
      <c r="E650" s="4">
        <v>0.75</v>
      </c>
      <c r="F650" s="4" t="s">
        <v>49</v>
      </c>
      <c r="G650" s="5">
        <v>41121</v>
      </c>
      <c r="H650" s="4" t="s">
        <v>50</v>
      </c>
      <c r="J650" s="5">
        <v>41121</v>
      </c>
    </row>
    <row r="651" spans="1:10">
      <c r="A651" s="4" t="s">
        <v>897</v>
      </c>
      <c r="B651" s="4" t="s">
        <v>898</v>
      </c>
      <c r="C651" s="4" t="b">
        <v>1</v>
      </c>
      <c r="D651" s="4" t="s">
        <v>899</v>
      </c>
      <c r="E651" s="4">
        <v>8</v>
      </c>
      <c r="F651" s="4" t="s">
        <v>49</v>
      </c>
      <c r="G651" s="5">
        <v>41121</v>
      </c>
      <c r="H651" s="4" t="s">
        <v>50</v>
      </c>
      <c r="J651" s="5">
        <v>41122</v>
      </c>
    </row>
    <row r="652" spans="1:10">
      <c r="A652" s="4" t="s">
        <v>969</v>
      </c>
      <c r="B652" s="4" t="s">
        <v>101</v>
      </c>
      <c r="C652" s="4" t="b">
        <v>1</v>
      </c>
      <c r="D652" s="4" t="s">
        <v>7</v>
      </c>
      <c r="E652" s="4">
        <v>1.5</v>
      </c>
      <c r="F652" s="4" t="s">
        <v>49</v>
      </c>
      <c r="G652" s="5">
        <v>41121</v>
      </c>
      <c r="H652" s="4" t="s">
        <v>50</v>
      </c>
      <c r="J652" s="5">
        <v>41123</v>
      </c>
    </row>
    <row r="653" spans="1:10">
      <c r="A653" s="4" t="s">
        <v>1102</v>
      </c>
      <c r="B653" s="4" t="s">
        <v>1103</v>
      </c>
      <c r="C653" s="4" t="b">
        <v>1</v>
      </c>
      <c r="D653" s="4" t="s">
        <v>899</v>
      </c>
      <c r="E653" s="4">
        <v>1</v>
      </c>
      <c r="F653" s="4" t="s">
        <v>49</v>
      </c>
      <c r="G653" s="5">
        <v>41121</v>
      </c>
      <c r="H653" s="4" t="s">
        <v>50</v>
      </c>
      <c r="J653" s="5">
        <v>41123</v>
      </c>
    </row>
    <row r="654" spans="1:10">
      <c r="A654" s="4" t="s">
        <v>1009</v>
      </c>
      <c r="B654" s="4" t="s">
        <v>1010</v>
      </c>
      <c r="C654" s="4" t="b">
        <v>1</v>
      </c>
      <c r="D654" s="4" t="s">
        <v>315</v>
      </c>
      <c r="E654" s="4">
        <v>3</v>
      </c>
      <c r="F654" s="4" t="s">
        <v>49</v>
      </c>
      <c r="G654" s="5">
        <v>41121</v>
      </c>
      <c r="H654" s="4" t="s">
        <v>50</v>
      </c>
      <c r="J654" s="5">
        <v>41121</v>
      </c>
    </row>
    <row r="655" spans="1:10">
      <c r="A655" s="4" t="s">
        <v>435</v>
      </c>
      <c r="B655" s="4" t="s">
        <v>436</v>
      </c>
      <c r="C655" s="4" t="b">
        <v>1</v>
      </c>
      <c r="D655" s="4" t="s">
        <v>571</v>
      </c>
      <c r="E655" s="4">
        <v>0.5</v>
      </c>
      <c r="F655" s="4" t="s">
        <v>49</v>
      </c>
      <c r="G655" s="5">
        <v>41122</v>
      </c>
      <c r="H655" s="4" t="s">
        <v>50</v>
      </c>
      <c r="J655" s="5">
        <v>41123</v>
      </c>
    </row>
    <row r="656" spans="1:10">
      <c r="A656" s="4" t="s">
        <v>911</v>
      </c>
      <c r="B656" s="4" t="s">
        <v>910</v>
      </c>
      <c r="C656" s="4" t="b">
        <v>1</v>
      </c>
      <c r="D656" s="4" t="s">
        <v>315</v>
      </c>
      <c r="E656" s="4">
        <v>1.5</v>
      </c>
      <c r="F656" s="4" t="s">
        <v>49</v>
      </c>
      <c r="G656" s="5">
        <v>41122</v>
      </c>
      <c r="H656" s="4" t="s">
        <v>50</v>
      </c>
      <c r="J656" s="5">
        <v>41122</v>
      </c>
    </row>
    <row r="657" spans="1:10">
      <c r="A657" s="4" t="s">
        <v>1058</v>
      </c>
      <c r="B657" s="4" t="s">
        <v>1059</v>
      </c>
      <c r="C657" s="4" t="b">
        <v>1</v>
      </c>
      <c r="D657" s="4" t="s">
        <v>486</v>
      </c>
      <c r="E657" s="4">
        <v>1</v>
      </c>
      <c r="F657" s="4" t="s">
        <v>49</v>
      </c>
      <c r="G657" s="5">
        <v>41122</v>
      </c>
      <c r="H657" s="4" t="s">
        <v>50</v>
      </c>
      <c r="J657" s="5">
        <v>41122</v>
      </c>
    </row>
    <row r="658" spans="1:10">
      <c r="A658" s="4" t="s">
        <v>629</v>
      </c>
      <c r="B658" s="4" t="s">
        <v>630</v>
      </c>
      <c r="C658" s="4" t="b">
        <v>1</v>
      </c>
      <c r="D658" s="4" t="s">
        <v>315</v>
      </c>
      <c r="E658" s="4">
        <v>1</v>
      </c>
      <c r="F658" s="4" t="s">
        <v>49</v>
      </c>
      <c r="G658" s="5">
        <v>41122</v>
      </c>
      <c r="H658" s="4" t="s">
        <v>50</v>
      </c>
      <c r="J658" s="5">
        <v>41122</v>
      </c>
    </row>
    <row r="659" spans="1:10">
      <c r="A659" s="4" t="s">
        <v>1090</v>
      </c>
      <c r="B659" s="4" t="s">
        <v>1091</v>
      </c>
      <c r="C659" s="4" t="b">
        <v>1</v>
      </c>
      <c r="D659" s="4" t="s">
        <v>17</v>
      </c>
      <c r="E659" s="4">
        <v>2</v>
      </c>
      <c r="F659" s="4" t="s">
        <v>49</v>
      </c>
      <c r="G659" s="5">
        <v>41122</v>
      </c>
      <c r="H659" s="4" t="s">
        <v>50</v>
      </c>
      <c r="J659" s="5">
        <v>41122</v>
      </c>
    </row>
    <row r="660" spans="1:10">
      <c r="A660" s="4" t="s">
        <v>430</v>
      </c>
      <c r="B660" s="4" t="s">
        <v>431</v>
      </c>
      <c r="C660" s="4" t="b">
        <v>1</v>
      </c>
      <c r="D660" s="4" t="s">
        <v>8</v>
      </c>
      <c r="E660" s="4">
        <v>3</v>
      </c>
      <c r="F660" s="4" t="s">
        <v>49</v>
      </c>
      <c r="G660" s="5">
        <v>41122</v>
      </c>
      <c r="H660" s="4" t="s">
        <v>50</v>
      </c>
      <c r="J660" s="5">
        <v>41122</v>
      </c>
    </row>
    <row r="661" spans="1:10">
      <c r="A661" s="4" t="s">
        <v>897</v>
      </c>
      <c r="B661" s="4" t="s">
        <v>898</v>
      </c>
      <c r="C661" s="4" t="b">
        <v>1</v>
      </c>
      <c r="D661" s="4" t="s">
        <v>899</v>
      </c>
      <c r="E661" s="4">
        <v>8</v>
      </c>
      <c r="F661" s="4" t="s">
        <v>49</v>
      </c>
      <c r="G661" s="5">
        <v>41122</v>
      </c>
      <c r="H661" s="4" t="s">
        <v>50</v>
      </c>
      <c r="J661" s="5">
        <v>41123</v>
      </c>
    </row>
    <row r="662" spans="1:10">
      <c r="A662" s="4" t="s">
        <v>1102</v>
      </c>
      <c r="B662" s="4" t="s">
        <v>1103</v>
      </c>
      <c r="C662" s="4" t="b">
        <v>1</v>
      </c>
      <c r="D662" s="4" t="s">
        <v>899</v>
      </c>
      <c r="E662" s="4">
        <v>1</v>
      </c>
      <c r="F662" s="4" t="s">
        <v>49</v>
      </c>
      <c r="G662" s="5">
        <v>41122</v>
      </c>
      <c r="H662" s="4" t="s">
        <v>50</v>
      </c>
      <c r="J662" s="5">
        <v>41123</v>
      </c>
    </row>
    <row r="663" spans="1:10">
      <c r="A663" s="4" t="s">
        <v>978</v>
      </c>
      <c r="B663" s="4" t="s">
        <v>103</v>
      </c>
      <c r="C663" s="4" t="b">
        <v>1</v>
      </c>
      <c r="D663" s="4" t="s">
        <v>899</v>
      </c>
      <c r="E663" s="4">
        <v>1</v>
      </c>
      <c r="F663" s="4" t="s">
        <v>49</v>
      </c>
      <c r="G663" s="5">
        <v>41122</v>
      </c>
      <c r="H663" s="4" t="s">
        <v>50</v>
      </c>
      <c r="J663" s="5">
        <v>41123</v>
      </c>
    </row>
    <row r="664" spans="1:10">
      <c r="A664" s="4" t="s">
        <v>1052</v>
      </c>
      <c r="B664" s="4" t="s">
        <v>1053</v>
      </c>
      <c r="C664" s="4" t="b">
        <v>1</v>
      </c>
      <c r="D664" s="4" t="s">
        <v>7</v>
      </c>
      <c r="E664" s="4">
        <v>2</v>
      </c>
      <c r="F664" s="4" t="s">
        <v>49</v>
      </c>
      <c r="G664" s="5">
        <v>41122</v>
      </c>
      <c r="H664" s="4" t="s">
        <v>50</v>
      </c>
      <c r="J664" s="5">
        <v>41123</v>
      </c>
    </row>
    <row r="665" spans="1:10">
      <c r="A665" s="4" t="s">
        <v>1099</v>
      </c>
      <c r="B665" s="4" t="s">
        <v>1100</v>
      </c>
      <c r="C665" s="4" t="b">
        <v>1</v>
      </c>
      <c r="D665" s="4" t="s">
        <v>5</v>
      </c>
      <c r="E665" s="4">
        <v>3</v>
      </c>
      <c r="F665" s="4" t="s">
        <v>49</v>
      </c>
      <c r="G665" s="5">
        <v>41123</v>
      </c>
      <c r="H665" s="4" t="s">
        <v>50</v>
      </c>
      <c r="I665" s="4" t="s">
        <v>88</v>
      </c>
      <c r="J665" s="5">
        <v>41124</v>
      </c>
    </row>
    <row r="666" spans="1:10">
      <c r="A666" s="4" t="s">
        <v>52</v>
      </c>
      <c r="B666" s="4" t="s">
        <v>53</v>
      </c>
      <c r="C666" s="4" t="b">
        <v>1</v>
      </c>
      <c r="D666" s="4" t="s">
        <v>17</v>
      </c>
      <c r="E666" s="4">
        <v>2</v>
      </c>
      <c r="F666" s="4" t="s">
        <v>49</v>
      </c>
      <c r="G666" s="5">
        <v>41123</v>
      </c>
      <c r="H666" s="4" t="s">
        <v>50</v>
      </c>
      <c r="J666" s="5">
        <v>41124</v>
      </c>
    </row>
    <row r="667" spans="1:10">
      <c r="A667" s="4" t="s">
        <v>969</v>
      </c>
      <c r="B667" s="4" t="s">
        <v>101</v>
      </c>
      <c r="C667" s="4" t="b">
        <v>1</v>
      </c>
      <c r="D667" s="4" t="s">
        <v>7</v>
      </c>
      <c r="E667" s="4">
        <v>1</v>
      </c>
      <c r="F667" s="4" t="s">
        <v>49</v>
      </c>
      <c r="G667" s="5">
        <v>41123</v>
      </c>
      <c r="H667" s="4" t="s">
        <v>50</v>
      </c>
      <c r="J667" s="5">
        <v>41123</v>
      </c>
    </row>
    <row r="668" spans="1:10">
      <c r="A668" s="4" t="s">
        <v>1052</v>
      </c>
      <c r="B668" s="4" t="s">
        <v>1053</v>
      </c>
      <c r="C668" s="4" t="b">
        <v>1</v>
      </c>
      <c r="D668" s="4" t="s">
        <v>7</v>
      </c>
      <c r="E668" s="4">
        <v>2</v>
      </c>
      <c r="F668" s="4" t="s">
        <v>49</v>
      </c>
      <c r="G668" s="5">
        <v>41123</v>
      </c>
      <c r="H668" s="4" t="s">
        <v>50</v>
      </c>
      <c r="J668" s="5">
        <v>41123</v>
      </c>
    </row>
    <row r="669" spans="1:10">
      <c r="A669" s="4" t="s">
        <v>963</v>
      </c>
      <c r="B669" s="4" t="s">
        <v>1035</v>
      </c>
      <c r="C669" s="4" t="b">
        <v>1</v>
      </c>
      <c r="D669" s="4" t="s">
        <v>315</v>
      </c>
      <c r="E669" s="4">
        <v>1.5</v>
      </c>
      <c r="F669" s="4" t="s">
        <v>49</v>
      </c>
      <c r="G669" s="5">
        <v>41123</v>
      </c>
      <c r="H669" s="4" t="s">
        <v>50</v>
      </c>
      <c r="J669" s="5">
        <v>41127</v>
      </c>
    </row>
    <row r="670" spans="1:10">
      <c r="A670" s="4" t="s">
        <v>623</v>
      </c>
      <c r="B670" s="4" t="s">
        <v>101</v>
      </c>
      <c r="C670" s="4" t="b">
        <v>1</v>
      </c>
      <c r="D670" s="4" t="s">
        <v>7</v>
      </c>
      <c r="E670" s="4">
        <v>1</v>
      </c>
      <c r="F670" s="4" t="s">
        <v>49</v>
      </c>
      <c r="G670" s="5">
        <v>41123</v>
      </c>
      <c r="H670" s="4" t="s">
        <v>50</v>
      </c>
      <c r="J670" s="5">
        <v>41123</v>
      </c>
    </row>
    <row r="671" spans="1:10">
      <c r="A671" s="4" t="s">
        <v>897</v>
      </c>
      <c r="B671" s="4" t="s">
        <v>898</v>
      </c>
      <c r="C671" s="4" t="b">
        <v>1</v>
      </c>
      <c r="D671" s="4" t="s">
        <v>899</v>
      </c>
      <c r="E671" s="4">
        <v>8</v>
      </c>
      <c r="F671" s="4" t="s">
        <v>49</v>
      </c>
      <c r="G671" s="5">
        <v>41123</v>
      </c>
      <c r="H671" s="4" t="s">
        <v>50</v>
      </c>
      <c r="J671" s="5">
        <v>41128</v>
      </c>
    </row>
    <row r="672" spans="1:10">
      <c r="A672" s="4" t="s">
        <v>1112</v>
      </c>
      <c r="B672" s="4" t="s">
        <v>1113</v>
      </c>
      <c r="C672" s="4" t="b">
        <v>0</v>
      </c>
      <c r="D672" s="4" t="s">
        <v>315</v>
      </c>
      <c r="E672" s="4">
        <v>1</v>
      </c>
      <c r="F672" s="4" t="s">
        <v>49</v>
      </c>
      <c r="G672" s="5">
        <v>41123</v>
      </c>
      <c r="H672" s="4" t="s">
        <v>50</v>
      </c>
      <c r="J672" s="5">
        <v>41123</v>
      </c>
    </row>
    <row r="673" spans="1:10">
      <c r="A673" s="4" t="s">
        <v>52</v>
      </c>
      <c r="B673" s="4" t="s">
        <v>53</v>
      </c>
      <c r="C673" s="4" t="b">
        <v>1</v>
      </c>
      <c r="D673" s="4" t="s">
        <v>17</v>
      </c>
      <c r="E673" s="4">
        <v>1</v>
      </c>
      <c r="F673" s="4" t="s">
        <v>49</v>
      </c>
      <c r="G673" s="5">
        <v>41124</v>
      </c>
      <c r="H673" s="4" t="s">
        <v>50</v>
      </c>
      <c r="J673" s="5">
        <v>41124</v>
      </c>
    </row>
    <row r="674" spans="1:10">
      <c r="A674" s="4" t="s">
        <v>874</v>
      </c>
      <c r="B674" s="4" t="s">
        <v>875</v>
      </c>
      <c r="C674" s="4" t="b">
        <v>1</v>
      </c>
      <c r="D674" s="4" t="s">
        <v>5</v>
      </c>
      <c r="E674" s="4">
        <v>1</v>
      </c>
      <c r="F674" s="4" t="s">
        <v>49</v>
      </c>
      <c r="G674" s="5">
        <v>41124</v>
      </c>
      <c r="H674" s="4" t="s">
        <v>50</v>
      </c>
      <c r="J674" s="5">
        <v>41124</v>
      </c>
    </row>
    <row r="675" spans="1:10">
      <c r="A675" s="4" t="s">
        <v>1109</v>
      </c>
      <c r="B675" s="4" t="s">
        <v>1110</v>
      </c>
      <c r="C675" s="4" t="b">
        <v>1</v>
      </c>
      <c r="D675" s="4" t="s">
        <v>486</v>
      </c>
      <c r="E675" s="4">
        <v>1</v>
      </c>
      <c r="F675" s="4" t="s">
        <v>49</v>
      </c>
      <c r="G675" s="5">
        <v>41124</v>
      </c>
      <c r="H675" s="4" t="s">
        <v>50</v>
      </c>
      <c r="J675" s="5">
        <v>41124</v>
      </c>
    </row>
    <row r="676" spans="1:10">
      <c r="A676" s="4" t="s">
        <v>831</v>
      </c>
      <c r="B676" s="4" t="s">
        <v>832</v>
      </c>
      <c r="C676" s="4" t="b">
        <v>0</v>
      </c>
      <c r="D676" s="4" t="s">
        <v>527</v>
      </c>
      <c r="E676" s="4">
        <v>1</v>
      </c>
      <c r="F676" s="4" t="s">
        <v>49</v>
      </c>
      <c r="G676" s="5">
        <v>41124</v>
      </c>
      <c r="H676" s="4" t="s">
        <v>50</v>
      </c>
      <c r="J676" s="5">
        <v>41127</v>
      </c>
    </row>
    <row r="677" spans="1:10">
      <c r="A677" s="4" t="s">
        <v>963</v>
      </c>
      <c r="B677" s="4" t="s">
        <v>1035</v>
      </c>
      <c r="C677" s="4" t="b">
        <v>1</v>
      </c>
      <c r="D677" s="4" t="s">
        <v>315</v>
      </c>
      <c r="E677" s="4">
        <v>0</v>
      </c>
      <c r="F677" s="4" t="s">
        <v>49</v>
      </c>
      <c r="G677" s="5">
        <v>41124</v>
      </c>
      <c r="H677" s="4" t="s">
        <v>50</v>
      </c>
      <c r="J677" s="5">
        <v>41124</v>
      </c>
    </row>
    <row r="678" spans="1:10">
      <c r="A678" s="4" t="s">
        <v>902</v>
      </c>
      <c r="B678" s="4" t="s">
        <v>903</v>
      </c>
      <c r="C678" s="4" t="b">
        <v>1</v>
      </c>
      <c r="D678" s="4" t="s">
        <v>486</v>
      </c>
      <c r="E678" s="4">
        <v>0.5</v>
      </c>
      <c r="F678" s="4" t="s">
        <v>49</v>
      </c>
      <c r="G678" s="5">
        <v>41124</v>
      </c>
      <c r="H678" s="4" t="s">
        <v>50</v>
      </c>
      <c r="J678" s="5">
        <v>41127</v>
      </c>
    </row>
    <row r="679" spans="1:10">
      <c r="A679" s="4" t="s">
        <v>1082</v>
      </c>
      <c r="B679" s="4" t="s">
        <v>1083</v>
      </c>
      <c r="C679" s="4" t="b">
        <v>1</v>
      </c>
      <c r="D679" s="4" t="s">
        <v>527</v>
      </c>
      <c r="E679" s="4">
        <v>1</v>
      </c>
      <c r="F679" s="4" t="s">
        <v>49</v>
      </c>
      <c r="G679" s="5">
        <v>41124</v>
      </c>
      <c r="H679" s="4" t="s">
        <v>50</v>
      </c>
      <c r="J679" s="5">
        <v>41127</v>
      </c>
    </row>
    <row r="680" spans="1:10">
      <c r="A680" s="4" t="s">
        <v>1134</v>
      </c>
      <c r="B680" s="4" t="s">
        <v>1135</v>
      </c>
      <c r="C680" s="4" t="b">
        <v>1</v>
      </c>
      <c r="D680" s="4" t="s">
        <v>486</v>
      </c>
      <c r="E680" s="4">
        <v>0.75</v>
      </c>
      <c r="F680" s="4" t="s">
        <v>49</v>
      </c>
      <c r="G680" s="5">
        <v>41127</v>
      </c>
      <c r="H680" s="4" t="s">
        <v>50</v>
      </c>
      <c r="J680" s="5">
        <v>41127</v>
      </c>
    </row>
    <row r="681" spans="1:10">
      <c r="A681" s="4" t="s">
        <v>1074</v>
      </c>
      <c r="B681" s="4" t="s">
        <v>1089</v>
      </c>
      <c r="C681" s="4" t="b">
        <v>1</v>
      </c>
      <c r="D681" s="4" t="s">
        <v>571</v>
      </c>
      <c r="E681" s="4">
        <v>0.25</v>
      </c>
      <c r="F681" s="4" t="s">
        <v>49</v>
      </c>
      <c r="G681" s="5">
        <v>41127</v>
      </c>
      <c r="H681" s="4" t="s">
        <v>50</v>
      </c>
      <c r="J681" s="5">
        <v>41129</v>
      </c>
    </row>
    <row r="682" spans="1:10">
      <c r="A682" s="4" t="s">
        <v>269</v>
      </c>
      <c r="B682" s="4" t="s">
        <v>270</v>
      </c>
      <c r="C682" s="4" t="b">
        <v>0</v>
      </c>
      <c r="D682" s="4" t="s">
        <v>17</v>
      </c>
      <c r="E682" s="4">
        <v>1</v>
      </c>
      <c r="F682" s="4" t="s">
        <v>49</v>
      </c>
      <c r="G682" s="5">
        <v>41127</v>
      </c>
      <c r="H682" s="4" t="s">
        <v>50</v>
      </c>
      <c r="J682" s="5">
        <v>41129</v>
      </c>
    </row>
    <row r="683" spans="1:10">
      <c r="A683" s="4" t="s">
        <v>897</v>
      </c>
      <c r="B683" s="4" t="s">
        <v>898</v>
      </c>
      <c r="C683" s="4" t="b">
        <v>1</v>
      </c>
      <c r="D683" s="4" t="s">
        <v>899</v>
      </c>
      <c r="E683" s="4">
        <v>8</v>
      </c>
      <c r="F683" s="4" t="s">
        <v>49</v>
      </c>
      <c r="G683" s="5">
        <v>41127</v>
      </c>
      <c r="H683" s="4" t="s">
        <v>50</v>
      </c>
      <c r="J683" s="5">
        <v>41128</v>
      </c>
    </row>
    <row r="684" spans="1:10">
      <c r="A684" s="4" t="s">
        <v>963</v>
      </c>
      <c r="B684" s="4" t="s">
        <v>1035</v>
      </c>
      <c r="C684" s="4" t="b">
        <v>1</v>
      </c>
      <c r="D684" s="4" t="s">
        <v>315</v>
      </c>
      <c r="E684" s="4">
        <v>0.5</v>
      </c>
      <c r="F684" s="4" t="s">
        <v>49</v>
      </c>
      <c r="G684" s="5">
        <v>41127</v>
      </c>
      <c r="H684" s="4" t="s">
        <v>50</v>
      </c>
      <c r="J684" s="5">
        <v>41127</v>
      </c>
    </row>
    <row r="685" spans="1:10">
      <c r="A685" s="4" t="s">
        <v>1115</v>
      </c>
      <c r="B685" s="4" t="s">
        <v>1116</v>
      </c>
      <c r="C685" s="4" t="b">
        <v>1</v>
      </c>
      <c r="D685" s="4" t="s">
        <v>5</v>
      </c>
      <c r="E685" s="4">
        <v>1.5</v>
      </c>
      <c r="F685" s="4" t="s">
        <v>49</v>
      </c>
      <c r="G685" s="5">
        <v>41127</v>
      </c>
      <c r="H685" s="4" t="s">
        <v>50</v>
      </c>
      <c r="J685" s="5">
        <v>41128</v>
      </c>
    </row>
    <row r="686" spans="1:10">
      <c r="A686" s="4" t="s">
        <v>627</v>
      </c>
      <c r="B686" s="4" t="s">
        <v>628</v>
      </c>
      <c r="C686" s="4" t="b">
        <v>1</v>
      </c>
      <c r="D686" s="4" t="s">
        <v>17</v>
      </c>
      <c r="E686" s="4">
        <v>1</v>
      </c>
      <c r="F686" s="4" t="s">
        <v>49</v>
      </c>
      <c r="G686" s="5">
        <v>41127</v>
      </c>
      <c r="H686" s="4" t="s">
        <v>50</v>
      </c>
      <c r="J686" s="5">
        <v>41128</v>
      </c>
    </row>
    <row r="687" spans="1:10">
      <c r="A687" s="4" t="s">
        <v>1090</v>
      </c>
      <c r="B687" s="4" t="s">
        <v>1091</v>
      </c>
      <c r="C687" s="4" t="b">
        <v>1</v>
      </c>
      <c r="D687" s="4" t="s">
        <v>17</v>
      </c>
      <c r="E687" s="4">
        <v>1</v>
      </c>
      <c r="F687" s="4" t="s">
        <v>49</v>
      </c>
      <c r="G687" s="5">
        <v>41127</v>
      </c>
      <c r="H687" s="4" t="s">
        <v>1149</v>
      </c>
      <c r="J687" s="5">
        <v>41128</v>
      </c>
    </row>
    <row r="688" spans="1:10">
      <c r="A688" s="4" t="s">
        <v>1058</v>
      </c>
      <c r="B688" s="4" t="s">
        <v>1059</v>
      </c>
      <c r="C688" s="4" t="b">
        <v>1</v>
      </c>
      <c r="D688" s="4" t="s">
        <v>486</v>
      </c>
      <c r="E688" s="4">
        <v>1</v>
      </c>
      <c r="F688" s="4" t="s">
        <v>49</v>
      </c>
      <c r="G688" s="5">
        <v>41127</v>
      </c>
      <c r="H688" s="4" t="s">
        <v>50</v>
      </c>
      <c r="J688" s="5">
        <v>41127</v>
      </c>
    </row>
    <row r="689" spans="1:10">
      <c r="A689" s="4" t="s">
        <v>936</v>
      </c>
      <c r="B689" s="4" t="s">
        <v>937</v>
      </c>
      <c r="C689" s="4" t="b">
        <v>1</v>
      </c>
      <c r="D689" s="4" t="s">
        <v>315</v>
      </c>
      <c r="E689" s="4">
        <v>0.25</v>
      </c>
      <c r="F689" s="4" t="s">
        <v>49</v>
      </c>
      <c r="G689" s="5">
        <v>41128</v>
      </c>
      <c r="H689" s="4" t="s">
        <v>50</v>
      </c>
      <c r="J689" s="5">
        <v>41128</v>
      </c>
    </row>
    <row r="690" spans="1:10">
      <c r="A690" s="4" t="s">
        <v>1112</v>
      </c>
      <c r="B690" s="4" t="s">
        <v>1113</v>
      </c>
      <c r="C690" s="4" t="b">
        <v>0</v>
      </c>
      <c r="D690" s="4" t="s">
        <v>315</v>
      </c>
      <c r="E690" s="4">
        <v>1</v>
      </c>
      <c r="F690" s="4" t="s">
        <v>49</v>
      </c>
      <c r="G690" s="5">
        <v>41128</v>
      </c>
      <c r="H690" s="4" t="s">
        <v>50</v>
      </c>
      <c r="J690" s="5">
        <v>41129</v>
      </c>
    </row>
    <row r="691" spans="1:10">
      <c r="A691" s="4" t="s">
        <v>1153</v>
      </c>
      <c r="B691" s="4" t="s">
        <v>1154</v>
      </c>
      <c r="C691" s="4" t="b">
        <v>0</v>
      </c>
      <c r="D691" s="4" t="s">
        <v>315</v>
      </c>
      <c r="E691" s="4">
        <v>0.25</v>
      </c>
      <c r="F691" s="4" t="s">
        <v>49</v>
      </c>
      <c r="G691" s="5">
        <v>41128</v>
      </c>
      <c r="H691" s="4" t="s">
        <v>50</v>
      </c>
      <c r="J691" s="5">
        <v>41130</v>
      </c>
    </row>
    <row r="692" spans="1:10">
      <c r="A692" s="4" t="s">
        <v>710</v>
      </c>
      <c r="B692" s="4" t="s">
        <v>711</v>
      </c>
      <c r="C692" s="4" t="b">
        <v>1</v>
      </c>
      <c r="D692" s="4" t="s">
        <v>5</v>
      </c>
      <c r="E692" s="4">
        <v>1.5</v>
      </c>
      <c r="F692" s="4" t="s">
        <v>49</v>
      </c>
      <c r="G692" s="5">
        <v>41128</v>
      </c>
      <c r="H692" s="4" t="s">
        <v>50</v>
      </c>
      <c r="J692" s="5">
        <v>41129</v>
      </c>
    </row>
    <row r="693" spans="1:10">
      <c r="A693" s="4" t="s">
        <v>65</v>
      </c>
      <c r="B693" s="4" t="s">
        <v>66</v>
      </c>
      <c r="C693" s="4" t="b">
        <v>1</v>
      </c>
      <c r="D693" s="4" t="s">
        <v>5</v>
      </c>
      <c r="E693" s="4">
        <v>1</v>
      </c>
      <c r="F693" s="4" t="s">
        <v>49</v>
      </c>
      <c r="G693" s="5">
        <v>41128</v>
      </c>
      <c r="H693" s="4" t="s">
        <v>50</v>
      </c>
      <c r="J693" s="5">
        <v>41129</v>
      </c>
    </row>
    <row r="694" spans="1:10">
      <c r="A694" s="4" t="s">
        <v>670</v>
      </c>
      <c r="B694" s="4" t="s">
        <v>671</v>
      </c>
      <c r="C694" s="4" t="b">
        <v>1</v>
      </c>
      <c r="D694" s="4" t="s">
        <v>527</v>
      </c>
      <c r="E694" s="4">
        <v>1</v>
      </c>
      <c r="F694" s="4" t="s">
        <v>49</v>
      </c>
      <c r="G694" s="5">
        <v>41128</v>
      </c>
      <c r="H694" s="4" t="s">
        <v>50</v>
      </c>
      <c r="J694" s="5">
        <v>41129</v>
      </c>
    </row>
    <row r="695" spans="1:10">
      <c r="A695" s="4" t="s">
        <v>897</v>
      </c>
      <c r="B695" s="4" t="s">
        <v>898</v>
      </c>
      <c r="C695" s="4" t="b">
        <v>1</v>
      </c>
      <c r="D695" s="4" t="s">
        <v>899</v>
      </c>
      <c r="E695" s="4">
        <v>8</v>
      </c>
      <c r="F695" s="4" t="s">
        <v>49</v>
      </c>
      <c r="G695" s="5">
        <v>41128</v>
      </c>
      <c r="H695" s="4" t="s">
        <v>50</v>
      </c>
      <c r="J695" s="5">
        <v>41128</v>
      </c>
    </row>
    <row r="696" spans="1:10">
      <c r="A696" s="4" t="s">
        <v>1090</v>
      </c>
      <c r="B696" s="4" t="s">
        <v>1091</v>
      </c>
      <c r="C696" s="4" t="b">
        <v>1</v>
      </c>
      <c r="D696" s="4" t="s">
        <v>17</v>
      </c>
      <c r="E696" s="4">
        <v>2</v>
      </c>
      <c r="F696" s="4" t="s">
        <v>49</v>
      </c>
      <c r="G696" s="5">
        <v>41128</v>
      </c>
      <c r="H696" s="4" t="s">
        <v>1149</v>
      </c>
      <c r="J696" s="5">
        <v>41128</v>
      </c>
    </row>
    <row r="697" spans="1:10">
      <c r="A697" s="4" t="s">
        <v>1099</v>
      </c>
      <c r="B697" s="4" t="s">
        <v>1100</v>
      </c>
      <c r="C697" s="4" t="b">
        <v>1</v>
      </c>
      <c r="D697" s="4" t="s">
        <v>5</v>
      </c>
      <c r="E697" s="4">
        <v>1</v>
      </c>
      <c r="F697" s="4" t="s">
        <v>49</v>
      </c>
      <c r="G697" s="5">
        <v>41128</v>
      </c>
      <c r="H697" s="4" t="s">
        <v>50</v>
      </c>
      <c r="J697" s="5">
        <v>41129</v>
      </c>
    </row>
    <row r="698" spans="1:10">
      <c r="A698" s="4" t="s">
        <v>1074</v>
      </c>
      <c r="B698" s="4" t="s">
        <v>1089</v>
      </c>
      <c r="C698" s="4" t="b">
        <v>1</v>
      </c>
      <c r="D698" s="4" t="s">
        <v>571</v>
      </c>
      <c r="E698" s="4">
        <v>0.5</v>
      </c>
      <c r="F698" s="4" t="s">
        <v>49</v>
      </c>
      <c r="G698" s="5">
        <v>41128</v>
      </c>
      <c r="H698" s="4" t="s">
        <v>50</v>
      </c>
      <c r="J698" s="5">
        <v>41129</v>
      </c>
    </row>
    <row r="699" spans="1:10">
      <c r="A699" s="4" t="s">
        <v>435</v>
      </c>
      <c r="B699" s="4" t="s">
        <v>436</v>
      </c>
      <c r="C699" s="4" t="b">
        <v>1</v>
      </c>
      <c r="D699" s="4" t="s">
        <v>571</v>
      </c>
      <c r="E699" s="4">
        <v>0.5</v>
      </c>
      <c r="F699" s="4" t="s">
        <v>49</v>
      </c>
      <c r="G699" s="5">
        <v>41128</v>
      </c>
      <c r="H699" s="4" t="s">
        <v>50</v>
      </c>
      <c r="J699" s="5">
        <v>41129</v>
      </c>
    </row>
    <row r="700" spans="1:10">
      <c r="A700" s="4" t="s">
        <v>1155</v>
      </c>
      <c r="B700" s="4" t="s">
        <v>293</v>
      </c>
      <c r="C700" s="4" t="b">
        <v>1</v>
      </c>
      <c r="D700" s="4" t="s">
        <v>5</v>
      </c>
      <c r="E700" s="4">
        <v>1</v>
      </c>
      <c r="F700" s="4" t="s">
        <v>49</v>
      </c>
      <c r="G700" s="5">
        <v>41129</v>
      </c>
      <c r="H700" s="4" t="s">
        <v>50</v>
      </c>
      <c r="J700" s="5">
        <v>41129</v>
      </c>
    </row>
    <row r="701" spans="1:10">
      <c r="A701" s="4" t="s">
        <v>1099</v>
      </c>
      <c r="B701" s="4" t="s">
        <v>1100</v>
      </c>
      <c r="C701" s="4" t="b">
        <v>1</v>
      </c>
      <c r="D701" s="4" t="s">
        <v>5</v>
      </c>
      <c r="E701" s="4">
        <v>1</v>
      </c>
      <c r="F701" s="4" t="s">
        <v>49</v>
      </c>
      <c r="G701" s="5">
        <v>41129</v>
      </c>
      <c r="H701" s="4" t="s">
        <v>50</v>
      </c>
      <c r="J701" s="5">
        <v>41129</v>
      </c>
    </row>
    <row r="702" spans="1:10">
      <c r="A702" s="4" t="s">
        <v>1074</v>
      </c>
      <c r="B702" s="4" t="s">
        <v>1089</v>
      </c>
      <c r="C702" s="4" t="b">
        <v>1</v>
      </c>
      <c r="D702" s="4" t="s">
        <v>571</v>
      </c>
      <c r="E702" s="4">
        <v>0.25</v>
      </c>
      <c r="F702" s="4" t="s">
        <v>49</v>
      </c>
      <c r="G702" s="5">
        <v>41129</v>
      </c>
      <c r="H702" s="4" t="s">
        <v>50</v>
      </c>
      <c r="J702" s="5">
        <v>41130</v>
      </c>
    </row>
    <row r="703" spans="1:10">
      <c r="A703" s="4" t="s">
        <v>1082</v>
      </c>
      <c r="B703" s="4" t="s">
        <v>1083</v>
      </c>
      <c r="C703" s="4" t="b">
        <v>1</v>
      </c>
      <c r="D703" s="4" t="s">
        <v>527</v>
      </c>
      <c r="E703" s="4">
        <v>1</v>
      </c>
      <c r="F703" s="4" t="s">
        <v>49</v>
      </c>
      <c r="G703" s="5">
        <v>41129</v>
      </c>
      <c r="H703" s="4" t="s">
        <v>50</v>
      </c>
      <c r="J703" s="5">
        <v>41129</v>
      </c>
    </row>
    <row r="704" spans="1:10">
      <c r="A704" s="4" t="s">
        <v>690</v>
      </c>
      <c r="B704" s="4" t="s">
        <v>691</v>
      </c>
      <c r="C704" s="4" t="b">
        <v>1</v>
      </c>
      <c r="D704" s="4" t="s">
        <v>571</v>
      </c>
      <c r="E704" s="4">
        <v>1</v>
      </c>
      <c r="F704" s="4" t="s">
        <v>49</v>
      </c>
      <c r="G704" s="5">
        <v>41129</v>
      </c>
      <c r="H704" s="4" t="s">
        <v>50</v>
      </c>
      <c r="J704" s="5">
        <v>41130</v>
      </c>
    </row>
    <row r="705" spans="1:10">
      <c r="A705" s="4" t="s">
        <v>911</v>
      </c>
      <c r="B705" s="4" t="s">
        <v>910</v>
      </c>
      <c r="C705" s="4" t="b">
        <v>1</v>
      </c>
      <c r="D705" s="4" t="s">
        <v>315</v>
      </c>
      <c r="E705" s="4">
        <v>1</v>
      </c>
      <c r="F705" s="4" t="s">
        <v>49</v>
      </c>
      <c r="G705" s="5">
        <v>41129</v>
      </c>
      <c r="H705" s="4" t="s">
        <v>50</v>
      </c>
      <c r="J705" s="5">
        <v>41129</v>
      </c>
    </row>
    <row r="706" spans="1:10">
      <c r="A706" s="4" t="s">
        <v>980</v>
      </c>
      <c r="B706" s="4" t="s">
        <v>981</v>
      </c>
      <c r="C706" s="4" t="b">
        <v>1</v>
      </c>
      <c r="D706" s="4" t="s">
        <v>314</v>
      </c>
      <c r="E706" s="4">
        <v>1</v>
      </c>
      <c r="F706" s="4" t="s">
        <v>49</v>
      </c>
      <c r="G706" s="5">
        <v>41129</v>
      </c>
      <c r="H706" s="4" t="s">
        <v>50</v>
      </c>
      <c r="J706" s="5">
        <v>41129</v>
      </c>
    </row>
    <row r="707" spans="1:10">
      <c r="A707" s="4" t="s">
        <v>309</v>
      </c>
      <c r="B707" s="4" t="s">
        <v>310</v>
      </c>
      <c r="C707" s="4" t="b">
        <v>0</v>
      </c>
      <c r="D707" s="4" t="s">
        <v>571</v>
      </c>
      <c r="E707" s="4">
        <v>0.5</v>
      </c>
      <c r="F707" s="4" t="s">
        <v>49</v>
      </c>
      <c r="G707" s="5">
        <v>41129</v>
      </c>
      <c r="H707" s="4" t="s">
        <v>50</v>
      </c>
      <c r="J707" s="5">
        <v>41130</v>
      </c>
    </row>
    <row r="708" spans="1:10">
      <c r="A708" s="4" t="s">
        <v>1099</v>
      </c>
      <c r="B708" s="4" t="s">
        <v>1100</v>
      </c>
      <c r="C708" s="4" t="b">
        <v>1</v>
      </c>
      <c r="D708" s="4" t="s">
        <v>5</v>
      </c>
      <c r="E708" s="4">
        <v>2</v>
      </c>
      <c r="F708" s="4" t="s">
        <v>49</v>
      </c>
      <c r="G708" s="5">
        <v>41129</v>
      </c>
      <c r="H708" s="4" t="s">
        <v>50</v>
      </c>
      <c r="J708" s="5">
        <v>41130</v>
      </c>
    </row>
    <row r="709" spans="1:10">
      <c r="A709" s="4" t="s">
        <v>1153</v>
      </c>
      <c r="B709" s="4" t="s">
        <v>1154</v>
      </c>
      <c r="C709" s="4" t="b">
        <v>0</v>
      </c>
      <c r="D709" s="4" t="s">
        <v>315</v>
      </c>
      <c r="E709" s="4">
        <v>1.1499999999999999</v>
      </c>
      <c r="F709" s="4" t="s">
        <v>49</v>
      </c>
      <c r="G709" s="5">
        <v>41129</v>
      </c>
      <c r="H709" s="4" t="s">
        <v>50</v>
      </c>
      <c r="J709" s="5">
        <v>41130</v>
      </c>
    </row>
    <row r="710" spans="1:10">
      <c r="A710" s="4" t="s">
        <v>1052</v>
      </c>
      <c r="B710" s="4" t="s">
        <v>1053</v>
      </c>
      <c r="C710" s="4" t="b">
        <v>1</v>
      </c>
      <c r="D710" s="4" t="s">
        <v>6</v>
      </c>
      <c r="E710" s="4">
        <v>1</v>
      </c>
      <c r="F710" s="4" t="s">
        <v>49</v>
      </c>
      <c r="G710" s="5">
        <v>41129</v>
      </c>
      <c r="H710" s="4" t="s">
        <v>50</v>
      </c>
      <c r="J710" s="5">
        <v>41129</v>
      </c>
    </row>
  </sheetData>
  <pageMargins left="0.7" right="0.7" top="0.75" bottom="0.75" header="0.3" footer="0.3"/>
  <customProperties>
    <customPr name="query" r:id="rId1"/>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S550"/>
  <sheetViews>
    <sheetView workbookViewId="0"/>
  </sheetViews>
  <sheetFormatPr defaultRowHeight="15"/>
  <cols>
    <col min="1" max="1" width="9.42578125" style="4" bestFit="1" customWidth="1"/>
    <col min="2" max="2" width="35.7109375" style="4" customWidth="1"/>
    <col min="3" max="3" width="22.85546875" style="4" customWidth="1"/>
    <col min="4" max="4" width="24.85546875" style="4" bestFit="1" customWidth="1"/>
    <col min="5" max="5" width="9.7109375" style="4" bestFit="1" customWidth="1"/>
    <col min="6" max="6" width="22.7109375" style="4" bestFit="1" customWidth="1"/>
    <col min="7" max="7" width="13.28515625" style="4" customWidth="1"/>
    <col min="8" max="8" width="20.42578125" style="4" bestFit="1" customWidth="1"/>
    <col min="9" max="12" width="9.140625" style="4"/>
    <col min="13" max="13" width="18.5703125" style="5" bestFit="1" customWidth="1"/>
    <col min="14" max="19" width="9.140625" style="4"/>
  </cols>
  <sheetData>
    <row r="1" spans="1:19">
      <c r="A1" s="4" t="s">
        <v>107</v>
      </c>
      <c r="B1" s="4" t="s">
        <v>108</v>
      </c>
      <c r="C1" s="4" t="s">
        <v>109</v>
      </c>
      <c r="D1" s="4" t="s">
        <v>110</v>
      </c>
      <c r="E1" s="4" t="s">
        <v>111</v>
      </c>
      <c r="F1" s="4" t="s">
        <v>112</v>
      </c>
      <c r="G1" s="4" t="s">
        <v>113</v>
      </c>
      <c r="H1" s="4" t="s">
        <v>114</v>
      </c>
      <c r="I1" s="4" t="s">
        <v>115</v>
      </c>
      <c r="J1" s="4" t="s">
        <v>116</v>
      </c>
      <c r="K1" s="4" t="s">
        <v>117</v>
      </c>
      <c r="L1" s="4" t="s">
        <v>37</v>
      </c>
      <c r="M1" s="5" t="s">
        <v>313</v>
      </c>
      <c r="N1" s="4" t="s">
        <v>603</v>
      </c>
      <c r="O1" s="4" t="s">
        <v>604</v>
      </c>
      <c r="P1" s="4" t="s">
        <v>605</v>
      </c>
      <c r="Q1" s="4" t="s">
        <v>606</v>
      </c>
      <c r="R1" s="4" t="s">
        <v>616</v>
      </c>
      <c r="S1" s="4" t="s">
        <v>617</v>
      </c>
    </row>
    <row r="2" spans="1:19">
      <c r="A2" s="4" t="s">
        <v>633</v>
      </c>
      <c r="B2" s="4" t="s">
        <v>634</v>
      </c>
      <c r="C2" s="4" t="s">
        <v>632</v>
      </c>
      <c r="D2" s="4" t="s">
        <v>704</v>
      </c>
      <c r="E2" s="4" t="s">
        <v>631</v>
      </c>
      <c r="F2" s="4" t="s">
        <v>29</v>
      </c>
      <c r="G2" s="4" t="s">
        <v>119</v>
      </c>
      <c r="H2" s="4">
        <v>8</v>
      </c>
      <c r="I2" s="4" t="s">
        <v>49</v>
      </c>
      <c r="J2" s="4">
        <v>0</v>
      </c>
      <c r="K2" s="4" t="s">
        <v>49</v>
      </c>
      <c r="L2" s="4" t="b">
        <v>1</v>
      </c>
      <c r="M2" s="5">
        <v>41040</v>
      </c>
      <c r="N2" s="4">
        <v>2000</v>
      </c>
      <c r="O2" s="4" t="s">
        <v>607</v>
      </c>
      <c r="P2" s="4">
        <v>2000</v>
      </c>
      <c r="Q2" s="4" t="s">
        <v>607</v>
      </c>
      <c r="R2" s="4">
        <v>8</v>
      </c>
      <c r="S2" s="4" t="s">
        <v>49</v>
      </c>
    </row>
    <row r="3" spans="1:19">
      <c r="A3" s="4" t="s">
        <v>120</v>
      </c>
      <c r="B3" s="4" t="s">
        <v>121</v>
      </c>
      <c r="C3" s="4" t="s">
        <v>9</v>
      </c>
      <c r="D3" s="4" t="s">
        <v>704</v>
      </c>
      <c r="E3" s="4" t="s">
        <v>118</v>
      </c>
      <c r="F3" s="4" t="s">
        <v>29</v>
      </c>
      <c r="G3" s="4" t="s">
        <v>119</v>
      </c>
      <c r="H3" s="4">
        <v>0</v>
      </c>
      <c r="I3" s="4" t="s">
        <v>49</v>
      </c>
      <c r="J3" s="4">
        <v>0</v>
      </c>
      <c r="K3" s="4" t="s">
        <v>49</v>
      </c>
      <c r="L3" s="4" t="b">
        <v>1</v>
      </c>
      <c r="M3" s="5">
        <v>40644</v>
      </c>
      <c r="N3" s="4">
        <v>0</v>
      </c>
      <c r="O3" s="4" t="s">
        <v>607</v>
      </c>
      <c r="P3" s="4">
        <v>0</v>
      </c>
      <c r="Q3" s="4" t="s">
        <v>607</v>
      </c>
      <c r="R3" s="4">
        <v>1</v>
      </c>
      <c r="S3" s="4" t="s">
        <v>49</v>
      </c>
    </row>
    <row r="4" spans="1:19">
      <c r="A4" s="4" t="s">
        <v>122</v>
      </c>
      <c r="B4" s="4" t="s">
        <v>123</v>
      </c>
      <c r="C4" s="4" t="s">
        <v>9</v>
      </c>
      <c r="D4" s="4" t="s">
        <v>704</v>
      </c>
      <c r="E4" s="4" t="s">
        <v>118</v>
      </c>
      <c r="F4" s="4" t="s">
        <v>29</v>
      </c>
      <c r="G4" s="4" t="s">
        <v>119</v>
      </c>
      <c r="H4" s="4">
        <v>0</v>
      </c>
      <c r="I4" s="4" t="s">
        <v>49</v>
      </c>
      <c r="J4" s="4">
        <v>0</v>
      </c>
      <c r="K4" s="4" t="s">
        <v>49</v>
      </c>
      <c r="L4" s="4" t="b">
        <v>1</v>
      </c>
      <c r="M4" s="5">
        <v>40679</v>
      </c>
      <c r="N4" s="4">
        <v>0</v>
      </c>
      <c r="O4" s="4" t="s">
        <v>607</v>
      </c>
      <c r="P4" s="4">
        <v>0</v>
      </c>
      <c r="Q4" s="4" t="s">
        <v>607</v>
      </c>
      <c r="R4" s="4">
        <v>1</v>
      </c>
      <c r="S4" s="4" t="s">
        <v>49</v>
      </c>
    </row>
    <row r="5" spans="1:19">
      <c r="A5" s="4" t="s">
        <v>124</v>
      </c>
      <c r="B5" s="4" t="s">
        <v>125</v>
      </c>
      <c r="C5" s="4" t="s">
        <v>9</v>
      </c>
      <c r="D5" s="4" t="s">
        <v>704</v>
      </c>
      <c r="E5" s="4" t="s">
        <v>118</v>
      </c>
      <c r="F5" s="4" t="s">
        <v>29</v>
      </c>
      <c r="G5" s="4" t="s">
        <v>119</v>
      </c>
      <c r="H5" s="4">
        <v>0</v>
      </c>
      <c r="I5" s="4" t="s">
        <v>49</v>
      </c>
      <c r="J5" s="4">
        <v>0</v>
      </c>
      <c r="K5" s="4" t="s">
        <v>49</v>
      </c>
      <c r="L5" s="4" t="b">
        <v>1</v>
      </c>
      <c r="M5" s="5">
        <v>40723</v>
      </c>
      <c r="N5" s="4">
        <v>0</v>
      </c>
      <c r="O5" s="4" t="s">
        <v>607</v>
      </c>
      <c r="P5" s="4">
        <v>0</v>
      </c>
      <c r="Q5" s="4" t="s">
        <v>607</v>
      </c>
      <c r="R5" s="4">
        <v>1</v>
      </c>
      <c r="S5" s="4" t="s">
        <v>49</v>
      </c>
    </row>
    <row r="6" spans="1:19">
      <c r="A6" s="4" t="s">
        <v>1009</v>
      </c>
      <c r="B6" s="4" t="s">
        <v>1010</v>
      </c>
      <c r="C6" s="4" t="s">
        <v>1010</v>
      </c>
      <c r="D6" s="4" t="s">
        <v>238</v>
      </c>
      <c r="E6" s="4" t="s">
        <v>1009</v>
      </c>
      <c r="F6" s="4" t="s">
        <v>713</v>
      </c>
      <c r="G6" s="4" t="s">
        <v>205</v>
      </c>
      <c r="H6" s="4">
        <v>4.67</v>
      </c>
      <c r="I6" s="4" t="s">
        <v>49</v>
      </c>
      <c r="J6" s="4">
        <v>5.33</v>
      </c>
      <c r="K6" s="4" t="s">
        <v>49</v>
      </c>
      <c r="L6" s="4" t="b">
        <v>1</v>
      </c>
      <c r="M6" s="5">
        <v>41096</v>
      </c>
      <c r="N6" s="4">
        <v>1500</v>
      </c>
      <c r="O6" s="4" t="s">
        <v>607</v>
      </c>
      <c r="P6" s="4">
        <v>700.5</v>
      </c>
      <c r="Q6" s="4" t="s">
        <v>607</v>
      </c>
      <c r="R6" s="4">
        <v>10</v>
      </c>
      <c r="S6" s="4" t="s">
        <v>49</v>
      </c>
    </row>
    <row r="7" spans="1:19">
      <c r="A7" s="4" t="s">
        <v>1019</v>
      </c>
      <c r="B7" s="4" t="s">
        <v>1020</v>
      </c>
      <c r="C7" s="4" t="s">
        <v>1020</v>
      </c>
      <c r="D7" s="4" t="s">
        <v>238</v>
      </c>
      <c r="E7" s="4" t="s">
        <v>1019</v>
      </c>
      <c r="F7" s="4" t="s">
        <v>715</v>
      </c>
      <c r="G7" s="4" t="s">
        <v>1021</v>
      </c>
      <c r="H7" s="4">
        <v>1.5</v>
      </c>
      <c r="I7" s="4" t="s">
        <v>49</v>
      </c>
      <c r="J7" s="4">
        <v>5</v>
      </c>
      <c r="K7" s="4" t="s">
        <v>49</v>
      </c>
      <c r="L7" s="4" t="b">
        <v>1</v>
      </c>
      <c r="M7" s="5">
        <v>41100</v>
      </c>
      <c r="N7" s="4">
        <v>800</v>
      </c>
      <c r="O7" s="4" t="s">
        <v>607</v>
      </c>
      <c r="P7" s="4">
        <v>184.62</v>
      </c>
      <c r="Q7" s="4" t="s">
        <v>607</v>
      </c>
      <c r="R7" s="4">
        <v>6.5</v>
      </c>
      <c r="S7" s="4" t="s">
        <v>49</v>
      </c>
    </row>
    <row r="8" spans="1:19">
      <c r="A8" s="4" t="s">
        <v>96</v>
      </c>
      <c r="B8" s="4" t="s">
        <v>97</v>
      </c>
      <c r="C8" s="4" t="s">
        <v>25</v>
      </c>
      <c r="D8" s="4" t="s">
        <v>704</v>
      </c>
      <c r="E8" s="4" t="s">
        <v>250</v>
      </c>
      <c r="F8" s="4" t="s">
        <v>29</v>
      </c>
      <c r="G8" s="4" t="s">
        <v>119</v>
      </c>
      <c r="H8" s="4">
        <v>3</v>
      </c>
      <c r="I8" s="4" t="s">
        <v>49</v>
      </c>
      <c r="J8" s="4">
        <v>0</v>
      </c>
      <c r="K8" s="4" t="s">
        <v>49</v>
      </c>
      <c r="L8" s="4" t="b">
        <v>0</v>
      </c>
      <c r="M8" s="5">
        <v>40948</v>
      </c>
      <c r="N8" s="4">
        <v>0</v>
      </c>
      <c r="O8" s="4" t="s">
        <v>607</v>
      </c>
      <c r="P8" s="4">
        <v>0</v>
      </c>
      <c r="Q8" s="4" t="s">
        <v>607</v>
      </c>
      <c r="R8" s="4">
        <v>0</v>
      </c>
      <c r="S8" s="4" t="s">
        <v>49</v>
      </c>
    </row>
    <row r="9" spans="1:19">
      <c r="A9" s="4" t="s">
        <v>1024</v>
      </c>
      <c r="B9" s="4" t="s">
        <v>85</v>
      </c>
      <c r="C9" s="4" t="s">
        <v>1020</v>
      </c>
      <c r="D9" s="4" t="s">
        <v>238</v>
      </c>
      <c r="E9" s="4" t="s">
        <v>1019</v>
      </c>
      <c r="F9" s="4" t="s">
        <v>715</v>
      </c>
      <c r="G9" s="4" t="s">
        <v>1021</v>
      </c>
      <c r="H9" s="4">
        <v>0</v>
      </c>
      <c r="I9" s="4" t="s">
        <v>49</v>
      </c>
      <c r="J9" s="4">
        <v>1</v>
      </c>
      <c r="K9" s="4" t="s">
        <v>49</v>
      </c>
      <c r="L9" s="4" t="b">
        <v>1</v>
      </c>
      <c r="M9" s="5">
        <v>41100</v>
      </c>
      <c r="N9" s="4">
        <v>0</v>
      </c>
      <c r="O9" s="4" t="s">
        <v>607</v>
      </c>
      <c r="P9" s="4">
        <v>0</v>
      </c>
      <c r="Q9" s="4" t="s">
        <v>607</v>
      </c>
      <c r="R9" s="4">
        <v>2.5</v>
      </c>
      <c r="S9" s="4" t="s">
        <v>49</v>
      </c>
    </row>
    <row r="10" spans="1:19">
      <c r="A10" s="4" t="s">
        <v>428</v>
      </c>
      <c r="B10" s="4" t="s">
        <v>429</v>
      </c>
      <c r="C10" s="4" t="s">
        <v>429</v>
      </c>
      <c r="D10" s="4" t="s">
        <v>704</v>
      </c>
      <c r="E10" s="4" t="s">
        <v>428</v>
      </c>
      <c r="F10" s="4" t="s">
        <v>29</v>
      </c>
      <c r="G10" s="4" t="s">
        <v>205</v>
      </c>
      <c r="H10" s="4">
        <v>1</v>
      </c>
      <c r="I10" s="4" t="s">
        <v>49</v>
      </c>
      <c r="J10" s="4">
        <v>2</v>
      </c>
      <c r="K10" s="4" t="s">
        <v>49</v>
      </c>
      <c r="L10" s="4" t="b">
        <v>0</v>
      </c>
      <c r="M10" s="5">
        <v>40996</v>
      </c>
      <c r="N10" s="4">
        <v>0</v>
      </c>
      <c r="O10" s="4" t="s">
        <v>607</v>
      </c>
      <c r="P10" s="4">
        <v>0</v>
      </c>
      <c r="Q10" s="4" t="s">
        <v>607</v>
      </c>
      <c r="R10" s="4">
        <v>3</v>
      </c>
      <c r="S10" s="4" t="s">
        <v>49</v>
      </c>
    </row>
    <row r="11" spans="1:19">
      <c r="A11" s="4" t="s">
        <v>924</v>
      </c>
      <c r="B11" s="4" t="s">
        <v>925</v>
      </c>
      <c r="C11" s="4" t="s">
        <v>925</v>
      </c>
      <c r="D11" s="4" t="s">
        <v>238</v>
      </c>
      <c r="E11" s="4" t="s">
        <v>924</v>
      </c>
      <c r="F11" s="4" t="s">
        <v>714</v>
      </c>
      <c r="G11" s="4" t="s">
        <v>205</v>
      </c>
      <c r="H11" s="4">
        <v>6.5</v>
      </c>
      <c r="I11" s="4" t="s">
        <v>49</v>
      </c>
      <c r="J11" s="4">
        <v>15</v>
      </c>
      <c r="K11" s="4" t="s">
        <v>49</v>
      </c>
      <c r="L11" s="4" t="b">
        <v>1</v>
      </c>
      <c r="M11" s="5">
        <v>41089</v>
      </c>
      <c r="N11" s="4">
        <v>3500</v>
      </c>
      <c r="O11" s="4" t="s">
        <v>607</v>
      </c>
      <c r="P11" s="4">
        <v>1148.44</v>
      </c>
      <c r="Q11" s="4" t="s">
        <v>607</v>
      </c>
      <c r="R11" s="4">
        <v>24</v>
      </c>
      <c r="S11" s="4" t="s">
        <v>49</v>
      </c>
    </row>
    <row r="12" spans="1:19">
      <c r="A12" s="4" t="s">
        <v>1025</v>
      </c>
      <c r="B12" s="4" t="s">
        <v>222</v>
      </c>
      <c r="C12" s="4" t="s">
        <v>1020</v>
      </c>
      <c r="D12" s="4" t="s">
        <v>238</v>
      </c>
      <c r="E12" s="4" t="s">
        <v>1019</v>
      </c>
      <c r="F12" s="4" t="s">
        <v>715</v>
      </c>
      <c r="G12" s="4" t="s">
        <v>1021</v>
      </c>
      <c r="H12" s="4">
        <v>0</v>
      </c>
      <c r="I12" s="4" t="s">
        <v>49</v>
      </c>
      <c r="J12" s="4">
        <v>0</v>
      </c>
      <c r="K12" s="4" t="s">
        <v>49</v>
      </c>
      <c r="L12" s="4" t="b">
        <v>1</v>
      </c>
      <c r="M12" s="5">
        <v>41100</v>
      </c>
      <c r="N12" s="4">
        <v>0</v>
      </c>
      <c r="O12" s="4" t="s">
        <v>607</v>
      </c>
      <c r="P12" s="4">
        <v>0</v>
      </c>
      <c r="Q12" s="4" t="s">
        <v>607</v>
      </c>
      <c r="R12" s="4">
        <v>1.5</v>
      </c>
      <c r="S12" s="4" t="s">
        <v>49</v>
      </c>
    </row>
    <row r="13" spans="1:19">
      <c r="A13" s="4" t="s">
        <v>148</v>
      </c>
      <c r="B13" s="4" t="s">
        <v>149</v>
      </c>
      <c r="C13" s="4" t="s">
        <v>147</v>
      </c>
      <c r="D13" s="4" t="s">
        <v>704</v>
      </c>
      <c r="E13" s="4" t="s">
        <v>146</v>
      </c>
      <c r="F13" s="4" t="s">
        <v>29</v>
      </c>
      <c r="G13" s="4" t="s">
        <v>119</v>
      </c>
      <c r="H13" s="4">
        <v>0</v>
      </c>
      <c r="I13" s="4" t="s">
        <v>49</v>
      </c>
      <c r="J13" s="4">
        <v>0</v>
      </c>
      <c r="K13" s="4" t="s">
        <v>49</v>
      </c>
      <c r="L13" s="4" t="b">
        <v>1</v>
      </c>
      <c r="M13" s="5">
        <v>40633</v>
      </c>
      <c r="N13" s="4">
        <v>0</v>
      </c>
      <c r="O13" s="4" t="s">
        <v>607</v>
      </c>
      <c r="P13" s="4">
        <v>0</v>
      </c>
      <c r="Q13" s="4" t="s">
        <v>607</v>
      </c>
      <c r="R13" s="4">
        <v>2</v>
      </c>
      <c r="S13" s="4" t="s">
        <v>49</v>
      </c>
    </row>
    <row r="14" spans="1:19">
      <c r="A14" s="4" t="s">
        <v>150</v>
      </c>
      <c r="B14" s="4" t="s">
        <v>151</v>
      </c>
      <c r="C14" s="4" t="s">
        <v>147</v>
      </c>
      <c r="D14" s="4" t="s">
        <v>704</v>
      </c>
      <c r="E14" s="4" t="s">
        <v>146</v>
      </c>
      <c r="F14" s="4" t="s">
        <v>29</v>
      </c>
      <c r="G14" s="4" t="s">
        <v>119</v>
      </c>
      <c r="H14" s="4">
        <v>0</v>
      </c>
      <c r="I14" s="4" t="s">
        <v>49</v>
      </c>
      <c r="J14" s="4">
        <v>0</v>
      </c>
      <c r="K14" s="4" t="s">
        <v>49</v>
      </c>
      <c r="L14" s="4" t="b">
        <v>1</v>
      </c>
      <c r="M14" s="5">
        <v>40633</v>
      </c>
      <c r="N14" s="4">
        <v>0</v>
      </c>
      <c r="O14" s="4" t="s">
        <v>607</v>
      </c>
      <c r="P14" s="4">
        <v>0</v>
      </c>
      <c r="Q14" s="4" t="s">
        <v>607</v>
      </c>
      <c r="R14" s="4">
        <v>4</v>
      </c>
      <c r="S14" s="4" t="s">
        <v>49</v>
      </c>
    </row>
    <row r="15" spans="1:19">
      <c r="A15" s="4" t="s">
        <v>152</v>
      </c>
      <c r="B15" s="4" t="s">
        <v>153</v>
      </c>
      <c r="C15" s="4" t="s">
        <v>147</v>
      </c>
      <c r="D15" s="4" t="s">
        <v>704</v>
      </c>
      <c r="E15" s="4" t="s">
        <v>146</v>
      </c>
      <c r="F15" s="4" t="s">
        <v>29</v>
      </c>
      <c r="G15" s="4" t="s">
        <v>119</v>
      </c>
      <c r="H15" s="4">
        <v>0</v>
      </c>
      <c r="I15" s="4" t="s">
        <v>49</v>
      </c>
      <c r="J15" s="4">
        <v>0</v>
      </c>
      <c r="K15" s="4" t="s">
        <v>49</v>
      </c>
      <c r="L15" s="4" t="b">
        <v>1</v>
      </c>
      <c r="M15" s="5">
        <v>40633</v>
      </c>
      <c r="N15" s="4">
        <v>0</v>
      </c>
      <c r="O15" s="4" t="s">
        <v>607</v>
      </c>
      <c r="P15" s="4">
        <v>0</v>
      </c>
      <c r="Q15" s="4" t="s">
        <v>607</v>
      </c>
      <c r="R15" s="4">
        <v>8</v>
      </c>
      <c r="S15" s="4" t="s">
        <v>49</v>
      </c>
    </row>
    <row r="16" spans="1:19">
      <c r="A16" s="4" t="s">
        <v>154</v>
      </c>
      <c r="B16" s="4" t="s">
        <v>155</v>
      </c>
      <c r="C16" s="4" t="s">
        <v>147</v>
      </c>
      <c r="D16" s="4" t="s">
        <v>704</v>
      </c>
      <c r="E16" s="4" t="s">
        <v>146</v>
      </c>
      <c r="F16" s="4" t="s">
        <v>29</v>
      </c>
      <c r="G16" s="4" t="s">
        <v>119</v>
      </c>
      <c r="H16" s="4">
        <v>0</v>
      </c>
      <c r="I16" s="4" t="s">
        <v>49</v>
      </c>
      <c r="J16" s="4">
        <v>0</v>
      </c>
      <c r="K16" s="4" t="s">
        <v>49</v>
      </c>
      <c r="L16" s="4" t="b">
        <v>1</v>
      </c>
      <c r="M16" s="5">
        <v>40633</v>
      </c>
      <c r="N16" s="4">
        <v>0</v>
      </c>
      <c r="O16" s="4" t="s">
        <v>607</v>
      </c>
      <c r="P16" s="4">
        <v>0</v>
      </c>
      <c r="Q16" s="4" t="s">
        <v>607</v>
      </c>
      <c r="R16" s="4">
        <v>8</v>
      </c>
      <c r="S16" s="4" t="s">
        <v>49</v>
      </c>
    </row>
    <row r="17" spans="1:19">
      <c r="A17" s="4" t="s">
        <v>1074</v>
      </c>
      <c r="B17" s="4" t="s">
        <v>1089</v>
      </c>
      <c r="C17" s="4" t="s">
        <v>1089</v>
      </c>
      <c r="D17" s="4" t="s">
        <v>238</v>
      </c>
      <c r="E17" s="4" t="s">
        <v>1074</v>
      </c>
      <c r="F17" s="4" t="s">
        <v>713</v>
      </c>
      <c r="G17" s="4" t="s">
        <v>205</v>
      </c>
      <c r="H17" s="4">
        <v>7.5</v>
      </c>
      <c r="I17" s="4" t="s">
        <v>49</v>
      </c>
      <c r="J17" s="4">
        <v>5.5</v>
      </c>
      <c r="K17" s="4" t="s">
        <v>49</v>
      </c>
      <c r="L17" s="4" t="b">
        <v>1</v>
      </c>
      <c r="M17" s="5">
        <v>41110</v>
      </c>
      <c r="N17" s="4">
        <v>1500</v>
      </c>
      <c r="O17" s="4" t="s">
        <v>607</v>
      </c>
      <c r="P17" s="4">
        <v>865.38</v>
      </c>
      <c r="Q17" s="4" t="s">
        <v>607</v>
      </c>
      <c r="R17" s="4">
        <v>13</v>
      </c>
      <c r="S17" s="4" t="s">
        <v>49</v>
      </c>
    </row>
    <row r="18" spans="1:19">
      <c r="A18" s="4" t="s">
        <v>1006</v>
      </c>
      <c r="B18" s="4" t="s">
        <v>1007</v>
      </c>
      <c r="C18" s="4" t="s">
        <v>1007</v>
      </c>
      <c r="D18" s="4" t="s">
        <v>238</v>
      </c>
      <c r="E18" s="4" t="s">
        <v>1006</v>
      </c>
      <c r="F18" s="4" t="s">
        <v>713</v>
      </c>
      <c r="G18" s="4" t="s">
        <v>119</v>
      </c>
      <c r="H18" s="4">
        <v>1.25</v>
      </c>
      <c r="I18" s="4" t="s">
        <v>49</v>
      </c>
      <c r="J18" s="4">
        <v>8.75</v>
      </c>
      <c r="K18" s="4" t="s">
        <v>49</v>
      </c>
      <c r="L18" s="4" t="b">
        <v>1</v>
      </c>
      <c r="M18" s="5">
        <v>41096</v>
      </c>
      <c r="N18" s="4">
        <v>2150</v>
      </c>
      <c r="O18" s="4" t="s">
        <v>607</v>
      </c>
      <c r="P18" s="4">
        <v>268.75</v>
      </c>
      <c r="Q18" s="4" t="s">
        <v>607</v>
      </c>
      <c r="R18" s="4">
        <v>10</v>
      </c>
      <c r="S18" s="4" t="s">
        <v>49</v>
      </c>
    </row>
    <row r="19" spans="1:19">
      <c r="A19" s="4" t="s">
        <v>170</v>
      </c>
      <c r="B19" s="4" t="s">
        <v>171</v>
      </c>
      <c r="C19" s="4" t="s">
        <v>147</v>
      </c>
      <c r="D19" s="4" t="s">
        <v>704</v>
      </c>
      <c r="E19" s="4" t="s">
        <v>146</v>
      </c>
      <c r="F19" s="4" t="s">
        <v>29</v>
      </c>
      <c r="G19" s="4" t="s">
        <v>119</v>
      </c>
      <c r="H19" s="4">
        <v>0</v>
      </c>
      <c r="I19" s="4" t="s">
        <v>49</v>
      </c>
      <c r="J19" s="4">
        <v>0</v>
      </c>
      <c r="K19" s="4" t="s">
        <v>49</v>
      </c>
      <c r="L19" s="4" t="b">
        <v>1</v>
      </c>
      <c r="M19" s="5">
        <v>40680</v>
      </c>
      <c r="N19" s="4">
        <v>0</v>
      </c>
      <c r="O19" s="4" t="s">
        <v>607</v>
      </c>
      <c r="P19" s="4">
        <v>0</v>
      </c>
      <c r="Q19" s="4" t="s">
        <v>607</v>
      </c>
      <c r="R19" s="4">
        <v>2</v>
      </c>
      <c r="S19" s="4" t="s">
        <v>49</v>
      </c>
    </row>
    <row r="20" spans="1:19">
      <c r="A20" s="4" t="s">
        <v>156</v>
      </c>
      <c r="B20" s="4" t="s">
        <v>157</v>
      </c>
      <c r="C20" s="4" t="s">
        <v>147</v>
      </c>
      <c r="D20" s="4" t="s">
        <v>704</v>
      </c>
      <c r="E20" s="4" t="s">
        <v>146</v>
      </c>
      <c r="F20" s="4" t="s">
        <v>29</v>
      </c>
      <c r="G20" s="4" t="s">
        <v>119</v>
      </c>
      <c r="H20" s="4">
        <v>0</v>
      </c>
      <c r="I20" s="4" t="s">
        <v>49</v>
      </c>
      <c r="J20" s="4">
        <v>0</v>
      </c>
      <c r="K20" s="4" t="s">
        <v>49</v>
      </c>
      <c r="L20" s="4" t="b">
        <v>1</v>
      </c>
      <c r="M20" s="5">
        <v>40680</v>
      </c>
      <c r="N20" s="4">
        <v>0</v>
      </c>
      <c r="O20" s="4" t="s">
        <v>607</v>
      </c>
      <c r="P20" s="4">
        <v>0</v>
      </c>
      <c r="Q20" s="4" t="s">
        <v>607</v>
      </c>
      <c r="R20" s="4">
        <v>1</v>
      </c>
      <c r="S20" s="4" t="s">
        <v>49</v>
      </c>
    </row>
    <row r="21" spans="1:19">
      <c r="A21" s="4" t="s">
        <v>158</v>
      </c>
      <c r="B21" s="4" t="s">
        <v>157</v>
      </c>
      <c r="C21" s="4" t="s">
        <v>147</v>
      </c>
      <c r="D21" s="4" t="s">
        <v>704</v>
      </c>
      <c r="E21" s="4" t="s">
        <v>146</v>
      </c>
      <c r="F21" s="4" t="s">
        <v>29</v>
      </c>
      <c r="G21" s="4" t="s">
        <v>119</v>
      </c>
      <c r="H21" s="4">
        <v>0</v>
      </c>
      <c r="I21" s="4" t="s">
        <v>49</v>
      </c>
      <c r="J21" s="4">
        <v>0</v>
      </c>
      <c r="K21" s="4" t="s">
        <v>49</v>
      </c>
      <c r="L21" s="4" t="b">
        <v>1</v>
      </c>
      <c r="M21" s="5">
        <v>40680</v>
      </c>
      <c r="N21" s="4">
        <v>0</v>
      </c>
      <c r="O21" s="4" t="s">
        <v>607</v>
      </c>
      <c r="P21" s="4">
        <v>0</v>
      </c>
      <c r="Q21" s="4" t="s">
        <v>607</v>
      </c>
      <c r="R21" s="4">
        <v>1</v>
      </c>
      <c r="S21" s="4" t="s">
        <v>49</v>
      </c>
    </row>
    <row r="22" spans="1:19">
      <c r="A22" s="4" t="s">
        <v>138</v>
      </c>
      <c r="B22" s="4" t="s">
        <v>139</v>
      </c>
      <c r="C22" s="4" t="s">
        <v>9</v>
      </c>
      <c r="D22" s="4" t="s">
        <v>704</v>
      </c>
      <c r="E22" s="4" t="s">
        <v>118</v>
      </c>
      <c r="F22" s="4" t="s">
        <v>29</v>
      </c>
      <c r="G22" s="4" t="s">
        <v>119</v>
      </c>
      <c r="H22" s="4">
        <v>0</v>
      </c>
      <c r="I22" s="4" t="s">
        <v>49</v>
      </c>
      <c r="J22" s="4">
        <v>0</v>
      </c>
      <c r="K22" s="4" t="s">
        <v>49</v>
      </c>
      <c r="L22" s="4" t="b">
        <v>1</v>
      </c>
      <c r="M22" s="5">
        <v>40595</v>
      </c>
      <c r="N22" s="4">
        <v>1500</v>
      </c>
      <c r="O22" s="4" t="s">
        <v>607</v>
      </c>
      <c r="P22" s="4">
        <v>1500</v>
      </c>
      <c r="Q22" s="4" t="s">
        <v>607</v>
      </c>
      <c r="R22" s="4">
        <v>15.25</v>
      </c>
      <c r="S22" s="4" t="s">
        <v>49</v>
      </c>
    </row>
    <row r="23" spans="1:19">
      <c r="A23" s="4" t="s">
        <v>126</v>
      </c>
      <c r="B23" s="4" t="s">
        <v>125</v>
      </c>
      <c r="C23" s="4" t="s">
        <v>9</v>
      </c>
      <c r="D23" s="4" t="s">
        <v>704</v>
      </c>
      <c r="E23" s="4" t="s">
        <v>118</v>
      </c>
      <c r="F23" s="4" t="s">
        <v>29</v>
      </c>
      <c r="G23" s="4" t="s">
        <v>119</v>
      </c>
      <c r="H23" s="4">
        <v>0</v>
      </c>
      <c r="I23" s="4" t="s">
        <v>49</v>
      </c>
      <c r="J23" s="4">
        <v>0</v>
      </c>
      <c r="K23" s="4" t="s">
        <v>49</v>
      </c>
      <c r="L23" s="4" t="b">
        <v>1</v>
      </c>
      <c r="M23" s="5">
        <v>40595</v>
      </c>
      <c r="N23" s="4">
        <v>0</v>
      </c>
      <c r="O23" s="4" t="s">
        <v>607</v>
      </c>
      <c r="P23" s="4">
        <v>0</v>
      </c>
      <c r="Q23" s="4" t="s">
        <v>607</v>
      </c>
      <c r="R23" s="4">
        <v>0.75</v>
      </c>
      <c r="S23" s="4" t="s">
        <v>49</v>
      </c>
    </row>
    <row r="24" spans="1:19">
      <c r="A24" s="4" t="s">
        <v>118</v>
      </c>
      <c r="B24" s="4" t="s">
        <v>9</v>
      </c>
      <c r="C24" s="4" t="s">
        <v>9</v>
      </c>
      <c r="D24" s="4" t="s">
        <v>704</v>
      </c>
      <c r="E24" s="4" t="s">
        <v>118</v>
      </c>
      <c r="F24" s="4" t="s">
        <v>29</v>
      </c>
      <c r="G24" s="4" t="s">
        <v>119</v>
      </c>
      <c r="H24" s="4">
        <v>11.75</v>
      </c>
      <c r="I24" s="4" t="s">
        <v>49</v>
      </c>
      <c r="J24" s="4">
        <v>4.13</v>
      </c>
      <c r="K24" s="4" t="s">
        <v>49</v>
      </c>
      <c r="L24" s="4" t="b">
        <v>1</v>
      </c>
      <c r="M24" s="5">
        <v>40595</v>
      </c>
      <c r="N24" s="4">
        <v>1500</v>
      </c>
      <c r="O24" s="4" t="s">
        <v>607</v>
      </c>
      <c r="P24" s="4">
        <v>1309.92</v>
      </c>
      <c r="Q24" s="4" t="s">
        <v>607</v>
      </c>
      <c r="R24" s="4">
        <v>29.75</v>
      </c>
      <c r="S24" s="4" t="s">
        <v>49</v>
      </c>
    </row>
    <row r="25" spans="1:19">
      <c r="A25" s="4" t="s">
        <v>1153</v>
      </c>
      <c r="B25" s="4" t="s">
        <v>1154</v>
      </c>
      <c r="C25" s="4" t="s">
        <v>1154</v>
      </c>
      <c r="D25" s="4" t="s">
        <v>704</v>
      </c>
      <c r="E25" s="4" t="s">
        <v>1153</v>
      </c>
      <c r="F25" s="4" t="s">
        <v>29</v>
      </c>
      <c r="G25" s="4" t="s">
        <v>205</v>
      </c>
      <c r="H25" s="4">
        <v>1.4</v>
      </c>
      <c r="I25" s="4" t="s">
        <v>49</v>
      </c>
      <c r="J25" s="4">
        <v>0</v>
      </c>
      <c r="K25" s="4" t="s">
        <v>49</v>
      </c>
      <c r="L25" s="4" t="b">
        <v>0</v>
      </c>
      <c r="M25" s="5">
        <v>41130</v>
      </c>
      <c r="N25" s="4">
        <v>0</v>
      </c>
      <c r="O25" s="4" t="s">
        <v>607</v>
      </c>
      <c r="P25" s="4">
        <v>0</v>
      </c>
      <c r="Q25" s="4" t="s">
        <v>607</v>
      </c>
      <c r="R25" s="4">
        <v>1.4</v>
      </c>
      <c r="S25" s="4" t="s">
        <v>49</v>
      </c>
    </row>
    <row r="26" spans="1:19">
      <c r="A26" s="4" t="s">
        <v>1156</v>
      </c>
      <c r="B26" s="4" t="s">
        <v>1154</v>
      </c>
      <c r="C26" s="4" t="s">
        <v>1154</v>
      </c>
      <c r="D26" s="4" t="s">
        <v>704</v>
      </c>
      <c r="E26" s="4" t="s">
        <v>1153</v>
      </c>
      <c r="F26" s="4" t="s">
        <v>29</v>
      </c>
      <c r="G26" s="4" t="s">
        <v>205</v>
      </c>
      <c r="H26" s="4">
        <v>0</v>
      </c>
      <c r="I26" s="4" t="s">
        <v>49</v>
      </c>
      <c r="J26" s="4">
        <v>0</v>
      </c>
      <c r="K26" s="4" t="s">
        <v>49</v>
      </c>
      <c r="L26" s="4" t="b">
        <v>0</v>
      </c>
      <c r="M26" s="5">
        <v>41130</v>
      </c>
      <c r="N26" s="4">
        <v>0</v>
      </c>
      <c r="O26" s="4" t="s">
        <v>607</v>
      </c>
      <c r="P26" s="4">
        <v>0</v>
      </c>
      <c r="Q26" s="4" t="s">
        <v>607</v>
      </c>
      <c r="R26" s="4">
        <v>1.4</v>
      </c>
      <c r="S26" s="4" t="s">
        <v>49</v>
      </c>
    </row>
    <row r="27" spans="1:19">
      <c r="A27" s="4" t="s">
        <v>401</v>
      </c>
      <c r="B27" s="4" t="s">
        <v>402</v>
      </c>
      <c r="C27" s="4" t="s">
        <v>402</v>
      </c>
      <c r="D27" s="4" t="s">
        <v>704</v>
      </c>
      <c r="E27" s="4" t="s">
        <v>401</v>
      </c>
      <c r="F27" s="4" t="s">
        <v>29</v>
      </c>
      <c r="G27" s="4" t="s">
        <v>205</v>
      </c>
      <c r="H27" s="4">
        <v>3</v>
      </c>
      <c r="I27" s="4" t="s">
        <v>49</v>
      </c>
      <c r="J27" s="4">
        <v>0</v>
      </c>
      <c r="K27" s="4" t="s">
        <v>49</v>
      </c>
      <c r="L27" s="4" t="b">
        <v>1</v>
      </c>
      <c r="M27" s="5">
        <v>40994</v>
      </c>
      <c r="N27" s="4">
        <v>500</v>
      </c>
      <c r="O27" s="4" t="s">
        <v>607</v>
      </c>
      <c r="P27" s="4">
        <v>500</v>
      </c>
      <c r="Q27" s="4" t="s">
        <v>607</v>
      </c>
      <c r="R27" s="4">
        <v>3</v>
      </c>
      <c r="S27" s="4" t="s">
        <v>49</v>
      </c>
    </row>
    <row r="28" spans="1:19">
      <c r="A28" s="4" t="s">
        <v>410</v>
      </c>
      <c r="B28" s="4" t="s">
        <v>402</v>
      </c>
      <c r="C28" s="4" t="s">
        <v>402</v>
      </c>
      <c r="D28" s="4" t="s">
        <v>704</v>
      </c>
      <c r="E28" s="4" t="s">
        <v>401</v>
      </c>
      <c r="F28" s="4" t="s">
        <v>29</v>
      </c>
      <c r="G28" s="4" t="s">
        <v>205</v>
      </c>
      <c r="H28" s="4">
        <v>0</v>
      </c>
      <c r="I28" s="4" t="s">
        <v>49</v>
      </c>
      <c r="J28" s="4">
        <v>0</v>
      </c>
      <c r="K28" s="4" t="s">
        <v>49</v>
      </c>
      <c r="L28" s="4" t="b">
        <v>1</v>
      </c>
      <c r="M28" s="5">
        <v>40994</v>
      </c>
      <c r="N28" s="4">
        <v>500</v>
      </c>
      <c r="O28" s="4" t="s">
        <v>607</v>
      </c>
      <c r="P28" s="4">
        <v>500</v>
      </c>
      <c r="Q28" s="4" t="s">
        <v>607</v>
      </c>
      <c r="R28" s="4">
        <v>3</v>
      </c>
      <c r="S28" s="4" t="s">
        <v>49</v>
      </c>
    </row>
    <row r="29" spans="1:19">
      <c r="A29" s="4" t="s">
        <v>1042</v>
      </c>
      <c r="B29" s="4" t="s">
        <v>1043</v>
      </c>
      <c r="C29" s="4" t="s">
        <v>1043</v>
      </c>
      <c r="D29" s="4" t="s">
        <v>704</v>
      </c>
      <c r="E29" s="4" t="s">
        <v>1042</v>
      </c>
      <c r="F29" s="4" t="s">
        <v>29</v>
      </c>
      <c r="G29" s="4" t="s">
        <v>205</v>
      </c>
      <c r="H29" s="4">
        <v>1</v>
      </c>
      <c r="I29" s="4" t="s">
        <v>49</v>
      </c>
      <c r="J29" s="4">
        <v>0</v>
      </c>
      <c r="K29" s="4" t="s">
        <v>49</v>
      </c>
      <c r="L29" s="4" t="b">
        <v>0</v>
      </c>
      <c r="M29" s="5">
        <v>41103</v>
      </c>
      <c r="N29" s="4">
        <v>0</v>
      </c>
      <c r="O29" s="4" t="s">
        <v>607</v>
      </c>
      <c r="P29" s="4">
        <v>0</v>
      </c>
      <c r="Q29" s="4" t="s">
        <v>607</v>
      </c>
      <c r="R29" s="4">
        <v>1</v>
      </c>
      <c r="S29" s="4" t="s">
        <v>49</v>
      </c>
    </row>
    <row r="30" spans="1:19">
      <c r="A30" s="4" t="s">
        <v>1047</v>
      </c>
      <c r="B30" s="4" t="s">
        <v>1043</v>
      </c>
      <c r="C30" s="4" t="s">
        <v>1043</v>
      </c>
      <c r="D30" s="4" t="s">
        <v>704</v>
      </c>
      <c r="E30" s="4" t="s">
        <v>1042</v>
      </c>
      <c r="F30" s="4" t="s">
        <v>29</v>
      </c>
      <c r="G30" s="4" t="s">
        <v>205</v>
      </c>
      <c r="H30" s="4">
        <v>0</v>
      </c>
      <c r="I30" s="4" t="s">
        <v>49</v>
      </c>
      <c r="J30" s="4">
        <v>0</v>
      </c>
      <c r="K30" s="4" t="s">
        <v>49</v>
      </c>
      <c r="L30" s="4" t="b">
        <v>0</v>
      </c>
      <c r="M30" s="5">
        <v>41103</v>
      </c>
      <c r="N30" s="4">
        <v>0</v>
      </c>
      <c r="O30" s="4" t="s">
        <v>607</v>
      </c>
      <c r="P30" s="4">
        <v>0</v>
      </c>
      <c r="Q30" s="4" t="s">
        <v>607</v>
      </c>
      <c r="R30" s="4">
        <v>1</v>
      </c>
      <c r="S30" s="4" t="s">
        <v>49</v>
      </c>
    </row>
    <row r="31" spans="1:19">
      <c r="A31" s="4" t="s">
        <v>127</v>
      </c>
      <c r="B31" s="4" t="s">
        <v>128</v>
      </c>
      <c r="C31" s="4" t="s">
        <v>9</v>
      </c>
      <c r="D31" s="4" t="s">
        <v>704</v>
      </c>
      <c r="E31" s="4" t="s">
        <v>118</v>
      </c>
      <c r="F31" s="4" t="s">
        <v>29</v>
      </c>
      <c r="G31" s="4" t="s">
        <v>119</v>
      </c>
      <c r="H31" s="4">
        <v>0</v>
      </c>
      <c r="I31" s="4" t="s">
        <v>49</v>
      </c>
      <c r="J31" s="4">
        <v>0</v>
      </c>
      <c r="K31" s="4" t="s">
        <v>49</v>
      </c>
      <c r="L31" s="4" t="b">
        <v>1</v>
      </c>
      <c r="M31" s="5">
        <v>40710</v>
      </c>
      <c r="N31" s="4">
        <v>0</v>
      </c>
      <c r="O31" s="4" t="s">
        <v>607</v>
      </c>
      <c r="P31" s="4">
        <v>0</v>
      </c>
      <c r="Q31" s="4" t="s">
        <v>607</v>
      </c>
      <c r="R31" s="4">
        <v>1.5</v>
      </c>
      <c r="S31" s="4" t="s">
        <v>49</v>
      </c>
    </row>
    <row r="32" spans="1:19">
      <c r="A32" s="4" t="s">
        <v>650</v>
      </c>
      <c r="B32" s="4" t="s">
        <v>651</v>
      </c>
      <c r="C32" s="4" t="s">
        <v>651</v>
      </c>
      <c r="D32" s="4" t="s">
        <v>704</v>
      </c>
      <c r="E32" s="4" t="s">
        <v>650</v>
      </c>
      <c r="F32" s="4" t="s">
        <v>29</v>
      </c>
      <c r="G32" s="4" t="s">
        <v>205</v>
      </c>
      <c r="H32" s="4">
        <v>1</v>
      </c>
      <c r="I32" s="4" t="s">
        <v>49</v>
      </c>
      <c r="J32" s="4">
        <v>0</v>
      </c>
      <c r="K32" s="4" t="s">
        <v>49</v>
      </c>
      <c r="L32" s="4" t="b">
        <v>0</v>
      </c>
      <c r="M32" s="5">
        <v>41046</v>
      </c>
      <c r="N32" s="4">
        <v>0</v>
      </c>
      <c r="O32" s="4" t="s">
        <v>607</v>
      </c>
      <c r="P32" s="4">
        <v>0</v>
      </c>
      <c r="Q32" s="4" t="s">
        <v>607</v>
      </c>
      <c r="R32" s="4">
        <v>1</v>
      </c>
      <c r="S32" s="4" t="s">
        <v>49</v>
      </c>
    </row>
    <row r="33" spans="1:19">
      <c r="A33" s="4" t="s">
        <v>674</v>
      </c>
      <c r="B33" s="4" t="s">
        <v>651</v>
      </c>
      <c r="C33" s="4" t="s">
        <v>651</v>
      </c>
      <c r="D33" s="4" t="s">
        <v>704</v>
      </c>
      <c r="E33" s="4" t="s">
        <v>650</v>
      </c>
      <c r="F33" s="4" t="s">
        <v>29</v>
      </c>
      <c r="G33" s="4" t="s">
        <v>205</v>
      </c>
      <c r="H33" s="4">
        <v>0</v>
      </c>
      <c r="I33" s="4" t="s">
        <v>49</v>
      </c>
      <c r="J33" s="4">
        <v>0</v>
      </c>
      <c r="K33" s="4" t="s">
        <v>49</v>
      </c>
      <c r="L33" s="4" t="b">
        <v>0</v>
      </c>
      <c r="M33" s="5">
        <v>41046</v>
      </c>
      <c r="N33" s="4">
        <v>0</v>
      </c>
      <c r="O33" s="4" t="s">
        <v>607</v>
      </c>
      <c r="P33" s="4">
        <v>0</v>
      </c>
      <c r="Q33" s="4" t="s">
        <v>607</v>
      </c>
      <c r="R33" s="4">
        <v>1</v>
      </c>
      <c r="S33" s="4" t="s">
        <v>49</v>
      </c>
    </row>
    <row r="34" spans="1:19">
      <c r="A34" s="4" t="s">
        <v>1038</v>
      </c>
      <c r="B34" s="4" t="s">
        <v>1039</v>
      </c>
      <c r="C34" s="4" t="s">
        <v>1039</v>
      </c>
      <c r="D34" s="4" t="s">
        <v>704</v>
      </c>
      <c r="E34" s="4" t="s">
        <v>1038</v>
      </c>
      <c r="F34" s="4" t="s">
        <v>29</v>
      </c>
      <c r="G34" s="4" t="s">
        <v>119</v>
      </c>
      <c r="H34" s="4">
        <v>2</v>
      </c>
      <c r="I34" s="4" t="s">
        <v>49</v>
      </c>
      <c r="J34" s="4">
        <v>0</v>
      </c>
      <c r="K34" s="4" t="s">
        <v>49</v>
      </c>
      <c r="L34" s="4" t="b">
        <v>1</v>
      </c>
      <c r="M34" s="5">
        <v>41102</v>
      </c>
      <c r="N34" s="4">
        <v>300</v>
      </c>
      <c r="O34" s="4" t="s">
        <v>607</v>
      </c>
      <c r="P34" s="4">
        <v>300</v>
      </c>
      <c r="Q34" s="4" t="s">
        <v>607</v>
      </c>
      <c r="R34" s="4">
        <v>2</v>
      </c>
      <c r="S34" s="4" t="s">
        <v>49</v>
      </c>
    </row>
    <row r="35" spans="1:19">
      <c r="A35" s="4" t="s">
        <v>1041</v>
      </c>
      <c r="B35" s="4" t="s">
        <v>1039</v>
      </c>
      <c r="C35" s="4" t="s">
        <v>1039</v>
      </c>
      <c r="D35" s="4" t="s">
        <v>704</v>
      </c>
      <c r="E35" s="4" t="s">
        <v>1038</v>
      </c>
      <c r="F35" s="4" t="s">
        <v>29</v>
      </c>
      <c r="G35" s="4" t="s">
        <v>119</v>
      </c>
      <c r="H35" s="4">
        <v>0</v>
      </c>
      <c r="I35" s="4" t="s">
        <v>49</v>
      </c>
      <c r="J35" s="4">
        <v>0</v>
      </c>
      <c r="K35" s="4" t="s">
        <v>49</v>
      </c>
      <c r="L35" s="4" t="b">
        <v>1</v>
      </c>
      <c r="M35" s="5">
        <v>41102</v>
      </c>
      <c r="N35" s="4">
        <v>300</v>
      </c>
      <c r="O35" s="4" t="s">
        <v>607</v>
      </c>
      <c r="P35" s="4">
        <v>300</v>
      </c>
      <c r="Q35" s="4" t="s">
        <v>607</v>
      </c>
      <c r="R35" s="4">
        <v>2</v>
      </c>
      <c r="S35" s="4" t="s">
        <v>49</v>
      </c>
    </row>
    <row r="36" spans="1:19">
      <c r="A36" s="4" t="s">
        <v>1012</v>
      </c>
      <c r="B36" s="4" t="s">
        <v>85</v>
      </c>
      <c r="C36" s="4" t="s">
        <v>1007</v>
      </c>
      <c r="D36" s="4" t="s">
        <v>238</v>
      </c>
      <c r="E36" s="4" t="s">
        <v>1006</v>
      </c>
      <c r="F36" s="4" t="s">
        <v>713</v>
      </c>
      <c r="G36" s="4" t="s">
        <v>119</v>
      </c>
      <c r="H36" s="4">
        <v>1.25</v>
      </c>
      <c r="I36" s="4" t="s">
        <v>49</v>
      </c>
      <c r="J36" s="4">
        <v>2.75</v>
      </c>
      <c r="K36" s="4" t="s">
        <v>49</v>
      </c>
      <c r="L36" s="4" t="b">
        <v>1</v>
      </c>
      <c r="M36" s="5">
        <v>41096</v>
      </c>
      <c r="N36" s="4">
        <v>0</v>
      </c>
      <c r="O36" s="4" t="s">
        <v>607</v>
      </c>
      <c r="P36" s="4">
        <v>0</v>
      </c>
      <c r="Q36" s="4" t="s">
        <v>607</v>
      </c>
      <c r="R36" s="4">
        <v>4</v>
      </c>
      <c r="S36" s="4" t="s">
        <v>49</v>
      </c>
    </row>
    <row r="37" spans="1:19">
      <c r="A37" s="4" t="s">
        <v>972</v>
      </c>
      <c r="B37" s="4" t="s">
        <v>973</v>
      </c>
      <c r="C37" s="4" t="s">
        <v>973</v>
      </c>
      <c r="D37" s="4" t="s">
        <v>238</v>
      </c>
      <c r="E37" s="4" t="s">
        <v>972</v>
      </c>
      <c r="F37" s="4" t="s">
        <v>715</v>
      </c>
      <c r="G37" s="4" t="s">
        <v>119</v>
      </c>
      <c r="H37" s="4">
        <v>6</v>
      </c>
      <c r="I37" s="4" t="s">
        <v>49</v>
      </c>
      <c r="J37" s="4">
        <v>3</v>
      </c>
      <c r="K37" s="4" t="s">
        <v>49</v>
      </c>
      <c r="L37" s="4" t="b">
        <v>1</v>
      </c>
      <c r="M37" s="5">
        <v>41095</v>
      </c>
      <c r="N37" s="4">
        <v>800</v>
      </c>
      <c r="O37" s="4" t="s">
        <v>607</v>
      </c>
      <c r="P37" s="4">
        <v>320</v>
      </c>
      <c r="Q37" s="4" t="s">
        <v>607</v>
      </c>
      <c r="R37" s="4">
        <v>5</v>
      </c>
      <c r="S37" s="4" t="s">
        <v>49</v>
      </c>
    </row>
    <row r="38" spans="1:19">
      <c r="A38" s="4" t="s">
        <v>60</v>
      </c>
      <c r="B38" s="4" t="s">
        <v>823</v>
      </c>
      <c r="C38" s="4" t="s">
        <v>9</v>
      </c>
      <c r="D38" s="4" t="s">
        <v>704</v>
      </c>
      <c r="E38" s="4" t="s">
        <v>118</v>
      </c>
      <c r="F38" s="4" t="s">
        <v>29</v>
      </c>
      <c r="G38" s="4" t="s">
        <v>119</v>
      </c>
      <c r="H38" s="4">
        <v>11.75</v>
      </c>
      <c r="I38" s="4" t="s">
        <v>49</v>
      </c>
      <c r="J38" s="4">
        <v>4.13</v>
      </c>
      <c r="K38" s="4" t="s">
        <v>49</v>
      </c>
      <c r="L38" s="4" t="b">
        <v>1</v>
      </c>
      <c r="M38" s="5">
        <v>40710</v>
      </c>
      <c r="N38" s="4">
        <v>0</v>
      </c>
      <c r="O38" s="4" t="s">
        <v>607</v>
      </c>
      <c r="P38" s="4">
        <v>0</v>
      </c>
      <c r="Q38" s="4" t="s">
        <v>607</v>
      </c>
      <c r="R38" s="4">
        <v>14.5</v>
      </c>
      <c r="S38" s="4" t="s">
        <v>49</v>
      </c>
    </row>
    <row r="39" spans="1:19">
      <c r="A39" s="4" t="s">
        <v>926</v>
      </c>
      <c r="B39" s="4" t="s">
        <v>292</v>
      </c>
      <c r="C39" s="4" t="s">
        <v>925</v>
      </c>
      <c r="D39" s="4" t="s">
        <v>238</v>
      </c>
      <c r="E39" s="4" t="s">
        <v>924</v>
      </c>
      <c r="F39" s="4" t="s">
        <v>714</v>
      </c>
      <c r="G39" s="4" t="s">
        <v>205</v>
      </c>
      <c r="H39" s="4">
        <v>3.5</v>
      </c>
      <c r="I39" s="4" t="s">
        <v>49</v>
      </c>
      <c r="J39" s="4">
        <v>0</v>
      </c>
      <c r="K39" s="4" t="s">
        <v>49</v>
      </c>
      <c r="L39" s="4" t="b">
        <v>1</v>
      </c>
      <c r="M39" s="5">
        <v>41089</v>
      </c>
      <c r="N39" s="4">
        <v>0</v>
      </c>
      <c r="O39" s="4" t="s">
        <v>607</v>
      </c>
      <c r="P39" s="4">
        <v>0</v>
      </c>
      <c r="Q39" s="4" t="s">
        <v>607</v>
      </c>
      <c r="R39" s="4">
        <v>4</v>
      </c>
      <c r="S39" s="4" t="s">
        <v>49</v>
      </c>
    </row>
    <row r="40" spans="1:19">
      <c r="A40" s="4" t="s">
        <v>159</v>
      </c>
      <c r="B40" s="4" t="s">
        <v>160</v>
      </c>
      <c r="C40" s="4" t="s">
        <v>147</v>
      </c>
      <c r="D40" s="4" t="s">
        <v>704</v>
      </c>
      <c r="E40" s="4" t="s">
        <v>146</v>
      </c>
      <c r="F40" s="4" t="s">
        <v>29</v>
      </c>
      <c r="G40" s="4" t="s">
        <v>119</v>
      </c>
      <c r="H40" s="4">
        <v>0</v>
      </c>
      <c r="I40" s="4" t="s">
        <v>49</v>
      </c>
      <c r="J40" s="4">
        <v>0</v>
      </c>
      <c r="K40" s="4" t="s">
        <v>49</v>
      </c>
      <c r="L40" s="4" t="b">
        <v>1</v>
      </c>
      <c r="M40" s="5">
        <v>40633</v>
      </c>
      <c r="N40" s="4">
        <v>0</v>
      </c>
      <c r="O40" s="4" t="s">
        <v>607</v>
      </c>
      <c r="P40" s="4">
        <v>0</v>
      </c>
      <c r="Q40" s="4" t="s">
        <v>607</v>
      </c>
      <c r="R40" s="4">
        <v>0.5</v>
      </c>
      <c r="S40" s="4" t="s">
        <v>49</v>
      </c>
    </row>
    <row r="41" spans="1:19">
      <c r="A41" s="4" t="s">
        <v>161</v>
      </c>
      <c r="B41" s="4" t="s">
        <v>162</v>
      </c>
      <c r="C41" s="4" t="s">
        <v>147</v>
      </c>
      <c r="D41" s="4" t="s">
        <v>704</v>
      </c>
      <c r="E41" s="4" t="s">
        <v>146</v>
      </c>
      <c r="F41" s="4" t="s">
        <v>29</v>
      </c>
      <c r="G41" s="4" t="s">
        <v>119</v>
      </c>
      <c r="H41" s="4">
        <v>0</v>
      </c>
      <c r="I41" s="4" t="s">
        <v>49</v>
      </c>
      <c r="J41" s="4">
        <v>0</v>
      </c>
      <c r="K41" s="4" t="s">
        <v>49</v>
      </c>
      <c r="L41" s="4" t="b">
        <v>1</v>
      </c>
      <c r="M41" s="5">
        <v>40633</v>
      </c>
      <c r="N41" s="4">
        <v>0</v>
      </c>
      <c r="O41" s="4" t="s">
        <v>607</v>
      </c>
      <c r="P41" s="4">
        <v>0</v>
      </c>
      <c r="Q41" s="4" t="s">
        <v>607</v>
      </c>
      <c r="R41" s="4">
        <v>1.6</v>
      </c>
      <c r="S41" s="4" t="s">
        <v>49</v>
      </c>
    </row>
    <row r="42" spans="1:19">
      <c r="A42" s="4" t="s">
        <v>163</v>
      </c>
      <c r="B42" s="4" t="s">
        <v>164</v>
      </c>
      <c r="C42" s="4" t="s">
        <v>147</v>
      </c>
      <c r="D42" s="4" t="s">
        <v>704</v>
      </c>
      <c r="E42" s="4" t="s">
        <v>146</v>
      </c>
      <c r="F42" s="4" t="s">
        <v>29</v>
      </c>
      <c r="G42" s="4" t="s">
        <v>119</v>
      </c>
      <c r="H42" s="4">
        <v>0</v>
      </c>
      <c r="I42" s="4" t="s">
        <v>49</v>
      </c>
      <c r="J42" s="4">
        <v>0</v>
      </c>
      <c r="K42" s="4" t="s">
        <v>49</v>
      </c>
      <c r="L42" s="4" t="b">
        <v>1</v>
      </c>
      <c r="M42" s="5">
        <v>40633</v>
      </c>
      <c r="N42" s="4">
        <v>0</v>
      </c>
      <c r="O42" s="4" t="s">
        <v>607</v>
      </c>
      <c r="P42" s="4">
        <v>0</v>
      </c>
      <c r="Q42" s="4" t="s">
        <v>607</v>
      </c>
      <c r="R42" s="4">
        <v>0.5</v>
      </c>
      <c r="S42" s="4" t="s">
        <v>49</v>
      </c>
    </row>
    <row r="43" spans="1:19">
      <c r="A43" s="4" t="s">
        <v>165</v>
      </c>
      <c r="B43" s="4" t="s">
        <v>166</v>
      </c>
      <c r="C43" s="4" t="s">
        <v>147</v>
      </c>
      <c r="D43" s="4" t="s">
        <v>704</v>
      </c>
      <c r="E43" s="4" t="s">
        <v>146</v>
      </c>
      <c r="F43" s="4" t="s">
        <v>29</v>
      </c>
      <c r="G43" s="4" t="s">
        <v>119</v>
      </c>
      <c r="H43" s="4">
        <v>0</v>
      </c>
      <c r="I43" s="4" t="s">
        <v>49</v>
      </c>
      <c r="J43" s="4">
        <v>0</v>
      </c>
      <c r="K43" s="4" t="s">
        <v>49</v>
      </c>
      <c r="L43" s="4" t="b">
        <v>1</v>
      </c>
      <c r="M43" s="5">
        <v>40633</v>
      </c>
      <c r="N43" s="4">
        <v>0</v>
      </c>
      <c r="O43" s="4" t="s">
        <v>607</v>
      </c>
      <c r="P43" s="4">
        <v>0</v>
      </c>
      <c r="Q43" s="4" t="s">
        <v>607</v>
      </c>
      <c r="R43" s="4">
        <v>0.5</v>
      </c>
      <c r="S43" s="4" t="s">
        <v>49</v>
      </c>
    </row>
    <row r="44" spans="1:19">
      <c r="A44" s="4" t="s">
        <v>146</v>
      </c>
      <c r="B44" s="4" t="s">
        <v>147</v>
      </c>
      <c r="C44" s="4" t="s">
        <v>147</v>
      </c>
      <c r="D44" s="4" t="s">
        <v>704</v>
      </c>
      <c r="E44" s="4" t="s">
        <v>146</v>
      </c>
      <c r="F44" s="4" t="s">
        <v>29</v>
      </c>
      <c r="G44" s="4" t="s">
        <v>119</v>
      </c>
      <c r="H44" s="4">
        <v>0</v>
      </c>
      <c r="I44" s="4" t="s">
        <v>49</v>
      </c>
      <c r="J44" s="4">
        <v>8</v>
      </c>
      <c r="K44" s="4" t="s">
        <v>49</v>
      </c>
      <c r="L44" s="4" t="b">
        <v>1</v>
      </c>
      <c r="M44" s="5">
        <v>40631</v>
      </c>
      <c r="N44" s="4">
        <v>10000</v>
      </c>
      <c r="O44" s="4" t="s">
        <v>607</v>
      </c>
      <c r="P44" s="4">
        <v>7771.59</v>
      </c>
      <c r="Q44" s="4" t="s">
        <v>607</v>
      </c>
      <c r="R44" s="4">
        <v>35.9</v>
      </c>
      <c r="S44" s="4" t="s">
        <v>49</v>
      </c>
    </row>
    <row r="45" spans="1:19">
      <c r="A45" s="4" t="s">
        <v>167</v>
      </c>
      <c r="B45" s="4" t="s">
        <v>168</v>
      </c>
      <c r="C45" s="4" t="s">
        <v>147</v>
      </c>
      <c r="D45" s="4" t="s">
        <v>704</v>
      </c>
      <c r="E45" s="4" t="s">
        <v>146</v>
      </c>
      <c r="F45" s="4" t="s">
        <v>29</v>
      </c>
      <c r="G45" s="4" t="s">
        <v>119</v>
      </c>
      <c r="H45" s="4">
        <v>0</v>
      </c>
      <c r="I45" s="4" t="s">
        <v>49</v>
      </c>
      <c r="J45" s="4">
        <v>0</v>
      </c>
      <c r="K45" s="4" t="s">
        <v>49</v>
      </c>
      <c r="L45" s="4" t="b">
        <v>1</v>
      </c>
      <c r="M45" s="5">
        <v>40631</v>
      </c>
      <c r="N45" s="4">
        <v>0</v>
      </c>
      <c r="O45" s="4" t="s">
        <v>607</v>
      </c>
      <c r="P45" s="4">
        <v>0</v>
      </c>
      <c r="Q45" s="4" t="s">
        <v>607</v>
      </c>
      <c r="R45" s="4">
        <v>0.55000000000000004</v>
      </c>
      <c r="S45" s="4" t="s">
        <v>49</v>
      </c>
    </row>
    <row r="46" spans="1:19">
      <c r="A46" s="4" t="s">
        <v>172</v>
      </c>
      <c r="B46" s="4" t="s">
        <v>173</v>
      </c>
      <c r="C46" s="4" t="s">
        <v>147</v>
      </c>
      <c r="D46" s="4" t="s">
        <v>704</v>
      </c>
      <c r="E46" s="4" t="s">
        <v>146</v>
      </c>
      <c r="F46" s="4" t="s">
        <v>29</v>
      </c>
      <c r="G46" s="4" t="s">
        <v>119</v>
      </c>
      <c r="H46" s="4">
        <v>0</v>
      </c>
      <c r="I46" s="4" t="s">
        <v>49</v>
      </c>
      <c r="J46" s="4">
        <v>0</v>
      </c>
      <c r="K46" s="4" t="s">
        <v>49</v>
      </c>
      <c r="L46" s="4" t="b">
        <v>1</v>
      </c>
      <c r="M46" s="5">
        <v>40631</v>
      </c>
      <c r="N46" s="4">
        <v>0</v>
      </c>
      <c r="O46" s="4" t="s">
        <v>607</v>
      </c>
      <c r="P46" s="4">
        <v>0</v>
      </c>
      <c r="Q46" s="4" t="s">
        <v>607</v>
      </c>
      <c r="R46" s="4">
        <v>3.9</v>
      </c>
      <c r="S46" s="4" t="s">
        <v>49</v>
      </c>
    </row>
    <row r="47" spans="1:19">
      <c r="A47" s="4" t="s">
        <v>145</v>
      </c>
      <c r="B47" s="4" t="s">
        <v>139</v>
      </c>
      <c r="C47" s="4" t="s">
        <v>142</v>
      </c>
      <c r="D47" s="4" t="s">
        <v>704</v>
      </c>
      <c r="E47" s="4" t="s">
        <v>141</v>
      </c>
      <c r="F47" s="4" t="s">
        <v>29</v>
      </c>
      <c r="G47" s="4" t="s">
        <v>119</v>
      </c>
      <c r="H47" s="4">
        <v>15</v>
      </c>
      <c r="I47" s="4" t="s">
        <v>49</v>
      </c>
      <c r="J47" s="4">
        <v>0</v>
      </c>
      <c r="K47" s="4" t="s">
        <v>49</v>
      </c>
      <c r="L47" s="4" t="b">
        <v>1</v>
      </c>
      <c r="M47" s="5">
        <v>40610</v>
      </c>
      <c r="N47" s="4">
        <v>0</v>
      </c>
      <c r="O47" s="4" t="s">
        <v>607</v>
      </c>
      <c r="P47" s="4">
        <v>0</v>
      </c>
      <c r="Q47" s="4" t="s">
        <v>607</v>
      </c>
      <c r="R47" s="4">
        <v>15</v>
      </c>
      <c r="S47" s="4" t="s">
        <v>49</v>
      </c>
    </row>
    <row r="48" spans="1:19">
      <c r="A48" s="4" t="s">
        <v>169</v>
      </c>
      <c r="B48" s="4" t="s">
        <v>123</v>
      </c>
      <c r="C48" s="4" t="s">
        <v>147</v>
      </c>
      <c r="D48" s="4" t="s">
        <v>704</v>
      </c>
      <c r="E48" s="4" t="s">
        <v>146</v>
      </c>
      <c r="F48" s="4" t="s">
        <v>29</v>
      </c>
      <c r="G48" s="4" t="s">
        <v>119</v>
      </c>
      <c r="H48" s="4">
        <v>0</v>
      </c>
      <c r="I48" s="4" t="s">
        <v>49</v>
      </c>
      <c r="J48" s="4">
        <v>0</v>
      </c>
      <c r="K48" s="4" t="s">
        <v>49</v>
      </c>
      <c r="L48" s="4" t="b">
        <v>1</v>
      </c>
      <c r="M48" s="5">
        <v>40631</v>
      </c>
      <c r="N48" s="4">
        <v>0</v>
      </c>
      <c r="O48" s="4" t="s">
        <v>607</v>
      </c>
      <c r="P48" s="4">
        <v>0</v>
      </c>
      <c r="Q48" s="4" t="s">
        <v>607</v>
      </c>
      <c r="R48" s="4">
        <v>0.25</v>
      </c>
      <c r="S48" s="4" t="s">
        <v>49</v>
      </c>
    </row>
    <row r="49" spans="1:19">
      <c r="A49" s="4" t="s">
        <v>141</v>
      </c>
      <c r="B49" s="4" t="s">
        <v>142</v>
      </c>
      <c r="C49" s="4" t="s">
        <v>142</v>
      </c>
      <c r="D49" s="4" t="s">
        <v>704</v>
      </c>
      <c r="E49" s="4" t="s">
        <v>141</v>
      </c>
      <c r="F49" s="4" t="s">
        <v>29</v>
      </c>
      <c r="G49" s="4" t="s">
        <v>119</v>
      </c>
      <c r="H49" s="4">
        <v>15</v>
      </c>
      <c r="I49" s="4" t="s">
        <v>49</v>
      </c>
      <c r="J49" s="4">
        <v>0</v>
      </c>
      <c r="K49" s="4" t="s">
        <v>49</v>
      </c>
      <c r="L49" s="4" t="b">
        <v>1</v>
      </c>
      <c r="M49" s="5">
        <v>40610</v>
      </c>
      <c r="N49" s="4">
        <v>1500</v>
      </c>
      <c r="O49" s="4" t="s">
        <v>607</v>
      </c>
      <c r="P49" s="4">
        <v>1500</v>
      </c>
      <c r="Q49" s="4" t="s">
        <v>607</v>
      </c>
      <c r="R49" s="4">
        <v>15</v>
      </c>
      <c r="S49" s="4" t="s">
        <v>49</v>
      </c>
    </row>
    <row r="50" spans="1:19">
      <c r="A50" s="4" t="s">
        <v>143</v>
      </c>
      <c r="B50" s="4" t="s">
        <v>144</v>
      </c>
      <c r="C50" s="4" t="s">
        <v>142</v>
      </c>
      <c r="D50" s="4" t="s">
        <v>704</v>
      </c>
      <c r="E50" s="4" t="s">
        <v>141</v>
      </c>
      <c r="F50" s="4" t="s">
        <v>29</v>
      </c>
      <c r="G50" s="4" t="s">
        <v>119</v>
      </c>
      <c r="H50" s="4">
        <v>15</v>
      </c>
      <c r="I50" s="4" t="s">
        <v>49</v>
      </c>
      <c r="J50" s="4">
        <v>0</v>
      </c>
      <c r="K50" s="4" t="s">
        <v>49</v>
      </c>
      <c r="L50" s="4" t="b">
        <v>1</v>
      </c>
      <c r="M50" s="5">
        <v>40610</v>
      </c>
      <c r="N50" s="4">
        <v>0</v>
      </c>
      <c r="O50" s="4" t="s">
        <v>607</v>
      </c>
      <c r="P50" s="4">
        <v>0</v>
      </c>
      <c r="Q50" s="4" t="s">
        <v>607</v>
      </c>
      <c r="R50" s="4">
        <v>15</v>
      </c>
      <c r="S50" s="4" t="s">
        <v>49</v>
      </c>
    </row>
    <row r="51" spans="1:19">
      <c r="A51" s="4" t="s">
        <v>978</v>
      </c>
      <c r="B51" s="4" t="s">
        <v>103</v>
      </c>
      <c r="C51" s="4" t="s">
        <v>973</v>
      </c>
      <c r="D51" s="4" t="s">
        <v>238</v>
      </c>
      <c r="E51" s="4" t="s">
        <v>972</v>
      </c>
      <c r="F51" s="4" t="s">
        <v>715</v>
      </c>
      <c r="G51" s="4" t="s">
        <v>119</v>
      </c>
      <c r="H51" s="4">
        <v>1</v>
      </c>
      <c r="I51" s="4" t="s">
        <v>49</v>
      </c>
      <c r="J51" s="4">
        <v>0</v>
      </c>
      <c r="K51" s="4" t="s">
        <v>49</v>
      </c>
      <c r="L51" s="4" t="b">
        <v>1</v>
      </c>
      <c r="M51" s="5">
        <v>41095</v>
      </c>
      <c r="N51" s="4">
        <v>0</v>
      </c>
      <c r="O51" s="4" t="s">
        <v>607</v>
      </c>
      <c r="P51" s="4">
        <v>0</v>
      </c>
      <c r="Q51" s="4" t="s">
        <v>607</v>
      </c>
      <c r="R51" s="4">
        <v>1</v>
      </c>
      <c r="S51" s="4" t="s">
        <v>49</v>
      </c>
    </row>
    <row r="52" spans="1:19">
      <c r="A52" s="4" t="s">
        <v>1052</v>
      </c>
      <c r="B52" s="4" t="s">
        <v>1053</v>
      </c>
      <c r="C52" s="4" t="s">
        <v>1053</v>
      </c>
      <c r="D52" s="4" t="s">
        <v>238</v>
      </c>
      <c r="E52" s="4" t="s">
        <v>1052</v>
      </c>
      <c r="F52" s="4" t="s">
        <v>714</v>
      </c>
      <c r="G52" s="4" t="s">
        <v>119</v>
      </c>
      <c r="H52" s="4">
        <v>22.5</v>
      </c>
      <c r="I52" s="4" t="s">
        <v>49</v>
      </c>
      <c r="J52" s="4">
        <v>1.5</v>
      </c>
      <c r="K52" s="4" t="s">
        <v>49</v>
      </c>
      <c r="L52" s="4" t="b">
        <v>1</v>
      </c>
      <c r="M52" s="5">
        <v>41106</v>
      </c>
      <c r="N52" s="4">
        <v>3500</v>
      </c>
      <c r="O52" s="4" t="s">
        <v>607</v>
      </c>
      <c r="P52" s="4">
        <v>3281.25</v>
      </c>
      <c r="Q52" s="4" t="s">
        <v>607</v>
      </c>
      <c r="R52" s="4">
        <v>24</v>
      </c>
      <c r="S52" s="4" t="s">
        <v>49</v>
      </c>
    </row>
    <row r="53" spans="1:19">
      <c r="A53" s="4" t="s">
        <v>979</v>
      </c>
      <c r="B53" s="4" t="s">
        <v>85</v>
      </c>
      <c r="C53" s="4" t="s">
        <v>973</v>
      </c>
      <c r="D53" s="4" t="s">
        <v>238</v>
      </c>
      <c r="E53" s="4" t="s">
        <v>972</v>
      </c>
      <c r="F53" s="4" t="s">
        <v>715</v>
      </c>
      <c r="G53" s="4" t="s">
        <v>119</v>
      </c>
      <c r="H53" s="4">
        <v>5</v>
      </c>
      <c r="I53" s="4" t="s">
        <v>49</v>
      </c>
      <c r="J53" s="4">
        <v>0</v>
      </c>
      <c r="K53" s="4" t="s">
        <v>49</v>
      </c>
      <c r="L53" s="4" t="b">
        <v>1</v>
      </c>
      <c r="M53" s="5">
        <v>41095</v>
      </c>
      <c r="N53" s="4">
        <v>0</v>
      </c>
      <c r="O53" s="4" t="s">
        <v>607</v>
      </c>
      <c r="P53" s="4">
        <v>0</v>
      </c>
      <c r="Q53" s="4" t="s">
        <v>607</v>
      </c>
      <c r="R53" s="4">
        <v>1</v>
      </c>
      <c r="S53" s="4" t="s">
        <v>49</v>
      </c>
    </row>
    <row r="54" spans="1:19">
      <c r="A54" s="4" t="s">
        <v>129</v>
      </c>
      <c r="B54" s="4" t="s">
        <v>123</v>
      </c>
      <c r="C54" s="4" t="s">
        <v>9</v>
      </c>
      <c r="D54" s="4" t="s">
        <v>704</v>
      </c>
      <c r="E54" s="4" t="s">
        <v>118</v>
      </c>
      <c r="F54" s="4" t="s">
        <v>29</v>
      </c>
      <c r="G54" s="4" t="s">
        <v>119</v>
      </c>
      <c r="H54" s="4">
        <v>0</v>
      </c>
      <c r="I54" s="4" t="s">
        <v>49</v>
      </c>
      <c r="J54" s="4">
        <v>0</v>
      </c>
      <c r="K54" s="4" t="s">
        <v>49</v>
      </c>
      <c r="L54" s="4" t="b">
        <v>1</v>
      </c>
      <c r="M54" s="5">
        <v>40644</v>
      </c>
      <c r="N54" s="4">
        <v>0</v>
      </c>
      <c r="O54" s="4" t="s">
        <v>607</v>
      </c>
      <c r="P54" s="4">
        <v>0</v>
      </c>
      <c r="Q54" s="4" t="s">
        <v>607</v>
      </c>
      <c r="R54" s="4">
        <v>1</v>
      </c>
      <c r="S54" s="4" t="s">
        <v>49</v>
      </c>
    </row>
    <row r="55" spans="1:19">
      <c r="A55" s="4" t="s">
        <v>140</v>
      </c>
      <c r="B55" s="4" t="s">
        <v>139</v>
      </c>
      <c r="C55" s="4" t="s">
        <v>9</v>
      </c>
      <c r="D55" s="4" t="s">
        <v>704</v>
      </c>
      <c r="E55" s="4" t="s">
        <v>118</v>
      </c>
      <c r="F55" s="4" t="s">
        <v>29</v>
      </c>
      <c r="G55" s="4" t="s">
        <v>119</v>
      </c>
      <c r="H55" s="4">
        <v>11.75</v>
      </c>
      <c r="I55" s="4" t="s">
        <v>49</v>
      </c>
      <c r="J55" s="4">
        <v>4.13</v>
      </c>
      <c r="K55" s="4" t="s">
        <v>49</v>
      </c>
      <c r="L55" s="4" t="b">
        <v>1</v>
      </c>
      <c r="M55" s="5">
        <v>40710</v>
      </c>
      <c r="N55" s="4">
        <v>0</v>
      </c>
      <c r="O55" s="4" t="s">
        <v>607</v>
      </c>
      <c r="P55" s="4">
        <v>0</v>
      </c>
      <c r="Q55" s="4" t="s">
        <v>607</v>
      </c>
      <c r="R55" s="4">
        <v>14.5</v>
      </c>
      <c r="S55" s="4" t="s">
        <v>49</v>
      </c>
    </row>
    <row r="56" spans="1:19">
      <c r="A56" s="4" t="s">
        <v>1066</v>
      </c>
      <c r="B56" s="4" t="s">
        <v>289</v>
      </c>
      <c r="C56" s="4" t="s">
        <v>1053</v>
      </c>
      <c r="D56" s="4" t="s">
        <v>238</v>
      </c>
      <c r="E56" s="4" t="s">
        <v>1052</v>
      </c>
      <c r="F56" s="4" t="s">
        <v>714</v>
      </c>
      <c r="G56" s="4" t="s">
        <v>119</v>
      </c>
      <c r="H56" s="4">
        <v>0</v>
      </c>
      <c r="I56" s="4" t="s">
        <v>49</v>
      </c>
      <c r="J56" s="4">
        <v>3</v>
      </c>
      <c r="K56" s="4" t="s">
        <v>49</v>
      </c>
      <c r="L56" s="4" t="b">
        <v>1</v>
      </c>
      <c r="M56" s="5">
        <v>41106</v>
      </c>
      <c r="N56" s="4">
        <v>0</v>
      </c>
      <c r="O56" s="4" t="s">
        <v>607</v>
      </c>
      <c r="P56" s="4">
        <v>0</v>
      </c>
      <c r="Q56" s="4" t="s">
        <v>607</v>
      </c>
      <c r="R56" s="4">
        <v>6</v>
      </c>
      <c r="S56" s="4" t="s">
        <v>49</v>
      </c>
    </row>
    <row r="57" spans="1:19">
      <c r="A57" s="4" t="s">
        <v>174</v>
      </c>
      <c r="B57" s="4" t="s">
        <v>175</v>
      </c>
      <c r="C57" s="4" t="s">
        <v>147</v>
      </c>
      <c r="D57" s="4" t="s">
        <v>704</v>
      </c>
      <c r="E57" s="4" t="s">
        <v>146</v>
      </c>
      <c r="F57" s="4" t="s">
        <v>29</v>
      </c>
      <c r="G57" s="4" t="s">
        <v>119</v>
      </c>
      <c r="H57" s="4">
        <v>0</v>
      </c>
      <c r="I57" s="4" t="s">
        <v>49</v>
      </c>
      <c r="J57" s="4">
        <v>8</v>
      </c>
      <c r="K57" s="4" t="s">
        <v>49</v>
      </c>
      <c r="L57" s="4" t="b">
        <v>1</v>
      </c>
      <c r="M57" s="5">
        <v>40631</v>
      </c>
      <c r="N57" s="4">
        <v>10000</v>
      </c>
      <c r="O57" s="4" t="s">
        <v>607</v>
      </c>
      <c r="P57" s="4">
        <v>7333.33</v>
      </c>
      <c r="Q57" s="4" t="s">
        <v>607</v>
      </c>
      <c r="R57" s="4">
        <v>30</v>
      </c>
      <c r="S57" s="4" t="s">
        <v>49</v>
      </c>
    </row>
    <row r="58" spans="1:19">
      <c r="A58" s="4" t="s">
        <v>1067</v>
      </c>
      <c r="B58" s="4" t="s">
        <v>62</v>
      </c>
      <c r="C58" s="4" t="s">
        <v>1053</v>
      </c>
      <c r="D58" s="4" t="s">
        <v>238</v>
      </c>
      <c r="E58" s="4" t="s">
        <v>1052</v>
      </c>
      <c r="F58" s="4" t="s">
        <v>714</v>
      </c>
      <c r="G58" s="4" t="s">
        <v>119</v>
      </c>
      <c r="H58" s="4">
        <v>0</v>
      </c>
      <c r="I58" s="4" t="s">
        <v>49</v>
      </c>
      <c r="J58" s="4">
        <v>0</v>
      </c>
      <c r="K58" s="4" t="s">
        <v>49</v>
      </c>
      <c r="L58" s="4" t="b">
        <v>1</v>
      </c>
      <c r="M58" s="5">
        <v>41106</v>
      </c>
      <c r="N58" s="4">
        <v>0</v>
      </c>
      <c r="O58" s="4" t="s">
        <v>607</v>
      </c>
      <c r="P58" s="4">
        <v>0</v>
      </c>
      <c r="Q58" s="4" t="s">
        <v>607</v>
      </c>
      <c r="R58" s="4">
        <v>2</v>
      </c>
      <c r="S58" s="4" t="s">
        <v>49</v>
      </c>
    </row>
    <row r="59" spans="1:19">
      <c r="A59" s="4" t="s">
        <v>1068</v>
      </c>
      <c r="B59" s="4" t="s">
        <v>287</v>
      </c>
      <c r="C59" s="4" t="s">
        <v>1053</v>
      </c>
      <c r="D59" s="4" t="s">
        <v>238</v>
      </c>
      <c r="E59" s="4" t="s">
        <v>1052</v>
      </c>
      <c r="F59" s="4" t="s">
        <v>714</v>
      </c>
      <c r="G59" s="4" t="s">
        <v>119</v>
      </c>
      <c r="H59" s="4">
        <v>0</v>
      </c>
      <c r="I59" s="4" t="s">
        <v>49</v>
      </c>
      <c r="J59" s="4">
        <v>0</v>
      </c>
      <c r="K59" s="4" t="s">
        <v>49</v>
      </c>
      <c r="L59" s="4" t="b">
        <v>1</v>
      </c>
      <c r="M59" s="5">
        <v>41106</v>
      </c>
      <c r="N59" s="4">
        <v>0</v>
      </c>
      <c r="O59" s="4" t="s">
        <v>607</v>
      </c>
      <c r="P59" s="4">
        <v>0</v>
      </c>
      <c r="Q59" s="4" t="s">
        <v>607</v>
      </c>
      <c r="R59" s="4">
        <v>2</v>
      </c>
      <c r="S59" s="4" t="s">
        <v>49</v>
      </c>
    </row>
    <row r="60" spans="1:19">
      <c r="A60" s="4" t="s">
        <v>1069</v>
      </c>
      <c r="B60" s="4" t="s">
        <v>282</v>
      </c>
      <c r="C60" s="4" t="s">
        <v>1053</v>
      </c>
      <c r="D60" s="4" t="s">
        <v>238</v>
      </c>
      <c r="E60" s="4" t="s">
        <v>1052</v>
      </c>
      <c r="F60" s="4" t="s">
        <v>714</v>
      </c>
      <c r="G60" s="4" t="s">
        <v>119</v>
      </c>
      <c r="H60" s="4">
        <v>0</v>
      </c>
      <c r="I60" s="4" t="s">
        <v>49</v>
      </c>
      <c r="J60" s="4">
        <v>0</v>
      </c>
      <c r="K60" s="4" t="s">
        <v>49</v>
      </c>
      <c r="L60" s="4" t="b">
        <v>1</v>
      </c>
      <c r="M60" s="5">
        <v>41106</v>
      </c>
      <c r="N60" s="4">
        <v>0</v>
      </c>
      <c r="O60" s="4" t="s">
        <v>607</v>
      </c>
      <c r="P60" s="4">
        <v>0</v>
      </c>
      <c r="Q60" s="4" t="s">
        <v>607</v>
      </c>
      <c r="R60" s="4">
        <v>2</v>
      </c>
      <c r="S60" s="4" t="s">
        <v>49</v>
      </c>
    </row>
    <row r="61" spans="1:19">
      <c r="A61" s="4" t="s">
        <v>1070</v>
      </c>
      <c r="B61" s="4" t="s">
        <v>261</v>
      </c>
      <c r="C61" s="4" t="s">
        <v>1053</v>
      </c>
      <c r="D61" s="4" t="s">
        <v>238</v>
      </c>
      <c r="E61" s="4" t="s">
        <v>1052</v>
      </c>
      <c r="F61" s="4" t="s">
        <v>714</v>
      </c>
      <c r="G61" s="4" t="s">
        <v>119</v>
      </c>
      <c r="H61" s="4">
        <v>0</v>
      </c>
      <c r="I61" s="4" t="s">
        <v>49</v>
      </c>
      <c r="J61" s="4">
        <v>0</v>
      </c>
      <c r="K61" s="4" t="s">
        <v>49</v>
      </c>
      <c r="L61" s="4" t="b">
        <v>1</v>
      </c>
      <c r="M61" s="5">
        <v>41106</v>
      </c>
      <c r="N61" s="4">
        <v>0</v>
      </c>
      <c r="O61" s="4" t="s">
        <v>607</v>
      </c>
      <c r="P61" s="4">
        <v>0</v>
      </c>
      <c r="Q61" s="4" t="s">
        <v>607</v>
      </c>
      <c r="R61" s="4">
        <v>2</v>
      </c>
      <c r="S61" s="4" t="s">
        <v>49</v>
      </c>
    </row>
    <row r="62" spans="1:19">
      <c r="A62" s="4" t="s">
        <v>1071</v>
      </c>
      <c r="B62" s="4" t="s">
        <v>291</v>
      </c>
      <c r="C62" s="4" t="s">
        <v>1053</v>
      </c>
      <c r="D62" s="4" t="s">
        <v>238</v>
      </c>
      <c r="E62" s="4" t="s">
        <v>1052</v>
      </c>
      <c r="F62" s="4" t="s">
        <v>714</v>
      </c>
      <c r="G62" s="4" t="s">
        <v>119</v>
      </c>
      <c r="H62" s="4">
        <v>0</v>
      </c>
      <c r="I62" s="4" t="s">
        <v>49</v>
      </c>
      <c r="J62" s="4">
        <v>0</v>
      </c>
      <c r="K62" s="4" t="s">
        <v>49</v>
      </c>
      <c r="L62" s="4" t="b">
        <v>1</v>
      </c>
      <c r="M62" s="5">
        <v>41106</v>
      </c>
      <c r="N62" s="4">
        <v>0</v>
      </c>
      <c r="O62" s="4" t="s">
        <v>607</v>
      </c>
      <c r="P62" s="4">
        <v>0</v>
      </c>
      <c r="Q62" s="4" t="s">
        <v>607</v>
      </c>
      <c r="R62" s="4">
        <v>4</v>
      </c>
      <c r="S62" s="4" t="s">
        <v>49</v>
      </c>
    </row>
    <row r="63" spans="1:19">
      <c r="A63" s="4" t="s">
        <v>1072</v>
      </c>
      <c r="B63" s="4" t="s">
        <v>292</v>
      </c>
      <c r="C63" s="4" t="s">
        <v>1053</v>
      </c>
      <c r="D63" s="4" t="s">
        <v>238</v>
      </c>
      <c r="E63" s="4" t="s">
        <v>1052</v>
      </c>
      <c r="F63" s="4" t="s">
        <v>714</v>
      </c>
      <c r="G63" s="4" t="s">
        <v>119</v>
      </c>
      <c r="H63" s="4">
        <v>0</v>
      </c>
      <c r="I63" s="4" t="s">
        <v>49</v>
      </c>
      <c r="J63" s="4">
        <v>0</v>
      </c>
      <c r="K63" s="4" t="s">
        <v>49</v>
      </c>
      <c r="L63" s="4" t="b">
        <v>1</v>
      </c>
      <c r="M63" s="5">
        <v>41106</v>
      </c>
      <c r="N63" s="4">
        <v>0</v>
      </c>
      <c r="O63" s="4" t="s">
        <v>607</v>
      </c>
      <c r="P63" s="4">
        <v>0</v>
      </c>
      <c r="Q63" s="4" t="s">
        <v>607</v>
      </c>
      <c r="R63" s="4">
        <v>4</v>
      </c>
      <c r="S63" s="4" t="s">
        <v>49</v>
      </c>
    </row>
    <row r="64" spans="1:19">
      <c r="A64" s="4" t="s">
        <v>1073</v>
      </c>
      <c r="B64" s="4" t="s">
        <v>286</v>
      </c>
      <c r="C64" s="4" t="s">
        <v>1053</v>
      </c>
      <c r="D64" s="4" t="s">
        <v>238</v>
      </c>
      <c r="E64" s="4" t="s">
        <v>1052</v>
      </c>
      <c r="F64" s="4" t="s">
        <v>714</v>
      </c>
      <c r="G64" s="4" t="s">
        <v>119</v>
      </c>
      <c r="H64" s="4">
        <v>0</v>
      </c>
      <c r="I64" s="4" t="s">
        <v>49</v>
      </c>
      <c r="J64" s="4">
        <v>0</v>
      </c>
      <c r="K64" s="4" t="s">
        <v>49</v>
      </c>
      <c r="L64" s="4" t="b">
        <v>1</v>
      </c>
      <c r="M64" s="5">
        <v>41106</v>
      </c>
      <c r="N64" s="4">
        <v>0</v>
      </c>
      <c r="O64" s="4" t="s">
        <v>607</v>
      </c>
      <c r="P64" s="4">
        <v>0</v>
      </c>
      <c r="Q64" s="4" t="s">
        <v>607</v>
      </c>
      <c r="R64" s="4">
        <v>3</v>
      </c>
      <c r="S64" s="4" t="s">
        <v>49</v>
      </c>
    </row>
    <row r="65" spans="1:19">
      <c r="A65" s="4" t="s">
        <v>1026</v>
      </c>
      <c r="B65" s="4" t="s">
        <v>1017</v>
      </c>
      <c r="C65" s="4" t="s">
        <v>1017</v>
      </c>
      <c r="D65" s="4" t="s">
        <v>704</v>
      </c>
      <c r="E65" s="4" t="s">
        <v>1016</v>
      </c>
      <c r="F65" s="4" t="s">
        <v>29</v>
      </c>
      <c r="G65" s="4" t="s">
        <v>205</v>
      </c>
      <c r="H65" s="4">
        <v>0</v>
      </c>
      <c r="I65" s="4" t="s">
        <v>49</v>
      </c>
      <c r="J65" s="4">
        <v>0</v>
      </c>
      <c r="K65" s="4" t="s">
        <v>49</v>
      </c>
      <c r="L65" s="4" t="b">
        <v>0</v>
      </c>
      <c r="M65" s="5">
        <v>41099</v>
      </c>
      <c r="N65" s="4">
        <v>0</v>
      </c>
      <c r="O65" s="4" t="s">
        <v>607</v>
      </c>
      <c r="P65" s="4">
        <v>0</v>
      </c>
      <c r="Q65" s="4" t="s">
        <v>607</v>
      </c>
      <c r="R65" s="4">
        <v>1</v>
      </c>
      <c r="S65" s="4" t="s">
        <v>49</v>
      </c>
    </row>
    <row r="66" spans="1:19">
      <c r="A66" s="4" t="s">
        <v>1016</v>
      </c>
      <c r="B66" s="4" t="s">
        <v>1017</v>
      </c>
      <c r="C66" s="4" t="s">
        <v>1017</v>
      </c>
      <c r="D66" s="4" t="s">
        <v>704</v>
      </c>
      <c r="E66" s="4" t="s">
        <v>1016</v>
      </c>
      <c r="F66" s="4" t="s">
        <v>29</v>
      </c>
      <c r="G66" s="4" t="s">
        <v>205</v>
      </c>
      <c r="H66" s="4">
        <v>1</v>
      </c>
      <c r="I66" s="4" t="s">
        <v>49</v>
      </c>
      <c r="J66" s="4">
        <v>0</v>
      </c>
      <c r="K66" s="4" t="s">
        <v>49</v>
      </c>
      <c r="L66" s="4" t="b">
        <v>0</v>
      </c>
      <c r="M66" s="5">
        <v>41099</v>
      </c>
      <c r="N66" s="4">
        <v>0</v>
      </c>
      <c r="O66" s="4" t="s">
        <v>607</v>
      </c>
      <c r="P66" s="4">
        <v>0</v>
      </c>
      <c r="Q66" s="4" t="s">
        <v>607</v>
      </c>
      <c r="R66" s="4">
        <v>1</v>
      </c>
      <c r="S66" s="4" t="s">
        <v>49</v>
      </c>
    </row>
    <row r="67" spans="1:19">
      <c r="A67" s="4" t="s">
        <v>77</v>
      </c>
      <c r="B67" s="4" t="s">
        <v>78</v>
      </c>
      <c r="C67" s="4" t="s">
        <v>19</v>
      </c>
      <c r="D67" s="4" t="s">
        <v>704</v>
      </c>
      <c r="E67" s="4" t="s">
        <v>204</v>
      </c>
      <c r="F67" s="4" t="s">
        <v>29</v>
      </c>
      <c r="G67" s="4" t="s">
        <v>205</v>
      </c>
      <c r="H67" s="4">
        <v>9</v>
      </c>
      <c r="I67" s="4" t="s">
        <v>49</v>
      </c>
      <c r="J67" s="4">
        <v>0</v>
      </c>
      <c r="K67" s="4" t="s">
        <v>49</v>
      </c>
      <c r="L67" s="4" t="b">
        <v>1</v>
      </c>
      <c r="M67" s="5">
        <v>40857</v>
      </c>
      <c r="N67" s="4">
        <v>0</v>
      </c>
      <c r="O67" s="4" t="s">
        <v>607</v>
      </c>
      <c r="P67" s="4">
        <v>0</v>
      </c>
      <c r="Q67" s="4" t="s">
        <v>607</v>
      </c>
      <c r="R67" s="4">
        <v>6</v>
      </c>
      <c r="S67" s="4" t="s">
        <v>49</v>
      </c>
    </row>
    <row r="68" spans="1:19">
      <c r="A68" s="4" t="s">
        <v>130</v>
      </c>
      <c r="B68" s="4" t="s">
        <v>131</v>
      </c>
      <c r="C68" s="4" t="s">
        <v>9</v>
      </c>
      <c r="D68" s="4" t="s">
        <v>704</v>
      </c>
      <c r="E68" s="4" t="s">
        <v>118</v>
      </c>
      <c r="F68" s="4" t="s">
        <v>29</v>
      </c>
      <c r="G68" s="4" t="s">
        <v>119</v>
      </c>
      <c r="H68" s="4">
        <v>0</v>
      </c>
      <c r="I68" s="4" t="s">
        <v>49</v>
      </c>
      <c r="J68" s="4">
        <v>0</v>
      </c>
      <c r="K68" s="4" t="s">
        <v>49</v>
      </c>
      <c r="L68" s="4" t="b">
        <v>1</v>
      </c>
      <c r="M68" s="5">
        <v>40921</v>
      </c>
      <c r="N68" s="4">
        <v>0</v>
      </c>
      <c r="O68" s="4" t="s">
        <v>607</v>
      </c>
      <c r="P68" s="4">
        <v>0</v>
      </c>
      <c r="Q68" s="4" t="s">
        <v>607</v>
      </c>
      <c r="R68" s="4">
        <v>1</v>
      </c>
      <c r="S68" s="4" t="s">
        <v>49</v>
      </c>
    </row>
    <row r="69" spans="1:19">
      <c r="A69" s="4" t="s">
        <v>927</v>
      </c>
      <c r="B69" s="4" t="s">
        <v>291</v>
      </c>
      <c r="C69" s="4" t="s">
        <v>925</v>
      </c>
      <c r="D69" s="4" t="s">
        <v>238</v>
      </c>
      <c r="E69" s="4" t="s">
        <v>924</v>
      </c>
      <c r="F69" s="4" t="s">
        <v>714</v>
      </c>
      <c r="G69" s="4" t="s">
        <v>205</v>
      </c>
      <c r="H69" s="4">
        <v>2</v>
      </c>
      <c r="I69" s="4" t="s">
        <v>49</v>
      </c>
      <c r="J69" s="4">
        <v>0</v>
      </c>
      <c r="K69" s="4" t="s">
        <v>49</v>
      </c>
      <c r="L69" s="4" t="b">
        <v>1</v>
      </c>
      <c r="M69" s="5">
        <v>41089</v>
      </c>
      <c r="N69" s="4">
        <v>0</v>
      </c>
      <c r="O69" s="4" t="s">
        <v>607</v>
      </c>
      <c r="P69" s="4">
        <v>0</v>
      </c>
      <c r="Q69" s="4" t="s">
        <v>607</v>
      </c>
      <c r="R69" s="4">
        <v>4</v>
      </c>
      <c r="S69" s="4" t="s">
        <v>49</v>
      </c>
    </row>
    <row r="70" spans="1:19">
      <c r="A70" s="4" t="s">
        <v>132</v>
      </c>
      <c r="B70" s="4" t="s">
        <v>133</v>
      </c>
      <c r="C70" s="4" t="s">
        <v>9</v>
      </c>
      <c r="D70" s="4" t="s">
        <v>704</v>
      </c>
      <c r="E70" s="4" t="s">
        <v>118</v>
      </c>
      <c r="F70" s="4" t="s">
        <v>29</v>
      </c>
      <c r="G70" s="4" t="s">
        <v>119</v>
      </c>
      <c r="H70" s="4">
        <v>0</v>
      </c>
      <c r="I70" s="4" t="s">
        <v>49</v>
      </c>
      <c r="J70" s="4">
        <v>0</v>
      </c>
      <c r="K70" s="4" t="s">
        <v>49</v>
      </c>
      <c r="L70" s="4" t="b">
        <v>1</v>
      </c>
      <c r="M70" s="5">
        <v>40856</v>
      </c>
      <c r="N70" s="4">
        <v>0</v>
      </c>
      <c r="O70" s="4" t="s">
        <v>607</v>
      </c>
      <c r="P70" s="4">
        <v>0</v>
      </c>
      <c r="Q70" s="4" t="s">
        <v>607</v>
      </c>
      <c r="R70" s="4">
        <v>1.5</v>
      </c>
      <c r="S70" s="4" t="s">
        <v>49</v>
      </c>
    </row>
    <row r="71" spans="1:19">
      <c r="A71" s="4" t="s">
        <v>1155</v>
      </c>
      <c r="B71" s="4" t="s">
        <v>293</v>
      </c>
      <c r="C71" s="4" t="s">
        <v>925</v>
      </c>
      <c r="D71" s="4" t="s">
        <v>238</v>
      </c>
      <c r="E71" s="4" t="s">
        <v>924</v>
      </c>
      <c r="F71" s="4" t="s">
        <v>714</v>
      </c>
      <c r="G71" s="4" t="s">
        <v>205</v>
      </c>
      <c r="H71" s="4">
        <v>1</v>
      </c>
      <c r="I71" s="4" t="s">
        <v>49</v>
      </c>
      <c r="J71" s="4">
        <v>5</v>
      </c>
      <c r="K71" s="4" t="s">
        <v>49</v>
      </c>
      <c r="L71" s="4" t="b">
        <v>1</v>
      </c>
      <c r="M71" s="5">
        <v>41089</v>
      </c>
      <c r="N71" s="4">
        <v>0</v>
      </c>
      <c r="O71" s="4" t="s">
        <v>607</v>
      </c>
      <c r="P71" s="4">
        <v>0</v>
      </c>
      <c r="Q71" s="4" t="s">
        <v>607</v>
      </c>
      <c r="R71" s="4">
        <v>6</v>
      </c>
      <c r="S71" s="4" t="s">
        <v>49</v>
      </c>
    </row>
    <row r="72" spans="1:19">
      <c r="A72" s="4" t="s">
        <v>928</v>
      </c>
      <c r="B72" s="4" t="s">
        <v>62</v>
      </c>
      <c r="C72" s="4" t="s">
        <v>925</v>
      </c>
      <c r="D72" s="4" t="s">
        <v>238</v>
      </c>
      <c r="E72" s="4" t="s">
        <v>924</v>
      </c>
      <c r="F72" s="4" t="s">
        <v>714</v>
      </c>
      <c r="G72" s="4" t="s">
        <v>205</v>
      </c>
      <c r="H72" s="4">
        <v>0</v>
      </c>
      <c r="I72" s="4" t="s">
        <v>49</v>
      </c>
      <c r="J72" s="4">
        <v>0</v>
      </c>
      <c r="K72" s="4" t="s">
        <v>49</v>
      </c>
      <c r="L72" s="4" t="b">
        <v>1</v>
      </c>
      <c r="M72" s="5">
        <v>41089</v>
      </c>
      <c r="N72" s="4">
        <v>0</v>
      </c>
      <c r="O72" s="4" t="s">
        <v>607</v>
      </c>
      <c r="P72" s="4">
        <v>0</v>
      </c>
      <c r="Q72" s="4" t="s">
        <v>607</v>
      </c>
      <c r="R72" s="4">
        <v>2</v>
      </c>
      <c r="S72" s="4" t="s">
        <v>49</v>
      </c>
    </row>
    <row r="73" spans="1:19">
      <c r="A73" s="4" t="s">
        <v>929</v>
      </c>
      <c r="B73" s="4" t="s">
        <v>261</v>
      </c>
      <c r="C73" s="4" t="s">
        <v>925</v>
      </c>
      <c r="D73" s="4" t="s">
        <v>238</v>
      </c>
      <c r="E73" s="4" t="s">
        <v>924</v>
      </c>
      <c r="F73" s="4" t="s">
        <v>714</v>
      </c>
      <c r="G73" s="4" t="s">
        <v>205</v>
      </c>
      <c r="H73" s="4">
        <v>0</v>
      </c>
      <c r="I73" s="4" t="s">
        <v>49</v>
      </c>
      <c r="J73" s="4">
        <v>0</v>
      </c>
      <c r="K73" s="4" t="s">
        <v>49</v>
      </c>
      <c r="L73" s="4" t="b">
        <v>1</v>
      </c>
      <c r="M73" s="5">
        <v>41089</v>
      </c>
      <c r="N73" s="4">
        <v>0</v>
      </c>
      <c r="O73" s="4" t="s">
        <v>607</v>
      </c>
      <c r="P73" s="4">
        <v>0</v>
      </c>
      <c r="Q73" s="4" t="s">
        <v>607</v>
      </c>
      <c r="R73" s="4">
        <v>2</v>
      </c>
      <c r="S73" s="4" t="s">
        <v>49</v>
      </c>
    </row>
    <row r="74" spans="1:19">
      <c r="A74" s="4" t="s">
        <v>930</v>
      </c>
      <c r="B74" s="4" t="s">
        <v>287</v>
      </c>
      <c r="C74" s="4" t="s">
        <v>925</v>
      </c>
      <c r="D74" s="4" t="s">
        <v>238</v>
      </c>
      <c r="E74" s="4" t="s">
        <v>924</v>
      </c>
      <c r="F74" s="4" t="s">
        <v>714</v>
      </c>
      <c r="G74" s="4" t="s">
        <v>205</v>
      </c>
      <c r="H74" s="4">
        <v>0</v>
      </c>
      <c r="I74" s="4" t="s">
        <v>49</v>
      </c>
      <c r="J74" s="4">
        <v>0</v>
      </c>
      <c r="K74" s="4" t="s">
        <v>49</v>
      </c>
      <c r="L74" s="4" t="b">
        <v>1</v>
      </c>
      <c r="M74" s="5">
        <v>41089</v>
      </c>
      <c r="N74" s="4">
        <v>0</v>
      </c>
      <c r="O74" s="4" t="s">
        <v>607</v>
      </c>
      <c r="P74" s="4">
        <v>0</v>
      </c>
      <c r="Q74" s="4" t="s">
        <v>607</v>
      </c>
      <c r="R74" s="4">
        <v>2</v>
      </c>
      <c r="S74" s="4" t="s">
        <v>49</v>
      </c>
    </row>
    <row r="75" spans="1:19">
      <c r="A75" s="4" t="s">
        <v>931</v>
      </c>
      <c r="B75" s="4" t="s">
        <v>282</v>
      </c>
      <c r="C75" s="4" t="s">
        <v>925</v>
      </c>
      <c r="D75" s="4" t="s">
        <v>238</v>
      </c>
      <c r="E75" s="4" t="s">
        <v>924</v>
      </c>
      <c r="F75" s="4" t="s">
        <v>714</v>
      </c>
      <c r="G75" s="4" t="s">
        <v>205</v>
      </c>
      <c r="H75" s="4">
        <v>0</v>
      </c>
      <c r="I75" s="4" t="s">
        <v>49</v>
      </c>
      <c r="J75" s="4">
        <v>0</v>
      </c>
      <c r="K75" s="4" t="s">
        <v>49</v>
      </c>
      <c r="L75" s="4" t="b">
        <v>1</v>
      </c>
      <c r="M75" s="5">
        <v>41089</v>
      </c>
      <c r="N75" s="4">
        <v>0</v>
      </c>
      <c r="O75" s="4" t="s">
        <v>607</v>
      </c>
      <c r="P75" s="4">
        <v>0</v>
      </c>
      <c r="Q75" s="4" t="s">
        <v>607</v>
      </c>
      <c r="R75" s="4">
        <v>2</v>
      </c>
      <c r="S75" s="4" t="s">
        <v>49</v>
      </c>
    </row>
    <row r="76" spans="1:19">
      <c r="A76" s="4" t="s">
        <v>181</v>
      </c>
      <c r="B76" s="4" t="s">
        <v>182</v>
      </c>
      <c r="C76" s="4" t="s">
        <v>180</v>
      </c>
      <c r="D76" s="4" t="s">
        <v>704</v>
      </c>
      <c r="E76" s="4" t="s">
        <v>179</v>
      </c>
      <c r="F76" s="4" t="s">
        <v>29</v>
      </c>
      <c r="G76" s="4" t="s">
        <v>119</v>
      </c>
      <c r="H76" s="4">
        <v>0</v>
      </c>
      <c r="I76" s="4" t="s">
        <v>49</v>
      </c>
      <c r="J76" s="4">
        <v>0</v>
      </c>
      <c r="K76" s="4" t="s">
        <v>49</v>
      </c>
      <c r="L76" s="4" t="b">
        <v>1</v>
      </c>
      <c r="M76" s="5">
        <v>40821</v>
      </c>
      <c r="N76" s="4">
        <v>0</v>
      </c>
      <c r="O76" s="4" t="s">
        <v>607</v>
      </c>
      <c r="P76" s="4">
        <v>0</v>
      </c>
      <c r="Q76" s="4" t="s">
        <v>607</v>
      </c>
      <c r="R76" s="4">
        <v>1</v>
      </c>
      <c r="S76" s="4" t="s">
        <v>49</v>
      </c>
    </row>
    <row r="77" spans="1:19">
      <c r="A77" s="4" t="s">
        <v>408</v>
      </c>
      <c r="B77" s="4" t="s">
        <v>409</v>
      </c>
      <c r="C77" s="4" t="s">
        <v>409</v>
      </c>
      <c r="D77" s="4" t="s">
        <v>704</v>
      </c>
      <c r="E77" s="4" t="s">
        <v>408</v>
      </c>
      <c r="F77" s="4" t="s">
        <v>29</v>
      </c>
      <c r="G77" s="4" t="s">
        <v>119</v>
      </c>
      <c r="H77" s="4">
        <v>2.92</v>
      </c>
      <c r="I77" s="4" t="s">
        <v>49</v>
      </c>
      <c r="J77" s="4">
        <v>0</v>
      </c>
      <c r="K77" s="4" t="s">
        <v>49</v>
      </c>
      <c r="L77" s="4" t="b">
        <v>1</v>
      </c>
      <c r="M77" s="5">
        <v>40995</v>
      </c>
      <c r="N77" s="4">
        <v>500</v>
      </c>
      <c r="O77" s="4" t="s">
        <v>607</v>
      </c>
      <c r="P77" s="4">
        <v>500</v>
      </c>
      <c r="Q77" s="4" t="s">
        <v>607</v>
      </c>
      <c r="R77" s="4">
        <v>3</v>
      </c>
      <c r="S77" s="4" t="s">
        <v>49</v>
      </c>
    </row>
    <row r="78" spans="1:19">
      <c r="A78" s="4" t="s">
        <v>421</v>
      </c>
      <c r="B78" s="4" t="s">
        <v>409</v>
      </c>
      <c r="C78" s="4" t="s">
        <v>409</v>
      </c>
      <c r="D78" s="4" t="s">
        <v>704</v>
      </c>
      <c r="E78" s="4" t="s">
        <v>408</v>
      </c>
      <c r="F78" s="4" t="s">
        <v>29</v>
      </c>
      <c r="G78" s="4" t="s">
        <v>119</v>
      </c>
      <c r="H78" s="4">
        <v>0</v>
      </c>
      <c r="I78" s="4" t="s">
        <v>49</v>
      </c>
      <c r="J78" s="4">
        <v>0</v>
      </c>
      <c r="K78" s="4" t="s">
        <v>49</v>
      </c>
      <c r="L78" s="4" t="b">
        <v>1</v>
      </c>
      <c r="M78" s="5">
        <v>40995</v>
      </c>
      <c r="N78" s="4">
        <v>500</v>
      </c>
      <c r="O78" s="4" t="s">
        <v>607</v>
      </c>
      <c r="P78" s="4">
        <v>500</v>
      </c>
      <c r="Q78" s="4" t="s">
        <v>607</v>
      </c>
      <c r="R78" s="4">
        <v>3</v>
      </c>
      <c r="S78" s="4" t="s">
        <v>49</v>
      </c>
    </row>
    <row r="79" spans="1:19">
      <c r="A79" s="4" t="s">
        <v>47</v>
      </c>
      <c r="B79" s="4" t="s">
        <v>48</v>
      </c>
      <c r="C79" s="4" t="s">
        <v>23</v>
      </c>
      <c r="D79" s="4" t="s">
        <v>704</v>
      </c>
      <c r="E79" s="4" t="s">
        <v>176</v>
      </c>
      <c r="F79" s="4" t="s">
        <v>29</v>
      </c>
      <c r="G79" s="4" t="s">
        <v>119</v>
      </c>
      <c r="H79" s="4">
        <v>16</v>
      </c>
      <c r="I79" s="4" t="s">
        <v>49</v>
      </c>
      <c r="J79" s="4">
        <v>0</v>
      </c>
      <c r="K79" s="4" t="s">
        <v>49</v>
      </c>
      <c r="L79" s="4" t="b">
        <v>1</v>
      </c>
      <c r="M79" s="5">
        <v>40947</v>
      </c>
      <c r="N79" s="4">
        <v>0</v>
      </c>
      <c r="O79" s="4" t="s">
        <v>607</v>
      </c>
      <c r="P79" s="4">
        <v>0</v>
      </c>
      <c r="Q79" s="4" t="s">
        <v>607</v>
      </c>
      <c r="R79" s="4">
        <v>16</v>
      </c>
      <c r="S79" s="4" t="s">
        <v>49</v>
      </c>
    </row>
    <row r="80" spans="1:19">
      <c r="A80" s="4" t="s">
        <v>183</v>
      </c>
      <c r="B80" s="4" t="s">
        <v>184</v>
      </c>
      <c r="C80" s="4" t="s">
        <v>180</v>
      </c>
      <c r="D80" s="4" t="s">
        <v>704</v>
      </c>
      <c r="E80" s="4" t="s">
        <v>179</v>
      </c>
      <c r="F80" s="4" t="s">
        <v>29</v>
      </c>
      <c r="G80" s="4" t="s">
        <v>119</v>
      </c>
      <c r="H80" s="4">
        <v>0</v>
      </c>
      <c r="I80" s="4" t="s">
        <v>49</v>
      </c>
      <c r="J80" s="4">
        <v>0</v>
      </c>
      <c r="K80" s="4" t="s">
        <v>49</v>
      </c>
      <c r="L80" s="4" t="b">
        <v>1</v>
      </c>
      <c r="M80" s="5">
        <v>40821</v>
      </c>
      <c r="N80" s="4">
        <v>0</v>
      </c>
      <c r="O80" s="4" t="s">
        <v>607</v>
      </c>
      <c r="P80" s="4">
        <v>0</v>
      </c>
      <c r="Q80" s="4" t="s">
        <v>607</v>
      </c>
      <c r="R80" s="4">
        <v>2.5</v>
      </c>
      <c r="S80" s="4" t="s">
        <v>49</v>
      </c>
    </row>
    <row r="81" spans="1:19">
      <c r="A81" s="4" t="s">
        <v>432</v>
      </c>
      <c r="B81" s="4" t="s">
        <v>433</v>
      </c>
      <c r="C81" s="4" t="s">
        <v>440</v>
      </c>
      <c r="D81" s="4" t="s">
        <v>704</v>
      </c>
      <c r="E81" s="4" t="s">
        <v>439</v>
      </c>
      <c r="F81" s="4" t="s">
        <v>29</v>
      </c>
      <c r="G81" s="4" t="s">
        <v>119</v>
      </c>
      <c r="H81" s="4">
        <v>2.25</v>
      </c>
      <c r="I81" s="4" t="s">
        <v>49</v>
      </c>
      <c r="J81" s="4">
        <v>7.75</v>
      </c>
      <c r="K81" s="4" t="s">
        <v>49</v>
      </c>
      <c r="L81" s="4" t="b">
        <v>1</v>
      </c>
      <c r="M81" s="5">
        <v>41001</v>
      </c>
      <c r="N81" s="4">
        <v>0</v>
      </c>
      <c r="O81" s="4" t="s">
        <v>607</v>
      </c>
      <c r="P81" s="4">
        <v>0</v>
      </c>
      <c r="Q81" s="4" t="s">
        <v>607</v>
      </c>
      <c r="R81" s="4">
        <v>10</v>
      </c>
      <c r="S81" s="4" t="s">
        <v>49</v>
      </c>
    </row>
    <row r="82" spans="1:19">
      <c r="A82" s="4" t="s">
        <v>430</v>
      </c>
      <c r="B82" s="4" t="s">
        <v>431</v>
      </c>
      <c r="C82" s="4" t="s">
        <v>440</v>
      </c>
      <c r="D82" s="4" t="s">
        <v>704</v>
      </c>
      <c r="E82" s="4" t="s">
        <v>439</v>
      </c>
      <c r="F82" s="4" t="s">
        <v>29</v>
      </c>
      <c r="G82" s="4" t="s">
        <v>119</v>
      </c>
      <c r="H82" s="4">
        <v>55.17</v>
      </c>
      <c r="I82" s="4" t="s">
        <v>49</v>
      </c>
      <c r="J82" s="4">
        <v>51.83</v>
      </c>
      <c r="K82" s="4" t="s">
        <v>49</v>
      </c>
      <c r="L82" s="4" t="b">
        <v>1</v>
      </c>
      <c r="M82" s="5">
        <v>41001</v>
      </c>
      <c r="N82" s="4">
        <v>0</v>
      </c>
      <c r="O82" s="4" t="s">
        <v>607</v>
      </c>
      <c r="P82" s="4">
        <v>0</v>
      </c>
      <c r="Q82" s="4" t="s">
        <v>607</v>
      </c>
      <c r="R82" s="4">
        <v>107</v>
      </c>
      <c r="S82" s="4" t="s">
        <v>49</v>
      </c>
    </row>
    <row r="83" spans="1:19">
      <c r="A83" s="4" t="s">
        <v>204</v>
      </c>
      <c r="B83" s="4" t="s">
        <v>19</v>
      </c>
      <c r="C83" s="4" t="s">
        <v>19</v>
      </c>
      <c r="D83" s="4" t="s">
        <v>704</v>
      </c>
      <c r="E83" s="4" t="s">
        <v>204</v>
      </c>
      <c r="F83" s="4" t="s">
        <v>29</v>
      </c>
      <c r="G83" s="4" t="s">
        <v>205</v>
      </c>
      <c r="H83" s="4">
        <v>9</v>
      </c>
      <c r="I83" s="4" t="s">
        <v>49</v>
      </c>
      <c r="J83" s="4">
        <v>0</v>
      </c>
      <c r="K83" s="4" t="s">
        <v>49</v>
      </c>
      <c r="L83" s="4" t="b">
        <v>1</v>
      </c>
      <c r="M83" s="5">
        <v>40857</v>
      </c>
      <c r="N83" s="4">
        <v>0</v>
      </c>
      <c r="O83" s="4" t="s">
        <v>607</v>
      </c>
      <c r="P83" s="4">
        <v>0</v>
      </c>
      <c r="Q83" s="4" t="s">
        <v>607</v>
      </c>
      <c r="R83" s="4">
        <v>6</v>
      </c>
      <c r="S83" s="4" t="s">
        <v>49</v>
      </c>
    </row>
    <row r="84" spans="1:19">
      <c r="A84" s="4" t="s">
        <v>882</v>
      </c>
      <c r="B84" s="4" t="s">
        <v>101</v>
      </c>
      <c r="C84" s="4" t="s">
        <v>877</v>
      </c>
      <c r="D84" s="4" t="s">
        <v>238</v>
      </c>
      <c r="E84" s="4" t="s">
        <v>876</v>
      </c>
      <c r="F84" s="4" t="s">
        <v>715</v>
      </c>
      <c r="G84" s="4" t="s">
        <v>205</v>
      </c>
      <c r="H84" s="4">
        <v>0</v>
      </c>
      <c r="I84" s="4" t="s">
        <v>49</v>
      </c>
      <c r="J84" s="4">
        <v>0</v>
      </c>
      <c r="K84" s="4" t="s">
        <v>49</v>
      </c>
      <c r="L84" s="4" t="b">
        <v>1</v>
      </c>
      <c r="M84" s="5">
        <v>41081</v>
      </c>
      <c r="N84" s="4">
        <v>0</v>
      </c>
      <c r="O84" s="4" t="s">
        <v>607</v>
      </c>
      <c r="P84" s="4">
        <v>0</v>
      </c>
      <c r="Q84" s="4" t="s">
        <v>607</v>
      </c>
      <c r="R84" s="4">
        <v>2</v>
      </c>
      <c r="S84" s="4" t="s">
        <v>49</v>
      </c>
    </row>
    <row r="85" spans="1:19">
      <c r="A85" s="4" t="s">
        <v>200</v>
      </c>
      <c r="B85" s="4" t="s">
        <v>201</v>
      </c>
      <c r="C85" s="4" t="s">
        <v>201</v>
      </c>
      <c r="D85" s="4" t="s">
        <v>704</v>
      </c>
      <c r="E85" s="4" t="s">
        <v>200</v>
      </c>
      <c r="F85" s="4" t="s">
        <v>29</v>
      </c>
      <c r="G85" s="4" t="s">
        <v>119</v>
      </c>
      <c r="H85" s="4">
        <v>7.5</v>
      </c>
      <c r="I85" s="4" t="s">
        <v>49</v>
      </c>
      <c r="J85" s="4">
        <v>7.5</v>
      </c>
      <c r="K85" s="4" t="s">
        <v>49</v>
      </c>
      <c r="L85" s="4" t="b">
        <v>1</v>
      </c>
      <c r="M85" s="5">
        <v>40805</v>
      </c>
      <c r="N85" s="4">
        <v>0</v>
      </c>
      <c r="O85" s="4" t="s">
        <v>607</v>
      </c>
      <c r="P85" s="4">
        <v>0</v>
      </c>
      <c r="Q85" s="4" t="s">
        <v>607</v>
      </c>
      <c r="R85" s="4">
        <v>15</v>
      </c>
      <c r="S85" s="4" t="s">
        <v>49</v>
      </c>
    </row>
    <row r="86" spans="1:19">
      <c r="A86" s="4" t="s">
        <v>202</v>
      </c>
      <c r="B86" s="4" t="s">
        <v>203</v>
      </c>
      <c r="C86" s="4" t="s">
        <v>201</v>
      </c>
      <c r="D86" s="4" t="s">
        <v>704</v>
      </c>
      <c r="E86" s="4" t="s">
        <v>200</v>
      </c>
      <c r="F86" s="4" t="s">
        <v>29</v>
      </c>
      <c r="G86" s="4" t="s">
        <v>119</v>
      </c>
      <c r="H86" s="4">
        <v>7.5</v>
      </c>
      <c r="I86" s="4" t="s">
        <v>49</v>
      </c>
      <c r="J86" s="4">
        <v>7.5</v>
      </c>
      <c r="K86" s="4" t="s">
        <v>49</v>
      </c>
      <c r="L86" s="4" t="b">
        <v>1</v>
      </c>
      <c r="M86" s="5">
        <v>40805</v>
      </c>
      <c r="N86" s="4">
        <v>0</v>
      </c>
      <c r="O86" s="4" t="s">
        <v>607</v>
      </c>
      <c r="P86" s="4">
        <v>0</v>
      </c>
      <c r="Q86" s="4" t="s">
        <v>607</v>
      </c>
      <c r="R86" s="4">
        <v>15</v>
      </c>
      <c r="S86" s="4" t="s">
        <v>49</v>
      </c>
    </row>
    <row r="87" spans="1:19">
      <c r="A87" s="4" t="s">
        <v>883</v>
      </c>
      <c r="B87" s="4" t="s">
        <v>103</v>
      </c>
      <c r="C87" s="4" t="s">
        <v>877</v>
      </c>
      <c r="D87" s="4" t="s">
        <v>238</v>
      </c>
      <c r="E87" s="4" t="s">
        <v>876</v>
      </c>
      <c r="F87" s="4" t="s">
        <v>715</v>
      </c>
      <c r="G87" s="4" t="s">
        <v>205</v>
      </c>
      <c r="H87" s="4">
        <v>0</v>
      </c>
      <c r="I87" s="4" t="s">
        <v>49</v>
      </c>
      <c r="J87" s="4">
        <v>0</v>
      </c>
      <c r="K87" s="4" t="s">
        <v>49</v>
      </c>
      <c r="L87" s="4" t="b">
        <v>1</v>
      </c>
      <c r="M87" s="5">
        <v>41081</v>
      </c>
      <c r="N87" s="4">
        <v>0</v>
      </c>
      <c r="O87" s="4" t="s">
        <v>607</v>
      </c>
      <c r="P87" s="4">
        <v>0</v>
      </c>
      <c r="Q87" s="4" t="s">
        <v>607</v>
      </c>
      <c r="R87" s="4">
        <v>1</v>
      </c>
      <c r="S87" s="4" t="s">
        <v>49</v>
      </c>
    </row>
    <row r="88" spans="1:19">
      <c r="A88" s="4" t="s">
        <v>710</v>
      </c>
      <c r="B88" s="4" t="s">
        <v>711</v>
      </c>
      <c r="C88" s="4" t="s">
        <v>711</v>
      </c>
      <c r="D88" s="4" t="s">
        <v>704</v>
      </c>
      <c r="E88" s="4" t="s">
        <v>710</v>
      </c>
      <c r="F88" s="4" t="s">
        <v>29</v>
      </c>
      <c r="G88" s="4" t="s">
        <v>205</v>
      </c>
      <c r="H88" s="4">
        <v>6.8</v>
      </c>
      <c r="I88" s="4" t="s">
        <v>49</v>
      </c>
      <c r="J88" s="4">
        <v>3.2</v>
      </c>
      <c r="K88" s="4" t="s">
        <v>49</v>
      </c>
      <c r="L88" s="4" t="b">
        <v>1</v>
      </c>
      <c r="M88" s="5">
        <v>41058</v>
      </c>
      <c r="N88" s="4">
        <v>1500</v>
      </c>
      <c r="O88" s="4" t="s">
        <v>607</v>
      </c>
      <c r="P88" s="4">
        <v>1020</v>
      </c>
      <c r="Q88" s="4" t="s">
        <v>607</v>
      </c>
      <c r="R88" s="4">
        <v>10</v>
      </c>
      <c r="S88" s="4" t="s">
        <v>49</v>
      </c>
    </row>
    <row r="89" spans="1:19">
      <c r="A89" s="4" t="s">
        <v>884</v>
      </c>
      <c r="B89" s="4" t="s">
        <v>220</v>
      </c>
      <c r="C89" s="4" t="s">
        <v>877</v>
      </c>
      <c r="D89" s="4" t="s">
        <v>238</v>
      </c>
      <c r="E89" s="4" t="s">
        <v>876</v>
      </c>
      <c r="F89" s="4" t="s">
        <v>715</v>
      </c>
      <c r="G89" s="4" t="s">
        <v>205</v>
      </c>
      <c r="H89" s="4">
        <v>0</v>
      </c>
      <c r="I89" s="4" t="s">
        <v>49</v>
      </c>
      <c r="J89" s="4">
        <v>0</v>
      </c>
      <c r="K89" s="4" t="s">
        <v>49</v>
      </c>
      <c r="L89" s="4" t="b">
        <v>1</v>
      </c>
      <c r="M89" s="5">
        <v>41081</v>
      </c>
      <c r="N89" s="4">
        <v>0</v>
      </c>
      <c r="O89" s="4" t="s">
        <v>607</v>
      </c>
      <c r="P89" s="4">
        <v>0</v>
      </c>
      <c r="Q89" s="4" t="s">
        <v>607</v>
      </c>
      <c r="R89" s="4">
        <v>1</v>
      </c>
      <c r="S89" s="4" t="s">
        <v>49</v>
      </c>
    </row>
    <row r="90" spans="1:19">
      <c r="A90" s="4" t="s">
        <v>885</v>
      </c>
      <c r="B90" s="4" t="s">
        <v>59</v>
      </c>
      <c r="C90" s="4" t="s">
        <v>877</v>
      </c>
      <c r="D90" s="4" t="s">
        <v>238</v>
      </c>
      <c r="E90" s="4" t="s">
        <v>876</v>
      </c>
      <c r="F90" s="4" t="s">
        <v>715</v>
      </c>
      <c r="G90" s="4" t="s">
        <v>205</v>
      </c>
      <c r="H90" s="4">
        <v>0</v>
      </c>
      <c r="I90" s="4" t="s">
        <v>49</v>
      </c>
      <c r="J90" s="4">
        <v>0</v>
      </c>
      <c r="K90" s="4" t="s">
        <v>49</v>
      </c>
      <c r="L90" s="4" t="b">
        <v>1</v>
      </c>
      <c r="M90" s="5">
        <v>41081</v>
      </c>
      <c r="N90" s="4">
        <v>0</v>
      </c>
      <c r="O90" s="4" t="s">
        <v>607</v>
      </c>
      <c r="P90" s="4">
        <v>0</v>
      </c>
      <c r="Q90" s="4" t="s">
        <v>607</v>
      </c>
      <c r="R90" s="4">
        <v>1</v>
      </c>
      <c r="S90" s="4" t="s">
        <v>49</v>
      </c>
    </row>
    <row r="91" spans="1:19">
      <c r="A91" s="4" t="s">
        <v>886</v>
      </c>
      <c r="B91" s="4" t="s">
        <v>223</v>
      </c>
      <c r="C91" s="4" t="s">
        <v>877</v>
      </c>
      <c r="D91" s="4" t="s">
        <v>238</v>
      </c>
      <c r="E91" s="4" t="s">
        <v>876</v>
      </c>
      <c r="F91" s="4" t="s">
        <v>715</v>
      </c>
      <c r="G91" s="4" t="s">
        <v>205</v>
      </c>
      <c r="H91" s="4">
        <v>0</v>
      </c>
      <c r="I91" s="4" t="s">
        <v>49</v>
      </c>
      <c r="J91" s="4">
        <v>0</v>
      </c>
      <c r="K91" s="4" t="s">
        <v>49</v>
      </c>
      <c r="L91" s="4" t="b">
        <v>1</v>
      </c>
      <c r="M91" s="5">
        <v>41081</v>
      </c>
      <c r="N91" s="4">
        <v>0</v>
      </c>
      <c r="O91" s="4" t="s">
        <v>607</v>
      </c>
      <c r="P91" s="4">
        <v>0</v>
      </c>
      <c r="Q91" s="4" t="s">
        <v>607</v>
      </c>
      <c r="R91" s="4">
        <v>1</v>
      </c>
      <c r="S91" s="4" t="s">
        <v>49</v>
      </c>
    </row>
    <row r="92" spans="1:19">
      <c r="A92" s="4" t="s">
        <v>887</v>
      </c>
      <c r="B92" s="4" t="s">
        <v>62</v>
      </c>
      <c r="C92" s="4" t="s">
        <v>877</v>
      </c>
      <c r="D92" s="4" t="s">
        <v>238</v>
      </c>
      <c r="E92" s="4" t="s">
        <v>876</v>
      </c>
      <c r="F92" s="4" t="s">
        <v>715</v>
      </c>
      <c r="G92" s="4" t="s">
        <v>205</v>
      </c>
      <c r="H92" s="4">
        <v>0</v>
      </c>
      <c r="I92" s="4" t="s">
        <v>49</v>
      </c>
      <c r="J92" s="4">
        <v>0</v>
      </c>
      <c r="K92" s="4" t="s">
        <v>49</v>
      </c>
      <c r="L92" s="4" t="b">
        <v>1</v>
      </c>
      <c r="M92" s="5">
        <v>41081</v>
      </c>
      <c r="N92" s="4">
        <v>0</v>
      </c>
      <c r="O92" s="4" t="s">
        <v>607</v>
      </c>
      <c r="P92" s="4">
        <v>0</v>
      </c>
      <c r="Q92" s="4" t="s">
        <v>607</v>
      </c>
      <c r="R92" s="4">
        <v>1</v>
      </c>
      <c r="S92" s="4" t="s">
        <v>49</v>
      </c>
    </row>
    <row r="93" spans="1:19">
      <c r="A93" s="4" t="s">
        <v>1112</v>
      </c>
      <c r="B93" s="4" t="s">
        <v>1113</v>
      </c>
      <c r="C93" s="4" t="s">
        <v>1113</v>
      </c>
      <c r="D93" s="4" t="s">
        <v>704</v>
      </c>
      <c r="E93" s="4" t="s">
        <v>1112</v>
      </c>
      <c r="F93" s="4" t="s">
        <v>29</v>
      </c>
      <c r="G93" s="4" t="s">
        <v>205</v>
      </c>
      <c r="H93" s="4">
        <v>2</v>
      </c>
      <c r="I93" s="4" t="s">
        <v>49</v>
      </c>
      <c r="J93" s="4">
        <v>0</v>
      </c>
      <c r="K93" s="4" t="s">
        <v>49</v>
      </c>
      <c r="L93" s="4" t="b">
        <v>0</v>
      </c>
      <c r="M93" s="5">
        <v>41121</v>
      </c>
      <c r="N93" s="4">
        <v>0</v>
      </c>
      <c r="O93" s="4" t="s">
        <v>607</v>
      </c>
      <c r="P93" s="4">
        <v>0</v>
      </c>
      <c r="Q93" s="4" t="s">
        <v>607</v>
      </c>
      <c r="R93" s="4">
        <v>2</v>
      </c>
      <c r="S93" s="4" t="s">
        <v>49</v>
      </c>
    </row>
    <row r="94" spans="1:19">
      <c r="A94" s="4" t="s">
        <v>1151</v>
      </c>
      <c r="B94" s="4" t="s">
        <v>1113</v>
      </c>
      <c r="C94" s="4" t="s">
        <v>1113</v>
      </c>
      <c r="D94" s="4" t="s">
        <v>704</v>
      </c>
      <c r="E94" s="4" t="s">
        <v>1112</v>
      </c>
      <c r="F94" s="4" t="s">
        <v>29</v>
      </c>
      <c r="G94" s="4" t="s">
        <v>205</v>
      </c>
      <c r="H94" s="4">
        <v>0</v>
      </c>
      <c r="I94" s="4" t="s">
        <v>49</v>
      </c>
      <c r="J94" s="4">
        <v>0</v>
      </c>
      <c r="K94" s="4" t="s">
        <v>49</v>
      </c>
      <c r="L94" s="4" t="b">
        <v>0</v>
      </c>
      <c r="M94" s="5">
        <v>41121</v>
      </c>
      <c r="N94" s="4">
        <v>0</v>
      </c>
      <c r="O94" s="4" t="s">
        <v>607</v>
      </c>
      <c r="P94" s="4">
        <v>0</v>
      </c>
      <c r="Q94" s="4" t="s">
        <v>607</v>
      </c>
      <c r="R94" s="4">
        <v>2</v>
      </c>
      <c r="S94" s="4" t="s">
        <v>49</v>
      </c>
    </row>
    <row r="95" spans="1:19">
      <c r="A95" s="4" t="s">
        <v>876</v>
      </c>
      <c r="B95" s="4" t="s">
        <v>877</v>
      </c>
      <c r="C95" s="4" t="s">
        <v>877</v>
      </c>
      <c r="D95" s="4" t="s">
        <v>238</v>
      </c>
      <c r="E95" s="4" t="s">
        <v>876</v>
      </c>
      <c r="F95" s="4" t="s">
        <v>715</v>
      </c>
      <c r="G95" s="4" t="s">
        <v>205</v>
      </c>
      <c r="H95" s="4">
        <v>5</v>
      </c>
      <c r="I95" s="4" t="s">
        <v>49</v>
      </c>
      <c r="J95" s="4">
        <v>0</v>
      </c>
      <c r="K95" s="4" t="s">
        <v>49</v>
      </c>
      <c r="L95" s="4" t="b">
        <v>1</v>
      </c>
      <c r="M95" s="5">
        <v>41081</v>
      </c>
      <c r="N95" s="4">
        <v>800</v>
      </c>
      <c r="O95" s="4" t="s">
        <v>607</v>
      </c>
      <c r="P95" s="4">
        <v>800</v>
      </c>
      <c r="Q95" s="4" t="s">
        <v>607</v>
      </c>
      <c r="R95" s="4">
        <v>5</v>
      </c>
      <c r="S95" s="4" t="s">
        <v>49</v>
      </c>
    </row>
    <row r="96" spans="1:19">
      <c r="A96" s="4" t="s">
        <v>888</v>
      </c>
      <c r="B96" s="4" t="s">
        <v>85</v>
      </c>
      <c r="C96" s="4" t="s">
        <v>877</v>
      </c>
      <c r="D96" s="4" t="s">
        <v>238</v>
      </c>
      <c r="E96" s="4" t="s">
        <v>876</v>
      </c>
      <c r="F96" s="4" t="s">
        <v>715</v>
      </c>
      <c r="G96" s="4" t="s">
        <v>205</v>
      </c>
      <c r="H96" s="4">
        <v>0</v>
      </c>
      <c r="I96" s="4" t="s">
        <v>49</v>
      </c>
      <c r="J96" s="4">
        <v>0</v>
      </c>
      <c r="K96" s="4" t="s">
        <v>49</v>
      </c>
      <c r="L96" s="4" t="b">
        <v>1</v>
      </c>
      <c r="M96" s="5">
        <v>41081</v>
      </c>
      <c r="N96" s="4">
        <v>0</v>
      </c>
      <c r="O96" s="4" t="s">
        <v>607</v>
      </c>
      <c r="P96" s="4">
        <v>0</v>
      </c>
      <c r="Q96" s="4" t="s">
        <v>607</v>
      </c>
      <c r="R96" s="4">
        <v>2</v>
      </c>
      <c r="S96" s="4" t="s">
        <v>49</v>
      </c>
    </row>
    <row r="97" spans="1:19">
      <c r="A97" s="4" t="s">
        <v>889</v>
      </c>
      <c r="B97" s="4" t="s">
        <v>224</v>
      </c>
      <c r="C97" s="4" t="s">
        <v>877</v>
      </c>
      <c r="D97" s="4" t="s">
        <v>238</v>
      </c>
      <c r="E97" s="4" t="s">
        <v>876</v>
      </c>
      <c r="F97" s="4" t="s">
        <v>715</v>
      </c>
      <c r="G97" s="4" t="s">
        <v>205</v>
      </c>
      <c r="H97" s="4">
        <v>0</v>
      </c>
      <c r="I97" s="4" t="s">
        <v>49</v>
      </c>
      <c r="J97" s="4">
        <v>0</v>
      </c>
      <c r="K97" s="4" t="s">
        <v>49</v>
      </c>
      <c r="L97" s="4" t="b">
        <v>1</v>
      </c>
      <c r="M97" s="5">
        <v>41081</v>
      </c>
      <c r="N97" s="4">
        <v>0</v>
      </c>
      <c r="O97" s="4" t="s">
        <v>607</v>
      </c>
      <c r="P97" s="4">
        <v>0</v>
      </c>
      <c r="Q97" s="4" t="s">
        <v>607</v>
      </c>
      <c r="R97" s="4">
        <v>1</v>
      </c>
      <c r="S97" s="4" t="s">
        <v>49</v>
      </c>
    </row>
    <row r="98" spans="1:19">
      <c r="A98" s="4" t="s">
        <v>969</v>
      </c>
      <c r="B98" s="4" t="s">
        <v>101</v>
      </c>
      <c r="C98" s="4" t="s">
        <v>965</v>
      </c>
      <c r="D98" s="4" t="s">
        <v>238</v>
      </c>
      <c r="E98" s="4" t="s">
        <v>964</v>
      </c>
      <c r="F98" s="4" t="s">
        <v>713</v>
      </c>
      <c r="G98" s="4" t="s">
        <v>119</v>
      </c>
      <c r="H98" s="4">
        <v>3.5</v>
      </c>
      <c r="I98" s="4" t="s">
        <v>49</v>
      </c>
      <c r="J98" s="4">
        <v>0</v>
      </c>
      <c r="K98" s="4" t="s">
        <v>49</v>
      </c>
      <c r="L98" s="4" t="b">
        <v>1</v>
      </c>
      <c r="M98" s="5">
        <v>41095</v>
      </c>
      <c r="N98" s="4">
        <v>0</v>
      </c>
      <c r="O98" s="4" t="s">
        <v>607</v>
      </c>
      <c r="P98" s="4">
        <v>0</v>
      </c>
      <c r="Q98" s="4" t="s">
        <v>607</v>
      </c>
      <c r="R98" s="4">
        <v>3</v>
      </c>
      <c r="S98" s="4" t="s">
        <v>49</v>
      </c>
    </row>
    <row r="99" spans="1:19">
      <c r="A99" s="4" t="s">
        <v>799</v>
      </c>
      <c r="B99" s="4" t="s">
        <v>800</v>
      </c>
      <c r="C99" s="4" t="s">
        <v>800</v>
      </c>
      <c r="D99" s="4" t="s">
        <v>238</v>
      </c>
      <c r="E99" s="4" t="s">
        <v>799</v>
      </c>
      <c r="F99" s="4" t="s">
        <v>715</v>
      </c>
      <c r="G99" s="4" t="s">
        <v>119</v>
      </c>
      <c r="H99" s="4">
        <v>3.69</v>
      </c>
      <c r="I99" s="4" t="s">
        <v>49</v>
      </c>
      <c r="J99" s="4">
        <v>2.31</v>
      </c>
      <c r="K99" s="4" t="s">
        <v>49</v>
      </c>
      <c r="L99" s="4" t="b">
        <v>1</v>
      </c>
      <c r="M99" s="5">
        <v>41064</v>
      </c>
      <c r="N99" s="4">
        <v>800</v>
      </c>
      <c r="O99" s="4" t="s">
        <v>607</v>
      </c>
      <c r="P99" s="4">
        <v>491.7</v>
      </c>
      <c r="Q99" s="4" t="s">
        <v>607</v>
      </c>
      <c r="R99" s="4">
        <v>6</v>
      </c>
      <c r="S99" s="4" t="s">
        <v>49</v>
      </c>
    </row>
    <row r="100" spans="1:19">
      <c r="A100" s="4" t="s">
        <v>964</v>
      </c>
      <c r="B100" s="4" t="s">
        <v>965</v>
      </c>
      <c r="C100" s="4" t="s">
        <v>965</v>
      </c>
      <c r="D100" s="4" t="s">
        <v>238</v>
      </c>
      <c r="E100" s="4" t="s">
        <v>964</v>
      </c>
      <c r="F100" s="4" t="s">
        <v>713</v>
      </c>
      <c r="G100" s="4" t="s">
        <v>119</v>
      </c>
      <c r="H100" s="4">
        <v>3.5</v>
      </c>
      <c r="I100" s="4" t="s">
        <v>49</v>
      </c>
      <c r="J100" s="4">
        <v>3</v>
      </c>
      <c r="K100" s="4" t="s">
        <v>49</v>
      </c>
      <c r="L100" s="4" t="b">
        <v>1</v>
      </c>
      <c r="M100" s="5">
        <v>41095</v>
      </c>
      <c r="N100" s="4">
        <v>1500</v>
      </c>
      <c r="O100" s="4" t="s">
        <v>607</v>
      </c>
      <c r="P100" s="4">
        <v>1050</v>
      </c>
      <c r="Q100" s="4" t="s">
        <v>607</v>
      </c>
      <c r="R100" s="4">
        <v>10</v>
      </c>
      <c r="S100" s="4" t="s">
        <v>49</v>
      </c>
    </row>
    <row r="101" spans="1:19">
      <c r="A101" s="4" t="s">
        <v>970</v>
      </c>
      <c r="B101" s="4" t="s">
        <v>256</v>
      </c>
      <c r="C101" s="4" t="s">
        <v>965</v>
      </c>
      <c r="D101" s="4" t="s">
        <v>238</v>
      </c>
      <c r="E101" s="4" t="s">
        <v>964</v>
      </c>
      <c r="F101" s="4" t="s">
        <v>713</v>
      </c>
      <c r="G101" s="4" t="s">
        <v>119</v>
      </c>
      <c r="H101" s="4">
        <v>0</v>
      </c>
      <c r="I101" s="4" t="s">
        <v>49</v>
      </c>
      <c r="J101" s="4">
        <v>0</v>
      </c>
      <c r="K101" s="4" t="s">
        <v>49</v>
      </c>
      <c r="L101" s="4" t="b">
        <v>1</v>
      </c>
      <c r="M101" s="5">
        <v>41095</v>
      </c>
      <c r="N101" s="4">
        <v>0</v>
      </c>
      <c r="O101" s="4" t="s">
        <v>607</v>
      </c>
      <c r="P101" s="4">
        <v>0</v>
      </c>
      <c r="Q101" s="4" t="s">
        <v>607</v>
      </c>
      <c r="R101" s="4">
        <v>2</v>
      </c>
      <c r="S101" s="4" t="s">
        <v>49</v>
      </c>
    </row>
    <row r="102" spans="1:19">
      <c r="A102" s="4" t="s">
        <v>801</v>
      </c>
      <c r="B102" s="4" t="s">
        <v>85</v>
      </c>
      <c r="C102" s="4" t="s">
        <v>800</v>
      </c>
      <c r="D102" s="4" t="s">
        <v>238</v>
      </c>
      <c r="E102" s="4" t="s">
        <v>799</v>
      </c>
      <c r="F102" s="4" t="s">
        <v>715</v>
      </c>
      <c r="G102" s="4" t="s">
        <v>119</v>
      </c>
      <c r="H102" s="4">
        <v>1.01</v>
      </c>
      <c r="I102" s="4" t="s">
        <v>49</v>
      </c>
      <c r="J102" s="4">
        <v>0.99</v>
      </c>
      <c r="K102" s="4" t="s">
        <v>49</v>
      </c>
      <c r="L102" s="4" t="b">
        <v>1</v>
      </c>
      <c r="M102" s="5">
        <v>41064</v>
      </c>
      <c r="N102" s="4">
        <v>0</v>
      </c>
      <c r="O102" s="4" t="s">
        <v>607</v>
      </c>
      <c r="P102" s="4">
        <v>0</v>
      </c>
      <c r="Q102" s="4" t="s">
        <v>607</v>
      </c>
      <c r="R102" s="4">
        <v>2</v>
      </c>
      <c r="S102" s="4" t="s">
        <v>49</v>
      </c>
    </row>
    <row r="103" spans="1:19">
      <c r="A103" s="4" t="s">
        <v>802</v>
      </c>
      <c r="B103" s="4" t="s">
        <v>101</v>
      </c>
      <c r="C103" s="4" t="s">
        <v>800</v>
      </c>
      <c r="D103" s="4" t="s">
        <v>238</v>
      </c>
      <c r="E103" s="4" t="s">
        <v>799</v>
      </c>
      <c r="F103" s="4" t="s">
        <v>715</v>
      </c>
      <c r="G103" s="4" t="s">
        <v>119</v>
      </c>
      <c r="H103" s="4">
        <v>2.68</v>
      </c>
      <c r="I103" s="4" t="s">
        <v>49</v>
      </c>
      <c r="J103" s="4">
        <v>0.32</v>
      </c>
      <c r="K103" s="4" t="s">
        <v>49</v>
      </c>
      <c r="L103" s="4" t="b">
        <v>1</v>
      </c>
      <c r="M103" s="5">
        <v>41064</v>
      </c>
      <c r="N103" s="4">
        <v>0</v>
      </c>
      <c r="O103" s="4" t="s">
        <v>607</v>
      </c>
      <c r="P103" s="4">
        <v>0</v>
      </c>
      <c r="Q103" s="4" t="s">
        <v>607</v>
      </c>
      <c r="R103" s="4">
        <v>3</v>
      </c>
      <c r="S103" s="4" t="s">
        <v>49</v>
      </c>
    </row>
    <row r="104" spans="1:19">
      <c r="A104" s="4" t="s">
        <v>179</v>
      </c>
      <c r="B104" s="4" t="s">
        <v>180</v>
      </c>
      <c r="C104" s="4" t="s">
        <v>180</v>
      </c>
      <c r="D104" s="4" t="s">
        <v>704</v>
      </c>
      <c r="E104" s="4" t="s">
        <v>179</v>
      </c>
      <c r="F104" s="4" t="s">
        <v>29</v>
      </c>
      <c r="G104" s="4" t="s">
        <v>119</v>
      </c>
      <c r="H104" s="4">
        <v>3.5</v>
      </c>
      <c r="I104" s="4" t="s">
        <v>49</v>
      </c>
      <c r="J104" s="4">
        <v>0</v>
      </c>
      <c r="K104" s="4" t="s">
        <v>49</v>
      </c>
      <c r="L104" s="4" t="b">
        <v>1</v>
      </c>
      <c r="M104" s="5">
        <v>40792</v>
      </c>
      <c r="N104" s="4">
        <v>0</v>
      </c>
      <c r="O104" s="4" t="s">
        <v>607</v>
      </c>
      <c r="P104" s="4">
        <v>0</v>
      </c>
      <c r="Q104" s="4" t="s">
        <v>607</v>
      </c>
      <c r="R104" s="4">
        <v>15</v>
      </c>
      <c r="S104" s="4" t="s">
        <v>49</v>
      </c>
    </row>
    <row r="105" spans="1:19">
      <c r="A105" s="4" t="s">
        <v>831</v>
      </c>
      <c r="B105" s="4" t="s">
        <v>832</v>
      </c>
      <c r="C105" s="4" t="s">
        <v>832</v>
      </c>
      <c r="D105" s="4" t="s">
        <v>704</v>
      </c>
      <c r="E105" s="4" t="s">
        <v>831</v>
      </c>
      <c r="F105" s="4" t="s">
        <v>29</v>
      </c>
      <c r="G105" s="4" t="s">
        <v>205</v>
      </c>
      <c r="H105" s="4">
        <v>3</v>
      </c>
      <c r="I105" s="4" t="s">
        <v>49</v>
      </c>
      <c r="J105" s="4">
        <v>0</v>
      </c>
      <c r="K105" s="4" t="s">
        <v>49</v>
      </c>
      <c r="L105" s="4" t="b">
        <v>0</v>
      </c>
      <c r="M105" s="5">
        <v>41068</v>
      </c>
      <c r="N105" s="4">
        <v>0</v>
      </c>
      <c r="O105" s="4" t="s">
        <v>607</v>
      </c>
      <c r="P105" s="4">
        <v>0</v>
      </c>
      <c r="Q105" s="4" t="s">
        <v>607</v>
      </c>
      <c r="R105" s="4">
        <v>3</v>
      </c>
      <c r="S105" s="4" t="s">
        <v>49</v>
      </c>
    </row>
    <row r="106" spans="1:19">
      <c r="A106" s="4" t="s">
        <v>1152</v>
      </c>
      <c r="B106" s="4" t="s">
        <v>832</v>
      </c>
      <c r="C106" s="4" t="s">
        <v>832</v>
      </c>
      <c r="D106" s="4" t="s">
        <v>704</v>
      </c>
      <c r="E106" s="4" t="s">
        <v>831</v>
      </c>
      <c r="F106" s="4" t="s">
        <v>29</v>
      </c>
      <c r="G106" s="4" t="s">
        <v>205</v>
      </c>
      <c r="H106" s="4">
        <v>0</v>
      </c>
      <c r="I106" s="4" t="s">
        <v>49</v>
      </c>
      <c r="J106" s="4">
        <v>0</v>
      </c>
      <c r="K106" s="4" t="s">
        <v>49</v>
      </c>
      <c r="L106" s="4" t="b">
        <v>0</v>
      </c>
      <c r="M106" s="5">
        <v>41068</v>
      </c>
      <c r="N106" s="4">
        <v>0</v>
      </c>
      <c r="O106" s="4" t="s">
        <v>607</v>
      </c>
      <c r="P106" s="4">
        <v>0</v>
      </c>
      <c r="Q106" s="4" t="s">
        <v>607</v>
      </c>
      <c r="R106" s="4">
        <v>3</v>
      </c>
      <c r="S106" s="4" t="s">
        <v>49</v>
      </c>
    </row>
    <row r="107" spans="1:19">
      <c r="A107" s="4" t="s">
        <v>1061</v>
      </c>
      <c r="B107" s="4" t="s">
        <v>1062</v>
      </c>
      <c r="C107" s="4" t="s">
        <v>1062</v>
      </c>
      <c r="D107" s="4" t="s">
        <v>238</v>
      </c>
      <c r="E107" s="4" t="s">
        <v>1061</v>
      </c>
      <c r="F107" s="4" t="s">
        <v>714</v>
      </c>
      <c r="G107" s="4" t="s">
        <v>205</v>
      </c>
      <c r="H107" s="4">
        <v>3</v>
      </c>
      <c r="I107" s="4" t="s">
        <v>49</v>
      </c>
      <c r="J107" s="4">
        <v>21</v>
      </c>
      <c r="K107" s="4" t="s">
        <v>49</v>
      </c>
      <c r="L107" s="4" t="b">
        <v>1</v>
      </c>
      <c r="M107" s="5">
        <v>41108</v>
      </c>
      <c r="N107" s="4">
        <v>3500</v>
      </c>
      <c r="O107" s="4" t="s">
        <v>607</v>
      </c>
      <c r="P107" s="4">
        <v>437.5</v>
      </c>
      <c r="Q107" s="4" t="s">
        <v>607</v>
      </c>
      <c r="R107" s="4">
        <v>24</v>
      </c>
      <c r="S107" s="4" t="s">
        <v>49</v>
      </c>
    </row>
    <row r="108" spans="1:19">
      <c r="A108" s="4" t="s">
        <v>554</v>
      </c>
      <c r="B108" s="4" t="s">
        <v>203</v>
      </c>
      <c r="C108" s="4" t="s">
        <v>201</v>
      </c>
      <c r="D108" s="4" t="s">
        <v>704</v>
      </c>
      <c r="E108" s="4" t="s">
        <v>200</v>
      </c>
      <c r="F108" s="4" t="s">
        <v>29</v>
      </c>
      <c r="G108" s="4" t="s">
        <v>119</v>
      </c>
      <c r="H108" s="4">
        <v>7.5</v>
      </c>
      <c r="I108" s="4" t="s">
        <v>49</v>
      </c>
      <c r="J108" s="4">
        <v>7.5</v>
      </c>
      <c r="K108" s="4" t="s">
        <v>49</v>
      </c>
      <c r="L108" s="4" t="b">
        <v>1</v>
      </c>
      <c r="M108" s="5">
        <v>41023</v>
      </c>
      <c r="N108" s="4">
        <v>0</v>
      </c>
      <c r="O108" s="4" t="s">
        <v>607</v>
      </c>
      <c r="P108" s="4">
        <v>0</v>
      </c>
      <c r="Q108" s="4" t="s">
        <v>607</v>
      </c>
      <c r="R108" s="4">
        <v>15</v>
      </c>
      <c r="S108" s="4" t="s">
        <v>49</v>
      </c>
    </row>
    <row r="109" spans="1:19">
      <c r="A109" s="4" t="s">
        <v>932</v>
      </c>
      <c r="B109" s="4" t="s">
        <v>933</v>
      </c>
      <c r="C109" s="4" t="s">
        <v>933</v>
      </c>
      <c r="D109" s="4" t="s">
        <v>238</v>
      </c>
      <c r="E109" s="4" t="s">
        <v>932</v>
      </c>
      <c r="F109" s="4" t="s">
        <v>715</v>
      </c>
      <c r="G109" s="4" t="s">
        <v>205</v>
      </c>
      <c r="H109" s="4">
        <v>2</v>
      </c>
      <c r="I109" s="4" t="s">
        <v>49</v>
      </c>
      <c r="J109" s="4">
        <v>3</v>
      </c>
      <c r="K109" s="4" t="s">
        <v>49</v>
      </c>
      <c r="L109" s="4" t="b">
        <v>1</v>
      </c>
      <c r="M109" s="5">
        <v>41089</v>
      </c>
      <c r="N109" s="4">
        <v>800</v>
      </c>
      <c r="O109" s="4" t="s">
        <v>607</v>
      </c>
      <c r="P109" s="4">
        <v>320</v>
      </c>
      <c r="Q109" s="4" t="s">
        <v>607</v>
      </c>
      <c r="R109" s="4">
        <v>5</v>
      </c>
      <c r="S109" s="4" t="s">
        <v>49</v>
      </c>
    </row>
    <row r="110" spans="1:19">
      <c r="A110" s="4" t="s">
        <v>528</v>
      </c>
      <c r="B110" s="4" t="s">
        <v>529</v>
      </c>
      <c r="C110" s="4" t="s">
        <v>529</v>
      </c>
      <c r="D110" s="4" t="s">
        <v>704</v>
      </c>
      <c r="E110" s="4" t="s">
        <v>528</v>
      </c>
      <c r="F110" s="4" t="s">
        <v>29</v>
      </c>
      <c r="G110" s="4" t="s">
        <v>205</v>
      </c>
      <c r="H110" s="4">
        <v>1</v>
      </c>
      <c r="I110" s="4" t="s">
        <v>49</v>
      </c>
      <c r="J110" s="4">
        <v>0</v>
      </c>
      <c r="K110" s="4" t="s">
        <v>49</v>
      </c>
      <c r="L110" s="4" t="b">
        <v>0</v>
      </c>
      <c r="M110" s="5">
        <v>41018</v>
      </c>
      <c r="N110" s="4">
        <v>0</v>
      </c>
      <c r="O110" s="4" t="s">
        <v>607</v>
      </c>
      <c r="P110" s="4">
        <v>0</v>
      </c>
      <c r="Q110" s="4" t="s">
        <v>607</v>
      </c>
      <c r="R110" s="4">
        <v>1</v>
      </c>
      <c r="S110" s="4" t="s">
        <v>49</v>
      </c>
    </row>
    <row r="111" spans="1:19">
      <c r="A111" s="4" t="s">
        <v>532</v>
      </c>
      <c r="B111" s="4" t="s">
        <v>529</v>
      </c>
      <c r="C111" s="4" t="s">
        <v>529</v>
      </c>
      <c r="D111" s="4" t="s">
        <v>704</v>
      </c>
      <c r="E111" s="4" t="s">
        <v>528</v>
      </c>
      <c r="F111" s="4" t="s">
        <v>29</v>
      </c>
      <c r="G111" s="4" t="s">
        <v>205</v>
      </c>
      <c r="H111" s="4">
        <v>0</v>
      </c>
      <c r="I111" s="4" t="s">
        <v>49</v>
      </c>
      <c r="J111" s="4">
        <v>0</v>
      </c>
      <c r="K111" s="4" t="s">
        <v>49</v>
      </c>
      <c r="L111" s="4" t="b">
        <v>0</v>
      </c>
      <c r="M111" s="5">
        <v>41018</v>
      </c>
      <c r="N111" s="4">
        <v>0</v>
      </c>
      <c r="O111" s="4" t="s">
        <v>607</v>
      </c>
      <c r="P111" s="4">
        <v>0</v>
      </c>
      <c r="Q111" s="4" t="s">
        <v>607</v>
      </c>
      <c r="R111" s="4">
        <v>1</v>
      </c>
      <c r="S111" s="4" t="s">
        <v>49</v>
      </c>
    </row>
    <row r="112" spans="1:19">
      <c r="A112" s="4" t="s">
        <v>297</v>
      </c>
      <c r="B112" s="4" t="s">
        <v>32</v>
      </c>
      <c r="C112" s="4" t="s">
        <v>32</v>
      </c>
      <c r="D112" s="4" t="s">
        <v>704</v>
      </c>
      <c r="E112" s="4" t="s">
        <v>297</v>
      </c>
      <c r="F112" s="4" t="s">
        <v>29</v>
      </c>
      <c r="G112" s="4" t="s">
        <v>205</v>
      </c>
      <c r="H112" s="4">
        <v>32</v>
      </c>
      <c r="I112" s="4" t="s">
        <v>49</v>
      </c>
      <c r="J112" s="4">
        <v>68</v>
      </c>
      <c r="K112" s="4" t="s">
        <v>49</v>
      </c>
      <c r="L112" s="4" t="b">
        <v>0</v>
      </c>
      <c r="M112" s="5">
        <v>40967</v>
      </c>
      <c r="N112" s="4">
        <v>0</v>
      </c>
      <c r="O112" s="4" t="s">
        <v>607</v>
      </c>
      <c r="P112" s="4">
        <v>0</v>
      </c>
      <c r="Q112" s="4" t="s">
        <v>607</v>
      </c>
      <c r="R112" s="4">
        <v>100</v>
      </c>
      <c r="S112" s="4" t="s">
        <v>49</v>
      </c>
    </row>
    <row r="113" spans="1:19">
      <c r="A113" s="4" t="s">
        <v>971</v>
      </c>
      <c r="B113" s="4" t="s">
        <v>62</v>
      </c>
      <c r="C113" s="4" t="s">
        <v>965</v>
      </c>
      <c r="D113" s="4" t="s">
        <v>238</v>
      </c>
      <c r="E113" s="4" t="s">
        <v>964</v>
      </c>
      <c r="F113" s="4" t="s">
        <v>713</v>
      </c>
      <c r="G113" s="4" t="s">
        <v>119</v>
      </c>
      <c r="H113" s="4">
        <v>0</v>
      </c>
      <c r="I113" s="4" t="s">
        <v>49</v>
      </c>
      <c r="J113" s="4">
        <v>0</v>
      </c>
      <c r="K113" s="4" t="s">
        <v>49</v>
      </c>
      <c r="L113" s="4" t="b">
        <v>1</v>
      </c>
      <c r="M113" s="5">
        <v>41095</v>
      </c>
      <c r="N113" s="4">
        <v>0</v>
      </c>
      <c r="O113" s="4" t="s">
        <v>607</v>
      </c>
      <c r="P113" s="4">
        <v>0</v>
      </c>
      <c r="Q113" s="4" t="s">
        <v>607</v>
      </c>
      <c r="R113" s="4">
        <v>2</v>
      </c>
      <c r="S113" s="4" t="s">
        <v>49</v>
      </c>
    </row>
    <row r="114" spans="1:19">
      <c r="A114" s="4" t="s">
        <v>176</v>
      </c>
      <c r="B114" s="4" t="s">
        <v>23</v>
      </c>
      <c r="C114" s="4" t="s">
        <v>23</v>
      </c>
      <c r="D114" s="4" t="s">
        <v>704</v>
      </c>
      <c r="E114" s="4" t="s">
        <v>176</v>
      </c>
      <c r="F114" s="4" t="s">
        <v>29</v>
      </c>
      <c r="G114" s="4" t="s">
        <v>119</v>
      </c>
      <c r="H114" s="4">
        <v>16</v>
      </c>
      <c r="I114" s="4" t="s">
        <v>49</v>
      </c>
      <c r="J114" s="4">
        <v>0</v>
      </c>
      <c r="K114" s="4" t="s">
        <v>49</v>
      </c>
      <c r="L114" s="4" t="b">
        <v>1</v>
      </c>
      <c r="M114" s="5">
        <v>40766</v>
      </c>
      <c r="N114" s="4">
        <v>0</v>
      </c>
      <c r="O114" s="4" t="s">
        <v>607</v>
      </c>
      <c r="P114" s="4">
        <v>0</v>
      </c>
      <c r="Q114" s="4" t="s">
        <v>607</v>
      </c>
      <c r="R114" s="4">
        <v>16</v>
      </c>
      <c r="S114" s="4" t="s">
        <v>49</v>
      </c>
    </row>
    <row r="115" spans="1:19">
      <c r="A115" s="4" t="s">
        <v>177</v>
      </c>
      <c r="B115" s="4" t="s">
        <v>178</v>
      </c>
      <c r="C115" s="4" t="s">
        <v>23</v>
      </c>
      <c r="D115" s="4" t="s">
        <v>704</v>
      </c>
      <c r="E115" s="4" t="s">
        <v>176</v>
      </c>
      <c r="F115" s="4" t="s">
        <v>29</v>
      </c>
      <c r="G115" s="4" t="s">
        <v>119</v>
      </c>
      <c r="H115" s="4">
        <v>16</v>
      </c>
      <c r="I115" s="4" t="s">
        <v>49</v>
      </c>
      <c r="J115" s="4">
        <v>0</v>
      </c>
      <c r="K115" s="4" t="s">
        <v>49</v>
      </c>
      <c r="L115" s="4" t="b">
        <v>1</v>
      </c>
      <c r="M115" s="5">
        <v>40766</v>
      </c>
      <c r="N115" s="4">
        <v>0</v>
      </c>
      <c r="O115" s="4" t="s">
        <v>607</v>
      </c>
      <c r="P115" s="4">
        <v>0</v>
      </c>
      <c r="Q115" s="4" t="s">
        <v>607</v>
      </c>
      <c r="R115" s="4">
        <v>16</v>
      </c>
      <c r="S115" s="4" t="s">
        <v>49</v>
      </c>
    </row>
    <row r="116" spans="1:19">
      <c r="A116" s="4" t="s">
        <v>530</v>
      </c>
      <c r="B116" s="4" t="s">
        <v>531</v>
      </c>
      <c r="C116" s="4" t="s">
        <v>531</v>
      </c>
      <c r="D116" s="4" t="s">
        <v>704</v>
      </c>
      <c r="E116" s="4" t="s">
        <v>530</v>
      </c>
      <c r="F116" s="4" t="s">
        <v>29</v>
      </c>
      <c r="G116" s="4" t="s">
        <v>205</v>
      </c>
      <c r="H116" s="4">
        <v>1</v>
      </c>
      <c r="I116" s="4" t="s">
        <v>49</v>
      </c>
      <c r="J116" s="4">
        <v>0</v>
      </c>
      <c r="K116" s="4" t="s">
        <v>49</v>
      </c>
      <c r="L116" s="4" t="b">
        <v>0</v>
      </c>
      <c r="M116" s="5">
        <v>41019</v>
      </c>
      <c r="N116" s="4">
        <v>0</v>
      </c>
      <c r="O116" s="4" t="s">
        <v>607</v>
      </c>
      <c r="P116" s="4">
        <v>0</v>
      </c>
      <c r="Q116" s="4" t="s">
        <v>607</v>
      </c>
      <c r="R116" s="4">
        <v>1</v>
      </c>
      <c r="S116" s="4" t="s">
        <v>49</v>
      </c>
    </row>
    <row r="117" spans="1:19">
      <c r="A117" s="4" t="s">
        <v>193</v>
      </c>
      <c r="B117" s="4" t="s">
        <v>194</v>
      </c>
      <c r="C117" s="4" t="s">
        <v>180</v>
      </c>
      <c r="D117" s="4" t="s">
        <v>704</v>
      </c>
      <c r="E117" s="4" t="s">
        <v>179</v>
      </c>
      <c r="F117" s="4" t="s">
        <v>29</v>
      </c>
      <c r="G117" s="4" t="s">
        <v>119</v>
      </c>
      <c r="H117" s="4">
        <v>0</v>
      </c>
      <c r="I117" s="4" t="s">
        <v>49</v>
      </c>
      <c r="J117" s="4">
        <v>0</v>
      </c>
      <c r="K117" s="4" t="s">
        <v>49</v>
      </c>
      <c r="L117" s="4" t="b">
        <v>1</v>
      </c>
      <c r="M117" s="5">
        <v>40792</v>
      </c>
      <c r="N117" s="4">
        <v>0</v>
      </c>
      <c r="O117" s="4" t="s">
        <v>607</v>
      </c>
      <c r="P117" s="4">
        <v>0</v>
      </c>
      <c r="Q117" s="4" t="s">
        <v>607</v>
      </c>
      <c r="R117" s="4">
        <v>15</v>
      </c>
      <c r="S117" s="4" t="s">
        <v>49</v>
      </c>
    </row>
    <row r="118" spans="1:19">
      <c r="A118" s="4" t="s">
        <v>185</v>
      </c>
      <c r="B118" s="4" t="s">
        <v>186</v>
      </c>
      <c r="C118" s="4" t="s">
        <v>180</v>
      </c>
      <c r="D118" s="4" t="s">
        <v>704</v>
      </c>
      <c r="E118" s="4" t="s">
        <v>179</v>
      </c>
      <c r="F118" s="4" t="s">
        <v>29</v>
      </c>
      <c r="G118" s="4" t="s">
        <v>119</v>
      </c>
      <c r="H118" s="4">
        <v>0</v>
      </c>
      <c r="I118" s="4" t="s">
        <v>49</v>
      </c>
      <c r="J118" s="4">
        <v>0</v>
      </c>
      <c r="K118" s="4" t="s">
        <v>49</v>
      </c>
      <c r="L118" s="4" t="b">
        <v>1</v>
      </c>
      <c r="M118" s="5">
        <v>40792</v>
      </c>
      <c r="N118" s="4">
        <v>0</v>
      </c>
      <c r="O118" s="4" t="s">
        <v>607</v>
      </c>
      <c r="P118" s="4">
        <v>0</v>
      </c>
      <c r="Q118" s="4" t="s">
        <v>607</v>
      </c>
      <c r="R118" s="4">
        <v>2.5</v>
      </c>
      <c r="S118" s="4" t="s">
        <v>49</v>
      </c>
    </row>
    <row r="119" spans="1:19">
      <c r="A119" s="4" t="s">
        <v>316</v>
      </c>
      <c r="B119" s="4" t="s">
        <v>317</v>
      </c>
      <c r="C119" s="4" t="s">
        <v>317</v>
      </c>
      <c r="D119" s="4" t="s">
        <v>704</v>
      </c>
      <c r="E119" s="4" t="s">
        <v>316</v>
      </c>
      <c r="F119" s="4" t="s">
        <v>29</v>
      </c>
      <c r="G119" s="4" t="s">
        <v>205</v>
      </c>
      <c r="H119" s="4">
        <v>3</v>
      </c>
      <c r="I119" s="4" t="s">
        <v>49</v>
      </c>
      <c r="J119" s="4">
        <v>0</v>
      </c>
      <c r="K119" s="4" t="s">
        <v>49</v>
      </c>
      <c r="L119" s="4" t="b">
        <v>1</v>
      </c>
      <c r="M119" s="5">
        <v>40976</v>
      </c>
      <c r="N119" s="4">
        <v>167</v>
      </c>
      <c r="O119" s="4" t="s">
        <v>607</v>
      </c>
      <c r="P119" s="4">
        <v>167</v>
      </c>
      <c r="Q119" s="4" t="s">
        <v>607</v>
      </c>
      <c r="R119" s="4">
        <v>1.5</v>
      </c>
      <c r="S119" s="4" t="s">
        <v>49</v>
      </c>
    </row>
    <row r="120" spans="1:19">
      <c r="A120" s="4" t="s">
        <v>319</v>
      </c>
      <c r="B120" s="4" t="s">
        <v>317</v>
      </c>
      <c r="C120" s="4" t="s">
        <v>317</v>
      </c>
      <c r="D120" s="4" t="s">
        <v>704</v>
      </c>
      <c r="E120" s="4" t="s">
        <v>316</v>
      </c>
      <c r="F120" s="4" t="s">
        <v>29</v>
      </c>
      <c r="G120" s="4" t="s">
        <v>205</v>
      </c>
      <c r="H120" s="4">
        <v>0</v>
      </c>
      <c r="I120" s="4" t="s">
        <v>49</v>
      </c>
      <c r="J120" s="4">
        <v>0</v>
      </c>
      <c r="K120" s="4" t="s">
        <v>49</v>
      </c>
      <c r="L120" s="4" t="b">
        <v>1</v>
      </c>
      <c r="M120" s="5">
        <v>40976</v>
      </c>
      <c r="N120" s="4">
        <v>167</v>
      </c>
      <c r="O120" s="4" t="s">
        <v>607</v>
      </c>
      <c r="P120" s="4">
        <v>167</v>
      </c>
      <c r="Q120" s="4" t="s">
        <v>607</v>
      </c>
      <c r="R120" s="4">
        <v>1.5</v>
      </c>
      <c r="S120" s="4" t="s">
        <v>49</v>
      </c>
    </row>
    <row r="121" spans="1:19">
      <c r="A121" s="4" t="s">
        <v>137</v>
      </c>
      <c r="B121" s="4" t="s">
        <v>125</v>
      </c>
      <c r="C121" s="4" t="s">
        <v>9</v>
      </c>
      <c r="D121" s="4" t="s">
        <v>704</v>
      </c>
      <c r="E121" s="4" t="s">
        <v>118</v>
      </c>
      <c r="F121" s="4" t="s">
        <v>29</v>
      </c>
      <c r="G121" s="4" t="s">
        <v>119</v>
      </c>
      <c r="H121" s="4">
        <v>0</v>
      </c>
      <c r="I121" s="4" t="s">
        <v>49</v>
      </c>
      <c r="J121" s="4">
        <v>0</v>
      </c>
      <c r="K121" s="4" t="s">
        <v>49</v>
      </c>
      <c r="L121" s="4" t="b">
        <v>1</v>
      </c>
      <c r="M121" s="5">
        <v>40792</v>
      </c>
      <c r="N121" s="4">
        <v>0</v>
      </c>
      <c r="O121" s="4" t="s">
        <v>607</v>
      </c>
      <c r="P121" s="4">
        <v>0</v>
      </c>
      <c r="Q121" s="4" t="s">
        <v>607</v>
      </c>
      <c r="R121" s="4">
        <v>1</v>
      </c>
      <c r="S121" s="4" t="s">
        <v>49</v>
      </c>
    </row>
    <row r="122" spans="1:19">
      <c r="A122" s="4" t="s">
        <v>890</v>
      </c>
      <c r="B122" s="4" t="s">
        <v>125</v>
      </c>
      <c r="C122" s="4" t="s">
        <v>9</v>
      </c>
      <c r="D122" s="4" t="s">
        <v>704</v>
      </c>
      <c r="E122" s="4" t="s">
        <v>118</v>
      </c>
      <c r="F122" s="4" t="s">
        <v>29</v>
      </c>
      <c r="G122" s="4" t="s">
        <v>119</v>
      </c>
      <c r="H122" s="4">
        <v>0</v>
      </c>
      <c r="I122" s="4" t="s">
        <v>49</v>
      </c>
      <c r="J122" s="4">
        <v>0</v>
      </c>
      <c r="K122" s="4" t="s">
        <v>49</v>
      </c>
      <c r="L122" s="4" t="b">
        <v>1</v>
      </c>
      <c r="M122" s="5">
        <v>40793</v>
      </c>
      <c r="N122" s="4">
        <v>0</v>
      </c>
      <c r="O122" s="4" t="s">
        <v>607</v>
      </c>
      <c r="P122" s="4">
        <v>0</v>
      </c>
      <c r="Q122" s="4" t="s">
        <v>607</v>
      </c>
      <c r="R122" s="4">
        <v>1</v>
      </c>
      <c r="S122" s="4" t="s">
        <v>49</v>
      </c>
    </row>
    <row r="123" spans="1:19">
      <c r="A123" s="4" t="s">
        <v>891</v>
      </c>
      <c r="B123" s="4" t="s">
        <v>892</v>
      </c>
      <c r="C123" s="4" t="s">
        <v>180</v>
      </c>
      <c r="D123" s="4" t="s">
        <v>704</v>
      </c>
      <c r="E123" s="4" t="s">
        <v>179</v>
      </c>
      <c r="F123" s="4" t="s">
        <v>29</v>
      </c>
      <c r="G123" s="4" t="s">
        <v>119</v>
      </c>
      <c r="H123" s="4">
        <v>0</v>
      </c>
      <c r="I123" s="4" t="s">
        <v>49</v>
      </c>
      <c r="J123" s="4">
        <v>0</v>
      </c>
      <c r="K123" s="4" t="s">
        <v>49</v>
      </c>
      <c r="L123" s="4" t="b">
        <v>1</v>
      </c>
      <c r="M123" s="5">
        <v>40793</v>
      </c>
      <c r="N123" s="4">
        <v>0</v>
      </c>
      <c r="O123" s="4" t="s">
        <v>607</v>
      </c>
      <c r="P123" s="4">
        <v>0</v>
      </c>
      <c r="Q123" s="4" t="s">
        <v>607</v>
      </c>
      <c r="R123" s="4">
        <v>5</v>
      </c>
      <c r="S123" s="4" t="s">
        <v>49</v>
      </c>
    </row>
    <row r="124" spans="1:19">
      <c r="A124" s="4" t="s">
        <v>187</v>
      </c>
      <c r="B124" s="4" t="s">
        <v>188</v>
      </c>
      <c r="C124" s="4" t="s">
        <v>180</v>
      </c>
      <c r="D124" s="4" t="s">
        <v>704</v>
      </c>
      <c r="E124" s="4" t="s">
        <v>179</v>
      </c>
      <c r="F124" s="4" t="s">
        <v>29</v>
      </c>
      <c r="G124" s="4" t="s">
        <v>119</v>
      </c>
      <c r="H124" s="4">
        <v>0</v>
      </c>
      <c r="I124" s="4" t="s">
        <v>49</v>
      </c>
      <c r="J124" s="4">
        <v>0</v>
      </c>
      <c r="K124" s="4" t="s">
        <v>49</v>
      </c>
      <c r="L124" s="4" t="b">
        <v>1</v>
      </c>
      <c r="M124" s="5">
        <v>40793</v>
      </c>
      <c r="N124" s="4">
        <v>0</v>
      </c>
      <c r="O124" s="4" t="s">
        <v>607</v>
      </c>
      <c r="P124" s="4">
        <v>0</v>
      </c>
      <c r="Q124" s="4" t="s">
        <v>607</v>
      </c>
      <c r="R124" s="4">
        <v>1.5</v>
      </c>
      <c r="S124" s="4" t="s">
        <v>49</v>
      </c>
    </row>
    <row r="125" spans="1:19">
      <c r="A125" s="4" t="s">
        <v>254</v>
      </c>
      <c r="B125" s="4" t="s">
        <v>224</v>
      </c>
      <c r="C125" s="4" t="s">
        <v>664</v>
      </c>
      <c r="D125" s="4" t="s">
        <v>238</v>
      </c>
      <c r="E125" s="4" t="s">
        <v>253</v>
      </c>
      <c r="F125" s="4" t="s">
        <v>713</v>
      </c>
      <c r="G125" s="4" t="s">
        <v>119</v>
      </c>
      <c r="H125" s="4">
        <v>0</v>
      </c>
      <c r="I125" s="4" t="s">
        <v>49</v>
      </c>
      <c r="J125" s="4">
        <v>0</v>
      </c>
      <c r="K125" s="4" t="s">
        <v>49</v>
      </c>
      <c r="L125" s="4" t="b">
        <v>1</v>
      </c>
      <c r="M125" s="5">
        <v>40948</v>
      </c>
      <c r="N125" s="4">
        <v>0</v>
      </c>
      <c r="O125" s="4" t="s">
        <v>607</v>
      </c>
      <c r="P125" s="4">
        <v>0</v>
      </c>
      <c r="Q125" s="4" t="s">
        <v>607</v>
      </c>
      <c r="R125" s="4">
        <v>1</v>
      </c>
      <c r="S125" s="4" t="s">
        <v>49</v>
      </c>
    </row>
    <row r="126" spans="1:19">
      <c r="A126" s="4" t="s">
        <v>251</v>
      </c>
      <c r="B126" s="4" t="s">
        <v>252</v>
      </c>
      <c r="C126" s="4" t="s">
        <v>25</v>
      </c>
      <c r="D126" s="4" t="s">
        <v>704</v>
      </c>
      <c r="E126" s="4" t="s">
        <v>250</v>
      </c>
      <c r="F126" s="4" t="s">
        <v>29</v>
      </c>
      <c r="G126" s="4" t="s">
        <v>119</v>
      </c>
      <c r="H126" s="4">
        <v>4</v>
      </c>
      <c r="I126" s="4" t="s">
        <v>49</v>
      </c>
      <c r="J126" s="4">
        <v>46</v>
      </c>
      <c r="K126" s="4" t="s">
        <v>49</v>
      </c>
      <c r="L126" s="4" t="b">
        <v>1</v>
      </c>
      <c r="M126" s="5">
        <v>40948</v>
      </c>
      <c r="N126" s="4">
        <v>0</v>
      </c>
      <c r="O126" s="4" t="s">
        <v>607</v>
      </c>
      <c r="P126" s="4">
        <v>0</v>
      </c>
      <c r="Q126" s="4" t="s">
        <v>607</v>
      </c>
      <c r="R126" s="4">
        <v>50</v>
      </c>
      <c r="S126" s="4" t="s">
        <v>49</v>
      </c>
    </row>
    <row r="127" spans="1:19">
      <c r="A127" s="4" t="s">
        <v>253</v>
      </c>
      <c r="B127" s="4" t="s">
        <v>664</v>
      </c>
      <c r="C127" s="4" t="s">
        <v>664</v>
      </c>
      <c r="D127" s="4" t="s">
        <v>238</v>
      </c>
      <c r="E127" s="4" t="s">
        <v>253</v>
      </c>
      <c r="F127" s="4" t="s">
        <v>713</v>
      </c>
      <c r="G127" s="4" t="s">
        <v>119</v>
      </c>
      <c r="H127" s="4">
        <v>12</v>
      </c>
      <c r="I127" s="4" t="s">
        <v>49</v>
      </c>
      <c r="J127" s="4">
        <v>0</v>
      </c>
      <c r="K127" s="4" t="s">
        <v>49</v>
      </c>
      <c r="L127" s="4" t="b">
        <v>1</v>
      </c>
      <c r="M127" s="5">
        <v>40948</v>
      </c>
      <c r="N127" s="4">
        <v>3000</v>
      </c>
      <c r="O127" s="4" t="s">
        <v>607</v>
      </c>
      <c r="P127" s="4">
        <v>3000</v>
      </c>
      <c r="Q127" s="4" t="s">
        <v>607</v>
      </c>
      <c r="R127" s="4">
        <v>10</v>
      </c>
      <c r="S127" s="4" t="s">
        <v>49</v>
      </c>
    </row>
    <row r="128" spans="1:19">
      <c r="A128" s="4" t="s">
        <v>255</v>
      </c>
      <c r="B128" s="4" t="s">
        <v>256</v>
      </c>
      <c r="C128" s="4" t="s">
        <v>664</v>
      </c>
      <c r="D128" s="4" t="s">
        <v>238</v>
      </c>
      <c r="E128" s="4" t="s">
        <v>253</v>
      </c>
      <c r="F128" s="4" t="s">
        <v>713</v>
      </c>
      <c r="G128" s="4" t="s">
        <v>119</v>
      </c>
      <c r="H128" s="4">
        <v>0</v>
      </c>
      <c r="I128" s="4" t="s">
        <v>49</v>
      </c>
      <c r="J128" s="4">
        <v>0</v>
      </c>
      <c r="K128" s="4" t="s">
        <v>49</v>
      </c>
      <c r="L128" s="4" t="b">
        <v>1</v>
      </c>
      <c r="M128" s="5">
        <v>40948</v>
      </c>
      <c r="N128" s="4">
        <v>0</v>
      </c>
      <c r="O128" s="4" t="s">
        <v>607</v>
      </c>
      <c r="P128" s="4">
        <v>0</v>
      </c>
      <c r="Q128" s="4" t="s">
        <v>607</v>
      </c>
      <c r="R128" s="4">
        <v>2</v>
      </c>
      <c r="S128" s="4" t="s">
        <v>49</v>
      </c>
    </row>
    <row r="129" spans="1:19">
      <c r="A129" s="4" t="s">
        <v>262</v>
      </c>
      <c r="B129" s="4" t="s">
        <v>103</v>
      </c>
      <c r="C129" s="4" t="s">
        <v>664</v>
      </c>
      <c r="D129" s="4" t="s">
        <v>238</v>
      </c>
      <c r="E129" s="4" t="s">
        <v>253</v>
      </c>
      <c r="F129" s="4" t="s">
        <v>713</v>
      </c>
      <c r="G129" s="4" t="s">
        <v>119</v>
      </c>
      <c r="H129" s="4">
        <v>1</v>
      </c>
      <c r="I129" s="4" t="s">
        <v>49</v>
      </c>
      <c r="J129" s="4">
        <v>0</v>
      </c>
      <c r="K129" s="4" t="s">
        <v>49</v>
      </c>
      <c r="L129" s="4" t="b">
        <v>1</v>
      </c>
      <c r="M129" s="5">
        <v>40948</v>
      </c>
      <c r="N129" s="4">
        <v>0</v>
      </c>
      <c r="O129" s="4" t="s">
        <v>607</v>
      </c>
      <c r="P129" s="4">
        <v>0</v>
      </c>
      <c r="Q129" s="4" t="s">
        <v>607</v>
      </c>
      <c r="R129" s="4">
        <v>1</v>
      </c>
      <c r="S129" s="4" t="s">
        <v>49</v>
      </c>
    </row>
    <row r="130" spans="1:19">
      <c r="A130" s="4" t="s">
        <v>91</v>
      </c>
      <c r="B130" s="4" t="s">
        <v>85</v>
      </c>
      <c r="C130" s="4" t="s">
        <v>664</v>
      </c>
      <c r="D130" s="4" t="s">
        <v>238</v>
      </c>
      <c r="E130" s="4" t="s">
        <v>253</v>
      </c>
      <c r="F130" s="4" t="s">
        <v>713</v>
      </c>
      <c r="G130" s="4" t="s">
        <v>119</v>
      </c>
      <c r="H130" s="4">
        <v>3</v>
      </c>
      <c r="I130" s="4" t="s">
        <v>49</v>
      </c>
      <c r="J130" s="4">
        <v>0</v>
      </c>
      <c r="K130" s="4" t="s">
        <v>49</v>
      </c>
      <c r="L130" s="4" t="b">
        <v>1</v>
      </c>
      <c r="M130" s="5">
        <v>40948</v>
      </c>
      <c r="N130" s="4">
        <v>0</v>
      </c>
      <c r="O130" s="4" t="s">
        <v>607</v>
      </c>
      <c r="P130" s="4">
        <v>0</v>
      </c>
      <c r="Q130" s="4" t="s">
        <v>607</v>
      </c>
      <c r="R130" s="4">
        <v>4</v>
      </c>
      <c r="S130" s="4" t="s">
        <v>49</v>
      </c>
    </row>
    <row r="131" spans="1:19">
      <c r="A131" s="4" t="s">
        <v>100</v>
      </c>
      <c r="B131" s="4" t="s">
        <v>101</v>
      </c>
      <c r="C131" s="4" t="s">
        <v>664</v>
      </c>
      <c r="D131" s="4" t="s">
        <v>238</v>
      </c>
      <c r="E131" s="4" t="s">
        <v>253</v>
      </c>
      <c r="F131" s="4" t="s">
        <v>713</v>
      </c>
      <c r="G131" s="4" t="s">
        <v>119</v>
      </c>
      <c r="H131" s="4">
        <v>7</v>
      </c>
      <c r="I131" s="4" t="s">
        <v>49</v>
      </c>
      <c r="J131" s="4">
        <v>0</v>
      </c>
      <c r="K131" s="4" t="s">
        <v>49</v>
      </c>
      <c r="L131" s="4" t="b">
        <v>1</v>
      </c>
      <c r="M131" s="5">
        <v>40948</v>
      </c>
      <c r="N131" s="4">
        <v>0</v>
      </c>
      <c r="O131" s="4" t="s">
        <v>607</v>
      </c>
      <c r="P131" s="4">
        <v>0</v>
      </c>
      <c r="Q131" s="4" t="s">
        <v>607</v>
      </c>
      <c r="R131" s="4">
        <v>3</v>
      </c>
      <c r="S131" s="4" t="s">
        <v>49</v>
      </c>
    </row>
    <row r="132" spans="1:19">
      <c r="A132" s="4" t="s">
        <v>263</v>
      </c>
      <c r="B132" s="4" t="s">
        <v>232</v>
      </c>
      <c r="C132" s="4" t="s">
        <v>664</v>
      </c>
      <c r="D132" s="4" t="s">
        <v>238</v>
      </c>
      <c r="E132" s="4" t="s">
        <v>253</v>
      </c>
      <c r="F132" s="4" t="s">
        <v>713</v>
      </c>
      <c r="G132" s="4" t="s">
        <v>119</v>
      </c>
      <c r="H132" s="4">
        <v>1</v>
      </c>
      <c r="I132" s="4" t="s">
        <v>49</v>
      </c>
      <c r="J132" s="4">
        <v>0</v>
      </c>
      <c r="K132" s="4" t="s">
        <v>49</v>
      </c>
      <c r="L132" s="4" t="b">
        <v>1</v>
      </c>
      <c r="M132" s="5">
        <v>40948</v>
      </c>
      <c r="N132" s="4">
        <v>0</v>
      </c>
      <c r="O132" s="4" t="s">
        <v>607</v>
      </c>
      <c r="P132" s="4">
        <v>0</v>
      </c>
      <c r="Q132" s="4" t="s">
        <v>607</v>
      </c>
      <c r="R132" s="4">
        <v>2</v>
      </c>
      <c r="S132" s="4" t="s">
        <v>49</v>
      </c>
    </row>
    <row r="133" spans="1:19">
      <c r="A133" s="4" t="s">
        <v>189</v>
      </c>
      <c r="B133" s="4" t="s">
        <v>190</v>
      </c>
      <c r="C133" s="4" t="s">
        <v>180</v>
      </c>
      <c r="D133" s="4" t="s">
        <v>704</v>
      </c>
      <c r="E133" s="4" t="s">
        <v>179</v>
      </c>
      <c r="F133" s="4" t="s">
        <v>29</v>
      </c>
      <c r="G133" s="4" t="s">
        <v>119</v>
      </c>
      <c r="H133" s="4">
        <v>0</v>
      </c>
      <c r="I133" s="4" t="s">
        <v>49</v>
      </c>
      <c r="J133" s="4">
        <v>0</v>
      </c>
      <c r="K133" s="4" t="s">
        <v>49</v>
      </c>
      <c r="L133" s="4" t="b">
        <v>1</v>
      </c>
      <c r="M133" s="5">
        <v>40812</v>
      </c>
      <c r="N133" s="4">
        <v>0</v>
      </c>
      <c r="O133" s="4" t="s">
        <v>607</v>
      </c>
      <c r="P133" s="4">
        <v>0</v>
      </c>
      <c r="Q133" s="4" t="s">
        <v>607</v>
      </c>
      <c r="R133" s="4">
        <v>2</v>
      </c>
      <c r="S133" s="4" t="s">
        <v>49</v>
      </c>
    </row>
    <row r="134" spans="1:19">
      <c r="A134" s="4" t="s">
        <v>191</v>
      </c>
      <c r="B134" s="4" t="s">
        <v>192</v>
      </c>
      <c r="C134" s="4" t="s">
        <v>180</v>
      </c>
      <c r="D134" s="4" t="s">
        <v>704</v>
      </c>
      <c r="E134" s="4" t="s">
        <v>179</v>
      </c>
      <c r="F134" s="4" t="s">
        <v>29</v>
      </c>
      <c r="G134" s="4" t="s">
        <v>119</v>
      </c>
      <c r="H134" s="4">
        <v>0</v>
      </c>
      <c r="I134" s="4" t="s">
        <v>49</v>
      </c>
      <c r="J134" s="4">
        <v>0</v>
      </c>
      <c r="K134" s="4" t="s">
        <v>49</v>
      </c>
      <c r="L134" s="4" t="b">
        <v>1</v>
      </c>
      <c r="M134" s="5">
        <v>40812</v>
      </c>
      <c r="N134" s="4">
        <v>0</v>
      </c>
      <c r="O134" s="4" t="s">
        <v>607</v>
      </c>
      <c r="P134" s="4">
        <v>0</v>
      </c>
      <c r="Q134" s="4" t="s">
        <v>607</v>
      </c>
      <c r="R134" s="4">
        <v>0.5</v>
      </c>
      <c r="S134" s="4" t="s">
        <v>49</v>
      </c>
    </row>
    <row r="135" spans="1:19">
      <c r="A135" s="4" t="s">
        <v>257</v>
      </c>
      <c r="B135" s="4" t="s">
        <v>228</v>
      </c>
      <c r="C135" s="4" t="s">
        <v>664</v>
      </c>
      <c r="D135" s="4" t="s">
        <v>238</v>
      </c>
      <c r="E135" s="4" t="s">
        <v>253</v>
      </c>
      <c r="F135" s="4" t="s">
        <v>713</v>
      </c>
      <c r="G135" s="4" t="s">
        <v>119</v>
      </c>
      <c r="H135" s="4">
        <v>0</v>
      </c>
      <c r="I135" s="4" t="s">
        <v>49</v>
      </c>
      <c r="J135" s="4">
        <v>0</v>
      </c>
      <c r="K135" s="4" t="s">
        <v>49</v>
      </c>
      <c r="L135" s="4" t="b">
        <v>1</v>
      </c>
      <c r="M135" s="5">
        <v>40948</v>
      </c>
      <c r="N135" s="4">
        <v>0</v>
      </c>
      <c r="O135" s="4" t="s">
        <v>607</v>
      </c>
      <c r="P135" s="4">
        <v>0</v>
      </c>
      <c r="Q135" s="4" t="s">
        <v>607</v>
      </c>
      <c r="R135" s="4">
        <v>2</v>
      </c>
      <c r="S135" s="4" t="s">
        <v>49</v>
      </c>
    </row>
    <row r="136" spans="1:19">
      <c r="A136" s="4" t="s">
        <v>258</v>
      </c>
      <c r="B136" s="4" t="s">
        <v>229</v>
      </c>
      <c r="C136" s="4" t="s">
        <v>664</v>
      </c>
      <c r="D136" s="4" t="s">
        <v>238</v>
      </c>
      <c r="E136" s="4" t="s">
        <v>253</v>
      </c>
      <c r="F136" s="4" t="s">
        <v>713</v>
      </c>
      <c r="G136" s="4" t="s">
        <v>119</v>
      </c>
      <c r="H136" s="4">
        <v>0</v>
      </c>
      <c r="I136" s="4" t="s">
        <v>49</v>
      </c>
      <c r="J136" s="4">
        <v>0</v>
      </c>
      <c r="K136" s="4" t="s">
        <v>49</v>
      </c>
      <c r="L136" s="4" t="b">
        <v>1</v>
      </c>
      <c r="M136" s="5">
        <v>40948</v>
      </c>
      <c r="N136" s="4">
        <v>0</v>
      </c>
      <c r="O136" s="4" t="s">
        <v>607</v>
      </c>
      <c r="P136" s="4">
        <v>0</v>
      </c>
      <c r="Q136" s="4" t="s">
        <v>607</v>
      </c>
      <c r="R136" s="4">
        <v>2</v>
      </c>
      <c r="S136" s="4" t="s">
        <v>49</v>
      </c>
    </row>
    <row r="137" spans="1:19">
      <c r="A137" s="4" t="s">
        <v>259</v>
      </c>
      <c r="B137" s="4" t="s">
        <v>62</v>
      </c>
      <c r="C137" s="4" t="s">
        <v>664</v>
      </c>
      <c r="D137" s="4" t="s">
        <v>238</v>
      </c>
      <c r="E137" s="4" t="s">
        <v>253</v>
      </c>
      <c r="F137" s="4" t="s">
        <v>713</v>
      </c>
      <c r="G137" s="4" t="s">
        <v>119</v>
      </c>
      <c r="H137" s="4">
        <v>0</v>
      </c>
      <c r="I137" s="4" t="s">
        <v>49</v>
      </c>
      <c r="J137" s="4">
        <v>0</v>
      </c>
      <c r="K137" s="4" t="s">
        <v>49</v>
      </c>
      <c r="L137" s="4" t="b">
        <v>1</v>
      </c>
      <c r="M137" s="5">
        <v>40948</v>
      </c>
      <c r="N137" s="4">
        <v>0</v>
      </c>
      <c r="O137" s="4" t="s">
        <v>607</v>
      </c>
      <c r="P137" s="4">
        <v>0</v>
      </c>
      <c r="Q137" s="4" t="s">
        <v>607</v>
      </c>
      <c r="R137" s="4">
        <v>2</v>
      </c>
      <c r="S137" s="4" t="s">
        <v>49</v>
      </c>
    </row>
    <row r="138" spans="1:19">
      <c r="A138" s="4" t="s">
        <v>260</v>
      </c>
      <c r="B138" s="4" t="s">
        <v>261</v>
      </c>
      <c r="C138" s="4" t="s">
        <v>664</v>
      </c>
      <c r="D138" s="4" t="s">
        <v>238</v>
      </c>
      <c r="E138" s="4" t="s">
        <v>253</v>
      </c>
      <c r="F138" s="4" t="s">
        <v>713</v>
      </c>
      <c r="G138" s="4" t="s">
        <v>119</v>
      </c>
      <c r="H138" s="4">
        <v>0</v>
      </c>
      <c r="I138" s="4" t="s">
        <v>49</v>
      </c>
      <c r="J138" s="4">
        <v>0</v>
      </c>
      <c r="K138" s="4" t="s">
        <v>49</v>
      </c>
      <c r="L138" s="4" t="b">
        <v>1</v>
      </c>
      <c r="M138" s="5">
        <v>40948</v>
      </c>
      <c r="N138" s="4">
        <v>0</v>
      </c>
      <c r="O138" s="4" t="s">
        <v>607</v>
      </c>
      <c r="P138" s="4">
        <v>0</v>
      </c>
      <c r="Q138" s="4" t="s">
        <v>607</v>
      </c>
      <c r="R138" s="4">
        <v>1</v>
      </c>
      <c r="S138" s="4" t="s">
        <v>49</v>
      </c>
    </row>
    <row r="139" spans="1:19">
      <c r="A139" s="4" t="s">
        <v>208</v>
      </c>
      <c r="B139" s="4" t="s">
        <v>209</v>
      </c>
      <c r="C139" s="4" t="s">
        <v>207</v>
      </c>
      <c r="D139" s="4" t="s">
        <v>704</v>
      </c>
      <c r="E139" s="4" t="s">
        <v>206</v>
      </c>
      <c r="F139" s="4" t="s">
        <v>29</v>
      </c>
      <c r="G139" s="4" t="s">
        <v>119</v>
      </c>
      <c r="H139" s="4">
        <v>4</v>
      </c>
      <c r="I139" s="4" t="s">
        <v>49</v>
      </c>
      <c r="J139" s="4">
        <v>8</v>
      </c>
      <c r="K139" s="4" t="s">
        <v>49</v>
      </c>
      <c r="L139" s="4" t="b">
        <v>1</v>
      </c>
      <c r="M139" s="5">
        <v>40889</v>
      </c>
      <c r="N139" s="4">
        <v>0</v>
      </c>
      <c r="O139" s="4" t="s">
        <v>607</v>
      </c>
      <c r="P139" s="4">
        <v>0</v>
      </c>
      <c r="Q139" s="4" t="s">
        <v>607</v>
      </c>
      <c r="R139" s="4">
        <v>12</v>
      </c>
      <c r="S139" s="4" t="s">
        <v>49</v>
      </c>
    </row>
    <row r="140" spans="1:19">
      <c r="A140" s="4" t="s">
        <v>246</v>
      </c>
      <c r="B140" s="4" t="s">
        <v>51</v>
      </c>
      <c r="C140" s="4" t="s">
        <v>18</v>
      </c>
      <c r="D140" s="4" t="s">
        <v>704</v>
      </c>
      <c r="E140" s="4" t="s">
        <v>245</v>
      </c>
      <c r="F140" s="4" t="s">
        <v>29</v>
      </c>
      <c r="G140" s="4" t="s">
        <v>119</v>
      </c>
      <c r="H140" s="4">
        <v>0.5</v>
      </c>
      <c r="I140" s="4" t="s">
        <v>49</v>
      </c>
      <c r="J140" s="4">
        <v>0</v>
      </c>
      <c r="K140" s="4" t="s">
        <v>49</v>
      </c>
      <c r="L140" s="4" t="b">
        <v>0</v>
      </c>
      <c r="M140" s="5">
        <v>40940</v>
      </c>
      <c r="N140" s="4">
        <v>0</v>
      </c>
      <c r="O140" s="4" t="s">
        <v>607</v>
      </c>
      <c r="P140" s="4">
        <v>0</v>
      </c>
      <c r="Q140" s="4" t="s">
        <v>607</v>
      </c>
      <c r="R140" s="4">
        <v>0</v>
      </c>
      <c r="S140" s="4" t="s">
        <v>49</v>
      </c>
    </row>
    <row r="141" spans="1:19">
      <c r="A141" s="4" t="s">
        <v>210</v>
      </c>
      <c r="B141" s="4" t="s">
        <v>211</v>
      </c>
      <c r="C141" s="4" t="s">
        <v>207</v>
      </c>
      <c r="D141" s="4" t="s">
        <v>704</v>
      </c>
      <c r="E141" s="4" t="s">
        <v>206</v>
      </c>
      <c r="F141" s="4" t="s">
        <v>29</v>
      </c>
      <c r="G141" s="4" t="s">
        <v>119</v>
      </c>
      <c r="H141" s="4">
        <v>4</v>
      </c>
      <c r="I141" s="4" t="s">
        <v>49</v>
      </c>
      <c r="J141" s="4">
        <v>0</v>
      </c>
      <c r="K141" s="4" t="s">
        <v>49</v>
      </c>
      <c r="L141" s="4" t="b">
        <v>1</v>
      </c>
      <c r="M141" s="5">
        <v>40889</v>
      </c>
      <c r="N141" s="4">
        <v>0</v>
      </c>
      <c r="O141" s="4" t="s">
        <v>607</v>
      </c>
      <c r="P141" s="4">
        <v>0</v>
      </c>
      <c r="Q141" s="4" t="s">
        <v>607</v>
      </c>
      <c r="R141" s="4">
        <v>4</v>
      </c>
      <c r="S141" s="4" t="s">
        <v>49</v>
      </c>
    </row>
    <row r="142" spans="1:19">
      <c r="A142" s="4" t="s">
        <v>206</v>
      </c>
      <c r="B142" s="4" t="s">
        <v>207</v>
      </c>
      <c r="C142" s="4" t="s">
        <v>207</v>
      </c>
      <c r="D142" s="4" t="s">
        <v>704</v>
      </c>
      <c r="E142" s="4" t="s">
        <v>206</v>
      </c>
      <c r="F142" s="4" t="s">
        <v>29</v>
      </c>
      <c r="G142" s="4" t="s">
        <v>119</v>
      </c>
      <c r="H142" s="4">
        <v>12</v>
      </c>
      <c r="I142" s="4" t="s">
        <v>49</v>
      </c>
      <c r="J142" s="4">
        <v>8</v>
      </c>
      <c r="K142" s="4" t="s">
        <v>49</v>
      </c>
      <c r="L142" s="4" t="b">
        <v>1</v>
      </c>
      <c r="M142" s="5">
        <v>40889</v>
      </c>
      <c r="N142" s="4">
        <v>2000</v>
      </c>
      <c r="O142" s="4" t="s">
        <v>607</v>
      </c>
      <c r="P142" s="4">
        <v>1200</v>
      </c>
      <c r="Q142" s="4" t="s">
        <v>607</v>
      </c>
      <c r="R142" s="4">
        <v>20</v>
      </c>
      <c r="S142" s="4" t="s">
        <v>49</v>
      </c>
    </row>
    <row r="143" spans="1:19">
      <c r="A143" s="4" t="s">
        <v>214</v>
      </c>
      <c r="B143" s="4" t="s">
        <v>215</v>
      </c>
      <c r="C143" s="4" t="s">
        <v>207</v>
      </c>
      <c r="D143" s="4" t="s">
        <v>704</v>
      </c>
      <c r="E143" s="4" t="s">
        <v>206</v>
      </c>
      <c r="F143" s="4" t="s">
        <v>29</v>
      </c>
      <c r="G143" s="4" t="s">
        <v>119</v>
      </c>
      <c r="H143" s="4">
        <v>12</v>
      </c>
      <c r="I143" s="4" t="s">
        <v>49</v>
      </c>
      <c r="J143" s="4">
        <v>8</v>
      </c>
      <c r="K143" s="4" t="s">
        <v>49</v>
      </c>
      <c r="L143" s="4" t="b">
        <v>1</v>
      </c>
      <c r="M143" s="5">
        <v>40889</v>
      </c>
      <c r="N143" s="4">
        <v>0</v>
      </c>
      <c r="O143" s="4" t="s">
        <v>607</v>
      </c>
      <c r="P143" s="4">
        <v>0</v>
      </c>
      <c r="Q143" s="4" t="s">
        <v>607</v>
      </c>
      <c r="R143" s="4">
        <v>20</v>
      </c>
      <c r="S143" s="4" t="s">
        <v>49</v>
      </c>
    </row>
    <row r="144" spans="1:19">
      <c r="A144" s="4" t="s">
        <v>240</v>
      </c>
      <c r="B144" s="4" t="s">
        <v>16</v>
      </c>
      <c r="C144" s="4" t="s">
        <v>16</v>
      </c>
      <c r="D144" s="4" t="s">
        <v>238</v>
      </c>
      <c r="E144" s="4" t="s">
        <v>240</v>
      </c>
      <c r="F144" s="4" t="s">
        <v>715</v>
      </c>
      <c r="G144" s="4" t="s">
        <v>119</v>
      </c>
      <c r="H144" s="4">
        <v>4.63</v>
      </c>
      <c r="I144" s="4" t="s">
        <v>49</v>
      </c>
      <c r="J144" s="4">
        <v>3</v>
      </c>
      <c r="K144" s="4" t="s">
        <v>49</v>
      </c>
      <c r="L144" s="4" t="b">
        <v>1</v>
      </c>
      <c r="M144" s="5">
        <v>40940</v>
      </c>
      <c r="N144" s="4">
        <v>800</v>
      </c>
      <c r="O144" s="4" t="s">
        <v>607</v>
      </c>
      <c r="P144" s="4">
        <v>160</v>
      </c>
      <c r="Q144" s="4" t="s">
        <v>607</v>
      </c>
      <c r="R144" s="4">
        <v>5</v>
      </c>
      <c r="S144" s="4" t="s">
        <v>49</v>
      </c>
    </row>
    <row r="145" spans="1:19">
      <c r="A145" s="4" t="s">
        <v>87</v>
      </c>
      <c r="B145" s="4" t="s">
        <v>85</v>
      </c>
      <c r="C145" s="4" t="s">
        <v>16</v>
      </c>
      <c r="D145" s="4" t="s">
        <v>238</v>
      </c>
      <c r="E145" s="4" t="s">
        <v>240</v>
      </c>
      <c r="F145" s="4" t="s">
        <v>715</v>
      </c>
      <c r="G145" s="4" t="s">
        <v>119</v>
      </c>
      <c r="H145" s="4">
        <v>2.63</v>
      </c>
      <c r="I145" s="4" t="s">
        <v>49</v>
      </c>
      <c r="J145" s="4">
        <v>0</v>
      </c>
      <c r="K145" s="4" t="s">
        <v>49</v>
      </c>
      <c r="L145" s="4" t="b">
        <v>1</v>
      </c>
      <c r="M145" s="5">
        <v>40940</v>
      </c>
      <c r="N145" s="4">
        <v>0</v>
      </c>
      <c r="O145" s="4" t="s">
        <v>607</v>
      </c>
      <c r="P145" s="4">
        <v>0</v>
      </c>
      <c r="Q145" s="4" t="s">
        <v>607</v>
      </c>
      <c r="R145" s="4">
        <v>1</v>
      </c>
      <c r="S145" s="4" t="s">
        <v>49</v>
      </c>
    </row>
    <row r="146" spans="1:19">
      <c r="A146" s="4" t="s">
        <v>902</v>
      </c>
      <c r="B146" s="4" t="s">
        <v>903</v>
      </c>
      <c r="C146" s="4" t="s">
        <v>903</v>
      </c>
      <c r="D146" s="4" t="s">
        <v>704</v>
      </c>
      <c r="E146" s="4" t="s">
        <v>902</v>
      </c>
      <c r="F146" s="4" t="s">
        <v>29</v>
      </c>
      <c r="G146" s="4" t="s">
        <v>205</v>
      </c>
      <c r="H146" s="4">
        <v>8.67</v>
      </c>
      <c r="I146" s="4" t="s">
        <v>49</v>
      </c>
      <c r="J146" s="4">
        <v>6.33</v>
      </c>
      <c r="K146" s="4" t="s">
        <v>49</v>
      </c>
      <c r="L146" s="4" t="b">
        <v>1</v>
      </c>
      <c r="M146" s="5">
        <v>41082</v>
      </c>
      <c r="N146" s="4">
        <v>2250</v>
      </c>
      <c r="O146" s="4" t="s">
        <v>607</v>
      </c>
      <c r="P146" s="4">
        <v>1300.5</v>
      </c>
      <c r="Q146" s="4" t="s">
        <v>607</v>
      </c>
      <c r="R146" s="4">
        <v>15</v>
      </c>
      <c r="S146" s="4" t="s">
        <v>49</v>
      </c>
    </row>
    <row r="147" spans="1:19">
      <c r="A147" s="4" t="s">
        <v>625</v>
      </c>
      <c r="B147" s="4" t="s">
        <v>626</v>
      </c>
      <c r="C147" s="4" t="s">
        <v>626</v>
      </c>
      <c r="D147" s="4" t="s">
        <v>238</v>
      </c>
      <c r="E147" s="4" t="s">
        <v>625</v>
      </c>
      <c r="F147" s="4" t="s">
        <v>714</v>
      </c>
      <c r="G147" s="4" t="s">
        <v>119</v>
      </c>
      <c r="H147" s="4">
        <v>10.58</v>
      </c>
      <c r="I147" s="4" t="s">
        <v>49</v>
      </c>
      <c r="J147" s="4">
        <v>4</v>
      </c>
      <c r="K147" s="4" t="s">
        <v>49</v>
      </c>
      <c r="L147" s="4" t="b">
        <v>1</v>
      </c>
      <c r="M147" s="5">
        <v>41039</v>
      </c>
      <c r="N147" s="4">
        <v>3500</v>
      </c>
      <c r="O147" s="4" t="s">
        <v>607</v>
      </c>
      <c r="P147" s="4">
        <v>2552.08</v>
      </c>
      <c r="Q147" s="4" t="s">
        <v>607</v>
      </c>
      <c r="R147" s="4">
        <v>24</v>
      </c>
      <c r="S147" s="4" t="s">
        <v>49</v>
      </c>
    </row>
    <row r="148" spans="1:19">
      <c r="A148" s="4" t="s">
        <v>635</v>
      </c>
      <c r="B148" s="4" t="s">
        <v>282</v>
      </c>
      <c r="C148" s="4" t="s">
        <v>626</v>
      </c>
      <c r="D148" s="4" t="s">
        <v>238</v>
      </c>
      <c r="E148" s="4" t="s">
        <v>625</v>
      </c>
      <c r="F148" s="4" t="s">
        <v>714</v>
      </c>
      <c r="G148" s="4" t="s">
        <v>119</v>
      </c>
      <c r="H148" s="4">
        <v>0</v>
      </c>
      <c r="I148" s="4" t="s">
        <v>49</v>
      </c>
      <c r="J148" s="4">
        <v>0</v>
      </c>
      <c r="K148" s="4" t="s">
        <v>49</v>
      </c>
      <c r="L148" s="4" t="b">
        <v>1</v>
      </c>
      <c r="M148" s="5">
        <v>41039</v>
      </c>
      <c r="N148" s="4">
        <v>0</v>
      </c>
      <c r="O148" s="4" t="s">
        <v>607</v>
      </c>
      <c r="P148" s="4">
        <v>0</v>
      </c>
      <c r="Q148" s="4" t="s">
        <v>607</v>
      </c>
      <c r="R148" s="4">
        <v>2</v>
      </c>
      <c r="S148" s="4" t="s">
        <v>49</v>
      </c>
    </row>
    <row r="149" spans="1:19">
      <c r="A149" s="4" t="s">
        <v>940</v>
      </c>
      <c r="B149" s="4" t="s">
        <v>101</v>
      </c>
      <c r="C149" s="4" t="s">
        <v>939</v>
      </c>
      <c r="D149" s="4" t="s">
        <v>238</v>
      </c>
      <c r="E149" s="4" t="s">
        <v>938</v>
      </c>
      <c r="F149" s="4" t="s">
        <v>715</v>
      </c>
      <c r="G149" s="4" t="s">
        <v>205</v>
      </c>
      <c r="H149" s="4">
        <v>0</v>
      </c>
      <c r="I149" s="4" t="s">
        <v>49</v>
      </c>
      <c r="J149" s="4">
        <v>0</v>
      </c>
      <c r="K149" s="4" t="s">
        <v>49</v>
      </c>
      <c r="L149" s="4" t="b">
        <v>1</v>
      </c>
      <c r="M149" s="5">
        <v>41089</v>
      </c>
      <c r="N149" s="4">
        <v>0</v>
      </c>
      <c r="O149" s="4" t="s">
        <v>607</v>
      </c>
      <c r="P149" s="4">
        <v>0</v>
      </c>
      <c r="Q149" s="4" t="s">
        <v>607</v>
      </c>
      <c r="R149" s="4">
        <v>3</v>
      </c>
      <c r="S149" s="4" t="s">
        <v>49</v>
      </c>
    </row>
    <row r="150" spans="1:19">
      <c r="A150" s="4" t="s">
        <v>941</v>
      </c>
      <c r="B150" s="4" t="s">
        <v>85</v>
      </c>
      <c r="C150" s="4" t="s">
        <v>939</v>
      </c>
      <c r="D150" s="4" t="s">
        <v>238</v>
      </c>
      <c r="E150" s="4" t="s">
        <v>938</v>
      </c>
      <c r="F150" s="4" t="s">
        <v>715</v>
      </c>
      <c r="G150" s="4" t="s">
        <v>205</v>
      </c>
      <c r="H150" s="4">
        <v>0</v>
      </c>
      <c r="I150" s="4" t="s">
        <v>49</v>
      </c>
      <c r="J150" s="4">
        <v>0</v>
      </c>
      <c r="K150" s="4" t="s">
        <v>49</v>
      </c>
      <c r="L150" s="4" t="b">
        <v>1</v>
      </c>
      <c r="M150" s="5">
        <v>41089</v>
      </c>
      <c r="N150" s="4">
        <v>0</v>
      </c>
      <c r="O150" s="4" t="s">
        <v>607</v>
      </c>
      <c r="P150" s="4">
        <v>0</v>
      </c>
      <c r="Q150" s="4" t="s">
        <v>607</v>
      </c>
      <c r="R150" s="4">
        <v>1</v>
      </c>
      <c r="S150" s="4" t="s">
        <v>49</v>
      </c>
    </row>
    <row r="151" spans="1:19">
      <c r="A151" s="4" t="s">
        <v>942</v>
      </c>
      <c r="B151" s="4" t="s">
        <v>59</v>
      </c>
      <c r="C151" s="4" t="s">
        <v>939</v>
      </c>
      <c r="D151" s="4" t="s">
        <v>238</v>
      </c>
      <c r="E151" s="4" t="s">
        <v>938</v>
      </c>
      <c r="F151" s="4" t="s">
        <v>715</v>
      </c>
      <c r="G151" s="4" t="s">
        <v>205</v>
      </c>
      <c r="H151" s="4">
        <v>0</v>
      </c>
      <c r="I151" s="4" t="s">
        <v>49</v>
      </c>
      <c r="J151" s="4">
        <v>0</v>
      </c>
      <c r="K151" s="4" t="s">
        <v>49</v>
      </c>
      <c r="L151" s="4" t="b">
        <v>1</v>
      </c>
      <c r="M151" s="5">
        <v>41089</v>
      </c>
      <c r="N151" s="4">
        <v>0</v>
      </c>
      <c r="O151" s="4" t="s">
        <v>607</v>
      </c>
      <c r="P151" s="4">
        <v>0</v>
      </c>
      <c r="Q151" s="4" t="s">
        <v>607</v>
      </c>
      <c r="R151" s="4">
        <v>2</v>
      </c>
      <c r="S151" s="4" t="s">
        <v>49</v>
      </c>
    </row>
    <row r="152" spans="1:19">
      <c r="A152" s="4" t="s">
        <v>943</v>
      </c>
      <c r="B152" s="4" t="s">
        <v>223</v>
      </c>
      <c r="C152" s="4" t="s">
        <v>939</v>
      </c>
      <c r="D152" s="4" t="s">
        <v>238</v>
      </c>
      <c r="E152" s="4" t="s">
        <v>938</v>
      </c>
      <c r="F152" s="4" t="s">
        <v>715</v>
      </c>
      <c r="G152" s="4" t="s">
        <v>205</v>
      </c>
      <c r="H152" s="4">
        <v>0</v>
      </c>
      <c r="I152" s="4" t="s">
        <v>49</v>
      </c>
      <c r="J152" s="4">
        <v>0</v>
      </c>
      <c r="K152" s="4" t="s">
        <v>49</v>
      </c>
      <c r="L152" s="4" t="b">
        <v>1</v>
      </c>
      <c r="M152" s="5">
        <v>41089</v>
      </c>
      <c r="N152" s="4">
        <v>0</v>
      </c>
      <c r="O152" s="4" t="s">
        <v>607</v>
      </c>
      <c r="P152" s="4">
        <v>0</v>
      </c>
      <c r="Q152" s="4" t="s">
        <v>607</v>
      </c>
      <c r="R152" s="4">
        <v>1</v>
      </c>
      <c r="S152" s="4" t="s">
        <v>49</v>
      </c>
    </row>
    <row r="153" spans="1:19">
      <c r="A153" s="4" t="s">
        <v>944</v>
      </c>
      <c r="B153" s="4" t="s">
        <v>62</v>
      </c>
      <c r="C153" s="4" t="s">
        <v>939</v>
      </c>
      <c r="D153" s="4" t="s">
        <v>238</v>
      </c>
      <c r="E153" s="4" t="s">
        <v>938</v>
      </c>
      <c r="F153" s="4" t="s">
        <v>715</v>
      </c>
      <c r="G153" s="4" t="s">
        <v>205</v>
      </c>
      <c r="H153" s="4">
        <v>0</v>
      </c>
      <c r="I153" s="4" t="s">
        <v>49</v>
      </c>
      <c r="J153" s="4">
        <v>0</v>
      </c>
      <c r="K153" s="4" t="s">
        <v>49</v>
      </c>
      <c r="L153" s="4" t="b">
        <v>1</v>
      </c>
      <c r="M153" s="5">
        <v>41089</v>
      </c>
      <c r="N153" s="4">
        <v>0</v>
      </c>
      <c r="O153" s="4" t="s">
        <v>607</v>
      </c>
      <c r="P153" s="4">
        <v>0</v>
      </c>
      <c r="Q153" s="4" t="s">
        <v>607</v>
      </c>
      <c r="R153" s="4">
        <v>1</v>
      </c>
      <c r="S153" s="4" t="s">
        <v>49</v>
      </c>
    </row>
    <row r="154" spans="1:19">
      <c r="A154" s="4" t="s">
        <v>938</v>
      </c>
      <c r="B154" s="4" t="s">
        <v>939</v>
      </c>
      <c r="C154" s="4" t="s">
        <v>939</v>
      </c>
      <c r="D154" s="4" t="s">
        <v>238</v>
      </c>
      <c r="E154" s="4" t="s">
        <v>938</v>
      </c>
      <c r="F154" s="4" t="s">
        <v>715</v>
      </c>
      <c r="G154" s="4" t="s">
        <v>205</v>
      </c>
      <c r="H154" s="4">
        <v>4.67</v>
      </c>
      <c r="I154" s="4" t="s">
        <v>49</v>
      </c>
      <c r="J154" s="4">
        <v>0.33</v>
      </c>
      <c r="K154" s="4" t="s">
        <v>49</v>
      </c>
      <c r="L154" s="4" t="b">
        <v>1</v>
      </c>
      <c r="M154" s="5">
        <v>41089</v>
      </c>
      <c r="N154" s="4">
        <v>800</v>
      </c>
      <c r="O154" s="4" t="s">
        <v>607</v>
      </c>
      <c r="P154" s="4">
        <v>746.56</v>
      </c>
      <c r="Q154" s="4" t="s">
        <v>607</v>
      </c>
      <c r="R154" s="4">
        <v>5</v>
      </c>
      <c r="S154" s="4" t="s">
        <v>49</v>
      </c>
    </row>
    <row r="155" spans="1:19">
      <c r="A155" s="4" t="s">
        <v>893</v>
      </c>
      <c r="B155" s="4" t="s">
        <v>125</v>
      </c>
      <c r="C155" s="4" t="s">
        <v>9</v>
      </c>
      <c r="D155" s="4" t="s">
        <v>704</v>
      </c>
      <c r="E155" s="4" t="s">
        <v>118</v>
      </c>
      <c r="F155" s="4" t="s">
        <v>29</v>
      </c>
      <c r="G155" s="4" t="s">
        <v>119</v>
      </c>
      <c r="H155" s="4">
        <v>0</v>
      </c>
      <c r="I155" s="4" t="s">
        <v>49</v>
      </c>
      <c r="J155" s="4">
        <v>0</v>
      </c>
      <c r="K155" s="4" t="s">
        <v>49</v>
      </c>
      <c r="L155" s="4" t="b">
        <v>1</v>
      </c>
      <c r="M155" s="5">
        <v>40798</v>
      </c>
      <c r="N155" s="4">
        <v>0</v>
      </c>
      <c r="O155" s="4" t="s">
        <v>607</v>
      </c>
      <c r="P155" s="4">
        <v>0</v>
      </c>
      <c r="Q155" s="4" t="s">
        <v>607</v>
      </c>
      <c r="R155" s="4">
        <v>1</v>
      </c>
      <c r="S155" s="4" t="s">
        <v>49</v>
      </c>
    </row>
    <row r="156" spans="1:19">
      <c r="A156" s="4" t="s">
        <v>908</v>
      </c>
      <c r="B156" s="4" t="s">
        <v>101</v>
      </c>
      <c r="C156" s="4" t="s">
        <v>906</v>
      </c>
      <c r="D156" s="4" t="s">
        <v>238</v>
      </c>
      <c r="E156" s="4" t="s">
        <v>907</v>
      </c>
      <c r="F156" s="4" t="s">
        <v>715</v>
      </c>
      <c r="G156" s="4" t="s">
        <v>119</v>
      </c>
      <c r="H156" s="4">
        <v>2</v>
      </c>
      <c r="I156" s="4" t="s">
        <v>49</v>
      </c>
      <c r="J156" s="4">
        <v>1</v>
      </c>
      <c r="K156" s="4" t="s">
        <v>49</v>
      </c>
      <c r="L156" s="4" t="b">
        <v>1</v>
      </c>
      <c r="M156" s="5">
        <v>41087</v>
      </c>
      <c r="N156" s="4">
        <v>0</v>
      </c>
      <c r="O156" s="4" t="s">
        <v>607</v>
      </c>
      <c r="P156" s="4">
        <v>0</v>
      </c>
      <c r="Q156" s="4" t="s">
        <v>607</v>
      </c>
      <c r="R156" s="4">
        <v>3</v>
      </c>
      <c r="S156" s="4" t="s">
        <v>49</v>
      </c>
    </row>
    <row r="157" spans="1:19">
      <c r="A157" s="4" t="s">
        <v>907</v>
      </c>
      <c r="B157" s="4" t="s">
        <v>906</v>
      </c>
      <c r="C157" s="4" t="s">
        <v>906</v>
      </c>
      <c r="D157" s="4" t="s">
        <v>238</v>
      </c>
      <c r="E157" s="4" t="s">
        <v>907</v>
      </c>
      <c r="F157" s="4" t="s">
        <v>715</v>
      </c>
      <c r="G157" s="4" t="s">
        <v>119</v>
      </c>
      <c r="H157" s="4">
        <v>3.8</v>
      </c>
      <c r="I157" s="4" t="s">
        <v>49</v>
      </c>
      <c r="J157" s="4">
        <v>2</v>
      </c>
      <c r="K157" s="4" t="s">
        <v>49</v>
      </c>
      <c r="L157" s="4" t="b">
        <v>1</v>
      </c>
      <c r="M157" s="5">
        <v>41087</v>
      </c>
      <c r="N157" s="4">
        <v>800</v>
      </c>
      <c r="O157" s="4" t="s">
        <v>607</v>
      </c>
      <c r="P157" s="4">
        <v>480</v>
      </c>
      <c r="Q157" s="4" t="s">
        <v>607</v>
      </c>
      <c r="R157" s="4">
        <v>5</v>
      </c>
      <c r="S157" s="4" t="s">
        <v>49</v>
      </c>
    </row>
    <row r="158" spans="1:19">
      <c r="A158" s="4" t="s">
        <v>909</v>
      </c>
      <c r="B158" s="4" t="s">
        <v>85</v>
      </c>
      <c r="C158" s="4" t="s">
        <v>906</v>
      </c>
      <c r="D158" s="4" t="s">
        <v>238</v>
      </c>
      <c r="E158" s="4" t="s">
        <v>907</v>
      </c>
      <c r="F158" s="4" t="s">
        <v>715</v>
      </c>
      <c r="G158" s="4" t="s">
        <v>119</v>
      </c>
      <c r="H158" s="4">
        <v>1.8</v>
      </c>
      <c r="I158" s="4" t="s">
        <v>49</v>
      </c>
      <c r="J158" s="4">
        <v>0</v>
      </c>
      <c r="K158" s="4" t="s">
        <v>49</v>
      </c>
      <c r="L158" s="4" t="b">
        <v>1</v>
      </c>
      <c r="M158" s="5">
        <v>41087</v>
      </c>
      <c r="N158" s="4">
        <v>0</v>
      </c>
      <c r="O158" s="4" t="s">
        <v>607</v>
      </c>
      <c r="P158" s="4">
        <v>0</v>
      </c>
      <c r="Q158" s="4" t="s">
        <v>607</v>
      </c>
      <c r="R158" s="4">
        <v>1</v>
      </c>
      <c r="S158" s="4" t="s">
        <v>49</v>
      </c>
    </row>
    <row r="159" spans="1:19">
      <c r="A159" s="4" t="s">
        <v>1030</v>
      </c>
      <c r="B159" s="4" t="s">
        <v>1031</v>
      </c>
      <c r="C159" s="4" t="s">
        <v>1031</v>
      </c>
      <c r="D159" s="4" t="s">
        <v>704</v>
      </c>
      <c r="E159" s="4" t="s">
        <v>1030</v>
      </c>
      <c r="F159" s="4" t="s">
        <v>29</v>
      </c>
      <c r="G159" s="4" t="s">
        <v>205</v>
      </c>
      <c r="H159" s="4">
        <v>1.5</v>
      </c>
      <c r="I159" s="4" t="s">
        <v>49</v>
      </c>
      <c r="J159" s="4">
        <v>0</v>
      </c>
      <c r="K159" s="4" t="s">
        <v>49</v>
      </c>
      <c r="L159" s="4" t="b">
        <v>0</v>
      </c>
      <c r="M159" s="5">
        <v>41100</v>
      </c>
      <c r="N159" s="4">
        <v>0</v>
      </c>
      <c r="O159" s="4" t="s">
        <v>607</v>
      </c>
      <c r="P159" s="4">
        <v>0</v>
      </c>
      <c r="Q159" s="4" t="s">
        <v>607</v>
      </c>
      <c r="R159" s="4">
        <v>1.5</v>
      </c>
      <c r="S159" s="4" t="s">
        <v>49</v>
      </c>
    </row>
    <row r="160" spans="1:19">
      <c r="A160" s="4" t="s">
        <v>1033</v>
      </c>
      <c r="B160" s="4" t="s">
        <v>1034</v>
      </c>
      <c r="C160" s="4" t="s">
        <v>1031</v>
      </c>
      <c r="D160" s="4" t="s">
        <v>704</v>
      </c>
      <c r="E160" s="4" t="s">
        <v>1030</v>
      </c>
      <c r="F160" s="4" t="s">
        <v>29</v>
      </c>
      <c r="G160" s="4" t="s">
        <v>205</v>
      </c>
      <c r="H160" s="4">
        <v>0</v>
      </c>
      <c r="I160" s="4" t="s">
        <v>49</v>
      </c>
      <c r="J160" s="4">
        <v>0</v>
      </c>
      <c r="K160" s="4" t="s">
        <v>49</v>
      </c>
      <c r="L160" s="4" t="b">
        <v>0</v>
      </c>
      <c r="M160" s="5">
        <v>41100</v>
      </c>
      <c r="N160" s="4">
        <v>0</v>
      </c>
      <c r="O160" s="4" t="s">
        <v>607</v>
      </c>
      <c r="P160" s="4">
        <v>0</v>
      </c>
      <c r="Q160" s="4" t="s">
        <v>607</v>
      </c>
      <c r="R160" s="4">
        <v>1.5</v>
      </c>
      <c r="S160" s="4" t="s">
        <v>49</v>
      </c>
    </row>
    <row r="161" spans="1:19">
      <c r="A161" s="4" t="s">
        <v>1134</v>
      </c>
      <c r="B161" s="4" t="s">
        <v>1135</v>
      </c>
      <c r="C161" s="4" t="s">
        <v>1135</v>
      </c>
      <c r="D161" s="4" t="s">
        <v>238</v>
      </c>
      <c r="E161" s="4" t="s">
        <v>1134</v>
      </c>
      <c r="F161" s="4" t="s">
        <v>715</v>
      </c>
      <c r="G161" s="4" t="s">
        <v>205</v>
      </c>
      <c r="H161" s="4">
        <v>0.75</v>
      </c>
      <c r="I161" s="4" t="s">
        <v>49</v>
      </c>
      <c r="J161" s="4">
        <v>4.25</v>
      </c>
      <c r="K161" s="4" t="s">
        <v>49</v>
      </c>
      <c r="L161" s="4" t="b">
        <v>1</v>
      </c>
      <c r="M161" s="5">
        <v>41123</v>
      </c>
      <c r="N161" s="4">
        <v>800</v>
      </c>
      <c r="O161" s="4" t="s">
        <v>607</v>
      </c>
      <c r="P161" s="4">
        <v>0</v>
      </c>
      <c r="Q161" s="4" t="s">
        <v>607</v>
      </c>
      <c r="R161" s="4">
        <v>5</v>
      </c>
      <c r="S161" s="4" t="s">
        <v>49</v>
      </c>
    </row>
    <row r="162" spans="1:19">
      <c r="A162" s="4" t="s">
        <v>980</v>
      </c>
      <c r="B162" s="4" t="s">
        <v>981</v>
      </c>
      <c r="C162" s="4" t="s">
        <v>981</v>
      </c>
      <c r="D162" s="4" t="s">
        <v>238</v>
      </c>
      <c r="E162" s="4" t="s">
        <v>980</v>
      </c>
      <c r="F162" s="4" t="s">
        <v>713</v>
      </c>
      <c r="G162" s="4" t="s">
        <v>205</v>
      </c>
      <c r="H162" s="4">
        <v>2</v>
      </c>
      <c r="I162" s="4" t="s">
        <v>49</v>
      </c>
      <c r="J162" s="4">
        <v>8</v>
      </c>
      <c r="K162" s="4" t="s">
        <v>49</v>
      </c>
      <c r="L162" s="4" t="b">
        <v>1</v>
      </c>
      <c r="M162" s="5">
        <v>41095</v>
      </c>
      <c r="N162" s="4">
        <v>1500</v>
      </c>
      <c r="O162" s="4" t="s">
        <v>607</v>
      </c>
      <c r="P162" s="4">
        <v>300</v>
      </c>
      <c r="Q162" s="4" t="s">
        <v>607</v>
      </c>
      <c r="R162" s="4">
        <v>10</v>
      </c>
      <c r="S162" s="4" t="s">
        <v>49</v>
      </c>
    </row>
    <row r="163" spans="1:19">
      <c r="A163" s="4" t="s">
        <v>1064</v>
      </c>
      <c r="B163" s="4" t="s">
        <v>1065</v>
      </c>
      <c r="C163" s="4" t="s">
        <v>1065</v>
      </c>
      <c r="D163" s="4" t="s">
        <v>704</v>
      </c>
      <c r="E163" s="4" t="s">
        <v>1064</v>
      </c>
      <c r="F163" s="4" t="s">
        <v>29</v>
      </c>
      <c r="G163" s="4" t="s">
        <v>205</v>
      </c>
      <c r="H163" s="4">
        <v>0.5</v>
      </c>
      <c r="I163" s="4" t="s">
        <v>49</v>
      </c>
      <c r="J163" s="4">
        <v>0.5</v>
      </c>
      <c r="K163" s="4" t="s">
        <v>49</v>
      </c>
      <c r="L163" s="4" t="b">
        <v>0</v>
      </c>
      <c r="M163" s="5">
        <v>41109</v>
      </c>
      <c r="N163" s="4">
        <v>0</v>
      </c>
      <c r="O163" s="4" t="s">
        <v>607</v>
      </c>
      <c r="P163" s="4">
        <v>0</v>
      </c>
      <c r="Q163" s="4" t="s">
        <v>607</v>
      </c>
      <c r="R163" s="4">
        <v>1</v>
      </c>
      <c r="S163" s="4" t="s">
        <v>49</v>
      </c>
    </row>
    <row r="164" spans="1:19">
      <c r="A164" s="4" t="s">
        <v>688</v>
      </c>
      <c r="B164" s="4" t="s">
        <v>689</v>
      </c>
      <c r="C164" s="4" t="s">
        <v>689</v>
      </c>
      <c r="D164" s="4" t="s">
        <v>238</v>
      </c>
      <c r="E164" s="4" t="s">
        <v>688</v>
      </c>
      <c r="F164" s="4" t="s">
        <v>715</v>
      </c>
      <c r="G164" s="4" t="s">
        <v>119</v>
      </c>
      <c r="H164" s="4">
        <v>6</v>
      </c>
      <c r="I164" s="4" t="s">
        <v>49</v>
      </c>
      <c r="J164" s="4">
        <v>0</v>
      </c>
      <c r="K164" s="4" t="s">
        <v>49</v>
      </c>
      <c r="L164" s="4" t="b">
        <v>1</v>
      </c>
      <c r="M164" s="5">
        <v>41056</v>
      </c>
      <c r="N164" s="4">
        <v>800</v>
      </c>
      <c r="O164" s="4" t="s">
        <v>607</v>
      </c>
      <c r="P164" s="4">
        <v>800</v>
      </c>
      <c r="Q164" s="4" t="s">
        <v>607</v>
      </c>
      <c r="R164" s="4">
        <v>4</v>
      </c>
      <c r="S164" s="4" t="s">
        <v>49</v>
      </c>
    </row>
    <row r="165" spans="1:19">
      <c r="A165" s="4" t="s">
        <v>900</v>
      </c>
      <c r="B165" s="4" t="s">
        <v>901</v>
      </c>
      <c r="C165" s="4" t="s">
        <v>901</v>
      </c>
      <c r="D165" s="4" t="s">
        <v>238</v>
      </c>
      <c r="E165" s="4" t="s">
        <v>900</v>
      </c>
      <c r="F165" s="4" t="s">
        <v>713</v>
      </c>
      <c r="G165" s="4" t="s">
        <v>205</v>
      </c>
      <c r="H165" s="4">
        <v>3.5</v>
      </c>
      <c r="I165" s="4" t="s">
        <v>49</v>
      </c>
      <c r="J165" s="4">
        <v>6.5</v>
      </c>
      <c r="K165" s="4" t="s">
        <v>49</v>
      </c>
      <c r="L165" s="4" t="b">
        <v>1</v>
      </c>
      <c r="M165" s="5">
        <v>41082</v>
      </c>
      <c r="N165" s="4">
        <v>1500</v>
      </c>
      <c r="O165" s="4" t="s">
        <v>607</v>
      </c>
      <c r="P165" s="4">
        <v>525</v>
      </c>
      <c r="Q165" s="4" t="s">
        <v>607</v>
      </c>
      <c r="R165" s="4">
        <v>10</v>
      </c>
      <c r="S165" s="4" t="s">
        <v>49</v>
      </c>
    </row>
    <row r="166" spans="1:19">
      <c r="A166" s="4" t="s">
        <v>695</v>
      </c>
      <c r="B166" s="4" t="s">
        <v>59</v>
      </c>
      <c r="C166" s="4" t="s">
        <v>689</v>
      </c>
      <c r="D166" s="4" t="s">
        <v>238</v>
      </c>
      <c r="E166" s="4" t="s">
        <v>688</v>
      </c>
      <c r="F166" s="4" t="s">
        <v>715</v>
      </c>
      <c r="G166" s="4" t="s">
        <v>119</v>
      </c>
      <c r="H166" s="4">
        <v>0</v>
      </c>
      <c r="I166" s="4" t="s">
        <v>49</v>
      </c>
      <c r="J166" s="4">
        <v>0</v>
      </c>
      <c r="K166" s="4" t="s">
        <v>49</v>
      </c>
      <c r="L166" s="4" t="b">
        <v>1</v>
      </c>
      <c r="M166" s="5">
        <v>41056</v>
      </c>
      <c r="N166" s="4">
        <v>0</v>
      </c>
      <c r="O166" s="4" t="s">
        <v>607</v>
      </c>
      <c r="P166" s="4">
        <v>0</v>
      </c>
      <c r="Q166" s="4" t="s">
        <v>607</v>
      </c>
      <c r="R166" s="4">
        <v>2</v>
      </c>
      <c r="S166" s="4" t="s">
        <v>49</v>
      </c>
    </row>
    <row r="167" spans="1:19">
      <c r="A167" s="4" t="s">
        <v>682</v>
      </c>
      <c r="B167" s="4" t="s">
        <v>101</v>
      </c>
      <c r="C167" s="4" t="s">
        <v>689</v>
      </c>
      <c r="D167" s="4" t="s">
        <v>238</v>
      </c>
      <c r="E167" s="4" t="s">
        <v>688</v>
      </c>
      <c r="F167" s="4" t="s">
        <v>715</v>
      </c>
      <c r="G167" s="4" t="s">
        <v>119</v>
      </c>
      <c r="H167" s="4">
        <v>5</v>
      </c>
      <c r="I167" s="4" t="s">
        <v>49</v>
      </c>
      <c r="J167" s="4">
        <v>0</v>
      </c>
      <c r="K167" s="4" t="s">
        <v>49</v>
      </c>
      <c r="L167" s="4" t="b">
        <v>1</v>
      </c>
      <c r="M167" s="5">
        <v>41056</v>
      </c>
      <c r="N167" s="4">
        <v>0</v>
      </c>
      <c r="O167" s="4" t="s">
        <v>607</v>
      </c>
      <c r="P167" s="4">
        <v>0</v>
      </c>
      <c r="Q167" s="4" t="s">
        <v>607</v>
      </c>
      <c r="R167" s="4">
        <v>3</v>
      </c>
      <c r="S167" s="4" t="s">
        <v>49</v>
      </c>
    </row>
    <row r="168" spans="1:19">
      <c r="A168" s="4" t="s">
        <v>681</v>
      </c>
      <c r="B168" s="4" t="s">
        <v>85</v>
      </c>
      <c r="C168" s="4" t="s">
        <v>689</v>
      </c>
      <c r="D168" s="4" t="s">
        <v>238</v>
      </c>
      <c r="E168" s="4" t="s">
        <v>688</v>
      </c>
      <c r="F168" s="4" t="s">
        <v>715</v>
      </c>
      <c r="G168" s="4" t="s">
        <v>119</v>
      </c>
      <c r="H168" s="4">
        <v>1</v>
      </c>
      <c r="I168" s="4" t="s">
        <v>49</v>
      </c>
      <c r="J168" s="4">
        <v>0</v>
      </c>
      <c r="K168" s="4" t="s">
        <v>49</v>
      </c>
      <c r="L168" s="4" t="b">
        <v>1</v>
      </c>
      <c r="M168" s="5">
        <v>41056</v>
      </c>
      <c r="N168" s="4">
        <v>0</v>
      </c>
      <c r="O168" s="4" t="s">
        <v>607</v>
      </c>
      <c r="P168" s="4">
        <v>0</v>
      </c>
      <c r="Q168" s="4" t="s">
        <v>607</v>
      </c>
      <c r="R168" s="4">
        <v>0</v>
      </c>
      <c r="S168" s="4" t="s">
        <v>49</v>
      </c>
    </row>
    <row r="169" spans="1:19">
      <c r="A169" s="4" t="s">
        <v>696</v>
      </c>
      <c r="B169" s="4" t="s">
        <v>223</v>
      </c>
      <c r="C169" s="4" t="s">
        <v>689</v>
      </c>
      <c r="D169" s="4" t="s">
        <v>238</v>
      </c>
      <c r="E169" s="4" t="s">
        <v>688</v>
      </c>
      <c r="F169" s="4" t="s">
        <v>715</v>
      </c>
      <c r="G169" s="4" t="s">
        <v>119</v>
      </c>
      <c r="H169" s="4">
        <v>0</v>
      </c>
      <c r="I169" s="4" t="s">
        <v>49</v>
      </c>
      <c r="J169" s="4">
        <v>0</v>
      </c>
      <c r="K169" s="4" t="s">
        <v>49</v>
      </c>
      <c r="L169" s="4" t="b">
        <v>1</v>
      </c>
      <c r="M169" s="5">
        <v>41056</v>
      </c>
      <c r="N169" s="4">
        <v>0</v>
      </c>
      <c r="O169" s="4" t="s">
        <v>607</v>
      </c>
      <c r="P169" s="4">
        <v>0</v>
      </c>
      <c r="Q169" s="4" t="s">
        <v>607</v>
      </c>
      <c r="R169" s="4">
        <v>1</v>
      </c>
      <c r="S169" s="4" t="s">
        <v>49</v>
      </c>
    </row>
    <row r="170" spans="1:19">
      <c r="A170" s="4" t="s">
        <v>697</v>
      </c>
      <c r="B170" s="4" t="s">
        <v>224</v>
      </c>
      <c r="C170" s="4" t="s">
        <v>689</v>
      </c>
      <c r="D170" s="4" t="s">
        <v>238</v>
      </c>
      <c r="E170" s="4" t="s">
        <v>688</v>
      </c>
      <c r="F170" s="4" t="s">
        <v>715</v>
      </c>
      <c r="G170" s="4" t="s">
        <v>119</v>
      </c>
      <c r="H170" s="4">
        <v>0</v>
      </c>
      <c r="I170" s="4" t="s">
        <v>49</v>
      </c>
      <c r="J170" s="4">
        <v>0</v>
      </c>
      <c r="K170" s="4" t="s">
        <v>49</v>
      </c>
      <c r="L170" s="4" t="b">
        <v>1</v>
      </c>
      <c r="M170" s="5">
        <v>41056</v>
      </c>
      <c r="N170" s="4">
        <v>0</v>
      </c>
      <c r="O170" s="4" t="s">
        <v>607</v>
      </c>
      <c r="P170" s="4">
        <v>0</v>
      </c>
      <c r="Q170" s="4" t="s">
        <v>607</v>
      </c>
      <c r="R170" s="4">
        <v>1</v>
      </c>
      <c r="S170" s="4" t="s">
        <v>49</v>
      </c>
    </row>
    <row r="171" spans="1:19">
      <c r="A171" s="4" t="s">
        <v>320</v>
      </c>
      <c r="B171" s="4" t="s">
        <v>321</v>
      </c>
      <c r="C171" s="4" t="s">
        <v>321</v>
      </c>
      <c r="D171" s="4" t="s">
        <v>704</v>
      </c>
      <c r="E171" s="4" t="s">
        <v>320</v>
      </c>
      <c r="F171" s="4" t="s">
        <v>29</v>
      </c>
      <c r="G171" s="4" t="s">
        <v>205</v>
      </c>
      <c r="H171" s="4">
        <v>8</v>
      </c>
      <c r="I171" s="4" t="s">
        <v>49</v>
      </c>
      <c r="J171" s="4">
        <v>0</v>
      </c>
      <c r="K171" s="4" t="s">
        <v>49</v>
      </c>
      <c r="L171" s="4" t="b">
        <v>1</v>
      </c>
      <c r="M171" s="5">
        <v>40976</v>
      </c>
      <c r="N171" s="4">
        <v>1000</v>
      </c>
      <c r="O171" s="4" t="s">
        <v>607</v>
      </c>
      <c r="P171" s="4">
        <v>1000</v>
      </c>
      <c r="Q171" s="4" t="s">
        <v>607</v>
      </c>
      <c r="R171" s="4">
        <v>8</v>
      </c>
      <c r="S171" s="4" t="s">
        <v>49</v>
      </c>
    </row>
    <row r="172" spans="1:19">
      <c r="A172" s="4" t="s">
        <v>322</v>
      </c>
      <c r="B172" s="4" t="s">
        <v>321</v>
      </c>
      <c r="C172" s="4" t="s">
        <v>321</v>
      </c>
      <c r="D172" s="4" t="s">
        <v>704</v>
      </c>
      <c r="E172" s="4" t="s">
        <v>320</v>
      </c>
      <c r="F172" s="4" t="s">
        <v>29</v>
      </c>
      <c r="G172" s="4" t="s">
        <v>205</v>
      </c>
      <c r="H172" s="4">
        <v>0</v>
      </c>
      <c r="I172" s="4" t="s">
        <v>49</v>
      </c>
      <c r="J172" s="4">
        <v>0</v>
      </c>
      <c r="K172" s="4" t="s">
        <v>49</v>
      </c>
      <c r="L172" s="4" t="b">
        <v>1</v>
      </c>
      <c r="M172" s="5">
        <v>40976</v>
      </c>
      <c r="N172" s="4">
        <v>1000</v>
      </c>
      <c r="O172" s="4" t="s">
        <v>607</v>
      </c>
      <c r="P172" s="4">
        <v>1000</v>
      </c>
      <c r="Q172" s="4" t="s">
        <v>607</v>
      </c>
      <c r="R172" s="4">
        <v>8</v>
      </c>
      <c r="S172" s="4" t="s">
        <v>49</v>
      </c>
    </row>
    <row r="173" spans="1:19">
      <c r="A173" s="4" t="s">
        <v>647</v>
      </c>
      <c r="B173" s="4" t="s">
        <v>292</v>
      </c>
      <c r="C173" s="4" t="s">
        <v>626</v>
      </c>
      <c r="D173" s="4" t="s">
        <v>238</v>
      </c>
      <c r="E173" s="4" t="s">
        <v>625</v>
      </c>
      <c r="F173" s="4" t="s">
        <v>714</v>
      </c>
      <c r="G173" s="4" t="s">
        <v>119</v>
      </c>
      <c r="H173" s="4">
        <v>2.33</v>
      </c>
      <c r="I173" s="4" t="s">
        <v>49</v>
      </c>
      <c r="J173" s="4">
        <v>0</v>
      </c>
      <c r="K173" s="4" t="s">
        <v>49</v>
      </c>
      <c r="L173" s="4" t="b">
        <v>1</v>
      </c>
      <c r="M173" s="5">
        <v>41039</v>
      </c>
      <c r="N173" s="4">
        <v>0</v>
      </c>
      <c r="O173" s="4" t="s">
        <v>607</v>
      </c>
      <c r="P173" s="4">
        <v>0</v>
      </c>
      <c r="Q173" s="4" t="s">
        <v>607</v>
      </c>
      <c r="R173" s="4">
        <v>4</v>
      </c>
      <c r="S173" s="4" t="s">
        <v>49</v>
      </c>
    </row>
    <row r="174" spans="1:19">
      <c r="A174" s="4" t="s">
        <v>638</v>
      </c>
      <c r="B174" s="4" t="s">
        <v>283</v>
      </c>
      <c r="C174" s="4" t="s">
        <v>626</v>
      </c>
      <c r="D174" s="4" t="s">
        <v>238</v>
      </c>
      <c r="E174" s="4" t="s">
        <v>625</v>
      </c>
      <c r="F174" s="4" t="s">
        <v>714</v>
      </c>
      <c r="G174" s="4" t="s">
        <v>119</v>
      </c>
      <c r="H174" s="4">
        <v>0</v>
      </c>
      <c r="I174" s="4" t="s">
        <v>49</v>
      </c>
      <c r="J174" s="4">
        <v>0</v>
      </c>
      <c r="K174" s="4" t="s">
        <v>49</v>
      </c>
      <c r="L174" s="4" t="b">
        <v>1</v>
      </c>
      <c r="M174" s="5">
        <v>41039</v>
      </c>
      <c r="N174" s="4">
        <v>0</v>
      </c>
      <c r="O174" s="4" t="s">
        <v>607</v>
      </c>
      <c r="P174" s="4">
        <v>0</v>
      </c>
      <c r="Q174" s="4" t="s">
        <v>607</v>
      </c>
      <c r="R174" s="4">
        <v>1</v>
      </c>
      <c r="S174" s="4" t="s">
        <v>49</v>
      </c>
    </row>
    <row r="175" spans="1:19">
      <c r="A175" s="4" t="s">
        <v>639</v>
      </c>
      <c r="B175" s="4" t="s">
        <v>228</v>
      </c>
      <c r="C175" s="4" t="s">
        <v>626</v>
      </c>
      <c r="D175" s="4" t="s">
        <v>238</v>
      </c>
      <c r="E175" s="4" t="s">
        <v>625</v>
      </c>
      <c r="F175" s="4" t="s">
        <v>714</v>
      </c>
      <c r="G175" s="4" t="s">
        <v>119</v>
      </c>
      <c r="H175" s="4">
        <v>0</v>
      </c>
      <c r="I175" s="4" t="s">
        <v>49</v>
      </c>
      <c r="J175" s="4">
        <v>0</v>
      </c>
      <c r="K175" s="4" t="s">
        <v>49</v>
      </c>
      <c r="L175" s="4" t="b">
        <v>1</v>
      </c>
      <c r="M175" s="5">
        <v>41039</v>
      </c>
      <c r="N175" s="4">
        <v>0</v>
      </c>
      <c r="O175" s="4" t="s">
        <v>607</v>
      </c>
      <c r="P175" s="4">
        <v>0</v>
      </c>
      <c r="Q175" s="4" t="s">
        <v>607</v>
      </c>
      <c r="R175" s="4">
        <v>3</v>
      </c>
      <c r="S175" s="4" t="s">
        <v>49</v>
      </c>
    </row>
    <row r="176" spans="1:19">
      <c r="A176" s="4" t="s">
        <v>640</v>
      </c>
      <c r="B176" s="4" t="s">
        <v>261</v>
      </c>
      <c r="C176" s="4" t="s">
        <v>626</v>
      </c>
      <c r="D176" s="4" t="s">
        <v>238</v>
      </c>
      <c r="E176" s="4" t="s">
        <v>625</v>
      </c>
      <c r="F176" s="4" t="s">
        <v>714</v>
      </c>
      <c r="G176" s="4" t="s">
        <v>119</v>
      </c>
      <c r="H176" s="4">
        <v>0</v>
      </c>
      <c r="I176" s="4" t="s">
        <v>49</v>
      </c>
      <c r="J176" s="4">
        <v>0</v>
      </c>
      <c r="K176" s="4" t="s">
        <v>49</v>
      </c>
      <c r="L176" s="4" t="b">
        <v>1</v>
      </c>
      <c r="M176" s="5">
        <v>41039</v>
      </c>
      <c r="N176" s="4">
        <v>0</v>
      </c>
      <c r="O176" s="4" t="s">
        <v>607</v>
      </c>
      <c r="P176" s="4">
        <v>0</v>
      </c>
      <c r="Q176" s="4" t="s">
        <v>607</v>
      </c>
      <c r="R176" s="4">
        <v>2</v>
      </c>
      <c r="S176" s="4" t="s">
        <v>49</v>
      </c>
    </row>
    <row r="177" spans="1:19">
      <c r="A177" s="4" t="s">
        <v>641</v>
      </c>
      <c r="B177" s="4" t="s">
        <v>62</v>
      </c>
      <c r="C177" s="4" t="s">
        <v>626</v>
      </c>
      <c r="D177" s="4" t="s">
        <v>238</v>
      </c>
      <c r="E177" s="4" t="s">
        <v>625</v>
      </c>
      <c r="F177" s="4" t="s">
        <v>714</v>
      </c>
      <c r="G177" s="4" t="s">
        <v>119</v>
      </c>
      <c r="H177" s="4">
        <v>0</v>
      </c>
      <c r="I177" s="4" t="s">
        <v>49</v>
      </c>
      <c r="J177" s="4">
        <v>0</v>
      </c>
      <c r="K177" s="4" t="s">
        <v>49</v>
      </c>
      <c r="L177" s="4" t="b">
        <v>1</v>
      </c>
      <c r="M177" s="5">
        <v>41039</v>
      </c>
      <c r="N177" s="4">
        <v>0</v>
      </c>
      <c r="O177" s="4" t="s">
        <v>607</v>
      </c>
      <c r="P177" s="4">
        <v>0</v>
      </c>
      <c r="Q177" s="4" t="s">
        <v>607</v>
      </c>
      <c r="R177" s="4">
        <v>2</v>
      </c>
      <c r="S177" s="4" t="s">
        <v>49</v>
      </c>
    </row>
    <row r="178" spans="1:19">
      <c r="A178" s="4" t="s">
        <v>642</v>
      </c>
      <c r="B178" s="4" t="s">
        <v>224</v>
      </c>
      <c r="C178" s="4" t="s">
        <v>626</v>
      </c>
      <c r="D178" s="4" t="s">
        <v>238</v>
      </c>
      <c r="E178" s="4" t="s">
        <v>625</v>
      </c>
      <c r="F178" s="4" t="s">
        <v>714</v>
      </c>
      <c r="G178" s="4" t="s">
        <v>119</v>
      </c>
      <c r="H178" s="4">
        <v>0</v>
      </c>
      <c r="I178" s="4" t="s">
        <v>49</v>
      </c>
      <c r="J178" s="4">
        <v>0</v>
      </c>
      <c r="K178" s="4" t="s">
        <v>49</v>
      </c>
      <c r="L178" s="4" t="b">
        <v>1</v>
      </c>
      <c r="M178" s="5">
        <v>41039</v>
      </c>
      <c r="N178" s="4">
        <v>0</v>
      </c>
      <c r="O178" s="4" t="s">
        <v>607</v>
      </c>
      <c r="P178" s="4">
        <v>0</v>
      </c>
      <c r="Q178" s="4" t="s">
        <v>607</v>
      </c>
      <c r="R178" s="4">
        <v>1</v>
      </c>
      <c r="S178" s="4" t="s">
        <v>49</v>
      </c>
    </row>
    <row r="179" spans="1:19">
      <c r="A179" s="4" t="s">
        <v>648</v>
      </c>
      <c r="B179" s="4" t="s">
        <v>289</v>
      </c>
      <c r="C179" s="4" t="s">
        <v>626</v>
      </c>
      <c r="D179" s="4" t="s">
        <v>238</v>
      </c>
      <c r="E179" s="4" t="s">
        <v>625</v>
      </c>
      <c r="F179" s="4" t="s">
        <v>714</v>
      </c>
      <c r="G179" s="4" t="s">
        <v>119</v>
      </c>
      <c r="H179" s="4">
        <v>1.75</v>
      </c>
      <c r="I179" s="4" t="s">
        <v>49</v>
      </c>
      <c r="J179" s="4">
        <v>0</v>
      </c>
      <c r="K179" s="4" t="s">
        <v>49</v>
      </c>
      <c r="L179" s="4" t="b">
        <v>1</v>
      </c>
      <c r="M179" s="5">
        <v>41039</v>
      </c>
      <c r="N179" s="4">
        <v>0</v>
      </c>
      <c r="O179" s="4" t="s">
        <v>607</v>
      </c>
      <c r="P179" s="4">
        <v>0</v>
      </c>
      <c r="Q179" s="4" t="s">
        <v>607</v>
      </c>
      <c r="R179" s="4">
        <v>6</v>
      </c>
      <c r="S179" s="4" t="s">
        <v>49</v>
      </c>
    </row>
    <row r="180" spans="1:19">
      <c r="A180" s="4" t="s">
        <v>624</v>
      </c>
      <c r="B180" s="4" t="s">
        <v>291</v>
      </c>
      <c r="C180" s="4" t="s">
        <v>626</v>
      </c>
      <c r="D180" s="4" t="s">
        <v>238</v>
      </c>
      <c r="E180" s="4" t="s">
        <v>625</v>
      </c>
      <c r="F180" s="4" t="s">
        <v>714</v>
      </c>
      <c r="G180" s="4" t="s">
        <v>119</v>
      </c>
      <c r="H180" s="4">
        <v>3.5</v>
      </c>
      <c r="I180" s="4" t="s">
        <v>49</v>
      </c>
      <c r="J180" s="4">
        <v>0</v>
      </c>
      <c r="K180" s="4" t="s">
        <v>49</v>
      </c>
      <c r="L180" s="4" t="b">
        <v>1</v>
      </c>
      <c r="M180" s="5">
        <v>41039</v>
      </c>
      <c r="N180" s="4">
        <v>0</v>
      </c>
      <c r="O180" s="4" t="s">
        <v>607</v>
      </c>
      <c r="P180" s="4">
        <v>0</v>
      </c>
      <c r="Q180" s="4" t="s">
        <v>607</v>
      </c>
      <c r="R180" s="4">
        <v>4</v>
      </c>
      <c r="S180" s="4" t="s">
        <v>49</v>
      </c>
    </row>
    <row r="181" spans="1:19">
      <c r="A181" s="4" t="s">
        <v>649</v>
      </c>
      <c r="B181" s="4" t="s">
        <v>293</v>
      </c>
      <c r="C181" s="4" t="s">
        <v>626</v>
      </c>
      <c r="D181" s="4" t="s">
        <v>238</v>
      </c>
      <c r="E181" s="4" t="s">
        <v>625</v>
      </c>
      <c r="F181" s="4" t="s">
        <v>714</v>
      </c>
      <c r="G181" s="4" t="s">
        <v>119</v>
      </c>
      <c r="H181" s="4">
        <v>3</v>
      </c>
      <c r="I181" s="4" t="s">
        <v>49</v>
      </c>
      <c r="J181" s="4">
        <v>3</v>
      </c>
      <c r="K181" s="4" t="s">
        <v>49</v>
      </c>
      <c r="L181" s="4" t="b">
        <v>1</v>
      </c>
      <c r="M181" s="5">
        <v>41039</v>
      </c>
      <c r="N181" s="4">
        <v>0</v>
      </c>
      <c r="O181" s="4" t="s">
        <v>607</v>
      </c>
      <c r="P181" s="4">
        <v>0</v>
      </c>
      <c r="Q181" s="4" t="s">
        <v>607</v>
      </c>
      <c r="R181" s="4">
        <v>6</v>
      </c>
      <c r="S181" s="4" t="s">
        <v>49</v>
      </c>
    </row>
    <row r="182" spans="1:19">
      <c r="A182" s="4" t="s">
        <v>195</v>
      </c>
      <c r="B182" s="4" t="s">
        <v>196</v>
      </c>
      <c r="C182" s="4" t="s">
        <v>196</v>
      </c>
      <c r="D182" s="4" t="s">
        <v>704</v>
      </c>
      <c r="E182" s="4" t="s">
        <v>195</v>
      </c>
      <c r="F182" s="4" t="s">
        <v>29</v>
      </c>
      <c r="G182" s="4" t="s">
        <v>119</v>
      </c>
      <c r="H182" s="4">
        <v>6</v>
      </c>
      <c r="I182" s="4" t="s">
        <v>49</v>
      </c>
      <c r="J182" s="4">
        <v>9</v>
      </c>
      <c r="K182" s="4" t="s">
        <v>49</v>
      </c>
      <c r="L182" s="4" t="b">
        <v>0</v>
      </c>
      <c r="M182" s="5">
        <v>40802</v>
      </c>
      <c r="N182" s="4">
        <v>0</v>
      </c>
      <c r="O182" s="4" t="s">
        <v>607</v>
      </c>
      <c r="P182" s="4">
        <v>0</v>
      </c>
      <c r="Q182" s="4" t="s">
        <v>607</v>
      </c>
      <c r="R182" s="4">
        <v>15</v>
      </c>
      <c r="S182" s="4" t="s">
        <v>49</v>
      </c>
    </row>
    <row r="183" spans="1:19">
      <c r="A183" s="4" t="s">
        <v>199</v>
      </c>
      <c r="B183" s="4" t="s">
        <v>139</v>
      </c>
      <c r="C183" s="4" t="s">
        <v>196</v>
      </c>
      <c r="D183" s="4" t="s">
        <v>704</v>
      </c>
      <c r="E183" s="4" t="s">
        <v>195</v>
      </c>
      <c r="F183" s="4" t="s">
        <v>29</v>
      </c>
      <c r="G183" s="4" t="s">
        <v>119</v>
      </c>
      <c r="H183" s="4">
        <v>6</v>
      </c>
      <c r="I183" s="4" t="s">
        <v>49</v>
      </c>
      <c r="J183" s="4">
        <v>9</v>
      </c>
      <c r="K183" s="4" t="s">
        <v>49</v>
      </c>
      <c r="L183" s="4" t="b">
        <v>0</v>
      </c>
      <c r="M183" s="5">
        <v>40802</v>
      </c>
      <c r="N183" s="4">
        <v>0</v>
      </c>
      <c r="O183" s="4" t="s">
        <v>607</v>
      </c>
      <c r="P183" s="4">
        <v>0</v>
      </c>
      <c r="Q183" s="4" t="s">
        <v>607</v>
      </c>
      <c r="R183" s="4">
        <v>15</v>
      </c>
      <c r="S183" s="4" t="s">
        <v>49</v>
      </c>
    </row>
    <row r="184" spans="1:19">
      <c r="A184" s="4" t="s">
        <v>72</v>
      </c>
      <c r="B184" s="4" t="s">
        <v>62</v>
      </c>
      <c r="C184" s="4" t="s">
        <v>12</v>
      </c>
      <c r="D184" s="4" t="s">
        <v>704</v>
      </c>
      <c r="E184" s="4" t="s">
        <v>227</v>
      </c>
      <c r="F184" s="4" t="s">
        <v>29</v>
      </c>
      <c r="G184" s="4" t="s">
        <v>119</v>
      </c>
      <c r="H184" s="4">
        <v>4</v>
      </c>
      <c r="I184" s="4" t="s">
        <v>49</v>
      </c>
      <c r="J184" s="4">
        <v>0</v>
      </c>
      <c r="K184" s="4" t="s">
        <v>49</v>
      </c>
      <c r="L184" s="4" t="b">
        <v>0</v>
      </c>
      <c r="M184" s="5">
        <v>40926</v>
      </c>
      <c r="N184" s="4">
        <v>0</v>
      </c>
      <c r="O184" s="4" t="s">
        <v>607</v>
      </c>
      <c r="P184" s="4">
        <v>0</v>
      </c>
      <c r="Q184" s="4" t="s">
        <v>607</v>
      </c>
      <c r="R184" s="4">
        <v>0</v>
      </c>
      <c r="S184" s="4" t="s">
        <v>49</v>
      </c>
    </row>
    <row r="185" spans="1:19">
      <c r="A185" s="4" t="s">
        <v>79</v>
      </c>
      <c r="B185" s="4" t="s">
        <v>69</v>
      </c>
      <c r="C185" s="4" t="s">
        <v>12</v>
      </c>
      <c r="D185" s="4" t="s">
        <v>704</v>
      </c>
      <c r="E185" s="4" t="s">
        <v>227</v>
      </c>
      <c r="F185" s="4" t="s">
        <v>29</v>
      </c>
      <c r="G185" s="4" t="s">
        <v>119</v>
      </c>
      <c r="H185" s="4">
        <v>2</v>
      </c>
      <c r="I185" s="4" t="s">
        <v>49</v>
      </c>
      <c r="J185" s="4">
        <v>9</v>
      </c>
      <c r="K185" s="4" t="s">
        <v>49</v>
      </c>
      <c r="L185" s="4" t="b">
        <v>1</v>
      </c>
      <c r="M185" s="5">
        <v>40926</v>
      </c>
      <c r="N185" s="4">
        <v>1650</v>
      </c>
      <c r="O185" s="4" t="s">
        <v>607</v>
      </c>
      <c r="P185" s="4">
        <v>0</v>
      </c>
      <c r="Q185" s="4" t="s">
        <v>607</v>
      </c>
      <c r="R185" s="4">
        <v>11</v>
      </c>
      <c r="S185" s="4" t="s">
        <v>49</v>
      </c>
    </row>
    <row r="186" spans="1:19">
      <c r="A186" s="4" t="s">
        <v>230</v>
      </c>
      <c r="B186" s="4" t="s">
        <v>85</v>
      </c>
      <c r="C186" s="4" t="s">
        <v>12</v>
      </c>
      <c r="D186" s="4" t="s">
        <v>704</v>
      </c>
      <c r="E186" s="4" t="s">
        <v>227</v>
      </c>
      <c r="F186" s="4" t="s">
        <v>29</v>
      </c>
      <c r="G186" s="4" t="s">
        <v>119</v>
      </c>
      <c r="H186" s="4">
        <v>7</v>
      </c>
      <c r="I186" s="4" t="s">
        <v>49</v>
      </c>
      <c r="J186" s="4">
        <v>0</v>
      </c>
      <c r="K186" s="4" t="s">
        <v>49</v>
      </c>
      <c r="L186" s="4" t="b">
        <v>0</v>
      </c>
      <c r="M186" s="5">
        <v>40926</v>
      </c>
      <c r="N186" s="4">
        <v>0</v>
      </c>
      <c r="O186" s="4" t="s">
        <v>607</v>
      </c>
      <c r="P186" s="4">
        <v>0</v>
      </c>
      <c r="Q186" s="4" t="s">
        <v>607</v>
      </c>
      <c r="R186" s="4">
        <v>3</v>
      </c>
      <c r="S186" s="4" t="s">
        <v>49</v>
      </c>
    </row>
    <row r="187" spans="1:19">
      <c r="A187" s="4" t="s">
        <v>231</v>
      </c>
      <c r="B187" s="4" t="s">
        <v>101</v>
      </c>
      <c r="C187" s="4" t="s">
        <v>12</v>
      </c>
      <c r="D187" s="4" t="s">
        <v>704</v>
      </c>
      <c r="E187" s="4" t="s">
        <v>227</v>
      </c>
      <c r="F187" s="4" t="s">
        <v>29</v>
      </c>
      <c r="G187" s="4" t="s">
        <v>119</v>
      </c>
      <c r="H187" s="4">
        <v>2.5</v>
      </c>
      <c r="I187" s="4" t="s">
        <v>49</v>
      </c>
      <c r="J187" s="4">
        <v>9</v>
      </c>
      <c r="K187" s="4" t="s">
        <v>49</v>
      </c>
      <c r="L187" s="4" t="b">
        <v>1</v>
      </c>
      <c r="M187" s="5">
        <v>40926</v>
      </c>
      <c r="N187" s="4">
        <v>1650</v>
      </c>
      <c r="O187" s="4" t="s">
        <v>607</v>
      </c>
      <c r="P187" s="4">
        <v>0</v>
      </c>
      <c r="Q187" s="4" t="s">
        <v>607</v>
      </c>
      <c r="R187" s="4">
        <v>11</v>
      </c>
      <c r="S187" s="4" t="s">
        <v>49</v>
      </c>
    </row>
    <row r="188" spans="1:19">
      <c r="A188" s="4" t="s">
        <v>249</v>
      </c>
      <c r="B188" s="4" t="s">
        <v>22</v>
      </c>
      <c r="C188" s="4" t="s">
        <v>22</v>
      </c>
      <c r="D188" s="4" t="s">
        <v>704</v>
      </c>
      <c r="E188" s="4" t="s">
        <v>249</v>
      </c>
      <c r="F188" s="4" t="s">
        <v>29</v>
      </c>
      <c r="G188" s="4" t="s">
        <v>205</v>
      </c>
      <c r="H188" s="4">
        <v>4.5</v>
      </c>
      <c r="I188" s="4" t="s">
        <v>49</v>
      </c>
      <c r="J188" s="4">
        <v>0</v>
      </c>
      <c r="K188" s="4" t="s">
        <v>49</v>
      </c>
      <c r="L188" s="4" t="b">
        <v>1</v>
      </c>
      <c r="M188" s="5">
        <v>40942</v>
      </c>
      <c r="N188" s="4">
        <v>0</v>
      </c>
      <c r="O188" s="4" t="s">
        <v>607</v>
      </c>
      <c r="P188" s="4">
        <v>0</v>
      </c>
      <c r="Q188" s="4" t="s">
        <v>607</v>
      </c>
      <c r="R188" s="4">
        <v>3</v>
      </c>
      <c r="S188" s="4" t="s">
        <v>49</v>
      </c>
    </row>
    <row r="189" spans="1:19">
      <c r="A189" s="4" t="s">
        <v>227</v>
      </c>
      <c r="B189" s="4" t="s">
        <v>12</v>
      </c>
      <c r="C189" s="4" t="s">
        <v>12</v>
      </c>
      <c r="D189" s="4" t="s">
        <v>704</v>
      </c>
      <c r="E189" s="4" t="s">
        <v>227</v>
      </c>
      <c r="F189" s="4" t="s">
        <v>29</v>
      </c>
      <c r="G189" s="4" t="s">
        <v>119</v>
      </c>
      <c r="H189" s="4">
        <v>9.5</v>
      </c>
      <c r="I189" s="4" t="s">
        <v>49</v>
      </c>
      <c r="J189" s="4">
        <v>9</v>
      </c>
      <c r="K189" s="4" t="s">
        <v>49</v>
      </c>
      <c r="L189" s="4" t="b">
        <v>1</v>
      </c>
      <c r="M189" s="5">
        <v>40926</v>
      </c>
      <c r="N189" s="4">
        <v>1650</v>
      </c>
      <c r="O189" s="4" t="s">
        <v>607</v>
      </c>
      <c r="P189" s="4">
        <v>0</v>
      </c>
      <c r="Q189" s="4" t="s">
        <v>607</v>
      </c>
      <c r="R189" s="4">
        <v>14</v>
      </c>
      <c r="S189" s="4" t="s">
        <v>49</v>
      </c>
    </row>
    <row r="190" spans="1:19">
      <c r="A190" s="4" t="s">
        <v>572</v>
      </c>
      <c r="B190" s="4" t="s">
        <v>573</v>
      </c>
      <c r="C190" s="4" t="s">
        <v>573</v>
      </c>
      <c r="D190" s="4" t="s">
        <v>238</v>
      </c>
      <c r="E190" s="4" t="s">
        <v>572</v>
      </c>
      <c r="F190" s="4" t="s">
        <v>714</v>
      </c>
      <c r="G190" s="4" t="s">
        <v>205</v>
      </c>
      <c r="H190" s="4">
        <v>1.83</v>
      </c>
      <c r="I190" s="4" t="s">
        <v>49</v>
      </c>
      <c r="J190" s="4">
        <v>22.17</v>
      </c>
      <c r="K190" s="4" t="s">
        <v>49</v>
      </c>
      <c r="L190" s="4" t="b">
        <v>1</v>
      </c>
      <c r="M190" s="5">
        <v>41025</v>
      </c>
      <c r="N190" s="4">
        <v>3000</v>
      </c>
      <c r="O190" s="4" t="s">
        <v>607</v>
      </c>
      <c r="P190" s="4">
        <v>229.17</v>
      </c>
      <c r="Q190" s="4" t="s">
        <v>607</v>
      </c>
      <c r="R190" s="4">
        <v>24</v>
      </c>
      <c r="S190" s="4" t="s">
        <v>49</v>
      </c>
    </row>
    <row r="191" spans="1:19">
      <c r="A191" s="4" t="s">
        <v>68</v>
      </c>
      <c r="B191" s="4" t="s">
        <v>69</v>
      </c>
      <c r="C191" s="4" t="s">
        <v>12</v>
      </c>
      <c r="D191" s="4" t="s">
        <v>704</v>
      </c>
      <c r="E191" s="4" t="s">
        <v>227</v>
      </c>
      <c r="F191" s="4" t="s">
        <v>29</v>
      </c>
      <c r="G191" s="4" t="s">
        <v>119</v>
      </c>
      <c r="H191" s="4">
        <v>3</v>
      </c>
      <c r="I191" s="4" t="s">
        <v>49</v>
      </c>
      <c r="J191" s="4">
        <v>0</v>
      </c>
      <c r="K191" s="4" t="s">
        <v>49</v>
      </c>
      <c r="L191" s="4" t="b">
        <v>0</v>
      </c>
      <c r="M191" s="5">
        <v>40940</v>
      </c>
      <c r="N191" s="4">
        <v>0</v>
      </c>
      <c r="O191" s="4" t="s">
        <v>607</v>
      </c>
      <c r="P191" s="4">
        <v>0</v>
      </c>
      <c r="Q191" s="4" t="s">
        <v>607</v>
      </c>
      <c r="R191" s="4">
        <v>3</v>
      </c>
      <c r="S191" s="4" t="s">
        <v>49</v>
      </c>
    </row>
    <row r="192" spans="1:19">
      <c r="A192" s="4" t="s">
        <v>708</v>
      </c>
      <c r="B192" s="4" t="s">
        <v>709</v>
      </c>
      <c r="C192" s="4" t="s">
        <v>707</v>
      </c>
      <c r="D192" s="4" t="s">
        <v>704</v>
      </c>
      <c r="E192" s="4" t="s">
        <v>233</v>
      </c>
      <c r="F192" s="4" t="s">
        <v>29</v>
      </c>
      <c r="G192" s="4" t="s">
        <v>205</v>
      </c>
      <c r="H192" s="4">
        <v>12</v>
      </c>
      <c r="I192" s="4" t="s">
        <v>49</v>
      </c>
      <c r="J192" s="4">
        <v>4</v>
      </c>
      <c r="K192" s="4" t="s">
        <v>49</v>
      </c>
      <c r="L192" s="4" t="b">
        <v>1</v>
      </c>
      <c r="M192" s="5">
        <v>41054</v>
      </c>
      <c r="N192" s="4">
        <v>0</v>
      </c>
      <c r="O192" s="4" t="s">
        <v>607</v>
      </c>
      <c r="P192" s="4">
        <v>0</v>
      </c>
      <c r="Q192" s="4" t="s">
        <v>607</v>
      </c>
      <c r="R192" s="4">
        <v>16</v>
      </c>
      <c r="S192" s="4" t="s">
        <v>49</v>
      </c>
    </row>
    <row r="193" spans="1:19">
      <c r="A193" s="4" t="s">
        <v>502</v>
      </c>
      <c r="B193" s="4" t="s">
        <v>503</v>
      </c>
      <c r="C193" s="4" t="s">
        <v>503</v>
      </c>
      <c r="D193" s="4" t="s">
        <v>704</v>
      </c>
      <c r="E193" s="4" t="s">
        <v>502</v>
      </c>
      <c r="F193" s="4" t="s">
        <v>29</v>
      </c>
      <c r="G193" s="4" t="s">
        <v>205</v>
      </c>
      <c r="H193" s="4">
        <v>8</v>
      </c>
      <c r="I193" s="4" t="s">
        <v>49</v>
      </c>
      <c r="J193" s="4">
        <v>0</v>
      </c>
      <c r="K193" s="4" t="s">
        <v>49</v>
      </c>
      <c r="L193" s="4" t="b">
        <v>1</v>
      </c>
      <c r="M193" s="5">
        <v>41016</v>
      </c>
      <c r="N193" s="4">
        <v>1000</v>
      </c>
      <c r="O193" s="4" t="s">
        <v>607</v>
      </c>
      <c r="P193" s="4">
        <v>1000</v>
      </c>
      <c r="Q193" s="4" t="s">
        <v>607</v>
      </c>
      <c r="R193" s="4">
        <v>8</v>
      </c>
      <c r="S193" s="4" t="s">
        <v>49</v>
      </c>
    </row>
    <row r="194" spans="1:19">
      <c r="A194" s="4" t="s">
        <v>511</v>
      </c>
      <c r="B194" s="4" t="s">
        <v>503</v>
      </c>
      <c r="C194" s="4" t="s">
        <v>503</v>
      </c>
      <c r="D194" s="4" t="s">
        <v>704</v>
      </c>
      <c r="E194" s="4" t="s">
        <v>502</v>
      </c>
      <c r="F194" s="4" t="s">
        <v>29</v>
      </c>
      <c r="G194" s="4" t="s">
        <v>205</v>
      </c>
      <c r="H194" s="4">
        <v>0</v>
      </c>
      <c r="I194" s="4" t="s">
        <v>49</v>
      </c>
      <c r="J194" s="4">
        <v>0</v>
      </c>
      <c r="K194" s="4" t="s">
        <v>49</v>
      </c>
      <c r="L194" s="4" t="b">
        <v>1</v>
      </c>
      <c r="M194" s="5">
        <v>41016</v>
      </c>
      <c r="N194" s="4">
        <v>1000</v>
      </c>
      <c r="O194" s="4" t="s">
        <v>607</v>
      </c>
      <c r="P194" s="4">
        <v>1000</v>
      </c>
      <c r="Q194" s="4" t="s">
        <v>607</v>
      </c>
      <c r="R194" s="4">
        <v>8</v>
      </c>
      <c r="S194" s="4" t="s">
        <v>49</v>
      </c>
    </row>
    <row r="195" spans="1:19">
      <c r="A195" s="4" t="s">
        <v>853</v>
      </c>
      <c r="B195" s="4" t="s">
        <v>852</v>
      </c>
      <c r="C195" s="4" t="s">
        <v>852</v>
      </c>
      <c r="D195" s="4" t="s">
        <v>704</v>
      </c>
      <c r="E195" s="4" t="s">
        <v>853</v>
      </c>
      <c r="F195" s="4" t="s">
        <v>29</v>
      </c>
      <c r="G195" s="4" t="s">
        <v>205</v>
      </c>
      <c r="H195" s="4">
        <v>1</v>
      </c>
      <c r="I195" s="4" t="s">
        <v>49</v>
      </c>
      <c r="J195" s="4">
        <v>2</v>
      </c>
      <c r="K195" s="4" t="s">
        <v>49</v>
      </c>
      <c r="L195" s="4" t="b">
        <v>1</v>
      </c>
      <c r="M195" s="5">
        <v>41072</v>
      </c>
      <c r="N195" s="4">
        <v>500</v>
      </c>
      <c r="O195" s="4" t="s">
        <v>607</v>
      </c>
      <c r="P195" s="4">
        <v>166.67</v>
      </c>
      <c r="Q195" s="4" t="s">
        <v>607</v>
      </c>
      <c r="R195" s="4">
        <v>3</v>
      </c>
      <c r="S195" s="4" t="s">
        <v>49</v>
      </c>
    </row>
    <row r="196" spans="1:19">
      <c r="A196" s="4" t="s">
        <v>867</v>
      </c>
      <c r="B196" s="4" t="s">
        <v>868</v>
      </c>
      <c r="C196" s="4" t="s">
        <v>868</v>
      </c>
      <c r="D196" s="4" t="s">
        <v>704</v>
      </c>
      <c r="E196" s="4" t="s">
        <v>867</v>
      </c>
      <c r="F196" s="4" t="s">
        <v>29</v>
      </c>
      <c r="G196" s="4" t="s">
        <v>205</v>
      </c>
      <c r="H196" s="4">
        <v>1</v>
      </c>
      <c r="I196" s="4" t="s">
        <v>49</v>
      </c>
      <c r="J196" s="4">
        <v>0</v>
      </c>
      <c r="K196" s="4" t="s">
        <v>49</v>
      </c>
      <c r="L196" s="4" t="b">
        <v>0</v>
      </c>
      <c r="M196" s="5">
        <v>41073</v>
      </c>
      <c r="N196" s="4">
        <v>0</v>
      </c>
      <c r="O196" s="4" t="s">
        <v>607</v>
      </c>
      <c r="P196" s="4">
        <v>0</v>
      </c>
      <c r="Q196" s="4" t="s">
        <v>607</v>
      </c>
      <c r="R196" s="4">
        <v>1</v>
      </c>
      <c r="S196" s="4" t="s">
        <v>49</v>
      </c>
    </row>
    <row r="197" spans="1:19">
      <c r="A197" s="4" t="s">
        <v>869</v>
      </c>
      <c r="B197" s="4" t="s">
        <v>868</v>
      </c>
      <c r="C197" s="4" t="s">
        <v>868</v>
      </c>
      <c r="D197" s="4" t="s">
        <v>704</v>
      </c>
      <c r="E197" s="4" t="s">
        <v>867</v>
      </c>
      <c r="F197" s="4" t="s">
        <v>29</v>
      </c>
      <c r="G197" s="4" t="s">
        <v>205</v>
      </c>
      <c r="H197" s="4">
        <v>0</v>
      </c>
      <c r="I197" s="4" t="s">
        <v>49</v>
      </c>
      <c r="J197" s="4">
        <v>0</v>
      </c>
      <c r="K197" s="4" t="s">
        <v>49</v>
      </c>
      <c r="L197" s="4" t="b">
        <v>0</v>
      </c>
      <c r="M197" s="5">
        <v>41073</v>
      </c>
      <c r="N197" s="4">
        <v>0</v>
      </c>
      <c r="O197" s="4" t="s">
        <v>607</v>
      </c>
      <c r="P197" s="4">
        <v>0</v>
      </c>
      <c r="Q197" s="4" t="s">
        <v>607</v>
      </c>
      <c r="R197" s="4">
        <v>1</v>
      </c>
      <c r="S197" s="4" t="s">
        <v>49</v>
      </c>
    </row>
    <row r="198" spans="1:19">
      <c r="A198" s="4" t="s">
        <v>309</v>
      </c>
      <c r="B198" s="4" t="s">
        <v>310</v>
      </c>
      <c r="C198" s="4" t="s">
        <v>310</v>
      </c>
      <c r="D198" s="4" t="s">
        <v>704</v>
      </c>
      <c r="E198" s="4" t="s">
        <v>309</v>
      </c>
      <c r="F198" s="4" t="s">
        <v>29</v>
      </c>
      <c r="G198" s="4" t="s">
        <v>205</v>
      </c>
      <c r="H198" s="4">
        <v>2.5</v>
      </c>
      <c r="I198" s="4" t="s">
        <v>49</v>
      </c>
      <c r="J198" s="4">
        <v>6.42</v>
      </c>
      <c r="K198" s="4" t="s">
        <v>49</v>
      </c>
      <c r="L198" s="4" t="b">
        <v>0</v>
      </c>
      <c r="M198" s="5">
        <v>40974</v>
      </c>
      <c r="N198" s="4">
        <v>0</v>
      </c>
      <c r="O198" s="4" t="s">
        <v>607</v>
      </c>
      <c r="P198" s="4">
        <v>0</v>
      </c>
      <c r="Q198" s="4" t="s">
        <v>607</v>
      </c>
      <c r="R198" s="4">
        <v>8.92</v>
      </c>
      <c r="S198" s="4" t="s">
        <v>49</v>
      </c>
    </row>
    <row r="199" spans="1:19">
      <c r="A199" s="4" t="s">
        <v>311</v>
      </c>
      <c r="B199" s="4" t="s">
        <v>312</v>
      </c>
      <c r="C199" s="4" t="s">
        <v>310</v>
      </c>
      <c r="D199" s="4" t="s">
        <v>704</v>
      </c>
      <c r="E199" s="4" t="s">
        <v>309</v>
      </c>
      <c r="F199" s="4" t="s">
        <v>29</v>
      </c>
      <c r="G199" s="4" t="s">
        <v>205</v>
      </c>
      <c r="H199" s="4">
        <v>1</v>
      </c>
      <c r="I199" s="4" t="s">
        <v>49</v>
      </c>
      <c r="J199" s="4">
        <v>4.92</v>
      </c>
      <c r="K199" s="4" t="s">
        <v>49</v>
      </c>
      <c r="L199" s="4" t="b">
        <v>0</v>
      </c>
      <c r="M199" s="5">
        <v>40974</v>
      </c>
      <c r="N199" s="4">
        <v>0</v>
      </c>
      <c r="O199" s="4" t="s">
        <v>607</v>
      </c>
      <c r="P199" s="4">
        <v>0</v>
      </c>
      <c r="Q199" s="4" t="s">
        <v>607</v>
      </c>
      <c r="R199" s="4">
        <v>5.92</v>
      </c>
      <c r="S199" s="4" t="s">
        <v>49</v>
      </c>
    </row>
    <row r="200" spans="1:19">
      <c r="A200" s="4" t="s">
        <v>301</v>
      </c>
      <c r="B200" s="4" t="s">
        <v>302</v>
      </c>
      <c r="C200" s="4" t="s">
        <v>302</v>
      </c>
      <c r="D200" s="4" t="s">
        <v>238</v>
      </c>
      <c r="E200" s="4" t="s">
        <v>301</v>
      </c>
      <c r="F200" s="4" t="s">
        <v>715</v>
      </c>
      <c r="G200" s="4" t="s">
        <v>205</v>
      </c>
      <c r="H200" s="4">
        <v>1</v>
      </c>
      <c r="I200" s="4" t="s">
        <v>49</v>
      </c>
      <c r="J200" s="4">
        <v>4</v>
      </c>
      <c r="K200" s="4" t="s">
        <v>49</v>
      </c>
      <c r="L200" s="4" t="b">
        <v>1</v>
      </c>
      <c r="M200" s="5">
        <v>40969</v>
      </c>
      <c r="N200" s="4">
        <v>800</v>
      </c>
      <c r="O200" s="4" t="s">
        <v>607</v>
      </c>
      <c r="P200" s="4">
        <v>0</v>
      </c>
      <c r="Q200" s="4" t="s">
        <v>607</v>
      </c>
      <c r="R200" s="4">
        <v>5</v>
      </c>
      <c r="S200" s="4" t="s">
        <v>49</v>
      </c>
    </row>
    <row r="201" spans="1:19">
      <c r="A201" s="4" t="s">
        <v>304</v>
      </c>
      <c r="B201" s="4" t="s">
        <v>85</v>
      </c>
      <c r="C201" s="4" t="s">
        <v>302</v>
      </c>
      <c r="D201" s="4" t="s">
        <v>238</v>
      </c>
      <c r="E201" s="4" t="s">
        <v>301</v>
      </c>
      <c r="F201" s="4" t="s">
        <v>715</v>
      </c>
      <c r="G201" s="4" t="s">
        <v>205</v>
      </c>
      <c r="H201" s="4">
        <v>1</v>
      </c>
      <c r="I201" s="4" t="s">
        <v>49</v>
      </c>
      <c r="J201" s="4">
        <v>0</v>
      </c>
      <c r="K201" s="4" t="s">
        <v>49</v>
      </c>
      <c r="L201" s="4" t="b">
        <v>1</v>
      </c>
      <c r="M201" s="5">
        <v>40969</v>
      </c>
      <c r="N201" s="4">
        <v>0</v>
      </c>
      <c r="O201" s="4" t="s">
        <v>607</v>
      </c>
      <c r="P201" s="4">
        <v>0</v>
      </c>
      <c r="Q201" s="4" t="s">
        <v>607</v>
      </c>
      <c r="R201" s="4">
        <v>1</v>
      </c>
      <c r="S201" s="4" t="s">
        <v>49</v>
      </c>
    </row>
    <row r="202" spans="1:19">
      <c r="A202" s="4" t="s">
        <v>303</v>
      </c>
      <c r="B202" s="4" t="s">
        <v>62</v>
      </c>
      <c r="C202" s="4" t="s">
        <v>302</v>
      </c>
      <c r="D202" s="4" t="s">
        <v>238</v>
      </c>
      <c r="E202" s="4" t="s">
        <v>301</v>
      </c>
      <c r="F202" s="4" t="s">
        <v>715</v>
      </c>
      <c r="G202" s="4" t="s">
        <v>205</v>
      </c>
      <c r="H202" s="4">
        <v>0</v>
      </c>
      <c r="I202" s="4" t="s">
        <v>49</v>
      </c>
      <c r="J202" s="4">
        <v>0</v>
      </c>
      <c r="K202" s="4" t="s">
        <v>49</v>
      </c>
      <c r="L202" s="4" t="b">
        <v>1</v>
      </c>
      <c r="M202" s="5">
        <v>40969</v>
      </c>
      <c r="N202" s="4">
        <v>0</v>
      </c>
      <c r="O202" s="4" t="s">
        <v>607</v>
      </c>
      <c r="P202" s="4">
        <v>0</v>
      </c>
      <c r="Q202" s="4" t="s">
        <v>607</v>
      </c>
      <c r="R202" s="4">
        <v>1</v>
      </c>
      <c r="S202" s="4" t="s">
        <v>49</v>
      </c>
    </row>
    <row r="203" spans="1:19">
      <c r="A203" s="4" t="s">
        <v>404</v>
      </c>
      <c r="B203" s="4" t="s">
        <v>405</v>
      </c>
      <c r="C203" s="4" t="s">
        <v>405</v>
      </c>
      <c r="D203" s="4" t="s">
        <v>238</v>
      </c>
      <c r="E203" s="4" t="s">
        <v>404</v>
      </c>
      <c r="F203" s="4" t="s">
        <v>714</v>
      </c>
      <c r="G203" s="4" t="s">
        <v>205</v>
      </c>
      <c r="H203" s="4">
        <v>13</v>
      </c>
      <c r="I203" s="4" t="s">
        <v>49</v>
      </c>
      <c r="J203" s="4">
        <v>4</v>
      </c>
      <c r="K203" s="4" t="s">
        <v>49</v>
      </c>
      <c r="L203" s="4" t="b">
        <v>1</v>
      </c>
      <c r="M203" s="5">
        <v>40996</v>
      </c>
      <c r="N203" s="4">
        <v>3500</v>
      </c>
      <c r="O203" s="4" t="s">
        <v>607</v>
      </c>
      <c r="P203" s="4">
        <v>2552.08</v>
      </c>
      <c r="Q203" s="4" t="s">
        <v>607</v>
      </c>
      <c r="R203" s="4">
        <v>24</v>
      </c>
      <c r="S203" s="4" t="s">
        <v>49</v>
      </c>
    </row>
    <row r="204" spans="1:19">
      <c r="A204" s="4" t="s">
        <v>299</v>
      </c>
      <c r="B204" s="4" t="s">
        <v>568</v>
      </c>
      <c r="C204" s="4" t="s">
        <v>33</v>
      </c>
      <c r="D204" s="4" t="s">
        <v>238</v>
      </c>
      <c r="E204" s="4" t="s">
        <v>104</v>
      </c>
      <c r="F204" s="4" t="s">
        <v>715</v>
      </c>
      <c r="G204" s="4" t="s">
        <v>119</v>
      </c>
      <c r="H204" s="4">
        <v>1.33</v>
      </c>
      <c r="I204" s="4" t="s">
        <v>49</v>
      </c>
      <c r="J204" s="4">
        <v>3.67</v>
      </c>
      <c r="K204" s="4" t="s">
        <v>49</v>
      </c>
      <c r="L204" s="4" t="b">
        <v>1</v>
      </c>
      <c r="M204" s="5">
        <v>40967</v>
      </c>
      <c r="N204" s="4">
        <v>0</v>
      </c>
      <c r="O204" s="4" t="s">
        <v>607</v>
      </c>
      <c r="P204" s="4">
        <v>0</v>
      </c>
      <c r="Q204" s="4" t="s">
        <v>607</v>
      </c>
      <c r="R204" s="4">
        <v>5</v>
      </c>
      <c r="S204" s="4" t="s">
        <v>49</v>
      </c>
    </row>
    <row r="205" spans="1:19">
      <c r="A205" s="4" t="s">
        <v>217</v>
      </c>
      <c r="B205" s="4" t="s">
        <v>10</v>
      </c>
      <c r="C205" s="4" t="s">
        <v>10</v>
      </c>
      <c r="D205" s="4" t="s">
        <v>704</v>
      </c>
      <c r="E205" s="4" t="s">
        <v>217</v>
      </c>
      <c r="F205" s="4" t="s">
        <v>29</v>
      </c>
      <c r="G205" s="4" t="s">
        <v>205</v>
      </c>
      <c r="H205" s="4">
        <v>38.31</v>
      </c>
      <c r="I205" s="4" t="s">
        <v>49</v>
      </c>
      <c r="J205" s="4">
        <v>0</v>
      </c>
      <c r="K205" s="4" t="s">
        <v>49</v>
      </c>
      <c r="L205" s="4" t="b">
        <v>1</v>
      </c>
      <c r="M205" s="5">
        <v>40917</v>
      </c>
      <c r="N205" s="4">
        <v>5000</v>
      </c>
      <c r="O205" s="4" t="s">
        <v>607</v>
      </c>
      <c r="P205" s="4">
        <v>5000</v>
      </c>
      <c r="Q205" s="4" t="s">
        <v>607</v>
      </c>
      <c r="R205" s="4">
        <v>30</v>
      </c>
      <c r="S205" s="4" t="s">
        <v>49</v>
      </c>
    </row>
    <row r="206" spans="1:19">
      <c r="A206" s="4" t="s">
        <v>298</v>
      </c>
      <c r="B206" s="4" t="s">
        <v>555</v>
      </c>
      <c r="C206" s="4" t="s">
        <v>33</v>
      </c>
      <c r="D206" s="4" t="s">
        <v>238</v>
      </c>
      <c r="E206" s="4" t="s">
        <v>104</v>
      </c>
      <c r="F206" s="4" t="s">
        <v>715</v>
      </c>
      <c r="G206" s="4" t="s">
        <v>119</v>
      </c>
      <c r="H206" s="4">
        <v>1.33</v>
      </c>
      <c r="I206" s="4" t="s">
        <v>49</v>
      </c>
      <c r="J206" s="4">
        <v>3.67</v>
      </c>
      <c r="K206" s="4" t="s">
        <v>49</v>
      </c>
      <c r="L206" s="4" t="b">
        <v>1</v>
      </c>
      <c r="M206" s="5">
        <v>40967</v>
      </c>
      <c r="N206" s="4">
        <v>0</v>
      </c>
      <c r="O206" s="4" t="s">
        <v>607</v>
      </c>
      <c r="P206" s="4">
        <v>0</v>
      </c>
      <c r="Q206" s="4" t="s">
        <v>607</v>
      </c>
      <c r="R206" s="4">
        <v>5</v>
      </c>
      <c r="S206" s="4" t="s">
        <v>49</v>
      </c>
    </row>
    <row r="207" spans="1:19">
      <c r="A207" s="4" t="s">
        <v>104</v>
      </c>
      <c r="B207" s="4" t="s">
        <v>33</v>
      </c>
      <c r="C207" s="4" t="s">
        <v>33</v>
      </c>
      <c r="D207" s="4" t="s">
        <v>238</v>
      </c>
      <c r="E207" s="4" t="s">
        <v>104</v>
      </c>
      <c r="F207" s="4" t="s">
        <v>715</v>
      </c>
      <c r="G207" s="4" t="s">
        <v>119</v>
      </c>
      <c r="H207" s="4">
        <v>1.33</v>
      </c>
      <c r="I207" s="4" t="s">
        <v>49</v>
      </c>
      <c r="J207" s="4">
        <v>3.67</v>
      </c>
      <c r="K207" s="4" t="s">
        <v>49</v>
      </c>
      <c r="L207" s="4" t="b">
        <v>1</v>
      </c>
      <c r="M207" s="5">
        <v>40967</v>
      </c>
      <c r="N207" s="4">
        <v>1140</v>
      </c>
      <c r="O207" s="4" t="s">
        <v>607</v>
      </c>
      <c r="P207" s="4">
        <v>303.24</v>
      </c>
      <c r="Q207" s="4" t="s">
        <v>607</v>
      </c>
      <c r="R207" s="4">
        <v>5</v>
      </c>
      <c r="S207" s="4" t="s">
        <v>49</v>
      </c>
    </row>
    <row r="208" spans="1:19">
      <c r="A208" s="4" t="s">
        <v>422</v>
      </c>
      <c r="B208" s="4" t="s">
        <v>289</v>
      </c>
      <c r="C208" s="4" t="s">
        <v>405</v>
      </c>
      <c r="D208" s="4" t="s">
        <v>238</v>
      </c>
      <c r="E208" s="4" t="s">
        <v>404</v>
      </c>
      <c r="F208" s="4" t="s">
        <v>714</v>
      </c>
      <c r="G208" s="4" t="s">
        <v>205</v>
      </c>
      <c r="H208" s="4">
        <v>1</v>
      </c>
      <c r="I208" s="4" t="s">
        <v>49</v>
      </c>
      <c r="J208" s="4">
        <v>0</v>
      </c>
      <c r="K208" s="4" t="s">
        <v>49</v>
      </c>
      <c r="L208" s="4" t="b">
        <v>1</v>
      </c>
      <c r="M208" s="5">
        <v>40996</v>
      </c>
      <c r="N208" s="4">
        <v>0</v>
      </c>
      <c r="O208" s="4" t="s">
        <v>607</v>
      </c>
      <c r="P208" s="4">
        <v>0</v>
      </c>
      <c r="Q208" s="4" t="s">
        <v>607</v>
      </c>
      <c r="R208" s="4">
        <v>6</v>
      </c>
      <c r="S208" s="4" t="s">
        <v>49</v>
      </c>
    </row>
    <row r="209" spans="1:19">
      <c r="A209" s="4" t="s">
        <v>423</v>
      </c>
      <c r="B209" s="4" t="s">
        <v>291</v>
      </c>
      <c r="C209" s="4" t="s">
        <v>405</v>
      </c>
      <c r="D209" s="4" t="s">
        <v>238</v>
      </c>
      <c r="E209" s="4" t="s">
        <v>404</v>
      </c>
      <c r="F209" s="4" t="s">
        <v>714</v>
      </c>
      <c r="G209" s="4" t="s">
        <v>205</v>
      </c>
      <c r="H209" s="4">
        <v>7</v>
      </c>
      <c r="I209" s="4" t="s">
        <v>49</v>
      </c>
      <c r="J209" s="4">
        <v>0</v>
      </c>
      <c r="K209" s="4" t="s">
        <v>49</v>
      </c>
      <c r="L209" s="4" t="b">
        <v>1</v>
      </c>
      <c r="M209" s="5">
        <v>40996</v>
      </c>
      <c r="N209" s="4">
        <v>0</v>
      </c>
      <c r="O209" s="4" t="s">
        <v>607</v>
      </c>
      <c r="P209" s="4">
        <v>0</v>
      </c>
      <c r="Q209" s="4" t="s">
        <v>607</v>
      </c>
      <c r="R209" s="4">
        <v>4</v>
      </c>
      <c r="S209" s="4" t="s">
        <v>49</v>
      </c>
    </row>
    <row r="210" spans="1:19">
      <c r="A210" s="4" t="s">
        <v>424</v>
      </c>
      <c r="B210" s="4" t="s">
        <v>292</v>
      </c>
      <c r="C210" s="4" t="s">
        <v>405</v>
      </c>
      <c r="D210" s="4" t="s">
        <v>238</v>
      </c>
      <c r="E210" s="4" t="s">
        <v>404</v>
      </c>
      <c r="F210" s="4" t="s">
        <v>714</v>
      </c>
      <c r="G210" s="4" t="s">
        <v>205</v>
      </c>
      <c r="H210" s="4">
        <v>3</v>
      </c>
      <c r="I210" s="4" t="s">
        <v>49</v>
      </c>
      <c r="J210" s="4">
        <v>0</v>
      </c>
      <c r="K210" s="4" t="s">
        <v>49</v>
      </c>
      <c r="L210" s="4" t="b">
        <v>1</v>
      </c>
      <c r="M210" s="5">
        <v>40996</v>
      </c>
      <c r="N210" s="4">
        <v>0</v>
      </c>
      <c r="O210" s="4" t="s">
        <v>607</v>
      </c>
      <c r="P210" s="4">
        <v>0</v>
      </c>
      <c r="Q210" s="4" t="s">
        <v>607</v>
      </c>
      <c r="R210" s="4">
        <v>4</v>
      </c>
      <c r="S210" s="4" t="s">
        <v>49</v>
      </c>
    </row>
    <row r="211" spans="1:19">
      <c r="A211" s="4" t="s">
        <v>425</v>
      </c>
      <c r="B211" s="4" t="s">
        <v>293</v>
      </c>
      <c r="C211" s="4" t="s">
        <v>405</v>
      </c>
      <c r="D211" s="4" t="s">
        <v>238</v>
      </c>
      <c r="E211" s="4" t="s">
        <v>404</v>
      </c>
      <c r="F211" s="4" t="s">
        <v>714</v>
      </c>
      <c r="G211" s="4" t="s">
        <v>205</v>
      </c>
      <c r="H211" s="4">
        <v>2</v>
      </c>
      <c r="I211" s="4" t="s">
        <v>49</v>
      </c>
      <c r="J211" s="4">
        <v>0</v>
      </c>
      <c r="K211" s="4" t="s">
        <v>49</v>
      </c>
      <c r="L211" s="4" t="b">
        <v>1</v>
      </c>
      <c r="M211" s="5">
        <v>40996</v>
      </c>
      <c r="N211" s="4">
        <v>0</v>
      </c>
      <c r="O211" s="4" t="s">
        <v>607</v>
      </c>
      <c r="P211" s="4">
        <v>0</v>
      </c>
      <c r="Q211" s="4" t="s">
        <v>607</v>
      </c>
      <c r="R211" s="4">
        <v>6</v>
      </c>
      <c r="S211" s="4" t="s">
        <v>49</v>
      </c>
    </row>
    <row r="212" spans="1:19">
      <c r="A212" s="4" t="s">
        <v>411</v>
      </c>
      <c r="B212" s="4" t="s">
        <v>487</v>
      </c>
      <c r="C212" s="4" t="s">
        <v>405</v>
      </c>
      <c r="D212" s="4" t="s">
        <v>238</v>
      </c>
      <c r="E212" s="4" t="s">
        <v>404</v>
      </c>
      <c r="F212" s="4" t="s">
        <v>714</v>
      </c>
      <c r="G212" s="4" t="s">
        <v>205</v>
      </c>
      <c r="H212" s="4">
        <v>1</v>
      </c>
      <c r="I212" s="4" t="s">
        <v>49</v>
      </c>
      <c r="J212" s="4">
        <v>0</v>
      </c>
      <c r="K212" s="4" t="s">
        <v>49</v>
      </c>
      <c r="L212" s="4" t="b">
        <v>1</v>
      </c>
      <c r="M212" s="5">
        <v>40996</v>
      </c>
      <c r="N212" s="4">
        <v>0</v>
      </c>
      <c r="O212" s="4" t="s">
        <v>607</v>
      </c>
      <c r="P212" s="4">
        <v>0</v>
      </c>
      <c r="Q212" s="4" t="s">
        <v>607</v>
      </c>
      <c r="R212" s="4">
        <v>3</v>
      </c>
      <c r="S212" s="4" t="s">
        <v>49</v>
      </c>
    </row>
    <row r="213" spans="1:19">
      <c r="A213" s="4" t="s">
        <v>412</v>
      </c>
      <c r="B213" s="4" t="s">
        <v>483</v>
      </c>
      <c r="C213" s="4" t="s">
        <v>405</v>
      </c>
      <c r="D213" s="4" t="s">
        <v>238</v>
      </c>
      <c r="E213" s="4" t="s">
        <v>404</v>
      </c>
      <c r="F213" s="4" t="s">
        <v>714</v>
      </c>
      <c r="G213" s="4" t="s">
        <v>205</v>
      </c>
      <c r="H213" s="4">
        <v>1</v>
      </c>
      <c r="I213" s="4" t="s">
        <v>49</v>
      </c>
      <c r="J213" s="4">
        <v>0</v>
      </c>
      <c r="K213" s="4" t="s">
        <v>49</v>
      </c>
      <c r="L213" s="4" t="b">
        <v>1</v>
      </c>
      <c r="M213" s="5">
        <v>40996</v>
      </c>
      <c r="N213" s="4">
        <v>0</v>
      </c>
      <c r="O213" s="4" t="s">
        <v>607</v>
      </c>
      <c r="P213" s="4">
        <v>0</v>
      </c>
      <c r="Q213" s="4" t="s">
        <v>607</v>
      </c>
      <c r="R213" s="4">
        <v>2</v>
      </c>
      <c r="S213" s="4" t="s">
        <v>49</v>
      </c>
    </row>
    <row r="214" spans="1:19">
      <c r="A214" s="4" t="s">
        <v>413</v>
      </c>
      <c r="B214" s="4" t="s">
        <v>481</v>
      </c>
      <c r="C214" s="4" t="s">
        <v>405</v>
      </c>
      <c r="D214" s="4" t="s">
        <v>238</v>
      </c>
      <c r="E214" s="4" t="s">
        <v>404</v>
      </c>
      <c r="F214" s="4" t="s">
        <v>714</v>
      </c>
      <c r="G214" s="4" t="s">
        <v>205</v>
      </c>
      <c r="H214" s="4">
        <v>4</v>
      </c>
      <c r="I214" s="4" t="s">
        <v>49</v>
      </c>
      <c r="J214" s="4">
        <v>0</v>
      </c>
      <c r="K214" s="4" t="s">
        <v>49</v>
      </c>
      <c r="L214" s="4" t="b">
        <v>1</v>
      </c>
      <c r="M214" s="5">
        <v>40996</v>
      </c>
      <c r="N214" s="4">
        <v>0</v>
      </c>
      <c r="O214" s="4" t="s">
        <v>607</v>
      </c>
      <c r="P214" s="4">
        <v>0</v>
      </c>
      <c r="Q214" s="4" t="s">
        <v>607</v>
      </c>
      <c r="R214" s="4">
        <v>2</v>
      </c>
      <c r="S214" s="4" t="s">
        <v>49</v>
      </c>
    </row>
    <row r="215" spans="1:19">
      <c r="A215" s="4" t="s">
        <v>414</v>
      </c>
      <c r="B215" s="4" t="s">
        <v>488</v>
      </c>
      <c r="C215" s="4" t="s">
        <v>405</v>
      </c>
      <c r="D215" s="4" t="s">
        <v>238</v>
      </c>
      <c r="E215" s="4" t="s">
        <v>404</v>
      </c>
      <c r="F215" s="4" t="s">
        <v>714</v>
      </c>
      <c r="G215" s="4" t="s">
        <v>205</v>
      </c>
      <c r="H215" s="4">
        <v>1</v>
      </c>
      <c r="I215" s="4" t="s">
        <v>49</v>
      </c>
      <c r="J215" s="4">
        <v>0</v>
      </c>
      <c r="K215" s="4" t="s">
        <v>49</v>
      </c>
      <c r="L215" s="4" t="b">
        <v>1</v>
      </c>
      <c r="M215" s="5">
        <v>40996</v>
      </c>
      <c r="N215" s="4">
        <v>0</v>
      </c>
      <c r="O215" s="4" t="s">
        <v>607</v>
      </c>
      <c r="P215" s="4">
        <v>0</v>
      </c>
      <c r="Q215" s="4" t="s">
        <v>607</v>
      </c>
      <c r="R215" s="4">
        <v>3</v>
      </c>
      <c r="S215" s="4" t="s">
        <v>49</v>
      </c>
    </row>
    <row r="216" spans="1:19">
      <c r="A216" s="4" t="s">
        <v>415</v>
      </c>
      <c r="B216" s="4" t="s">
        <v>480</v>
      </c>
      <c r="C216" s="4" t="s">
        <v>405</v>
      </c>
      <c r="D216" s="4" t="s">
        <v>238</v>
      </c>
      <c r="E216" s="4" t="s">
        <v>404</v>
      </c>
      <c r="F216" s="4" t="s">
        <v>714</v>
      </c>
      <c r="G216" s="4" t="s">
        <v>205</v>
      </c>
      <c r="H216" s="4">
        <v>3</v>
      </c>
      <c r="I216" s="4" t="s">
        <v>49</v>
      </c>
      <c r="J216" s="4">
        <v>0</v>
      </c>
      <c r="K216" s="4" t="s">
        <v>49</v>
      </c>
      <c r="L216" s="4" t="b">
        <v>1</v>
      </c>
      <c r="M216" s="5">
        <v>40996</v>
      </c>
      <c r="N216" s="4">
        <v>0</v>
      </c>
      <c r="O216" s="4" t="s">
        <v>607</v>
      </c>
      <c r="P216" s="4">
        <v>0</v>
      </c>
      <c r="Q216" s="4" t="s">
        <v>607</v>
      </c>
      <c r="R216" s="4">
        <v>2</v>
      </c>
      <c r="S216" s="4" t="s">
        <v>49</v>
      </c>
    </row>
    <row r="217" spans="1:19">
      <c r="A217" s="4" t="s">
        <v>1109</v>
      </c>
      <c r="B217" s="4" t="s">
        <v>1110</v>
      </c>
      <c r="C217" s="4" t="s">
        <v>1110</v>
      </c>
      <c r="D217" s="4" t="s">
        <v>238</v>
      </c>
      <c r="E217" s="4" t="s">
        <v>1109</v>
      </c>
      <c r="F217" s="4" t="s">
        <v>715</v>
      </c>
      <c r="G217" s="4" t="s">
        <v>205</v>
      </c>
      <c r="H217" s="4">
        <v>1</v>
      </c>
      <c r="I217" s="4" t="s">
        <v>49</v>
      </c>
      <c r="J217" s="4">
        <v>4</v>
      </c>
      <c r="K217" s="4" t="s">
        <v>49</v>
      </c>
      <c r="L217" s="4" t="b">
        <v>1</v>
      </c>
      <c r="M217" s="5">
        <v>41121</v>
      </c>
      <c r="N217" s="4">
        <v>800</v>
      </c>
      <c r="O217" s="4" t="s">
        <v>607</v>
      </c>
      <c r="P217" s="4">
        <v>160</v>
      </c>
      <c r="Q217" s="4" t="s">
        <v>607</v>
      </c>
      <c r="R217" s="4">
        <v>5</v>
      </c>
      <c r="S217" s="4" t="s">
        <v>49</v>
      </c>
    </row>
    <row r="218" spans="1:19">
      <c r="A218" s="4" t="s">
        <v>437</v>
      </c>
      <c r="B218" s="4" t="s">
        <v>438</v>
      </c>
      <c r="C218" s="4" t="s">
        <v>438</v>
      </c>
      <c r="D218" s="4" t="s">
        <v>238</v>
      </c>
      <c r="E218" s="4" t="s">
        <v>437</v>
      </c>
      <c r="F218" s="4" t="s">
        <v>714</v>
      </c>
      <c r="G218" s="4" t="s">
        <v>205</v>
      </c>
      <c r="H218" s="4">
        <v>2</v>
      </c>
      <c r="I218" s="4" t="s">
        <v>49</v>
      </c>
      <c r="J218" s="4">
        <v>22</v>
      </c>
      <c r="K218" s="4" t="s">
        <v>49</v>
      </c>
      <c r="L218" s="4" t="b">
        <v>1</v>
      </c>
      <c r="M218" s="5">
        <v>41002</v>
      </c>
      <c r="N218" s="4">
        <v>3500</v>
      </c>
      <c r="O218" s="4" t="s">
        <v>607</v>
      </c>
      <c r="P218" s="4">
        <v>291.67</v>
      </c>
      <c r="Q218" s="4" t="s">
        <v>607</v>
      </c>
      <c r="R218" s="4">
        <v>24</v>
      </c>
      <c r="S218" s="4" t="s">
        <v>49</v>
      </c>
    </row>
    <row r="219" spans="1:19">
      <c r="A219" s="4" t="s">
        <v>1058</v>
      </c>
      <c r="B219" s="4" t="s">
        <v>1059</v>
      </c>
      <c r="C219" s="4" t="s">
        <v>1059</v>
      </c>
      <c r="D219" s="4" t="s">
        <v>238</v>
      </c>
      <c r="E219" s="4" t="s">
        <v>1058</v>
      </c>
      <c r="F219" s="4" t="s">
        <v>713</v>
      </c>
      <c r="G219" s="4" t="s">
        <v>205</v>
      </c>
      <c r="H219" s="4">
        <v>5.75</v>
      </c>
      <c r="I219" s="4" t="s">
        <v>49</v>
      </c>
      <c r="J219" s="4">
        <v>4.25</v>
      </c>
      <c r="K219" s="4" t="s">
        <v>49</v>
      </c>
      <c r="L219" s="4" t="b">
        <v>1</v>
      </c>
      <c r="M219" s="5">
        <v>41107</v>
      </c>
      <c r="N219" s="4">
        <v>1500</v>
      </c>
      <c r="O219" s="4" t="s">
        <v>607</v>
      </c>
      <c r="P219" s="4">
        <v>862.5</v>
      </c>
      <c r="Q219" s="4" t="s">
        <v>607</v>
      </c>
      <c r="R219" s="4">
        <v>10</v>
      </c>
      <c r="S219" s="4" t="s">
        <v>49</v>
      </c>
    </row>
    <row r="220" spans="1:19">
      <c r="A220" s="4" t="s">
        <v>862</v>
      </c>
      <c r="B220" s="4" t="s">
        <v>846</v>
      </c>
      <c r="C220" s="4" t="s">
        <v>846</v>
      </c>
      <c r="D220" s="4" t="s">
        <v>704</v>
      </c>
      <c r="E220" s="4" t="s">
        <v>845</v>
      </c>
      <c r="F220" s="4" t="s">
        <v>29</v>
      </c>
      <c r="G220" s="4" t="s">
        <v>205</v>
      </c>
      <c r="H220" s="4">
        <v>0</v>
      </c>
      <c r="I220" s="4" t="s">
        <v>49</v>
      </c>
      <c r="J220" s="4">
        <v>0</v>
      </c>
      <c r="K220" s="4" t="s">
        <v>49</v>
      </c>
      <c r="L220" s="4" t="b">
        <v>1</v>
      </c>
      <c r="M220" s="5">
        <v>41071</v>
      </c>
      <c r="N220" s="4">
        <v>500</v>
      </c>
      <c r="O220" s="4" t="s">
        <v>607</v>
      </c>
      <c r="P220" s="4">
        <v>500</v>
      </c>
      <c r="Q220" s="4" t="s">
        <v>607</v>
      </c>
      <c r="R220" s="4">
        <v>3</v>
      </c>
      <c r="S220" s="4" t="s">
        <v>49</v>
      </c>
    </row>
    <row r="221" spans="1:19">
      <c r="A221" s="4" t="s">
        <v>516</v>
      </c>
      <c r="B221" s="4" t="s">
        <v>517</v>
      </c>
      <c r="C221" s="4" t="s">
        <v>517</v>
      </c>
      <c r="D221" s="4" t="s">
        <v>238</v>
      </c>
      <c r="E221" s="4" t="s">
        <v>516</v>
      </c>
      <c r="F221" s="4" t="s">
        <v>713</v>
      </c>
      <c r="G221" s="4" t="s">
        <v>205</v>
      </c>
      <c r="H221" s="4">
        <v>6</v>
      </c>
      <c r="I221" s="4" t="s">
        <v>49</v>
      </c>
      <c r="J221" s="4">
        <v>0</v>
      </c>
      <c r="K221" s="4" t="s">
        <v>49</v>
      </c>
      <c r="L221" s="4" t="b">
        <v>1</v>
      </c>
      <c r="M221" s="5">
        <v>41018</v>
      </c>
      <c r="N221" s="4">
        <v>800</v>
      </c>
      <c r="O221" s="4" t="s">
        <v>607</v>
      </c>
      <c r="P221" s="4">
        <v>800</v>
      </c>
      <c r="Q221" s="4" t="s">
        <v>607</v>
      </c>
      <c r="R221" s="4">
        <v>5</v>
      </c>
      <c r="S221" s="4" t="s">
        <v>49</v>
      </c>
    </row>
    <row r="222" spans="1:19">
      <c r="A222" s="4" t="s">
        <v>462</v>
      </c>
      <c r="B222" s="4" t="s">
        <v>463</v>
      </c>
      <c r="C222" s="4" t="s">
        <v>463</v>
      </c>
      <c r="D222" s="4" t="s">
        <v>704</v>
      </c>
      <c r="E222" s="4" t="s">
        <v>462</v>
      </c>
      <c r="F222" s="4" t="s">
        <v>29</v>
      </c>
      <c r="G222" s="4" t="s">
        <v>205</v>
      </c>
      <c r="H222" s="4">
        <v>10</v>
      </c>
      <c r="I222" s="4" t="s">
        <v>49</v>
      </c>
      <c r="J222" s="4">
        <v>0</v>
      </c>
      <c r="K222" s="4" t="s">
        <v>49</v>
      </c>
      <c r="L222" s="4" t="b">
        <v>1</v>
      </c>
      <c r="M222" s="5">
        <v>41012</v>
      </c>
      <c r="N222" s="4">
        <v>1500</v>
      </c>
      <c r="O222" s="4" t="s">
        <v>607</v>
      </c>
      <c r="P222" s="4">
        <v>1500</v>
      </c>
      <c r="Q222" s="4" t="s">
        <v>607</v>
      </c>
      <c r="R222" s="4">
        <v>10</v>
      </c>
      <c r="S222" s="4" t="s">
        <v>49</v>
      </c>
    </row>
    <row r="223" spans="1:19">
      <c r="A223" s="4" t="s">
        <v>460</v>
      </c>
      <c r="B223" s="4" t="s">
        <v>461</v>
      </c>
      <c r="C223" s="4" t="s">
        <v>463</v>
      </c>
      <c r="D223" s="4" t="s">
        <v>704</v>
      </c>
      <c r="E223" s="4" t="s">
        <v>462</v>
      </c>
      <c r="F223" s="4" t="s">
        <v>29</v>
      </c>
      <c r="G223" s="4" t="s">
        <v>205</v>
      </c>
      <c r="H223" s="4">
        <v>10</v>
      </c>
      <c r="I223" s="4" t="s">
        <v>49</v>
      </c>
      <c r="J223" s="4">
        <v>0</v>
      </c>
      <c r="K223" s="4" t="s">
        <v>49</v>
      </c>
      <c r="L223" s="4" t="b">
        <v>1</v>
      </c>
      <c r="M223" s="5">
        <v>41012</v>
      </c>
      <c r="N223" s="4">
        <v>1500</v>
      </c>
      <c r="O223" s="4" t="s">
        <v>607</v>
      </c>
      <c r="P223" s="4">
        <v>1500</v>
      </c>
      <c r="Q223" s="4" t="s">
        <v>607</v>
      </c>
      <c r="R223" s="4">
        <v>10</v>
      </c>
      <c r="S223" s="4" t="s">
        <v>49</v>
      </c>
    </row>
    <row r="224" spans="1:19">
      <c r="A224" s="4" t="s">
        <v>845</v>
      </c>
      <c r="B224" s="4" t="s">
        <v>846</v>
      </c>
      <c r="C224" s="4" t="s">
        <v>846</v>
      </c>
      <c r="D224" s="4" t="s">
        <v>704</v>
      </c>
      <c r="E224" s="4" t="s">
        <v>845</v>
      </c>
      <c r="F224" s="4" t="s">
        <v>29</v>
      </c>
      <c r="G224" s="4" t="s">
        <v>205</v>
      </c>
      <c r="H224" s="4">
        <v>4.5</v>
      </c>
      <c r="I224" s="4" t="s">
        <v>49</v>
      </c>
      <c r="J224" s="4">
        <v>0</v>
      </c>
      <c r="K224" s="4" t="s">
        <v>49</v>
      </c>
      <c r="L224" s="4" t="b">
        <v>1</v>
      </c>
      <c r="M224" s="5">
        <v>41071</v>
      </c>
      <c r="N224" s="4">
        <v>500</v>
      </c>
      <c r="O224" s="4" t="s">
        <v>607</v>
      </c>
      <c r="P224" s="4">
        <v>500</v>
      </c>
      <c r="Q224" s="4" t="s">
        <v>607</v>
      </c>
      <c r="R224" s="4">
        <v>3</v>
      </c>
      <c r="S224" s="4" t="s">
        <v>49</v>
      </c>
    </row>
    <row r="225" spans="1:19">
      <c r="A225" s="4" t="s">
        <v>1102</v>
      </c>
      <c r="B225" s="4" t="s">
        <v>1103</v>
      </c>
      <c r="C225" s="4" t="s">
        <v>1103</v>
      </c>
      <c r="D225" s="4" t="s">
        <v>704</v>
      </c>
      <c r="E225" s="4" t="s">
        <v>1102</v>
      </c>
      <c r="F225" s="4" t="s">
        <v>29</v>
      </c>
      <c r="G225" s="4" t="s">
        <v>119</v>
      </c>
      <c r="H225" s="4">
        <v>11</v>
      </c>
      <c r="I225" s="4" t="s">
        <v>49</v>
      </c>
      <c r="J225" s="4">
        <v>29</v>
      </c>
      <c r="K225" s="4" t="s">
        <v>49</v>
      </c>
      <c r="L225" s="4" t="b">
        <v>1</v>
      </c>
      <c r="M225" s="5">
        <v>41120</v>
      </c>
      <c r="N225" s="4">
        <v>6000</v>
      </c>
      <c r="O225" s="4" t="s">
        <v>607</v>
      </c>
      <c r="P225" s="4">
        <v>1650</v>
      </c>
      <c r="Q225" s="4" t="s">
        <v>607</v>
      </c>
      <c r="R225" s="4">
        <v>40</v>
      </c>
      <c r="S225" s="4" t="s">
        <v>49</v>
      </c>
    </row>
    <row r="226" spans="1:19">
      <c r="A226" s="4" t="s">
        <v>1115</v>
      </c>
      <c r="B226" s="4" t="s">
        <v>1116</v>
      </c>
      <c r="C226" s="4" t="s">
        <v>1116</v>
      </c>
      <c r="D226" s="4" t="s">
        <v>238</v>
      </c>
      <c r="E226" s="4" t="s">
        <v>1115</v>
      </c>
      <c r="F226" s="4" t="s">
        <v>714</v>
      </c>
      <c r="G226" s="4" t="s">
        <v>205</v>
      </c>
      <c r="H226" s="4">
        <v>1.5</v>
      </c>
      <c r="I226" s="4" t="s">
        <v>49</v>
      </c>
      <c r="J226" s="4">
        <v>22.5</v>
      </c>
      <c r="K226" s="4" t="s">
        <v>49</v>
      </c>
      <c r="L226" s="4" t="b">
        <v>1</v>
      </c>
      <c r="M226" s="5">
        <v>41122</v>
      </c>
      <c r="N226" s="4">
        <v>3500</v>
      </c>
      <c r="O226" s="4" t="s">
        <v>607</v>
      </c>
      <c r="P226" s="4">
        <v>218.75</v>
      </c>
      <c r="Q226" s="4" t="s">
        <v>607</v>
      </c>
      <c r="R226" s="4">
        <v>24</v>
      </c>
      <c r="S226" s="4" t="s">
        <v>49</v>
      </c>
    </row>
    <row r="227" spans="1:19">
      <c r="A227" s="4" t="s">
        <v>1096</v>
      </c>
      <c r="B227" s="4" t="s">
        <v>1097</v>
      </c>
      <c r="C227" s="4" t="s">
        <v>1097</v>
      </c>
      <c r="D227" s="4" t="s">
        <v>238</v>
      </c>
      <c r="E227" s="4" t="s">
        <v>1096</v>
      </c>
      <c r="F227" s="4" t="s">
        <v>713</v>
      </c>
      <c r="G227" s="4" t="s">
        <v>205</v>
      </c>
      <c r="H227" s="4">
        <v>1</v>
      </c>
      <c r="I227" s="4" t="s">
        <v>49</v>
      </c>
      <c r="J227" s="4">
        <v>9</v>
      </c>
      <c r="K227" s="4" t="s">
        <v>49</v>
      </c>
      <c r="L227" s="4" t="b">
        <v>1</v>
      </c>
      <c r="M227" s="5">
        <v>41117</v>
      </c>
      <c r="N227" s="4">
        <v>1500</v>
      </c>
      <c r="O227" s="4" t="s">
        <v>607</v>
      </c>
      <c r="P227" s="4">
        <v>150</v>
      </c>
      <c r="Q227" s="4" t="s">
        <v>607</v>
      </c>
      <c r="R227" s="4">
        <v>10</v>
      </c>
      <c r="S227" s="4" t="s">
        <v>49</v>
      </c>
    </row>
    <row r="228" spans="1:19">
      <c r="A228" s="4" t="s">
        <v>1099</v>
      </c>
      <c r="B228" s="4" t="s">
        <v>1100</v>
      </c>
      <c r="C228" s="4" t="s">
        <v>1100</v>
      </c>
      <c r="D228" s="4" t="s">
        <v>704</v>
      </c>
      <c r="E228" s="4" t="s">
        <v>1099</v>
      </c>
      <c r="F228" s="4" t="s">
        <v>29</v>
      </c>
      <c r="G228" s="4" t="s">
        <v>205</v>
      </c>
      <c r="H228" s="4">
        <v>8</v>
      </c>
      <c r="I228" s="4" t="s">
        <v>49</v>
      </c>
      <c r="J228" s="4">
        <v>32</v>
      </c>
      <c r="K228" s="4" t="s">
        <v>49</v>
      </c>
      <c r="L228" s="4" t="b">
        <v>1</v>
      </c>
      <c r="M228" s="5">
        <v>41118</v>
      </c>
      <c r="N228" s="4">
        <v>5833</v>
      </c>
      <c r="O228" s="4" t="s">
        <v>607</v>
      </c>
      <c r="P228" s="4">
        <v>1166.5999999999999</v>
      </c>
      <c r="Q228" s="4" t="s">
        <v>607</v>
      </c>
      <c r="R228" s="4">
        <v>40</v>
      </c>
      <c r="S228" s="4" t="s">
        <v>49</v>
      </c>
    </row>
    <row r="229" spans="1:19">
      <c r="A229" s="4" t="s">
        <v>843</v>
      </c>
      <c r="B229" s="4" t="s">
        <v>844</v>
      </c>
      <c r="C229" s="4" t="s">
        <v>844</v>
      </c>
      <c r="D229" s="4" t="s">
        <v>704</v>
      </c>
      <c r="E229" s="4" t="s">
        <v>843</v>
      </c>
      <c r="F229" s="4" t="s">
        <v>29</v>
      </c>
      <c r="G229" s="4" t="s">
        <v>205</v>
      </c>
      <c r="H229" s="4">
        <v>1.5</v>
      </c>
      <c r="I229" s="4" t="s">
        <v>49</v>
      </c>
      <c r="J229" s="4">
        <v>10.5</v>
      </c>
      <c r="K229" s="4" t="s">
        <v>49</v>
      </c>
      <c r="L229" s="4" t="b">
        <v>1</v>
      </c>
      <c r="M229" s="5">
        <v>41071</v>
      </c>
      <c r="N229" s="4">
        <v>2000</v>
      </c>
      <c r="O229" s="4" t="s">
        <v>607</v>
      </c>
      <c r="P229" s="4">
        <v>250</v>
      </c>
      <c r="Q229" s="4" t="s">
        <v>607</v>
      </c>
      <c r="R229" s="4">
        <v>12</v>
      </c>
      <c r="S229" s="4" t="s">
        <v>49</v>
      </c>
    </row>
    <row r="230" spans="1:19">
      <c r="A230" s="4" t="s">
        <v>134</v>
      </c>
      <c r="B230" s="4" t="s">
        <v>135</v>
      </c>
      <c r="C230" s="4" t="s">
        <v>9</v>
      </c>
      <c r="D230" s="4" t="s">
        <v>704</v>
      </c>
      <c r="E230" s="4" t="s">
        <v>118</v>
      </c>
      <c r="F230" s="4" t="s">
        <v>29</v>
      </c>
      <c r="G230" s="4" t="s">
        <v>119</v>
      </c>
      <c r="H230" s="4">
        <v>0</v>
      </c>
      <c r="I230" s="4" t="s">
        <v>49</v>
      </c>
      <c r="J230" s="4">
        <v>0</v>
      </c>
      <c r="K230" s="4" t="s">
        <v>49</v>
      </c>
      <c r="L230" s="4" t="b">
        <v>1</v>
      </c>
      <c r="M230" s="5">
        <v>40878</v>
      </c>
      <c r="N230" s="4">
        <v>0</v>
      </c>
      <c r="O230" s="4" t="s">
        <v>607</v>
      </c>
      <c r="P230" s="4">
        <v>0</v>
      </c>
      <c r="Q230" s="4" t="s">
        <v>607</v>
      </c>
      <c r="R230" s="4">
        <v>2</v>
      </c>
      <c r="S230" s="4" t="s">
        <v>49</v>
      </c>
    </row>
    <row r="231" spans="1:19">
      <c r="A231" s="4" t="s">
        <v>880</v>
      </c>
      <c r="B231" s="4" t="s">
        <v>881</v>
      </c>
      <c r="C231" s="4" t="s">
        <v>881</v>
      </c>
      <c r="D231" s="4" t="s">
        <v>238</v>
      </c>
      <c r="E231" s="4" t="s">
        <v>880</v>
      </c>
      <c r="F231" s="4" t="s">
        <v>715</v>
      </c>
      <c r="G231" s="4" t="s">
        <v>119</v>
      </c>
      <c r="H231" s="4">
        <v>2.12</v>
      </c>
      <c r="I231" s="4" t="s">
        <v>49</v>
      </c>
      <c r="J231" s="4">
        <v>2.88</v>
      </c>
      <c r="K231" s="4" t="s">
        <v>49</v>
      </c>
      <c r="L231" s="4" t="b">
        <v>1</v>
      </c>
      <c r="M231" s="5">
        <v>41081</v>
      </c>
      <c r="N231" s="4">
        <v>400</v>
      </c>
      <c r="O231" s="4" t="s">
        <v>607</v>
      </c>
      <c r="P231" s="4">
        <v>169.33</v>
      </c>
      <c r="Q231" s="4" t="s">
        <v>607</v>
      </c>
      <c r="R231" s="4">
        <v>5</v>
      </c>
      <c r="S231" s="4" t="s">
        <v>49</v>
      </c>
    </row>
    <row r="232" spans="1:19">
      <c r="A232" s="4" t="s">
        <v>356</v>
      </c>
      <c r="B232" s="4" t="s">
        <v>403</v>
      </c>
      <c r="C232" s="4" t="s">
        <v>403</v>
      </c>
      <c r="D232" s="4" t="s">
        <v>704</v>
      </c>
      <c r="E232" s="4" t="s">
        <v>356</v>
      </c>
      <c r="F232" s="4" t="s">
        <v>29</v>
      </c>
      <c r="G232" s="4" t="s">
        <v>205</v>
      </c>
      <c r="H232" s="4">
        <v>3</v>
      </c>
      <c r="I232" s="4" t="s">
        <v>49</v>
      </c>
      <c r="J232" s="4">
        <v>0</v>
      </c>
      <c r="K232" s="4" t="s">
        <v>49</v>
      </c>
      <c r="L232" s="4" t="b">
        <v>0</v>
      </c>
      <c r="M232" s="5">
        <v>40982</v>
      </c>
      <c r="N232" s="4">
        <v>0</v>
      </c>
      <c r="O232" s="4" t="s">
        <v>607</v>
      </c>
      <c r="P232" s="4">
        <v>0</v>
      </c>
      <c r="Q232" s="4" t="s">
        <v>607</v>
      </c>
      <c r="R232" s="4">
        <v>2</v>
      </c>
      <c r="S232" s="4" t="s">
        <v>49</v>
      </c>
    </row>
    <row r="233" spans="1:19">
      <c r="A233" s="4" t="s">
        <v>894</v>
      </c>
      <c r="B233" s="4" t="s">
        <v>101</v>
      </c>
      <c r="C233" s="4" t="s">
        <v>881</v>
      </c>
      <c r="D233" s="4" t="s">
        <v>238</v>
      </c>
      <c r="E233" s="4" t="s">
        <v>880</v>
      </c>
      <c r="F233" s="4" t="s">
        <v>715</v>
      </c>
      <c r="G233" s="4" t="s">
        <v>119</v>
      </c>
      <c r="H233" s="4">
        <v>2.12</v>
      </c>
      <c r="I233" s="4" t="s">
        <v>49</v>
      </c>
      <c r="J233" s="4">
        <v>0.88</v>
      </c>
      <c r="K233" s="4" t="s">
        <v>49</v>
      </c>
      <c r="L233" s="4" t="b">
        <v>1</v>
      </c>
      <c r="M233" s="5">
        <v>41081</v>
      </c>
      <c r="N233" s="4">
        <v>0</v>
      </c>
      <c r="O233" s="4" t="s">
        <v>607</v>
      </c>
      <c r="P233" s="4">
        <v>0</v>
      </c>
      <c r="Q233" s="4" t="s">
        <v>607</v>
      </c>
      <c r="R233" s="4">
        <v>3</v>
      </c>
      <c r="S233" s="4" t="s">
        <v>49</v>
      </c>
    </row>
    <row r="234" spans="1:19">
      <c r="A234" s="4" t="s">
        <v>348</v>
      </c>
      <c r="B234" s="4" t="s">
        <v>598</v>
      </c>
      <c r="C234" s="4" t="s">
        <v>598</v>
      </c>
      <c r="D234" s="4" t="s">
        <v>238</v>
      </c>
      <c r="E234" s="4" t="s">
        <v>348</v>
      </c>
      <c r="F234" s="4" t="s">
        <v>714</v>
      </c>
      <c r="G234" s="4" t="s">
        <v>205</v>
      </c>
      <c r="H234" s="4">
        <v>14.92</v>
      </c>
      <c r="I234" s="4" t="s">
        <v>49</v>
      </c>
      <c r="J234" s="4">
        <v>9.08</v>
      </c>
      <c r="K234" s="4" t="s">
        <v>49</v>
      </c>
      <c r="L234" s="4" t="b">
        <v>1</v>
      </c>
      <c r="M234" s="5">
        <v>40981</v>
      </c>
      <c r="N234" s="4">
        <v>3500</v>
      </c>
      <c r="O234" s="4" t="s">
        <v>607</v>
      </c>
      <c r="P234" s="4">
        <v>2175.35</v>
      </c>
      <c r="Q234" s="4" t="s">
        <v>607</v>
      </c>
      <c r="R234" s="4">
        <v>24</v>
      </c>
      <c r="S234" s="4" t="s">
        <v>49</v>
      </c>
    </row>
    <row r="235" spans="1:19">
      <c r="A235" s="4" t="s">
        <v>349</v>
      </c>
      <c r="B235" s="4" t="s">
        <v>289</v>
      </c>
      <c r="C235" s="4" t="s">
        <v>598</v>
      </c>
      <c r="D235" s="4" t="s">
        <v>238</v>
      </c>
      <c r="E235" s="4" t="s">
        <v>348</v>
      </c>
      <c r="F235" s="4" t="s">
        <v>714</v>
      </c>
      <c r="G235" s="4" t="s">
        <v>205</v>
      </c>
      <c r="H235" s="4">
        <v>8.58</v>
      </c>
      <c r="I235" s="4" t="s">
        <v>49</v>
      </c>
      <c r="J235" s="4">
        <v>4.42</v>
      </c>
      <c r="K235" s="4" t="s">
        <v>49</v>
      </c>
      <c r="L235" s="4" t="b">
        <v>1</v>
      </c>
      <c r="M235" s="5">
        <v>40981</v>
      </c>
      <c r="N235" s="4">
        <v>0</v>
      </c>
      <c r="O235" s="4" t="s">
        <v>607</v>
      </c>
      <c r="P235" s="4">
        <v>0</v>
      </c>
      <c r="Q235" s="4" t="s">
        <v>607</v>
      </c>
      <c r="R235" s="4">
        <v>13</v>
      </c>
      <c r="S235" s="4" t="s">
        <v>49</v>
      </c>
    </row>
    <row r="236" spans="1:19">
      <c r="A236" s="4" t="s">
        <v>350</v>
      </c>
      <c r="B236" s="4" t="s">
        <v>291</v>
      </c>
      <c r="C236" s="4" t="s">
        <v>598</v>
      </c>
      <c r="D236" s="4" t="s">
        <v>238</v>
      </c>
      <c r="E236" s="4" t="s">
        <v>348</v>
      </c>
      <c r="F236" s="4" t="s">
        <v>714</v>
      </c>
      <c r="G236" s="4" t="s">
        <v>205</v>
      </c>
      <c r="H236" s="4">
        <v>2.83</v>
      </c>
      <c r="I236" s="4" t="s">
        <v>49</v>
      </c>
      <c r="J236" s="4">
        <v>0.17</v>
      </c>
      <c r="K236" s="4" t="s">
        <v>49</v>
      </c>
      <c r="L236" s="4" t="b">
        <v>1</v>
      </c>
      <c r="M236" s="5">
        <v>40981</v>
      </c>
      <c r="N236" s="4">
        <v>0</v>
      </c>
      <c r="O236" s="4" t="s">
        <v>607</v>
      </c>
      <c r="P236" s="4">
        <v>0</v>
      </c>
      <c r="Q236" s="4" t="s">
        <v>607</v>
      </c>
      <c r="R236" s="4">
        <v>3</v>
      </c>
      <c r="S236" s="4" t="s">
        <v>49</v>
      </c>
    </row>
    <row r="237" spans="1:19">
      <c r="A237" s="4" t="s">
        <v>351</v>
      </c>
      <c r="B237" s="4" t="s">
        <v>293</v>
      </c>
      <c r="C237" s="4" t="s">
        <v>598</v>
      </c>
      <c r="D237" s="4" t="s">
        <v>238</v>
      </c>
      <c r="E237" s="4" t="s">
        <v>348</v>
      </c>
      <c r="F237" s="4" t="s">
        <v>714</v>
      </c>
      <c r="G237" s="4" t="s">
        <v>205</v>
      </c>
      <c r="H237" s="4">
        <v>3.5</v>
      </c>
      <c r="I237" s="4" t="s">
        <v>49</v>
      </c>
      <c r="J237" s="4">
        <v>0.5</v>
      </c>
      <c r="K237" s="4" t="s">
        <v>49</v>
      </c>
      <c r="L237" s="4" t="b">
        <v>1</v>
      </c>
      <c r="M237" s="5">
        <v>40981</v>
      </c>
      <c r="N237" s="4">
        <v>0</v>
      </c>
      <c r="O237" s="4" t="s">
        <v>607</v>
      </c>
      <c r="P237" s="4">
        <v>0</v>
      </c>
      <c r="Q237" s="4" t="s">
        <v>607</v>
      </c>
      <c r="R237" s="4">
        <v>4</v>
      </c>
      <c r="S237" s="4" t="s">
        <v>49</v>
      </c>
    </row>
    <row r="238" spans="1:19">
      <c r="A238" s="4" t="s">
        <v>643</v>
      </c>
      <c r="B238" s="4" t="s">
        <v>285</v>
      </c>
      <c r="C238" s="4" t="s">
        <v>626</v>
      </c>
      <c r="D238" s="4" t="s">
        <v>238</v>
      </c>
      <c r="E238" s="4" t="s">
        <v>625</v>
      </c>
      <c r="F238" s="4" t="s">
        <v>714</v>
      </c>
      <c r="G238" s="4" t="s">
        <v>119</v>
      </c>
      <c r="H238" s="4">
        <v>0</v>
      </c>
      <c r="I238" s="4" t="s">
        <v>49</v>
      </c>
      <c r="J238" s="4">
        <v>0</v>
      </c>
      <c r="K238" s="4" t="s">
        <v>49</v>
      </c>
      <c r="L238" s="4" t="b">
        <v>1</v>
      </c>
      <c r="M238" s="5">
        <v>41039</v>
      </c>
      <c r="N238" s="4">
        <v>0</v>
      </c>
      <c r="O238" s="4" t="s">
        <v>607</v>
      </c>
      <c r="P238" s="4">
        <v>0</v>
      </c>
      <c r="Q238" s="4" t="s">
        <v>607</v>
      </c>
      <c r="R238" s="4">
        <v>2</v>
      </c>
      <c r="S238" s="4" t="s">
        <v>49</v>
      </c>
    </row>
    <row r="239" spans="1:19">
      <c r="A239" s="4" t="s">
        <v>644</v>
      </c>
      <c r="B239" s="4" t="s">
        <v>286</v>
      </c>
      <c r="C239" s="4" t="s">
        <v>626</v>
      </c>
      <c r="D239" s="4" t="s">
        <v>238</v>
      </c>
      <c r="E239" s="4" t="s">
        <v>625</v>
      </c>
      <c r="F239" s="4" t="s">
        <v>714</v>
      </c>
      <c r="G239" s="4" t="s">
        <v>119</v>
      </c>
      <c r="H239" s="4">
        <v>0</v>
      </c>
      <c r="I239" s="4" t="s">
        <v>49</v>
      </c>
      <c r="J239" s="4">
        <v>0</v>
      </c>
      <c r="K239" s="4" t="s">
        <v>49</v>
      </c>
      <c r="L239" s="4" t="b">
        <v>1</v>
      </c>
      <c r="M239" s="5">
        <v>41039</v>
      </c>
      <c r="N239" s="4">
        <v>0</v>
      </c>
      <c r="O239" s="4" t="s">
        <v>607</v>
      </c>
      <c r="P239" s="4">
        <v>0</v>
      </c>
      <c r="Q239" s="4" t="s">
        <v>607</v>
      </c>
      <c r="R239" s="4">
        <v>3</v>
      </c>
      <c r="S239" s="4" t="s">
        <v>49</v>
      </c>
    </row>
    <row r="240" spans="1:19">
      <c r="A240" s="4" t="s">
        <v>645</v>
      </c>
      <c r="B240" s="4" t="s">
        <v>287</v>
      </c>
      <c r="C240" s="4" t="s">
        <v>626</v>
      </c>
      <c r="D240" s="4" t="s">
        <v>238</v>
      </c>
      <c r="E240" s="4" t="s">
        <v>625</v>
      </c>
      <c r="F240" s="4" t="s">
        <v>714</v>
      </c>
      <c r="G240" s="4" t="s">
        <v>119</v>
      </c>
      <c r="H240" s="4">
        <v>0</v>
      </c>
      <c r="I240" s="4" t="s">
        <v>49</v>
      </c>
      <c r="J240" s="4">
        <v>0</v>
      </c>
      <c r="K240" s="4" t="s">
        <v>49</v>
      </c>
      <c r="L240" s="4" t="b">
        <v>1</v>
      </c>
      <c r="M240" s="5">
        <v>41039</v>
      </c>
      <c r="N240" s="4">
        <v>0</v>
      </c>
      <c r="O240" s="4" t="s">
        <v>607</v>
      </c>
      <c r="P240" s="4">
        <v>0</v>
      </c>
      <c r="Q240" s="4" t="s">
        <v>607</v>
      </c>
      <c r="R240" s="4">
        <v>2</v>
      </c>
      <c r="S240" s="4" t="s">
        <v>49</v>
      </c>
    </row>
    <row r="241" spans="1:19">
      <c r="A241" s="4" t="s">
        <v>646</v>
      </c>
      <c r="B241" s="4" t="s">
        <v>288</v>
      </c>
      <c r="C241" s="4" t="s">
        <v>626</v>
      </c>
      <c r="D241" s="4" t="s">
        <v>238</v>
      </c>
      <c r="E241" s="4" t="s">
        <v>625</v>
      </c>
      <c r="F241" s="4" t="s">
        <v>714</v>
      </c>
      <c r="G241" s="4" t="s">
        <v>119</v>
      </c>
      <c r="H241" s="4">
        <v>0</v>
      </c>
      <c r="I241" s="4" t="s">
        <v>49</v>
      </c>
      <c r="J241" s="4">
        <v>0</v>
      </c>
      <c r="K241" s="4" t="s">
        <v>49</v>
      </c>
      <c r="L241" s="4" t="b">
        <v>1</v>
      </c>
      <c r="M241" s="5">
        <v>41039</v>
      </c>
      <c r="N241" s="4">
        <v>0</v>
      </c>
      <c r="O241" s="4" t="s">
        <v>607</v>
      </c>
      <c r="P241" s="4">
        <v>0</v>
      </c>
      <c r="Q241" s="4" t="s">
        <v>607</v>
      </c>
      <c r="R241" s="4">
        <v>3</v>
      </c>
      <c r="S241" s="4" t="s">
        <v>49</v>
      </c>
    </row>
    <row r="242" spans="1:19">
      <c r="A242" s="4" t="s">
        <v>556</v>
      </c>
      <c r="B242" s="4" t="s">
        <v>557</v>
      </c>
      <c r="C242" s="4" t="s">
        <v>31</v>
      </c>
      <c r="D242" s="4" t="s">
        <v>238</v>
      </c>
      <c r="E242" s="4" t="s">
        <v>98</v>
      </c>
      <c r="F242" s="4" t="s">
        <v>713</v>
      </c>
      <c r="G242" s="4" t="s">
        <v>119</v>
      </c>
      <c r="H242" s="4">
        <v>10.58</v>
      </c>
      <c r="I242" s="4" t="s">
        <v>49</v>
      </c>
      <c r="J242" s="4">
        <v>0</v>
      </c>
      <c r="K242" s="4" t="s">
        <v>49</v>
      </c>
      <c r="L242" s="4" t="b">
        <v>1</v>
      </c>
      <c r="M242" s="5">
        <v>41023</v>
      </c>
      <c r="N242" s="4">
        <v>0</v>
      </c>
      <c r="O242" s="4" t="s">
        <v>607</v>
      </c>
      <c r="P242" s="4">
        <v>0</v>
      </c>
      <c r="Q242" s="4" t="s">
        <v>607</v>
      </c>
      <c r="R242" s="4">
        <v>10</v>
      </c>
      <c r="S242" s="4" t="s">
        <v>49</v>
      </c>
    </row>
    <row r="243" spans="1:19">
      <c r="A243" s="4" t="s">
        <v>575</v>
      </c>
      <c r="B243" s="4" t="s">
        <v>576</v>
      </c>
      <c r="C243" s="4" t="s">
        <v>576</v>
      </c>
      <c r="D243" s="4" t="s">
        <v>704</v>
      </c>
      <c r="E243" s="4" t="s">
        <v>575</v>
      </c>
      <c r="F243" s="4" t="s">
        <v>29</v>
      </c>
      <c r="G243" s="4" t="s">
        <v>205</v>
      </c>
      <c r="H243" s="4">
        <v>2</v>
      </c>
      <c r="I243" s="4" t="s">
        <v>49</v>
      </c>
      <c r="J243" s="4">
        <v>1</v>
      </c>
      <c r="K243" s="4" t="s">
        <v>49</v>
      </c>
      <c r="L243" s="4" t="b">
        <v>1</v>
      </c>
      <c r="M243" s="5">
        <v>41024</v>
      </c>
      <c r="N243" s="4">
        <v>500</v>
      </c>
      <c r="O243" s="4" t="s">
        <v>607</v>
      </c>
      <c r="P243" s="4">
        <v>333.33</v>
      </c>
      <c r="Q243" s="4" t="s">
        <v>607</v>
      </c>
      <c r="R243" s="4">
        <v>3</v>
      </c>
      <c r="S243" s="4" t="s">
        <v>49</v>
      </c>
    </row>
    <row r="244" spans="1:19">
      <c r="A244" s="4" t="s">
        <v>136</v>
      </c>
      <c r="B244" s="4" t="s">
        <v>133</v>
      </c>
      <c r="C244" s="4" t="s">
        <v>9</v>
      </c>
      <c r="D244" s="4" t="s">
        <v>704</v>
      </c>
      <c r="E244" s="4" t="s">
        <v>118</v>
      </c>
      <c r="F244" s="4" t="s">
        <v>29</v>
      </c>
      <c r="G244" s="4" t="s">
        <v>119</v>
      </c>
      <c r="H244" s="4">
        <v>0</v>
      </c>
      <c r="I244" s="4" t="s">
        <v>49</v>
      </c>
      <c r="J244" s="4">
        <v>0</v>
      </c>
      <c r="K244" s="4" t="s">
        <v>49</v>
      </c>
      <c r="L244" s="4" t="b">
        <v>1</v>
      </c>
      <c r="M244" s="5">
        <v>40878</v>
      </c>
      <c r="N244" s="4">
        <v>0</v>
      </c>
      <c r="O244" s="4" t="s">
        <v>607</v>
      </c>
      <c r="P244" s="4">
        <v>0</v>
      </c>
      <c r="Q244" s="4" t="s">
        <v>607</v>
      </c>
      <c r="R244" s="4">
        <v>1.5</v>
      </c>
      <c r="S244" s="4" t="s">
        <v>49</v>
      </c>
    </row>
    <row r="245" spans="1:19">
      <c r="A245" s="4" t="s">
        <v>218</v>
      </c>
      <c r="B245" s="4" t="s">
        <v>11</v>
      </c>
      <c r="C245" s="4" t="s">
        <v>11</v>
      </c>
      <c r="D245" s="4" t="s">
        <v>704</v>
      </c>
      <c r="E245" s="4" t="s">
        <v>218</v>
      </c>
      <c r="F245" s="4" t="s">
        <v>29</v>
      </c>
      <c r="G245" s="4" t="s">
        <v>119</v>
      </c>
      <c r="H245" s="4">
        <v>12</v>
      </c>
      <c r="I245" s="4" t="s">
        <v>49</v>
      </c>
      <c r="J245" s="4">
        <v>0</v>
      </c>
      <c r="K245" s="4" t="s">
        <v>49</v>
      </c>
      <c r="L245" s="4" t="b">
        <v>1</v>
      </c>
      <c r="M245" s="5">
        <v>40926</v>
      </c>
      <c r="N245" s="4">
        <v>500</v>
      </c>
      <c r="O245" s="4" t="s">
        <v>607</v>
      </c>
      <c r="P245" s="4">
        <v>500</v>
      </c>
      <c r="Q245" s="4" t="s">
        <v>607</v>
      </c>
      <c r="R245" s="4">
        <v>5.03</v>
      </c>
      <c r="S245" s="4" t="s">
        <v>49</v>
      </c>
    </row>
    <row r="246" spans="1:19">
      <c r="A246" s="4" t="s">
        <v>86</v>
      </c>
      <c r="B246" s="4" t="s">
        <v>59</v>
      </c>
      <c r="C246" s="4" t="s">
        <v>11</v>
      </c>
      <c r="D246" s="4" t="s">
        <v>704</v>
      </c>
      <c r="E246" s="4" t="s">
        <v>218</v>
      </c>
      <c r="F246" s="4" t="s">
        <v>29</v>
      </c>
      <c r="G246" s="4" t="s">
        <v>119</v>
      </c>
      <c r="H246" s="4">
        <v>5</v>
      </c>
      <c r="I246" s="4" t="s">
        <v>49</v>
      </c>
      <c r="J246" s="4">
        <v>0</v>
      </c>
      <c r="K246" s="4" t="s">
        <v>49</v>
      </c>
      <c r="L246" s="4" t="b">
        <v>1</v>
      </c>
      <c r="M246" s="5">
        <v>40926</v>
      </c>
      <c r="N246" s="4">
        <v>0</v>
      </c>
      <c r="O246" s="4" t="s">
        <v>607</v>
      </c>
      <c r="P246" s="4">
        <v>0</v>
      </c>
      <c r="Q246" s="4" t="s">
        <v>607</v>
      </c>
      <c r="R246" s="4">
        <v>5</v>
      </c>
      <c r="S246" s="4" t="s">
        <v>49</v>
      </c>
    </row>
    <row r="247" spans="1:19">
      <c r="A247" s="4" t="s">
        <v>225</v>
      </c>
      <c r="B247" s="4" t="s">
        <v>85</v>
      </c>
      <c r="C247" s="4" t="s">
        <v>11</v>
      </c>
      <c r="D247" s="4" t="s">
        <v>704</v>
      </c>
      <c r="E247" s="4" t="s">
        <v>218</v>
      </c>
      <c r="F247" s="4" t="s">
        <v>29</v>
      </c>
      <c r="G247" s="4" t="s">
        <v>119</v>
      </c>
      <c r="H247" s="4">
        <v>4</v>
      </c>
      <c r="I247" s="4" t="s">
        <v>49</v>
      </c>
      <c r="J247" s="4">
        <v>0</v>
      </c>
      <c r="K247" s="4" t="s">
        <v>49</v>
      </c>
      <c r="L247" s="4" t="b">
        <v>0</v>
      </c>
      <c r="M247" s="5">
        <v>40926</v>
      </c>
      <c r="N247" s="4">
        <v>0</v>
      </c>
      <c r="O247" s="4" t="s">
        <v>607</v>
      </c>
      <c r="P247" s="4">
        <v>0</v>
      </c>
      <c r="Q247" s="4" t="s">
        <v>607</v>
      </c>
      <c r="R247" s="4">
        <v>0.03</v>
      </c>
      <c r="S247" s="4" t="s">
        <v>49</v>
      </c>
    </row>
    <row r="248" spans="1:19">
      <c r="A248" s="4" t="s">
        <v>226</v>
      </c>
      <c r="B248" s="4" t="s">
        <v>101</v>
      </c>
      <c r="C248" s="4" t="s">
        <v>11</v>
      </c>
      <c r="D248" s="4" t="s">
        <v>704</v>
      </c>
      <c r="E248" s="4" t="s">
        <v>218</v>
      </c>
      <c r="F248" s="4" t="s">
        <v>29</v>
      </c>
      <c r="G248" s="4" t="s">
        <v>119</v>
      </c>
      <c r="H248" s="4">
        <v>8</v>
      </c>
      <c r="I248" s="4" t="s">
        <v>49</v>
      </c>
      <c r="J248" s="4">
        <v>0</v>
      </c>
      <c r="K248" s="4" t="s">
        <v>49</v>
      </c>
      <c r="L248" s="4" t="b">
        <v>1</v>
      </c>
      <c r="M248" s="5">
        <v>40926</v>
      </c>
      <c r="N248" s="4">
        <v>0</v>
      </c>
      <c r="O248" s="4" t="s">
        <v>607</v>
      </c>
      <c r="P248" s="4">
        <v>0</v>
      </c>
      <c r="Q248" s="4" t="s">
        <v>607</v>
      </c>
      <c r="R248" s="4">
        <v>5</v>
      </c>
      <c r="S248" s="4" t="s">
        <v>49</v>
      </c>
    </row>
    <row r="249" spans="1:19">
      <c r="A249" s="4" t="s">
        <v>419</v>
      </c>
      <c r="B249" s="4" t="s">
        <v>482</v>
      </c>
      <c r="C249" s="4" t="s">
        <v>405</v>
      </c>
      <c r="D249" s="4" t="s">
        <v>238</v>
      </c>
      <c r="E249" s="4" t="s">
        <v>404</v>
      </c>
      <c r="F249" s="4" t="s">
        <v>714</v>
      </c>
      <c r="G249" s="4" t="s">
        <v>205</v>
      </c>
      <c r="H249" s="4">
        <v>2</v>
      </c>
      <c r="I249" s="4" t="s">
        <v>49</v>
      </c>
      <c r="J249" s="4">
        <v>0</v>
      </c>
      <c r="K249" s="4" t="s">
        <v>49</v>
      </c>
      <c r="L249" s="4" t="b">
        <v>1</v>
      </c>
      <c r="M249" s="5">
        <v>40996</v>
      </c>
      <c r="N249" s="4">
        <v>0</v>
      </c>
      <c r="O249" s="4" t="s">
        <v>607</v>
      </c>
      <c r="P249" s="4">
        <v>0</v>
      </c>
      <c r="Q249" s="4" t="s">
        <v>607</v>
      </c>
      <c r="R249" s="4">
        <v>2</v>
      </c>
      <c r="S249" s="4" t="s">
        <v>49</v>
      </c>
    </row>
    <row r="250" spans="1:19">
      <c r="A250" s="4" t="s">
        <v>420</v>
      </c>
      <c r="B250" s="4" t="s">
        <v>485</v>
      </c>
      <c r="C250" s="4" t="s">
        <v>405</v>
      </c>
      <c r="D250" s="4" t="s">
        <v>238</v>
      </c>
      <c r="E250" s="4" t="s">
        <v>404</v>
      </c>
      <c r="F250" s="4" t="s">
        <v>714</v>
      </c>
      <c r="G250" s="4" t="s">
        <v>205</v>
      </c>
      <c r="H250" s="4">
        <v>1</v>
      </c>
      <c r="I250" s="4" t="s">
        <v>49</v>
      </c>
      <c r="J250" s="4">
        <v>0</v>
      </c>
      <c r="K250" s="4" t="s">
        <v>49</v>
      </c>
      <c r="L250" s="4" t="b">
        <v>1</v>
      </c>
      <c r="M250" s="5">
        <v>40996</v>
      </c>
      <c r="N250" s="4">
        <v>0</v>
      </c>
      <c r="O250" s="4" t="s">
        <v>607</v>
      </c>
      <c r="P250" s="4">
        <v>0</v>
      </c>
      <c r="Q250" s="4" t="s">
        <v>607</v>
      </c>
      <c r="R250" s="4">
        <v>3</v>
      </c>
      <c r="S250" s="4" t="s">
        <v>49</v>
      </c>
    </row>
    <row r="251" spans="1:19">
      <c r="A251" s="4" t="s">
        <v>219</v>
      </c>
      <c r="B251" s="4" t="s">
        <v>220</v>
      </c>
      <c r="C251" s="4" t="s">
        <v>11</v>
      </c>
      <c r="D251" s="4" t="s">
        <v>704</v>
      </c>
      <c r="E251" s="4" t="s">
        <v>218</v>
      </c>
      <c r="F251" s="4" t="s">
        <v>29</v>
      </c>
      <c r="G251" s="4" t="s">
        <v>119</v>
      </c>
      <c r="H251" s="4">
        <v>1</v>
      </c>
      <c r="I251" s="4" t="s">
        <v>49</v>
      </c>
      <c r="J251" s="4">
        <v>0</v>
      </c>
      <c r="K251" s="4" t="s">
        <v>49</v>
      </c>
      <c r="L251" s="4" t="b">
        <v>0</v>
      </c>
      <c r="M251" s="5">
        <v>40926</v>
      </c>
      <c r="N251" s="4">
        <v>0</v>
      </c>
      <c r="O251" s="4" t="s">
        <v>607</v>
      </c>
      <c r="P251" s="4">
        <v>0</v>
      </c>
      <c r="Q251" s="4" t="s">
        <v>607</v>
      </c>
      <c r="R251" s="4">
        <v>0.02</v>
      </c>
      <c r="S251" s="4" t="s">
        <v>49</v>
      </c>
    </row>
    <row r="252" spans="1:19">
      <c r="A252" s="4" t="s">
        <v>67</v>
      </c>
      <c r="B252" s="4" t="s">
        <v>62</v>
      </c>
      <c r="C252" s="4" t="s">
        <v>11</v>
      </c>
      <c r="D252" s="4" t="s">
        <v>704</v>
      </c>
      <c r="E252" s="4" t="s">
        <v>218</v>
      </c>
      <c r="F252" s="4" t="s">
        <v>29</v>
      </c>
      <c r="G252" s="4" t="s">
        <v>119</v>
      </c>
      <c r="H252" s="4">
        <v>3</v>
      </c>
      <c r="I252" s="4" t="s">
        <v>49</v>
      </c>
      <c r="J252" s="4">
        <v>0</v>
      </c>
      <c r="K252" s="4" t="s">
        <v>49</v>
      </c>
      <c r="L252" s="4" t="b">
        <v>0</v>
      </c>
      <c r="M252" s="5">
        <v>40926</v>
      </c>
      <c r="N252" s="4">
        <v>0</v>
      </c>
      <c r="O252" s="4" t="s">
        <v>607</v>
      </c>
      <c r="P252" s="4">
        <v>0</v>
      </c>
      <c r="Q252" s="4" t="s">
        <v>607</v>
      </c>
      <c r="R252" s="4">
        <v>0.02</v>
      </c>
      <c r="S252" s="4" t="s">
        <v>49</v>
      </c>
    </row>
    <row r="253" spans="1:19">
      <c r="A253" s="4" t="s">
        <v>221</v>
      </c>
      <c r="B253" s="4" t="s">
        <v>222</v>
      </c>
      <c r="C253" s="4" t="s">
        <v>11</v>
      </c>
      <c r="D253" s="4" t="s">
        <v>704</v>
      </c>
      <c r="E253" s="4" t="s">
        <v>218</v>
      </c>
      <c r="F253" s="4" t="s">
        <v>29</v>
      </c>
      <c r="G253" s="4" t="s">
        <v>119</v>
      </c>
      <c r="H253" s="4">
        <v>0</v>
      </c>
      <c r="I253" s="4" t="s">
        <v>49</v>
      </c>
      <c r="J253" s="4">
        <v>0</v>
      </c>
      <c r="K253" s="4" t="s">
        <v>49</v>
      </c>
      <c r="L253" s="4" t="b">
        <v>0</v>
      </c>
      <c r="M253" s="5">
        <v>40926</v>
      </c>
      <c r="N253" s="4">
        <v>0</v>
      </c>
      <c r="O253" s="4" t="s">
        <v>607</v>
      </c>
      <c r="P253" s="4">
        <v>0</v>
      </c>
      <c r="Q253" s="4" t="s">
        <v>607</v>
      </c>
      <c r="R253" s="4">
        <v>0</v>
      </c>
      <c r="S253" s="4" t="s">
        <v>49</v>
      </c>
    </row>
    <row r="254" spans="1:19">
      <c r="A254" s="4" t="s">
        <v>234</v>
      </c>
      <c r="B254" s="4" t="s">
        <v>21</v>
      </c>
      <c r="C254" s="4" t="s">
        <v>21</v>
      </c>
      <c r="D254" s="4" t="s">
        <v>704</v>
      </c>
      <c r="E254" s="4" t="s">
        <v>234</v>
      </c>
      <c r="F254" s="4" t="s">
        <v>29</v>
      </c>
      <c r="G254" s="4" t="s">
        <v>205</v>
      </c>
      <c r="H254" s="4">
        <v>9.5</v>
      </c>
      <c r="I254" s="4" t="s">
        <v>49</v>
      </c>
      <c r="J254" s="4">
        <v>8.5</v>
      </c>
      <c r="K254" s="4" t="s">
        <v>49</v>
      </c>
      <c r="L254" s="4" t="b">
        <v>1</v>
      </c>
      <c r="M254" s="5">
        <v>40928</v>
      </c>
      <c r="N254" s="4">
        <v>3000</v>
      </c>
      <c r="O254" s="4" t="s">
        <v>607</v>
      </c>
      <c r="P254" s="4">
        <v>1583.33</v>
      </c>
      <c r="Q254" s="4" t="s">
        <v>607</v>
      </c>
      <c r="R254" s="4">
        <v>18</v>
      </c>
      <c r="S254" s="4" t="s">
        <v>49</v>
      </c>
    </row>
    <row r="255" spans="1:19">
      <c r="A255" s="4" t="s">
        <v>65</v>
      </c>
      <c r="B255" s="4" t="s">
        <v>66</v>
      </c>
      <c r="C255" s="4" t="s">
        <v>21</v>
      </c>
      <c r="D255" s="4" t="s">
        <v>704</v>
      </c>
      <c r="E255" s="4" t="s">
        <v>234</v>
      </c>
      <c r="F255" s="4" t="s">
        <v>29</v>
      </c>
      <c r="G255" s="4" t="s">
        <v>205</v>
      </c>
      <c r="H255" s="4">
        <v>9.5</v>
      </c>
      <c r="I255" s="4" t="s">
        <v>49</v>
      </c>
      <c r="J255" s="4">
        <v>8.5</v>
      </c>
      <c r="K255" s="4" t="s">
        <v>49</v>
      </c>
      <c r="L255" s="4" t="b">
        <v>1</v>
      </c>
      <c r="M255" s="5">
        <v>40928</v>
      </c>
      <c r="N255" s="4">
        <v>0</v>
      </c>
      <c r="O255" s="4" t="s">
        <v>607</v>
      </c>
      <c r="P255" s="4">
        <v>0</v>
      </c>
      <c r="Q255" s="4" t="s">
        <v>607</v>
      </c>
      <c r="R255" s="4">
        <v>18</v>
      </c>
      <c r="S255" s="4" t="s">
        <v>49</v>
      </c>
    </row>
    <row r="256" spans="1:19">
      <c r="A256" s="4" t="s">
        <v>323</v>
      </c>
      <c r="B256" s="4" t="s">
        <v>324</v>
      </c>
      <c r="C256" s="4" t="s">
        <v>324</v>
      </c>
      <c r="D256" s="4" t="s">
        <v>704</v>
      </c>
      <c r="E256" s="4" t="s">
        <v>323</v>
      </c>
      <c r="F256" s="4" t="s">
        <v>29</v>
      </c>
      <c r="G256" s="4" t="s">
        <v>205</v>
      </c>
      <c r="H256" s="4">
        <v>1</v>
      </c>
      <c r="I256" s="4" t="s">
        <v>49</v>
      </c>
      <c r="J256" s="4">
        <v>0</v>
      </c>
      <c r="K256" s="4" t="s">
        <v>49</v>
      </c>
      <c r="L256" s="4" t="b">
        <v>0</v>
      </c>
      <c r="M256" s="5">
        <v>40980</v>
      </c>
      <c r="N256" s="4">
        <v>0</v>
      </c>
      <c r="O256" s="4" t="s">
        <v>607</v>
      </c>
      <c r="P256" s="4">
        <v>0</v>
      </c>
      <c r="Q256" s="4" t="s">
        <v>607</v>
      </c>
      <c r="R256" s="4">
        <v>1</v>
      </c>
      <c r="S256" s="4" t="s">
        <v>49</v>
      </c>
    </row>
    <row r="257" spans="1:19">
      <c r="A257" s="4" t="s">
        <v>347</v>
      </c>
      <c r="B257" s="4" t="s">
        <v>324</v>
      </c>
      <c r="C257" s="4" t="s">
        <v>324</v>
      </c>
      <c r="D257" s="4" t="s">
        <v>704</v>
      </c>
      <c r="E257" s="4" t="s">
        <v>323</v>
      </c>
      <c r="F257" s="4" t="s">
        <v>29</v>
      </c>
      <c r="G257" s="4" t="s">
        <v>205</v>
      </c>
      <c r="H257" s="4">
        <v>0</v>
      </c>
      <c r="I257" s="4" t="s">
        <v>49</v>
      </c>
      <c r="J257" s="4">
        <v>0</v>
      </c>
      <c r="K257" s="4" t="s">
        <v>49</v>
      </c>
      <c r="L257" s="4" t="b">
        <v>0</v>
      </c>
      <c r="M257" s="5">
        <v>40980</v>
      </c>
      <c r="N257" s="4">
        <v>0</v>
      </c>
      <c r="O257" s="4" t="s">
        <v>607</v>
      </c>
      <c r="P257" s="4">
        <v>0</v>
      </c>
      <c r="Q257" s="4" t="s">
        <v>607</v>
      </c>
      <c r="R257" s="4">
        <v>1</v>
      </c>
      <c r="S257" s="4" t="s">
        <v>49</v>
      </c>
    </row>
    <row r="258" spans="1:19">
      <c r="A258" s="4" t="s">
        <v>235</v>
      </c>
      <c r="B258" s="4" t="s">
        <v>13</v>
      </c>
      <c r="C258" s="4" t="s">
        <v>13</v>
      </c>
      <c r="D258" s="4" t="s">
        <v>704</v>
      </c>
      <c r="E258" s="4" t="s">
        <v>235</v>
      </c>
      <c r="F258" s="4" t="s">
        <v>29</v>
      </c>
      <c r="G258" s="4" t="s">
        <v>119</v>
      </c>
      <c r="H258" s="4">
        <v>14.56</v>
      </c>
      <c r="I258" s="4" t="s">
        <v>49</v>
      </c>
      <c r="J258" s="4">
        <v>0</v>
      </c>
      <c r="K258" s="4" t="s">
        <v>49</v>
      </c>
      <c r="L258" s="4" t="b">
        <v>1</v>
      </c>
      <c r="M258" s="5">
        <v>40928</v>
      </c>
      <c r="N258" s="4">
        <v>1000</v>
      </c>
      <c r="O258" s="4" t="s">
        <v>607</v>
      </c>
      <c r="P258" s="4">
        <v>1000</v>
      </c>
      <c r="Q258" s="4" t="s">
        <v>607</v>
      </c>
      <c r="R258" s="4">
        <v>8</v>
      </c>
      <c r="S258" s="4" t="s">
        <v>49</v>
      </c>
    </row>
    <row r="259" spans="1:19">
      <c r="A259" s="4" t="s">
        <v>865</v>
      </c>
      <c r="B259" s="4" t="s">
        <v>866</v>
      </c>
      <c r="C259" s="4" t="s">
        <v>866</v>
      </c>
      <c r="D259" s="4" t="s">
        <v>704</v>
      </c>
      <c r="E259" s="4" t="s">
        <v>865</v>
      </c>
      <c r="F259" s="4" t="s">
        <v>29</v>
      </c>
      <c r="G259" s="4" t="s">
        <v>119</v>
      </c>
      <c r="H259" s="4">
        <v>5.5</v>
      </c>
      <c r="I259" s="4" t="s">
        <v>49</v>
      </c>
      <c r="J259" s="4">
        <v>6.5</v>
      </c>
      <c r="K259" s="4" t="s">
        <v>49</v>
      </c>
      <c r="L259" s="4" t="b">
        <v>1</v>
      </c>
      <c r="M259" s="5">
        <v>41074</v>
      </c>
      <c r="N259" s="4">
        <v>1500</v>
      </c>
      <c r="O259" s="4" t="s">
        <v>607</v>
      </c>
      <c r="P259" s="4">
        <v>687.5</v>
      </c>
      <c r="Q259" s="4" t="s">
        <v>607</v>
      </c>
      <c r="R259" s="4">
        <v>12</v>
      </c>
      <c r="S259" s="4" t="s">
        <v>49</v>
      </c>
    </row>
    <row r="260" spans="1:19">
      <c r="A260" s="4" t="s">
        <v>858</v>
      </c>
      <c r="B260" s="4" t="s">
        <v>859</v>
      </c>
      <c r="C260" s="4" t="s">
        <v>859</v>
      </c>
      <c r="D260" s="4" t="s">
        <v>704</v>
      </c>
      <c r="E260" s="4" t="s">
        <v>858</v>
      </c>
      <c r="F260" s="4" t="s">
        <v>29</v>
      </c>
      <c r="G260" s="4" t="s">
        <v>205</v>
      </c>
      <c r="H260" s="4">
        <v>1</v>
      </c>
      <c r="I260" s="4" t="s">
        <v>49</v>
      </c>
      <c r="J260" s="4">
        <v>0</v>
      </c>
      <c r="K260" s="4" t="s">
        <v>49</v>
      </c>
      <c r="L260" s="4" t="b">
        <v>0</v>
      </c>
      <c r="M260" s="5">
        <v>41072</v>
      </c>
      <c r="N260" s="4">
        <v>0</v>
      </c>
      <c r="O260" s="4" t="s">
        <v>607</v>
      </c>
      <c r="P260" s="4">
        <v>0</v>
      </c>
      <c r="Q260" s="4" t="s">
        <v>607</v>
      </c>
      <c r="R260" s="4">
        <v>1</v>
      </c>
      <c r="S260" s="4" t="s">
        <v>49</v>
      </c>
    </row>
    <row r="261" spans="1:19">
      <c r="A261" s="4" t="s">
        <v>860</v>
      </c>
      <c r="B261" s="4" t="s">
        <v>859</v>
      </c>
      <c r="C261" s="4" t="s">
        <v>859</v>
      </c>
      <c r="D261" s="4" t="s">
        <v>704</v>
      </c>
      <c r="E261" s="4" t="s">
        <v>858</v>
      </c>
      <c r="F261" s="4" t="s">
        <v>29</v>
      </c>
      <c r="G261" s="4" t="s">
        <v>205</v>
      </c>
      <c r="H261" s="4">
        <v>0</v>
      </c>
      <c r="I261" s="4" t="s">
        <v>49</v>
      </c>
      <c r="J261" s="4">
        <v>0</v>
      </c>
      <c r="K261" s="4" t="s">
        <v>49</v>
      </c>
      <c r="L261" s="4" t="b">
        <v>0</v>
      </c>
      <c r="M261" s="5">
        <v>41072</v>
      </c>
      <c r="N261" s="4">
        <v>0</v>
      </c>
      <c r="O261" s="4" t="s">
        <v>607</v>
      </c>
      <c r="P261" s="4">
        <v>0</v>
      </c>
      <c r="Q261" s="4" t="s">
        <v>607</v>
      </c>
      <c r="R261" s="4">
        <v>1</v>
      </c>
      <c r="S261" s="4" t="s">
        <v>49</v>
      </c>
    </row>
    <row r="262" spans="1:19">
      <c r="A262" s="4" t="s">
        <v>833</v>
      </c>
      <c r="B262" s="4" t="s">
        <v>834</v>
      </c>
      <c r="C262" s="4" t="s">
        <v>834</v>
      </c>
      <c r="D262" s="4" t="s">
        <v>704</v>
      </c>
      <c r="E262" s="4" t="s">
        <v>833</v>
      </c>
      <c r="F262" s="4" t="s">
        <v>29</v>
      </c>
      <c r="G262" s="4" t="s">
        <v>205</v>
      </c>
      <c r="H262" s="4">
        <v>8</v>
      </c>
      <c r="I262" s="4" t="s">
        <v>49</v>
      </c>
      <c r="J262" s="4">
        <v>14</v>
      </c>
      <c r="K262" s="4" t="s">
        <v>49</v>
      </c>
      <c r="L262" s="4" t="b">
        <v>1</v>
      </c>
      <c r="M262" s="5">
        <v>41068</v>
      </c>
      <c r="N262" s="4">
        <v>4900</v>
      </c>
      <c r="O262" s="4" t="s">
        <v>607</v>
      </c>
      <c r="P262" s="4">
        <v>1781.82</v>
      </c>
      <c r="Q262" s="4" t="s">
        <v>607</v>
      </c>
      <c r="R262" s="4">
        <v>22</v>
      </c>
      <c r="S262" s="4" t="s">
        <v>49</v>
      </c>
    </row>
    <row r="263" spans="1:19">
      <c r="A263" s="4" t="s">
        <v>371</v>
      </c>
      <c r="B263" s="4" t="s">
        <v>599</v>
      </c>
      <c r="C263" s="4" t="s">
        <v>599</v>
      </c>
      <c r="D263" s="4" t="s">
        <v>238</v>
      </c>
      <c r="E263" s="4" t="s">
        <v>371</v>
      </c>
      <c r="F263" s="4" t="s">
        <v>713</v>
      </c>
      <c r="G263" s="4" t="s">
        <v>205</v>
      </c>
      <c r="H263" s="4">
        <v>6</v>
      </c>
      <c r="I263" s="4" t="s">
        <v>49</v>
      </c>
      <c r="J263" s="4">
        <v>3</v>
      </c>
      <c r="K263" s="4" t="s">
        <v>49</v>
      </c>
      <c r="L263" s="4" t="b">
        <v>1</v>
      </c>
      <c r="M263" s="5">
        <v>40988</v>
      </c>
      <c r="N263" s="4">
        <v>1000</v>
      </c>
      <c r="O263" s="4" t="s">
        <v>607</v>
      </c>
      <c r="P263" s="4">
        <v>700</v>
      </c>
      <c r="Q263" s="4" t="s">
        <v>607</v>
      </c>
      <c r="R263" s="4">
        <v>10</v>
      </c>
      <c r="S263" s="4" t="s">
        <v>49</v>
      </c>
    </row>
    <row r="264" spans="1:19">
      <c r="A264" s="4" t="s">
        <v>333</v>
      </c>
      <c r="B264" s="4" t="s">
        <v>85</v>
      </c>
      <c r="C264" s="4" t="s">
        <v>599</v>
      </c>
      <c r="D264" s="4" t="s">
        <v>238</v>
      </c>
      <c r="E264" s="4" t="s">
        <v>371</v>
      </c>
      <c r="F264" s="4" t="s">
        <v>713</v>
      </c>
      <c r="G264" s="4" t="s">
        <v>205</v>
      </c>
      <c r="H264" s="4">
        <v>1</v>
      </c>
      <c r="I264" s="4" t="s">
        <v>49</v>
      </c>
      <c r="J264" s="4">
        <v>0</v>
      </c>
      <c r="K264" s="4" t="s">
        <v>49</v>
      </c>
      <c r="L264" s="4" t="b">
        <v>1</v>
      </c>
      <c r="M264" s="5">
        <v>40988</v>
      </c>
      <c r="N264" s="4">
        <v>0</v>
      </c>
      <c r="O264" s="4" t="s">
        <v>607</v>
      </c>
      <c r="P264" s="4">
        <v>0</v>
      </c>
      <c r="Q264" s="4" t="s">
        <v>607</v>
      </c>
      <c r="R264" s="4">
        <v>2</v>
      </c>
      <c r="S264" s="4" t="s">
        <v>49</v>
      </c>
    </row>
    <row r="265" spans="1:19">
      <c r="A265" s="4" t="s">
        <v>336</v>
      </c>
      <c r="B265" s="4" t="s">
        <v>101</v>
      </c>
      <c r="C265" s="4" t="s">
        <v>599</v>
      </c>
      <c r="D265" s="4" t="s">
        <v>238</v>
      </c>
      <c r="E265" s="4" t="s">
        <v>371</v>
      </c>
      <c r="F265" s="4" t="s">
        <v>713</v>
      </c>
      <c r="G265" s="4" t="s">
        <v>205</v>
      </c>
      <c r="H265" s="4">
        <v>5</v>
      </c>
      <c r="I265" s="4" t="s">
        <v>49</v>
      </c>
      <c r="J265" s="4">
        <v>2</v>
      </c>
      <c r="K265" s="4" t="s">
        <v>49</v>
      </c>
      <c r="L265" s="4" t="b">
        <v>1</v>
      </c>
      <c r="M265" s="5">
        <v>40988</v>
      </c>
      <c r="N265" s="4">
        <v>0</v>
      </c>
      <c r="O265" s="4" t="s">
        <v>607</v>
      </c>
      <c r="P265" s="4">
        <v>0</v>
      </c>
      <c r="Q265" s="4" t="s">
        <v>607</v>
      </c>
      <c r="R265" s="4">
        <v>7</v>
      </c>
      <c r="S265" s="4" t="s">
        <v>49</v>
      </c>
    </row>
    <row r="266" spans="1:19">
      <c r="A266" s="4" t="s">
        <v>372</v>
      </c>
      <c r="B266" s="4" t="s">
        <v>62</v>
      </c>
      <c r="C266" s="4" t="s">
        <v>599</v>
      </c>
      <c r="D266" s="4" t="s">
        <v>238</v>
      </c>
      <c r="E266" s="4" t="s">
        <v>371</v>
      </c>
      <c r="F266" s="4" t="s">
        <v>713</v>
      </c>
      <c r="G266" s="4" t="s">
        <v>205</v>
      </c>
      <c r="H266" s="4">
        <v>0</v>
      </c>
      <c r="I266" s="4" t="s">
        <v>49</v>
      </c>
      <c r="J266" s="4">
        <v>0</v>
      </c>
      <c r="K266" s="4" t="s">
        <v>49</v>
      </c>
      <c r="L266" s="4" t="b">
        <v>1</v>
      </c>
      <c r="M266" s="5">
        <v>40988</v>
      </c>
      <c r="N266" s="4">
        <v>0</v>
      </c>
      <c r="O266" s="4" t="s">
        <v>607</v>
      </c>
      <c r="P266" s="4">
        <v>0</v>
      </c>
      <c r="Q266" s="4" t="s">
        <v>607</v>
      </c>
      <c r="R266" s="4">
        <v>1</v>
      </c>
      <c r="S266" s="4" t="s">
        <v>49</v>
      </c>
    </row>
    <row r="267" spans="1:19">
      <c r="A267" s="4" t="s">
        <v>373</v>
      </c>
      <c r="B267" s="4" t="s">
        <v>256</v>
      </c>
      <c r="C267" s="4" t="s">
        <v>599</v>
      </c>
      <c r="D267" s="4" t="s">
        <v>238</v>
      </c>
      <c r="E267" s="4" t="s">
        <v>371</v>
      </c>
      <c r="F267" s="4" t="s">
        <v>713</v>
      </c>
      <c r="G267" s="4" t="s">
        <v>205</v>
      </c>
      <c r="H267" s="4">
        <v>0</v>
      </c>
      <c r="I267" s="4" t="s">
        <v>49</v>
      </c>
      <c r="J267" s="4">
        <v>0</v>
      </c>
      <c r="K267" s="4" t="s">
        <v>49</v>
      </c>
      <c r="L267" s="4" t="b">
        <v>1</v>
      </c>
      <c r="M267" s="5">
        <v>40988</v>
      </c>
      <c r="N267" s="4">
        <v>0</v>
      </c>
      <c r="O267" s="4" t="s">
        <v>607</v>
      </c>
      <c r="P267" s="4">
        <v>0</v>
      </c>
      <c r="Q267" s="4" t="s">
        <v>607</v>
      </c>
      <c r="R267" s="4">
        <v>1</v>
      </c>
      <c r="S267" s="4" t="s">
        <v>49</v>
      </c>
    </row>
    <row r="268" spans="1:19">
      <c r="A268" s="4" t="s">
        <v>585</v>
      </c>
      <c r="B268" s="4" t="s">
        <v>586</v>
      </c>
      <c r="C268" s="4" t="s">
        <v>501</v>
      </c>
      <c r="D268" s="4" t="s">
        <v>238</v>
      </c>
      <c r="E268" s="4" t="s">
        <v>500</v>
      </c>
      <c r="F268" s="4" t="s">
        <v>715</v>
      </c>
      <c r="G268" s="4" t="s">
        <v>205</v>
      </c>
      <c r="H268" s="4">
        <v>0</v>
      </c>
      <c r="I268" s="4" t="s">
        <v>49</v>
      </c>
      <c r="J268" s="4">
        <v>0</v>
      </c>
      <c r="K268" s="4" t="s">
        <v>49</v>
      </c>
      <c r="L268" s="4" t="b">
        <v>1</v>
      </c>
      <c r="M268" s="5">
        <v>41026</v>
      </c>
      <c r="N268" s="4">
        <v>0</v>
      </c>
      <c r="O268" s="4" t="s">
        <v>607</v>
      </c>
      <c r="P268" s="4">
        <v>0</v>
      </c>
      <c r="Q268" s="4" t="s">
        <v>607</v>
      </c>
      <c r="R268" s="4">
        <v>1</v>
      </c>
      <c r="S268" s="4" t="s">
        <v>49</v>
      </c>
    </row>
    <row r="269" spans="1:19">
      <c r="A269" s="4" t="s">
        <v>357</v>
      </c>
      <c r="B269" s="4" t="s">
        <v>358</v>
      </c>
      <c r="C269" s="4" t="s">
        <v>358</v>
      </c>
      <c r="D269" s="4" t="s">
        <v>238</v>
      </c>
      <c r="E269" s="4" t="s">
        <v>357</v>
      </c>
      <c r="F269" s="4" t="s">
        <v>713</v>
      </c>
      <c r="G269" s="4" t="s">
        <v>119</v>
      </c>
      <c r="H269" s="4">
        <v>43.5</v>
      </c>
      <c r="I269" s="4" t="s">
        <v>49</v>
      </c>
      <c r="J269" s="4">
        <v>0</v>
      </c>
      <c r="K269" s="4" t="s">
        <v>49</v>
      </c>
      <c r="L269" s="4" t="b">
        <v>1</v>
      </c>
      <c r="M269" s="5">
        <v>40984</v>
      </c>
      <c r="N269" s="4">
        <v>1500</v>
      </c>
      <c r="O269" s="4" t="s">
        <v>607</v>
      </c>
      <c r="P269" s="4">
        <v>1500</v>
      </c>
      <c r="Q269" s="4" t="s">
        <v>607</v>
      </c>
      <c r="R269" s="4">
        <v>10</v>
      </c>
      <c r="S269" s="4" t="s">
        <v>49</v>
      </c>
    </row>
    <row r="270" spans="1:19">
      <c r="A270" s="4" t="s">
        <v>365</v>
      </c>
      <c r="B270" s="4" t="s">
        <v>103</v>
      </c>
      <c r="C270" s="4" t="s">
        <v>358</v>
      </c>
      <c r="D270" s="4" t="s">
        <v>238</v>
      </c>
      <c r="E270" s="4" t="s">
        <v>357</v>
      </c>
      <c r="F270" s="4" t="s">
        <v>713</v>
      </c>
      <c r="G270" s="4" t="s">
        <v>119</v>
      </c>
      <c r="H270" s="4">
        <v>22.5</v>
      </c>
      <c r="I270" s="4" t="s">
        <v>49</v>
      </c>
      <c r="J270" s="4">
        <v>0</v>
      </c>
      <c r="K270" s="4" t="s">
        <v>49</v>
      </c>
      <c r="L270" s="4" t="b">
        <v>1</v>
      </c>
      <c r="M270" s="5">
        <v>40984</v>
      </c>
      <c r="N270" s="4">
        <v>0</v>
      </c>
      <c r="O270" s="4" t="s">
        <v>607</v>
      </c>
      <c r="P270" s="4">
        <v>0</v>
      </c>
      <c r="Q270" s="4" t="s">
        <v>607</v>
      </c>
      <c r="R270" s="4">
        <v>1</v>
      </c>
      <c r="S270" s="4" t="s">
        <v>49</v>
      </c>
    </row>
    <row r="271" spans="1:19">
      <c r="A271" s="4" t="s">
        <v>366</v>
      </c>
      <c r="B271" s="4" t="s">
        <v>101</v>
      </c>
      <c r="C271" s="4" t="s">
        <v>358</v>
      </c>
      <c r="D271" s="4" t="s">
        <v>238</v>
      </c>
      <c r="E271" s="4" t="s">
        <v>357</v>
      </c>
      <c r="F271" s="4" t="s">
        <v>713</v>
      </c>
      <c r="G271" s="4" t="s">
        <v>119</v>
      </c>
      <c r="H271" s="4">
        <v>18.5</v>
      </c>
      <c r="I271" s="4" t="s">
        <v>49</v>
      </c>
      <c r="J271" s="4">
        <v>0</v>
      </c>
      <c r="K271" s="4" t="s">
        <v>49</v>
      </c>
      <c r="L271" s="4" t="b">
        <v>1</v>
      </c>
      <c r="M271" s="5">
        <v>40984</v>
      </c>
      <c r="N271" s="4">
        <v>0</v>
      </c>
      <c r="O271" s="4" t="s">
        <v>607</v>
      </c>
      <c r="P271" s="4">
        <v>0</v>
      </c>
      <c r="Q271" s="4" t="s">
        <v>607</v>
      </c>
      <c r="R271" s="4">
        <v>3</v>
      </c>
      <c r="S271" s="4" t="s">
        <v>49</v>
      </c>
    </row>
    <row r="272" spans="1:19">
      <c r="A272" s="4" t="s">
        <v>367</v>
      </c>
      <c r="B272" s="4" t="s">
        <v>232</v>
      </c>
      <c r="C272" s="4" t="s">
        <v>358</v>
      </c>
      <c r="D272" s="4" t="s">
        <v>238</v>
      </c>
      <c r="E272" s="4" t="s">
        <v>357</v>
      </c>
      <c r="F272" s="4" t="s">
        <v>713</v>
      </c>
      <c r="G272" s="4" t="s">
        <v>119</v>
      </c>
      <c r="H272" s="4">
        <v>2.5</v>
      </c>
      <c r="I272" s="4" t="s">
        <v>49</v>
      </c>
      <c r="J272" s="4">
        <v>0</v>
      </c>
      <c r="K272" s="4" t="s">
        <v>49</v>
      </c>
      <c r="L272" s="4" t="b">
        <v>1</v>
      </c>
      <c r="M272" s="5">
        <v>40984</v>
      </c>
      <c r="N272" s="4">
        <v>0</v>
      </c>
      <c r="O272" s="4" t="s">
        <v>607</v>
      </c>
      <c r="P272" s="4">
        <v>0</v>
      </c>
      <c r="Q272" s="4" t="s">
        <v>607</v>
      </c>
      <c r="R272" s="4">
        <v>2</v>
      </c>
      <c r="S272" s="4" t="s">
        <v>49</v>
      </c>
    </row>
    <row r="273" spans="1:19">
      <c r="A273" s="4" t="s">
        <v>359</v>
      </c>
      <c r="B273" s="4" t="s">
        <v>224</v>
      </c>
      <c r="C273" s="4" t="s">
        <v>358</v>
      </c>
      <c r="D273" s="4" t="s">
        <v>238</v>
      </c>
      <c r="E273" s="4" t="s">
        <v>357</v>
      </c>
      <c r="F273" s="4" t="s">
        <v>713</v>
      </c>
      <c r="G273" s="4" t="s">
        <v>119</v>
      </c>
      <c r="H273" s="4">
        <v>0</v>
      </c>
      <c r="I273" s="4" t="s">
        <v>49</v>
      </c>
      <c r="J273" s="4">
        <v>0</v>
      </c>
      <c r="K273" s="4" t="s">
        <v>49</v>
      </c>
      <c r="L273" s="4" t="b">
        <v>1</v>
      </c>
      <c r="M273" s="5">
        <v>40984</v>
      </c>
      <c r="N273" s="4">
        <v>0</v>
      </c>
      <c r="O273" s="4" t="s">
        <v>607</v>
      </c>
      <c r="P273" s="4">
        <v>0</v>
      </c>
      <c r="Q273" s="4" t="s">
        <v>607</v>
      </c>
      <c r="R273" s="4">
        <v>1</v>
      </c>
      <c r="S273" s="4" t="s">
        <v>49</v>
      </c>
    </row>
    <row r="274" spans="1:19">
      <c r="A274" s="4" t="s">
        <v>360</v>
      </c>
      <c r="B274" s="4" t="s">
        <v>228</v>
      </c>
      <c r="C274" s="4" t="s">
        <v>358</v>
      </c>
      <c r="D274" s="4" t="s">
        <v>238</v>
      </c>
      <c r="E274" s="4" t="s">
        <v>357</v>
      </c>
      <c r="F274" s="4" t="s">
        <v>713</v>
      </c>
      <c r="G274" s="4" t="s">
        <v>119</v>
      </c>
      <c r="H274" s="4">
        <v>0</v>
      </c>
      <c r="I274" s="4" t="s">
        <v>49</v>
      </c>
      <c r="J274" s="4">
        <v>0</v>
      </c>
      <c r="K274" s="4" t="s">
        <v>49</v>
      </c>
      <c r="L274" s="4" t="b">
        <v>1</v>
      </c>
      <c r="M274" s="5">
        <v>40984</v>
      </c>
      <c r="N274" s="4">
        <v>0</v>
      </c>
      <c r="O274" s="4" t="s">
        <v>607</v>
      </c>
      <c r="P274" s="4">
        <v>0</v>
      </c>
      <c r="Q274" s="4" t="s">
        <v>607</v>
      </c>
      <c r="R274" s="4">
        <v>2</v>
      </c>
      <c r="S274" s="4" t="s">
        <v>49</v>
      </c>
    </row>
    <row r="275" spans="1:19">
      <c r="A275" s="4" t="s">
        <v>361</v>
      </c>
      <c r="B275" s="4" t="s">
        <v>229</v>
      </c>
      <c r="C275" s="4" t="s">
        <v>358</v>
      </c>
      <c r="D275" s="4" t="s">
        <v>238</v>
      </c>
      <c r="E275" s="4" t="s">
        <v>357</v>
      </c>
      <c r="F275" s="4" t="s">
        <v>713</v>
      </c>
      <c r="G275" s="4" t="s">
        <v>119</v>
      </c>
      <c r="H275" s="4">
        <v>0</v>
      </c>
      <c r="I275" s="4" t="s">
        <v>49</v>
      </c>
      <c r="J275" s="4">
        <v>0</v>
      </c>
      <c r="K275" s="4" t="s">
        <v>49</v>
      </c>
      <c r="L275" s="4" t="b">
        <v>1</v>
      </c>
      <c r="M275" s="5">
        <v>40984</v>
      </c>
      <c r="N275" s="4">
        <v>0</v>
      </c>
      <c r="O275" s="4" t="s">
        <v>607</v>
      </c>
      <c r="P275" s="4">
        <v>0</v>
      </c>
      <c r="Q275" s="4" t="s">
        <v>607</v>
      </c>
      <c r="R275" s="4">
        <v>2</v>
      </c>
      <c r="S275" s="4" t="s">
        <v>49</v>
      </c>
    </row>
    <row r="276" spans="1:19">
      <c r="A276" s="4" t="s">
        <v>362</v>
      </c>
      <c r="B276" s="4" t="s">
        <v>62</v>
      </c>
      <c r="C276" s="4" t="s">
        <v>358</v>
      </c>
      <c r="D276" s="4" t="s">
        <v>238</v>
      </c>
      <c r="E276" s="4" t="s">
        <v>357</v>
      </c>
      <c r="F276" s="4" t="s">
        <v>713</v>
      </c>
      <c r="G276" s="4" t="s">
        <v>119</v>
      </c>
      <c r="H276" s="4">
        <v>0</v>
      </c>
      <c r="I276" s="4" t="s">
        <v>49</v>
      </c>
      <c r="J276" s="4">
        <v>0</v>
      </c>
      <c r="K276" s="4" t="s">
        <v>49</v>
      </c>
      <c r="L276" s="4" t="b">
        <v>1</v>
      </c>
      <c r="M276" s="5">
        <v>40984</v>
      </c>
      <c r="N276" s="4">
        <v>0</v>
      </c>
      <c r="O276" s="4" t="s">
        <v>607</v>
      </c>
      <c r="P276" s="4">
        <v>0</v>
      </c>
      <c r="Q276" s="4" t="s">
        <v>607</v>
      </c>
      <c r="R276" s="4">
        <v>2</v>
      </c>
      <c r="S276" s="4" t="s">
        <v>49</v>
      </c>
    </row>
    <row r="277" spans="1:19">
      <c r="A277" s="4" t="s">
        <v>363</v>
      </c>
      <c r="B277" s="4" t="s">
        <v>256</v>
      </c>
      <c r="C277" s="4" t="s">
        <v>358</v>
      </c>
      <c r="D277" s="4" t="s">
        <v>238</v>
      </c>
      <c r="E277" s="4" t="s">
        <v>357</v>
      </c>
      <c r="F277" s="4" t="s">
        <v>713</v>
      </c>
      <c r="G277" s="4" t="s">
        <v>119</v>
      </c>
      <c r="H277" s="4">
        <v>0</v>
      </c>
      <c r="I277" s="4" t="s">
        <v>49</v>
      </c>
      <c r="J277" s="4">
        <v>0</v>
      </c>
      <c r="K277" s="4" t="s">
        <v>49</v>
      </c>
      <c r="L277" s="4" t="b">
        <v>1</v>
      </c>
      <c r="M277" s="5">
        <v>40984</v>
      </c>
      <c r="N277" s="4">
        <v>0</v>
      </c>
      <c r="O277" s="4" t="s">
        <v>607</v>
      </c>
      <c r="P277" s="4">
        <v>0</v>
      </c>
      <c r="Q277" s="4" t="s">
        <v>607</v>
      </c>
      <c r="R277" s="4">
        <v>2</v>
      </c>
      <c r="S277" s="4" t="s">
        <v>49</v>
      </c>
    </row>
    <row r="278" spans="1:19">
      <c r="A278" s="4" t="s">
        <v>364</v>
      </c>
      <c r="B278" s="4" t="s">
        <v>261</v>
      </c>
      <c r="C278" s="4" t="s">
        <v>358</v>
      </c>
      <c r="D278" s="4" t="s">
        <v>238</v>
      </c>
      <c r="E278" s="4" t="s">
        <v>357</v>
      </c>
      <c r="F278" s="4" t="s">
        <v>713</v>
      </c>
      <c r="G278" s="4" t="s">
        <v>119</v>
      </c>
      <c r="H278" s="4">
        <v>0</v>
      </c>
      <c r="I278" s="4" t="s">
        <v>49</v>
      </c>
      <c r="J278" s="4">
        <v>0</v>
      </c>
      <c r="K278" s="4" t="s">
        <v>49</v>
      </c>
      <c r="L278" s="4" t="b">
        <v>1</v>
      </c>
      <c r="M278" s="5">
        <v>40984</v>
      </c>
      <c r="N278" s="4">
        <v>0</v>
      </c>
      <c r="O278" s="4" t="s">
        <v>607</v>
      </c>
      <c r="P278" s="4">
        <v>0</v>
      </c>
      <c r="Q278" s="4" t="s">
        <v>607</v>
      </c>
      <c r="R278" s="4">
        <v>1</v>
      </c>
      <c r="S278" s="4" t="s">
        <v>49</v>
      </c>
    </row>
    <row r="279" spans="1:19">
      <c r="A279" s="4" t="s">
        <v>595</v>
      </c>
      <c r="B279" s="4" t="s">
        <v>596</v>
      </c>
      <c r="C279" s="4" t="s">
        <v>596</v>
      </c>
      <c r="D279" s="4" t="s">
        <v>704</v>
      </c>
      <c r="E279" s="4" t="s">
        <v>595</v>
      </c>
      <c r="F279" s="4" t="s">
        <v>29</v>
      </c>
      <c r="G279" s="4" t="s">
        <v>205</v>
      </c>
      <c r="H279" s="4">
        <v>1</v>
      </c>
      <c r="I279" s="4" t="s">
        <v>49</v>
      </c>
      <c r="J279" s="4">
        <v>0</v>
      </c>
      <c r="K279" s="4" t="s">
        <v>49</v>
      </c>
      <c r="L279" s="4" t="b">
        <v>0</v>
      </c>
      <c r="M279" s="5">
        <v>41030</v>
      </c>
      <c r="N279" s="4">
        <v>0</v>
      </c>
      <c r="O279" s="4" t="s">
        <v>607</v>
      </c>
      <c r="P279" s="4">
        <v>0</v>
      </c>
      <c r="Q279" s="4" t="s">
        <v>607</v>
      </c>
      <c r="R279" s="4">
        <v>1</v>
      </c>
      <c r="S279" s="4" t="s">
        <v>49</v>
      </c>
    </row>
    <row r="280" spans="1:19">
      <c r="A280" s="4" t="s">
        <v>602</v>
      </c>
      <c r="B280" s="4" t="s">
        <v>596</v>
      </c>
      <c r="C280" s="4" t="s">
        <v>596</v>
      </c>
      <c r="D280" s="4" t="s">
        <v>704</v>
      </c>
      <c r="E280" s="4" t="s">
        <v>595</v>
      </c>
      <c r="F280" s="4" t="s">
        <v>29</v>
      </c>
      <c r="G280" s="4" t="s">
        <v>205</v>
      </c>
      <c r="H280" s="4">
        <v>0</v>
      </c>
      <c r="I280" s="4" t="s">
        <v>49</v>
      </c>
      <c r="J280" s="4">
        <v>0</v>
      </c>
      <c r="K280" s="4" t="s">
        <v>49</v>
      </c>
      <c r="L280" s="4" t="b">
        <v>1</v>
      </c>
      <c r="M280" s="5">
        <v>41030</v>
      </c>
      <c r="N280" s="4">
        <v>0</v>
      </c>
      <c r="O280" s="4" t="s">
        <v>607</v>
      </c>
      <c r="P280" s="4">
        <v>0</v>
      </c>
      <c r="Q280" s="4" t="s">
        <v>607</v>
      </c>
      <c r="R280" s="4">
        <v>1</v>
      </c>
      <c r="S280" s="4" t="s">
        <v>49</v>
      </c>
    </row>
    <row r="281" spans="1:19">
      <c r="A281" s="4" t="s">
        <v>352</v>
      </c>
      <c r="B281" s="4" t="s">
        <v>406</v>
      </c>
      <c r="C281" s="4" t="s">
        <v>406</v>
      </c>
      <c r="D281" s="4" t="s">
        <v>704</v>
      </c>
      <c r="E281" s="4" t="s">
        <v>352</v>
      </c>
      <c r="F281" s="4" t="s">
        <v>29</v>
      </c>
      <c r="G281" s="4" t="s">
        <v>205</v>
      </c>
      <c r="H281" s="4">
        <v>2</v>
      </c>
      <c r="I281" s="4" t="s">
        <v>49</v>
      </c>
      <c r="J281" s="4">
        <v>8</v>
      </c>
      <c r="K281" s="4" t="s">
        <v>49</v>
      </c>
      <c r="L281" s="4" t="b">
        <v>0</v>
      </c>
      <c r="M281" s="5">
        <v>40981</v>
      </c>
      <c r="N281" s="4">
        <v>0</v>
      </c>
      <c r="O281" s="4" t="s">
        <v>607</v>
      </c>
      <c r="P281" s="4">
        <v>0</v>
      </c>
      <c r="Q281" s="4" t="s">
        <v>607</v>
      </c>
      <c r="R281" s="4">
        <v>10</v>
      </c>
      <c r="S281" s="4" t="s">
        <v>49</v>
      </c>
    </row>
    <row r="282" spans="1:19">
      <c r="A282" s="4" t="s">
        <v>342</v>
      </c>
      <c r="B282" s="4" t="s">
        <v>343</v>
      </c>
      <c r="C282" s="4" t="s">
        <v>343</v>
      </c>
      <c r="D282" s="4" t="s">
        <v>238</v>
      </c>
      <c r="E282" s="4" t="s">
        <v>342</v>
      </c>
      <c r="F282" s="4" t="s">
        <v>715</v>
      </c>
      <c r="G282" s="4" t="s">
        <v>119</v>
      </c>
      <c r="H282" s="4">
        <v>2</v>
      </c>
      <c r="I282" s="4" t="s">
        <v>49</v>
      </c>
      <c r="J282" s="4">
        <v>2.5</v>
      </c>
      <c r="K282" s="4" t="s">
        <v>49</v>
      </c>
      <c r="L282" s="4" t="b">
        <v>1</v>
      </c>
      <c r="M282" s="5">
        <v>40979</v>
      </c>
      <c r="N282" s="4">
        <v>800</v>
      </c>
      <c r="O282" s="4" t="s">
        <v>607</v>
      </c>
      <c r="P282" s="4">
        <v>436.36</v>
      </c>
      <c r="Q282" s="4" t="s">
        <v>607</v>
      </c>
      <c r="R282" s="4">
        <v>5.5</v>
      </c>
      <c r="S282" s="4" t="s">
        <v>49</v>
      </c>
    </row>
    <row r="283" spans="1:19">
      <c r="A283" s="4" t="s">
        <v>332</v>
      </c>
      <c r="B283" s="4" t="s">
        <v>101</v>
      </c>
      <c r="C283" s="4" t="s">
        <v>343</v>
      </c>
      <c r="D283" s="4" t="s">
        <v>238</v>
      </c>
      <c r="E283" s="4" t="s">
        <v>342</v>
      </c>
      <c r="F283" s="4" t="s">
        <v>715</v>
      </c>
      <c r="G283" s="4" t="s">
        <v>119</v>
      </c>
      <c r="H283" s="4">
        <v>1.5</v>
      </c>
      <c r="I283" s="4" t="s">
        <v>49</v>
      </c>
      <c r="J283" s="4">
        <v>1.5</v>
      </c>
      <c r="K283" s="4" t="s">
        <v>49</v>
      </c>
      <c r="L283" s="4" t="b">
        <v>1</v>
      </c>
      <c r="M283" s="5">
        <v>40979</v>
      </c>
      <c r="N283" s="4">
        <v>0</v>
      </c>
      <c r="O283" s="4" t="s">
        <v>607</v>
      </c>
      <c r="P283" s="4">
        <v>0</v>
      </c>
      <c r="Q283" s="4" t="s">
        <v>607</v>
      </c>
      <c r="R283" s="4">
        <v>3</v>
      </c>
      <c r="S283" s="4" t="s">
        <v>49</v>
      </c>
    </row>
    <row r="284" spans="1:19">
      <c r="A284" s="4" t="s">
        <v>331</v>
      </c>
      <c r="B284" s="4" t="s">
        <v>85</v>
      </c>
      <c r="C284" s="4" t="s">
        <v>343</v>
      </c>
      <c r="D284" s="4" t="s">
        <v>238</v>
      </c>
      <c r="E284" s="4" t="s">
        <v>342</v>
      </c>
      <c r="F284" s="4" t="s">
        <v>715</v>
      </c>
      <c r="G284" s="4" t="s">
        <v>119</v>
      </c>
      <c r="H284" s="4">
        <v>0.5</v>
      </c>
      <c r="I284" s="4" t="s">
        <v>49</v>
      </c>
      <c r="J284" s="4">
        <v>0</v>
      </c>
      <c r="K284" s="4" t="s">
        <v>49</v>
      </c>
      <c r="L284" s="4" t="b">
        <v>1</v>
      </c>
      <c r="M284" s="5">
        <v>40979</v>
      </c>
      <c r="N284" s="4">
        <v>0</v>
      </c>
      <c r="O284" s="4" t="s">
        <v>607</v>
      </c>
      <c r="P284" s="4">
        <v>0</v>
      </c>
      <c r="Q284" s="4" t="s">
        <v>607</v>
      </c>
      <c r="R284" s="4">
        <v>1.5</v>
      </c>
      <c r="S284" s="4" t="s">
        <v>49</v>
      </c>
    </row>
    <row r="285" spans="1:19">
      <c r="A285" s="4" t="s">
        <v>344</v>
      </c>
      <c r="B285" s="4" t="s">
        <v>220</v>
      </c>
      <c r="C285" s="4" t="s">
        <v>343</v>
      </c>
      <c r="D285" s="4" t="s">
        <v>238</v>
      </c>
      <c r="E285" s="4" t="s">
        <v>342</v>
      </c>
      <c r="F285" s="4" t="s">
        <v>715</v>
      </c>
      <c r="G285" s="4" t="s">
        <v>119</v>
      </c>
      <c r="H285" s="4">
        <v>0</v>
      </c>
      <c r="I285" s="4" t="s">
        <v>49</v>
      </c>
      <c r="J285" s="4">
        <v>0</v>
      </c>
      <c r="K285" s="4" t="s">
        <v>49</v>
      </c>
      <c r="L285" s="4" t="b">
        <v>1</v>
      </c>
      <c r="M285" s="5">
        <v>40979</v>
      </c>
      <c r="N285" s="4">
        <v>0</v>
      </c>
      <c r="O285" s="4" t="s">
        <v>607</v>
      </c>
      <c r="P285" s="4">
        <v>0</v>
      </c>
      <c r="Q285" s="4" t="s">
        <v>607</v>
      </c>
      <c r="R285" s="4">
        <v>0.5</v>
      </c>
      <c r="S285" s="4" t="s">
        <v>49</v>
      </c>
    </row>
    <row r="286" spans="1:19">
      <c r="A286" s="4" t="s">
        <v>345</v>
      </c>
      <c r="B286" s="4" t="s">
        <v>62</v>
      </c>
      <c r="C286" s="4" t="s">
        <v>343</v>
      </c>
      <c r="D286" s="4" t="s">
        <v>238</v>
      </c>
      <c r="E286" s="4" t="s">
        <v>342</v>
      </c>
      <c r="F286" s="4" t="s">
        <v>715</v>
      </c>
      <c r="G286" s="4" t="s">
        <v>119</v>
      </c>
      <c r="H286" s="4">
        <v>0</v>
      </c>
      <c r="I286" s="4" t="s">
        <v>49</v>
      </c>
      <c r="J286" s="4">
        <v>0</v>
      </c>
      <c r="K286" s="4" t="s">
        <v>49</v>
      </c>
      <c r="L286" s="4" t="b">
        <v>1</v>
      </c>
      <c r="M286" s="5">
        <v>40979</v>
      </c>
      <c r="N286" s="4">
        <v>0</v>
      </c>
      <c r="O286" s="4" t="s">
        <v>607</v>
      </c>
      <c r="P286" s="4">
        <v>0</v>
      </c>
      <c r="Q286" s="4" t="s">
        <v>607</v>
      </c>
      <c r="R286" s="4">
        <v>1</v>
      </c>
      <c r="S286" s="4" t="s">
        <v>49</v>
      </c>
    </row>
    <row r="287" spans="1:19">
      <c r="A287" s="4" t="s">
        <v>346</v>
      </c>
      <c r="B287" s="4" t="s">
        <v>59</v>
      </c>
      <c r="C287" s="4" t="s">
        <v>343</v>
      </c>
      <c r="D287" s="4" t="s">
        <v>238</v>
      </c>
      <c r="E287" s="4" t="s">
        <v>342</v>
      </c>
      <c r="F287" s="4" t="s">
        <v>715</v>
      </c>
      <c r="G287" s="4" t="s">
        <v>119</v>
      </c>
      <c r="H287" s="4">
        <v>0</v>
      </c>
      <c r="I287" s="4" t="s">
        <v>49</v>
      </c>
      <c r="J287" s="4">
        <v>0</v>
      </c>
      <c r="K287" s="4" t="s">
        <v>49</v>
      </c>
      <c r="L287" s="4" t="b">
        <v>1</v>
      </c>
      <c r="M287" s="5">
        <v>40979</v>
      </c>
      <c r="N287" s="4">
        <v>0</v>
      </c>
      <c r="O287" s="4" t="s">
        <v>607</v>
      </c>
      <c r="P287" s="4">
        <v>0</v>
      </c>
      <c r="Q287" s="4" t="s">
        <v>607</v>
      </c>
      <c r="R287" s="4">
        <v>2</v>
      </c>
      <c r="S287" s="4" t="s">
        <v>49</v>
      </c>
    </row>
    <row r="288" spans="1:19">
      <c r="A288" s="4" t="s">
        <v>577</v>
      </c>
      <c r="B288" s="4" t="s">
        <v>578</v>
      </c>
      <c r="C288" s="4" t="s">
        <v>578</v>
      </c>
      <c r="D288" s="4" t="s">
        <v>704</v>
      </c>
      <c r="E288" s="4" t="s">
        <v>577</v>
      </c>
      <c r="F288" s="4" t="s">
        <v>29</v>
      </c>
      <c r="G288" s="4" t="s">
        <v>205</v>
      </c>
      <c r="H288" s="4">
        <v>2</v>
      </c>
      <c r="I288" s="4" t="s">
        <v>49</v>
      </c>
      <c r="J288" s="4">
        <v>3</v>
      </c>
      <c r="K288" s="4" t="s">
        <v>49</v>
      </c>
      <c r="L288" s="4" t="b">
        <v>1</v>
      </c>
      <c r="M288" s="5">
        <v>41026</v>
      </c>
      <c r="N288" s="4">
        <v>800</v>
      </c>
      <c r="O288" s="4" t="s">
        <v>607</v>
      </c>
      <c r="P288" s="4">
        <v>320</v>
      </c>
      <c r="Q288" s="4" t="s">
        <v>607</v>
      </c>
      <c r="R288" s="4">
        <v>5</v>
      </c>
      <c r="S288" s="4" t="s">
        <v>49</v>
      </c>
    </row>
    <row r="289" spans="1:19">
      <c r="A289" s="4" t="s">
        <v>587</v>
      </c>
      <c r="B289" s="4" t="s">
        <v>578</v>
      </c>
      <c r="C289" s="4" t="s">
        <v>578</v>
      </c>
      <c r="D289" s="4" t="s">
        <v>704</v>
      </c>
      <c r="E289" s="4" t="s">
        <v>577</v>
      </c>
      <c r="F289" s="4" t="s">
        <v>29</v>
      </c>
      <c r="G289" s="4" t="s">
        <v>205</v>
      </c>
      <c r="H289" s="4">
        <v>2</v>
      </c>
      <c r="I289" s="4" t="s">
        <v>49</v>
      </c>
      <c r="J289" s="4">
        <v>3</v>
      </c>
      <c r="K289" s="4" t="s">
        <v>49</v>
      </c>
      <c r="L289" s="4" t="b">
        <v>1</v>
      </c>
      <c r="M289" s="5">
        <v>41026</v>
      </c>
      <c r="N289" s="4">
        <v>800</v>
      </c>
      <c r="O289" s="4" t="s">
        <v>607</v>
      </c>
      <c r="P289" s="4">
        <v>320</v>
      </c>
      <c r="Q289" s="4" t="s">
        <v>607</v>
      </c>
      <c r="R289" s="4">
        <v>5</v>
      </c>
      <c r="S289" s="4" t="s">
        <v>49</v>
      </c>
    </row>
    <row r="290" spans="1:19">
      <c r="A290" s="4" t="s">
        <v>558</v>
      </c>
      <c r="B290" s="4" t="s">
        <v>559</v>
      </c>
      <c r="C290" s="4" t="s">
        <v>180</v>
      </c>
      <c r="D290" s="4" t="s">
        <v>704</v>
      </c>
      <c r="E290" s="4" t="s">
        <v>179</v>
      </c>
      <c r="F290" s="4" t="s">
        <v>29</v>
      </c>
      <c r="G290" s="4" t="s">
        <v>119</v>
      </c>
      <c r="H290" s="4">
        <v>3.5</v>
      </c>
      <c r="I290" s="4" t="s">
        <v>49</v>
      </c>
      <c r="J290" s="4">
        <v>0</v>
      </c>
      <c r="K290" s="4" t="s">
        <v>49</v>
      </c>
      <c r="L290" s="4" t="b">
        <v>0</v>
      </c>
      <c r="M290" s="5">
        <v>41023</v>
      </c>
      <c r="N290" s="4">
        <v>0</v>
      </c>
      <c r="O290" s="4" t="s">
        <v>607</v>
      </c>
      <c r="P290" s="4">
        <v>0</v>
      </c>
      <c r="Q290" s="4" t="s">
        <v>607</v>
      </c>
      <c r="R290" s="4">
        <v>0</v>
      </c>
      <c r="S290" s="4" t="s">
        <v>49</v>
      </c>
    </row>
    <row r="291" spans="1:19">
      <c r="A291" s="4" t="s">
        <v>377</v>
      </c>
      <c r="B291" s="4" t="s">
        <v>378</v>
      </c>
      <c r="C291" s="4" t="s">
        <v>378</v>
      </c>
      <c r="D291" s="4" t="s">
        <v>704</v>
      </c>
      <c r="E291" s="4" t="s">
        <v>377</v>
      </c>
      <c r="F291" s="4" t="s">
        <v>29</v>
      </c>
      <c r="G291" s="4" t="s">
        <v>205</v>
      </c>
      <c r="H291" s="4">
        <v>2.5</v>
      </c>
      <c r="I291" s="4" t="s">
        <v>49</v>
      </c>
      <c r="J291" s="4">
        <v>0</v>
      </c>
      <c r="K291" s="4" t="s">
        <v>49</v>
      </c>
      <c r="L291" s="4" t="b">
        <v>0</v>
      </c>
      <c r="M291" s="5">
        <v>40891</v>
      </c>
      <c r="N291" s="4">
        <v>0</v>
      </c>
      <c r="O291" s="4" t="s">
        <v>607</v>
      </c>
      <c r="P291" s="4">
        <v>0</v>
      </c>
      <c r="Q291" s="4" t="s">
        <v>607</v>
      </c>
      <c r="R291" s="4">
        <v>65.5</v>
      </c>
      <c r="S291" s="4" t="s">
        <v>49</v>
      </c>
    </row>
    <row r="292" spans="1:19">
      <c r="A292" s="4" t="s">
        <v>379</v>
      </c>
      <c r="B292" s="4" t="s">
        <v>380</v>
      </c>
      <c r="C292" s="4" t="s">
        <v>378</v>
      </c>
      <c r="D292" s="4" t="s">
        <v>704</v>
      </c>
      <c r="E292" s="4" t="s">
        <v>377</v>
      </c>
      <c r="F292" s="4" t="s">
        <v>29</v>
      </c>
      <c r="G292" s="4" t="s">
        <v>205</v>
      </c>
      <c r="H292" s="4">
        <v>0</v>
      </c>
      <c r="I292" s="4" t="s">
        <v>49</v>
      </c>
      <c r="J292" s="4">
        <v>0</v>
      </c>
      <c r="K292" s="4" t="s">
        <v>49</v>
      </c>
      <c r="L292" s="4" t="b">
        <v>1</v>
      </c>
      <c r="M292" s="5">
        <v>40891</v>
      </c>
      <c r="N292" s="4">
        <v>0</v>
      </c>
      <c r="O292" s="4" t="s">
        <v>607</v>
      </c>
      <c r="P292" s="4">
        <v>0</v>
      </c>
      <c r="Q292" s="4" t="s">
        <v>607</v>
      </c>
      <c r="R292" s="4">
        <v>0.5</v>
      </c>
      <c r="S292" s="4" t="s">
        <v>49</v>
      </c>
    </row>
    <row r="293" spans="1:19">
      <c r="A293" s="4" t="s">
        <v>381</v>
      </c>
      <c r="B293" s="4" t="s">
        <v>382</v>
      </c>
      <c r="C293" s="4" t="s">
        <v>378</v>
      </c>
      <c r="D293" s="4" t="s">
        <v>704</v>
      </c>
      <c r="E293" s="4" t="s">
        <v>377</v>
      </c>
      <c r="F293" s="4" t="s">
        <v>29</v>
      </c>
      <c r="G293" s="4" t="s">
        <v>205</v>
      </c>
      <c r="H293" s="4">
        <v>1</v>
      </c>
      <c r="I293" s="4" t="s">
        <v>49</v>
      </c>
      <c r="J293" s="4">
        <v>0</v>
      </c>
      <c r="K293" s="4" t="s">
        <v>49</v>
      </c>
      <c r="L293" s="4" t="b">
        <v>1</v>
      </c>
      <c r="M293" s="5">
        <v>40891</v>
      </c>
      <c r="N293" s="4">
        <v>0</v>
      </c>
      <c r="O293" s="4" t="s">
        <v>607</v>
      </c>
      <c r="P293" s="4">
        <v>0</v>
      </c>
      <c r="Q293" s="4" t="s">
        <v>607</v>
      </c>
      <c r="R293" s="4">
        <v>1</v>
      </c>
      <c r="S293" s="4" t="s">
        <v>49</v>
      </c>
    </row>
    <row r="294" spans="1:19">
      <c r="A294" s="4" t="s">
        <v>216</v>
      </c>
      <c r="B294" s="4" t="s">
        <v>20</v>
      </c>
      <c r="C294" s="4" t="s">
        <v>20</v>
      </c>
      <c r="D294" s="4" t="s">
        <v>704</v>
      </c>
      <c r="E294" s="4" t="s">
        <v>216</v>
      </c>
      <c r="F294" s="4" t="s">
        <v>29</v>
      </c>
      <c r="G294" s="4" t="s">
        <v>205</v>
      </c>
      <c r="H294" s="4">
        <v>40</v>
      </c>
      <c r="I294" s="4" t="s">
        <v>49</v>
      </c>
      <c r="J294" s="4">
        <v>0</v>
      </c>
      <c r="K294" s="4" t="s">
        <v>49</v>
      </c>
      <c r="L294" s="4" t="b">
        <v>0</v>
      </c>
      <c r="M294" s="5">
        <v>40892</v>
      </c>
      <c r="N294" s="4">
        <v>0</v>
      </c>
      <c r="O294" s="4" t="s">
        <v>607</v>
      </c>
      <c r="P294" s="4">
        <v>0</v>
      </c>
      <c r="Q294" s="4" t="s">
        <v>607</v>
      </c>
      <c r="R294" s="4">
        <v>40</v>
      </c>
      <c r="S294" s="4" t="s">
        <v>49</v>
      </c>
    </row>
    <row r="295" spans="1:19">
      <c r="A295" s="4" t="s">
        <v>399</v>
      </c>
      <c r="B295" s="4" t="s">
        <v>400</v>
      </c>
      <c r="C295" s="4" t="s">
        <v>378</v>
      </c>
      <c r="D295" s="4" t="s">
        <v>704</v>
      </c>
      <c r="E295" s="4" t="s">
        <v>377</v>
      </c>
      <c r="F295" s="4" t="s">
        <v>29</v>
      </c>
      <c r="G295" s="4" t="s">
        <v>205</v>
      </c>
      <c r="H295" s="4">
        <v>1</v>
      </c>
      <c r="I295" s="4" t="s">
        <v>49</v>
      </c>
      <c r="J295" s="4">
        <v>0</v>
      </c>
      <c r="K295" s="4" t="s">
        <v>49</v>
      </c>
      <c r="L295" s="4" t="b">
        <v>1</v>
      </c>
      <c r="M295" s="5">
        <v>40891</v>
      </c>
      <c r="N295" s="4">
        <v>0</v>
      </c>
      <c r="O295" s="4" t="s">
        <v>607</v>
      </c>
      <c r="P295" s="4">
        <v>0</v>
      </c>
      <c r="Q295" s="4" t="s">
        <v>607</v>
      </c>
      <c r="R295" s="4">
        <v>65.5</v>
      </c>
      <c r="S295" s="4" t="s">
        <v>49</v>
      </c>
    </row>
    <row r="296" spans="1:19">
      <c r="A296" s="4" t="s">
        <v>383</v>
      </c>
      <c r="B296" s="4" t="s">
        <v>384</v>
      </c>
      <c r="C296" s="4" t="s">
        <v>378</v>
      </c>
      <c r="D296" s="4" t="s">
        <v>704</v>
      </c>
      <c r="E296" s="4" t="s">
        <v>377</v>
      </c>
      <c r="F296" s="4" t="s">
        <v>29</v>
      </c>
      <c r="G296" s="4" t="s">
        <v>205</v>
      </c>
      <c r="H296" s="4">
        <v>0</v>
      </c>
      <c r="I296" s="4" t="s">
        <v>49</v>
      </c>
      <c r="J296" s="4">
        <v>0</v>
      </c>
      <c r="K296" s="4" t="s">
        <v>49</v>
      </c>
      <c r="L296" s="4" t="b">
        <v>1</v>
      </c>
      <c r="M296" s="5">
        <v>40891</v>
      </c>
      <c r="N296" s="4">
        <v>0</v>
      </c>
      <c r="O296" s="4" t="s">
        <v>607</v>
      </c>
      <c r="P296" s="4">
        <v>0</v>
      </c>
      <c r="Q296" s="4" t="s">
        <v>607</v>
      </c>
      <c r="R296" s="4">
        <v>8</v>
      </c>
      <c r="S296" s="4" t="s">
        <v>49</v>
      </c>
    </row>
    <row r="297" spans="1:19">
      <c r="A297" s="4" t="s">
        <v>385</v>
      </c>
      <c r="B297" s="4" t="s">
        <v>386</v>
      </c>
      <c r="C297" s="4" t="s">
        <v>378</v>
      </c>
      <c r="D297" s="4" t="s">
        <v>704</v>
      </c>
      <c r="E297" s="4" t="s">
        <v>377</v>
      </c>
      <c r="F297" s="4" t="s">
        <v>29</v>
      </c>
      <c r="G297" s="4" t="s">
        <v>205</v>
      </c>
      <c r="H297" s="4">
        <v>0</v>
      </c>
      <c r="I297" s="4" t="s">
        <v>49</v>
      </c>
      <c r="J297" s="4">
        <v>0</v>
      </c>
      <c r="K297" s="4" t="s">
        <v>49</v>
      </c>
      <c r="L297" s="4" t="b">
        <v>1</v>
      </c>
      <c r="M297" s="5">
        <v>40891</v>
      </c>
      <c r="N297" s="4">
        <v>0</v>
      </c>
      <c r="O297" s="4" t="s">
        <v>607</v>
      </c>
      <c r="P297" s="4">
        <v>0</v>
      </c>
      <c r="Q297" s="4" t="s">
        <v>607</v>
      </c>
      <c r="R297" s="4">
        <v>8</v>
      </c>
      <c r="S297" s="4" t="s">
        <v>49</v>
      </c>
    </row>
    <row r="298" spans="1:19">
      <c r="A298" s="4" t="s">
        <v>387</v>
      </c>
      <c r="B298" s="4" t="s">
        <v>388</v>
      </c>
      <c r="C298" s="4" t="s">
        <v>378</v>
      </c>
      <c r="D298" s="4" t="s">
        <v>704</v>
      </c>
      <c r="E298" s="4" t="s">
        <v>377</v>
      </c>
      <c r="F298" s="4" t="s">
        <v>29</v>
      </c>
      <c r="G298" s="4" t="s">
        <v>205</v>
      </c>
      <c r="H298" s="4">
        <v>0</v>
      </c>
      <c r="I298" s="4" t="s">
        <v>49</v>
      </c>
      <c r="J298" s="4">
        <v>0</v>
      </c>
      <c r="K298" s="4" t="s">
        <v>49</v>
      </c>
      <c r="L298" s="4" t="b">
        <v>1</v>
      </c>
      <c r="M298" s="5">
        <v>40891</v>
      </c>
      <c r="N298" s="4">
        <v>0</v>
      </c>
      <c r="O298" s="4" t="s">
        <v>607</v>
      </c>
      <c r="P298" s="4">
        <v>0</v>
      </c>
      <c r="Q298" s="4" t="s">
        <v>607</v>
      </c>
      <c r="R298" s="4">
        <v>8</v>
      </c>
      <c r="S298" s="4" t="s">
        <v>49</v>
      </c>
    </row>
    <row r="299" spans="1:19">
      <c r="A299" s="4" t="s">
        <v>389</v>
      </c>
      <c r="B299" s="4" t="s">
        <v>390</v>
      </c>
      <c r="C299" s="4" t="s">
        <v>378</v>
      </c>
      <c r="D299" s="4" t="s">
        <v>704</v>
      </c>
      <c r="E299" s="4" t="s">
        <v>377</v>
      </c>
      <c r="F299" s="4" t="s">
        <v>29</v>
      </c>
      <c r="G299" s="4" t="s">
        <v>205</v>
      </c>
      <c r="H299" s="4">
        <v>0</v>
      </c>
      <c r="I299" s="4" t="s">
        <v>49</v>
      </c>
      <c r="J299" s="4">
        <v>0</v>
      </c>
      <c r="K299" s="4" t="s">
        <v>49</v>
      </c>
      <c r="L299" s="4" t="b">
        <v>1</v>
      </c>
      <c r="M299" s="5">
        <v>40891</v>
      </c>
      <c r="N299" s="4">
        <v>0</v>
      </c>
      <c r="O299" s="4" t="s">
        <v>607</v>
      </c>
      <c r="P299" s="4">
        <v>0</v>
      </c>
      <c r="Q299" s="4" t="s">
        <v>607</v>
      </c>
      <c r="R299" s="4">
        <v>8</v>
      </c>
      <c r="S299" s="4" t="s">
        <v>49</v>
      </c>
    </row>
    <row r="300" spans="1:19">
      <c r="A300" s="4" t="s">
        <v>665</v>
      </c>
      <c r="B300" s="4" t="s">
        <v>666</v>
      </c>
      <c r="C300" s="4" t="s">
        <v>666</v>
      </c>
      <c r="D300" s="4" t="s">
        <v>704</v>
      </c>
      <c r="E300" s="4" t="s">
        <v>665</v>
      </c>
      <c r="F300" s="4" t="s">
        <v>29</v>
      </c>
      <c r="G300" s="4" t="s">
        <v>205</v>
      </c>
      <c r="H300" s="4">
        <v>3</v>
      </c>
      <c r="I300" s="4" t="s">
        <v>49</v>
      </c>
      <c r="J300" s="4">
        <v>0</v>
      </c>
      <c r="K300" s="4" t="s">
        <v>49</v>
      </c>
      <c r="L300" s="4" t="b">
        <v>0</v>
      </c>
      <c r="M300" s="5">
        <v>41045</v>
      </c>
      <c r="N300" s="4">
        <v>0</v>
      </c>
      <c r="O300" s="4" t="s">
        <v>607</v>
      </c>
      <c r="P300" s="4">
        <v>0</v>
      </c>
      <c r="Q300" s="4" t="s">
        <v>607</v>
      </c>
      <c r="R300" s="4">
        <v>3</v>
      </c>
      <c r="S300" s="4" t="s">
        <v>49</v>
      </c>
    </row>
    <row r="301" spans="1:19">
      <c r="A301" s="4" t="s">
        <v>677</v>
      </c>
      <c r="B301" s="4" t="s">
        <v>666</v>
      </c>
      <c r="C301" s="4" t="s">
        <v>666</v>
      </c>
      <c r="D301" s="4" t="s">
        <v>704</v>
      </c>
      <c r="E301" s="4" t="s">
        <v>665</v>
      </c>
      <c r="F301" s="4" t="s">
        <v>29</v>
      </c>
      <c r="G301" s="4" t="s">
        <v>205</v>
      </c>
      <c r="H301" s="4">
        <v>0</v>
      </c>
      <c r="I301" s="4" t="s">
        <v>49</v>
      </c>
      <c r="J301" s="4">
        <v>0</v>
      </c>
      <c r="K301" s="4" t="s">
        <v>49</v>
      </c>
      <c r="L301" s="4" t="b">
        <v>0</v>
      </c>
      <c r="M301" s="5">
        <v>41045</v>
      </c>
      <c r="N301" s="4">
        <v>0</v>
      </c>
      <c r="O301" s="4" t="s">
        <v>607</v>
      </c>
      <c r="P301" s="4">
        <v>0</v>
      </c>
      <c r="Q301" s="4" t="s">
        <v>607</v>
      </c>
      <c r="R301" s="4">
        <v>3</v>
      </c>
      <c r="S301" s="4" t="s">
        <v>49</v>
      </c>
    </row>
    <row r="302" spans="1:19">
      <c r="A302" s="4" t="s">
        <v>391</v>
      </c>
      <c r="B302" s="4" t="s">
        <v>392</v>
      </c>
      <c r="C302" s="4" t="s">
        <v>378</v>
      </c>
      <c r="D302" s="4" t="s">
        <v>704</v>
      </c>
      <c r="E302" s="4" t="s">
        <v>377</v>
      </c>
      <c r="F302" s="4" t="s">
        <v>29</v>
      </c>
      <c r="G302" s="4" t="s">
        <v>205</v>
      </c>
      <c r="H302" s="4">
        <v>0</v>
      </c>
      <c r="I302" s="4" t="s">
        <v>49</v>
      </c>
      <c r="J302" s="4">
        <v>0</v>
      </c>
      <c r="K302" s="4" t="s">
        <v>49</v>
      </c>
      <c r="L302" s="4" t="b">
        <v>1</v>
      </c>
      <c r="M302" s="5">
        <v>40891</v>
      </c>
      <c r="N302" s="4">
        <v>0</v>
      </c>
      <c r="O302" s="4" t="s">
        <v>607</v>
      </c>
      <c r="P302" s="4">
        <v>0</v>
      </c>
      <c r="Q302" s="4" t="s">
        <v>607</v>
      </c>
      <c r="R302" s="4">
        <v>8</v>
      </c>
      <c r="S302" s="4" t="s">
        <v>49</v>
      </c>
    </row>
    <row r="303" spans="1:19">
      <c r="A303" s="4" t="s">
        <v>241</v>
      </c>
      <c r="B303" s="4" t="s">
        <v>242</v>
      </c>
      <c r="C303" s="4" t="s">
        <v>242</v>
      </c>
      <c r="D303" s="4" t="s">
        <v>704</v>
      </c>
      <c r="E303" s="4" t="s">
        <v>241</v>
      </c>
      <c r="F303" s="4" t="s">
        <v>29</v>
      </c>
      <c r="G303" s="4" t="s">
        <v>119</v>
      </c>
      <c r="H303" s="4">
        <v>18</v>
      </c>
      <c r="I303" s="4" t="s">
        <v>49</v>
      </c>
      <c r="J303" s="4">
        <v>0</v>
      </c>
      <c r="K303" s="4" t="s">
        <v>49</v>
      </c>
      <c r="L303" s="4" t="b">
        <v>0</v>
      </c>
      <c r="M303" s="5">
        <v>40940</v>
      </c>
      <c r="N303" s="4">
        <v>0</v>
      </c>
      <c r="O303" s="4" t="s">
        <v>607</v>
      </c>
      <c r="P303" s="4">
        <v>0</v>
      </c>
      <c r="Q303" s="4" t="s">
        <v>607</v>
      </c>
      <c r="R303" s="4">
        <v>18</v>
      </c>
      <c r="S303" s="4" t="s">
        <v>49</v>
      </c>
    </row>
    <row r="304" spans="1:19">
      <c r="A304" s="4" t="s">
        <v>243</v>
      </c>
      <c r="B304" s="4" t="s">
        <v>244</v>
      </c>
      <c r="C304" s="4" t="s">
        <v>242</v>
      </c>
      <c r="D304" s="4" t="s">
        <v>704</v>
      </c>
      <c r="E304" s="4" t="s">
        <v>241</v>
      </c>
      <c r="F304" s="4" t="s">
        <v>29</v>
      </c>
      <c r="G304" s="4" t="s">
        <v>119</v>
      </c>
      <c r="H304" s="4">
        <v>18</v>
      </c>
      <c r="I304" s="4" t="s">
        <v>49</v>
      </c>
      <c r="J304" s="4">
        <v>0</v>
      </c>
      <c r="K304" s="4" t="s">
        <v>49</v>
      </c>
      <c r="L304" s="4" t="b">
        <v>1</v>
      </c>
      <c r="M304" s="5">
        <v>40940</v>
      </c>
      <c r="N304" s="4">
        <v>0</v>
      </c>
      <c r="O304" s="4" t="s">
        <v>607</v>
      </c>
      <c r="P304" s="4">
        <v>0</v>
      </c>
      <c r="Q304" s="4" t="s">
        <v>607</v>
      </c>
      <c r="R304" s="4">
        <v>18</v>
      </c>
      <c r="S304" s="4" t="s">
        <v>49</v>
      </c>
    </row>
    <row r="305" spans="1:19">
      <c r="A305" s="4" t="s">
        <v>393</v>
      </c>
      <c r="B305" s="4" t="s">
        <v>394</v>
      </c>
      <c r="C305" s="4" t="s">
        <v>378</v>
      </c>
      <c r="D305" s="4" t="s">
        <v>704</v>
      </c>
      <c r="E305" s="4" t="s">
        <v>377</v>
      </c>
      <c r="F305" s="4" t="s">
        <v>29</v>
      </c>
      <c r="G305" s="4" t="s">
        <v>205</v>
      </c>
      <c r="H305" s="4">
        <v>0</v>
      </c>
      <c r="I305" s="4" t="s">
        <v>49</v>
      </c>
      <c r="J305" s="4">
        <v>0</v>
      </c>
      <c r="K305" s="4" t="s">
        <v>49</v>
      </c>
      <c r="L305" s="4" t="b">
        <v>1</v>
      </c>
      <c r="M305" s="5">
        <v>40891</v>
      </c>
      <c r="N305" s="4">
        <v>0</v>
      </c>
      <c r="O305" s="4" t="s">
        <v>607</v>
      </c>
      <c r="P305" s="4">
        <v>0</v>
      </c>
      <c r="Q305" s="4" t="s">
        <v>607</v>
      </c>
      <c r="R305" s="4">
        <v>8</v>
      </c>
      <c r="S305" s="4" t="s">
        <v>49</v>
      </c>
    </row>
    <row r="306" spans="1:19">
      <c r="A306" s="4" t="s">
        <v>264</v>
      </c>
      <c r="B306" s="4" t="s">
        <v>27</v>
      </c>
      <c r="C306" s="4" t="s">
        <v>27</v>
      </c>
      <c r="D306" s="4" t="s">
        <v>704</v>
      </c>
      <c r="E306" s="4" t="s">
        <v>264</v>
      </c>
      <c r="F306" s="4" t="s">
        <v>29</v>
      </c>
      <c r="G306" s="4" t="s">
        <v>119</v>
      </c>
      <c r="H306" s="4">
        <v>9.5</v>
      </c>
      <c r="I306" s="4" t="s">
        <v>49</v>
      </c>
      <c r="J306" s="4">
        <v>5.5</v>
      </c>
      <c r="K306" s="4" t="s">
        <v>49</v>
      </c>
      <c r="L306" s="4" t="b">
        <v>1</v>
      </c>
      <c r="M306" s="5">
        <v>40951</v>
      </c>
      <c r="N306" s="4">
        <v>1500</v>
      </c>
      <c r="O306" s="4" t="s">
        <v>607</v>
      </c>
      <c r="P306" s="4">
        <v>950</v>
      </c>
      <c r="Q306" s="4" t="s">
        <v>607</v>
      </c>
      <c r="R306" s="4">
        <v>15</v>
      </c>
      <c r="S306" s="4" t="s">
        <v>49</v>
      </c>
    </row>
    <row r="307" spans="1:19">
      <c r="A307" s="4" t="s">
        <v>265</v>
      </c>
      <c r="B307" s="4" t="s">
        <v>266</v>
      </c>
      <c r="C307" s="4" t="s">
        <v>27</v>
      </c>
      <c r="D307" s="4" t="s">
        <v>704</v>
      </c>
      <c r="E307" s="4" t="s">
        <v>264</v>
      </c>
      <c r="F307" s="4" t="s">
        <v>29</v>
      </c>
      <c r="G307" s="4" t="s">
        <v>119</v>
      </c>
      <c r="H307" s="4">
        <v>9.5</v>
      </c>
      <c r="I307" s="4" t="s">
        <v>49</v>
      </c>
      <c r="J307" s="4">
        <v>5.5</v>
      </c>
      <c r="K307" s="4" t="s">
        <v>49</v>
      </c>
      <c r="L307" s="4" t="b">
        <v>1</v>
      </c>
      <c r="M307" s="5">
        <v>40951</v>
      </c>
      <c r="N307" s="4">
        <v>0</v>
      </c>
      <c r="O307" s="4" t="s">
        <v>607</v>
      </c>
      <c r="P307" s="4">
        <v>0</v>
      </c>
      <c r="Q307" s="4" t="s">
        <v>607</v>
      </c>
      <c r="R307" s="4">
        <v>15</v>
      </c>
      <c r="S307" s="4" t="s">
        <v>49</v>
      </c>
    </row>
    <row r="308" spans="1:19">
      <c r="A308" s="4" t="s">
        <v>75</v>
      </c>
      <c r="B308" s="4" t="s">
        <v>76</v>
      </c>
      <c r="C308" s="4" t="s">
        <v>27</v>
      </c>
      <c r="D308" s="4" t="s">
        <v>704</v>
      </c>
      <c r="E308" s="4" t="s">
        <v>264</v>
      </c>
      <c r="F308" s="4" t="s">
        <v>29</v>
      </c>
      <c r="G308" s="4" t="s">
        <v>119</v>
      </c>
      <c r="H308" s="4">
        <v>9.5</v>
      </c>
      <c r="I308" s="4" t="s">
        <v>49</v>
      </c>
      <c r="J308" s="4">
        <v>5.5</v>
      </c>
      <c r="K308" s="4" t="s">
        <v>49</v>
      </c>
      <c r="L308" s="4" t="b">
        <v>1</v>
      </c>
      <c r="M308" s="5">
        <v>40951</v>
      </c>
      <c r="N308" s="4">
        <v>0</v>
      </c>
      <c r="O308" s="4" t="s">
        <v>607</v>
      </c>
      <c r="P308" s="4">
        <v>0</v>
      </c>
      <c r="Q308" s="4" t="s">
        <v>607</v>
      </c>
      <c r="R308" s="4">
        <v>15</v>
      </c>
      <c r="S308" s="4" t="s">
        <v>49</v>
      </c>
    </row>
    <row r="309" spans="1:19">
      <c r="A309" s="4" t="s">
        <v>395</v>
      </c>
      <c r="B309" s="4" t="s">
        <v>396</v>
      </c>
      <c r="C309" s="4" t="s">
        <v>378</v>
      </c>
      <c r="D309" s="4" t="s">
        <v>704</v>
      </c>
      <c r="E309" s="4" t="s">
        <v>377</v>
      </c>
      <c r="F309" s="4" t="s">
        <v>29</v>
      </c>
      <c r="G309" s="4" t="s">
        <v>205</v>
      </c>
      <c r="H309" s="4">
        <v>0</v>
      </c>
      <c r="I309" s="4" t="s">
        <v>49</v>
      </c>
      <c r="J309" s="4">
        <v>0</v>
      </c>
      <c r="K309" s="4" t="s">
        <v>49</v>
      </c>
      <c r="L309" s="4" t="b">
        <v>1</v>
      </c>
      <c r="M309" s="5">
        <v>40891</v>
      </c>
      <c r="N309" s="4">
        <v>0</v>
      </c>
      <c r="O309" s="4" t="s">
        <v>607</v>
      </c>
      <c r="P309" s="4">
        <v>0</v>
      </c>
      <c r="Q309" s="4" t="s">
        <v>607</v>
      </c>
      <c r="R309" s="4">
        <v>8</v>
      </c>
      <c r="S309" s="4" t="s">
        <v>49</v>
      </c>
    </row>
    <row r="310" spans="1:19">
      <c r="A310" s="4" t="s">
        <v>397</v>
      </c>
      <c r="B310" s="4" t="s">
        <v>398</v>
      </c>
      <c r="C310" s="4" t="s">
        <v>378</v>
      </c>
      <c r="D310" s="4" t="s">
        <v>704</v>
      </c>
      <c r="E310" s="4" t="s">
        <v>377</v>
      </c>
      <c r="F310" s="4" t="s">
        <v>29</v>
      </c>
      <c r="G310" s="4" t="s">
        <v>205</v>
      </c>
      <c r="H310" s="4">
        <v>0</v>
      </c>
      <c r="I310" s="4" t="s">
        <v>49</v>
      </c>
      <c r="J310" s="4">
        <v>0</v>
      </c>
      <c r="K310" s="4" t="s">
        <v>49</v>
      </c>
      <c r="L310" s="4" t="b">
        <v>1</v>
      </c>
      <c r="M310" s="5">
        <v>40891</v>
      </c>
      <c r="N310" s="4">
        <v>0</v>
      </c>
      <c r="O310" s="4" t="s">
        <v>607</v>
      </c>
      <c r="P310" s="4">
        <v>0</v>
      </c>
      <c r="Q310" s="4" t="s">
        <v>607</v>
      </c>
      <c r="R310" s="4">
        <v>8</v>
      </c>
      <c r="S310" s="4" t="s">
        <v>49</v>
      </c>
    </row>
    <row r="311" spans="1:19">
      <c r="A311" s="4" t="s">
        <v>54</v>
      </c>
      <c r="B311" s="4" t="s">
        <v>55</v>
      </c>
      <c r="C311" s="4" t="s">
        <v>20</v>
      </c>
      <c r="D311" s="4" t="s">
        <v>704</v>
      </c>
      <c r="E311" s="4" t="s">
        <v>216</v>
      </c>
      <c r="F311" s="4" t="s">
        <v>29</v>
      </c>
      <c r="G311" s="4" t="s">
        <v>205</v>
      </c>
      <c r="H311" s="4">
        <v>40</v>
      </c>
      <c r="I311" s="4" t="s">
        <v>49</v>
      </c>
      <c r="J311" s="4">
        <v>0</v>
      </c>
      <c r="K311" s="4" t="s">
        <v>49</v>
      </c>
      <c r="L311" s="4" t="b">
        <v>1</v>
      </c>
      <c r="M311" s="5">
        <v>40892</v>
      </c>
      <c r="N311" s="4">
        <v>0</v>
      </c>
      <c r="O311" s="4" t="s">
        <v>607</v>
      </c>
      <c r="P311" s="4">
        <v>0</v>
      </c>
      <c r="Q311" s="4" t="s">
        <v>607</v>
      </c>
      <c r="R311" s="4">
        <v>40</v>
      </c>
      <c r="S311" s="4" t="s">
        <v>49</v>
      </c>
    </row>
    <row r="312" spans="1:19">
      <c r="A312" s="4" t="s">
        <v>746</v>
      </c>
      <c r="B312" s="4" t="s">
        <v>747</v>
      </c>
      <c r="C312" s="4" t="s">
        <v>747</v>
      </c>
      <c r="D312" s="4" t="s">
        <v>704</v>
      </c>
      <c r="E312" s="4" t="s">
        <v>746</v>
      </c>
      <c r="F312" s="4" t="s">
        <v>29</v>
      </c>
      <c r="G312" s="4" t="s">
        <v>205</v>
      </c>
      <c r="H312" s="4">
        <v>3.5</v>
      </c>
      <c r="I312" s="4" t="s">
        <v>49</v>
      </c>
      <c r="J312" s="4">
        <v>0.5</v>
      </c>
      <c r="K312" s="4" t="s">
        <v>49</v>
      </c>
      <c r="L312" s="4" t="b">
        <v>0</v>
      </c>
      <c r="M312" s="5">
        <v>41054</v>
      </c>
      <c r="N312" s="4">
        <v>0</v>
      </c>
      <c r="O312" s="4" t="s">
        <v>607</v>
      </c>
      <c r="P312" s="4">
        <v>0</v>
      </c>
      <c r="Q312" s="4" t="s">
        <v>607</v>
      </c>
      <c r="R312" s="4">
        <v>4</v>
      </c>
      <c r="S312" s="4" t="s">
        <v>49</v>
      </c>
    </row>
    <row r="313" spans="1:19">
      <c r="A313" s="4" t="s">
        <v>82</v>
      </c>
      <c r="B313" s="4" t="s">
        <v>83</v>
      </c>
      <c r="C313" s="4" t="s">
        <v>22</v>
      </c>
      <c r="D313" s="4" t="s">
        <v>704</v>
      </c>
      <c r="E313" s="4" t="s">
        <v>249</v>
      </c>
      <c r="F313" s="4" t="s">
        <v>29</v>
      </c>
      <c r="G313" s="4" t="s">
        <v>205</v>
      </c>
      <c r="H313" s="4">
        <v>4.5</v>
      </c>
      <c r="I313" s="4" t="s">
        <v>49</v>
      </c>
      <c r="J313" s="4">
        <v>0</v>
      </c>
      <c r="K313" s="4" t="s">
        <v>49</v>
      </c>
      <c r="L313" s="4" t="b">
        <v>1</v>
      </c>
      <c r="M313" s="5">
        <v>40942</v>
      </c>
      <c r="N313" s="4">
        <v>0</v>
      </c>
      <c r="O313" s="4" t="s">
        <v>607</v>
      </c>
      <c r="P313" s="4">
        <v>0</v>
      </c>
      <c r="Q313" s="4" t="s">
        <v>607</v>
      </c>
      <c r="R313" s="4">
        <v>3</v>
      </c>
      <c r="S313" s="4" t="s">
        <v>49</v>
      </c>
    </row>
    <row r="314" spans="1:19">
      <c r="A314" s="4" t="s">
        <v>250</v>
      </c>
      <c r="B314" s="4" t="s">
        <v>25</v>
      </c>
      <c r="C314" s="4" t="s">
        <v>25</v>
      </c>
      <c r="D314" s="4" t="s">
        <v>704</v>
      </c>
      <c r="E314" s="4" t="s">
        <v>250</v>
      </c>
      <c r="F314" s="4" t="s">
        <v>29</v>
      </c>
      <c r="G314" s="4" t="s">
        <v>119</v>
      </c>
      <c r="H314" s="4">
        <v>41</v>
      </c>
      <c r="I314" s="4" t="s">
        <v>49</v>
      </c>
      <c r="J314" s="4">
        <v>77</v>
      </c>
      <c r="K314" s="4" t="s">
        <v>49</v>
      </c>
      <c r="L314" s="4" t="b">
        <v>1</v>
      </c>
      <c r="M314" s="5">
        <v>40948</v>
      </c>
      <c r="N314" s="4">
        <v>6900</v>
      </c>
      <c r="O314" s="4" t="s">
        <v>607</v>
      </c>
      <c r="P314" s="4">
        <v>3820</v>
      </c>
      <c r="Q314" s="4" t="s">
        <v>607</v>
      </c>
      <c r="R314" s="4">
        <v>115</v>
      </c>
      <c r="S314" s="4" t="s">
        <v>49</v>
      </c>
    </row>
    <row r="315" spans="1:19">
      <c r="A315" s="4" t="s">
        <v>89</v>
      </c>
      <c r="B315" s="4" t="s">
        <v>90</v>
      </c>
      <c r="C315" s="4" t="s">
        <v>25</v>
      </c>
      <c r="D315" s="4" t="s">
        <v>704</v>
      </c>
      <c r="E315" s="4" t="s">
        <v>250</v>
      </c>
      <c r="F315" s="4" t="s">
        <v>29</v>
      </c>
      <c r="G315" s="4" t="s">
        <v>119</v>
      </c>
      <c r="H315" s="4">
        <v>34</v>
      </c>
      <c r="I315" s="4" t="s">
        <v>49</v>
      </c>
      <c r="J315" s="4">
        <v>31</v>
      </c>
      <c r="K315" s="4" t="s">
        <v>49</v>
      </c>
      <c r="L315" s="4" t="b">
        <v>1</v>
      </c>
      <c r="M315" s="5">
        <v>40948</v>
      </c>
      <c r="N315" s="4">
        <v>0</v>
      </c>
      <c r="O315" s="4" t="s">
        <v>607</v>
      </c>
      <c r="P315" s="4">
        <v>0</v>
      </c>
      <c r="Q315" s="4" t="s">
        <v>607</v>
      </c>
      <c r="R315" s="4">
        <v>65</v>
      </c>
      <c r="S315" s="4" t="s">
        <v>49</v>
      </c>
    </row>
    <row r="316" spans="1:19">
      <c r="A316" s="4" t="s">
        <v>627</v>
      </c>
      <c r="B316" s="4" t="s">
        <v>628</v>
      </c>
      <c r="C316" s="4" t="s">
        <v>628</v>
      </c>
      <c r="D316" s="4" t="s">
        <v>704</v>
      </c>
      <c r="E316" s="4" t="s">
        <v>627</v>
      </c>
      <c r="F316" s="4" t="s">
        <v>29</v>
      </c>
      <c r="G316" s="4" t="s">
        <v>119</v>
      </c>
      <c r="H316" s="4">
        <v>13</v>
      </c>
      <c r="I316" s="4" t="s">
        <v>49</v>
      </c>
      <c r="J316" s="4">
        <v>37</v>
      </c>
      <c r="K316" s="4" t="s">
        <v>49</v>
      </c>
      <c r="L316" s="4" t="b">
        <v>1</v>
      </c>
      <c r="M316" s="5">
        <v>41039</v>
      </c>
      <c r="N316" s="4">
        <v>7500</v>
      </c>
      <c r="O316" s="4" t="s">
        <v>607</v>
      </c>
      <c r="P316" s="4">
        <v>1950</v>
      </c>
      <c r="Q316" s="4" t="s">
        <v>607</v>
      </c>
      <c r="R316" s="4">
        <v>50</v>
      </c>
      <c r="S316" s="4" t="s">
        <v>49</v>
      </c>
    </row>
    <row r="317" spans="1:19">
      <c r="A317" s="4" t="s">
        <v>610</v>
      </c>
      <c r="B317" s="4" t="s">
        <v>611</v>
      </c>
      <c r="C317" s="4" t="s">
        <v>611</v>
      </c>
      <c r="D317" s="4" t="s">
        <v>704</v>
      </c>
      <c r="E317" s="4" t="s">
        <v>610</v>
      </c>
      <c r="F317" s="4" t="s">
        <v>29</v>
      </c>
      <c r="G317" s="4" t="s">
        <v>205</v>
      </c>
      <c r="H317" s="4">
        <v>1</v>
      </c>
      <c r="I317" s="4" t="s">
        <v>49</v>
      </c>
      <c r="J317" s="4">
        <v>0</v>
      </c>
      <c r="K317" s="4" t="s">
        <v>49</v>
      </c>
      <c r="L317" s="4" t="b">
        <v>0</v>
      </c>
      <c r="M317" s="5">
        <v>41037</v>
      </c>
      <c r="N317" s="4">
        <v>0</v>
      </c>
      <c r="O317" s="4" t="s">
        <v>607</v>
      </c>
      <c r="P317" s="4">
        <v>0</v>
      </c>
      <c r="Q317" s="4" t="s">
        <v>607</v>
      </c>
      <c r="R317" s="4">
        <v>1</v>
      </c>
      <c r="S317" s="4" t="s">
        <v>49</v>
      </c>
    </row>
    <row r="318" spans="1:19">
      <c r="A318" s="4" t="s">
        <v>615</v>
      </c>
      <c r="B318" s="4" t="s">
        <v>611</v>
      </c>
      <c r="C318" s="4" t="s">
        <v>611</v>
      </c>
      <c r="D318" s="4" t="s">
        <v>704</v>
      </c>
      <c r="E318" s="4" t="s">
        <v>610</v>
      </c>
      <c r="F318" s="4" t="s">
        <v>29</v>
      </c>
      <c r="G318" s="4" t="s">
        <v>205</v>
      </c>
      <c r="H318" s="4">
        <v>0</v>
      </c>
      <c r="I318" s="4" t="s">
        <v>49</v>
      </c>
      <c r="J318" s="4">
        <v>0</v>
      </c>
      <c r="K318" s="4" t="s">
        <v>49</v>
      </c>
      <c r="L318" s="4" t="b">
        <v>0</v>
      </c>
      <c r="M318" s="5">
        <v>41037</v>
      </c>
      <c r="N318" s="4">
        <v>0</v>
      </c>
      <c r="O318" s="4" t="s">
        <v>607</v>
      </c>
      <c r="P318" s="4">
        <v>0</v>
      </c>
      <c r="Q318" s="4" t="s">
        <v>607</v>
      </c>
      <c r="R318" s="4">
        <v>1</v>
      </c>
      <c r="S318" s="4" t="s">
        <v>49</v>
      </c>
    </row>
    <row r="319" spans="1:19">
      <c r="A319" s="4" t="s">
        <v>629</v>
      </c>
      <c r="B319" s="4" t="s">
        <v>630</v>
      </c>
      <c r="C319" s="4" t="s">
        <v>630</v>
      </c>
      <c r="D319" s="4" t="s">
        <v>238</v>
      </c>
      <c r="E319" s="4" t="s">
        <v>629</v>
      </c>
      <c r="F319" s="4" t="s">
        <v>713</v>
      </c>
      <c r="G319" s="4" t="s">
        <v>205</v>
      </c>
      <c r="H319" s="4">
        <v>4</v>
      </c>
      <c r="I319" s="4" t="s">
        <v>49</v>
      </c>
      <c r="J319" s="4">
        <v>6</v>
      </c>
      <c r="K319" s="4" t="s">
        <v>49</v>
      </c>
      <c r="L319" s="4" t="b">
        <v>1</v>
      </c>
      <c r="M319" s="5">
        <v>41040</v>
      </c>
      <c r="N319" s="4">
        <v>1500</v>
      </c>
      <c r="O319" s="4" t="s">
        <v>607</v>
      </c>
      <c r="P319" s="4">
        <v>600</v>
      </c>
      <c r="Q319" s="4" t="s">
        <v>607</v>
      </c>
      <c r="R319" s="4">
        <v>10</v>
      </c>
      <c r="S319" s="4" t="s">
        <v>49</v>
      </c>
    </row>
    <row r="320" spans="1:19">
      <c r="A320" s="4" t="s">
        <v>197</v>
      </c>
      <c r="B320" s="4" t="s">
        <v>198</v>
      </c>
      <c r="C320" s="4" t="s">
        <v>196</v>
      </c>
      <c r="D320" s="4" t="s">
        <v>704</v>
      </c>
      <c r="E320" s="4" t="s">
        <v>195</v>
      </c>
      <c r="F320" s="4" t="s">
        <v>29</v>
      </c>
      <c r="G320" s="4" t="s">
        <v>119</v>
      </c>
      <c r="H320" s="4">
        <v>6</v>
      </c>
      <c r="I320" s="4" t="s">
        <v>49</v>
      </c>
      <c r="J320" s="4">
        <v>9</v>
      </c>
      <c r="K320" s="4" t="s">
        <v>49</v>
      </c>
      <c r="L320" s="4" t="b">
        <v>0</v>
      </c>
      <c r="M320" s="5">
        <v>40947</v>
      </c>
      <c r="N320" s="4">
        <v>0</v>
      </c>
      <c r="O320" s="4" t="s">
        <v>607</v>
      </c>
      <c r="P320" s="4">
        <v>0</v>
      </c>
      <c r="Q320" s="4" t="s">
        <v>607</v>
      </c>
      <c r="R320" s="4">
        <v>15</v>
      </c>
      <c r="S320" s="4" t="s">
        <v>49</v>
      </c>
    </row>
    <row r="321" spans="1:19">
      <c r="A321" s="4" t="s">
        <v>102</v>
      </c>
      <c r="B321" s="4" t="s">
        <v>103</v>
      </c>
      <c r="C321" s="4" t="s">
        <v>16</v>
      </c>
      <c r="D321" s="4" t="s">
        <v>238</v>
      </c>
      <c r="E321" s="4" t="s">
        <v>240</v>
      </c>
      <c r="F321" s="4" t="s">
        <v>715</v>
      </c>
      <c r="G321" s="4" t="s">
        <v>119</v>
      </c>
      <c r="H321" s="4">
        <v>2</v>
      </c>
      <c r="I321" s="4" t="s">
        <v>49</v>
      </c>
      <c r="J321" s="4">
        <v>0</v>
      </c>
      <c r="K321" s="4" t="s">
        <v>49</v>
      </c>
      <c r="L321" s="4" t="b">
        <v>1</v>
      </c>
      <c r="M321" s="5">
        <v>40940</v>
      </c>
      <c r="N321" s="4">
        <v>0</v>
      </c>
      <c r="O321" s="4" t="s">
        <v>607</v>
      </c>
      <c r="P321" s="4">
        <v>0</v>
      </c>
      <c r="Q321" s="4" t="s">
        <v>607</v>
      </c>
      <c r="R321" s="4">
        <v>1</v>
      </c>
      <c r="S321" s="4" t="s">
        <v>49</v>
      </c>
    </row>
    <row r="322" spans="1:19">
      <c r="A322" s="4" t="s">
        <v>612</v>
      </c>
      <c r="B322" s="4" t="s">
        <v>613</v>
      </c>
      <c r="C322" s="4" t="s">
        <v>613</v>
      </c>
      <c r="D322" s="4" t="s">
        <v>704</v>
      </c>
      <c r="E322" s="4" t="s">
        <v>612</v>
      </c>
      <c r="F322" s="4" t="s">
        <v>29</v>
      </c>
      <c r="G322" s="4" t="s">
        <v>119</v>
      </c>
      <c r="H322" s="4">
        <v>3</v>
      </c>
      <c r="I322" s="4" t="s">
        <v>49</v>
      </c>
      <c r="J322" s="4">
        <v>7</v>
      </c>
      <c r="K322" s="4" t="s">
        <v>49</v>
      </c>
      <c r="L322" s="4" t="b">
        <v>0</v>
      </c>
      <c r="M322" s="5">
        <v>41037</v>
      </c>
      <c r="N322" s="4">
        <v>0</v>
      </c>
      <c r="O322" s="4" t="s">
        <v>607</v>
      </c>
      <c r="P322" s="4">
        <v>0</v>
      </c>
      <c r="Q322" s="4" t="s">
        <v>607</v>
      </c>
      <c r="R322" s="4">
        <v>10</v>
      </c>
      <c r="S322" s="4" t="s">
        <v>49</v>
      </c>
    </row>
    <row r="323" spans="1:19">
      <c r="A323" s="4" t="s">
        <v>963</v>
      </c>
      <c r="B323" s="4" t="s">
        <v>1035</v>
      </c>
      <c r="C323" s="4" t="s">
        <v>1035</v>
      </c>
      <c r="D323" s="4" t="s">
        <v>704</v>
      </c>
      <c r="E323" s="4" t="s">
        <v>963</v>
      </c>
      <c r="F323" s="4" t="s">
        <v>29</v>
      </c>
      <c r="G323" s="4" t="s">
        <v>205</v>
      </c>
      <c r="H323" s="4">
        <v>3</v>
      </c>
      <c r="I323" s="4" t="s">
        <v>49</v>
      </c>
      <c r="J323" s="4">
        <v>5</v>
      </c>
      <c r="K323" s="4" t="s">
        <v>49</v>
      </c>
      <c r="L323" s="4" t="b">
        <v>1</v>
      </c>
      <c r="M323" s="5">
        <v>41092</v>
      </c>
      <c r="N323" s="4">
        <v>1500</v>
      </c>
      <c r="O323" s="4" t="s">
        <v>607</v>
      </c>
      <c r="P323" s="4">
        <v>562.5</v>
      </c>
      <c r="Q323" s="4" t="s">
        <v>607</v>
      </c>
      <c r="R323" s="4">
        <v>8</v>
      </c>
      <c r="S323" s="4" t="s">
        <v>49</v>
      </c>
    </row>
    <row r="324" spans="1:19">
      <c r="A324" s="4" t="s">
        <v>705</v>
      </c>
      <c r="B324" s="4" t="s">
        <v>706</v>
      </c>
      <c r="C324" s="4" t="s">
        <v>706</v>
      </c>
      <c r="D324" s="4" t="s">
        <v>704</v>
      </c>
      <c r="E324" s="4" t="s">
        <v>705</v>
      </c>
      <c r="F324" s="4" t="s">
        <v>29</v>
      </c>
      <c r="G324" s="4" t="s">
        <v>205</v>
      </c>
      <c r="H324" s="4">
        <v>1</v>
      </c>
      <c r="I324" s="4" t="s">
        <v>49</v>
      </c>
      <c r="J324" s="4">
        <v>2</v>
      </c>
      <c r="K324" s="4" t="s">
        <v>49</v>
      </c>
      <c r="L324" s="4" t="b">
        <v>0</v>
      </c>
      <c r="M324" s="5">
        <v>41050</v>
      </c>
      <c r="N324" s="4">
        <v>0</v>
      </c>
      <c r="O324" s="4" t="s">
        <v>607</v>
      </c>
      <c r="P324" s="4">
        <v>0</v>
      </c>
      <c r="Q324" s="4" t="s">
        <v>607</v>
      </c>
      <c r="R324" s="4">
        <v>3</v>
      </c>
      <c r="S324" s="4" t="s">
        <v>49</v>
      </c>
    </row>
    <row r="325" spans="1:19">
      <c r="A325" s="4" t="s">
        <v>911</v>
      </c>
      <c r="B325" s="4" t="s">
        <v>910</v>
      </c>
      <c r="C325" s="4" t="s">
        <v>910</v>
      </c>
      <c r="D325" s="4" t="s">
        <v>238</v>
      </c>
      <c r="E325" s="4" t="s">
        <v>911</v>
      </c>
      <c r="F325" s="4" t="s">
        <v>714</v>
      </c>
      <c r="G325" s="4" t="s">
        <v>205</v>
      </c>
      <c r="H325" s="4">
        <v>3.5</v>
      </c>
      <c r="I325" s="4" t="s">
        <v>49</v>
      </c>
      <c r="J325" s="4">
        <v>20.5</v>
      </c>
      <c r="K325" s="4" t="s">
        <v>49</v>
      </c>
      <c r="L325" s="4" t="b">
        <v>1</v>
      </c>
      <c r="M325" s="5">
        <v>41082</v>
      </c>
      <c r="N325" s="4">
        <v>3500</v>
      </c>
      <c r="O325" s="4" t="s">
        <v>607</v>
      </c>
      <c r="P325" s="4">
        <v>510.42</v>
      </c>
      <c r="Q325" s="4" t="s">
        <v>607</v>
      </c>
      <c r="R325" s="4">
        <v>24</v>
      </c>
      <c r="S325" s="4" t="s">
        <v>49</v>
      </c>
    </row>
    <row r="326" spans="1:19">
      <c r="A326" s="4" t="s">
        <v>895</v>
      </c>
      <c r="B326" s="4" t="s">
        <v>101</v>
      </c>
      <c r="C326" s="4" t="s">
        <v>879</v>
      </c>
      <c r="D326" s="4" t="s">
        <v>238</v>
      </c>
      <c r="E326" s="4" t="s">
        <v>878</v>
      </c>
      <c r="F326" s="4" t="s">
        <v>713</v>
      </c>
      <c r="G326" s="4" t="s">
        <v>119</v>
      </c>
      <c r="H326" s="4">
        <v>4.3899999999999997</v>
      </c>
      <c r="I326" s="4" t="s">
        <v>49</v>
      </c>
      <c r="J326" s="4">
        <v>0</v>
      </c>
      <c r="K326" s="4" t="s">
        <v>49</v>
      </c>
      <c r="L326" s="4" t="b">
        <v>1</v>
      </c>
      <c r="M326" s="5">
        <v>41081</v>
      </c>
      <c r="N326" s="4">
        <v>0</v>
      </c>
      <c r="O326" s="4" t="s">
        <v>607</v>
      </c>
      <c r="P326" s="4">
        <v>0</v>
      </c>
      <c r="Q326" s="4" t="s">
        <v>607</v>
      </c>
      <c r="R326" s="4">
        <v>3</v>
      </c>
      <c r="S326" s="4" t="s">
        <v>49</v>
      </c>
    </row>
    <row r="327" spans="1:19">
      <c r="A327" s="4" t="s">
        <v>878</v>
      </c>
      <c r="B327" s="4" t="s">
        <v>879</v>
      </c>
      <c r="C327" s="4" t="s">
        <v>879</v>
      </c>
      <c r="D327" s="4" t="s">
        <v>238</v>
      </c>
      <c r="E327" s="4" t="s">
        <v>878</v>
      </c>
      <c r="F327" s="4" t="s">
        <v>713</v>
      </c>
      <c r="G327" s="4" t="s">
        <v>119</v>
      </c>
      <c r="H327" s="4">
        <v>6.59</v>
      </c>
      <c r="I327" s="4" t="s">
        <v>49</v>
      </c>
      <c r="J327" s="4">
        <v>5</v>
      </c>
      <c r="K327" s="4" t="s">
        <v>49</v>
      </c>
      <c r="L327" s="4" t="b">
        <v>1</v>
      </c>
      <c r="M327" s="5">
        <v>41081</v>
      </c>
      <c r="N327" s="4">
        <v>1500</v>
      </c>
      <c r="O327" s="4" t="s">
        <v>607</v>
      </c>
      <c r="P327" s="4">
        <v>750</v>
      </c>
      <c r="Q327" s="4" t="s">
        <v>607</v>
      </c>
      <c r="R327" s="4">
        <v>10</v>
      </c>
      <c r="S327" s="4" t="s">
        <v>49</v>
      </c>
    </row>
    <row r="328" spans="1:19">
      <c r="A328" s="4" t="s">
        <v>896</v>
      </c>
      <c r="B328" s="4" t="s">
        <v>232</v>
      </c>
      <c r="C328" s="4" t="s">
        <v>879</v>
      </c>
      <c r="D328" s="4" t="s">
        <v>238</v>
      </c>
      <c r="E328" s="4" t="s">
        <v>878</v>
      </c>
      <c r="F328" s="4" t="s">
        <v>713</v>
      </c>
      <c r="G328" s="4" t="s">
        <v>119</v>
      </c>
      <c r="H328" s="4">
        <v>2.2000000000000002</v>
      </c>
      <c r="I328" s="4" t="s">
        <v>49</v>
      </c>
      <c r="J328" s="4">
        <v>0</v>
      </c>
      <c r="K328" s="4" t="s">
        <v>49</v>
      </c>
      <c r="L328" s="4" t="b">
        <v>1</v>
      </c>
      <c r="M328" s="5">
        <v>41081</v>
      </c>
      <c r="N328" s="4">
        <v>0</v>
      </c>
      <c r="O328" s="4" t="s">
        <v>607</v>
      </c>
      <c r="P328" s="4">
        <v>0</v>
      </c>
      <c r="Q328" s="4" t="s">
        <v>607</v>
      </c>
      <c r="R328" s="4">
        <v>2</v>
      </c>
      <c r="S328" s="4" t="s">
        <v>49</v>
      </c>
    </row>
    <row r="329" spans="1:19">
      <c r="A329" s="4" t="s">
        <v>945</v>
      </c>
      <c r="B329" s="4" t="s">
        <v>62</v>
      </c>
      <c r="C329" s="4" t="s">
        <v>937</v>
      </c>
      <c r="D329" s="4" t="s">
        <v>238</v>
      </c>
      <c r="E329" s="4" t="s">
        <v>936</v>
      </c>
      <c r="F329" s="4" t="s">
        <v>714</v>
      </c>
      <c r="G329" s="4" t="s">
        <v>205</v>
      </c>
      <c r="H329" s="4">
        <v>0</v>
      </c>
      <c r="I329" s="4" t="s">
        <v>49</v>
      </c>
      <c r="J329" s="4">
        <v>0</v>
      </c>
      <c r="K329" s="4" t="s">
        <v>49</v>
      </c>
      <c r="L329" s="4" t="b">
        <v>1</v>
      </c>
      <c r="M329" s="5">
        <v>41089</v>
      </c>
      <c r="N329" s="4">
        <v>0</v>
      </c>
      <c r="O329" s="4" t="s">
        <v>607</v>
      </c>
      <c r="P329" s="4">
        <v>0</v>
      </c>
      <c r="Q329" s="4" t="s">
        <v>607</v>
      </c>
      <c r="R329" s="4">
        <v>2</v>
      </c>
      <c r="S329" s="4" t="s">
        <v>49</v>
      </c>
    </row>
    <row r="330" spans="1:19">
      <c r="A330" s="4" t="s">
        <v>946</v>
      </c>
      <c r="B330" s="4" t="s">
        <v>261</v>
      </c>
      <c r="C330" s="4" t="s">
        <v>937</v>
      </c>
      <c r="D330" s="4" t="s">
        <v>238</v>
      </c>
      <c r="E330" s="4" t="s">
        <v>936</v>
      </c>
      <c r="F330" s="4" t="s">
        <v>714</v>
      </c>
      <c r="G330" s="4" t="s">
        <v>205</v>
      </c>
      <c r="H330" s="4">
        <v>0</v>
      </c>
      <c r="I330" s="4" t="s">
        <v>49</v>
      </c>
      <c r="J330" s="4">
        <v>0</v>
      </c>
      <c r="K330" s="4" t="s">
        <v>49</v>
      </c>
      <c r="L330" s="4" t="b">
        <v>1</v>
      </c>
      <c r="M330" s="5">
        <v>41089</v>
      </c>
      <c r="N330" s="4">
        <v>0</v>
      </c>
      <c r="O330" s="4" t="s">
        <v>607</v>
      </c>
      <c r="P330" s="4">
        <v>0</v>
      </c>
      <c r="Q330" s="4" t="s">
        <v>607</v>
      </c>
      <c r="R330" s="4">
        <v>2</v>
      </c>
      <c r="S330" s="4" t="s">
        <v>49</v>
      </c>
    </row>
    <row r="331" spans="1:19">
      <c r="A331" s="4" t="s">
        <v>947</v>
      </c>
      <c r="B331" s="4" t="s">
        <v>287</v>
      </c>
      <c r="C331" s="4" t="s">
        <v>937</v>
      </c>
      <c r="D331" s="4" t="s">
        <v>238</v>
      </c>
      <c r="E331" s="4" t="s">
        <v>936</v>
      </c>
      <c r="F331" s="4" t="s">
        <v>714</v>
      </c>
      <c r="G331" s="4" t="s">
        <v>205</v>
      </c>
      <c r="H331" s="4">
        <v>0</v>
      </c>
      <c r="I331" s="4" t="s">
        <v>49</v>
      </c>
      <c r="J331" s="4">
        <v>0</v>
      </c>
      <c r="K331" s="4" t="s">
        <v>49</v>
      </c>
      <c r="L331" s="4" t="b">
        <v>1</v>
      </c>
      <c r="M331" s="5">
        <v>41089</v>
      </c>
      <c r="N331" s="4">
        <v>0</v>
      </c>
      <c r="O331" s="4" t="s">
        <v>607</v>
      </c>
      <c r="P331" s="4">
        <v>0</v>
      </c>
      <c r="Q331" s="4" t="s">
        <v>607</v>
      </c>
      <c r="R331" s="4">
        <v>2</v>
      </c>
      <c r="S331" s="4" t="s">
        <v>49</v>
      </c>
    </row>
    <row r="332" spans="1:19">
      <c r="A332" s="4" t="s">
        <v>948</v>
      </c>
      <c r="B332" s="4" t="s">
        <v>282</v>
      </c>
      <c r="C332" s="4" t="s">
        <v>937</v>
      </c>
      <c r="D332" s="4" t="s">
        <v>238</v>
      </c>
      <c r="E332" s="4" t="s">
        <v>936</v>
      </c>
      <c r="F332" s="4" t="s">
        <v>714</v>
      </c>
      <c r="G332" s="4" t="s">
        <v>205</v>
      </c>
      <c r="H332" s="4">
        <v>0</v>
      </c>
      <c r="I332" s="4" t="s">
        <v>49</v>
      </c>
      <c r="J332" s="4">
        <v>0</v>
      </c>
      <c r="K332" s="4" t="s">
        <v>49</v>
      </c>
      <c r="L332" s="4" t="b">
        <v>1</v>
      </c>
      <c r="M332" s="5">
        <v>41089</v>
      </c>
      <c r="N332" s="4">
        <v>0</v>
      </c>
      <c r="O332" s="4" t="s">
        <v>607</v>
      </c>
      <c r="P332" s="4">
        <v>0</v>
      </c>
      <c r="Q332" s="4" t="s">
        <v>607</v>
      </c>
      <c r="R332" s="4">
        <v>2</v>
      </c>
      <c r="S332" s="4" t="s">
        <v>49</v>
      </c>
    </row>
    <row r="333" spans="1:19">
      <c r="A333" s="4" t="s">
        <v>949</v>
      </c>
      <c r="B333" s="4" t="s">
        <v>291</v>
      </c>
      <c r="C333" s="4" t="s">
        <v>937</v>
      </c>
      <c r="D333" s="4" t="s">
        <v>238</v>
      </c>
      <c r="E333" s="4" t="s">
        <v>936</v>
      </c>
      <c r="F333" s="4" t="s">
        <v>714</v>
      </c>
      <c r="G333" s="4" t="s">
        <v>205</v>
      </c>
      <c r="H333" s="4">
        <v>0</v>
      </c>
      <c r="I333" s="4" t="s">
        <v>49</v>
      </c>
      <c r="J333" s="4">
        <v>0</v>
      </c>
      <c r="K333" s="4" t="s">
        <v>49</v>
      </c>
      <c r="L333" s="4" t="b">
        <v>1</v>
      </c>
      <c r="M333" s="5">
        <v>41089</v>
      </c>
      <c r="N333" s="4">
        <v>0</v>
      </c>
      <c r="O333" s="4" t="s">
        <v>607</v>
      </c>
      <c r="P333" s="4">
        <v>0</v>
      </c>
      <c r="Q333" s="4" t="s">
        <v>607</v>
      </c>
      <c r="R333" s="4">
        <v>4</v>
      </c>
      <c r="S333" s="4" t="s">
        <v>49</v>
      </c>
    </row>
    <row r="334" spans="1:19">
      <c r="A334" s="4" t="s">
        <v>936</v>
      </c>
      <c r="B334" s="4" t="s">
        <v>937</v>
      </c>
      <c r="C334" s="4" t="s">
        <v>937</v>
      </c>
      <c r="D334" s="4" t="s">
        <v>238</v>
      </c>
      <c r="E334" s="4" t="s">
        <v>936</v>
      </c>
      <c r="F334" s="4" t="s">
        <v>714</v>
      </c>
      <c r="G334" s="4" t="s">
        <v>205</v>
      </c>
      <c r="H334" s="4">
        <v>17.989999999999998</v>
      </c>
      <c r="I334" s="4" t="s">
        <v>49</v>
      </c>
      <c r="J334" s="4">
        <v>6.01</v>
      </c>
      <c r="K334" s="4" t="s">
        <v>49</v>
      </c>
      <c r="L334" s="4" t="b">
        <v>1</v>
      </c>
      <c r="M334" s="5">
        <v>41089</v>
      </c>
      <c r="N334" s="4">
        <v>3500</v>
      </c>
      <c r="O334" s="4" t="s">
        <v>607</v>
      </c>
      <c r="P334" s="4">
        <v>2622.96</v>
      </c>
      <c r="Q334" s="4" t="s">
        <v>607</v>
      </c>
      <c r="R334" s="4">
        <v>24</v>
      </c>
      <c r="S334" s="4" t="s">
        <v>49</v>
      </c>
    </row>
    <row r="335" spans="1:19">
      <c r="A335" s="4" t="s">
        <v>950</v>
      </c>
      <c r="B335" s="4" t="s">
        <v>292</v>
      </c>
      <c r="C335" s="4" t="s">
        <v>937</v>
      </c>
      <c r="D335" s="4" t="s">
        <v>238</v>
      </c>
      <c r="E335" s="4" t="s">
        <v>936</v>
      </c>
      <c r="F335" s="4" t="s">
        <v>714</v>
      </c>
      <c r="G335" s="4" t="s">
        <v>205</v>
      </c>
      <c r="H335" s="4">
        <v>0</v>
      </c>
      <c r="I335" s="4" t="s">
        <v>49</v>
      </c>
      <c r="J335" s="4">
        <v>0</v>
      </c>
      <c r="K335" s="4" t="s">
        <v>49</v>
      </c>
      <c r="L335" s="4" t="b">
        <v>1</v>
      </c>
      <c r="M335" s="5">
        <v>41089</v>
      </c>
      <c r="N335" s="4">
        <v>0</v>
      </c>
      <c r="O335" s="4" t="s">
        <v>607</v>
      </c>
      <c r="P335" s="4">
        <v>0</v>
      </c>
      <c r="Q335" s="4" t="s">
        <v>607</v>
      </c>
      <c r="R335" s="4">
        <v>4</v>
      </c>
      <c r="S335" s="4" t="s">
        <v>49</v>
      </c>
    </row>
    <row r="336" spans="1:19">
      <c r="A336" s="4" t="s">
        <v>80</v>
      </c>
      <c r="B336" s="4" t="s">
        <v>81</v>
      </c>
      <c r="C336" s="4" t="s">
        <v>12</v>
      </c>
      <c r="D336" s="4" t="s">
        <v>704</v>
      </c>
      <c r="E336" s="4" t="s">
        <v>227</v>
      </c>
      <c r="F336" s="4" t="s">
        <v>29</v>
      </c>
      <c r="G336" s="4" t="s">
        <v>119</v>
      </c>
      <c r="H336" s="4">
        <v>0.5</v>
      </c>
      <c r="I336" s="4" t="s">
        <v>49</v>
      </c>
      <c r="J336" s="4">
        <v>0</v>
      </c>
      <c r="K336" s="4" t="s">
        <v>49</v>
      </c>
      <c r="L336" s="4" t="b">
        <v>0</v>
      </c>
      <c r="M336" s="5">
        <v>40940</v>
      </c>
      <c r="N336" s="4">
        <v>0</v>
      </c>
      <c r="O336" s="4" t="s">
        <v>607</v>
      </c>
      <c r="P336" s="4">
        <v>0</v>
      </c>
      <c r="Q336" s="4" t="s">
        <v>607</v>
      </c>
      <c r="R336" s="4">
        <v>0</v>
      </c>
      <c r="S336" s="4" t="s">
        <v>49</v>
      </c>
    </row>
    <row r="337" spans="1:19">
      <c r="A337" s="4" t="s">
        <v>1090</v>
      </c>
      <c r="B337" s="4" t="s">
        <v>1091</v>
      </c>
      <c r="C337" s="4" t="s">
        <v>1091</v>
      </c>
      <c r="D337" s="4" t="s">
        <v>704</v>
      </c>
      <c r="E337" s="4" t="s">
        <v>1090</v>
      </c>
      <c r="F337" s="4" t="s">
        <v>29</v>
      </c>
      <c r="G337" s="4" t="s">
        <v>119</v>
      </c>
      <c r="H337" s="4">
        <v>13</v>
      </c>
      <c r="I337" s="4" t="s">
        <v>49</v>
      </c>
      <c r="J337" s="4">
        <v>107</v>
      </c>
      <c r="K337" s="4" t="s">
        <v>49</v>
      </c>
      <c r="L337" s="4" t="b">
        <v>1</v>
      </c>
      <c r="M337" s="5">
        <v>41116</v>
      </c>
      <c r="N337" s="4">
        <v>10800</v>
      </c>
      <c r="O337" s="4" t="s">
        <v>607</v>
      </c>
      <c r="P337" s="4">
        <v>1170</v>
      </c>
      <c r="Q337" s="4" t="s">
        <v>607</v>
      </c>
      <c r="R337" s="4">
        <v>120</v>
      </c>
      <c r="S337" s="4" t="s">
        <v>49</v>
      </c>
    </row>
    <row r="338" spans="1:19">
      <c r="A338" s="4" t="s">
        <v>851</v>
      </c>
      <c r="B338" s="4" t="s">
        <v>852</v>
      </c>
      <c r="C338" s="4" t="s">
        <v>852</v>
      </c>
      <c r="D338" s="4" t="s">
        <v>704</v>
      </c>
      <c r="E338" s="4" t="s">
        <v>851</v>
      </c>
      <c r="F338" s="4" t="s">
        <v>29</v>
      </c>
      <c r="G338" s="4" t="s">
        <v>205</v>
      </c>
      <c r="H338" s="4">
        <v>3</v>
      </c>
      <c r="I338" s="4" t="s">
        <v>49</v>
      </c>
      <c r="J338" s="4">
        <v>0</v>
      </c>
      <c r="K338" s="4" t="s">
        <v>49</v>
      </c>
      <c r="L338" s="4" t="b">
        <v>1</v>
      </c>
      <c r="M338" s="5">
        <v>41072</v>
      </c>
      <c r="N338" s="4">
        <v>500</v>
      </c>
      <c r="O338" s="4" t="s">
        <v>607</v>
      </c>
      <c r="P338" s="4">
        <v>500</v>
      </c>
      <c r="Q338" s="4" t="s">
        <v>607</v>
      </c>
      <c r="R338" s="4">
        <v>3</v>
      </c>
      <c r="S338" s="4" t="s">
        <v>49</v>
      </c>
    </row>
    <row r="339" spans="1:19">
      <c r="A339" s="4" t="s">
        <v>861</v>
      </c>
      <c r="B339" s="4" t="s">
        <v>852</v>
      </c>
      <c r="C339" s="4" t="s">
        <v>852</v>
      </c>
      <c r="D339" s="4" t="s">
        <v>704</v>
      </c>
      <c r="E339" s="4" t="s">
        <v>851</v>
      </c>
      <c r="F339" s="4" t="s">
        <v>29</v>
      </c>
      <c r="G339" s="4" t="s">
        <v>205</v>
      </c>
      <c r="H339" s="4">
        <v>0</v>
      </c>
      <c r="I339" s="4" t="s">
        <v>49</v>
      </c>
      <c r="J339" s="4">
        <v>0</v>
      </c>
      <c r="K339" s="4" t="s">
        <v>49</v>
      </c>
      <c r="L339" s="4" t="b">
        <v>1</v>
      </c>
      <c r="M339" s="5">
        <v>41072</v>
      </c>
      <c r="N339" s="4">
        <v>500</v>
      </c>
      <c r="O339" s="4" t="s">
        <v>607</v>
      </c>
      <c r="P339" s="4">
        <v>500</v>
      </c>
      <c r="Q339" s="4" t="s">
        <v>607</v>
      </c>
      <c r="R339" s="4">
        <v>3</v>
      </c>
      <c r="S339" s="4" t="s">
        <v>49</v>
      </c>
    </row>
    <row r="340" spans="1:19">
      <c r="A340" s="4" t="s">
        <v>439</v>
      </c>
      <c r="B340" s="4" t="s">
        <v>440</v>
      </c>
      <c r="C340" s="4" t="s">
        <v>440</v>
      </c>
      <c r="D340" s="4" t="s">
        <v>704</v>
      </c>
      <c r="E340" s="4" t="s">
        <v>439</v>
      </c>
      <c r="F340" s="4" t="s">
        <v>29</v>
      </c>
      <c r="G340" s="4" t="s">
        <v>119</v>
      </c>
      <c r="H340" s="4">
        <v>60.42</v>
      </c>
      <c r="I340" s="4" t="s">
        <v>49</v>
      </c>
      <c r="J340" s="4">
        <v>59.58</v>
      </c>
      <c r="K340" s="4" t="s">
        <v>49</v>
      </c>
      <c r="L340" s="4" t="b">
        <v>1</v>
      </c>
      <c r="M340" s="5">
        <v>41001</v>
      </c>
      <c r="N340" s="4">
        <v>8500</v>
      </c>
      <c r="O340" s="4" t="s">
        <v>607</v>
      </c>
      <c r="P340" s="4">
        <v>4279.47</v>
      </c>
      <c r="Q340" s="4" t="s">
        <v>607</v>
      </c>
      <c r="R340" s="4">
        <v>120</v>
      </c>
      <c r="S340" s="4" t="s">
        <v>49</v>
      </c>
    </row>
    <row r="341" spans="1:19">
      <c r="A341" s="4" t="s">
        <v>445</v>
      </c>
      <c r="B341" s="4" t="s">
        <v>440</v>
      </c>
      <c r="C341" s="4" t="s">
        <v>440</v>
      </c>
      <c r="D341" s="4" t="s">
        <v>704</v>
      </c>
      <c r="E341" s="4" t="s">
        <v>439</v>
      </c>
      <c r="F341" s="4" t="s">
        <v>29</v>
      </c>
      <c r="G341" s="4" t="s">
        <v>119</v>
      </c>
      <c r="H341" s="4">
        <v>60.42</v>
      </c>
      <c r="I341" s="4" t="s">
        <v>49</v>
      </c>
      <c r="J341" s="4">
        <v>59.58</v>
      </c>
      <c r="K341" s="4" t="s">
        <v>49</v>
      </c>
      <c r="L341" s="4" t="b">
        <v>1</v>
      </c>
      <c r="M341" s="5">
        <v>41001</v>
      </c>
      <c r="N341" s="4">
        <v>8500</v>
      </c>
      <c r="O341" s="4" t="s">
        <v>607</v>
      </c>
      <c r="P341" s="4">
        <v>4279.47</v>
      </c>
      <c r="Q341" s="4" t="s">
        <v>607</v>
      </c>
      <c r="R341" s="4">
        <v>120</v>
      </c>
      <c r="S341" s="4" t="s">
        <v>49</v>
      </c>
    </row>
    <row r="342" spans="1:19">
      <c r="A342" s="4" t="s">
        <v>816</v>
      </c>
      <c r="B342" s="4" t="s">
        <v>817</v>
      </c>
      <c r="C342" s="4" t="s">
        <v>817</v>
      </c>
      <c r="D342" s="4" t="s">
        <v>238</v>
      </c>
      <c r="E342" s="4" t="s">
        <v>816</v>
      </c>
      <c r="F342" s="4" t="s">
        <v>714</v>
      </c>
      <c r="G342" s="4" t="s">
        <v>119</v>
      </c>
      <c r="H342" s="4">
        <v>19</v>
      </c>
      <c r="I342" s="4" t="s">
        <v>49</v>
      </c>
      <c r="J342" s="4">
        <v>12</v>
      </c>
      <c r="K342" s="4" t="s">
        <v>49</v>
      </c>
      <c r="L342" s="4" t="b">
        <v>1</v>
      </c>
      <c r="M342" s="5">
        <v>41065</v>
      </c>
      <c r="N342" s="4">
        <v>2000</v>
      </c>
      <c r="O342" s="4" t="s">
        <v>607</v>
      </c>
      <c r="P342" s="4">
        <v>875</v>
      </c>
      <c r="Q342" s="4" t="s">
        <v>607</v>
      </c>
      <c r="R342" s="4">
        <v>24</v>
      </c>
      <c r="S342" s="4" t="s">
        <v>49</v>
      </c>
    </row>
    <row r="343" spans="1:19">
      <c r="A343" s="4" t="s">
        <v>819</v>
      </c>
      <c r="B343" s="4" t="s">
        <v>292</v>
      </c>
      <c r="C343" s="4" t="s">
        <v>817</v>
      </c>
      <c r="D343" s="4" t="s">
        <v>238</v>
      </c>
      <c r="E343" s="4" t="s">
        <v>816</v>
      </c>
      <c r="F343" s="4" t="s">
        <v>714</v>
      </c>
      <c r="G343" s="4" t="s">
        <v>119</v>
      </c>
      <c r="H343" s="4">
        <v>9</v>
      </c>
      <c r="I343" s="4" t="s">
        <v>49</v>
      </c>
      <c r="J343" s="4">
        <v>0</v>
      </c>
      <c r="K343" s="4" t="s">
        <v>49</v>
      </c>
      <c r="L343" s="4" t="b">
        <v>1</v>
      </c>
      <c r="M343" s="5">
        <v>41065</v>
      </c>
      <c r="N343" s="4">
        <v>0</v>
      </c>
      <c r="O343" s="4" t="s">
        <v>607</v>
      </c>
      <c r="P343" s="4">
        <v>0</v>
      </c>
      <c r="Q343" s="4" t="s">
        <v>607</v>
      </c>
      <c r="R343" s="4">
        <v>4</v>
      </c>
      <c r="S343" s="4" t="s">
        <v>49</v>
      </c>
    </row>
    <row r="344" spans="1:19">
      <c r="A344" s="4" t="s">
        <v>820</v>
      </c>
      <c r="B344" s="4" t="s">
        <v>290</v>
      </c>
      <c r="C344" s="4" t="s">
        <v>817</v>
      </c>
      <c r="D344" s="4" t="s">
        <v>238</v>
      </c>
      <c r="E344" s="4" t="s">
        <v>816</v>
      </c>
      <c r="F344" s="4" t="s">
        <v>714</v>
      </c>
      <c r="G344" s="4" t="s">
        <v>119</v>
      </c>
      <c r="H344" s="4">
        <v>2</v>
      </c>
      <c r="I344" s="4" t="s">
        <v>49</v>
      </c>
      <c r="J344" s="4">
        <v>0</v>
      </c>
      <c r="K344" s="4" t="s">
        <v>49</v>
      </c>
      <c r="L344" s="4" t="b">
        <v>1</v>
      </c>
      <c r="M344" s="5">
        <v>41065</v>
      </c>
      <c r="N344" s="4">
        <v>0</v>
      </c>
      <c r="O344" s="4" t="s">
        <v>607</v>
      </c>
      <c r="P344" s="4">
        <v>0</v>
      </c>
      <c r="Q344" s="4" t="s">
        <v>607</v>
      </c>
      <c r="R344" s="4">
        <v>2</v>
      </c>
      <c r="S344" s="4" t="s">
        <v>49</v>
      </c>
    </row>
    <row r="345" spans="1:19">
      <c r="A345" s="4" t="s">
        <v>821</v>
      </c>
      <c r="B345" s="4" t="s">
        <v>293</v>
      </c>
      <c r="C345" s="4" t="s">
        <v>817</v>
      </c>
      <c r="D345" s="4" t="s">
        <v>238</v>
      </c>
      <c r="E345" s="4" t="s">
        <v>816</v>
      </c>
      <c r="F345" s="4" t="s">
        <v>714</v>
      </c>
      <c r="G345" s="4" t="s">
        <v>119</v>
      </c>
      <c r="H345" s="4">
        <v>2</v>
      </c>
      <c r="I345" s="4" t="s">
        <v>49</v>
      </c>
      <c r="J345" s="4">
        <v>4</v>
      </c>
      <c r="K345" s="4" t="s">
        <v>49</v>
      </c>
      <c r="L345" s="4" t="b">
        <v>1</v>
      </c>
      <c r="M345" s="5">
        <v>41065</v>
      </c>
      <c r="N345" s="4">
        <v>0</v>
      </c>
      <c r="O345" s="4" t="s">
        <v>607</v>
      </c>
      <c r="P345" s="4">
        <v>0</v>
      </c>
      <c r="Q345" s="4" t="s">
        <v>607</v>
      </c>
      <c r="R345" s="4">
        <v>6</v>
      </c>
      <c r="S345" s="4" t="s">
        <v>49</v>
      </c>
    </row>
    <row r="346" spans="1:19">
      <c r="A346" s="4" t="s">
        <v>813</v>
      </c>
      <c r="B346" s="4" t="s">
        <v>291</v>
      </c>
      <c r="C346" s="4" t="s">
        <v>817</v>
      </c>
      <c r="D346" s="4" t="s">
        <v>238</v>
      </c>
      <c r="E346" s="4" t="s">
        <v>816</v>
      </c>
      <c r="F346" s="4" t="s">
        <v>714</v>
      </c>
      <c r="G346" s="4" t="s">
        <v>119</v>
      </c>
      <c r="H346" s="4">
        <v>6</v>
      </c>
      <c r="I346" s="4" t="s">
        <v>49</v>
      </c>
      <c r="J346" s="4">
        <v>0</v>
      </c>
      <c r="K346" s="4" t="s">
        <v>49</v>
      </c>
      <c r="L346" s="4" t="b">
        <v>1</v>
      </c>
      <c r="M346" s="5">
        <v>41065</v>
      </c>
      <c r="N346" s="4">
        <v>0</v>
      </c>
      <c r="O346" s="4" t="s">
        <v>607</v>
      </c>
      <c r="P346" s="4">
        <v>0</v>
      </c>
      <c r="Q346" s="4" t="s">
        <v>607</v>
      </c>
      <c r="R346" s="4">
        <v>4</v>
      </c>
      <c r="S346" s="4" t="s">
        <v>49</v>
      </c>
    </row>
    <row r="347" spans="1:19">
      <c r="A347" s="4" t="s">
        <v>504</v>
      </c>
      <c r="B347" s="4" t="s">
        <v>505</v>
      </c>
      <c r="C347" s="4" t="s">
        <v>505</v>
      </c>
      <c r="D347" s="4" t="s">
        <v>238</v>
      </c>
      <c r="E347" s="4" t="s">
        <v>504</v>
      </c>
      <c r="F347" s="4" t="s">
        <v>715</v>
      </c>
      <c r="G347" s="4" t="s">
        <v>205</v>
      </c>
      <c r="H347" s="4">
        <v>2.5</v>
      </c>
      <c r="I347" s="4" t="s">
        <v>49</v>
      </c>
      <c r="J347" s="4">
        <v>2.5</v>
      </c>
      <c r="K347" s="4" t="s">
        <v>49</v>
      </c>
      <c r="L347" s="4" t="b">
        <v>1</v>
      </c>
      <c r="M347" s="5">
        <v>41017</v>
      </c>
      <c r="N347" s="4">
        <v>800</v>
      </c>
      <c r="O347" s="4" t="s">
        <v>607</v>
      </c>
      <c r="P347" s="4">
        <v>400</v>
      </c>
      <c r="Q347" s="4" t="s">
        <v>607</v>
      </c>
      <c r="R347" s="4">
        <v>5</v>
      </c>
      <c r="S347" s="4" t="s">
        <v>49</v>
      </c>
    </row>
    <row r="348" spans="1:19">
      <c r="A348" s="4" t="s">
        <v>515</v>
      </c>
      <c r="B348" s="4" t="s">
        <v>85</v>
      </c>
      <c r="C348" s="4" t="s">
        <v>505</v>
      </c>
      <c r="D348" s="4" t="s">
        <v>238</v>
      </c>
      <c r="E348" s="4" t="s">
        <v>504</v>
      </c>
      <c r="F348" s="4" t="s">
        <v>715</v>
      </c>
      <c r="G348" s="4" t="s">
        <v>205</v>
      </c>
      <c r="H348" s="4">
        <v>0</v>
      </c>
      <c r="I348" s="4" t="s">
        <v>49</v>
      </c>
      <c r="J348" s="4">
        <v>0</v>
      </c>
      <c r="K348" s="4" t="s">
        <v>49</v>
      </c>
      <c r="L348" s="4" t="b">
        <v>1</v>
      </c>
      <c r="M348" s="5">
        <v>41017</v>
      </c>
      <c r="N348" s="4">
        <v>0</v>
      </c>
      <c r="O348" s="4" t="s">
        <v>607</v>
      </c>
      <c r="P348" s="4">
        <v>0</v>
      </c>
      <c r="Q348" s="4" t="s">
        <v>607</v>
      </c>
      <c r="R348" s="4">
        <v>1</v>
      </c>
      <c r="S348" s="4" t="s">
        <v>49</v>
      </c>
    </row>
    <row r="349" spans="1:19">
      <c r="A349" s="4" t="s">
        <v>512</v>
      </c>
      <c r="B349" s="4" t="s">
        <v>62</v>
      </c>
      <c r="C349" s="4" t="s">
        <v>505</v>
      </c>
      <c r="D349" s="4" t="s">
        <v>238</v>
      </c>
      <c r="E349" s="4" t="s">
        <v>504</v>
      </c>
      <c r="F349" s="4" t="s">
        <v>715</v>
      </c>
      <c r="G349" s="4" t="s">
        <v>205</v>
      </c>
      <c r="H349" s="4">
        <v>0</v>
      </c>
      <c r="I349" s="4" t="s">
        <v>49</v>
      </c>
      <c r="J349" s="4">
        <v>0</v>
      </c>
      <c r="K349" s="4" t="s">
        <v>49</v>
      </c>
      <c r="L349" s="4" t="b">
        <v>1</v>
      </c>
      <c r="M349" s="5">
        <v>41017</v>
      </c>
      <c r="N349" s="4">
        <v>0</v>
      </c>
      <c r="O349" s="4" t="s">
        <v>607</v>
      </c>
      <c r="P349" s="4">
        <v>0</v>
      </c>
      <c r="Q349" s="4" t="s">
        <v>607</v>
      </c>
      <c r="R349" s="4">
        <v>1</v>
      </c>
      <c r="S349" s="4" t="s">
        <v>49</v>
      </c>
    </row>
    <row r="350" spans="1:19">
      <c r="A350" s="4" t="s">
        <v>446</v>
      </c>
      <c r="B350" s="4" t="s">
        <v>287</v>
      </c>
      <c r="C350" s="4" t="s">
        <v>436</v>
      </c>
      <c r="D350" s="4" t="s">
        <v>238</v>
      </c>
      <c r="E350" s="4" t="s">
        <v>435</v>
      </c>
      <c r="F350" s="4" t="s">
        <v>714</v>
      </c>
      <c r="G350" s="4" t="s">
        <v>205</v>
      </c>
      <c r="H350" s="4">
        <v>0</v>
      </c>
      <c r="I350" s="4" t="s">
        <v>49</v>
      </c>
      <c r="J350" s="4">
        <v>0</v>
      </c>
      <c r="K350" s="4" t="s">
        <v>49</v>
      </c>
      <c r="L350" s="4" t="b">
        <v>1</v>
      </c>
      <c r="M350" s="5">
        <v>41003</v>
      </c>
      <c r="N350" s="4">
        <v>0</v>
      </c>
      <c r="O350" s="4" t="s">
        <v>607</v>
      </c>
      <c r="P350" s="4">
        <v>0</v>
      </c>
      <c r="Q350" s="4" t="s">
        <v>607</v>
      </c>
      <c r="R350" s="4">
        <v>2</v>
      </c>
      <c r="S350" s="4" t="s">
        <v>49</v>
      </c>
    </row>
    <row r="351" spans="1:19">
      <c r="A351" s="4" t="s">
        <v>863</v>
      </c>
      <c r="B351" s="4" t="s">
        <v>85</v>
      </c>
      <c r="C351" s="4" t="s">
        <v>825</v>
      </c>
      <c r="D351" s="4" t="s">
        <v>238</v>
      </c>
      <c r="E351" s="4" t="s">
        <v>824</v>
      </c>
      <c r="F351" s="4" t="s">
        <v>715</v>
      </c>
      <c r="G351" s="4" t="s">
        <v>119</v>
      </c>
      <c r="H351" s="4">
        <v>1</v>
      </c>
      <c r="I351" s="4" t="s">
        <v>49</v>
      </c>
      <c r="J351" s="4">
        <v>1</v>
      </c>
      <c r="K351" s="4" t="s">
        <v>49</v>
      </c>
      <c r="L351" s="4" t="b">
        <v>1</v>
      </c>
      <c r="M351" s="5">
        <v>41066</v>
      </c>
      <c r="N351" s="4">
        <v>0</v>
      </c>
      <c r="O351" s="4" t="s">
        <v>607</v>
      </c>
      <c r="P351" s="4">
        <v>0</v>
      </c>
      <c r="Q351" s="4" t="s">
        <v>607</v>
      </c>
      <c r="R351" s="4">
        <v>2</v>
      </c>
      <c r="S351" s="4" t="s">
        <v>49</v>
      </c>
    </row>
    <row r="352" spans="1:19">
      <c r="A352" s="4" t="s">
        <v>824</v>
      </c>
      <c r="B352" s="4" t="s">
        <v>825</v>
      </c>
      <c r="C352" s="4" t="s">
        <v>825</v>
      </c>
      <c r="D352" s="4" t="s">
        <v>238</v>
      </c>
      <c r="E352" s="4" t="s">
        <v>824</v>
      </c>
      <c r="F352" s="4" t="s">
        <v>715</v>
      </c>
      <c r="G352" s="4" t="s">
        <v>119</v>
      </c>
      <c r="H352" s="4">
        <v>2</v>
      </c>
      <c r="I352" s="4" t="s">
        <v>49</v>
      </c>
      <c r="J352" s="4">
        <v>4</v>
      </c>
      <c r="K352" s="4" t="s">
        <v>49</v>
      </c>
      <c r="L352" s="4" t="b">
        <v>1</v>
      </c>
      <c r="M352" s="5">
        <v>41066</v>
      </c>
      <c r="N352" s="4">
        <v>800</v>
      </c>
      <c r="O352" s="4" t="s">
        <v>607</v>
      </c>
      <c r="P352" s="4">
        <v>266.67</v>
      </c>
      <c r="Q352" s="4" t="s">
        <v>607</v>
      </c>
      <c r="R352" s="4">
        <v>6</v>
      </c>
      <c r="S352" s="4" t="s">
        <v>49</v>
      </c>
    </row>
    <row r="353" spans="1:19">
      <c r="A353" s="4" t="s">
        <v>441</v>
      </c>
      <c r="B353" s="4" t="s">
        <v>442</v>
      </c>
      <c r="C353" s="4" t="s">
        <v>442</v>
      </c>
      <c r="D353" s="4" t="s">
        <v>238</v>
      </c>
      <c r="E353" s="4" t="s">
        <v>441</v>
      </c>
      <c r="F353" s="4" t="s">
        <v>715</v>
      </c>
      <c r="G353" s="4" t="s">
        <v>205</v>
      </c>
      <c r="H353" s="4">
        <v>3</v>
      </c>
      <c r="I353" s="4" t="s">
        <v>49</v>
      </c>
      <c r="J353" s="4">
        <v>2</v>
      </c>
      <c r="K353" s="4" t="s">
        <v>49</v>
      </c>
      <c r="L353" s="4" t="b">
        <v>1</v>
      </c>
      <c r="M353" s="5">
        <v>41002</v>
      </c>
      <c r="N353" s="4">
        <v>800</v>
      </c>
      <c r="O353" s="4" t="s">
        <v>607</v>
      </c>
      <c r="P353" s="4">
        <v>320</v>
      </c>
      <c r="Q353" s="4" t="s">
        <v>607</v>
      </c>
      <c r="R353" s="4">
        <v>5</v>
      </c>
      <c r="S353" s="4" t="s">
        <v>49</v>
      </c>
    </row>
    <row r="354" spans="1:19">
      <c r="A354" s="4" t="s">
        <v>453</v>
      </c>
      <c r="B354" s="4" t="s">
        <v>85</v>
      </c>
      <c r="C354" s="4" t="s">
        <v>442</v>
      </c>
      <c r="D354" s="4" t="s">
        <v>238</v>
      </c>
      <c r="E354" s="4" t="s">
        <v>441</v>
      </c>
      <c r="F354" s="4" t="s">
        <v>715</v>
      </c>
      <c r="G354" s="4" t="s">
        <v>205</v>
      </c>
      <c r="H354" s="4">
        <v>1</v>
      </c>
      <c r="I354" s="4" t="s">
        <v>49</v>
      </c>
      <c r="J354" s="4">
        <v>0</v>
      </c>
      <c r="K354" s="4" t="s">
        <v>49</v>
      </c>
      <c r="L354" s="4" t="b">
        <v>1</v>
      </c>
      <c r="M354" s="5">
        <v>41002</v>
      </c>
      <c r="N354" s="4">
        <v>0</v>
      </c>
      <c r="O354" s="4" t="s">
        <v>607</v>
      </c>
      <c r="P354" s="4">
        <v>0</v>
      </c>
      <c r="Q354" s="4" t="s">
        <v>607</v>
      </c>
      <c r="R354" s="4">
        <v>1</v>
      </c>
      <c r="S354" s="4" t="s">
        <v>49</v>
      </c>
    </row>
    <row r="355" spans="1:19">
      <c r="A355" s="4" t="s">
        <v>454</v>
      </c>
      <c r="B355" s="4" t="s">
        <v>101</v>
      </c>
      <c r="C355" s="4" t="s">
        <v>442</v>
      </c>
      <c r="D355" s="4" t="s">
        <v>238</v>
      </c>
      <c r="E355" s="4" t="s">
        <v>441</v>
      </c>
      <c r="F355" s="4" t="s">
        <v>715</v>
      </c>
      <c r="G355" s="4" t="s">
        <v>205</v>
      </c>
      <c r="H355" s="4">
        <v>2</v>
      </c>
      <c r="I355" s="4" t="s">
        <v>49</v>
      </c>
      <c r="J355" s="4">
        <v>1</v>
      </c>
      <c r="K355" s="4" t="s">
        <v>49</v>
      </c>
      <c r="L355" s="4" t="b">
        <v>1</v>
      </c>
      <c r="M355" s="5">
        <v>41002</v>
      </c>
      <c r="N355" s="4">
        <v>0</v>
      </c>
      <c r="O355" s="4" t="s">
        <v>607</v>
      </c>
      <c r="P355" s="4">
        <v>0</v>
      </c>
      <c r="Q355" s="4" t="s">
        <v>607</v>
      </c>
      <c r="R355" s="4">
        <v>3</v>
      </c>
      <c r="S355" s="4" t="s">
        <v>49</v>
      </c>
    </row>
    <row r="356" spans="1:19">
      <c r="A356" s="4" t="s">
        <v>828</v>
      </c>
      <c r="B356" s="4" t="s">
        <v>101</v>
      </c>
      <c r="C356" s="4" t="s">
        <v>825</v>
      </c>
      <c r="D356" s="4" t="s">
        <v>238</v>
      </c>
      <c r="E356" s="4" t="s">
        <v>824</v>
      </c>
      <c r="F356" s="4" t="s">
        <v>715</v>
      </c>
      <c r="G356" s="4" t="s">
        <v>119</v>
      </c>
      <c r="H356" s="4">
        <v>1</v>
      </c>
      <c r="I356" s="4" t="s">
        <v>49</v>
      </c>
      <c r="J356" s="4">
        <v>2</v>
      </c>
      <c r="K356" s="4" t="s">
        <v>49</v>
      </c>
      <c r="L356" s="4" t="b">
        <v>1</v>
      </c>
      <c r="M356" s="5">
        <v>41066</v>
      </c>
      <c r="N356" s="4">
        <v>0</v>
      </c>
      <c r="O356" s="4" t="s">
        <v>607</v>
      </c>
      <c r="P356" s="4">
        <v>0</v>
      </c>
      <c r="Q356" s="4" t="s">
        <v>607</v>
      </c>
      <c r="R356" s="4">
        <v>3</v>
      </c>
      <c r="S356" s="4" t="s">
        <v>49</v>
      </c>
    </row>
    <row r="357" spans="1:19">
      <c r="A357" s="4" t="s">
        <v>447</v>
      </c>
      <c r="B357" s="4" t="s">
        <v>62</v>
      </c>
      <c r="C357" s="4" t="s">
        <v>442</v>
      </c>
      <c r="D357" s="4" t="s">
        <v>238</v>
      </c>
      <c r="E357" s="4" t="s">
        <v>441</v>
      </c>
      <c r="F357" s="4" t="s">
        <v>715</v>
      </c>
      <c r="G357" s="4" t="s">
        <v>205</v>
      </c>
      <c r="H357" s="4">
        <v>0</v>
      </c>
      <c r="I357" s="4" t="s">
        <v>49</v>
      </c>
      <c r="J357" s="4">
        <v>0</v>
      </c>
      <c r="K357" s="4" t="s">
        <v>49</v>
      </c>
      <c r="L357" s="4" t="b">
        <v>1</v>
      </c>
      <c r="M357" s="5">
        <v>41002</v>
      </c>
      <c r="N357" s="4">
        <v>0</v>
      </c>
      <c r="O357" s="4" t="s">
        <v>607</v>
      </c>
      <c r="P357" s="4">
        <v>0</v>
      </c>
      <c r="Q357" s="4" t="s">
        <v>607</v>
      </c>
      <c r="R357" s="4">
        <v>1</v>
      </c>
      <c r="S357" s="4" t="s">
        <v>49</v>
      </c>
    </row>
    <row r="358" spans="1:19">
      <c r="A358" s="4" t="s">
        <v>435</v>
      </c>
      <c r="B358" s="4" t="s">
        <v>436</v>
      </c>
      <c r="C358" s="4" t="s">
        <v>436</v>
      </c>
      <c r="D358" s="4" t="s">
        <v>238</v>
      </c>
      <c r="E358" s="4" t="s">
        <v>435</v>
      </c>
      <c r="F358" s="4" t="s">
        <v>714</v>
      </c>
      <c r="G358" s="4" t="s">
        <v>205</v>
      </c>
      <c r="H358" s="4">
        <v>22</v>
      </c>
      <c r="I358" s="4" t="s">
        <v>49</v>
      </c>
      <c r="J358" s="4">
        <v>5</v>
      </c>
      <c r="K358" s="4" t="s">
        <v>49</v>
      </c>
      <c r="L358" s="4" t="b">
        <v>1</v>
      </c>
      <c r="M358" s="5">
        <v>41003</v>
      </c>
      <c r="N358" s="4">
        <v>3500</v>
      </c>
      <c r="O358" s="4" t="s">
        <v>607</v>
      </c>
      <c r="P358" s="4">
        <v>2851.85</v>
      </c>
      <c r="Q358" s="4" t="s">
        <v>607</v>
      </c>
      <c r="R358" s="4">
        <v>27</v>
      </c>
      <c r="S358" s="4" t="s">
        <v>49</v>
      </c>
    </row>
    <row r="359" spans="1:19">
      <c r="A359" s="4" t="s">
        <v>448</v>
      </c>
      <c r="B359" s="4" t="s">
        <v>282</v>
      </c>
      <c r="C359" s="4" t="s">
        <v>436</v>
      </c>
      <c r="D359" s="4" t="s">
        <v>238</v>
      </c>
      <c r="E359" s="4" t="s">
        <v>435</v>
      </c>
      <c r="F359" s="4" t="s">
        <v>714</v>
      </c>
      <c r="G359" s="4" t="s">
        <v>205</v>
      </c>
      <c r="H359" s="4">
        <v>0</v>
      </c>
      <c r="I359" s="4" t="s">
        <v>49</v>
      </c>
      <c r="J359" s="4">
        <v>0</v>
      </c>
      <c r="K359" s="4" t="s">
        <v>49</v>
      </c>
      <c r="L359" s="4" t="b">
        <v>1</v>
      </c>
      <c r="M359" s="5">
        <v>41003</v>
      </c>
      <c r="N359" s="4">
        <v>0</v>
      </c>
      <c r="O359" s="4" t="s">
        <v>607</v>
      </c>
      <c r="P359" s="4">
        <v>0</v>
      </c>
      <c r="Q359" s="4" t="s">
        <v>607</v>
      </c>
      <c r="R359" s="4">
        <v>2</v>
      </c>
      <c r="S359" s="4" t="s">
        <v>49</v>
      </c>
    </row>
    <row r="360" spans="1:19">
      <c r="A360" s="4" t="s">
        <v>455</v>
      </c>
      <c r="B360" s="4" t="s">
        <v>291</v>
      </c>
      <c r="C360" s="4" t="s">
        <v>436</v>
      </c>
      <c r="D360" s="4" t="s">
        <v>238</v>
      </c>
      <c r="E360" s="4" t="s">
        <v>435</v>
      </c>
      <c r="F360" s="4" t="s">
        <v>714</v>
      </c>
      <c r="G360" s="4" t="s">
        <v>205</v>
      </c>
      <c r="H360" s="4">
        <v>0</v>
      </c>
      <c r="I360" s="4" t="s">
        <v>49</v>
      </c>
      <c r="J360" s="4">
        <v>0</v>
      </c>
      <c r="K360" s="4" t="s">
        <v>49</v>
      </c>
      <c r="L360" s="4" t="b">
        <v>1</v>
      </c>
      <c r="M360" s="5">
        <v>41003</v>
      </c>
      <c r="N360" s="4">
        <v>0</v>
      </c>
      <c r="O360" s="4" t="s">
        <v>607</v>
      </c>
      <c r="P360" s="4">
        <v>0</v>
      </c>
      <c r="Q360" s="4" t="s">
        <v>607</v>
      </c>
      <c r="R360" s="4">
        <v>4</v>
      </c>
      <c r="S360" s="4" t="s">
        <v>49</v>
      </c>
    </row>
    <row r="361" spans="1:19">
      <c r="A361" s="4" t="s">
        <v>456</v>
      </c>
      <c r="B361" s="4" t="s">
        <v>293</v>
      </c>
      <c r="C361" s="4" t="s">
        <v>436</v>
      </c>
      <c r="D361" s="4" t="s">
        <v>238</v>
      </c>
      <c r="E361" s="4" t="s">
        <v>435</v>
      </c>
      <c r="F361" s="4" t="s">
        <v>714</v>
      </c>
      <c r="G361" s="4" t="s">
        <v>205</v>
      </c>
      <c r="H361" s="4">
        <v>0</v>
      </c>
      <c r="I361" s="4" t="s">
        <v>49</v>
      </c>
      <c r="J361" s="4">
        <v>0</v>
      </c>
      <c r="K361" s="4" t="s">
        <v>49</v>
      </c>
      <c r="L361" s="4" t="b">
        <v>1</v>
      </c>
      <c r="M361" s="5">
        <v>41003</v>
      </c>
      <c r="N361" s="4">
        <v>0</v>
      </c>
      <c r="O361" s="4" t="s">
        <v>607</v>
      </c>
      <c r="P361" s="4">
        <v>0</v>
      </c>
      <c r="Q361" s="4" t="s">
        <v>607</v>
      </c>
      <c r="R361" s="4">
        <v>6</v>
      </c>
      <c r="S361" s="4" t="s">
        <v>49</v>
      </c>
    </row>
    <row r="362" spans="1:19">
      <c r="A362" s="4" t="s">
        <v>457</v>
      </c>
      <c r="B362" s="4" t="s">
        <v>292</v>
      </c>
      <c r="C362" s="4" t="s">
        <v>436</v>
      </c>
      <c r="D362" s="4" t="s">
        <v>238</v>
      </c>
      <c r="E362" s="4" t="s">
        <v>435</v>
      </c>
      <c r="F362" s="4" t="s">
        <v>714</v>
      </c>
      <c r="G362" s="4" t="s">
        <v>205</v>
      </c>
      <c r="H362" s="4">
        <v>0</v>
      </c>
      <c r="I362" s="4" t="s">
        <v>49</v>
      </c>
      <c r="J362" s="4">
        <v>0</v>
      </c>
      <c r="K362" s="4" t="s">
        <v>49</v>
      </c>
      <c r="L362" s="4" t="b">
        <v>1</v>
      </c>
      <c r="M362" s="5">
        <v>41003</v>
      </c>
      <c r="N362" s="4">
        <v>0</v>
      </c>
      <c r="O362" s="4" t="s">
        <v>607</v>
      </c>
      <c r="P362" s="4">
        <v>0</v>
      </c>
      <c r="Q362" s="4" t="s">
        <v>607</v>
      </c>
      <c r="R362" s="4">
        <v>4</v>
      </c>
      <c r="S362" s="4" t="s">
        <v>49</v>
      </c>
    </row>
    <row r="363" spans="1:19">
      <c r="A363" s="4" t="s">
        <v>449</v>
      </c>
      <c r="B363" s="4" t="s">
        <v>228</v>
      </c>
      <c r="C363" s="4" t="s">
        <v>436</v>
      </c>
      <c r="D363" s="4" t="s">
        <v>238</v>
      </c>
      <c r="E363" s="4" t="s">
        <v>435</v>
      </c>
      <c r="F363" s="4" t="s">
        <v>714</v>
      </c>
      <c r="G363" s="4" t="s">
        <v>205</v>
      </c>
      <c r="H363" s="4">
        <v>0</v>
      </c>
      <c r="I363" s="4" t="s">
        <v>49</v>
      </c>
      <c r="J363" s="4">
        <v>0</v>
      </c>
      <c r="K363" s="4" t="s">
        <v>49</v>
      </c>
      <c r="L363" s="4" t="b">
        <v>1</v>
      </c>
      <c r="M363" s="5">
        <v>41003</v>
      </c>
      <c r="N363" s="4">
        <v>0</v>
      </c>
      <c r="O363" s="4" t="s">
        <v>607</v>
      </c>
      <c r="P363" s="4">
        <v>0</v>
      </c>
      <c r="Q363" s="4" t="s">
        <v>607</v>
      </c>
      <c r="R363" s="4">
        <v>3</v>
      </c>
      <c r="S363" s="4" t="s">
        <v>49</v>
      </c>
    </row>
    <row r="364" spans="1:19">
      <c r="A364" s="4" t="s">
        <v>450</v>
      </c>
      <c r="B364" s="4" t="s">
        <v>261</v>
      </c>
      <c r="C364" s="4" t="s">
        <v>436</v>
      </c>
      <c r="D364" s="4" t="s">
        <v>238</v>
      </c>
      <c r="E364" s="4" t="s">
        <v>435</v>
      </c>
      <c r="F364" s="4" t="s">
        <v>714</v>
      </c>
      <c r="G364" s="4" t="s">
        <v>205</v>
      </c>
      <c r="H364" s="4">
        <v>0</v>
      </c>
      <c r="I364" s="4" t="s">
        <v>49</v>
      </c>
      <c r="J364" s="4">
        <v>0</v>
      </c>
      <c r="K364" s="4" t="s">
        <v>49</v>
      </c>
      <c r="L364" s="4" t="b">
        <v>1</v>
      </c>
      <c r="M364" s="5">
        <v>41003</v>
      </c>
      <c r="N364" s="4">
        <v>0</v>
      </c>
      <c r="O364" s="4" t="s">
        <v>607</v>
      </c>
      <c r="P364" s="4">
        <v>0</v>
      </c>
      <c r="Q364" s="4" t="s">
        <v>607</v>
      </c>
      <c r="R364" s="4">
        <v>2</v>
      </c>
      <c r="S364" s="4" t="s">
        <v>49</v>
      </c>
    </row>
    <row r="365" spans="1:19">
      <c r="A365" s="4" t="s">
        <v>451</v>
      </c>
      <c r="B365" s="4" t="s">
        <v>62</v>
      </c>
      <c r="C365" s="4" t="s">
        <v>436</v>
      </c>
      <c r="D365" s="4" t="s">
        <v>238</v>
      </c>
      <c r="E365" s="4" t="s">
        <v>435</v>
      </c>
      <c r="F365" s="4" t="s">
        <v>714</v>
      </c>
      <c r="G365" s="4" t="s">
        <v>205</v>
      </c>
      <c r="H365" s="4">
        <v>0</v>
      </c>
      <c r="I365" s="4" t="s">
        <v>49</v>
      </c>
      <c r="J365" s="4">
        <v>0</v>
      </c>
      <c r="K365" s="4" t="s">
        <v>49</v>
      </c>
      <c r="L365" s="4" t="b">
        <v>1</v>
      </c>
      <c r="M365" s="5">
        <v>41003</v>
      </c>
      <c r="N365" s="4">
        <v>0</v>
      </c>
      <c r="O365" s="4" t="s">
        <v>607</v>
      </c>
      <c r="P365" s="4">
        <v>0</v>
      </c>
      <c r="Q365" s="4" t="s">
        <v>607</v>
      </c>
      <c r="R365" s="4">
        <v>2</v>
      </c>
      <c r="S365" s="4" t="s">
        <v>49</v>
      </c>
    </row>
    <row r="366" spans="1:19">
      <c r="A366" s="4" t="s">
        <v>452</v>
      </c>
      <c r="B366" s="4" t="s">
        <v>284</v>
      </c>
      <c r="C366" s="4" t="s">
        <v>436</v>
      </c>
      <c r="D366" s="4" t="s">
        <v>238</v>
      </c>
      <c r="E366" s="4" t="s">
        <v>435</v>
      </c>
      <c r="F366" s="4" t="s">
        <v>714</v>
      </c>
      <c r="G366" s="4" t="s">
        <v>205</v>
      </c>
      <c r="H366" s="4">
        <v>0</v>
      </c>
      <c r="I366" s="4" t="s">
        <v>49</v>
      </c>
      <c r="J366" s="4">
        <v>0</v>
      </c>
      <c r="K366" s="4" t="s">
        <v>49</v>
      </c>
      <c r="L366" s="4" t="b">
        <v>1</v>
      </c>
      <c r="M366" s="5">
        <v>41003</v>
      </c>
      <c r="N366" s="4">
        <v>0</v>
      </c>
      <c r="O366" s="4" t="s">
        <v>607</v>
      </c>
      <c r="P366" s="4">
        <v>0</v>
      </c>
      <c r="Q366" s="4" t="s">
        <v>607</v>
      </c>
      <c r="R366" s="4">
        <v>3</v>
      </c>
      <c r="S366" s="4" t="s">
        <v>49</v>
      </c>
    </row>
    <row r="367" spans="1:19">
      <c r="A367" s="4" t="s">
        <v>683</v>
      </c>
      <c r="B367" s="4" t="s">
        <v>684</v>
      </c>
      <c r="C367" s="4" t="s">
        <v>684</v>
      </c>
      <c r="D367" s="4" t="s">
        <v>704</v>
      </c>
      <c r="E367" s="4" t="s">
        <v>683</v>
      </c>
      <c r="F367" s="4" t="s">
        <v>29</v>
      </c>
      <c r="G367" s="4" t="s">
        <v>205</v>
      </c>
      <c r="H367" s="4">
        <v>2</v>
      </c>
      <c r="I367" s="4" t="s">
        <v>49</v>
      </c>
      <c r="J367" s="4">
        <v>1</v>
      </c>
      <c r="K367" s="4" t="s">
        <v>49</v>
      </c>
      <c r="L367" s="4" t="b">
        <v>1</v>
      </c>
      <c r="M367" s="5">
        <v>41054</v>
      </c>
      <c r="N367" s="4">
        <v>500</v>
      </c>
      <c r="O367" s="4" t="s">
        <v>607</v>
      </c>
      <c r="P367" s="4">
        <v>333.33</v>
      </c>
      <c r="Q367" s="4" t="s">
        <v>607</v>
      </c>
      <c r="R367" s="4">
        <v>3</v>
      </c>
      <c r="S367" s="4" t="s">
        <v>49</v>
      </c>
    </row>
    <row r="368" spans="1:19">
      <c r="A368" s="4" t="s">
        <v>690</v>
      </c>
      <c r="B368" s="4" t="s">
        <v>691</v>
      </c>
      <c r="C368" s="4" t="s">
        <v>691</v>
      </c>
      <c r="D368" s="4" t="s">
        <v>238</v>
      </c>
      <c r="E368" s="4" t="s">
        <v>690</v>
      </c>
      <c r="F368" s="4" t="s">
        <v>714</v>
      </c>
      <c r="G368" s="4" t="s">
        <v>205</v>
      </c>
      <c r="H368" s="4">
        <v>1</v>
      </c>
      <c r="I368" s="4" t="s">
        <v>49</v>
      </c>
      <c r="J368" s="4">
        <v>23</v>
      </c>
      <c r="K368" s="4" t="s">
        <v>49</v>
      </c>
      <c r="L368" s="4" t="b">
        <v>1</v>
      </c>
      <c r="M368" s="5">
        <v>41053</v>
      </c>
      <c r="N368" s="4">
        <v>3500</v>
      </c>
      <c r="O368" s="4" t="s">
        <v>607</v>
      </c>
      <c r="P368" s="4">
        <v>145.83000000000001</v>
      </c>
      <c r="Q368" s="4" t="s">
        <v>607</v>
      </c>
      <c r="R368" s="4">
        <v>24</v>
      </c>
      <c r="S368" s="4" t="s">
        <v>49</v>
      </c>
    </row>
    <row r="369" spans="1:19">
      <c r="A369" s="4" t="s">
        <v>493</v>
      </c>
      <c r="B369" s="4" t="s">
        <v>494</v>
      </c>
      <c r="C369" s="4" t="s">
        <v>494</v>
      </c>
      <c r="D369" s="4" t="s">
        <v>704</v>
      </c>
      <c r="E369" s="4" t="s">
        <v>493</v>
      </c>
      <c r="F369" s="4" t="s">
        <v>29</v>
      </c>
      <c r="G369" s="4" t="s">
        <v>205</v>
      </c>
      <c r="H369" s="4">
        <v>1</v>
      </c>
      <c r="I369" s="4" t="s">
        <v>49</v>
      </c>
      <c r="J369" s="4">
        <v>2</v>
      </c>
      <c r="K369" s="4" t="s">
        <v>49</v>
      </c>
      <c r="L369" s="4" t="b">
        <v>1</v>
      </c>
      <c r="M369" s="5">
        <v>41015</v>
      </c>
      <c r="N369" s="4">
        <v>500</v>
      </c>
      <c r="O369" s="4" t="s">
        <v>607</v>
      </c>
      <c r="P369" s="4">
        <v>166.67</v>
      </c>
      <c r="Q369" s="4" t="s">
        <v>607</v>
      </c>
      <c r="R369" s="4">
        <v>3</v>
      </c>
      <c r="S369" s="4" t="s">
        <v>49</v>
      </c>
    </row>
    <row r="370" spans="1:19">
      <c r="A370" s="4" t="s">
        <v>273</v>
      </c>
      <c r="B370" s="4" t="s">
        <v>28</v>
      </c>
      <c r="C370" s="4" t="s">
        <v>28</v>
      </c>
      <c r="D370" s="4" t="s">
        <v>704</v>
      </c>
      <c r="E370" s="4" t="s">
        <v>273</v>
      </c>
      <c r="F370" s="4" t="s">
        <v>29</v>
      </c>
      <c r="G370" s="4" t="s">
        <v>119</v>
      </c>
      <c r="H370" s="4">
        <v>4.5</v>
      </c>
      <c r="I370" s="4" t="s">
        <v>49</v>
      </c>
      <c r="J370" s="4">
        <v>12.5</v>
      </c>
      <c r="K370" s="4" t="s">
        <v>49</v>
      </c>
      <c r="L370" s="4" t="b">
        <v>1</v>
      </c>
      <c r="M370" s="5">
        <v>40951</v>
      </c>
      <c r="N370" s="4">
        <v>500</v>
      </c>
      <c r="O370" s="4" t="s">
        <v>607</v>
      </c>
      <c r="P370" s="4">
        <v>154.61000000000001</v>
      </c>
      <c r="Q370" s="4" t="s">
        <v>607</v>
      </c>
      <c r="R370" s="4">
        <v>19</v>
      </c>
      <c r="S370" s="4" t="s">
        <v>49</v>
      </c>
    </row>
    <row r="371" spans="1:19">
      <c r="A371" s="4" t="s">
        <v>276</v>
      </c>
      <c r="B371" s="4" t="s">
        <v>85</v>
      </c>
      <c r="C371" s="4" t="s">
        <v>28</v>
      </c>
      <c r="D371" s="4" t="s">
        <v>704</v>
      </c>
      <c r="E371" s="4" t="s">
        <v>273</v>
      </c>
      <c r="F371" s="4" t="s">
        <v>29</v>
      </c>
      <c r="G371" s="4" t="s">
        <v>119</v>
      </c>
      <c r="H371" s="4">
        <v>0</v>
      </c>
      <c r="I371" s="4" t="s">
        <v>49</v>
      </c>
      <c r="J371" s="4">
        <v>0</v>
      </c>
      <c r="K371" s="4" t="s">
        <v>49</v>
      </c>
      <c r="L371" s="4" t="b">
        <v>0</v>
      </c>
      <c r="M371" s="5">
        <v>40951</v>
      </c>
      <c r="N371" s="4">
        <v>0</v>
      </c>
      <c r="O371" s="4" t="s">
        <v>607</v>
      </c>
      <c r="P371" s="4">
        <v>0</v>
      </c>
      <c r="Q371" s="4" t="s">
        <v>607</v>
      </c>
      <c r="R371" s="4">
        <v>4</v>
      </c>
      <c r="S371" s="4" t="s">
        <v>49</v>
      </c>
    </row>
    <row r="372" spans="1:19">
      <c r="A372" s="4" t="s">
        <v>277</v>
      </c>
      <c r="B372" s="4" t="s">
        <v>101</v>
      </c>
      <c r="C372" s="4" t="s">
        <v>28</v>
      </c>
      <c r="D372" s="4" t="s">
        <v>704</v>
      </c>
      <c r="E372" s="4" t="s">
        <v>273</v>
      </c>
      <c r="F372" s="4" t="s">
        <v>29</v>
      </c>
      <c r="G372" s="4" t="s">
        <v>119</v>
      </c>
      <c r="H372" s="4">
        <v>4.5</v>
      </c>
      <c r="I372" s="4" t="s">
        <v>49</v>
      </c>
      <c r="J372" s="4">
        <v>11.5</v>
      </c>
      <c r="K372" s="4" t="s">
        <v>49</v>
      </c>
      <c r="L372" s="4" t="b">
        <v>0</v>
      </c>
      <c r="M372" s="5">
        <v>40951</v>
      </c>
      <c r="N372" s="4">
        <v>0</v>
      </c>
      <c r="O372" s="4" t="s">
        <v>607</v>
      </c>
      <c r="P372" s="4">
        <v>0</v>
      </c>
      <c r="Q372" s="4" t="s">
        <v>607</v>
      </c>
      <c r="R372" s="4">
        <v>14</v>
      </c>
      <c r="S372" s="4" t="s">
        <v>49</v>
      </c>
    </row>
    <row r="373" spans="1:19">
      <c r="A373" s="4" t="s">
        <v>58</v>
      </c>
      <c r="B373" s="4" t="s">
        <v>59</v>
      </c>
      <c r="C373" s="4" t="s">
        <v>28</v>
      </c>
      <c r="D373" s="4" t="s">
        <v>704</v>
      </c>
      <c r="E373" s="4" t="s">
        <v>273</v>
      </c>
      <c r="F373" s="4" t="s">
        <v>29</v>
      </c>
      <c r="G373" s="4" t="s">
        <v>119</v>
      </c>
      <c r="H373" s="4">
        <v>2.5</v>
      </c>
      <c r="I373" s="4" t="s">
        <v>49</v>
      </c>
      <c r="J373" s="4">
        <v>2.5</v>
      </c>
      <c r="K373" s="4" t="s">
        <v>49</v>
      </c>
      <c r="L373" s="4" t="b">
        <v>0</v>
      </c>
      <c r="M373" s="5">
        <v>40951</v>
      </c>
      <c r="N373" s="4">
        <v>0</v>
      </c>
      <c r="O373" s="4" t="s">
        <v>607</v>
      </c>
      <c r="P373" s="4">
        <v>0</v>
      </c>
      <c r="Q373" s="4" t="s">
        <v>607</v>
      </c>
      <c r="R373" s="4">
        <v>5</v>
      </c>
      <c r="S373" s="4" t="s">
        <v>49</v>
      </c>
    </row>
    <row r="374" spans="1:19">
      <c r="A374" s="4" t="s">
        <v>274</v>
      </c>
      <c r="B374" s="4" t="s">
        <v>62</v>
      </c>
      <c r="C374" s="4" t="s">
        <v>28</v>
      </c>
      <c r="D374" s="4" t="s">
        <v>704</v>
      </c>
      <c r="E374" s="4" t="s">
        <v>273</v>
      </c>
      <c r="F374" s="4" t="s">
        <v>29</v>
      </c>
      <c r="G374" s="4" t="s">
        <v>119</v>
      </c>
      <c r="H374" s="4">
        <v>0</v>
      </c>
      <c r="I374" s="4" t="s">
        <v>49</v>
      </c>
      <c r="J374" s="4">
        <v>0</v>
      </c>
      <c r="K374" s="4" t="s">
        <v>49</v>
      </c>
      <c r="L374" s="4" t="b">
        <v>0</v>
      </c>
      <c r="M374" s="5">
        <v>40951</v>
      </c>
      <c r="N374" s="4">
        <v>0</v>
      </c>
      <c r="O374" s="4" t="s">
        <v>607</v>
      </c>
      <c r="P374" s="4">
        <v>0</v>
      </c>
      <c r="Q374" s="4" t="s">
        <v>607</v>
      </c>
      <c r="R374" s="4">
        <v>1</v>
      </c>
      <c r="S374" s="4" t="s">
        <v>49</v>
      </c>
    </row>
    <row r="375" spans="1:19">
      <c r="A375" s="4" t="s">
        <v>275</v>
      </c>
      <c r="B375" s="4" t="s">
        <v>64</v>
      </c>
      <c r="C375" s="4" t="s">
        <v>28</v>
      </c>
      <c r="D375" s="4" t="s">
        <v>704</v>
      </c>
      <c r="E375" s="4" t="s">
        <v>273</v>
      </c>
      <c r="F375" s="4" t="s">
        <v>29</v>
      </c>
      <c r="G375" s="4" t="s">
        <v>119</v>
      </c>
      <c r="H375" s="4">
        <v>0</v>
      </c>
      <c r="I375" s="4" t="s">
        <v>49</v>
      </c>
      <c r="J375" s="4">
        <v>0</v>
      </c>
      <c r="K375" s="4" t="s">
        <v>49</v>
      </c>
      <c r="L375" s="4" t="b">
        <v>0</v>
      </c>
      <c r="M375" s="5">
        <v>40951</v>
      </c>
      <c r="N375" s="4">
        <v>0</v>
      </c>
      <c r="O375" s="4" t="s">
        <v>607</v>
      </c>
      <c r="P375" s="4">
        <v>0</v>
      </c>
      <c r="Q375" s="4" t="s">
        <v>607</v>
      </c>
      <c r="R375" s="4">
        <v>3</v>
      </c>
      <c r="S375" s="4" t="s">
        <v>49</v>
      </c>
    </row>
    <row r="376" spans="1:19">
      <c r="A376" s="4" t="s">
        <v>212</v>
      </c>
      <c r="B376" s="4" t="s">
        <v>213</v>
      </c>
      <c r="C376" s="4" t="s">
        <v>207</v>
      </c>
      <c r="D376" s="4" t="s">
        <v>704</v>
      </c>
      <c r="E376" s="4" t="s">
        <v>206</v>
      </c>
      <c r="F376" s="4" t="s">
        <v>29</v>
      </c>
      <c r="G376" s="4" t="s">
        <v>119</v>
      </c>
      <c r="H376" s="4">
        <v>4</v>
      </c>
      <c r="I376" s="4" t="s">
        <v>49</v>
      </c>
      <c r="J376" s="4">
        <v>0</v>
      </c>
      <c r="K376" s="4" t="s">
        <v>49</v>
      </c>
      <c r="L376" s="4" t="b">
        <v>1</v>
      </c>
      <c r="M376" s="5">
        <v>40910</v>
      </c>
      <c r="N376" s="4">
        <v>0</v>
      </c>
      <c r="O376" s="4" t="s">
        <v>607</v>
      </c>
      <c r="P376" s="4">
        <v>0</v>
      </c>
      <c r="Q376" s="4" t="s">
        <v>607</v>
      </c>
      <c r="R376" s="4">
        <v>4</v>
      </c>
      <c r="S376" s="4" t="s">
        <v>49</v>
      </c>
    </row>
    <row r="377" spans="1:19">
      <c r="A377" s="4" t="s">
        <v>278</v>
      </c>
      <c r="B377" s="4" t="s">
        <v>30</v>
      </c>
      <c r="C377" s="4" t="s">
        <v>30</v>
      </c>
      <c r="D377" s="4" t="s">
        <v>704</v>
      </c>
      <c r="E377" s="4" t="s">
        <v>278</v>
      </c>
      <c r="F377" s="4" t="s">
        <v>29</v>
      </c>
      <c r="G377" s="4" t="s">
        <v>119</v>
      </c>
      <c r="H377" s="4">
        <v>24.3</v>
      </c>
      <c r="I377" s="4" t="s">
        <v>49</v>
      </c>
      <c r="J377" s="4">
        <v>7.7</v>
      </c>
      <c r="K377" s="4" t="s">
        <v>49</v>
      </c>
      <c r="L377" s="4" t="b">
        <v>1</v>
      </c>
      <c r="M377" s="5">
        <v>40956</v>
      </c>
      <c r="N377" s="4">
        <v>2400</v>
      </c>
      <c r="O377" s="4" t="s">
        <v>607</v>
      </c>
      <c r="P377" s="4">
        <v>1822.5</v>
      </c>
      <c r="Q377" s="4" t="s">
        <v>607</v>
      </c>
      <c r="R377" s="4">
        <v>32</v>
      </c>
      <c r="S377" s="4" t="s">
        <v>49</v>
      </c>
    </row>
    <row r="378" spans="1:19">
      <c r="A378" s="4" t="s">
        <v>279</v>
      </c>
      <c r="B378" s="4" t="s">
        <v>280</v>
      </c>
      <c r="C378" s="4" t="s">
        <v>30</v>
      </c>
      <c r="D378" s="4" t="s">
        <v>704</v>
      </c>
      <c r="E378" s="4" t="s">
        <v>278</v>
      </c>
      <c r="F378" s="4" t="s">
        <v>29</v>
      </c>
      <c r="G378" s="4" t="s">
        <v>119</v>
      </c>
      <c r="H378" s="4">
        <v>24.3</v>
      </c>
      <c r="I378" s="4" t="s">
        <v>49</v>
      </c>
      <c r="J378" s="4">
        <v>7.7</v>
      </c>
      <c r="K378" s="4" t="s">
        <v>49</v>
      </c>
      <c r="L378" s="4" t="b">
        <v>1</v>
      </c>
      <c r="M378" s="5">
        <v>40956</v>
      </c>
      <c r="N378" s="4">
        <v>0</v>
      </c>
      <c r="O378" s="4" t="s">
        <v>607</v>
      </c>
      <c r="P378" s="4">
        <v>0</v>
      </c>
      <c r="Q378" s="4" t="s">
        <v>607</v>
      </c>
      <c r="R378" s="4">
        <v>32</v>
      </c>
      <c r="S378" s="4" t="s">
        <v>49</v>
      </c>
    </row>
    <row r="379" spans="1:19">
      <c r="A379" s="4" t="s">
        <v>52</v>
      </c>
      <c r="B379" s="4" t="s">
        <v>53</v>
      </c>
      <c r="C379" s="4" t="s">
        <v>30</v>
      </c>
      <c r="D379" s="4" t="s">
        <v>704</v>
      </c>
      <c r="E379" s="4" t="s">
        <v>278</v>
      </c>
      <c r="F379" s="4" t="s">
        <v>29</v>
      </c>
      <c r="G379" s="4" t="s">
        <v>119</v>
      </c>
      <c r="H379" s="4">
        <v>24.3</v>
      </c>
      <c r="I379" s="4" t="s">
        <v>49</v>
      </c>
      <c r="J379" s="4">
        <v>7.7</v>
      </c>
      <c r="K379" s="4" t="s">
        <v>49</v>
      </c>
      <c r="L379" s="4" t="b">
        <v>1</v>
      </c>
      <c r="M379" s="5">
        <v>40956</v>
      </c>
      <c r="N379" s="4">
        <v>0</v>
      </c>
      <c r="O379" s="4" t="s">
        <v>607</v>
      </c>
      <c r="P379" s="4">
        <v>0</v>
      </c>
      <c r="Q379" s="4" t="s">
        <v>607</v>
      </c>
      <c r="R379" s="4">
        <v>32</v>
      </c>
      <c r="S379" s="4" t="s">
        <v>49</v>
      </c>
    </row>
    <row r="380" spans="1:19">
      <c r="A380" s="4" t="s">
        <v>407</v>
      </c>
      <c r="B380" s="4" t="s">
        <v>597</v>
      </c>
      <c r="C380" s="4" t="s">
        <v>597</v>
      </c>
      <c r="D380" s="4" t="s">
        <v>238</v>
      </c>
      <c r="E380" s="4" t="s">
        <v>407</v>
      </c>
      <c r="F380" s="4" t="s">
        <v>714</v>
      </c>
      <c r="G380" s="4" t="s">
        <v>205</v>
      </c>
      <c r="H380" s="4">
        <v>3</v>
      </c>
      <c r="I380" s="4" t="s">
        <v>49</v>
      </c>
      <c r="J380" s="4">
        <v>21</v>
      </c>
      <c r="K380" s="4" t="s">
        <v>49</v>
      </c>
      <c r="L380" s="4" t="b">
        <v>1</v>
      </c>
      <c r="M380" s="5">
        <v>40996</v>
      </c>
      <c r="N380" s="4">
        <v>3500</v>
      </c>
      <c r="O380" s="4" t="s">
        <v>607</v>
      </c>
      <c r="P380" s="4">
        <v>437.5</v>
      </c>
      <c r="Q380" s="4" t="s">
        <v>607</v>
      </c>
      <c r="R380" s="4">
        <v>24</v>
      </c>
      <c r="S380" s="4" t="s">
        <v>49</v>
      </c>
    </row>
    <row r="381" spans="1:19">
      <c r="A381" s="4" t="s">
        <v>416</v>
      </c>
      <c r="B381" s="4" t="s">
        <v>282</v>
      </c>
      <c r="C381" s="4" t="s">
        <v>597</v>
      </c>
      <c r="D381" s="4" t="s">
        <v>238</v>
      </c>
      <c r="E381" s="4" t="s">
        <v>407</v>
      </c>
      <c r="F381" s="4" t="s">
        <v>714</v>
      </c>
      <c r="G381" s="4" t="s">
        <v>205</v>
      </c>
      <c r="H381" s="4">
        <v>0</v>
      </c>
      <c r="I381" s="4" t="s">
        <v>49</v>
      </c>
      <c r="J381" s="4">
        <v>0</v>
      </c>
      <c r="K381" s="4" t="s">
        <v>49</v>
      </c>
      <c r="L381" s="4" t="b">
        <v>1</v>
      </c>
      <c r="M381" s="5">
        <v>40996</v>
      </c>
      <c r="N381" s="4">
        <v>0</v>
      </c>
      <c r="O381" s="4" t="s">
        <v>607</v>
      </c>
      <c r="P381" s="4">
        <v>0</v>
      </c>
      <c r="Q381" s="4" t="s">
        <v>607</v>
      </c>
      <c r="R381" s="4">
        <v>0.5</v>
      </c>
      <c r="S381" s="4" t="s">
        <v>49</v>
      </c>
    </row>
    <row r="382" spans="1:19">
      <c r="A382" s="4" t="s">
        <v>417</v>
      </c>
      <c r="B382" s="4" t="s">
        <v>62</v>
      </c>
      <c r="C382" s="4" t="s">
        <v>597</v>
      </c>
      <c r="D382" s="4" t="s">
        <v>238</v>
      </c>
      <c r="E382" s="4" t="s">
        <v>407</v>
      </c>
      <c r="F382" s="4" t="s">
        <v>714</v>
      </c>
      <c r="G382" s="4" t="s">
        <v>205</v>
      </c>
      <c r="H382" s="4">
        <v>0</v>
      </c>
      <c r="I382" s="4" t="s">
        <v>49</v>
      </c>
      <c r="J382" s="4">
        <v>0</v>
      </c>
      <c r="K382" s="4" t="s">
        <v>49</v>
      </c>
      <c r="L382" s="4" t="b">
        <v>1</v>
      </c>
      <c r="M382" s="5">
        <v>40996</v>
      </c>
      <c r="N382" s="4">
        <v>0</v>
      </c>
      <c r="O382" s="4" t="s">
        <v>607</v>
      </c>
      <c r="P382" s="4">
        <v>0</v>
      </c>
      <c r="Q382" s="4" t="s">
        <v>607</v>
      </c>
      <c r="R382" s="4">
        <v>0.5</v>
      </c>
      <c r="S382" s="4" t="s">
        <v>49</v>
      </c>
    </row>
    <row r="383" spans="1:19">
      <c r="A383" s="4" t="s">
        <v>426</v>
      </c>
      <c r="B383" s="4" t="s">
        <v>291</v>
      </c>
      <c r="C383" s="4" t="s">
        <v>597</v>
      </c>
      <c r="D383" s="4" t="s">
        <v>238</v>
      </c>
      <c r="E383" s="4" t="s">
        <v>407</v>
      </c>
      <c r="F383" s="4" t="s">
        <v>714</v>
      </c>
      <c r="G383" s="4" t="s">
        <v>205</v>
      </c>
      <c r="H383" s="4">
        <v>1</v>
      </c>
      <c r="I383" s="4" t="s">
        <v>49</v>
      </c>
      <c r="J383" s="4">
        <v>0</v>
      </c>
      <c r="K383" s="4" t="s">
        <v>49</v>
      </c>
      <c r="L383" s="4" t="b">
        <v>1</v>
      </c>
      <c r="M383" s="5">
        <v>40996</v>
      </c>
      <c r="N383" s="4">
        <v>0</v>
      </c>
      <c r="O383" s="4" t="s">
        <v>607</v>
      </c>
      <c r="P383" s="4">
        <v>0</v>
      </c>
      <c r="Q383" s="4" t="s">
        <v>607</v>
      </c>
      <c r="R383" s="4">
        <v>1</v>
      </c>
      <c r="S383" s="4" t="s">
        <v>49</v>
      </c>
    </row>
    <row r="384" spans="1:19">
      <c r="A384" s="4" t="s">
        <v>464</v>
      </c>
      <c r="B384" s="4" t="s">
        <v>465</v>
      </c>
      <c r="C384" s="4" t="s">
        <v>465</v>
      </c>
      <c r="D384" s="4" t="s">
        <v>704</v>
      </c>
      <c r="E384" s="4" t="s">
        <v>464</v>
      </c>
      <c r="F384" s="4" t="s">
        <v>29</v>
      </c>
      <c r="G384" s="4" t="s">
        <v>205</v>
      </c>
      <c r="H384" s="4">
        <v>1</v>
      </c>
      <c r="I384" s="4" t="s">
        <v>49</v>
      </c>
      <c r="J384" s="4">
        <v>0</v>
      </c>
      <c r="K384" s="4" t="s">
        <v>49</v>
      </c>
      <c r="L384" s="4" t="b">
        <v>0</v>
      </c>
      <c r="M384" s="5">
        <v>41004</v>
      </c>
      <c r="N384" s="4">
        <v>0</v>
      </c>
      <c r="O384" s="4" t="s">
        <v>607</v>
      </c>
      <c r="P384" s="4">
        <v>0</v>
      </c>
      <c r="Q384" s="4" t="s">
        <v>607</v>
      </c>
      <c r="R384" s="4">
        <v>1</v>
      </c>
      <c r="S384" s="4" t="s">
        <v>49</v>
      </c>
    </row>
    <row r="385" spans="1:19">
      <c r="A385" s="4" t="s">
        <v>470</v>
      </c>
      <c r="B385" s="4" t="s">
        <v>465</v>
      </c>
      <c r="C385" s="4" t="s">
        <v>465</v>
      </c>
      <c r="D385" s="4" t="s">
        <v>704</v>
      </c>
      <c r="E385" s="4" t="s">
        <v>464</v>
      </c>
      <c r="F385" s="4" t="s">
        <v>29</v>
      </c>
      <c r="G385" s="4" t="s">
        <v>205</v>
      </c>
      <c r="H385" s="4">
        <v>1</v>
      </c>
      <c r="I385" s="4" t="s">
        <v>49</v>
      </c>
      <c r="J385" s="4">
        <v>0</v>
      </c>
      <c r="K385" s="4" t="s">
        <v>49</v>
      </c>
      <c r="L385" s="4" t="b">
        <v>1</v>
      </c>
      <c r="M385" s="5">
        <v>41004</v>
      </c>
      <c r="N385" s="4">
        <v>0</v>
      </c>
      <c r="O385" s="4" t="s">
        <v>607</v>
      </c>
      <c r="P385" s="4">
        <v>0</v>
      </c>
      <c r="Q385" s="4" t="s">
        <v>607</v>
      </c>
      <c r="R385" s="4">
        <v>1</v>
      </c>
      <c r="S385" s="4" t="s">
        <v>49</v>
      </c>
    </row>
    <row r="386" spans="1:19">
      <c r="A386" s="4" t="s">
        <v>267</v>
      </c>
      <c r="B386" s="4" t="s">
        <v>268</v>
      </c>
      <c r="C386" s="4" t="s">
        <v>268</v>
      </c>
      <c r="D386" s="4" t="s">
        <v>704</v>
      </c>
      <c r="E386" s="4" t="s">
        <v>267</v>
      </c>
      <c r="F386" s="4" t="s">
        <v>29</v>
      </c>
      <c r="G386" s="4" t="s">
        <v>119</v>
      </c>
      <c r="H386" s="4">
        <v>1.5</v>
      </c>
      <c r="I386" s="4" t="s">
        <v>49</v>
      </c>
      <c r="J386" s="4">
        <v>14.5</v>
      </c>
      <c r="K386" s="4" t="s">
        <v>49</v>
      </c>
      <c r="L386" s="4" t="b">
        <v>0</v>
      </c>
      <c r="M386" s="5">
        <v>40951</v>
      </c>
      <c r="N386" s="4">
        <v>0</v>
      </c>
      <c r="O386" s="4" t="s">
        <v>607</v>
      </c>
      <c r="P386" s="4">
        <v>0</v>
      </c>
      <c r="Q386" s="4" t="s">
        <v>607</v>
      </c>
      <c r="R386" s="4">
        <v>16</v>
      </c>
      <c r="S386" s="4" t="s">
        <v>49</v>
      </c>
    </row>
    <row r="387" spans="1:19">
      <c r="A387" s="4" t="s">
        <v>271</v>
      </c>
      <c r="B387" s="4" t="s">
        <v>272</v>
      </c>
      <c r="C387" s="4" t="s">
        <v>268</v>
      </c>
      <c r="D387" s="4" t="s">
        <v>704</v>
      </c>
      <c r="E387" s="4" t="s">
        <v>267</v>
      </c>
      <c r="F387" s="4" t="s">
        <v>29</v>
      </c>
      <c r="G387" s="4" t="s">
        <v>119</v>
      </c>
      <c r="H387" s="4">
        <v>1.5</v>
      </c>
      <c r="I387" s="4" t="s">
        <v>49</v>
      </c>
      <c r="J387" s="4">
        <v>14.5</v>
      </c>
      <c r="K387" s="4" t="s">
        <v>49</v>
      </c>
      <c r="L387" s="4" t="b">
        <v>0</v>
      </c>
      <c r="M387" s="5">
        <v>40951</v>
      </c>
      <c r="N387" s="4">
        <v>0</v>
      </c>
      <c r="O387" s="4" t="s">
        <v>607</v>
      </c>
      <c r="P387" s="4">
        <v>0</v>
      </c>
      <c r="Q387" s="4" t="s">
        <v>607</v>
      </c>
      <c r="R387" s="4">
        <v>16</v>
      </c>
      <c r="S387" s="4" t="s">
        <v>49</v>
      </c>
    </row>
    <row r="388" spans="1:19">
      <c r="A388" s="4" t="s">
        <v>269</v>
      </c>
      <c r="B388" s="4" t="s">
        <v>270</v>
      </c>
      <c r="C388" s="4" t="s">
        <v>268</v>
      </c>
      <c r="D388" s="4" t="s">
        <v>704</v>
      </c>
      <c r="E388" s="4" t="s">
        <v>267</v>
      </c>
      <c r="F388" s="4" t="s">
        <v>29</v>
      </c>
      <c r="G388" s="4" t="s">
        <v>119</v>
      </c>
      <c r="H388" s="4">
        <v>1.5</v>
      </c>
      <c r="I388" s="4" t="s">
        <v>49</v>
      </c>
      <c r="J388" s="4">
        <v>14.5</v>
      </c>
      <c r="K388" s="4" t="s">
        <v>49</v>
      </c>
      <c r="L388" s="4" t="b">
        <v>0</v>
      </c>
      <c r="M388" s="5">
        <v>40951</v>
      </c>
      <c r="N388" s="4">
        <v>0</v>
      </c>
      <c r="O388" s="4" t="s">
        <v>607</v>
      </c>
      <c r="P388" s="4">
        <v>0</v>
      </c>
      <c r="Q388" s="4" t="s">
        <v>607</v>
      </c>
      <c r="R388" s="4">
        <v>16</v>
      </c>
      <c r="S388" s="4" t="s">
        <v>49</v>
      </c>
    </row>
    <row r="389" spans="1:19">
      <c r="A389" s="4" t="s">
        <v>1075</v>
      </c>
      <c r="B389" s="4" t="s">
        <v>1076</v>
      </c>
      <c r="C389" s="4" t="s">
        <v>1076</v>
      </c>
      <c r="D389" s="4" t="s">
        <v>704</v>
      </c>
      <c r="E389" s="4" t="s">
        <v>1075</v>
      </c>
      <c r="F389" s="4" t="s">
        <v>29</v>
      </c>
      <c r="G389" s="4" t="s">
        <v>205</v>
      </c>
      <c r="H389" s="4">
        <v>1</v>
      </c>
      <c r="I389" s="4" t="s">
        <v>49</v>
      </c>
      <c r="J389" s="4">
        <v>0</v>
      </c>
      <c r="K389" s="4" t="s">
        <v>49</v>
      </c>
      <c r="L389" s="4" t="b">
        <v>0</v>
      </c>
      <c r="M389" s="5">
        <v>41114</v>
      </c>
      <c r="N389" s="4">
        <v>0</v>
      </c>
      <c r="O389" s="4" t="s">
        <v>607</v>
      </c>
      <c r="P389" s="4">
        <v>0</v>
      </c>
      <c r="Q389" s="4" t="s">
        <v>607</v>
      </c>
      <c r="R389" s="4">
        <v>1</v>
      </c>
      <c r="S389" s="4" t="s">
        <v>49</v>
      </c>
    </row>
    <row r="390" spans="1:19">
      <c r="A390" s="4" t="s">
        <v>294</v>
      </c>
      <c r="B390" s="4" t="s">
        <v>295</v>
      </c>
      <c r="C390" s="4" t="s">
        <v>295</v>
      </c>
      <c r="D390" s="4" t="s">
        <v>704</v>
      </c>
      <c r="E390" s="4" t="s">
        <v>294</v>
      </c>
      <c r="F390" s="4" t="s">
        <v>29</v>
      </c>
      <c r="G390" s="4" t="s">
        <v>205</v>
      </c>
      <c r="H390" s="4">
        <v>8</v>
      </c>
      <c r="I390" s="4" t="s">
        <v>49</v>
      </c>
      <c r="J390" s="4">
        <v>0</v>
      </c>
      <c r="K390" s="4" t="s">
        <v>49</v>
      </c>
      <c r="L390" s="4" t="b">
        <v>1</v>
      </c>
      <c r="M390" s="5">
        <v>40965</v>
      </c>
      <c r="N390" s="4">
        <v>1000</v>
      </c>
      <c r="O390" s="4" t="s">
        <v>607</v>
      </c>
      <c r="P390" s="4">
        <v>1000</v>
      </c>
      <c r="Q390" s="4" t="s">
        <v>607</v>
      </c>
      <c r="R390" s="4">
        <v>8</v>
      </c>
      <c r="S390" s="4" t="s">
        <v>49</v>
      </c>
    </row>
    <row r="391" spans="1:19">
      <c r="A391" s="4" t="s">
        <v>296</v>
      </c>
      <c r="B391" s="4" t="s">
        <v>295</v>
      </c>
      <c r="C391" s="4" t="s">
        <v>295</v>
      </c>
      <c r="D391" s="4" t="s">
        <v>704</v>
      </c>
      <c r="E391" s="4" t="s">
        <v>294</v>
      </c>
      <c r="F391" s="4" t="s">
        <v>29</v>
      </c>
      <c r="G391" s="4" t="s">
        <v>205</v>
      </c>
      <c r="H391" s="4">
        <v>0</v>
      </c>
      <c r="I391" s="4" t="s">
        <v>49</v>
      </c>
      <c r="J391" s="4">
        <v>0</v>
      </c>
      <c r="K391" s="4" t="s">
        <v>49</v>
      </c>
      <c r="L391" s="4" t="b">
        <v>1</v>
      </c>
      <c r="M391" s="5">
        <v>40965</v>
      </c>
      <c r="N391" s="4">
        <v>1000</v>
      </c>
      <c r="O391" s="4" t="s">
        <v>607</v>
      </c>
      <c r="P391" s="4">
        <v>1000</v>
      </c>
      <c r="Q391" s="4" t="s">
        <v>607</v>
      </c>
      <c r="R391" s="4">
        <v>8</v>
      </c>
      <c r="S391" s="4" t="s">
        <v>49</v>
      </c>
    </row>
    <row r="392" spans="1:19">
      <c r="A392" s="4" t="s">
        <v>98</v>
      </c>
      <c r="B392" s="4" t="s">
        <v>31</v>
      </c>
      <c r="C392" s="4" t="s">
        <v>31</v>
      </c>
      <c r="D392" s="4" t="s">
        <v>238</v>
      </c>
      <c r="E392" s="4" t="s">
        <v>98</v>
      </c>
      <c r="F392" s="4" t="s">
        <v>713</v>
      </c>
      <c r="G392" s="4" t="s">
        <v>119</v>
      </c>
      <c r="H392" s="4">
        <v>18.579999999999998</v>
      </c>
      <c r="I392" s="4" t="s">
        <v>49</v>
      </c>
      <c r="J392" s="4">
        <v>0</v>
      </c>
      <c r="K392" s="4" t="s">
        <v>49</v>
      </c>
      <c r="L392" s="4" t="b">
        <v>1</v>
      </c>
      <c r="M392" s="5">
        <v>40961</v>
      </c>
      <c r="N392" s="4">
        <v>1688</v>
      </c>
      <c r="O392" s="4" t="s">
        <v>607</v>
      </c>
      <c r="P392" s="4">
        <v>1688</v>
      </c>
      <c r="Q392" s="4" t="s">
        <v>607</v>
      </c>
      <c r="R392" s="4">
        <v>10</v>
      </c>
      <c r="S392" s="4" t="s">
        <v>49</v>
      </c>
    </row>
    <row r="393" spans="1:19">
      <c r="A393" s="4" t="s">
        <v>281</v>
      </c>
      <c r="B393" s="4" t="s">
        <v>569</v>
      </c>
      <c r="C393" s="4" t="s">
        <v>31</v>
      </c>
      <c r="D393" s="4" t="s">
        <v>238</v>
      </c>
      <c r="E393" s="4" t="s">
        <v>98</v>
      </c>
      <c r="F393" s="4" t="s">
        <v>713</v>
      </c>
      <c r="G393" s="4" t="s">
        <v>119</v>
      </c>
      <c r="H393" s="4">
        <v>10.58</v>
      </c>
      <c r="I393" s="4" t="s">
        <v>49</v>
      </c>
      <c r="J393" s="4">
        <v>0</v>
      </c>
      <c r="K393" s="4" t="s">
        <v>49</v>
      </c>
      <c r="L393" s="4" t="b">
        <v>1</v>
      </c>
      <c r="M393" s="5">
        <v>40961</v>
      </c>
      <c r="N393" s="4">
        <v>0</v>
      </c>
      <c r="O393" s="4" t="s">
        <v>607</v>
      </c>
      <c r="P393" s="4">
        <v>0</v>
      </c>
      <c r="Q393" s="4" t="s">
        <v>607</v>
      </c>
      <c r="R393" s="4">
        <v>10</v>
      </c>
      <c r="S393" s="4" t="s">
        <v>49</v>
      </c>
    </row>
    <row r="394" spans="1:19">
      <c r="A394" s="4" t="s">
        <v>1080</v>
      </c>
      <c r="B394" s="4" t="s">
        <v>1076</v>
      </c>
      <c r="C394" s="4" t="s">
        <v>1076</v>
      </c>
      <c r="D394" s="4" t="s">
        <v>704</v>
      </c>
      <c r="E394" s="4" t="s">
        <v>1075</v>
      </c>
      <c r="F394" s="4" t="s">
        <v>29</v>
      </c>
      <c r="G394" s="4" t="s">
        <v>205</v>
      </c>
      <c r="H394" s="4">
        <v>0</v>
      </c>
      <c r="I394" s="4" t="s">
        <v>49</v>
      </c>
      <c r="J394" s="4">
        <v>0</v>
      </c>
      <c r="K394" s="4" t="s">
        <v>49</v>
      </c>
      <c r="L394" s="4" t="b">
        <v>0</v>
      </c>
      <c r="M394" s="5">
        <v>41114</v>
      </c>
      <c r="N394" s="4">
        <v>0</v>
      </c>
      <c r="O394" s="4" t="s">
        <v>607</v>
      </c>
      <c r="P394" s="4">
        <v>0</v>
      </c>
      <c r="Q394" s="4" t="s">
        <v>607</v>
      </c>
      <c r="R394" s="4">
        <v>1</v>
      </c>
      <c r="S394" s="4" t="s">
        <v>49</v>
      </c>
    </row>
    <row r="395" spans="1:19">
      <c r="A395" s="4" t="s">
        <v>520</v>
      </c>
      <c r="B395" s="4" t="s">
        <v>521</v>
      </c>
      <c r="C395" s="4" t="s">
        <v>521</v>
      </c>
      <c r="D395" s="4" t="s">
        <v>704</v>
      </c>
      <c r="E395" s="4" t="s">
        <v>520</v>
      </c>
      <c r="F395" s="4" t="s">
        <v>29</v>
      </c>
      <c r="G395" s="4" t="s">
        <v>205</v>
      </c>
      <c r="H395" s="4">
        <v>1</v>
      </c>
      <c r="I395" s="4" t="s">
        <v>49</v>
      </c>
      <c r="J395" s="4">
        <v>0</v>
      </c>
      <c r="K395" s="4" t="s">
        <v>49</v>
      </c>
      <c r="L395" s="4" t="b">
        <v>0</v>
      </c>
      <c r="M395" s="5">
        <v>41017</v>
      </c>
      <c r="N395" s="4">
        <v>0</v>
      </c>
      <c r="O395" s="4" t="s">
        <v>607</v>
      </c>
      <c r="P395" s="4">
        <v>0</v>
      </c>
      <c r="Q395" s="4" t="s">
        <v>607</v>
      </c>
      <c r="R395" s="4">
        <v>1</v>
      </c>
      <c r="S395" s="4" t="s">
        <v>49</v>
      </c>
    </row>
    <row r="396" spans="1:19">
      <c r="A396" s="4" t="s">
        <v>526</v>
      </c>
      <c r="B396" s="4" t="s">
        <v>521</v>
      </c>
      <c r="C396" s="4" t="s">
        <v>521</v>
      </c>
      <c r="D396" s="4" t="s">
        <v>704</v>
      </c>
      <c r="E396" s="4" t="s">
        <v>520</v>
      </c>
      <c r="F396" s="4" t="s">
        <v>29</v>
      </c>
      <c r="G396" s="4" t="s">
        <v>205</v>
      </c>
      <c r="H396" s="4">
        <v>0</v>
      </c>
      <c r="I396" s="4" t="s">
        <v>49</v>
      </c>
      <c r="J396" s="4">
        <v>0</v>
      </c>
      <c r="K396" s="4" t="s">
        <v>49</v>
      </c>
      <c r="L396" s="4" t="b">
        <v>0</v>
      </c>
      <c r="M396" s="5">
        <v>41017</v>
      </c>
      <c r="N396" s="4">
        <v>0</v>
      </c>
      <c r="O396" s="4" t="s">
        <v>607</v>
      </c>
      <c r="P396" s="4">
        <v>0</v>
      </c>
      <c r="Q396" s="4" t="s">
        <v>607</v>
      </c>
      <c r="R396" s="4">
        <v>1</v>
      </c>
      <c r="S396" s="4" t="s">
        <v>49</v>
      </c>
    </row>
    <row r="397" spans="1:19">
      <c r="A397" s="4" t="s">
        <v>498</v>
      </c>
      <c r="B397" s="4" t="s">
        <v>499</v>
      </c>
      <c r="C397" s="4" t="s">
        <v>499</v>
      </c>
      <c r="D397" s="4" t="s">
        <v>704</v>
      </c>
      <c r="E397" s="4" t="s">
        <v>498</v>
      </c>
      <c r="F397" s="4" t="s">
        <v>29</v>
      </c>
      <c r="G397" s="4" t="s">
        <v>205</v>
      </c>
      <c r="H397" s="4">
        <v>0.5</v>
      </c>
      <c r="I397" s="4" t="s">
        <v>49</v>
      </c>
      <c r="J397" s="4">
        <v>0</v>
      </c>
      <c r="K397" s="4" t="s">
        <v>49</v>
      </c>
      <c r="L397" s="4" t="b">
        <v>1</v>
      </c>
      <c r="M397" s="5">
        <v>41017</v>
      </c>
      <c r="N397" s="4">
        <v>334</v>
      </c>
      <c r="O397" s="4" t="s">
        <v>607</v>
      </c>
      <c r="P397" s="4">
        <v>334</v>
      </c>
      <c r="Q397" s="4" t="s">
        <v>607</v>
      </c>
      <c r="R397" s="4">
        <v>2</v>
      </c>
      <c r="S397" s="4" t="s">
        <v>49</v>
      </c>
    </row>
    <row r="398" spans="1:19">
      <c r="A398" s="4" t="s">
        <v>508</v>
      </c>
      <c r="B398" s="4" t="s">
        <v>499</v>
      </c>
      <c r="C398" s="4" t="s">
        <v>499</v>
      </c>
      <c r="D398" s="4" t="s">
        <v>704</v>
      </c>
      <c r="E398" s="4" t="s">
        <v>498</v>
      </c>
      <c r="F398" s="4" t="s">
        <v>29</v>
      </c>
      <c r="G398" s="4" t="s">
        <v>205</v>
      </c>
      <c r="H398" s="4">
        <v>0</v>
      </c>
      <c r="I398" s="4" t="s">
        <v>49</v>
      </c>
      <c r="J398" s="4">
        <v>0</v>
      </c>
      <c r="K398" s="4" t="s">
        <v>49</v>
      </c>
      <c r="L398" s="4" t="b">
        <v>1</v>
      </c>
      <c r="M398" s="5">
        <v>41017</v>
      </c>
      <c r="N398" s="4">
        <v>334</v>
      </c>
      <c r="O398" s="4" t="s">
        <v>607</v>
      </c>
      <c r="P398" s="4">
        <v>334</v>
      </c>
      <c r="Q398" s="4" t="s">
        <v>607</v>
      </c>
      <c r="R398" s="4">
        <v>2</v>
      </c>
      <c r="S398" s="4" t="s">
        <v>49</v>
      </c>
    </row>
    <row r="399" spans="1:19">
      <c r="A399" s="4" t="s">
        <v>1082</v>
      </c>
      <c r="B399" s="4" t="s">
        <v>1083</v>
      </c>
      <c r="C399" s="4" t="s">
        <v>1083</v>
      </c>
      <c r="D399" s="4" t="s">
        <v>238</v>
      </c>
      <c r="E399" s="4" t="s">
        <v>1082</v>
      </c>
      <c r="F399" s="4" t="s">
        <v>715</v>
      </c>
      <c r="G399" s="4" t="s">
        <v>205</v>
      </c>
      <c r="H399" s="4">
        <v>2</v>
      </c>
      <c r="I399" s="4" t="s">
        <v>49</v>
      </c>
      <c r="J399" s="4">
        <v>3</v>
      </c>
      <c r="K399" s="4" t="s">
        <v>49</v>
      </c>
      <c r="L399" s="4" t="b">
        <v>1</v>
      </c>
      <c r="M399" s="5">
        <v>41115</v>
      </c>
      <c r="N399" s="4">
        <v>800</v>
      </c>
      <c r="O399" s="4" t="s">
        <v>607</v>
      </c>
      <c r="P399" s="4">
        <v>320</v>
      </c>
      <c r="Q399" s="4" t="s">
        <v>607</v>
      </c>
      <c r="R399" s="4">
        <v>5</v>
      </c>
      <c r="S399" s="4" t="s">
        <v>49</v>
      </c>
    </row>
    <row r="400" spans="1:19">
      <c r="A400" s="4" t="s">
        <v>791</v>
      </c>
      <c r="B400" s="4" t="s">
        <v>291</v>
      </c>
      <c r="C400" s="4" t="s">
        <v>757</v>
      </c>
      <c r="D400" s="4" t="s">
        <v>238</v>
      </c>
      <c r="E400" s="4" t="s">
        <v>756</v>
      </c>
      <c r="F400" s="4" t="s">
        <v>714</v>
      </c>
      <c r="G400" s="4" t="s">
        <v>205</v>
      </c>
      <c r="H400" s="4">
        <v>1</v>
      </c>
      <c r="I400" s="4" t="s">
        <v>49</v>
      </c>
      <c r="J400" s="4">
        <v>0</v>
      </c>
      <c r="K400" s="4" t="s">
        <v>49</v>
      </c>
      <c r="L400" s="4" t="b">
        <v>1</v>
      </c>
      <c r="M400" s="5">
        <v>41061</v>
      </c>
      <c r="N400" s="4">
        <v>0</v>
      </c>
      <c r="O400" s="4" t="s">
        <v>607</v>
      </c>
      <c r="P400" s="4">
        <v>0</v>
      </c>
      <c r="Q400" s="4" t="s">
        <v>607</v>
      </c>
      <c r="R400" s="4">
        <v>4</v>
      </c>
      <c r="S400" s="4" t="s">
        <v>49</v>
      </c>
    </row>
    <row r="401" spans="1:19">
      <c r="A401" s="4" t="s">
        <v>782</v>
      </c>
      <c r="B401" s="4" t="s">
        <v>62</v>
      </c>
      <c r="C401" s="4" t="s">
        <v>757</v>
      </c>
      <c r="D401" s="4" t="s">
        <v>238</v>
      </c>
      <c r="E401" s="4" t="s">
        <v>756</v>
      </c>
      <c r="F401" s="4" t="s">
        <v>714</v>
      </c>
      <c r="G401" s="4" t="s">
        <v>205</v>
      </c>
      <c r="H401" s="4">
        <v>0</v>
      </c>
      <c r="I401" s="4" t="s">
        <v>49</v>
      </c>
      <c r="J401" s="4">
        <v>0</v>
      </c>
      <c r="K401" s="4" t="s">
        <v>49</v>
      </c>
      <c r="L401" s="4" t="b">
        <v>1</v>
      </c>
      <c r="M401" s="5">
        <v>41061</v>
      </c>
      <c r="N401" s="4">
        <v>0</v>
      </c>
      <c r="O401" s="4" t="s">
        <v>607</v>
      </c>
      <c r="P401" s="4">
        <v>0</v>
      </c>
      <c r="Q401" s="4" t="s">
        <v>607</v>
      </c>
      <c r="R401" s="4">
        <v>2</v>
      </c>
      <c r="S401" s="4" t="s">
        <v>49</v>
      </c>
    </row>
    <row r="402" spans="1:19">
      <c r="A402" s="4" t="s">
        <v>783</v>
      </c>
      <c r="B402" s="4" t="s">
        <v>261</v>
      </c>
      <c r="C402" s="4" t="s">
        <v>757</v>
      </c>
      <c r="D402" s="4" t="s">
        <v>238</v>
      </c>
      <c r="E402" s="4" t="s">
        <v>756</v>
      </c>
      <c r="F402" s="4" t="s">
        <v>714</v>
      </c>
      <c r="G402" s="4" t="s">
        <v>205</v>
      </c>
      <c r="H402" s="4">
        <v>0</v>
      </c>
      <c r="I402" s="4" t="s">
        <v>49</v>
      </c>
      <c r="J402" s="4">
        <v>0</v>
      </c>
      <c r="K402" s="4" t="s">
        <v>49</v>
      </c>
      <c r="L402" s="4" t="b">
        <v>1</v>
      </c>
      <c r="M402" s="5">
        <v>41061</v>
      </c>
      <c r="N402" s="4">
        <v>0</v>
      </c>
      <c r="O402" s="4" t="s">
        <v>607</v>
      </c>
      <c r="P402" s="4">
        <v>0</v>
      </c>
      <c r="Q402" s="4" t="s">
        <v>607</v>
      </c>
      <c r="R402" s="4">
        <v>2</v>
      </c>
      <c r="S402" s="4" t="s">
        <v>49</v>
      </c>
    </row>
    <row r="403" spans="1:19">
      <c r="A403" s="4" t="s">
        <v>792</v>
      </c>
      <c r="B403" s="4" t="s">
        <v>293</v>
      </c>
      <c r="C403" s="4" t="s">
        <v>757</v>
      </c>
      <c r="D403" s="4" t="s">
        <v>238</v>
      </c>
      <c r="E403" s="4" t="s">
        <v>756</v>
      </c>
      <c r="F403" s="4" t="s">
        <v>714</v>
      </c>
      <c r="G403" s="4" t="s">
        <v>205</v>
      </c>
      <c r="H403" s="4">
        <v>5</v>
      </c>
      <c r="I403" s="4" t="s">
        <v>49</v>
      </c>
      <c r="J403" s="4">
        <v>1</v>
      </c>
      <c r="K403" s="4" t="s">
        <v>49</v>
      </c>
      <c r="L403" s="4" t="b">
        <v>1</v>
      </c>
      <c r="M403" s="5">
        <v>41061</v>
      </c>
      <c r="N403" s="4">
        <v>0</v>
      </c>
      <c r="O403" s="4" t="s">
        <v>607</v>
      </c>
      <c r="P403" s="4">
        <v>0</v>
      </c>
      <c r="Q403" s="4" t="s">
        <v>607</v>
      </c>
      <c r="R403" s="4">
        <v>6</v>
      </c>
      <c r="S403" s="4" t="s">
        <v>49</v>
      </c>
    </row>
    <row r="404" spans="1:19">
      <c r="A404" s="4" t="s">
        <v>784</v>
      </c>
      <c r="B404" s="4" t="s">
        <v>287</v>
      </c>
      <c r="C404" s="4" t="s">
        <v>757</v>
      </c>
      <c r="D404" s="4" t="s">
        <v>238</v>
      </c>
      <c r="E404" s="4" t="s">
        <v>756</v>
      </c>
      <c r="F404" s="4" t="s">
        <v>714</v>
      </c>
      <c r="G404" s="4" t="s">
        <v>205</v>
      </c>
      <c r="H404" s="4">
        <v>0</v>
      </c>
      <c r="I404" s="4" t="s">
        <v>49</v>
      </c>
      <c r="J404" s="4">
        <v>0</v>
      </c>
      <c r="K404" s="4" t="s">
        <v>49</v>
      </c>
      <c r="L404" s="4" t="b">
        <v>1</v>
      </c>
      <c r="M404" s="5">
        <v>41061</v>
      </c>
      <c r="N404" s="4">
        <v>0</v>
      </c>
      <c r="O404" s="4" t="s">
        <v>607</v>
      </c>
      <c r="P404" s="4">
        <v>0</v>
      </c>
      <c r="Q404" s="4" t="s">
        <v>607</v>
      </c>
      <c r="R404" s="4">
        <v>2</v>
      </c>
      <c r="S404" s="4" t="s">
        <v>49</v>
      </c>
    </row>
    <row r="405" spans="1:19">
      <c r="A405" s="4" t="s">
        <v>785</v>
      </c>
      <c r="B405" s="4" t="s">
        <v>282</v>
      </c>
      <c r="C405" s="4" t="s">
        <v>757</v>
      </c>
      <c r="D405" s="4" t="s">
        <v>238</v>
      </c>
      <c r="E405" s="4" t="s">
        <v>756</v>
      </c>
      <c r="F405" s="4" t="s">
        <v>714</v>
      </c>
      <c r="G405" s="4" t="s">
        <v>205</v>
      </c>
      <c r="H405" s="4">
        <v>0</v>
      </c>
      <c r="I405" s="4" t="s">
        <v>49</v>
      </c>
      <c r="J405" s="4">
        <v>0</v>
      </c>
      <c r="K405" s="4" t="s">
        <v>49</v>
      </c>
      <c r="L405" s="4" t="b">
        <v>1</v>
      </c>
      <c r="M405" s="5">
        <v>41061</v>
      </c>
      <c r="N405" s="4">
        <v>0</v>
      </c>
      <c r="O405" s="4" t="s">
        <v>607</v>
      </c>
      <c r="P405" s="4">
        <v>0</v>
      </c>
      <c r="Q405" s="4" t="s">
        <v>607</v>
      </c>
      <c r="R405" s="4">
        <v>2</v>
      </c>
      <c r="S405" s="4" t="s">
        <v>49</v>
      </c>
    </row>
    <row r="406" spans="1:19">
      <c r="A406" s="4" t="s">
        <v>793</v>
      </c>
      <c r="B406" s="4" t="s">
        <v>289</v>
      </c>
      <c r="C406" s="4" t="s">
        <v>757</v>
      </c>
      <c r="D406" s="4" t="s">
        <v>238</v>
      </c>
      <c r="E406" s="4" t="s">
        <v>756</v>
      </c>
      <c r="F406" s="4" t="s">
        <v>714</v>
      </c>
      <c r="G406" s="4" t="s">
        <v>205</v>
      </c>
      <c r="H406" s="4">
        <v>1</v>
      </c>
      <c r="I406" s="4" t="s">
        <v>49</v>
      </c>
      <c r="J406" s="4">
        <v>5</v>
      </c>
      <c r="K406" s="4" t="s">
        <v>49</v>
      </c>
      <c r="L406" s="4" t="b">
        <v>1</v>
      </c>
      <c r="M406" s="5">
        <v>41061</v>
      </c>
      <c r="N406" s="4">
        <v>0</v>
      </c>
      <c r="O406" s="4" t="s">
        <v>607</v>
      </c>
      <c r="P406" s="4">
        <v>0</v>
      </c>
      <c r="Q406" s="4" t="s">
        <v>607</v>
      </c>
      <c r="R406" s="4">
        <v>6</v>
      </c>
      <c r="S406" s="4" t="s">
        <v>49</v>
      </c>
    </row>
    <row r="407" spans="1:19">
      <c r="A407" s="4" t="s">
        <v>300</v>
      </c>
      <c r="B407" s="4" t="s">
        <v>318</v>
      </c>
      <c r="C407" s="4" t="s">
        <v>318</v>
      </c>
      <c r="D407" s="4" t="s">
        <v>704</v>
      </c>
      <c r="E407" s="4" t="s">
        <v>300</v>
      </c>
      <c r="F407" s="4" t="s">
        <v>29</v>
      </c>
      <c r="G407" s="4" t="s">
        <v>205</v>
      </c>
      <c r="H407" s="4">
        <v>2</v>
      </c>
      <c r="I407" s="4" t="s">
        <v>49</v>
      </c>
      <c r="J407" s="4">
        <v>0.94</v>
      </c>
      <c r="K407" s="4" t="s">
        <v>49</v>
      </c>
      <c r="L407" s="4" t="b">
        <v>1</v>
      </c>
      <c r="M407" s="5">
        <v>40968</v>
      </c>
      <c r="N407" s="4">
        <v>500</v>
      </c>
      <c r="O407" s="4" t="s">
        <v>607</v>
      </c>
      <c r="P407" s="4">
        <v>340.14</v>
      </c>
      <c r="Q407" s="4" t="s">
        <v>607</v>
      </c>
      <c r="R407" s="4">
        <v>2.94</v>
      </c>
      <c r="S407" s="4" t="s">
        <v>49</v>
      </c>
    </row>
    <row r="408" spans="1:19">
      <c r="A408" s="4" t="s">
        <v>756</v>
      </c>
      <c r="B408" s="4" t="s">
        <v>757</v>
      </c>
      <c r="C408" s="4" t="s">
        <v>757</v>
      </c>
      <c r="D408" s="4" t="s">
        <v>238</v>
      </c>
      <c r="E408" s="4" t="s">
        <v>756</v>
      </c>
      <c r="F408" s="4" t="s">
        <v>714</v>
      </c>
      <c r="G408" s="4" t="s">
        <v>205</v>
      </c>
      <c r="H408" s="4">
        <v>8</v>
      </c>
      <c r="I408" s="4" t="s">
        <v>49</v>
      </c>
      <c r="J408" s="4">
        <v>10</v>
      </c>
      <c r="K408" s="4" t="s">
        <v>49</v>
      </c>
      <c r="L408" s="4" t="b">
        <v>1</v>
      </c>
      <c r="M408" s="5">
        <v>41061</v>
      </c>
      <c r="N408" s="4">
        <v>3500</v>
      </c>
      <c r="O408" s="4" t="s">
        <v>607</v>
      </c>
      <c r="P408" s="4">
        <v>1786.46</v>
      </c>
      <c r="Q408" s="4" t="s">
        <v>607</v>
      </c>
      <c r="R408" s="4">
        <v>24</v>
      </c>
      <c r="S408" s="4" t="s">
        <v>49</v>
      </c>
    </row>
    <row r="409" spans="1:19">
      <c r="A409" s="4" t="s">
        <v>794</v>
      </c>
      <c r="B409" s="4" t="s">
        <v>292</v>
      </c>
      <c r="C409" s="4" t="s">
        <v>757</v>
      </c>
      <c r="D409" s="4" t="s">
        <v>238</v>
      </c>
      <c r="E409" s="4" t="s">
        <v>756</v>
      </c>
      <c r="F409" s="4" t="s">
        <v>714</v>
      </c>
      <c r="G409" s="4" t="s">
        <v>205</v>
      </c>
      <c r="H409" s="4">
        <v>1</v>
      </c>
      <c r="I409" s="4" t="s">
        <v>49</v>
      </c>
      <c r="J409" s="4">
        <v>0</v>
      </c>
      <c r="K409" s="4" t="s">
        <v>49</v>
      </c>
      <c r="L409" s="4" t="b">
        <v>1</v>
      </c>
      <c r="M409" s="5">
        <v>41061</v>
      </c>
      <c r="N409" s="4">
        <v>0</v>
      </c>
      <c r="O409" s="4" t="s">
        <v>607</v>
      </c>
      <c r="P409" s="4">
        <v>0</v>
      </c>
      <c r="Q409" s="4" t="s">
        <v>607</v>
      </c>
      <c r="R409" s="4">
        <v>4</v>
      </c>
      <c r="S409" s="4" t="s">
        <v>49</v>
      </c>
    </row>
    <row r="410" spans="1:19">
      <c r="A410" s="4" t="s">
        <v>458</v>
      </c>
      <c r="B410" s="4" t="s">
        <v>459</v>
      </c>
      <c r="C410" s="4" t="s">
        <v>459</v>
      </c>
      <c r="D410" s="4" t="s">
        <v>704</v>
      </c>
      <c r="E410" s="4" t="s">
        <v>458</v>
      </c>
      <c r="F410" s="4" t="s">
        <v>29</v>
      </c>
      <c r="G410" s="4" t="s">
        <v>119</v>
      </c>
      <c r="H410" s="4">
        <v>4</v>
      </c>
      <c r="I410" s="4" t="s">
        <v>49</v>
      </c>
      <c r="J410" s="4">
        <v>9</v>
      </c>
      <c r="K410" s="4" t="s">
        <v>49</v>
      </c>
      <c r="L410" s="4" t="b">
        <v>1</v>
      </c>
      <c r="M410" s="5">
        <v>41015</v>
      </c>
      <c r="N410" s="4">
        <v>1170</v>
      </c>
      <c r="O410" s="4" t="s">
        <v>607</v>
      </c>
      <c r="P410" s="4">
        <v>360</v>
      </c>
      <c r="Q410" s="4" t="s">
        <v>607</v>
      </c>
      <c r="R410" s="4">
        <v>13</v>
      </c>
      <c r="S410" s="4" t="s">
        <v>49</v>
      </c>
    </row>
    <row r="411" spans="1:19">
      <c r="A411" s="4" t="s">
        <v>786</v>
      </c>
      <c r="B411" s="4" t="s">
        <v>228</v>
      </c>
      <c r="C411" s="4" t="s">
        <v>757</v>
      </c>
      <c r="D411" s="4" t="s">
        <v>238</v>
      </c>
      <c r="E411" s="4" t="s">
        <v>756</v>
      </c>
      <c r="F411" s="4" t="s">
        <v>714</v>
      </c>
      <c r="G411" s="4" t="s">
        <v>205</v>
      </c>
      <c r="H411" s="4">
        <v>0</v>
      </c>
      <c r="I411" s="4" t="s">
        <v>49</v>
      </c>
      <c r="J411" s="4">
        <v>0</v>
      </c>
      <c r="K411" s="4" t="s">
        <v>49</v>
      </c>
      <c r="L411" s="4" t="b">
        <v>1</v>
      </c>
      <c r="M411" s="5">
        <v>41061</v>
      </c>
      <c r="N411" s="4">
        <v>0</v>
      </c>
      <c r="O411" s="4" t="s">
        <v>607</v>
      </c>
      <c r="P411" s="4">
        <v>0</v>
      </c>
      <c r="Q411" s="4" t="s">
        <v>607</v>
      </c>
      <c r="R411" s="4">
        <v>3</v>
      </c>
      <c r="S411" s="4" t="s">
        <v>49</v>
      </c>
    </row>
    <row r="412" spans="1:19">
      <c r="A412" s="4" t="s">
        <v>500</v>
      </c>
      <c r="B412" s="4" t="s">
        <v>501</v>
      </c>
      <c r="C412" s="4" t="s">
        <v>501</v>
      </c>
      <c r="D412" s="4" t="s">
        <v>238</v>
      </c>
      <c r="E412" s="4" t="s">
        <v>500</v>
      </c>
      <c r="F412" s="4" t="s">
        <v>715</v>
      </c>
      <c r="G412" s="4" t="s">
        <v>205</v>
      </c>
      <c r="H412" s="4">
        <v>4</v>
      </c>
      <c r="I412" s="4" t="s">
        <v>49</v>
      </c>
      <c r="J412" s="4">
        <v>1</v>
      </c>
      <c r="K412" s="4" t="s">
        <v>49</v>
      </c>
      <c r="L412" s="4" t="b">
        <v>1</v>
      </c>
      <c r="M412" s="5">
        <v>41017</v>
      </c>
      <c r="N412" s="4">
        <v>800</v>
      </c>
      <c r="O412" s="4" t="s">
        <v>607</v>
      </c>
      <c r="P412" s="4">
        <v>640</v>
      </c>
      <c r="Q412" s="4" t="s">
        <v>607</v>
      </c>
      <c r="R412" s="4">
        <v>5</v>
      </c>
      <c r="S412" s="4" t="s">
        <v>49</v>
      </c>
    </row>
    <row r="413" spans="1:19">
      <c r="A413" s="4" t="s">
        <v>513</v>
      </c>
      <c r="B413" s="4" t="s">
        <v>85</v>
      </c>
      <c r="C413" s="4" t="s">
        <v>501</v>
      </c>
      <c r="D413" s="4" t="s">
        <v>238</v>
      </c>
      <c r="E413" s="4" t="s">
        <v>500</v>
      </c>
      <c r="F413" s="4" t="s">
        <v>715</v>
      </c>
      <c r="G413" s="4" t="s">
        <v>205</v>
      </c>
      <c r="H413" s="4">
        <v>1</v>
      </c>
      <c r="I413" s="4" t="s">
        <v>49</v>
      </c>
      <c r="J413" s="4">
        <v>0</v>
      </c>
      <c r="K413" s="4" t="s">
        <v>49</v>
      </c>
      <c r="L413" s="4" t="b">
        <v>1</v>
      </c>
      <c r="M413" s="5">
        <v>41017</v>
      </c>
      <c r="N413" s="4">
        <v>0</v>
      </c>
      <c r="O413" s="4" t="s">
        <v>607</v>
      </c>
      <c r="P413" s="4">
        <v>0</v>
      </c>
      <c r="Q413" s="4" t="s">
        <v>607</v>
      </c>
      <c r="R413" s="4">
        <v>1</v>
      </c>
      <c r="S413" s="4" t="s">
        <v>49</v>
      </c>
    </row>
    <row r="414" spans="1:19">
      <c r="A414" s="4" t="s">
        <v>514</v>
      </c>
      <c r="B414" s="4" t="s">
        <v>101</v>
      </c>
      <c r="C414" s="4" t="s">
        <v>501</v>
      </c>
      <c r="D414" s="4" t="s">
        <v>238</v>
      </c>
      <c r="E414" s="4" t="s">
        <v>500</v>
      </c>
      <c r="F414" s="4" t="s">
        <v>715</v>
      </c>
      <c r="G414" s="4" t="s">
        <v>205</v>
      </c>
      <c r="H414" s="4">
        <v>3</v>
      </c>
      <c r="I414" s="4" t="s">
        <v>49</v>
      </c>
      <c r="J414" s="4">
        <v>0</v>
      </c>
      <c r="K414" s="4" t="s">
        <v>49</v>
      </c>
      <c r="L414" s="4" t="b">
        <v>1</v>
      </c>
      <c r="M414" s="5">
        <v>41017</v>
      </c>
      <c r="N414" s="4">
        <v>0</v>
      </c>
      <c r="O414" s="4" t="s">
        <v>607</v>
      </c>
      <c r="P414" s="4">
        <v>0</v>
      </c>
      <c r="Q414" s="4" t="s">
        <v>607</v>
      </c>
      <c r="R414" s="4">
        <v>3</v>
      </c>
      <c r="S414" s="4" t="s">
        <v>49</v>
      </c>
    </row>
    <row r="415" spans="1:19">
      <c r="A415" s="4" t="s">
        <v>509</v>
      </c>
      <c r="B415" s="4" t="s">
        <v>62</v>
      </c>
      <c r="C415" s="4" t="s">
        <v>501</v>
      </c>
      <c r="D415" s="4" t="s">
        <v>238</v>
      </c>
      <c r="E415" s="4" t="s">
        <v>500</v>
      </c>
      <c r="F415" s="4" t="s">
        <v>715</v>
      </c>
      <c r="G415" s="4" t="s">
        <v>205</v>
      </c>
      <c r="H415" s="4">
        <v>0</v>
      </c>
      <c r="I415" s="4" t="s">
        <v>49</v>
      </c>
      <c r="J415" s="4">
        <v>0</v>
      </c>
      <c r="K415" s="4" t="s">
        <v>49</v>
      </c>
      <c r="L415" s="4" t="b">
        <v>1</v>
      </c>
      <c r="M415" s="5">
        <v>41017</v>
      </c>
      <c r="N415" s="4">
        <v>0</v>
      </c>
      <c r="O415" s="4" t="s">
        <v>607</v>
      </c>
      <c r="P415" s="4">
        <v>0</v>
      </c>
      <c r="Q415" s="4" t="s">
        <v>607</v>
      </c>
      <c r="R415" s="4">
        <v>1</v>
      </c>
      <c r="S415" s="4" t="s">
        <v>49</v>
      </c>
    </row>
    <row r="416" spans="1:19">
      <c r="A416" s="4" t="s">
        <v>1150</v>
      </c>
      <c r="B416" s="4" t="s">
        <v>223</v>
      </c>
      <c r="C416" s="4" t="s">
        <v>501</v>
      </c>
      <c r="D416" s="4" t="s">
        <v>238</v>
      </c>
      <c r="E416" s="4" t="s">
        <v>500</v>
      </c>
      <c r="F416" s="4" t="s">
        <v>715</v>
      </c>
      <c r="G416" s="4" t="s">
        <v>205</v>
      </c>
      <c r="H416" s="4">
        <v>0</v>
      </c>
      <c r="I416" s="4" t="s">
        <v>49</v>
      </c>
      <c r="J416" s="4">
        <v>0</v>
      </c>
      <c r="K416" s="4" t="s">
        <v>49</v>
      </c>
      <c r="L416" s="4" t="b">
        <v>1</v>
      </c>
      <c r="M416" s="5">
        <v>41017</v>
      </c>
      <c r="N416" s="4">
        <v>0</v>
      </c>
      <c r="O416" s="4" t="s">
        <v>607</v>
      </c>
      <c r="P416" s="4">
        <v>0</v>
      </c>
      <c r="Q416" s="4" t="s">
        <v>607</v>
      </c>
      <c r="R416" s="4">
        <v>1</v>
      </c>
      <c r="S416" s="4" t="s">
        <v>49</v>
      </c>
    </row>
    <row r="417" spans="1:19">
      <c r="A417" s="4" t="s">
        <v>510</v>
      </c>
      <c r="B417" s="4" t="s">
        <v>548</v>
      </c>
      <c r="C417" s="4" t="s">
        <v>501</v>
      </c>
      <c r="D417" s="4" t="s">
        <v>238</v>
      </c>
      <c r="E417" s="4" t="s">
        <v>500</v>
      </c>
      <c r="F417" s="4" t="s">
        <v>715</v>
      </c>
      <c r="G417" s="4" t="s">
        <v>205</v>
      </c>
      <c r="H417" s="4">
        <v>0</v>
      </c>
      <c r="I417" s="4" t="s">
        <v>49</v>
      </c>
      <c r="J417" s="4">
        <v>0</v>
      </c>
      <c r="K417" s="4" t="s">
        <v>49</v>
      </c>
      <c r="L417" s="4" t="b">
        <v>1</v>
      </c>
      <c r="M417" s="5">
        <v>41017</v>
      </c>
      <c r="N417" s="4">
        <v>0</v>
      </c>
      <c r="O417" s="4" t="s">
        <v>607</v>
      </c>
      <c r="P417" s="4">
        <v>0</v>
      </c>
      <c r="Q417" s="4" t="s">
        <v>607</v>
      </c>
      <c r="R417" s="4">
        <v>1</v>
      </c>
      <c r="S417" s="4" t="s">
        <v>49</v>
      </c>
    </row>
    <row r="418" spans="1:19">
      <c r="A418" s="4" t="s">
        <v>524</v>
      </c>
      <c r="B418" s="4" t="s">
        <v>525</v>
      </c>
      <c r="C418" s="4" t="s">
        <v>525</v>
      </c>
      <c r="D418" s="4" t="s">
        <v>238</v>
      </c>
      <c r="E418" s="4" t="s">
        <v>524</v>
      </c>
      <c r="F418" s="4" t="s">
        <v>29</v>
      </c>
      <c r="G418" s="4" t="s">
        <v>205</v>
      </c>
      <c r="H418" s="4">
        <v>7</v>
      </c>
      <c r="I418" s="4" t="s">
        <v>49</v>
      </c>
      <c r="J418" s="4">
        <v>3</v>
      </c>
      <c r="K418" s="4" t="s">
        <v>49</v>
      </c>
      <c r="L418" s="4" t="b">
        <v>0</v>
      </c>
      <c r="M418" s="5">
        <v>41018</v>
      </c>
      <c r="N418" s="4">
        <v>0</v>
      </c>
      <c r="O418" s="4" t="s">
        <v>607</v>
      </c>
      <c r="P418" s="4">
        <v>0</v>
      </c>
      <c r="Q418" s="4" t="s">
        <v>607</v>
      </c>
      <c r="R418" s="4">
        <v>10</v>
      </c>
      <c r="S418" s="4" t="s">
        <v>49</v>
      </c>
    </row>
    <row r="419" spans="1:19">
      <c r="A419" s="4" t="s">
        <v>536</v>
      </c>
      <c r="B419" s="4" t="s">
        <v>570</v>
      </c>
      <c r="C419" s="4" t="s">
        <v>570</v>
      </c>
      <c r="D419" s="4" t="s">
        <v>704</v>
      </c>
      <c r="E419" s="4" t="s">
        <v>536</v>
      </c>
      <c r="F419" s="4" t="s">
        <v>29</v>
      </c>
      <c r="G419" s="4" t="s">
        <v>205</v>
      </c>
      <c r="H419" s="4">
        <v>7</v>
      </c>
      <c r="I419" s="4" t="s">
        <v>49</v>
      </c>
      <c r="J419" s="4">
        <v>0</v>
      </c>
      <c r="K419" s="4" t="s">
        <v>49</v>
      </c>
      <c r="L419" s="4" t="b">
        <v>1</v>
      </c>
      <c r="M419" s="5">
        <v>41023</v>
      </c>
      <c r="N419" s="4">
        <v>500</v>
      </c>
      <c r="O419" s="4" t="s">
        <v>607</v>
      </c>
      <c r="P419" s="4">
        <v>500</v>
      </c>
      <c r="Q419" s="4" t="s">
        <v>607</v>
      </c>
      <c r="R419" s="4">
        <v>5</v>
      </c>
      <c r="S419" s="4" t="s">
        <v>49</v>
      </c>
    </row>
    <row r="420" spans="1:19">
      <c r="A420" s="4" t="s">
        <v>544</v>
      </c>
      <c r="B420" s="4" t="s">
        <v>545</v>
      </c>
      <c r="C420" s="4" t="s">
        <v>545</v>
      </c>
      <c r="D420" s="4" t="s">
        <v>704</v>
      </c>
      <c r="E420" s="4" t="s">
        <v>544</v>
      </c>
      <c r="F420" s="4" t="s">
        <v>29</v>
      </c>
      <c r="G420" s="4" t="s">
        <v>205</v>
      </c>
      <c r="H420" s="4">
        <v>2.5</v>
      </c>
      <c r="I420" s="4" t="s">
        <v>49</v>
      </c>
      <c r="J420" s="4">
        <v>3.5</v>
      </c>
      <c r="K420" s="4" t="s">
        <v>49</v>
      </c>
      <c r="L420" s="4" t="b">
        <v>0</v>
      </c>
      <c r="M420" s="5">
        <v>41023</v>
      </c>
      <c r="N420" s="4">
        <v>0</v>
      </c>
      <c r="O420" s="4" t="s">
        <v>607</v>
      </c>
      <c r="P420" s="4">
        <v>0</v>
      </c>
      <c r="Q420" s="4" t="s">
        <v>607</v>
      </c>
      <c r="R420" s="4">
        <v>6</v>
      </c>
      <c r="S420" s="4" t="s">
        <v>49</v>
      </c>
    </row>
    <row r="421" spans="1:19">
      <c r="A421" s="4" t="s">
        <v>549</v>
      </c>
      <c r="B421" s="4" t="s">
        <v>545</v>
      </c>
      <c r="C421" s="4" t="s">
        <v>545</v>
      </c>
      <c r="D421" s="4" t="s">
        <v>704</v>
      </c>
      <c r="E421" s="4" t="s">
        <v>544</v>
      </c>
      <c r="F421" s="4" t="s">
        <v>29</v>
      </c>
      <c r="G421" s="4" t="s">
        <v>205</v>
      </c>
      <c r="H421" s="4">
        <v>0</v>
      </c>
      <c r="I421" s="4" t="s">
        <v>49</v>
      </c>
      <c r="J421" s="4">
        <v>3.5</v>
      </c>
      <c r="K421" s="4" t="s">
        <v>49</v>
      </c>
      <c r="L421" s="4" t="b">
        <v>0</v>
      </c>
      <c r="M421" s="5">
        <v>41023</v>
      </c>
      <c r="N421" s="4">
        <v>0</v>
      </c>
      <c r="O421" s="4" t="s">
        <v>607</v>
      </c>
      <c r="P421" s="4">
        <v>0</v>
      </c>
      <c r="Q421" s="4" t="s">
        <v>607</v>
      </c>
      <c r="R421" s="4">
        <v>6</v>
      </c>
      <c r="S421" s="4" t="s">
        <v>49</v>
      </c>
    </row>
    <row r="422" spans="1:19">
      <c r="A422" s="4" t="s">
        <v>550</v>
      </c>
      <c r="B422" s="4" t="s">
        <v>570</v>
      </c>
      <c r="C422" s="4" t="s">
        <v>570</v>
      </c>
      <c r="D422" s="4" t="s">
        <v>704</v>
      </c>
      <c r="E422" s="4" t="s">
        <v>536</v>
      </c>
      <c r="F422" s="4" t="s">
        <v>29</v>
      </c>
      <c r="G422" s="4" t="s">
        <v>205</v>
      </c>
      <c r="H422" s="4">
        <v>0</v>
      </c>
      <c r="I422" s="4" t="s">
        <v>49</v>
      </c>
      <c r="J422" s="4">
        <v>0</v>
      </c>
      <c r="K422" s="4" t="s">
        <v>49</v>
      </c>
      <c r="L422" s="4" t="b">
        <v>1</v>
      </c>
      <c r="M422" s="5">
        <v>41023</v>
      </c>
      <c r="N422" s="4">
        <v>500</v>
      </c>
      <c r="O422" s="4" t="s">
        <v>607</v>
      </c>
      <c r="P422" s="4">
        <v>500</v>
      </c>
      <c r="Q422" s="4" t="s">
        <v>607</v>
      </c>
      <c r="R422" s="4">
        <v>5</v>
      </c>
      <c r="S422" s="4" t="s">
        <v>49</v>
      </c>
    </row>
    <row r="423" spans="1:19">
      <c r="A423" s="4" t="s">
        <v>537</v>
      </c>
      <c r="B423" s="4" t="s">
        <v>538</v>
      </c>
      <c r="C423" s="4" t="s">
        <v>538</v>
      </c>
      <c r="D423" s="4" t="s">
        <v>704</v>
      </c>
      <c r="E423" s="4" t="s">
        <v>537</v>
      </c>
      <c r="F423" s="4" t="s">
        <v>29</v>
      </c>
      <c r="G423" s="4" t="s">
        <v>205</v>
      </c>
      <c r="H423" s="4">
        <v>2</v>
      </c>
      <c r="I423" s="4" t="s">
        <v>49</v>
      </c>
      <c r="J423" s="4">
        <v>1</v>
      </c>
      <c r="K423" s="4" t="s">
        <v>49</v>
      </c>
      <c r="L423" s="4" t="b">
        <v>1</v>
      </c>
      <c r="M423" s="5">
        <v>41023</v>
      </c>
      <c r="N423" s="4">
        <v>500</v>
      </c>
      <c r="O423" s="4" t="s">
        <v>607</v>
      </c>
      <c r="P423" s="4">
        <v>333.33</v>
      </c>
      <c r="Q423" s="4" t="s">
        <v>607</v>
      </c>
      <c r="R423" s="4">
        <v>3</v>
      </c>
      <c r="S423" s="4" t="s">
        <v>49</v>
      </c>
    </row>
    <row r="424" spans="1:19">
      <c r="A424" s="4" t="s">
        <v>551</v>
      </c>
      <c r="B424" s="4" t="s">
        <v>538</v>
      </c>
      <c r="C424" s="4" t="s">
        <v>538</v>
      </c>
      <c r="D424" s="4" t="s">
        <v>704</v>
      </c>
      <c r="E424" s="4" t="s">
        <v>537</v>
      </c>
      <c r="F424" s="4" t="s">
        <v>29</v>
      </c>
      <c r="G424" s="4" t="s">
        <v>205</v>
      </c>
      <c r="H424" s="4">
        <v>0</v>
      </c>
      <c r="I424" s="4" t="s">
        <v>49</v>
      </c>
      <c r="J424" s="4">
        <v>1</v>
      </c>
      <c r="K424" s="4" t="s">
        <v>49</v>
      </c>
      <c r="L424" s="4" t="b">
        <v>1</v>
      </c>
      <c r="M424" s="5">
        <v>41023</v>
      </c>
      <c r="N424" s="4">
        <v>500</v>
      </c>
      <c r="O424" s="4" t="s">
        <v>607</v>
      </c>
      <c r="P424" s="4">
        <v>333.33</v>
      </c>
      <c r="Q424" s="4" t="s">
        <v>607</v>
      </c>
      <c r="R424" s="4">
        <v>3</v>
      </c>
      <c r="S424" s="4" t="s">
        <v>49</v>
      </c>
    </row>
    <row r="425" spans="1:19">
      <c r="A425" s="4" t="s">
        <v>534</v>
      </c>
      <c r="B425" s="4" t="s">
        <v>535</v>
      </c>
      <c r="C425" s="4" t="s">
        <v>535</v>
      </c>
      <c r="D425" s="4" t="s">
        <v>704</v>
      </c>
      <c r="E425" s="4" t="s">
        <v>534</v>
      </c>
      <c r="F425" s="4" t="s">
        <v>29</v>
      </c>
      <c r="G425" s="4" t="s">
        <v>205</v>
      </c>
      <c r="H425" s="4">
        <v>4</v>
      </c>
      <c r="I425" s="4" t="s">
        <v>49</v>
      </c>
      <c r="J425" s="4">
        <v>2</v>
      </c>
      <c r="K425" s="4" t="s">
        <v>49</v>
      </c>
      <c r="L425" s="4" t="b">
        <v>1</v>
      </c>
      <c r="M425" s="5">
        <v>41023</v>
      </c>
      <c r="N425" s="4">
        <v>1000</v>
      </c>
      <c r="O425" s="4" t="s">
        <v>607</v>
      </c>
      <c r="P425" s="4">
        <v>666.67</v>
      </c>
      <c r="Q425" s="4" t="s">
        <v>607</v>
      </c>
      <c r="R425" s="4">
        <v>6</v>
      </c>
      <c r="S425" s="4" t="s">
        <v>49</v>
      </c>
    </row>
    <row r="426" spans="1:19">
      <c r="A426" s="4" t="s">
        <v>914</v>
      </c>
      <c r="B426" s="4" t="s">
        <v>62</v>
      </c>
      <c r="C426" s="4" t="s">
        <v>912</v>
      </c>
      <c r="D426" s="4" t="s">
        <v>238</v>
      </c>
      <c r="E426" s="4" t="s">
        <v>913</v>
      </c>
      <c r="F426" s="4" t="s">
        <v>715</v>
      </c>
      <c r="G426" s="4" t="s">
        <v>205</v>
      </c>
      <c r="H426" s="4">
        <v>0</v>
      </c>
      <c r="I426" s="4" t="s">
        <v>49</v>
      </c>
      <c r="J426" s="4">
        <v>0</v>
      </c>
      <c r="K426" s="4" t="s">
        <v>49</v>
      </c>
      <c r="L426" s="4" t="b">
        <v>1</v>
      </c>
      <c r="M426" s="5">
        <v>41087</v>
      </c>
      <c r="N426" s="4">
        <v>0</v>
      </c>
      <c r="O426" s="4" t="s">
        <v>607</v>
      </c>
      <c r="P426" s="4">
        <v>0</v>
      </c>
      <c r="Q426" s="4" t="s">
        <v>607</v>
      </c>
      <c r="R426" s="4">
        <v>1</v>
      </c>
      <c r="S426" s="4" t="s">
        <v>49</v>
      </c>
    </row>
    <row r="427" spans="1:19">
      <c r="A427" s="4" t="s">
        <v>913</v>
      </c>
      <c r="B427" s="4" t="s">
        <v>912</v>
      </c>
      <c r="C427" s="4" t="s">
        <v>912</v>
      </c>
      <c r="D427" s="4" t="s">
        <v>238</v>
      </c>
      <c r="E427" s="4" t="s">
        <v>913</v>
      </c>
      <c r="F427" s="4" t="s">
        <v>715</v>
      </c>
      <c r="G427" s="4" t="s">
        <v>205</v>
      </c>
      <c r="H427" s="4">
        <v>2.5</v>
      </c>
      <c r="I427" s="4" t="s">
        <v>49</v>
      </c>
      <c r="J427" s="4">
        <v>2.5</v>
      </c>
      <c r="K427" s="4" t="s">
        <v>49</v>
      </c>
      <c r="L427" s="4" t="b">
        <v>1</v>
      </c>
      <c r="M427" s="5">
        <v>41087</v>
      </c>
      <c r="N427" s="4">
        <v>800</v>
      </c>
      <c r="O427" s="4" t="s">
        <v>607</v>
      </c>
      <c r="P427" s="4">
        <v>400</v>
      </c>
      <c r="Q427" s="4" t="s">
        <v>607</v>
      </c>
      <c r="R427" s="4">
        <v>5</v>
      </c>
      <c r="S427" s="4" t="s">
        <v>49</v>
      </c>
    </row>
    <row r="428" spans="1:19">
      <c r="A428" s="4" t="s">
        <v>95</v>
      </c>
      <c r="B428" s="4" t="s">
        <v>32</v>
      </c>
      <c r="C428" s="4" t="s">
        <v>32</v>
      </c>
      <c r="D428" s="4" t="s">
        <v>704</v>
      </c>
      <c r="E428" s="4" t="s">
        <v>297</v>
      </c>
      <c r="F428" s="4" t="s">
        <v>29</v>
      </c>
      <c r="G428" s="4" t="s">
        <v>205</v>
      </c>
      <c r="H428" s="4">
        <v>32</v>
      </c>
      <c r="I428" s="4" t="s">
        <v>49</v>
      </c>
      <c r="J428" s="4">
        <v>68</v>
      </c>
      <c r="K428" s="4" t="s">
        <v>49</v>
      </c>
      <c r="L428" s="4" t="b">
        <v>0</v>
      </c>
      <c r="M428" s="5">
        <v>40967</v>
      </c>
      <c r="N428" s="4">
        <v>0</v>
      </c>
      <c r="O428" s="4" t="s">
        <v>607</v>
      </c>
      <c r="P428" s="4">
        <v>0</v>
      </c>
      <c r="Q428" s="4" t="s">
        <v>607</v>
      </c>
      <c r="R428" s="4">
        <v>100</v>
      </c>
      <c r="S428" s="4" t="s">
        <v>49</v>
      </c>
    </row>
    <row r="429" spans="1:19">
      <c r="A429" s="4" t="s">
        <v>915</v>
      </c>
      <c r="B429" s="4" t="s">
        <v>85</v>
      </c>
      <c r="C429" s="4" t="s">
        <v>912</v>
      </c>
      <c r="D429" s="4" t="s">
        <v>238</v>
      </c>
      <c r="E429" s="4" t="s">
        <v>913</v>
      </c>
      <c r="F429" s="4" t="s">
        <v>715</v>
      </c>
      <c r="G429" s="4" t="s">
        <v>205</v>
      </c>
      <c r="H429" s="4">
        <v>0</v>
      </c>
      <c r="I429" s="4" t="s">
        <v>49</v>
      </c>
      <c r="J429" s="4">
        <v>0</v>
      </c>
      <c r="K429" s="4" t="s">
        <v>49</v>
      </c>
      <c r="L429" s="4" t="b">
        <v>1</v>
      </c>
      <c r="M429" s="5">
        <v>41087</v>
      </c>
      <c r="N429" s="4">
        <v>0</v>
      </c>
      <c r="O429" s="4" t="s">
        <v>607</v>
      </c>
      <c r="P429" s="4">
        <v>0</v>
      </c>
      <c r="Q429" s="4" t="s">
        <v>607</v>
      </c>
      <c r="R429" s="4">
        <v>1</v>
      </c>
      <c r="S429" s="4" t="s">
        <v>49</v>
      </c>
    </row>
    <row r="430" spans="1:19">
      <c r="A430" s="4" t="s">
        <v>489</v>
      </c>
      <c r="B430" s="4" t="s">
        <v>490</v>
      </c>
      <c r="C430" s="4" t="s">
        <v>490</v>
      </c>
      <c r="D430" s="4" t="s">
        <v>704</v>
      </c>
      <c r="E430" s="4" t="s">
        <v>489</v>
      </c>
      <c r="F430" s="4" t="s">
        <v>29</v>
      </c>
      <c r="G430" s="4" t="s">
        <v>205</v>
      </c>
      <c r="H430" s="4">
        <v>1.5</v>
      </c>
      <c r="I430" s="4" t="s">
        <v>49</v>
      </c>
      <c r="J430" s="4">
        <v>0.5</v>
      </c>
      <c r="K430" s="4" t="s">
        <v>49</v>
      </c>
      <c r="L430" s="4" t="b">
        <v>0</v>
      </c>
      <c r="M430" s="5">
        <v>41015</v>
      </c>
      <c r="N430" s="4">
        <v>0</v>
      </c>
      <c r="O430" s="4" t="s">
        <v>607</v>
      </c>
      <c r="P430" s="4">
        <v>0</v>
      </c>
      <c r="Q430" s="4" t="s">
        <v>607</v>
      </c>
      <c r="R430" s="4">
        <v>2</v>
      </c>
      <c r="S430" s="4" t="s">
        <v>49</v>
      </c>
    </row>
    <row r="431" spans="1:19">
      <c r="A431" s="4" t="s">
        <v>732</v>
      </c>
      <c r="B431" s="4" t="s">
        <v>733</v>
      </c>
      <c r="C431" s="4" t="s">
        <v>733</v>
      </c>
      <c r="D431" s="4" t="s">
        <v>704</v>
      </c>
      <c r="E431" s="4" t="s">
        <v>732</v>
      </c>
      <c r="F431" s="4" t="s">
        <v>29</v>
      </c>
      <c r="G431" s="4" t="s">
        <v>205</v>
      </c>
      <c r="H431" s="4">
        <v>0.75</v>
      </c>
      <c r="I431" s="4" t="s">
        <v>49</v>
      </c>
      <c r="J431" s="4">
        <v>0</v>
      </c>
      <c r="K431" s="4" t="s">
        <v>49</v>
      </c>
      <c r="L431" s="4" t="b">
        <v>0</v>
      </c>
      <c r="M431" s="5">
        <v>41060</v>
      </c>
      <c r="N431" s="4">
        <v>0</v>
      </c>
      <c r="O431" s="4" t="s">
        <v>607</v>
      </c>
      <c r="P431" s="4">
        <v>0</v>
      </c>
      <c r="Q431" s="4" t="s">
        <v>607</v>
      </c>
      <c r="R431" s="4">
        <v>0.75</v>
      </c>
      <c r="S431" s="4" t="s">
        <v>49</v>
      </c>
    </row>
    <row r="432" spans="1:19">
      <c r="A432" s="4" t="s">
        <v>734</v>
      </c>
      <c r="B432" s="4" t="s">
        <v>735</v>
      </c>
      <c r="C432" s="4" t="s">
        <v>733</v>
      </c>
      <c r="D432" s="4" t="s">
        <v>704</v>
      </c>
      <c r="E432" s="4" t="s">
        <v>732</v>
      </c>
      <c r="F432" s="4" t="s">
        <v>29</v>
      </c>
      <c r="G432" s="4" t="s">
        <v>205</v>
      </c>
      <c r="H432" s="4">
        <v>0</v>
      </c>
      <c r="I432" s="4" t="s">
        <v>49</v>
      </c>
      <c r="J432" s="4">
        <v>0</v>
      </c>
      <c r="K432" s="4" t="s">
        <v>49</v>
      </c>
      <c r="L432" s="4" t="b">
        <v>0</v>
      </c>
      <c r="M432" s="5">
        <v>41060</v>
      </c>
      <c r="N432" s="4">
        <v>0</v>
      </c>
      <c r="O432" s="4" t="s">
        <v>607</v>
      </c>
      <c r="P432" s="4">
        <v>0</v>
      </c>
      <c r="Q432" s="4" t="s">
        <v>607</v>
      </c>
      <c r="R432" s="4">
        <v>0.75</v>
      </c>
      <c r="S432" s="4" t="s">
        <v>49</v>
      </c>
    </row>
    <row r="433" spans="1:19">
      <c r="A433" s="4" t="s">
        <v>916</v>
      </c>
      <c r="B433" s="4" t="s">
        <v>59</v>
      </c>
      <c r="C433" s="4" t="s">
        <v>912</v>
      </c>
      <c r="D433" s="4" t="s">
        <v>238</v>
      </c>
      <c r="E433" s="4" t="s">
        <v>913</v>
      </c>
      <c r="F433" s="4" t="s">
        <v>715</v>
      </c>
      <c r="G433" s="4" t="s">
        <v>205</v>
      </c>
      <c r="H433" s="4">
        <v>0</v>
      </c>
      <c r="I433" s="4" t="s">
        <v>49</v>
      </c>
      <c r="J433" s="4">
        <v>1</v>
      </c>
      <c r="K433" s="4" t="s">
        <v>49</v>
      </c>
      <c r="L433" s="4" t="b">
        <v>1</v>
      </c>
      <c r="M433" s="5">
        <v>41087</v>
      </c>
      <c r="N433" s="4">
        <v>0</v>
      </c>
      <c r="O433" s="4" t="s">
        <v>607</v>
      </c>
      <c r="P433" s="4">
        <v>0</v>
      </c>
      <c r="Q433" s="4" t="s">
        <v>607</v>
      </c>
      <c r="R433" s="4">
        <v>2</v>
      </c>
      <c r="S433" s="4" t="s">
        <v>49</v>
      </c>
    </row>
    <row r="434" spans="1:19">
      <c r="A434" s="4" t="s">
        <v>1055</v>
      </c>
      <c r="B434" s="4" t="s">
        <v>1056</v>
      </c>
      <c r="C434" s="4" t="s">
        <v>1056</v>
      </c>
      <c r="D434" s="4" t="s">
        <v>238</v>
      </c>
      <c r="E434" s="4" t="s">
        <v>1055</v>
      </c>
      <c r="F434" s="4" t="s">
        <v>715</v>
      </c>
      <c r="G434" s="4" t="s">
        <v>119</v>
      </c>
      <c r="H434" s="4">
        <v>2</v>
      </c>
      <c r="I434" s="4" t="s">
        <v>49</v>
      </c>
      <c r="J434" s="4">
        <v>3</v>
      </c>
      <c r="K434" s="4" t="s">
        <v>49</v>
      </c>
      <c r="L434" s="4" t="b">
        <v>1</v>
      </c>
      <c r="M434" s="5">
        <v>41107</v>
      </c>
      <c r="N434" s="4">
        <v>800</v>
      </c>
      <c r="O434" s="4" t="s">
        <v>607</v>
      </c>
      <c r="P434" s="4">
        <v>320</v>
      </c>
      <c r="Q434" s="4" t="s">
        <v>607</v>
      </c>
      <c r="R434" s="4">
        <v>5</v>
      </c>
      <c r="S434" s="4" t="s">
        <v>49</v>
      </c>
    </row>
    <row r="435" spans="1:19">
      <c r="A435" s="4" t="s">
        <v>560</v>
      </c>
      <c r="B435" s="4" t="s">
        <v>561</v>
      </c>
      <c r="C435" s="4" t="s">
        <v>13</v>
      </c>
      <c r="D435" s="4" t="s">
        <v>704</v>
      </c>
      <c r="E435" s="4" t="s">
        <v>235</v>
      </c>
      <c r="F435" s="4" t="s">
        <v>29</v>
      </c>
      <c r="G435" s="4" t="s">
        <v>119</v>
      </c>
      <c r="H435" s="4">
        <v>1</v>
      </c>
      <c r="I435" s="4" t="s">
        <v>49</v>
      </c>
      <c r="J435" s="4">
        <v>0</v>
      </c>
      <c r="K435" s="4" t="s">
        <v>49</v>
      </c>
      <c r="L435" s="4" t="b">
        <v>1</v>
      </c>
      <c r="M435" s="5">
        <v>41023</v>
      </c>
      <c r="N435" s="4">
        <v>0</v>
      </c>
      <c r="O435" s="4" t="s">
        <v>607</v>
      </c>
      <c r="P435" s="4">
        <v>0</v>
      </c>
      <c r="Q435" s="4" t="s">
        <v>607</v>
      </c>
      <c r="R435" s="4">
        <v>0</v>
      </c>
      <c r="S435" s="4" t="s">
        <v>49</v>
      </c>
    </row>
    <row r="436" spans="1:19">
      <c r="A436" s="4" t="s">
        <v>917</v>
      </c>
      <c r="B436" s="4" t="s">
        <v>101</v>
      </c>
      <c r="C436" s="4" t="s">
        <v>912</v>
      </c>
      <c r="D436" s="4" t="s">
        <v>238</v>
      </c>
      <c r="E436" s="4" t="s">
        <v>913</v>
      </c>
      <c r="F436" s="4" t="s">
        <v>715</v>
      </c>
      <c r="G436" s="4" t="s">
        <v>205</v>
      </c>
      <c r="H436" s="4">
        <v>0</v>
      </c>
      <c r="I436" s="4" t="s">
        <v>49</v>
      </c>
      <c r="J436" s="4">
        <v>2</v>
      </c>
      <c r="K436" s="4" t="s">
        <v>49</v>
      </c>
      <c r="L436" s="4" t="b">
        <v>1</v>
      </c>
      <c r="M436" s="5">
        <v>41087</v>
      </c>
      <c r="N436" s="4">
        <v>0</v>
      </c>
      <c r="O436" s="4" t="s">
        <v>607</v>
      </c>
      <c r="P436" s="4">
        <v>0</v>
      </c>
      <c r="Q436" s="4" t="s">
        <v>607</v>
      </c>
      <c r="R436" s="4">
        <v>3</v>
      </c>
      <c r="S436" s="4" t="s">
        <v>49</v>
      </c>
    </row>
    <row r="437" spans="1:19">
      <c r="A437" s="4" t="s">
        <v>533</v>
      </c>
      <c r="B437" s="4" t="s">
        <v>531</v>
      </c>
      <c r="C437" s="4" t="s">
        <v>531</v>
      </c>
      <c r="D437" s="4" t="s">
        <v>704</v>
      </c>
      <c r="E437" s="4" t="s">
        <v>530</v>
      </c>
      <c r="F437" s="4" t="s">
        <v>29</v>
      </c>
      <c r="G437" s="4" t="s">
        <v>205</v>
      </c>
      <c r="H437" s="4">
        <v>0</v>
      </c>
      <c r="I437" s="4" t="s">
        <v>49</v>
      </c>
      <c r="J437" s="4">
        <v>0</v>
      </c>
      <c r="K437" s="4" t="s">
        <v>49</v>
      </c>
      <c r="L437" s="4" t="b">
        <v>0</v>
      </c>
      <c r="M437" s="5">
        <v>41019</v>
      </c>
      <c r="N437" s="4">
        <v>0</v>
      </c>
      <c r="O437" s="4" t="s">
        <v>607</v>
      </c>
      <c r="P437" s="4">
        <v>0</v>
      </c>
      <c r="Q437" s="4" t="s">
        <v>607</v>
      </c>
      <c r="R437" s="4">
        <v>1</v>
      </c>
      <c r="S437" s="4" t="s">
        <v>49</v>
      </c>
    </row>
    <row r="438" spans="1:19">
      <c r="A438" s="4" t="s">
        <v>581</v>
      </c>
      <c r="B438" s="4" t="s">
        <v>582</v>
      </c>
      <c r="C438" s="4" t="s">
        <v>582</v>
      </c>
      <c r="D438" s="4" t="s">
        <v>238</v>
      </c>
      <c r="E438" s="4" t="s">
        <v>581</v>
      </c>
      <c r="F438" s="4" t="s">
        <v>715</v>
      </c>
      <c r="G438" s="4" t="s">
        <v>205</v>
      </c>
      <c r="H438" s="4">
        <v>6</v>
      </c>
      <c r="I438" s="4" t="s">
        <v>49</v>
      </c>
      <c r="J438" s="4">
        <v>0</v>
      </c>
      <c r="K438" s="4" t="s">
        <v>49</v>
      </c>
      <c r="L438" s="4" t="b">
        <v>1</v>
      </c>
      <c r="M438" s="5">
        <v>41023</v>
      </c>
      <c r="N438" s="4">
        <v>800</v>
      </c>
      <c r="O438" s="4" t="s">
        <v>607</v>
      </c>
      <c r="P438" s="4">
        <v>800</v>
      </c>
      <c r="Q438" s="4" t="s">
        <v>607</v>
      </c>
      <c r="R438" s="4">
        <v>5</v>
      </c>
      <c r="S438" s="4" t="s">
        <v>49</v>
      </c>
    </row>
    <row r="439" spans="1:19">
      <c r="A439" s="4" t="s">
        <v>592</v>
      </c>
      <c r="B439" s="4" t="s">
        <v>103</v>
      </c>
      <c r="C439" s="4" t="s">
        <v>582</v>
      </c>
      <c r="D439" s="4" t="s">
        <v>238</v>
      </c>
      <c r="E439" s="4" t="s">
        <v>581</v>
      </c>
      <c r="F439" s="4" t="s">
        <v>715</v>
      </c>
      <c r="G439" s="4" t="s">
        <v>205</v>
      </c>
      <c r="H439" s="4">
        <v>0</v>
      </c>
      <c r="I439" s="4" t="s">
        <v>49</v>
      </c>
      <c r="J439" s="4">
        <v>0</v>
      </c>
      <c r="K439" s="4" t="s">
        <v>49</v>
      </c>
      <c r="L439" s="4" t="b">
        <v>1</v>
      </c>
      <c r="M439" s="5">
        <v>41023</v>
      </c>
      <c r="N439" s="4">
        <v>0</v>
      </c>
      <c r="O439" s="4" t="s">
        <v>607</v>
      </c>
      <c r="P439" s="4">
        <v>0</v>
      </c>
      <c r="Q439" s="4" t="s">
        <v>607</v>
      </c>
      <c r="R439" s="4">
        <v>1</v>
      </c>
      <c r="S439" s="4" t="s">
        <v>49</v>
      </c>
    </row>
    <row r="440" spans="1:19">
      <c r="A440" s="4" t="s">
        <v>593</v>
      </c>
      <c r="B440" s="4" t="s">
        <v>85</v>
      </c>
      <c r="C440" s="4" t="s">
        <v>582</v>
      </c>
      <c r="D440" s="4" t="s">
        <v>238</v>
      </c>
      <c r="E440" s="4" t="s">
        <v>581</v>
      </c>
      <c r="F440" s="4" t="s">
        <v>715</v>
      </c>
      <c r="G440" s="4" t="s">
        <v>205</v>
      </c>
      <c r="H440" s="4">
        <v>0</v>
      </c>
      <c r="I440" s="4" t="s">
        <v>49</v>
      </c>
      <c r="J440" s="4">
        <v>0</v>
      </c>
      <c r="K440" s="4" t="s">
        <v>49</v>
      </c>
      <c r="L440" s="4" t="b">
        <v>1</v>
      </c>
      <c r="M440" s="5">
        <v>41023</v>
      </c>
      <c r="N440" s="4">
        <v>0</v>
      </c>
      <c r="O440" s="4" t="s">
        <v>607</v>
      </c>
      <c r="P440" s="4">
        <v>0</v>
      </c>
      <c r="Q440" s="4" t="s">
        <v>607</v>
      </c>
      <c r="R440" s="4">
        <v>1</v>
      </c>
      <c r="S440" s="4" t="s">
        <v>49</v>
      </c>
    </row>
    <row r="441" spans="1:19">
      <c r="A441" s="4" t="s">
        <v>594</v>
      </c>
      <c r="B441" s="4" t="s">
        <v>101</v>
      </c>
      <c r="C441" s="4" t="s">
        <v>582</v>
      </c>
      <c r="D441" s="4" t="s">
        <v>238</v>
      </c>
      <c r="E441" s="4" t="s">
        <v>581</v>
      </c>
      <c r="F441" s="4" t="s">
        <v>715</v>
      </c>
      <c r="G441" s="4" t="s">
        <v>205</v>
      </c>
      <c r="H441" s="4">
        <v>0</v>
      </c>
      <c r="I441" s="4" t="s">
        <v>49</v>
      </c>
      <c r="J441" s="4">
        <v>0</v>
      </c>
      <c r="K441" s="4" t="s">
        <v>49</v>
      </c>
      <c r="L441" s="4" t="b">
        <v>1</v>
      </c>
      <c r="M441" s="5">
        <v>41023</v>
      </c>
      <c r="N441" s="4">
        <v>0</v>
      </c>
      <c r="O441" s="4" t="s">
        <v>607</v>
      </c>
      <c r="P441" s="4">
        <v>0</v>
      </c>
      <c r="Q441" s="4" t="s">
        <v>607</v>
      </c>
      <c r="R441" s="4">
        <v>3</v>
      </c>
      <c r="S441" s="4" t="s">
        <v>49</v>
      </c>
    </row>
    <row r="442" spans="1:19">
      <c r="A442" s="4" t="s">
        <v>588</v>
      </c>
      <c r="B442" s="4" t="s">
        <v>224</v>
      </c>
      <c r="C442" s="4" t="s">
        <v>582</v>
      </c>
      <c r="D442" s="4" t="s">
        <v>238</v>
      </c>
      <c r="E442" s="4" t="s">
        <v>581</v>
      </c>
      <c r="F442" s="4" t="s">
        <v>715</v>
      </c>
      <c r="G442" s="4" t="s">
        <v>205</v>
      </c>
      <c r="H442" s="4">
        <v>0</v>
      </c>
      <c r="I442" s="4" t="s">
        <v>49</v>
      </c>
      <c r="J442" s="4">
        <v>0</v>
      </c>
      <c r="K442" s="4" t="s">
        <v>49</v>
      </c>
      <c r="L442" s="4" t="b">
        <v>1</v>
      </c>
      <c r="M442" s="5">
        <v>41023</v>
      </c>
      <c r="N442" s="4">
        <v>0</v>
      </c>
      <c r="O442" s="4" t="s">
        <v>607</v>
      </c>
      <c r="P442" s="4">
        <v>0</v>
      </c>
      <c r="Q442" s="4" t="s">
        <v>607</v>
      </c>
      <c r="R442" s="4">
        <v>1</v>
      </c>
      <c r="S442" s="4" t="s">
        <v>49</v>
      </c>
    </row>
    <row r="443" spans="1:19">
      <c r="A443" s="4" t="s">
        <v>589</v>
      </c>
      <c r="B443" s="4" t="s">
        <v>62</v>
      </c>
      <c r="C443" s="4" t="s">
        <v>582</v>
      </c>
      <c r="D443" s="4" t="s">
        <v>238</v>
      </c>
      <c r="E443" s="4" t="s">
        <v>581</v>
      </c>
      <c r="F443" s="4" t="s">
        <v>715</v>
      </c>
      <c r="G443" s="4" t="s">
        <v>205</v>
      </c>
      <c r="H443" s="4">
        <v>0</v>
      </c>
      <c r="I443" s="4" t="s">
        <v>49</v>
      </c>
      <c r="J443" s="4">
        <v>0</v>
      </c>
      <c r="K443" s="4" t="s">
        <v>49</v>
      </c>
      <c r="L443" s="4" t="b">
        <v>1</v>
      </c>
      <c r="M443" s="5">
        <v>41023</v>
      </c>
      <c r="N443" s="4">
        <v>0</v>
      </c>
      <c r="O443" s="4" t="s">
        <v>607</v>
      </c>
      <c r="P443" s="4">
        <v>0</v>
      </c>
      <c r="Q443" s="4" t="s">
        <v>607</v>
      </c>
      <c r="R443" s="4">
        <v>1</v>
      </c>
      <c r="S443" s="4" t="s">
        <v>49</v>
      </c>
    </row>
    <row r="444" spans="1:19">
      <c r="A444" s="4" t="s">
        <v>590</v>
      </c>
      <c r="B444" s="4" t="s">
        <v>223</v>
      </c>
      <c r="C444" s="4" t="s">
        <v>582</v>
      </c>
      <c r="D444" s="4" t="s">
        <v>238</v>
      </c>
      <c r="E444" s="4" t="s">
        <v>581</v>
      </c>
      <c r="F444" s="4" t="s">
        <v>715</v>
      </c>
      <c r="G444" s="4" t="s">
        <v>205</v>
      </c>
      <c r="H444" s="4">
        <v>0</v>
      </c>
      <c r="I444" s="4" t="s">
        <v>49</v>
      </c>
      <c r="J444" s="4">
        <v>0</v>
      </c>
      <c r="K444" s="4" t="s">
        <v>49</v>
      </c>
      <c r="L444" s="4" t="b">
        <v>1</v>
      </c>
      <c r="M444" s="5">
        <v>41023</v>
      </c>
      <c r="N444" s="4">
        <v>0</v>
      </c>
      <c r="O444" s="4" t="s">
        <v>607</v>
      </c>
      <c r="P444" s="4">
        <v>0</v>
      </c>
      <c r="Q444" s="4" t="s">
        <v>607</v>
      </c>
      <c r="R444" s="4">
        <v>1</v>
      </c>
      <c r="S444" s="4" t="s">
        <v>49</v>
      </c>
    </row>
    <row r="445" spans="1:19">
      <c r="A445" s="4" t="s">
        <v>591</v>
      </c>
      <c r="B445" s="4" t="s">
        <v>59</v>
      </c>
      <c r="C445" s="4" t="s">
        <v>582</v>
      </c>
      <c r="D445" s="4" t="s">
        <v>238</v>
      </c>
      <c r="E445" s="4" t="s">
        <v>581</v>
      </c>
      <c r="F445" s="4" t="s">
        <v>715</v>
      </c>
      <c r="G445" s="4" t="s">
        <v>205</v>
      </c>
      <c r="H445" s="4">
        <v>0</v>
      </c>
      <c r="I445" s="4" t="s">
        <v>49</v>
      </c>
      <c r="J445" s="4">
        <v>0</v>
      </c>
      <c r="K445" s="4" t="s">
        <v>49</v>
      </c>
      <c r="L445" s="4" t="b">
        <v>1</v>
      </c>
      <c r="M445" s="5">
        <v>41023</v>
      </c>
      <c r="N445" s="4">
        <v>0</v>
      </c>
      <c r="O445" s="4" t="s">
        <v>607</v>
      </c>
      <c r="P445" s="4">
        <v>0</v>
      </c>
      <c r="Q445" s="4" t="s">
        <v>607</v>
      </c>
      <c r="R445" s="4">
        <v>2</v>
      </c>
      <c r="S445" s="4" t="s">
        <v>49</v>
      </c>
    </row>
    <row r="446" spans="1:19">
      <c r="A446" s="4" t="s">
        <v>583</v>
      </c>
      <c r="B446" s="4" t="s">
        <v>584</v>
      </c>
      <c r="C446" s="4" t="s">
        <v>584</v>
      </c>
      <c r="D446" s="4" t="s">
        <v>704</v>
      </c>
      <c r="E446" s="4" t="s">
        <v>583</v>
      </c>
      <c r="F446" s="4" t="s">
        <v>29</v>
      </c>
      <c r="G446" s="4" t="s">
        <v>205</v>
      </c>
      <c r="H446" s="4">
        <v>2.5</v>
      </c>
      <c r="I446" s="4" t="s">
        <v>49</v>
      </c>
      <c r="J446" s="4">
        <v>0.5</v>
      </c>
      <c r="K446" s="4" t="s">
        <v>49</v>
      </c>
      <c r="L446" s="4" t="b">
        <v>1</v>
      </c>
      <c r="M446" s="5">
        <v>41023</v>
      </c>
      <c r="N446" s="4">
        <v>500</v>
      </c>
      <c r="O446" s="4" t="s">
        <v>607</v>
      </c>
      <c r="P446" s="4">
        <v>416.67</v>
      </c>
      <c r="Q446" s="4" t="s">
        <v>607</v>
      </c>
      <c r="R446" s="4">
        <v>3</v>
      </c>
      <c r="S446" s="4" t="s">
        <v>49</v>
      </c>
    </row>
    <row r="447" spans="1:19">
      <c r="A447" s="4" t="s">
        <v>337</v>
      </c>
      <c r="B447" s="4" t="s">
        <v>338</v>
      </c>
      <c r="C447" s="4" t="s">
        <v>338</v>
      </c>
      <c r="D447" s="4" t="s">
        <v>238</v>
      </c>
      <c r="E447" s="4" t="s">
        <v>337</v>
      </c>
      <c r="F447" s="4" t="s">
        <v>715</v>
      </c>
      <c r="G447" s="4" t="s">
        <v>119</v>
      </c>
      <c r="H447" s="4">
        <v>7</v>
      </c>
      <c r="I447" s="4" t="s">
        <v>49</v>
      </c>
      <c r="J447" s="4">
        <v>0</v>
      </c>
      <c r="K447" s="4" t="s">
        <v>49</v>
      </c>
      <c r="L447" s="4" t="b">
        <v>1</v>
      </c>
      <c r="M447" s="5">
        <v>40979</v>
      </c>
      <c r="N447" s="4">
        <v>800</v>
      </c>
      <c r="O447" s="4" t="s">
        <v>607</v>
      </c>
      <c r="P447" s="4">
        <v>800</v>
      </c>
      <c r="Q447" s="4" t="s">
        <v>607</v>
      </c>
      <c r="R447" s="4">
        <v>5</v>
      </c>
      <c r="S447" s="4" t="s">
        <v>49</v>
      </c>
    </row>
    <row r="448" spans="1:19">
      <c r="A448" s="4" t="s">
        <v>339</v>
      </c>
      <c r="B448" s="4" t="s">
        <v>101</v>
      </c>
      <c r="C448" s="4" t="s">
        <v>338</v>
      </c>
      <c r="D448" s="4" t="s">
        <v>238</v>
      </c>
      <c r="E448" s="4" t="s">
        <v>337</v>
      </c>
      <c r="F448" s="4" t="s">
        <v>715</v>
      </c>
      <c r="G448" s="4" t="s">
        <v>119</v>
      </c>
      <c r="H448" s="4">
        <v>4</v>
      </c>
      <c r="I448" s="4" t="s">
        <v>49</v>
      </c>
      <c r="J448" s="4">
        <v>0</v>
      </c>
      <c r="K448" s="4" t="s">
        <v>49</v>
      </c>
      <c r="L448" s="4" t="b">
        <v>1</v>
      </c>
      <c r="M448" s="5">
        <v>40979</v>
      </c>
      <c r="N448" s="4">
        <v>0</v>
      </c>
      <c r="O448" s="4" t="s">
        <v>607</v>
      </c>
      <c r="P448" s="4">
        <v>0</v>
      </c>
      <c r="Q448" s="4" t="s">
        <v>607</v>
      </c>
      <c r="R448" s="4">
        <v>3</v>
      </c>
      <c r="S448" s="4" t="s">
        <v>49</v>
      </c>
    </row>
    <row r="449" spans="1:19">
      <c r="A449" s="4" t="s">
        <v>340</v>
      </c>
      <c r="B449" s="4" t="s">
        <v>103</v>
      </c>
      <c r="C449" s="4" t="s">
        <v>338</v>
      </c>
      <c r="D449" s="4" t="s">
        <v>238</v>
      </c>
      <c r="E449" s="4" t="s">
        <v>337</v>
      </c>
      <c r="F449" s="4" t="s">
        <v>715</v>
      </c>
      <c r="G449" s="4" t="s">
        <v>119</v>
      </c>
      <c r="H449" s="4">
        <v>1</v>
      </c>
      <c r="I449" s="4" t="s">
        <v>49</v>
      </c>
      <c r="J449" s="4">
        <v>0</v>
      </c>
      <c r="K449" s="4" t="s">
        <v>49</v>
      </c>
      <c r="L449" s="4" t="b">
        <v>1</v>
      </c>
      <c r="M449" s="5">
        <v>40979</v>
      </c>
      <c r="N449" s="4">
        <v>0</v>
      </c>
      <c r="O449" s="4" t="s">
        <v>607</v>
      </c>
      <c r="P449" s="4">
        <v>0</v>
      </c>
      <c r="Q449" s="4" t="s">
        <v>607</v>
      </c>
      <c r="R449" s="4">
        <v>1</v>
      </c>
      <c r="S449" s="4" t="s">
        <v>49</v>
      </c>
    </row>
    <row r="450" spans="1:19">
      <c r="A450" s="4" t="s">
        <v>341</v>
      </c>
      <c r="B450" s="4" t="s">
        <v>85</v>
      </c>
      <c r="C450" s="4" t="s">
        <v>338</v>
      </c>
      <c r="D450" s="4" t="s">
        <v>238</v>
      </c>
      <c r="E450" s="4" t="s">
        <v>337</v>
      </c>
      <c r="F450" s="4" t="s">
        <v>715</v>
      </c>
      <c r="G450" s="4" t="s">
        <v>119</v>
      </c>
      <c r="H450" s="4">
        <v>2</v>
      </c>
      <c r="I450" s="4" t="s">
        <v>49</v>
      </c>
      <c r="J450" s="4">
        <v>0</v>
      </c>
      <c r="K450" s="4" t="s">
        <v>49</v>
      </c>
      <c r="L450" s="4" t="b">
        <v>1</v>
      </c>
      <c r="M450" s="5">
        <v>40979</v>
      </c>
      <c r="N450" s="4">
        <v>0</v>
      </c>
      <c r="O450" s="4" t="s">
        <v>607</v>
      </c>
      <c r="P450" s="4">
        <v>0</v>
      </c>
      <c r="Q450" s="4" t="s">
        <v>607</v>
      </c>
      <c r="R450" s="4">
        <v>1</v>
      </c>
      <c r="S450" s="4" t="s">
        <v>49</v>
      </c>
    </row>
    <row r="451" spans="1:19">
      <c r="A451" s="4" t="s">
        <v>306</v>
      </c>
      <c r="B451" s="4" t="s">
        <v>307</v>
      </c>
      <c r="C451" s="4" t="s">
        <v>307</v>
      </c>
      <c r="D451" s="4" t="s">
        <v>704</v>
      </c>
      <c r="E451" s="4" t="s">
        <v>306</v>
      </c>
      <c r="F451" s="4" t="s">
        <v>29</v>
      </c>
      <c r="G451" s="4" t="s">
        <v>205</v>
      </c>
      <c r="H451" s="4">
        <v>2.5</v>
      </c>
      <c r="I451" s="4" t="s">
        <v>49</v>
      </c>
      <c r="J451" s="4">
        <v>0</v>
      </c>
      <c r="K451" s="4" t="s">
        <v>49</v>
      </c>
      <c r="L451" s="4" t="b">
        <v>0</v>
      </c>
      <c r="M451" s="5">
        <v>40969</v>
      </c>
      <c r="N451" s="4">
        <v>0</v>
      </c>
      <c r="O451" s="4" t="s">
        <v>607</v>
      </c>
      <c r="P451" s="4">
        <v>0</v>
      </c>
      <c r="Q451" s="4" t="s">
        <v>607</v>
      </c>
      <c r="R451" s="4">
        <v>2</v>
      </c>
      <c r="S451" s="4" t="s">
        <v>49</v>
      </c>
    </row>
    <row r="452" spans="1:19">
      <c r="A452" s="4" t="s">
        <v>308</v>
      </c>
      <c r="B452" s="4" t="s">
        <v>307</v>
      </c>
      <c r="C452" s="4" t="s">
        <v>307</v>
      </c>
      <c r="D452" s="4" t="s">
        <v>704</v>
      </c>
      <c r="E452" s="4" t="s">
        <v>306</v>
      </c>
      <c r="F452" s="4" t="s">
        <v>29</v>
      </c>
      <c r="G452" s="4" t="s">
        <v>205</v>
      </c>
      <c r="H452" s="4">
        <v>2.5</v>
      </c>
      <c r="I452" s="4" t="s">
        <v>49</v>
      </c>
      <c r="J452" s="4">
        <v>0</v>
      </c>
      <c r="K452" s="4" t="s">
        <v>49</v>
      </c>
      <c r="L452" s="4" t="b">
        <v>0</v>
      </c>
      <c r="M452" s="5">
        <v>40969</v>
      </c>
      <c r="N452" s="4">
        <v>0</v>
      </c>
      <c r="O452" s="4" t="s">
        <v>607</v>
      </c>
      <c r="P452" s="4">
        <v>0</v>
      </c>
      <c r="Q452" s="4" t="s">
        <v>607</v>
      </c>
      <c r="R452" s="4">
        <v>2</v>
      </c>
      <c r="S452" s="4" t="s">
        <v>49</v>
      </c>
    </row>
    <row r="453" spans="1:19">
      <c r="A453" s="4" t="s">
        <v>608</v>
      </c>
      <c r="B453" s="4" t="s">
        <v>609</v>
      </c>
      <c r="C453" s="4" t="s">
        <v>609</v>
      </c>
      <c r="D453" s="4" t="s">
        <v>704</v>
      </c>
      <c r="E453" s="4" t="s">
        <v>608</v>
      </c>
      <c r="F453" s="4" t="s">
        <v>29</v>
      </c>
      <c r="G453" s="4" t="s">
        <v>205</v>
      </c>
      <c r="H453" s="4">
        <v>1</v>
      </c>
      <c r="I453" s="4" t="s">
        <v>49</v>
      </c>
      <c r="J453" s="4">
        <v>0</v>
      </c>
      <c r="K453" s="4" t="s">
        <v>49</v>
      </c>
      <c r="L453" s="4" t="b">
        <v>1</v>
      </c>
      <c r="M453" s="5">
        <v>41038</v>
      </c>
      <c r="N453" s="4">
        <v>167</v>
      </c>
      <c r="O453" s="4" t="s">
        <v>607</v>
      </c>
      <c r="P453" s="4">
        <v>167</v>
      </c>
      <c r="Q453" s="4" t="s">
        <v>607</v>
      </c>
      <c r="R453" s="4">
        <v>1</v>
      </c>
      <c r="S453" s="4" t="s">
        <v>49</v>
      </c>
    </row>
    <row r="454" spans="1:19">
      <c r="A454" s="4" t="s">
        <v>614</v>
      </c>
      <c r="B454" s="4" t="s">
        <v>609</v>
      </c>
      <c r="C454" s="4" t="s">
        <v>609</v>
      </c>
      <c r="D454" s="4" t="s">
        <v>704</v>
      </c>
      <c r="E454" s="4" t="s">
        <v>608</v>
      </c>
      <c r="F454" s="4" t="s">
        <v>29</v>
      </c>
      <c r="G454" s="4" t="s">
        <v>205</v>
      </c>
      <c r="H454" s="4">
        <v>0</v>
      </c>
      <c r="I454" s="4" t="s">
        <v>49</v>
      </c>
      <c r="J454" s="4">
        <v>0</v>
      </c>
      <c r="K454" s="4" t="s">
        <v>49</v>
      </c>
      <c r="L454" s="4" t="b">
        <v>1</v>
      </c>
      <c r="M454" s="5">
        <v>41038</v>
      </c>
      <c r="N454" s="4">
        <v>167</v>
      </c>
      <c r="O454" s="4" t="s">
        <v>607</v>
      </c>
      <c r="P454" s="4">
        <v>167</v>
      </c>
      <c r="Q454" s="4" t="s">
        <v>607</v>
      </c>
      <c r="R454" s="4">
        <v>1</v>
      </c>
      <c r="S454" s="4" t="s">
        <v>49</v>
      </c>
    </row>
    <row r="455" spans="1:19">
      <c r="A455" s="4" t="s">
        <v>922</v>
      </c>
      <c r="B455" s="4" t="s">
        <v>292</v>
      </c>
      <c r="C455" s="4" t="s">
        <v>921</v>
      </c>
      <c r="D455" s="4" t="s">
        <v>238</v>
      </c>
      <c r="E455" s="4" t="s">
        <v>920</v>
      </c>
      <c r="F455" s="4" t="s">
        <v>714</v>
      </c>
      <c r="G455" s="4" t="s">
        <v>119</v>
      </c>
      <c r="H455" s="4">
        <v>3.85</v>
      </c>
      <c r="I455" s="4" t="s">
        <v>49</v>
      </c>
      <c r="J455" s="4">
        <v>0.15</v>
      </c>
      <c r="K455" s="4" t="s">
        <v>49</v>
      </c>
      <c r="L455" s="4" t="b">
        <v>1</v>
      </c>
      <c r="M455" s="5">
        <v>41087</v>
      </c>
      <c r="N455" s="4">
        <v>0</v>
      </c>
      <c r="O455" s="4" t="s">
        <v>607</v>
      </c>
      <c r="P455" s="4">
        <v>0</v>
      </c>
      <c r="Q455" s="4" t="s">
        <v>607</v>
      </c>
      <c r="R455" s="4">
        <v>4</v>
      </c>
      <c r="S455" s="4" t="s">
        <v>49</v>
      </c>
    </row>
    <row r="456" spans="1:19">
      <c r="A456" s="4" t="s">
        <v>923</v>
      </c>
      <c r="B456" s="4" t="s">
        <v>291</v>
      </c>
      <c r="C456" s="4" t="s">
        <v>921</v>
      </c>
      <c r="D456" s="4" t="s">
        <v>238</v>
      </c>
      <c r="E456" s="4" t="s">
        <v>920</v>
      </c>
      <c r="F456" s="4" t="s">
        <v>714</v>
      </c>
      <c r="G456" s="4" t="s">
        <v>119</v>
      </c>
      <c r="H456" s="4">
        <v>4</v>
      </c>
      <c r="I456" s="4" t="s">
        <v>49</v>
      </c>
      <c r="J456" s="4">
        <v>0</v>
      </c>
      <c r="K456" s="4" t="s">
        <v>49</v>
      </c>
      <c r="L456" s="4" t="b">
        <v>1</v>
      </c>
      <c r="M456" s="5">
        <v>41087</v>
      </c>
      <c r="N456" s="4">
        <v>0</v>
      </c>
      <c r="O456" s="4" t="s">
        <v>607</v>
      </c>
      <c r="P456" s="4">
        <v>0</v>
      </c>
      <c r="Q456" s="4" t="s">
        <v>607</v>
      </c>
      <c r="R456" s="4">
        <v>4</v>
      </c>
      <c r="S456" s="4" t="s">
        <v>49</v>
      </c>
    </row>
    <row r="457" spans="1:19">
      <c r="A457" s="4" t="s">
        <v>562</v>
      </c>
      <c r="B457" s="4" t="s">
        <v>563</v>
      </c>
      <c r="C457" s="4" t="s">
        <v>563</v>
      </c>
      <c r="D457" s="4" t="s">
        <v>238</v>
      </c>
      <c r="E457" s="4" t="s">
        <v>562</v>
      </c>
      <c r="F457" s="4" t="s">
        <v>713</v>
      </c>
      <c r="G457" s="4" t="s">
        <v>119</v>
      </c>
      <c r="H457" s="4">
        <v>9</v>
      </c>
      <c r="I457" s="4" t="s">
        <v>49</v>
      </c>
      <c r="J457" s="4">
        <v>3</v>
      </c>
      <c r="K457" s="4" t="s">
        <v>49</v>
      </c>
      <c r="L457" s="4" t="b">
        <v>1</v>
      </c>
      <c r="M457" s="5">
        <v>41023</v>
      </c>
      <c r="N457" s="4">
        <v>720</v>
      </c>
      <c r="O457" s="4" t="s">
        <v>607</v>
      </c>
      <c r="P457" s="4">
        <v>504</v>
      </c>
      <c r="Q457" s="4" t="s">
        <v>607</v>
      </c>
      <c r="R457" s="4">
        <v>10</v>
      </c>
      <c r="S457" s="4" t="s">
        <v>49</v>
      </c>
    </row>
    <row r="458" spans="1:19">
      <c r="A458" s="4" t="s">
        <v>564</v>
      </c>
      <c r="B458" s="4" t="s">
        <v>103</v>
      </c>
      <c r="C458" s="4" t="s">
        <v>563</v>
      </c>
      <c r="D458" s="4" t="s">
        <v>238</v>
      </c>
      <c r="E458" s="4" t="s">
        <v>562</v>
      </c>
      <c r="F458" s="4" t="s">
        <v>713</v>
      </c>
      <c r="G458" s="4" t="s">
        <v>119</v>
      </c>
      <c r="H458" s="4">
        <v>3</v>
      </c>
      <c r="I458" s="4" t="s">
        <v>49</v>
      </c>
      <c r="J458" s="4">
        <v>0</v>
      </c>
      <c r="K458" s="4" t="s">
        <v>49</v>
      </c>
      <c r="L458" s="4" t="b">
        <v>1</v>
      </c>
      <c r="M458" s="5">
        <v>41023</v>
      </c>
      <c r="N458" s="4">
        <v>0</v>
      </c>
      <c r="O458" s="4" t="s">
        <v>607</v>
      </c>
      <c r="P458" s="4">
        <v>0</v>
      </c>
      <c r="Q458" s="4" t="s">
        <v>607</v>
      </c>
      <c r="R458" s="4">
        <v>1</v>
      </c>
      <c r="S458" s="4" t="s">
        <v>49</v>
      </c>
    </row>
    <row r="459" spans="1:19">
      <c r="A459" s="4" t="s">
        <v>565</v>
      </c>
      <c r="B459" s="4" t="s">
        <v>85</v>
      </c>
      <c r="C459" s="4" t="s">
        <v>563</v>
      </c>
      <c r="D459" s="4" t="s">
        <v>238</v>
      </c>
      <c r="E459" s="4" t="s">
        <v>562</v>
      </c>
      <c r="F459" s="4" t="s">
        <v>713</v>
      </c>
      <c r="G459" s="4" t="s">
        <v>119</v>
      </c>
      <c r="H459" s="4">
        <v>4</v>
      </c>
      <c r="I459" s="4" t="s">
        <v>49</v>
      </c>
      <c r="J459" s="4">
        <v>0</v>
      </c>
      <c r="K459" s="4" t="s">
        <v>49</v>
      </c>
      <c r="L459" s="4" t="b">
        <v>1</v>
      </c>
      <c r="M459" s="5">
        <v>41023</v>
      </c>
      <c r="N459" s="4">
        <v>0</v>
      </c>
      <c r="O459" s="4" t="s">
        <v>607</v>
      </c>
      <c r="P459" s="4">
        <v>0</v>
      </c>
      <c r="Q459" s="4" t="s">
        <v>607</v>
      </c>
      <c r="R459" s="4">
        <v>4</v>
      </c>
      <c r="S459" s="4" t="s">
        <v>49</v>
      </c>
    </row>
    <row r="460" spans="1:19">
      <c r="A460" s="4" t="s">
        <v>566</v>
      </c>
      <c r="B460" s="4" t="s">
        <v>232</v>
      </c>
      <c r="C460" s="4" t="s">
        <v>563</v>
      </c>
      <c r="D460" s="4" t="s">
        <v>238</v>
      </c>
      <c r="E460" s="4" t="s">
        <v>562</v>
      </c>
      <c r="F460" s="4" t="s">
        <v>713</v>
      </c>
      <c r="G460" s="4" t="s">
        <v>119</v>
      </c>
      <c r="H460" s="4">
        <v>2</v>
      </c>
      <c r="I460" s="4" t="s">
        <v>49</v>
      </c>
      <c r="J460" s="4">
        <v>0</v>
      </c>
      <c r="K460" s="4" t="s">
        <v>49</v>
      </c>
      <c r="L460" s="4" t="b">
        <v>1</v>
      </c>
      <c r="M460" s="5">
        <v>41023</v>
      </c>
      <c r="N460" s="4">
        <v>0</v>
      </c>
      <c r="O460" s="4" t="s">
        <v>607</v>
      </c>
      <c r="P460" s="4">
        <v>0</v>
      </c>
      <c r="Q460" s="4" t="s">
        <v>607</v>
      </c>
      <c r="R460" s="4">
        <v>2</v>
      </c>
      <c r="S460" s="4" t="s">
        <v>49</v>
      </c>
    </row>
    <row r="461" spans="1:19">
      <c r="A461" s="4" t="s">
        <v>567</v>
      </c>
      <c r="B461" s="4" t="s">
        <v>559</v>
      </c>
      <c r="C461" s="4" t="s">
        <v>31</v>
      </c>
      <c r="D461" s="4" t="s">
        <v>238</v>
      </c>
      <c r="E461" s="4" t="s">
        <v>98</v>
      </c>
      <c r="F461" s="4" t="s">
        <v>713</v>
      </c>
      <c r="G461" s="4" t="s">
        <v>119</v>
      </c>
      <c r="H461" s="4">
        <v>8</v>
      </c>
      <c r="I461" s="4" t="s">
        <v>49</v>
      </c>
      <c r="J461" s="4">
        <v>0</v>
      </c>
      <c r="K461" s="4" t="s">
        <v>49</v>
      </c>
      <c r="L461" s="4" t="b">
        <v>0</v>
      </c>
      <c r="M461" s="5">
        <v>41023</v>
      </c>
      <c r="N461" s="4">
        <v>0</v>
      </c>
      <c r="O461" s="4" t="s">
        <v>607</v>
      </c>
      <c r="P461" s="4">
        <v>0</v>
      </c>
      <c r="Q461" s="4" t="s">
        <v>607</v>
      </c>
      <c r="R461" s="4">
        <v>0</v>
      </c>
      <c r="S461" s="4" t="s">
        <v>49</v>
      </c>
    </row>
    <row r="462" spans="1:19">
      <c r="A462" s="4" t="s">
        <v>329</v>
      </c>
      <c r="B462" s="4" t="s">
        <v>330</v>
      </c>
      <c r="C462" s="4" t="s">
        <v>330</v>
      </c>
      <c r="D462" s="4" t="s">
        <v>238</v>
      </c>
      <c r="E462" s="4" t="s">
        <v>329</v>
      </c>
      <c r="F462" s="4" t="s">
        <v>714</v>
      </c>
      <c r="G462" s="4" t="s">
        <v>205</v>
      </c>
      <c r="H462" s="4">
        <v>15</v>
      </c>
      <c r="I462" s="4" t="s">
        <v>49</v>
      </c>
      <c r="J462" s="4">
        <v>9</v>
      </c>
      <c r="K462" s="4" t="s">
        <v>49</v>
      </c>
      <c r="L462" s="4" t="b">
        <v>1</v>
      </c>
      <c r="M462" s="5">
        <v>40984</v>
      </c>
      <c r="N462" s="4">
        <v>3500</v>
      </c>
      <c r="O462" s="4" t="s">
        <v>607</v>
      </c>
      <c r="P462" s="4">
        <v>2187.5</v>
      </c>
      <c r="Q462" s="4" t="s">
        <v>607</v>
      </c>
      <c r="R462" s="4">
        <v>24</v>
      </c>
      <c r="S462" s="4" t="s">
        <v>49</v>
      </c>
    </row>
    <row r="463" spans="1:19">
      <c r="A463" s="4" t="s">
        <v>368</v>
      </c>
      <c r="B463" s="4" t="s">
        <v>282</v>
      </c>
      <c r="C463" s="4" t="s">
        <v>330</v>
      </c>
      <c r="D463" s="4" t="s">
        <v>238</v>
      </c>
      <c r="E463" s="4" t="s">
        <v>329</v>
      </c>
      <c r="F463" s="4" t="s">
        <v>714</v>
      </c>
      <c r="G463" s="4" t="s">
        <v>205</v>
      </c>
      <c r="H463" s="4">
        <v>0</v>
      </c>
      <c r="I463" s="4" t="s">
        <v>49</v>
      </c>
      <c r="J463" s="4">
        <v>0</v>
      </c>
      <c r="K463" s="4" t="s">
        <v>49</v>
      </c>
      <c r="L463" s="4" t="b">
        <v>1</v>
      </c>
      <c r="M463" s="5">
        <v>40984</v>
      </c>
      <c r="N463" s="4">
        <v>0</v>
      </c>
      <c r="O463" s="4" t="s">
        <v>607</v>
      </c>
      <c r="P463" s="4">
        <v>0</v>
      </c>
      <c r="Q463" s="4" t="s">
        <v>607</v>
      </c>
      <c r="R463" s="4">
        <v>2</v>
      </c>
      <c r="S463" s="4" t="s">
        <v>49</v>
      </c>
    </row>
    <row r="464" spans="1:19">
      <c r="A464" s="4" t="s">
        <v>920</v>
      </c>
      <c r="B464" s="4" t="s">
        <v>921</v>
      </c>
      <c r="C464" s="4" t="s">
        <v>921</v>
      </c>
      <c r="D464" s="4" t="s">
        <v>238</v>
      </c>
      <c r="E464" s="4" t="s">
        <v>920</v>
      </c>
      <c r="F464" s="4" t="s">
        <v>714</v>
      </c>
      <c r="G464" s="4" t="s">
        <v>119</v>
      </c>
      <c r="H464" s="4">
        <v>7.85</v>
      </c>
      <c r="I464" s="4" t="s">
        <v>49</v>
      </c>
      <c r="J464" s="4">
        <v>16.149999999999999</v>
      </c>
      <c r="K464" s="4" t="s">
        <v>49</v>
      </c>
      <c r="L464" s="4" t="b">
        <v>1</v>
      </c>
      <c r="M464" s="5">
        <v>41087</v>
      </c>
      <c r="N464" s="4">
        <v>2500</v>
      </c>
      <c r="O464" s="4" t="s">
        <v>607</v>
      </c>
      <c r="P464" s="4">
        <v>715.19</v>
      </c>
      <c r="Q464" s="4" t="s">
        <v>607</v>
      </c>
      <c r="R464" s="4">
        <v>24</v>
      </c>
      <c r="S464" s="4" t="s">
        <v>49</v>
      </c>
    </row>
    <row r="465" spans="1:19">
      <c r="A465" s="4" t="s">
        <v>370</v>
      </c>
      <c r="B465" s="4" t="s">
        <v>291</v>
      </c>
      <c r="C465" s="4" t="s">
        <v>330</v>
      </c>
      <c r="D465" s="4" t="s">
        <v>238</v>
      </c>
      <c r="E465" s="4" t="s">
        <v>329</v>
      </c>
      <c r="F465" s="4" t="s">
        <v>714</v>
      </c>
      <c r="G465" s="4" t="s">
        <v>205</v>
      </c>
      <c r="H465" s="4">
        <v>0</v>
      </c>
      <c r="I465" s="4" t="s">
        <v>49</v>
      </c>
      <c r="J465" s="4">
        <v>0</v>
      </c>
      <c r="K465" s="4" t="s">
        <v>49</v>
      </c>
      <c r="L465" s="4" t="b">
        <v>1</v>
      </c>
      <c r="M465" s="5">
        <v>40984</v>
      </c>
      <c r="N465" s="4">
        <v>0</v>
      </c>
      <c r="O465" s="4" t="s">
        <v>607</v>
      </c>
      <c r="P465" s="4">
        <v>0</v>
      </c>
      <c r="Q465" s="4" t="s">
        <v>607</v>
      </c>
      <c r="R465" s="4">
        <v>4</v>
      </c>
      <c r="S465" s="4" t="s">
        <v>49</v>
      </c>
    </row>
    <row r="466" spans="1:19">
      <c r="A466" s="4" t="s">
        <v>369</v>
      </c>
      <c r="B466" s="4" t="s">
        <v>62</v>
      </c>
      <c r="C466" s="4" t="s">
        <v>330</v>
      </c>
      <c r="D466" s="4" t="s">
        <v>238</v>
      </c>
      <c r="E466" s="4" t="s">
        <v>329</v>
      </c>
      <c r="F466" s="4" t="s">
        <v>714</v>
      </c>
      <c r="G466" s="4" t="s">
        <v>205</v>
      </c>
      <c r="H466" s="4">
        <v>0</v>
      </c>
      <c r="I466" s="4" t="s">
        <v>49</v>
      </c>
      <c r="J466" s="4">
        <v>0</v>
      </c>
      <c r="K466" s="4" t="s">
        <v>49</v>
      </c>
      <c r="L466" s="4" t="b">
        <v>1</v>
      </c>
      <c r="M466" s="5">
        <v>40984</v>
      </c>
      <c r="N466" s="4">
        <v>0</v>
      </c>
      <c r="O466" s="4" t="s">
        <v>607</v>
      </c>
      <c r="P466" s="4">
        <v>0</v>
      </c>
      <c r="Q466" s="4" t="s">
        <v>607</v>
      </c>
      <c r="R466" s="4">
        <v>2</v>
      </c>
      <c r="S466" s="4" t="s">
        <v>49</v>
      </c>
    </row>
    <row r="467" spans="1:19">
      <c r="A467" s="4" t="s">
        <v>56</v>
      </c>
      <c r="B467" s="4" t="s">
        <v>57</v>
      </c>
      <c r="C467" s="4" t="s">
        <v>10</v>
      </c>
      <c r="D467" s="4" t="s">
        <v>704</v>
      </c>
      <c r="E467" s="4" t="s">
        <v>217</v>
      </c>
      <c r="F467" s="4" t="s">
        <v>29</v>
      </c>
      <c r="G467" s="4" t="s">
        <v>205</v>
      </c>
      <c r="H467" s="4">
        <v>38.31</v>
      </c>
      <c r="I467" s="4" t="s">
        <v>49</v>
      </c>
      <c r="J467" s="4">
        <v>0</v>
      </c>
      <c r="K467" s="4" t="s">
        <v>49</v>
      </c>
      <c r="L467" s="4" t="b">
        <v>1</v>
      </c>
      <c r="M467" s="5">
        <v>40917</v>
      </c>
      <c r="N467" s="4">
        <v>0</v>
      </c>
      <c r="O467" s="4" t="s">
        <v>607</v>
      </c>
      <c r="P467" s="4">
        <v>0</v>
      </c>
      <c r="Q467" s="4" t="s">
        <v>607</v>
      </c>
      <c r="R467" s="4">
        <v>30</v>
      </c>
      <c r="S467" s="4" t="s">
        <v>49</v>
      </c>
    </row>
    <row r="468" spans="1:19">
      <c r="A468" s="4" t="s">
        <v>325</v>
      </c>
      <c r="B468" s="4" t="s">
        <v>326</v>
      </c>
      <c r="C468" s="4" t="s">
        <v>326</v>
      </c>
      <c r="D468" s="4" t="s">
        <v>704</v>
      </c>
      <c r="E468" s="4" t="s">
        <v>325</v>
      </c>
      <c r="F468" s="4" t="s">
        <v>29</v>
      </c>
      <c r="G468" s="4" t="s">
        <v>205</v>
      </c>
      <c r="H468" s="4">
        <v>1.42</v>
      </c>
      <c r="I468" s="4" t="s">
        <v>49</v>
      </c>
      <c r="J468" s="4">
        <v>0.57999999999999996</v>
      </c>
      <c r="K468" s="4" t="s">
        <v>49</v>
      </c>
      <c r="L468" s="4" t="b">
        <v>0</v>
      </c>
      <c r="M468" s="5">
        <v>40982</v>
      </c>
      <c r="N468" s="4">
        <v>0</v>
      </c>
      <c r="O468" s="4" t="s">
        <v>607</v>
      </c>
      <c r="P468" s="4">
        <v>0</v>
      </c>
      <c r="Q468" s="4" t="s">
        <v>607</v>
      </c>
      <c r="R468" s="4">
        <v>2</v>
      </c>
      <c r="S468" s="4" t="s">
        <v>49</v>
      </c>
    </row>
    <row r="469" spans="1:19">
      <c r="A469" s="4" t="s">
        <v>579</v>
      </c>
      <c r="B469" s="4" t="s">
        <v>580</v>
      </c>
      <c r="C469" s="4" t="s">
        <v>580</v>
      </c>
      <c r="D469" s="4" t="s">
        <v>238</v>
      </c>
      <c r="E469" s="4" t="s">
        <v>579</v>
      </c>
      <c r="F469" s="4" t="s">
        <v>713</v>
      </c>
      <c r="G469" s="4" t="s">
        <v>205</v>
      </c>
      <c r="H469" s="4">
        <v>8</v>
      </c>
      <c r="I469" s="4" t="s">
        <v>49</v>
      </c>
      <c r="J469" s="4">
        <v>2</v>
      </c>
      <c r="K469" s="4" t="s">
        <v>49</v>
      </c>
      <c r="L469" s="4" t="b">
        <v>1</v>
      </c>
      <c r="M469" s="5">
        <v>41027</v>
      </c>
      <c r="N469" s="4">
        <v>1500</v>
      </c>
      <c r="O469" s="4" t="s">
        <v>607</v>
      </c>
      <c r="P469" s="4">
        <v>1200</v>
      </c>
      <c r="Q469" s="4" t="s">
        <v>607</v>
      </c>
      <c r="R469" s="4">
        <v>10</v>
      </c>
      <c r="S469" s="4" t="s">
        <v>49</v>
      </c>
    </row>
    <row r="470" spans="1:19">
      <c r="A470" s="4" t="s">
        <v>466</v>
      </c>
      <c r="B470" s="4" t="s">
        <v>467</v>
      </c>
      <c r="C470" s="4" t="s">
        <v>467</v>
      </c>
      <c r="D470" s="4" t="s">
        <v>238</v>
      </c>
      <c r="E470" s="4" t="s">
        <v>466</v>
      </c>
      <c r="F470" s="4" t="s">
        <v>713</v>
      </c>
      <c r="G470" s="4" t="s">
        <v>119</v>
      </c>
      <c r="H470" s="4">
        <v>6.3</v>
      </c>
      <c r="I470" s="4" t="s">
        <v>49</v>
      </c>
      <c r="J470" s="4">
        <v>4.7</v>
      </c>
      <c r="K470" s="4" t="s">
        <v>49</v>
      </c>
      <c r="L470" s="4" t="b">
        <v>1</v>
      </c>
      <c r="M470" s="5">
        <v>41015</v>
      </c>
      <c r="N470" s="4">
        <v>1500</v>
      </c>
      <c r="O470" s="4" t="s">
        <v>607</v>
      </c>
      <c r="P470" s="4">
        <v>795</v>
      </c>
      <c r="Q470" s="4" t="s">
        <v>607</v>
      </c>
      <c r="R470" s="4">
        <v>10</v>
      </c>
      <c r="S470" s="4" t="s">
        <v>49</v>
      </c>
    </row>
    <row r="471" spans="1:19">
      <c r="A471" s="4" t="s">
        <v>475</v>
      </c>
      <c r="B471" s="4" t="s">
        <v>103</v>
      </c>
      <c r="C471" s="4" t="s">
        <v>467</v>
      </c>
      <c r="D471" s="4" t="s">
        <v>238</v>
      </c>
      <c r="E471" s="4" t="s">
        <v>466</v>
      </c>
      <c r="F471" s="4" t="s">
        <v>713</v>
      </c>
      <c r="G471" s="4" t="s">
        <v>119</v>
      </c>
      <c r="H471" s="4">
        <v>1</v>
      </c>
      <c r="I471" s="4" t="s">
        <v>49</v>
      </c>
      <c r="J471" s="4">
        <v>0</v>
      </c>
      <c r="K471" s="4" t="s">
        <v>49</v>
      </c>
      <c r="L471" s="4" t="b">
        <v>1</v>
      </c>
      <c r="M471" s="5">
        <v>41015</v>
      </c>
      <c r="N471" s="4">
        <v>0</v>
      </c>
      <c r="O471" s="4" t="s">
        <v>607</v>
      </c>
      <c r="P471" s="4">
        <v>0</v>
      </c>
      <c r="Q471" s="4" t="s">
        <v>607</v>
      </c>
      <c r="R471" s="4">
        <v>1</v>
      </c>
      <c r="S471" s="4" t="s">
        <v>49</v>
      </c>
    </row>
    <row r="472" spans="1:19">
      <c r="A472" s="4" t="s">
        <v>476</v>
      </c>
      <c r="B472" s="4" t="s">
        <v>85</v>
      </c>
      <c r="C472" s="4" t="s">
        <v>467</v>
      </c>
      <c r="D472" s="4" t="s">
        <v>238</v>
      </c>
      <c r="E472" s="4" t="s">
        <v>466</v>
      </c>
      <c r="F472" s="4" t="s">
        <v>713</v>
      </c>
      <c r="G472" s="4" t="s">
        <v>119</v>
      </c>
      <c r="H472" s="4">
        <v>1.3</v>
      </c>
      <c r="I472" s="4" t="s">
        <v>49</v>
      </c>
      <c r="J472" s="4">
        <v>2.7</v>
      </c>
      <c r="K472" s="4" t="s">
        <v>49</v>
      </c>
      <c r="L472" s="4" t="b">
        <v>1</v>
      </c>
      <c r="M472" s="5">
        <v>41015</v>
      </c>
      <c r="N472" s="4">
        <v>0</v>
      </c>
      <c r="O472" s="4" t="s">
        <v>607</v>
      </c>
      <c r="P472" s="4">
        <v>0</v>
      </c>
      <c r="Q472" s="4" t="s">
        <v>607</v>
      </c>
      <c r="R472" s="4">
        <v>4</v>
      </c>
      <c r="S472" s="4" t="s">
        <v>49</v>
      </c>
    </row>
    <row r="473" spans="1:19">
      <c r="A473" s="4" t="s">
        <v>477</v>
      </c>
      <c r="B473" s="4" t="s">
        <v>101</v>
      </c>
      <c r="C473" s="4" t="s">
        <v>467</v>
      </c>
      <c r="D473" s="4" t="s">
        <v>238</v>
      </c>
      <c r="E473" s="4" t="s">
        <v>466</v>
      </c>
      <c r="F473" s="4" t="s">
        <v>713</v>
      </c>
      <c r="G473" s="4" t="s">
        <v>119</v>
      </c>
      <c r="H473" s="4">
        <v>4</v>
      </c>
      <c r="I473" s="4" t="s">
        <v>49</v>
      </c>
      <c r="J473" s="4">
        <v>0</v>
      </c>
      <c r="K473" s="4" t="s">
        <v>49</v>
      </c>
      <c r="L473" s="4" t="b">
        <v>1</v>
      </c>
      <c r="M473" s="5">
        <v>41015</v>
      </c>
      <c r="N473" s="4">
        <v>0</v>
      </c>
      <c r="O473" s="4" t="s">
        <v>607</v>
      </c>
      <c r="P473" s="4">
        <v>0</v>
      </c>
      <c r="Q473" s="4" t="s">
        <v>607</v>
      </c>
      <c r="R473" s="4">
        <v>3</v>
      </c>
      <c r="S473" s="4" t="s">
        <v>49</v>
      </c>
    </row>
    <row r="474" spans="1:19">
      <c r="A474" s="4" t="s">
        <v>631</v>
      </c>
      <c r="B474" s="4" t="s">
        <v>632</v>
      </c>
      <c r="C474" s="4" t="s">
        <v>632</v>
      </c>
      <c r="D474" s="4" t="s">
        <v>704</v>
      </c>
      <c r="E474" s="4" t="s">
        <v>631</v>
      </c>
      <c r="F474" s="4" t="s">
        <v>29</v>
      </c>
      <c r="G474" s="4" t="s">
        <v>119</v>
      </c>
      <c r="H474" s="4">
        <v>48</v>
      </c>
      <c r="I474" s="4" t="s">
        <v>49</v>
      </c>
      <c r="J474" s="4">
        <v>0</v>
      </c>
      <c r="K474" s="4" t="s">
        <v>49</v>
      </c>
      <c r="L474" s="4" t="b">
        <v>1</v>
      </c>
      <c r="M474" s="5">
        <v>41039</v>
      </c>
      <c r="N474" s="4">
        <v>11585</v>
      </c>
      <c r="O474" s="4" t="s">
        <v>607</v>
      </c>
      <c r="P474" s="4">
        <v>11585</v>
      </c>
      <c r="Q474" s="4" t="s">
        <v>607</v>
      </c>
      <c r="R474" s="4">
        <v>48</v>
      </c>
      <c r="S474" s="4" t="s">
        <v>49</v>
      </c>
    </row>
    <row r="475" spans="1:19">
      <c r="A475" s="4" t="s">
        <v>636</v>
      </c>
      <c r="B475" s="4" t="s">
        <v>637</v>
      </c>
      <c r="C475" s="4" t="s">
        <v>632</v>
      </c>
      <c r="D475" s="4" t="s">
        <v>704</v>
      </c>
      <c r="E475" s="4" t="s">
        <v>631</v>
      </c>
      <c r="F475" s="4" t="s">
        <v>29</v>
      </c>
      <c r="G475" s="4" t="s">
        <v>119</v>
      </c>
      <c r="H475" s="4">
        <v>40</v>
      </c>
      <c r="I475" s="4" t="s">
        <v>49</v>
      </c>
      <c r="J475" s="4">
        <v>0</v>
      </c>
      <c r="K475" s="4" t="s">
        <v>49</v>
      </c>
      <c r="L475" s="4" t="b">
        <v>1</v>
      </c>
      <c r="M475" s="5">
        <v>41039</v>
      </c>
      <c r="N475" s="4">
        <v>9585</v>
      </c>
      <c r="O475" s="4" t="s">
        <v>607</v>
      </c>
      <c r="P475" s="4">
        <v>9585</v>
      </c>
      <c r="Q475" s="4" t="s">
        <v>607</v>
      </c>
      <c r="R475" s="4">
        <v>40</v>
      </c>
      <c r="S475" s="4" t="s">
        <v>49</v>
      </c>
    </row>
    <row r="476" spans="1:19">
      <c r="A476" s="4" t="s">
        <v>443</v>
      </c>
      <c r="B476" s="4" t="s">
        <v>444</v>
      </c>
      <c r="C476" s="4" t="s">
        <v>440</v>
      </c>
      <c r="D476" s="4" t="s">
        <v>704</v>
      </c>
      <c r="E476" s="4" t="s">
        <v>439</v>
      </c>
      <c r="F476" s="4" t="s">
        <v>29</v>
      </c>
      <c r="G476" s="4" t="s">
        <v>119</v>
      </c>
      <c r="H476" s="4">
        <v>3</v>
      </c>
      <c r="I476" s="4" t="s">
        <v>49</v>
      </c>
      <c r="J476" s="4">
        <v>0</v>
      </c>
      <c r="K476" s="4" t="s">
        <v>49</v>
      </c>
      <c r="L476" s="4" t="b">
        <v>1</v>
      </c>
      <c r="M476" s="5">
        <v>41001</v>
      </c>
      <c r="N476" s="4">
        <v>0</v>
      </c>
      <c r="O476" s="4" t="s">
        <v>607</v>
      </c>
      <c r="P476" s="4">
        <v>0</v>
      </c>
      <c r="Q476" s="4" t="s">
        <v>607</v>
      </c>
      <c r="R476" s="4">
        <v>3</v>
      </c>
      <c r="S476" s="4" t="s">
        <v>49</v>
      </c>
    </row>
    <row r="477" spans="1:19">
      <c r="A477" s="4" t="s">
        <v>1044</v>
      </c>
      <c r="B477" s="4" t="s">
        <v>1045</v>
      </c>
      <c r="C477" s="4" t="s">
        <v>1045</v>
      </c>
      <c r="D477" s="4" t="s">
        <v>704</v>
      </c>
      <c r="E477" s="4" t="s">
        <v>1044</v>
      </c>
      <c r="F477" s="4" t="s">
        <v>29</v>
      </c>
      <c r="G477" s="4" t="s">
        <v>205</v>
      </c>
      <c r="H477" s="4">
        <v>2</v>
      </c>
      <c r="I477" s="4" t="s">
        <v>49</v>
      </c>
      <c r="J477" s="4">
        <v>0</v>
      </c>
      <c r="K477" s="4" t="s">
        <v>49</v>
      </c>
      <c r="L477" s="4" t="b">
        <v>0</v>
      </c>
      <c r="M477" s="5">
        <v>41104</v>
      </c>
      <c r="N477" s="4">
        <v>0</v>
      </c>
      <c r="O477" s="4" t="s">
        <v>607</v>
      </c>
      <c r="P477" s="4">
        <v>0</v>
      </c>
      <c r="Q477" s="4" t="s">
        <v>607</v>
      </c>
      <c r="R477" s="4">
        <v>2</v>
      </c>
      <c r="S477" s="4" t="s">
        <v>49</v>
      </c>
    </row>
    <row r="478" spans="1:19">
      <c r="A478" s="4" t="s">
        <v>1048</v>
      </c>
      <c r="B478" s="4" t="s">
        <v>1045</v>
      </c>
      <c r="C478" s="4" t="s">
        <v>1045</v>
      </c>
      <c r="D478" s="4" t="s">
        <v>704</v>
      </c>
      <c r="E478" s="4" t="s">
        <v>1044</v>
      </c>
      <c r="F478" s="4" t="s">
        <v>29</v>
      </c>
      <c r="G478" s="4" t="s">
        <v>205</v>
      </c>
      <c r="H478" s="4">
        <v>0</v>
      </c>
      <c r="I478" s="4" t="s">
        <v>49</v>
      </c>
      <c r="J478" s="4">
        <v>0</v>
      </c>
      <c r="K478" s="4" t="s">
        <v>49</v>
      </c>
      <c r="L478" s="4" t="b">
        <v>0</v>
      </c>
      <c r="M478" s="5">
        <v>41104</v>
      </c>
      <c r="N478" s="4">
        <v>0</v>
      </c>
      <c r="O478" s="4" t="s">
        <v>607</v>
      </c>
      <c r="P478" s="4">
        <v>0</v>
      </c>
      <c r="Q478" s="4" t="s">
        <v>607</v>
      </c>
      <c r="R478" s="4">
        <v>2</v>
      </c>
      <c r="S478" s="4" t="s">
        <v>49</v>
      </c>
    </row>
    <row r="479" spans="1:19">
      <c r="A479" s="4" t="s">
        <v>618</v>
      </c>
      <c r="B479" s="4" t="s">
        <v>619</v>
      </c>
      <c r="C479" s="4" t="s">
        <v>619</v>
      </c>
      <c r="D479" s="4" t="s">
        <v>238</v>
      </c>
      <c r="E479" s="4" t="s">
        <v>618</v>
      </c>
      <c r="F479" s="4" t="s">
        <v>713</v>
      </c>
      <c r="G479" s="4" t="s">
        <v>119</v>
      </c>
      <c r="H479" s="4">
        <v>3.5</v>
      </c>
      <c r="I479" s="4" t="s">
        <v>49</v>
      </c>
      <c r="J479" s="4">
        <v>6.5</v>
      </c>
      <c r="K479" s="4" t="s">
        <v>49</v>
      </c>
      <c r="L479" s="4" t="b">
        <v>1</v>
      </c>
      <c r="M479" s="5">
        <v>41038</v>
      </c>
      <c r="N479" s="4">
        <v>1500</v>
      </c>
      <c r="O479" s="4" t="s">
        <v>607</v>
      </c>
      <c r="P479" s="4">
        <v>525</v>
      </c>
      <c r="Q479" s="4" t="s">
        <v>607</v>
      </c>
      <c r="R479" s="4">
        <v>10</v>
      </c>
      <c r="S479" s="4" t="s">
        <v>49</v>
      </c>
    </row>
    <row r="480" spans="1:19">
      <c r="A480" s="4" t="s">
        <v>73</v>
      </c>
      <c r="B480" s="4" t="s">
        <v>74</v>
      </c>
      <c r="C480" s="4" t="s">
        <v>13</v>
      </c>
      <c r="D480" s="4" t="s">
        <v>704</v>
      </c>
      <c r="E480" s="4" t="s">
        <v>235</v>
      </c>
      <c r="F480" s="4" t="s">
        <v>29</v>
      </c>
      <c r="G480" s="4" t="s">
        <v>119</v>
      </c>
      <c r="H480" s="4">
        <v>13.56</v>
      </c>
      <c r="I480" s="4" t="s">
        <v>49</v>
      </c>
      <c r="J480" s="4">
        <v>0</v>
      </c>
      <c r="K480" s="4" t="s">
        <v>49</v>
      </c>
      <c r="L480" s="4" t="b">
        <v>1</v>
      </c>
      <c r="M480" s="5">
        <v>40928</v>
      </c>
      <c r="N480" s="4">
        <v>1000</v>
      </c>
      <c r="O480" s="4" t="s">
        <v>607</v>
      </c>
      <c r="P480" s="4">
        <v>1000</v>
      </c>
      <c r="Q480" s="4" t="s">
        <v>607</v>
      </c>
      <c r="R480" s="4">
        <v>8</v>
      </c>
      <c r="S480" s="4" t="s">
        <v>49</v>
      </c>
    </row>
    <row r="481" spans="1:19">
      <c r="A481" s="4" t="s">
        <v>622</v>
      </c>
      <c r="B481" s="4" t="s">
        <v>85</v>
      </c>
      <c r="C481" s="4" t="s">
        <v>619</v>
      </c>
      <c r="D481" s="4" t="s">
        <v>238</v>
      </c>
      <c r="E481" s="4" t="s">
        <v>618</v>
      </c>
      <c r="F481" s="4" t="s">
        <v>713</v>
      </c>
      <c r="G481" s="4" t="s">
        <v>119</v>
      </c>
      <c r="H481" s="4">
        <v>1</v>
      </c>
      <c r="I481" s="4" t="s">
        <v>49</v>
      </c>
      <c r="J481" s="4">
        <v>3</v>
      </c>
      <c r="K481" s="4" t="s">
        <v>49</v>
      </c>
      <c r="L481" s="4" t="b">
        <v>1</v>
      </c>
      <c r="M481" s="5">
        <v>41038</v>
      </c>
      <c r="N481" s="4">
        <v>0</v>
      </c>
      <c r="O481" s="4" t="s">
        <v>607</v>
      </c>
      <c r="P481" s="4">
        <v>0</v>
      </c>
      <c r="Q481" s="4" t="s">
        <v>607</v>
      </c>
      <c r="R481" s="4">
        <v>4</v>
      </c>
      <c r="S481" s="4" t="s">
        <v>49</v>
      </c>
    </row>
    <row r="482" spans="1:19">
      <c r="A482" s="4" t="s">
        <v>623</v>
      </c>
      <c r="B482" s="4" t="s">
        <v>101</v>
      </c>
      <c r="C482" s="4" t="s">
        <v>619</v>
      </c>
      <c r="D482" s="4" t="s">
        <v>238</v>
      </c>
      <c r="E482" s="4" t="s">
        <v>618</v>
      </c>
      <c r="F482" s="4" t="s">
        <v>713</v>
      </c>
      <c r="G482" s="4" t="s">
        <v>119</v>
      </c>
      <c r="H482" s="4">
        <v>2.5</v>
      </c>
      <c r="I482" s="4" t="s">
        <v>49</v>
      </c>
      <c r="J482" s="4">
        <v>0.5</v>
      </c>
      <c r="K482" s="4" t="s">
        <v>49</v>
      </c>
      <c r="L482" s="4" t="b">
        <v>1</v>
      </c>
      <c r="M482" s="5">
        <v>41038</v>
      </c>
      <c r="N482" s="4">
        <v>0</v>
      </c>
      <c r="O482" s="4" t="s">
        <v>607</v>
      </c>
      <c r="P482" s="4">
        <v>0</v>
      </c>
      <c r="Q482" s="4" t="s">
        <v>607</v>
      </c>
      <c r="R482" s="4">
        <v>3</v>
      </c>
      <c r="S482" s="4" t="s">
        <v>49</v>
      </c>
    </row>
    <row r="483" spans="1:19">
      <c r="A483" s="4" t="s">
        <v>233</v>
      </c>
      <c r="B483" s="4" t="s">
        <v>707</v>
      </c>
      <c r="C483" s="4" t="s">
        <v>707</v>
      </c>
      <c r="D483" s="4" t="s">
        <v>704</v>
      </c>
      <c r="E483" s="4" t="s">
        <v>233</v>
      </c>
      <c r="F483" s="4" t="s">
        <v>29</v>
      </c>
      <c r="G483" s="4" t="s">
        <v>205</v>
      </c>
      <c r="H483" s="4">
        <v>59.25</v>
      </c>
      <c r="I483" s="4" t="s">
        <v>49</v>
      </c>
      <c r="J483" s="4">
        <v>4</v>
      </c>
      <c r="K483" s="4" t="s">
        <v>49</v>
      </c>
      <c r="L483" s="4" t="b">
        <v>1</v>
      </c>
      <c r="M483" s="5">
        <v>40927</v>
      </c>
      <c r="N483" s="4">
        <v>6930</v>
      </c>
      <c r="O483" s="4" t="s">
        <v>607</v>
      </c>
      <c r="P483" s="4">
        <v>6452.07</v>
      </c>
      <c r="Q483" s="4" t="s">
        <v>607</v>
      </c>
      <c r="R483" s="4">
        <v>58</v>
      </c>
      <c r="S483" s="4" t="s">
        <v>49</v>
      </c>
    </row>
    <row r="484" spans="1:19">
      <c r="A484" s="4" t="s">
        <v>70</v>
      </c>
      <c r="B484" s="4" t="s">
        <v>71</v>
      </c>
      <c r="C484" s="4" t="s">
        <v>707</v>
      </c>
      <c r="D484" s="4" t="s">
        <v>704</v>
      </c>
      <c r="E484" s="4" t="s">
        <v>233</v>
      </c>
      <c r="F484" s="4" t="s">
        <v>29</v>
      </c>
      <c r="G484" s="4" t="s">
        <v>205</v>
      </c>
      <c r="H484" s="4">
        <v>47.25</v>
      </c>
      <c r="I484" s="4" t="s">
        <v>49</v>
      </c>
      <c r="J484" s="4">
        <v>0</v>
      </c>
      <c r="K484" s="4" t="s">
        <v>49</v>
      </c>
      <c r="L484" s="4" t="b">
        <v>1</v>
      </c>
      <c r="M484" s="5">
        <v>40927</v>
      </c>
      <c r="N484" s="4">
        <v>2520</v>
      </c>
      <c r="O484" s="4" t="s">
        <v>607</v>
      </c>
      <c r="P484" s="4">
        <v>2700</v>
      </c>
      <c r="Q484" s="4" t="s">
        <v>607</v>
      </c>
      <c r="R484" s="4">
        <v>42</v>
      </c>
      <c r="S484" s="4" t="s">
        <v>49</v>
      </c>
    </row>
    <row r="485" spans="1:19">
      <c r="A485" s="4" t="s">
        <v>353</v>
      </c>
      <c r="B485" s="4" t="s">
        <v>543</v>
      </c>
      <c r="C485" s="4" t="s">
        <v>543</v>
      </c>
      <c r="D485" s="4" t="s">
        <v>704</v>
      </c>
      <c r="E485" s="4" t="s">
        <v>353</v>
      </c>
      <c r="F485" s="4" t="s">
        <v>29</v>
      </c>
      <c r="G485" s="4" t="s">
        <v>205</v>
      </c>
      <c r="H485" s="4">
        <v>1</v>
      </c>
      <c r="I485" s="4" t="s">
        <v>49</v>
      </c>
      <c r="J485" s="4">
        <v>0</v>
      </c>
      <c r="K485" s="4" t="s">
        <v>49</v>
      </c>
      <c r="L485" s="4" t="b">
        <v>1</v>
      </c>
      <c r="M485" s="5">
        <v>40982</v>
      </c>
      <c r="N485" s="4">
        <v>167</v>
      </c>
      <c r="O485" s="4" t="s">
        <v>607</v>
      </c>
      <c r="P485" s="4">
        <v>167</v>
      </c>
      <c r="Q485" s="4" t="s">
        <v>607</v>
      </c>
      <c r="R485" s="4">
        <v>1</v>
      </c>
      <c r="S485" s="4" t="s">
        <v>49</v>
      </c>
    </row>
    <row r="486" spans="1:19">
      <c r="A486" s="4" t="s">
        <v>355</v>
      </c>
      <c r="B486" s="4" t="s">
        <v>354</v>
      </c>
      <c r="C486" s="4" t="s">
        <v>543</v>
      </c>
      <c r="D486" s="4" t="s">
        <v>704</v>
      </c>
      <c r="E486" s="4" t="s">
        <v>353</v>
      </c>
      <c r="F486" s="4" t="s">
        <v>29</v>
      </c>
      <c r="G486" s="4" t="s">
        <v>205</v>
      </c>
      <c r="H486" s="4">
        <v>0</v>
      </c>
      <c r="I486" s="4" t="s">
        <v>49</v>
      </c>
      <c r="J486" s="4">
        <v>0</v>
      </c>
      <c r="K486" s="4" t="s">
        <v>49</v>
      </c>
      <c r="L486" s="4" t="b">
        <v>1</v>
      </c>
      <c r="M486" s="5">
        <v>40982</v>
      </c>
      <c r="N486" s="4">
        <v>167</v>
      </c>
      <c r="O486" s="4" t="s">
        <v>607</v>
      </c>
      <c r="P486" s="4">
        <v>167</v>
      </c>
      <c r="Q486" s="4" t="s">
        <v>607</v>
      </c>
      <c r="R486" s="4">
        <v>1</v>
      </c>
      <c r="S486" s="4" t="s">
        <v>49</v>
      </c>
    </row>
    <row r="487" spans="1:19">
      <c r="A487" s="4" t="s">
        <v>874</v>
      </c>
      <c r="B487" s="4" t="s">
        <v>875</v>
      </c>
      <c r="C487" s="4" t="s">
        <v>875</v>
      </c>
      <c r="D487" s="4" t="s">
        <v>238</v>
      </c>
      <c r="E487" s="4" t="s">
        <v>874</v>
      </c>
      <c r="F487" s="4" t="s">
        <v>714</v>
      </c>
      <c r="G487" s="4" t="s">
        <v>205</v>
      </c>
      <c r="H487" s="4">
        <v>9</v>
      </c>
      <c r="I487" s="4" t="s">
        <v>49</v>
      </c>
      <c r="J487" s="4">
        <v>15</v>
      </c>
      <c r="K487" s="4" t="s">
        <v>49</v>
      </c>
      <c r="L487" s="4" t="b">
        <v>1</v>
      </c>
      <c r="M487" s="5">
        <v>41075</v>
      </c>
      <c r="N487" s="4">
        <v>3500</v>
      </c>
      <c r="O487" s="4" t="s">
        <v>607</v>
      </c>
      <c r="P487" s="4">
        <v>1312.5</v>
      </c>
      <c r="Q487" s="4" t="s">
        <v>607</v>
      </c>
      <c r="R487" s="4">
        <v>24</v>
      </c>
      <c r="S487" s="4" t="s">
        <v>49</v>
      </c>
    </row>
    <row r="488" spans="1:19">
      <c r="A488" s="4" t="s">
        <v>620</v>
      </c>
      <c r="B488" s="4" t="s">
        <v>621</v>
      </c>
      <c r="C488" s="4" t="s">
        <v>621</v>
      </c>
      <c r="D488" s="4" t="s">
        <v>238</v>
      </c>
      <c r="E488" s="4" t="s">
        <v>620</v>
      </c>
      <c r="F488" s="4" t="s">
        <v>715</v>
      </c>
      <c r="G488" s="4" t="s">
        <v>205</v>
      </c>
      <c r="H488" s="4">
        <v>2.6</v>
      </c>
      <c r="I488" s="4" t="s">
        <v>49</v>
      </c>
      <c r="J488" s="4">
        <v>2.4</v>
      </c>
      <c r="K488" s="4" t="s">
        <v>49</v>
      </c>
      <c r="L488" s="4" t="b">
        <v>1</v>
      </c>
      <c r="M488" s="5">
        <v>41038</v>
      </c>
      <c r="N488" s="4">
        <v>800</v>
      </c>
      <c r="O488" s="4" t="s">
        <v>607</v>
      </c>
      <c r="P488" s="4">
        <v>416</v>
      </c>
      <c r="Q488" s="4" t="s">
        <v>607</v>
      </c>
      <c r="R488" s="4">
        <v>5</v>
      </c>
      <c r="S488" s="4" t="s">
        <v>49</v>
      </c>
    </row>
    <row r="489" spans="1:19">
      <c r="A489" s="4" t="s">
        <v>245</v>
      </c>
      <c r="B489" s="4" t="s">
        <v>18</v>
      </c>
      <c r="C489" s="4" t="s">
        <v>18</v>
      </c>
      <c r="D489" s="4" t="s">
        <v>704</v>
      </c>
      <c r="E489" s="4" t="s">
        <v>245</v>
      </c>
      <c r="F489" s="4" t="s">
        <v>29</v>
      </c>
      <c r="G489" s="4" t="s">
        <v>119</v>
      </c>
      <c r="H489" s="4">
        <v>10.5</v>
      </c>
      <c r="I489" s="4" t="s">
        <v>49</v>
      </c>
      <c r="J489" s="4">
        <v>3</v>
      </c>
      <c r="K489" s="4" t="s">
        <v>49</v>
      </c>
      <c r="L489" s="4" t="b">
        <v>0</v>
      </c>
      <c r="M489" s="5">
        <v>40940</v>
      </c>
      <c r="N489" s="4">
        <v>0</v>
      </c>
      <c r="O489" s="4" t="s">
        <v>607</v>
      </c>
      <c r="P489" s="4">
        <v>0</v>
      </c>
      <c r="Q489" s="4" t="s">
        <v>607</v>
      </c>
      <c r="R489" s="4">
        <v>5</v>
      </c>
      <c r="S489" s="4" t="s">
        <v>49</v>
      </c>
    </row>
    <row r="490" spans="1:19">
      <c r="A490" s="4" t="s">
        <v>105</v>
      </c>
      <c r="B490" s="4" t="s">
        <v>59</v>
      </c>
      <c r="C490" s="4" t="s">
        <v>18</v>
      </c>
      <c r="D490" s="4" t="s">
        <v>704</v>
      </c>
      <c r="E490" s="4" t="s">
        <v>245</v>
      </c>
      <c r="F490" s="4" t="s">
        <v>29</v>
      </c>
      <c r="G490" s="4" t="s">
        <v>119</v>
      </c>
      <c r="H490" s="4">
        <v>2</v>
      </c>
      <c r="I490" s="4" t="s">
        <v>49</v>
      </c>
      <c r="J490" s="4">
        <v>3</v>
      </c>
      <c r="K490" s="4" t="s">
        <v>49</v>
      </c>
      <c r="L490" s="4" t="b">
        <v>0</v>
      </c>
      <c r="M490" s="5">
        <v>40940</v>
      </c>
      <c r="N490" s="4">
        <v>0</v>
      </c>
      <c r="O490" s="4" t="s">
        <v>607</v>
      </c>
      <c r="P490" s="4">
        <v>0</v>
      </c>
      <c r="Q490" s="4" t="s">
        <v>607</v>
      </c>
      <c r="R490" s="4">
        <v>5</v>
      </c>
      <c r="S490" s="4" t="s">
        <v>49</v>
      </c>
    </row>
    <row r="491" spans="1:19">
      <c r="A491" s="4" t="s">
        <v>247</v>
      </c>
      <c r="B491" s="4" t="s">
        <v>85</v>
      </c>
      <c r="C491" s="4" t="s">
        <v>18</v>
      </c>
      <c r="D491" s="4" t="s">
        <v>704</v>
      </c>
      <c r="E491" s="4" t="s">
        <v>245</v>
      </c>
      <c r="F491" s="4" t="s">
        <v>29</v>
      </c>
      <c r="G491" s="4" t="s">
        <v>119</v>
      </c>
      <c r="H491" s="4">
        <v>8</v>
      </c>
      <c r="I491" s="4" t="s">
        <v>49</v>
      </c>
      <c r="J491" s="4">
        <v>0</v>
      </c>
      <c r="K491" s="4" t="s">
        <v>49</v>
      </c>
      <c r="L491" s="4" t="b">
        <v>0</v>
      </c>
      <c r="M491" s="5">
        <v>40940</v>
      </c>
      <c r="N491" s="4">
        <v>0</v>
      </c>
      <c r="O491" s="4" t="s">
        <v>607</v>
      </c>
      <c r="P491" s="4">
        <v>0</v>
      </c>
      <c r="Q491" s="4" t="s">
        <v>607</v>
      </c>
      <c r="R491" s="4">
        <v>0</v>
      </c>
      <c r="S491" s="4" t="s">
        <v>49</v>
      </c>
    </row>
    <row r="492" spans="1:19">
      <c r="A492" s="4" t="s">
        <v>248</v>
      </c>
      <c r="B492" s="4" t="s">
        <v>101</v>
      </c>
      <c r="C492" s="4" t="s">
        <v>18</v>
      </c>
      <c r="D492" s="4" t="s">
        <v>704</v>
      </c>
      <c r="E492" s="4" t="s">
        <v>245</v>
      </c>
      <c r="F492" s="4" t="s">
        <v>29</v>
      </c>
      <c r="G492" s="4" t="s">
        <v>119</v>
      </c>
      <c r="H492" s="4">
        <v>2.5</v>
      </c>
      <c r="I492" s="4" t="s">
        <v>49</v>
      </c>
      <c r="J492" s="4">
        <v>3</v>
      </c>
      <c r="K492" s="4" t="s">
        <v>49</v>
      </c>
      <c r="L492" s="4" t="b">
        <v>0</v>
      </c>
      <c r="M492" s="5">
        <v>40940</v>
      </c>
      <c r="N492" s="4">
        <v>0</v>
      </c>
      <c r="O492" s="4" t="s">
        <v>607</v>
      </c>
      <c r="P492" s="4">
        <v>0</v>
      </c>
      <c r="Q492" s="4" t="s">
        <v>607</v>
      </c>
      <c r="R492" s="4">
        <v>5</v>
      </c>
      <c r="S492" s="4" t="s">
        <v>49</v>
      </c>
    </row>
    <row r="493" spans="1:19">
      <c r="A493" s="4" t="s">
        <v>61</v>
      </c>
      <c r="B493" s="4" t="s">
        <v>62</v>
      </c>
      <c r="C493" s="4" t="s">
        <v>18</v>
      </c>
      <c r="D493" s="4" t="s">
        <v>704</v>
      </c>
      <c r="E493" s="4" t="s">
        <v>245</v>
      </c>
      <c r="F493" s="4" t="s">
        <v>29</v>
      </c>
      <c r="G493" s="4" t="s">
        <v>119</v>
      </c>
      <c r="H493" s="4">
        <v>2</v>
      </c>
      <c r="I493" s="4" t="s">
        <v>49</v>
      </c>
      <c r="J493" s="4">
        <v>0</v>
      </c>
      <c r="K493" s="4" t="s">
        <v>49</v>
      </c>
      <c r="L493" s="4" t="b">
        <v>0</v>
      </c>
      <c r="M493" s="5">
        <v>40940</v>
      </c>
      <c r="N493" s="4">
        <v>0</v>
      </c>
      <c r="O493" s="4" t="s">
        <v>607</v>
      </c>
      <c r="P493" s="4">
        <v>0</v>
      </c>
      <c r="Q493" s="4" t="s">
        <v>607</v>
      </c>
      <c r="R493" s="4">
        <v>0</v>
      </c>
      <c r="S493" s="4" t="s">
        <v>49</v>
      </c>
    </row>
    <row r="494" spans="1:19">
      <c r="A494" s="4" t="s">
        <v>63</v>
      </c>
      <c r="B494" s="4" t="s">
        <v>64</v>
      </c>
      <c r="C494" s="4" t="s">
        <v>18</v>
      </c>
      <c r="D494" s="4" t="s">
        <v>704</v>
      </c>
      <c r="E494" s="4" t="s">
        <v>245</v>
      </c>
      <c r="F494" s="4" t="s">
        <v>29</v>
      </c>
      <c r="G494" s="4" t="s">
        <v>119</v>
      </c>
      <c r="H494" s="4">
        <v>6</v>
      </c>
      <c r="I494" s="4" t="s">
        <v>49</v>
      </c>
      <c r="J494" s="4">
        <v>0</v>
      </c>
      <c r="K494" s="4" t="s">
        <v>49</v>
      </c>
      <c r="L494" s="4" t="b">
        <v>0</v>
      </c>
      <c r="M494" s="5">
        <v>40940</v>
      </c>
      <c r="N494" s="4">
        <v>0</v>
      </c>
      <c r="O494" s="4" t="s">
        <v>607</v>
      </c>
      <c r="P494" s="4">
        <v>0</v>
      </c>
      <c r="Q494" s="4" t="s">
        <v>607</v>
      </c>
      <c r="R494" s="4">
        <v>0</v>
      </c>
      <c r="S494" s="4" t="s">
        <v>49</v>
      </c>
    </row>
    <row r="495" spans="1:19">
      <c r="A495" s="4" t="s">
        <v>236</v>
      </c>
      <c r="B495" s="4" t="s">
        <v>14</v>
      </c>
      <c r="C495" s="4" t="s">
        <v>14</v>
      </c>
      <c r="D495" s="4" t="s">
        <v>704</v>
      </c>
      <c r="E495" s="4" t="s">
        <v>236</v>
      </c>
      <c r="F495" s="4" t="s">
        <v>29</v>
      </c>
      <c r="G495" s="4" t="s">
        <v>119</v>
      </c>
      <c r="H495" s="4">
        <v>40</v>
      </c>
      <c r="I495" s="4" t="s">
        <v>49</v>
      </c>
      <c r="J495" s="4">
        <v>0</v>
      </c>
      <c r="K495" s="4" t="s">
        <v>49</v>
      </c>
      <c r="L495" s="4" t="b">
        <v>1</v>
      </c>
      <c r="M495" s="5">
        <v>40934</v>
      </c>
      <c r="N495" s="4">
        <v>10000</v>
      </c>
      <c r="O495" s="4" t="s">
        <v>607</v>
      </c>
      <c r="P495" s="4">
        <v>10000</v>
      </c>
      <c r="Q495" s="4" t="s">
        <v>607</v>
      </c>
      <c r="R495" s="4">
        <v>40</v>
      </c>
      <c r="S495" s="4" t="s">
        <v>49</v>
      </c>
    </row>
    <row r="496" spans="1:19">
      <c r="A496" s="4" t="s">
        <v>92</v>
      </c>
      <c r="B496" s="4" t="s">
        <v>93</v>
      </c>
      <c r="C496" s="4" t="s">
        <v>14</v>
      </c>
      <c r="D496" s="4" t="s">
        <v>704</v>
      </c>
      <c r="E496" s="4" t="s">
        <v>236</v>
      </c>
      <c r="F496" s="4" t="s">
        <v>29</v>
      </c>
      <c r="G496" s="4" t="s">
        <v>119</v>
      </c>
      <c r="H496" s="4">
        <v>40</v>
      </c>
      <c r="I496" s="4" t="s">
        <v>49</v>
      </c>
      <c r="J496" s="4">
        <v>0</v>
      </c>
      <c r="K496" s="4" t="s">
        <v>49</v>
      </c>
      <c r="L496" s="4" t="b">
        <v>1</v>
      </c>
      <c r="M496" s="5">
        <v>40934</v>
      </c>
      <c r="N496" s="4">
        <v>10000</v>
      </c>
      <c r="O496" s="4" t="s">
        <v>607</v>
      </c>
      <c r="P496" s="4">
        <v>10000</v>
      </c>
      <c r="Q496" s="4" t="s">
        <v>607</v>
      </c>
      <c r="R496" s="4">
        <v>40</v>
      </c>
      <c r="S496" s="4" t="s">
        <v>49</v>
      </c>
    </row>
    <row r="497" spans="1:19">
      <c r="A497" s="4" t="s">
        <v>334</v>
      </c>
      <c r="B497" s="4" t="s">
        <v>335</v>
      </c>
      <c r="C497" s="4" t="s">
        <v>335</v>
      </c>
      <c r="D497" s="4" t="s">
        <v>704</v>
      </c>
      <c r="E497" s="4" t="s">
        <v>334</v>
      </c>
      <c r="F497" s="4" t="s">
        <v>29</v>
      </c>
      <c r="G497" s="4" t="s">
        <v>205</v>
      </c>
      <c r="H497" s="4">
        <v>1</v>
      </c>
      <c r="I497" s="4" t="s">
        <v>49</v>
      </c>
      <c r="J497" s="4">
        <v>0</v>
      </c>
      <c r="K497" s="4" t="s">
        <v>49</v>
      </c>
      <c r="L497" s="4" t="b">
        <v>0</v>
      </c>
      <c r="M497" s="5">
        <v>40990</v>
      </c>
      <c r="N497" s="4">
        <v>0</v>
      </c>
      <c r="O497" s="4" t="s">
        <v>607</v>
      </c>
      <c r="P497" s="4">
        <v>0</v>
      </c>
      <c r="Q497" s="4" t="s">
        <v>607</v>
      </c>
      <c r="R497" s="4">
        <v>1</v>
      </c>
      <c r="S497" s="4" t="s">
        <v>49</v>
      </c>
    </row>
    <row r="498" spans="1:19">
      <c r="A498" s="4" t="s">
        <v>374</v>
      </c>
      <c r="B498" s="4" t="s">
        <v>335</v>
      </c>
      <c r="C498" s="4" t="s">
        <v>335</v>
      </c>
      <c r="D498" s="4" t="s">
        <v>704</v>
      </c>
      <c r="E498" s="4" t="s">
        <v>334</v>
      </c>
      <c r="F498" s="4" t="s">
        <v>29</v>
      </c>
      <c r="G498" s="4" t="s">
        <v>205</v>
      </c>
      <c r="H498" s="4">
        <v>0</v>
      </c>
      <c r="I498" s="4" t="s">
        <v>49</v>
      </c>
      <c r="J498" s="4">
        <v>0</v>
      </c>
      <c r="K498" s="4" t="s">
        <v>49</v>
      </c>
      <c r="L498" s="4" t="b">
        <v>0</v>
      </c>
      <c r="M498" s="5">
        <v>40990</v>
      </c>
      <c r="N498" s="4">
        <v>0</v>
      </c>
      <c r="O498" s="4" t="s">
        <v>607</v>
      </c>
      <c r="P498" s="4">
        <v>0</v>
      </c>
      <c r="Q498" s="4" t="s">
        <v>607</v>
      </c>
      <c r="R498" s="4">
        <v>1</v>
      </c>
      <c r="S498" s="4" t="s">
        <v>49</v>
      </c>
    </row>
    <row r="499" spans="1:19">
      <c r="A499" s="4" t="s">
        <v>237</v>
      </c>
      <c r="B499" s="4" t="s">
        <v>15</v>
      </c>
      <c r="C499" s="4" t="s">
        <v>15</v>
      </c>
      <c r="D499" s="4" t="s">
        <v>238</v>
      </c>
      <c r="E499" s="4" t="s">
        <v>237</v>
      </c>
      <c r="F499" s="4" t="s">
        <v>715</v>
      </c>
      <c r="G499" s="4" t="s">
        <v>119</v>
      </c>
      <c r="H499" s="4">
        <v>5</v>
      </c>
      <c r="I499" s="4" t="s">
        <v>49</v>
      </c>
      <c r="J499" s="4">
        <v>0</v>
      </c>
      <c r="K499" s="4" t="s">
        <v>49</v>
      </c>
      <c r="L499" s="4" t="b">
        <v>1</v>
      </c>
      <c r="M499" s="5">
        <v>40938</v>
      </c>
      <c r="N499" s="4">
        <v>800</v>
      </c>
      <c r="O499" s="4" t="s">
        <v>607</v>
      </c>
      <c r="P499" s="4">
        <v>800</v>
      </c>
      <c r="Q499" s="4" t="s">
        <v>607</v>
      </c>
      <c r="R499" s="4">
        <v>5</v>
      </c>
      <c r="S499" s="4" t="s">
        <v>49</v>
      </c>
    </row>
    <row r="500" spans="1:19">
      <c r="A500" s="4" t="s">
        <v>84</v>
      </c>
      <c r="B500" s="4" t="s">
        <v>555</v>
      </c>
      <c r="C500" s="4" t="s">
        <v>15</v>
      </c>
      <c r="D500" s="4" t="s">
        <v>238</v>
      </c>
      <c r="E500" s="4" t="s">
        <v>237</v>
      </c>
      <c r="F500" s="4" t="s">
        <v>715</v>
      </c>
      <c r="G500" s="4" t="s">
        <v>119</v>
      </c>
      <c r="H500" s="4">
        <v>5</v>
      </c>
      <c r="I500" s="4" t="s">
        <v>49</v>
      </c>
      <c r="J500" s="4">
        <v>0</v>
      </c>
      <c r="K500" s="4" t="s">
        <v>49</v>
      </c>
      <c r="L500" s="4" t="b">
        <v>1</v>
      </c>
      <c r="M500" s="5">
        <v>40938</v>
      </c>
      <c r="N500" s="4">
        <v>0</v>
      </c>
      <c r="O500" s="4" t="s">
        <v>607</v>
      </c>
      <c r="P500" s="4">
        <v>0</v>
      </c>
      <c r="Q500" s="4" t="s">
        <v>607</v>
      </c>
      <c r="R500" s="4">
        <v>5</v>
      </c>
      <c r="S500" s="4" t="s">
        <v>49</v>
      </c>
    </row>
    <row r="501" spans="1:19">
      <c r="A501" s="4" t="s">
        <v>239</v>
      </c>
      <c r="B501" s="4" t="s">
        <v>88</v>
      </c>
      <c r="C501" s="4" t="s">
        <v>15</v>
      </c>
      <c r="D501" s="4" t="s">
        <v>238</v>
      </c>
      <c r="E501" s="4" t="s">
        <v>237</v>
      </c>
      <c r="F501" s="4" t="s">
        <v>715</v>
      </c>
      <c r="G501" s="4" t="s">
        <v>119</v>
      </c>
      <c r="H501" s="4">
        <v>0</v>
      </c>
      <c r="I501" s="4" t="s">
        <v>49</v>
      </c>
      <c r="J501" s="4">
        <v>0</v>
      </c>
      <c r="K501" s="4" t="s">
        <v>49</v>
      </c>
      <c r="L501" s="4" t="b">
        <v>1</v>
      </c>
      <c r="M501" s="5">
        <v>40938</v>
      </c>
      <c r="N501" s="4">
        <v>0</v>
      </c>
      <c r="O501" s="4" t="s">
        <v>607</v>
      </c>
      <c r="P501" s="4">
        <v>0</v>
      </c>
      <c r="Q501" s="4" t="s">
        <v>607</v>
      </c>
      <c r="R501" s="4">
        <v>5</v>
      </c>
      <c r="S501" s="4" t="s">
        <v>49</v>
      </c>
    </row>
    <row r="502" spans="1:19">
      <c r="A502" s="4" t="s">
        <v>778</v>
      </c>
      <c r="B502" s="4" t="s">
        <v>779</v>
      </c>
      <c r="C502" s="4" t="s">
        <v>779</v>
      </c>
      <c r="D502" s="4" t="s">
        <v>704</v>
      </c>
      <c r="E502" s="4" t="s">
        <v>778</v>
      </c>
      <c r="F502" s="4" t="s">
        <v>29</v>
      </c>
      <c r="G502" s="4" t="s">
        <v>119</v>
      </c>
      <c r="H502" s="4">
        <v>35.520000000000003</v>
      </c>
      <c r="I502" s="4" t="s">
        <v>49</v>
      </c>
      <c r="J502" s="4">
        <v>0</v>
      </c>
      <c r="K502" s="4" t="s">
        <v>49</v>
      </c>
      <c r="L502" s="4" t="b">
        <v>0</v>
      </c>
      <c r="M502" s="5">
        <v>41061</v>
      </c>
      <c r="N502" s="4">
        <v>0</v>
      </c>
      <c r="O502" s="4" t="s">
        <v>607</v>
      </c>
      <c r="P502" s="4">
        <v>0</v>
      </c>
      <c r="Q502" s="4" t="s">
        <v>607</v>
      </c>
      <c r="R502" s="4">
        <v>35</v>
      </c>
      <c r="S502" s="4" t="s">
        <v>49</v>
      </c>
    </row>
    <row r="503" spans="1:19">
      <c r="A503" s="4" t="s">
        <v>789</v>
      </c>
      <c r="B503" s="4" t="s">
        <v>779</v>
      </c>
      <c r="C503" s="4" t="s">
        <v>779</v>
      </c>
      <c r="D503" s="4" t="s">
        <v>704</v>
      </c>
      <c r="E503" s="4" t="s">
        <v>778</v>
      </c>
      <c r="F503" s="4" t="s">
        <v>29</v>
      </c>
      <c r="G503" s="4" t="s">
        <v>119</v>
      </c>
      <c r="H503" s="4">
        <v>0</v>
      </c>
      <c r="I503" s="4" t="s">
        <v>49</v>
      </c>
      <c r="J503" s="4">
        <v>0</v>
      </c>
      <c r="K503" s="4" t="s">
        <v>49</v>
      </c>
      <c r="L503" s="4" t="b">
        <v>0</v>
      </c>
      <c r="M503" s="5">
        <v>41061</v>
      </c>
      <c r="N503" s="4">
        <v>0</v>
      </c>
      <c r="O503" s="4" t="s">
        <v>607</v>
      </c>
      <c r="P503" s="4">
        <v>0</v>
      </c>
      <c r="Q503" s="4" t="s">
        <v>607</v>
      </c>
      <c r="R503" s="4">
        <v>35</v>
      </c>
      <c r="S503" s="4" t="s">
        <v>49</v>
      </c>
    </row>
    <row r="504" spans="1:19">
      <c r="A504" s="4" t="s">
        <v>539</v>
      </c>
      <c r="B504" s="4" t="s">
        <v>669</v>
      </c>
      <c r="C504" s="4" t="s">
        <v>669</v>
      </c>
      <c r="D504" s="4" t="s">
        <v>704</v>
      </c>
      <c r="E504" s="4" t="s">
        <v>539</v>
      </c>
      <c r="F504" s="4" t="s">
        <v>29</v>
      </c>
      <c r="G504" s="4" t="s">
        <v>205</v>
      </c>
      <c r="H504" s="4">
        <v>1</v>
      </c>
      <c r="I504" s="4" t="s">
        <v>49</v>
      </c>
      <c r="J504" s="4">
        <v>6</v>
      </c>
      <c r="K504" s="4" t="s">
        <v>49</v>
      </c>
      <c r="L504" s="4" t="b">
        <v>1</v>
      </c>
      <c r="M504" s="5">
        <v>41023</v>
      </c>
      <c r="N504" s="4">
        <v>1000</v>
      </c>
      <c r="O504" s="4" t="s">
        <v>607</v>
      </c>
      <c r="P504" s="4">
        <v>142.86000000000001</v>
      </c>
      <c r="Q504" s="4" t="s">
        <v>607</v>
      </c>
      <c r="R504" s="4">
        <v>7</v>
      </c>
      <c r="S504" s="4" t="s">
        <v>49</v>
      </c>
    </row>
    <row r="505" spans="1:19">
      <c r="A505" s="4" t="s">
        <v>552</v>
      </c>
      <c r="B505" s="4" t="s">
        <v>540</v>
      </c>
      <c r="C505" s="4" t="s">
        <v>669</v>
      </c>
      <c r="D505" s="4" t="s">
        <v>704</v>
      </c>
      <c r="E505" s="4" t="s">
        <v>539</v>
      </c>
      <c r="F505" s="4" t="s">
        <v>29</v>
      </c>
      <c r="G505" s="4" t="s">
        <v>205</v>
      </c>
      <c r="H505" s="4">
        <v>0</v>
      </c>
      <c r="I505" s="4" t="s">
        <v>49</v>
      </c>
      <c r="J505" s="4">
        <v>6</v>
      </c>
      <c r="K505" s="4" t="s">
        <v>49</v>
      </c>
      <c r="L505" s="4" t="b">
        <v>1</v>
      </c>
      <c r="M505" s="5">
        <v>41023</v>
      </c>
      <c r="N505" s="4">
        <v>1000</v>
      </c>
      <c r="O505" s="4" t="s">
        <v>607</v>
      </c>
      <c r="P505" s="4">
        <v>142.86000000000001</v>
      </c>
      <c r="Q505" s="4" t="s">
        <v>607</v>
      </c>
      <c r="R505" s="4">
        <v>7</v>
      </c>
      <c r="S505" s="4" t="s">
        <v>49</v>
      </c>
    </row>
    <row r="506" spans="1:19">
      <c r="A506" s="4" t="s">
        <v>541</v>
      </c>
      <c r="B506" s="4" t="s">
        <v>542</v>
      </c>
      <c r="C506" s="4" t="s">
        <v>542</v>
      </c>
      <c r="D506" s="4" t="s">
        <v>704</v>
      </c>
      <c r="E506" s="4" t="s">
        <v>541</v>
      </c>
      <c r="F506" s="4" t="s">
        <v>29</v>
      </c>
      <c r="G506" s="4" t="s">
        <v>205</v>
      </c>
      <c r="H506" s="4">
        <v>1</v>
      </c>
      <c r="I506" s="4" t="s">
        <v>49</v>
      </c>
      <c r="J506" s="4">
        <v>0</v>
      </c>
      <c r="K506" s="4" t="s">
        <v>49</v>
      </c>
      <c r="L506" s="4" t="b">
        <v>0</v>
      </c>
      <c r="M506" s="5">
        <v>41023</v>
      </c>
      <c r="N506" s="4">
        <v>0</v>
      </c>
      <c r="O506" s="4" t="s">
        <v>607</v>
      </c>
      <c r="P506" s="4">
        <v>0</v>
      </c>
      <c r="Q506" s="4" t="s">
        <v>607</v>
      </c>
      <c r="R506" s="4">
        <v>1</v>
      </c>
      <c r="S506" s="4" t="s">
        <v>49</v>
      </c>
    </row>
    <row r="507" spans="1:19">
      <c r="A507" s="4" t="s">
        <v>553</v>
      </c>
      <c r="B507" s="4" t="s">
        <v>542</v>
      </c>
      <c r="C507" s="4" t="s">
        <v>542</v>
      </c>
      <c r="D507" s="4" t="s">
        <v>704</v>
      </c>
      <c r="E507" s="4" t="s">
        <v>541</v>
      </c>
      <c r="F507" s="4" t="s">
        <v>29</v>
      </c>
      <c r="G507" s="4" t="s">
        <v>205</v>
      </c>
      <c r="H507" s="4">
        <v>0</v>
      </c>
      <c r="I507" s="4" t="s">
        <v>49</v>
      </c>
      <c r="J507" s="4">
        <v>0</v>
      </c>
      <c r="K507" s="4" t="s">
        <v>49</v>
      </c>
      <c r="L507" s="4" t="b">
        <v>0</v>
      </c>
      <c r="M507" s="5">
        <v>41023</v>
      </c>
      <c r="N507" s="4">
        <v>0</v>
      </c>
      <c r="O507" s="4" t="s">
        <v>607</v>
      </c>
      <c r="P507" s="4">
        <v>0</v>
      </c>
      <c r="Q507" s="4" t="s">
        <v>607</v>
      </c>
      <c r="R507" s="4">
        <v>1</v>
      </c>
      <c r="S507" s="4" t="s">
        <v>49</v>
      </c>
    </row>
    <row r="508" spans="1:19">
      <c r="A508" s="4" t="s">
        <v>468</v>
      </c>
      <c r="B508" s="4" t="s">
        <v>469</v>
      </c>
      <c r="C508" s="4" t="s">
        <v>469</v>
      </c>
      <c r="D508" s="4" t="s">
        <v>238</v>
      </c>
      <c r="E508" s="4" t="s">
        <v>468</v>
      </c>
      <c r="F508" s="4" t="s">
        <v>715</v>
      </c>
      <c r="G508" s="4" t="s">
        <v>205</v>
      </c>
      <c r="H508" s="4">
        <v>2</v>
      </c>
      <c r="I508" s="4" t="s">
        <v>49</v>
      </c>
      <c r="J508" s="4">
        <v>3</v>
      </c>
      <c r="K508" s="4" t="s">
        <v>49</v>
      </c>
      <c r="L508" s="4" t="b">
        <v>1</v>
      </c>
      <c r="M508" s="5">
        <v>41004</v>
      </c>
      <c r="N508" s="4">
        <v>800</v>
      </c>
      <c r="O508" s="4" t="s">
        <v>607</v>
      </c>
      <c r="P508" s="4">
        <v>320</v>
      </c>
      <c r="Q508" s="4" t="s">
        <v>607</v>
      </c>
      <c r="R508" s="4">
        <v>5</v>
      </c>
      <c r="S508" s="4" t="s">
        <v>49</v>
      </c>
    </row>
    <row r="509" spans="1:19">
      <c r="A509" s="4" t="s">
        <v>478</v>
      </c>
      <c r="B509" s="4" t="s">
        <v>85</v>
      </c>
      <c r="C509" s="4" t="s">
        <v>469</v>
      </c>
      <c r="D509" s="4" t="s">
        <v>238</v>
      </c>
      <c r="E509" s="4" t="s">
        <v>468</v>
      </c>
      <c r="F509" s="4" t="s">
        <v>715</v>
      </c>
      <c r="G509" s="4" t="s">
        <v>205</v>
      </c>
      <c r="H509" s="4">
        <v>1</v>
      </c>
      <c r="I509" s="4" t="s">
        <v>49</v>
      </c>
      <c r="J509" s="4">
        <v>0</v>
      </c>
      <c r="K509" s="4" t="s">
        <v>49</v>
      </c>
      <c r="L509" s="4" t="b">
        <v>1</v>
      </c>
      <c r="M509" s="5">
        <v>41004</v>
      </c>
      <c r="N509" s="4">
        <v>0</v>
      </c>
      <c r="O509" s="4" t="s">
        <v>607</v>
      </c>
      <c r="P509" s="4">
        <v>0</v>
      </c>
      <c r="Q509" s="4" t="s">
        <v>607</v>
      </c>
      <c r="R509" s="4">
        <v>1</v>
      </c>
      <c r="S509" s="4" t="s">
        <v>49</v>
      </c>
    </row>
    <row r="510" spans="1:19">
      <c r="A510" s="4" t="s">
        <v>479</v>
      </c>
      <c r="B510" s="4" t="s">
        <v>101</v>
      </c>
      <c r="C510" s="4" t="s">
        <v>469</v>
      </c>
      <c r="D510" s="4" t="s">
        <v>238</v>
      </c>
      <c r="E510" s="4" t="s">
        <v>468</v>
      </c>
      <c r="F510" s="4" t="s">
        <v>715</v>
      </c>
      <c r="G510" s="4" t="s">
        <v>205</v>
      </c>
      <c r="H510" s="4">
        <v>1</v>
      </c>
      <c r="I510" s="4" t="s">
        <v>49</v>
      </c>
      <c r="J510" s="4">
        <v>2</v>
      </c>
      <c r="K510" s="4" t="s">
        <v>49</v>
      </c>
      <c r="L510" s="4" t="b">
        <v>1</v>
      </c>
      <c r="M510" s="5">
        <v>41004</v>
      </c>
      <c r="N510" s="4">
        <v>0</v>
      </c>
      <c r="O510" s="4" t="s">
        <v>607</v>
      </c>
      <c r="P510" s="4">
        <v>0</v>
      </c>
      <c r="Q510" s="4" t="s">
        <v>607</v>
      </c>
      <c r="R510" s="4">
        <v>3</v>
      </c>
      <c r="S510" s="4" t="s">
        <v>49</v>
      </c>
    </row>
    <row r="511" spans="1:19">
      <c r="A511" s="4" t="s">
        <v>471</v>
      </c>
      <c r="B511" s="4" t="s">
        <v>224</v>
      </c>
      <c r="C511" s="4" t="s">
        <v>469</v>
      </c>
      <c r="D511" s="4" t="s">
        <v>238</v>
      </c>
      <c r="E511" s="4" t="s">
        <v>468</v>
      </c>
      <c r="F511" s="4" t="s">
        <v>715</v>
      </c>
      <c r="G511" s="4" t="s">
        <v>205</v>
      </c>
      <c r="H511" s="4">
        <v>0</v>
      </c>
      <c r="I511" s="4" t="s">
        <v>49</v>
      </c>
      <c r="J511" s="4">
        <v>0</v>
      </c>
      <c r="K511" s="4" t="s">
        <v>49</v>
      </c>
      <c r="L511" s="4" t="b">
        <v>1</v>
      </c>
      <c r="M511" s="5">
        <v>41004</v>
      </c>
      <c r="N511" s="4">
        <v>0</v>
      </c>
      <c r="O511" s="4" t="s">
        <v>607</v>
      </c>
      <c r="P511" s="4">
        <v>0</v>
      </c>
      <c r="Q511" s="4" t="s">
        <v>607</v>
      </c>
      <c r="R511" s="4">
        <v>1</v>
      </c>
      <c r="S511" s="4" t="s">
        <v>49</v>
      </c>
    </row>
    <row r="512" spans="1:19">
      <c r="A512" s="4" t="s">
        <v>472</v>
      </c>
      <c r="B512" s="4" t="s">
        <v>62</v>
      </c>
      <c r="C512" s="4" t="s">
        <v>469</v>
      </c>
      <c r="D512" s="4" t="s">
        <v>238</v>
      </c>
      <c r="E512" s="4" t="s">
        <v>468</v>
      </c>
      <c r="F512" s="4" t="s">
        <v>715</v>
      </c>
      <c r="G512" s="4" t="s">
        <v>205</v>
      </c>
      <c r="H512" s="4">
        <v>0</v>
      </c>
      <c r="I512" s="4" t="s">
        <v>49</v>
      </c>
      <c r="J512" s="4">
        <v>0</v>
      </c>
      <c r="K512" s="4" t="s">
        <v>49</v>
      </c>
      <c r="L512" s="4" t="b">
        <v>1</v>
      </c>
      <c r="M512" s="5">
        <v>41004</v>
      </c>
      <c r="N512" s="4">
        <v>0</v>
      </c>
      <c r="O512" s="4" t="s">
        <v>607</v>
      </c>
      <c r="P512" s="4">
        <v>0</v>
      </c>
      <c r="Q512" s="4" t="s">
        <v>607</v>
      </c>
      <c r="R512" s="4">
        <v>1</v>
      </c>
      <c r="S512" s="4" t="s">
        <v>49</v>
      </c>
    </row>
    <row r="513" spans="1:19">
      <c r="A513" s="4" t="s">
        <v>473</v>
      </c>
      <c r="B513" s="4" t="s">
        <v>223</v>
      </c>
      <c r="C513" s="4" t="s">
        <v>469</v>
      </c>
      <c r="D513" s="4" t="s">
        <v>238</v>
      </c>
      <c r="E513" s="4" t="s">
        <v>468</v>
      </c>
      <c r="F513" s="4" t="s">
        <v>715</v>
      </c>
      <c r="G513" s="4" t="s">
        <v>205</v>
      </c>
      <c r="H513" s="4">
        <v>0</v>
      </c>
      <c r="I513" s="4" t="s">
        <v>49</v>
      </c>
      <c r="J513" s="4">
        <v>0</v>
      </c>
      <c r="K513" s="4" t="s">
        <v>49</v>
      </c>
      <c r="L513" s="4" t="b">
        <v>1</v>
      </c>
      <c r="M513" s="5">
        <v>41004</v>
      </c>
      <c r="N513" s="4">
        <v>0</v>
      </c>
      <c r="O513" s="4" t="s">
        <v>607</v>
      </c>
      <c r="P513" s="4">
        <v>0</v>
      </c>
      <c r="Q513" s="4" t="s">
        <v>607</v>
      </c>
      <c r="R513" s="4">
        <v>1</v>
      </c>
      <c r="S513" s="4" t="s">
        <v>49</v>
      </c>
    </row>
    <row r="514" spans="1:19">
      <c r="A514" s="4" t="s">
        <v>474</v>
      </c>
      <c r="B514" s="4" t="s">
        <v>59</v>
      </c>
      <c r="C514" s="4" t="s">
        <v>469</v>
      </c>
      <c r="D514" s="4" t="s">
        <v>238</v>
      </c>
      <c r="E514" s="4" t="s">
        <v>468</v>
      </c>
      <c r="F514" s="4" t="s">
        <v>715</v>
      </c>
      <c r="G514" s="4" t="s">
        <v>205</v>
      </c>
      <c r="H514" s="4">
        <v>0</v>
      </c>
      <c r="I514" s="4" t="s">
        <v>49</v>
      </c>
      <c r="J514" s="4">
        <v>0</v>
      </c>
      <c r="K514" s="4" t="s">
        <v>49</v>
      </c>
      <c r="L514" s="4" t="b">
        <v>1</v>
      </c>
      <c r="M514" s="5">
        <v>41004</v>
      </c>
      <c r="N514" s="4">
        <v>0</v>
      </c>
      <c r="O514" s="4" t="s">
        <v>607</v>
      </c>
      <c r="P514" s="4">
        <v>0</v>
      </c>
      <c r="Q514" s="4" t="s">
        <v>607</v>
      </c>
      <c r="R514" s="4">
        <v>2</v>
      </c>
      <c r="S514" s="4" t="s">
        <v>49</v>
      </c>
    </row>
    <row r="515" spans="1:19">
      <c r="A515" s="4" t="s">
        <v>780</v>
      </c>
      <c r="B515" s="4" t="s">
        <v>781</v>
      </c>
      <c r="C515" s="4" t="s">
        <v>781</v>
      </c>
      <c r="D515" s="4" t="s">
        <v>704</v>
      </c>
      <c r="E515" s="4" t="s">
        <v>780</v>
      </c>
      <c r="F515" s="4" t="s">
        <v>29</v>
      </c>
      <c r="G515" s="4" t="s">
        <v>205</v>
      </c>
      <c r="H515" s="4">
        <v>1</v>
      </c>
      <c r="I515" s="4" t="s">
        <v>49</v>
      </c>
      <c r="J515" s="4">
        <v>0</v>
      </c>
      <c r="K515" s="4" t="s">
        <v>49</v>
      </c>
      <c r="L515" s="4" t="b">
        <v>0</v>
      </c>
      <c r="M515" s="5">
        <v>41051</v>
      </c>
      <c r="N515" s="4">
        <v>0</v>
      </c>
      <c r="O515" s="4" t="s">
        <v>607</v>
      </c>
      <c r="P515" s="4">
        <v>0</v>
      </c>
      <c r="Q515" s="4" t="s">
        <v>607</v>
      </c>
      <c r="R515" s="4">
        <v>1</v>
      </c>
      <c r="S515" s="4" t="s">
        <v>49</v>
      </c>
    </row>
    <row r="516" spans="1:19">
      <c r="A516" s="4" t="s">
        <v>790</v>
      </c>
      <c r="B516" s="4" t="s">
        <v>781</v>
      </c>
      <c r="C516" s="4" t="s">
        <v>781</v>
      </c>
      <c r="D516" s="4" t="s">
        <v>704</v>
      </c>
      <c r="E516" s="4" t="s">
        <v>780</v>
      </c>
      <c r="F516" s="4" t="s">
        <v>29</v>
      </c>
      <c r="G516" s="4" t="s">
        <v>205</v>
      </c>
      <c r="H516" s="4">
        <v>0</v>
      </c>
      <c r="I516" s="4" t="s">
        <v>49</v>
      </c>
      <c r="J516" s="4">
        <v>0</v>
      </c>
      <c r="K516" s="4" t="s">
        <v>49</v>
      </c>
      <c r="L516" s="4" t="b">
        <v>0</v>
      </c>
      <c r="M516" s="5">
        <v>41051</v>
      </c>
      <c r="N516" s="4">
        <v>0</v>
      </c>
      <c r="O516" s="4" t="s">
        <v>607</v>
      </c>
      <c r="P516" s="4">
        <v>0</v>
      </c>
      <c r="Q516" s="4" t="s">
        <v>607</v>
      </c>
      <c r="R516" s="4">
        <v>1</v>
      </c>
      <c r="S516" s="4" t="s">
        <v>49</v>
      </c>
    </row>
    <row r="517" spans="1:19">
      <c r="A517" s="4" t="s">
        <v>685</v>
      </c>
      <c r="B517" s="4" t="s">
        <v>224</v>
      </c>
      <c r="C517" s="4" t="s">
        <v>712</v>
      </c>
      <c r="D517" s="4" t="s">
        <v>238</v>
      </c>
      <c r="E517" s="4" t="s">
        <v>692</v>
      </c>
      <c r="F517" s="4" t="s">
        <v>715</v>
      </c>
      <c r="G517" s="4" t="s">
        <v>119</v>
      </c>
      <c r="H517" s="4">
        <v>5.93</v>
      </c>
      <c r="I517" s="4" t="s">
        <v>49</v>
      </c>
      <c r="J517" s="4">
        <v>0</v>
      </c>
      <c r="K517" s="4" t="s">
        <v>49</v>
      </c>
      <c r="L517" s="4" t="b">
        <v>1</v>
      </c>
      <c r="M517" s="5">
        <v>41052</v>
      </c>
      <c r="N517" s="4">
        <v>0</v>
      </c>
      <c r="O517" s="4" t="s">
        <v>607</v>
      </c>
      <c r="P517" s="4">
        <v>0</v>
      </c>
      <c r="Q517" s="4" t="s">
        <v>607</v>
      </c>
      <c r="R517" s="4">
        <v>1</v>
      </c>
      <c r="S517" s="4" t="s">
        <v>49</v>
      </c>
    </row>
    <row r="518" spans="1:19">
      <c r="A518" s="4" t="s">
        <v>702</v>
      </c>
      <c r="B518" s="4" t="s">
        <v>103</v>
      </c>
      <c r="C518" s="4" t="s">
        <v>712</v>
      </c>
      <c r="D518" s="4" t="s">
        <v>238</v>
      </c>
      <c r="E518" s="4" t="s">
        <v>692</v>
      </c>
      <c r="F518" s="4" t="s">
        <v>715</v>
      </c>
      <c r="G518" s="4" t="s">
        <v>119</v>
      </c>
      <c r="H518" s="4">
        <v>5.93</v>
      </c>
      <c r="I518" s="4" t="s">
        <v>49</v>
      </c>
      <c r="J518" s="4">
        <v>0</v>
      </c>
      <c r="K518" s="4" t="s">
        <v>49</v>
      </c>
      <c r="L518" s="4" t="b">
        <v>1</v>
      </c>
      <c r="M518" s="5">
        <v>41052</v>
      </c>
      <c r="N518" s="4">
        <v>0</v>
      </c>
      <c r="O518" s="4" t="s">
        <v>607</v>
      </c>
      <c r="P518" s="4">
        <v>0</v>
      </c>
      <c r="Q518" s="4" t="s">
        <v>607</v>
      </c>
      <c r="R518" s="4">
        <v>1</v>
      </c>
      <c r="S518" s="4" t="s">
        <v>49</v>
      </c>
    </row>
    <row r="519" spans="1:19">
      <c r="A519" s="4" t="s">
        <v>698</v>
      </c>
      <c r="B519" s="4" t="s">
        <v>220</v>
      </c>
      <c r="C519" s="4" t="s">
        <v>712</v>
      </c>
      <c r="D519" s="4" t="s">
        <v>238</v>
      </c>
      <c r="E519" s="4" t="s">
        <v>692</v>
      </c>
      <c r="F519" s="4" t="s">
        <v>715</v>
      </c>
      <c r="G519" s="4" t="s">
        <v>119</v>
      </c>
      <c r="H519" s="4">
        <v>0</v>
      </c>
      <c r="I519" s="4" t="s">
        <v>49</v>
      </c>
      <c r="J519" s="4">
        <v>0</v>
      </c>
      <c r="K519" s="4" t="s">
        <v>49</v>
      </c>
      <c r="L519" s="4" t="b">
        <v>1</v>
      </c>
      <c r="M519" s="5">
        <v>41052</v>
      </c>
      <c r="N519" s="4">
        <v>0</v>
      </c>
      <c r="O519" s="4" t="s">
        <v>607</v>
      </c>
      <c r="P519" s="4">
        <v>0</v>
      </c>
      <c r="Q519" s="4" t="s">
        <v>607</v>
      </c>
      <c r="R519" s="4">
        <v>1</v>
      </c>
      <c r="S519" s="4" t="s">
        <v>49</v>
      </c>
    </row>
    <row r="520" spans="1:19">
      <c r="A520" s="4" t="s">
        <v>692</v>
      </c>
      <c r="B520" s="4" t="s">
        <v>712</v>
      </c>
      <c r="C520" s="4" t="s">
        <v>712</v>
      </c>
      <c r="D520" s="4" t="s">
        <v>238</v>
      </c>
      <c r="E520" s="4" t="s">
        <v>692</v>
      </c>
      <c r="F520" s="4" t="s">
        <v>715</v>
      </c>
      <c r="G520" s="4" t="s">
        <v>119</v>
      </c>
      <c r="H520" s="4">
        <v>7.13</v>
      </c>
      <c r="I520" s="4" t="s">
        <v>49</v>
      </c>
      <c r="J520" s="4">
        <v>0</v>
      </c>
      <c r="K520" s="4" t="s">
        <v>49</v>
      </c>
      <c r="L520" s="4" t="b">
        <v>1</v>
      </c>
      <c r="M520" s="5">
        <v>41052</v>
      </c>
      <c r="N520" s="4">
        <v>500</v>
      </c>
      <c r="O520" s="4" t="s">
        <v>607</v>
      </c>
      <c r="P520" s="4">
        <v>500</v>
      </c>
      <c r="Q520" s="4" t="s">
        <v>607</v>
      </c>
      <c r="R520" s="4">
        <v>6</v>
      </c>
      <c r="S520" s="4" t="s">
        <v>49</v>
      </c>
    </row>
    <row r="521" spans="1:19">
      <c r="A521" s="4" t="s">
        <v>703</v>
      </c>
      <c r="B521" s="4" t="s">
        <v>101</v>
      </c>
      <c r="C521" s="4" t="s">
        <v>712</v>
      </c>
      <c r="D521" s="4" t="s">
        <v>238</v>
      </c>
      <c r="E521" s="4" t="s">
        <v>692</v>
      </c>
      <c r="F521" s="4" t="s">
        <v>715</v>
      </c>
      <c r="G521" s="4" t="s">
        <v>119</v>
      </c>
      <c r="H521" s="4">
        <v>1.2</v>
      </c>
      <c r="I521" s="4" t="s">
        <v>49</v>
      </c>
      <c r="J521" s="4">
        <v>0</v>
      </c>
      <c r="K521" s="4" t="s">
        <v>49</v>
      </c>
      <c r="L521" s="4" t="b">
        <v>1</v>
      </c>
      <c r="M521" s="5">
        <v>41052</v>
      </c>
      <c r="N521" s="4">
        <v>0</v>
      </c>
      <c r="O521" s="4" t="s">
        <v>607</v>
      </c>
      <c r="P521" s="4">
        <v>0</v>
      </c>
      <c r="Q521" s="4" t="s">
        <v>607</v>
      </c>
      <c r="R521" s="4">
        <v>3</v>
      </c>
      <c r="S521" s="4" t="s">
        <v>49</v>
      </c>
    </row>
    <row r="522" spans="1:19">
      <c r="A522" s="4" t="s">
        <v>699</v>
      </c>
      <c r="B522" s="4" t="s">
        <v>62</v>
      </c>
      <c r="C522" s="4" t="s">
        <v>712</v>
      </c>
      <c r="D522" s="4" t="s">
        <v>238</v>
      </c>
      <c r="E522" s="4" t="s">
        <v>692</v>
      </c>
      <c r="F522" s="4" t="s">
        <v>715</v>
      </c>
      <c r="G522" s="4" t="s">
        <v>119</v>
      </c>
      <c r="H522" s="4">
        <v>0</v>
      </c>
      <c r="I522" s="4" t="s">
        <v>49</v>
      </c>
      <c r="J522" s="4">
        <v>0</v>
      </c>
      <c r="K522" s="4" t="s">
        <v>49</v>
      </c>
      <c r="L522" s="4" t="b">
        <v>1</v>
      </c>
      <c r="M522" s="5">
        <v>41052</v>
      </c>
      <c r="N522" s="4">
        <v>0</v>
      </c>
      <c r="O522" s="4" t="s">
        <v>607</v>
      </c>
      <c r="P522" s="4">
        <v>0</v>
      </c>
      <c r="Q522" s="4" t="s">
        <v>607</v>
      </c>
      <c r="R522" s="4">
        <v>1</v>
      </c>
      <c r="S522" s="4" t="s">
        <v>49</v>
      </c>
    </row>
    <row r="523" spans="1:19">
      <c r="A523" s="4" t="s">
        <v>700</v>
      </c>
      <c r="B523" s="4" t="s">
        <v>223</v>
      </c>
      <c r="C523" s="4" t="s">
        <v>712</v>
      </c>
      <c r="D523" s="4" t="s">
        <v>238</v>
      </c>
      <c r="E523" s="4" t="s">
        <v>692</v>
      </c>
      <c r="F523" s="4" t="s">
        <v>715</v>
      </c>
      <c r="G523" s="4" t="s">
        <v>119</v>
      </c>
      <c r="H523" s="4">
        <v>0</v>
      </c>
      <c r="I523" s="4" t="s">
        <v>49</v>
      </c>
      <c r="J523" s="4">
        <v>0</v>
      </c>
      <c r="K523" s="4" t="s">
        <v>49</v>
      </c>
      <c r="L523" s="4" t="b">
        <v>1</v>
      </c>
      <c r="M523" s="5">
        <v>41052</v>
      </c>
      <c r="N523" s="4">
        <v>0</v>
      </c>
      <c r="O523" s="4" t="s">
        <v>607</v>
      </c>
      <c r="P523" s="4">
        <v>0</v>
      </c>
      <c r="Q523" s="4" t="s">
        <v>607</v>
      </c>
      <c r="R523" s="4">
        <v>1</v>
      </c>
      <c r="S523" s="4" t="s">
        <v>49</v>
      </c>
    </row>
    <row r="524" spans="1:19">
      <c r="A524" s="4" t="s">
        <v>701</v>
      </c>
      <c r="B524" s="4" t="s">
        <v>59</v>
      </c>
      <c r="C524" s="4" t="s">
        <v>712</v>
      </c>
      <c r="D524" s="4" t="s">
        <v>238</v>
      </c>
      <c r="E524" s="4" t="s">
        <v>692</v>
      </c>
      <c r="F524" s="4" t="s">
        <v>715</v>
      </c>
      <c r="G524" s="4" t="s">
        <v>119</v>
      </c>
      <c r="H524" s="4">
        <v>0</v>
      </c>
      <c r="I524" s="4" t="s">
        <v>49</v>
      </c>
      <c r="J524" s="4">
        <v>0</v>
      </c>
      <c r="K524" s="4" t="s">
        <v>49</v>
      </c>
      <c r="L524" s="4" t="b">
        <v>1</v>
      </c>
      <c r="M524" s="5">
        <v>41052</v>
      </c>
      <c r="N524" s="4">
        <v>0</v>
      </c>
      <c r="O524" s="4" t="s">
        <v>607</v>
      </c>
      <c r="P524" s="4">
        <v>0</v>
      </c>
      <c r="Q524" s="4" t="s">
        <v>607</v>
      </c>
      <c r="R524" s="4">
        <v>2</v>
      </c>
      <c r="S524" s="4" t="s">
        <v>49</v>
      </c>
    </row>
    <row r="525" spans="1:19">
      <c r="A525" s="4" t="s">
        <v>818</v>
      </c>
      <c r="B525" s="4" t="s">
        <v>62</v>
      </c>
      <c r="C525" s="4" t="s">
        <v>815</v>
      </c>
      <c r="D525" s="4" t="s">
        <v>238</v>
      </c>
      <c r="E525" s="4" t="s">
        <v>814</v>
      </c>
      <c r="F525" s="4" t="s">
        <v>713</v>
      </c>
      <c r="G525" s="4" t="s">
        <v>205</v>
      </c>
      <c r="H525" s="4">
        <v>0</v>
      </c>
      <c r="I525" s="4" t="s">
        <v>49</v>
      </c>
      <c r="J525" s="4">
        <v>0</v>
      </c>
      <c r="K525" s="4" t="s">
        <v>49</v>
      </c>
      <c r="L525" s="4" t="b">
        <v>0</v>
      </c>
      <c r="M525" s="5">
        <v>41065</v>
      </c>
      <c r="N525" s="4">
        <v>0</v>
      </c>
      <c r="O525" s="4" t="s">
        <v>607</v>
      </c>
      <c r="P525" s="4">
        <v>0</v>
      </c>
      <c r="Q525" s="4" t="s">
        <v>607</v>
      </c>
      <c r="R525" s="4">
        <v>1</v>
      </c>
      <c r="S525" s="4" t="s">
        <v>49</v>
      </c>
    </row>
    <row r="526" spans="1:19">
      <c r="A526" s="4" t="s">
        <v>506</v>
      </c>
      <c r="B526" s="4" t="s">
        <v>507</v>
      </c>
      <c r="C526" s="4" t="s">
        <v>507</v>
      </c>
      <c r="D526" s="4" t="s">
        <v>238</v>
      </c>
      <c r="E526" s="4" t="s">
        <v>506</v>
      </c>
      <c r="F526" s="4" t="s">
        <v>713</v>
      </c>
      <c r="G526" s="4" t="s">
        <v>205</v>
      </c>
      <c r="H526" s="4">
        <v>6</v>
      </c>
      <c r="I526" s="4" t="s">
        <v>49</v>
      </c>
      <c r="J526" s="4">
        <v>4</v>
      </c>
      <c r="K526" s="4" t="s">
        <v>49</v>
      </c>
      <c r="L526" s="4" t="b">
        <v>1</v>
      </c>
      <c r="M526" s="5">
        <v>41016</v>
      </c>
      <c r="N526" s="4">
        <v>1500</v>
      </c>
      <c r="O526" s="4" t="s">
        <v>607</v>
      </c>
      <c r="P526" s="4">
        <v>900</v>
      </c>
      <c r="Q526" s="4" t="s">
        <v>607</v>
      </c>
      <c r="R526" s="4">
        <v>10</v>
      </c>
      <c r="S526" s="4" t="s">
        <v>49</v>
      </c>
    </row>
    <row r="527" spans="1:19">
      <c r="A527" s="4" t="s">
        <v>600</v>
      </c>
      <c r="B527" s="4" t="s">
        <v>601</v>
      </c>
      <c r="C527" s="4" t="s">
        <v>601</v>
      </c>
      <c r="D527" s="4" t="s">
        <v>238</v>
      </c>
      <c r="E527" s="4" t="s">
        <v>600</v>
      </c>
      <c r="F527" s="4" t="s">
        <v>715</v>
      </c>
      <c r="G527" s="4" t="s">
        <v>205</v>
      </c>
      <c r="H527" s="4">
        <v>3</v>
      </c>
      <c r="I527" s="4" t="s">
        <v>49</v>
      </c>
      <c r="J527" s="4">
        <v>2</v>
      </c>
      <c r="K527" s="4" t="s">
        <v>49</v>
      </c>
      <c r="L527" s="4" t="b">
        <v>1</v>
      </c>
      <c r="M527" s="5">
        <v>41030</v>
      </c>
      <c r="N527" s="4">
        <v>800</v>
      </c>
      <c r="O527" s="4" t="s">
        <v>607</v>
      </c>
      <c r="P527" s="4">
        <v>480</v>
      </c>
      <c r="Q527" s="4" t="s">
        <v>607</v>
      </c>
      <c r="R527" s="4">
        <v>5</v>
      </c>
      <c r="S527" s="4" t="s">
        <v>49</v>
      </c>
    </row>
    <row r="528" spans="1:19">
      <c r="A528" s="4" t="s">
        <v>822</v>
      </c>
      <c r="B528" s="4" t="s">
        <v>85</v>
      </c>
      <c r="C528" s="4" t="s">
        <v>815</v>
      </c>
      <c r="D528" s="4" t="s">
        <v>238</v>
      </c>
      <c r="E528" s="4" t="s">
        <v>814</v>
      </c>
      <c r="F528" s="4" t="s">
        <v>713</v>
      </c>
      <c r="G528" s="4" t="s">
        <v>205</v>
      </c>
      <c r="H528" s="4">
        <v>0</v>
      </c>
      <c r="I528" s="4" t="s">
        <v>49</v>
      </c>
      <c r="J528" s="4">
        <v>1</v>
      </c>
      <c r="K528" s="4" t="s">
        <v>49</v>
      </c>
      <c r="L528" s="4" t="b">
        <v>0</v>
      </c>
      <c r="M528" s="5">
        <v>41065</v>
      </c>
      <c r="N528" s="4">
        <v>0</v>
      </c>
      <c r="O528" s="4" t="s">
        <v>607</v>
      </c>
      <c r="P528" s="4">
        <v>0</v>
      </c>
      <c r="Q528" s="4" t="s">
        <v>607</v>
      </c>
      <c r="R528" s="4">
        <v>2</v>
      </c>
      <c r="S528" s="4" t="s">
        <v>49</v>
      </c>
    </row>
    <row r="529" spans="1:19">
      <c r="A529" s="4" t="s">
        <v>814</v>
      </c>
      <c r="B529" s="4" t="s">
        <v>815</v>
      </c>
      <c r="C529" s="4" t="s">
        <v>815</v>
      </c>
      <c r="D529" s="4" t="s">
        <v>238</v>
      </c>
      <c r="E529" s="4" t="s">
        <v>814</v>
      </c>
      <c r="F529" s="4" t="s">
        <v>713</v>
      </c>
      <c r="G529" s="4" t="s">
        <v>205</v>
      </c>
      <c r="H529" s="4">
        <v>6.5</v>
      </c>
      <c r="I529" s="4" t="s">
        <v>49</v>
      </c>
      <c r="J529" s="4">
        <v>3.5</v>
      </c>
      <c r="K529" s="4" t="s">
        <v>49</v>
      </c>
      <c r="L529" s="4" t="b">
        <v>1</v>
      </c>
      <c r="M529" s="5">
        <v>41065</v>
      </c>
      <c r="N529" s="4">
        <v>1500</v>
      </c>
      <c r="O529" s="4" t="s">
        <v>607</v>
      </c>
      <c r="P529" s="4">
        <v>975</v>
      </c>
      <c r="Q529" s="4" t="s">
        <v>607</v>
      </c>
      <c r="R529" s="4">
        <v>10</v>
      </c>
      <c r="S529" s="4" t="s">
        <v>49</v>
      </c>
    </row>
    <row r="530" spans="1:19">
      <c r="A530" s="4" t="s">
        <v>808</v>
      </c>
      <c r="B530" s="4" t="s">
        <v>809</v>
      </c>
      <c r="C530" s="4" t="s">
        <v>809</v>
      </c>
      <c r="D530" s="4" t="s">
        <v>704</v>
      </c>
      <c r="E530" s="4" t="s">
        <v>808</v>
      </c>
      <c r="F530" s="4" t="s">
        <v>29</v>
      </c>
      <c r="G530" s="4" t="s">
        <v>205</v>
      </c>
      <c r="H530" s="4">
        <v>1.17</v>
      </c>
      <c r="I530" s="4" t="s">
        <v>49</v>
      </c>
      <c r="J530" s="4">
        <v>0</v>
      </c>
      <c r="K530" s="4" t="s">
        <v>49</v>
      </c>
      <c r="L530" s="4" t="b">
        <v>0</v>
      </c>
      <c r="M530" s="5">
        <v>41064</v>
      </c>
      <c r="N530" s="4">
        <v>0</v>
      </c>
      <c r="O530" s="4" t="s">
        <v>607</v>
      </c>
      <c r="P530" s="4">
        <v>0</v>
      </c>
      <c r="Q530" s="4" t="s">
        <v>607</v>
      </c>
      <c r="R530" s="4">
        <v>1</v>
      </c>
      <c r="S530" s="4" t="s">
        <v>49</v>
      </c>
    </row>
    <row r="531" spans="1:19">
      <c r="A531" s="4" t="s">
        <v>810</v>
      </c>
      <c r="B531" s="4" t="s">
        <v>809</v>
      </c>
      <c r="C531" s="4" t="s">
        <v>809</v>
      </c>
      <c r="D531" s="4" t="s">
        <v>704</v>
      </c>
      <c r="E531" s="4" t="s">
        <v>808</v>
      </c>
      <c r="F531" s="4" t="s">
        <v>29</v>
      </c>
      <c r="G531" s="4" t="s">
        <v>205</v>
      </c>
      <c r="H531" s="4">
        <v>0</v>
      </c>
      <c r="I531" s="4" t="s">
        <v>49</v>
      </c>
      <c r="J531" s="4">
        <v>0</v>
      </c>
      <c r="K531" s="4" t="s">
        <v>49</v>
      </c>
      <c r="L531" s="4" t="b">
        <v>0</v>
      </c>
      <c r="M531" s="5">
        <v>41064</v>
      </c>
      <c r="N531" s="4">
        <v>0</v>
      </c>
      <c r="O531" s="4" t="s">
        <v>607</v>
      </c>
      <c r="P531" s="4">
        <v>0</v>
      </c>
      <c r="Q531" s="4" t="s">
        <v>607</v>
      </c>
      <c r="R531" s="4">
        <v>1</v>
      </c>
      <c r="S531" s="4" t="s">
        <v>49</v>
      </c>
    </row>
    <row r="532" spans="1:19">
      <c r="A532" s="4" t="s">
        <v>686</v>
      </c>
      <c r="B532" s="4" t="s">
        <v>687</v>
      </c>
      <c r="C532" s="4" t="s">
        <v>687</v>
      </c>
      <c r="D532" s="4" t="s">
        <v>238</v>
      </c>
      <c r="E532" s="4" t="s">
        <v>686</v>
      </c>
      <c r="F532" s="4" t="s">
        <v>715</v>
      </c>
      <c r="G532" s="4" t="s">
        <v>205</v>
      </c>
      <c r="H532" s="4">
        <v>2</v>
      </c>
      <c r="I532" s="4" t="s">
        <v>49</v>
      </c>
      <c r="J532" s="4">
        <v>3</v>
      </c>
      <c r="K532" s="4" t="s">
        <v>49</v>
      </c>
      <c r="L532" s="4" t="b">
        <v>1</v>
      </c>
      <c r="M532" s="5">
        <v>41051</v>
      </c>
      <c r="N532" s="4">
        <v>800</v>
      </c>
      <c r="O532" s="4" t="s">
        <v>607</v>
      </c>
      <c r="P532" s="4">
        <v>320</v>
      </c>
      <c r="Q532" s="4" t="s">
        <v>607</v>
      </c>
      <c r="R532" s="4">
        <v>5</v>
      </c>
      <c r="S532" s="4" t="s">
        <v>49</v>
      </c>
    </row>
    <row r="533" spans="1:19">
      <c r="A533" s="4" t="s">
        <v>656</v>
      </c>
      <c r="B533" s="4" t="s">
        <v>657</v>
      </c>
      <c r="C533" s="4" t="s">
        <v>657</v>
      </c>
      <c r="D533" s="4" t="s">
        <v>704</v>
      </c>
      <c r="E533" s="4" t="s">
        <v>656</v>
      </c>
      <c r="F533" s="4" t="s">
        <v>29</v>
      </c>
      <c r="G533" s="4" t="s">
        <v>205</v>
      </c>
      <c r="H533" s="4">
        <v>1.5</v>
      </c>
      <c r="I533" s="4" t="s">
        <v>49</v>
      </c>
      <c r="J533" s="4">
        <v>1.5</v>
      </c>
      <c r="K533" s="4" t="s">
        <v>49</v>
      </c>
      <c r="L533" s="4" t="b">
        <v>1</v>
      </c>
      <c r="M533" s="5">
        <v>41050</v>
      </c>
      <c r="N533" s="4">
        <v>500</v>
      </c>
      <c r="O533" s="4" t="s">
        <v>607</v>
      </c>
      <c r="P533" s="4">
        <v>250</v>
      </c>
      <c r="Q533" s="4" t="s">
        <v>607</v>
      </c>
      <c r="R533" s="4">
        <v>3</v>
      </c>
      <c r="S533" s="4" t="s">
        <v>49</v>
      </c>
    </row>
    <row r="534" spans="1:19">
      <c r="A534" s="4" t="s">
        <v>491</v>
      </c>
      <c r="B534" s="4" t="s">
        <v>492</v>
      </c>
      <c r="C534" s="4" t="s">
        <v>492</v>
      </c>
      <c r="D534" s="4" t="s">
        <v>704</v>
      </c>
      <c r="E534" s="4" t="s">
        <v>491</v>
      </c>
      <c r="F534" s="4" t="s">
        <v>29</v>
      </c>
      <c r="G534" s="4" t="s">
        <v>205</v>
      </c>
      <c r="H534" s="4">
        <v>1</v>
      </c>
      <c r="I534" s="4" t="s">
        <v>49</v>
      </c>
      <c r="J534" s="4">
        <v>2</v>
      </c>
      <c r="K534" s="4" t="s">
        <v>49</v>
      </c>
      <c r="L534" s="4" t="b">
        <v>1</v>
      </c>
      <c r="M534" s="5">
        <v>41015</v>
      </c>
      <c r="N534" s="4">
        <v>500</v>
      </c>
      <c r="O534" s="4" t="s">
        <v>607</v>
      </c>
      <c r="P534" s="4">
        <v>166.67</v>
      </c>
      <c r="Q534" s="4" t="s">
        <v>607</v>
      </c>
      <c r="R534" s="4">
        <v>3</v>
      </c>
      <c r="S534" s="4" t="s">
        <v>49</v>
      </c>
    </row>
    <row r="535" spans="1:19">
      <c r="A535" s="4" t="s">
        <v>662</v>
      </c>
      <c r="B535" s="4" t="s">
        <v>663</v>
      </c>
      <c r="C535" s="4" t="s">
        <v>663</v>
      </c>
      <c r="D535" s="4" t="s">
        <v>238</v>
      </c>
      <c r="E535" s="4" t="s">
        <v>662</v>
      </c>
      <c r="F535" s="4" t="s">
        <v>713</v>
      </c>
      <c r="G535" s="4" t="s">
        <v>205</v>
      </c>
      <c r="H535" s="4">
        <v>3.5</v>
      </c>
      <c r="I535" s="4" t="s">
        <v>49</v>
      </c>
      <c r="J535" s="4">
        <v>6.5</v>
      </c>
      <c r="K535" s="4" t="s">
        <v>49</v>
      </c>
      <c r="L535" s="4" t="b">
        <v>1</v>
      </c>
      <c r="M535" s="5">
        <v>41044</v>
      </c>
      <c r="N535" s="4">
        <v>750</v>
      </c>
      <c r="O535" s="4" t="s">
        <v>607</v>
      </c>
      <c r="P535" s="4">
        <v>262.5</v>
      </c>
      <c r="Q535" s="4" t="s">
        <v>607</v>
      </c>
      <c r="R535" s="4">
        <v>10</v>
      </c>
      <c r="S535" s="4" t="s">
        <v>49</v>
      </c>
    </row>
    <row r="536" spans="1:19">
      <c r="A536" s="4" t="s">
        <v>679</v>
      </c>
      <c r="B536" s="4" t="s">
        <v>85</v>
      </c>
      <c r="C536" s="4" t="s">
        <v>663</v>
      </c>
      <c r="D536" s="4" t="s">
        <v>238</v>
      </c>
      <c r="E536" s="4" t="s">
        <v>662</v>
      </c>
      <c r="F536" s="4" t="s">
        <v>713</v>
      </c>
      <c r="G536" s="4" t="s">
        <v>205</v>
      </c>
      <c r="H536" s="4">
        <v>0</v>
      </c>
      <c r="I536" s="4" t="s">
        <v>49</v>
      </c>
      <c r="J536" s="4">
        <v>0</v>
      </c>
      <c r="K536" s="4" t="s">
        <v>49</v>
      </c>
      <c r="L536" s="4" t="b">
        <v>1</v>
      </c>
      <c r="M536" s="5">
        <v>41044</v>
      </c>
      <c r="N536" s="4">
        <v>0</v>
      </c>
      <c r="O536" s="4" t="s">
        <v>607</v>
      </c>
      <c r="P536" s="4">
        <v>0</v>
      </c>
      <c r="Q536" s="4" t="s">
        <v>607</v>
      </c>
      <c r="R536" s="4">
        <v>4</v>
      </c>
      <c r="S536" s="4" t="s">
        <v>49</v>
      </c>
    </row>
    <row r="537" spans="1:19">
      <c r="A537" s="4" t="s">
        <v>675</v>
      </c>
      <c r="B537" s="4" t="s">
        <v>62</v>
      </c>
      <c r="C537" s="4" t="s">
        <v>663</v>
      </c>
      <c r="D537" s="4" t="s">
        <v>238</v>
      </c>
      <c r="E537" s="4" t="s">
        <v>662</v>
      </c>
      <c r="F537" s="4" t="s">
        <v>713</v>
      </c>
      <c r="G537" s="4" t="s">
        <v>205</v>
      </c>
      <c r="H537" s="4">
        <v>0</v>
      </c>
      <c r="I537" s="4" t="s">
        <v>49</v>
      </c>
      <c r="J537" s="4">
        <v>0</v>
      </c>
      <c r="K537" s="4" t="s">
        <v>49</v>
      </c>
      <c r="L537" s="4" t="b">
        <v>1</v>
      </c>
      <c r="M537" s="5">
        <v>41044</v>
      </c>
      <c r="N537" s="4">
        <v>0</v>
      </c>
      <c r="O537" s="4" t="s">
        <v>607</v>
      </c>
      <c r="P537" s="4">
        <v>0</v>
      </c>
      <c r="Q537" s="4" t="s">
        <v>607</v>
      </c>
      <c r="R537" s="4">
        <v>2</v>
      </c>
      <c r="S537" s="4" t="s">
        <v>49</v>
      </c>
    </row>
    <row r="538" spans="1:19">
      <c r="A538" s="4" t="s">
        <v>676</v>
      </c>
      <c r="B538" s="4" t="s">
        <v>256</v>
      </c>
      <c r="C538" s="4" t="s">
        <v>663</v>
      </c>
      <c r="D538" s="4" t="s">
        <v>238</v>
      </c>
      <c r="E538" s="4" t="s">
        <v>662</v>
      </c>
      <c r="F538" s="4" t="s">
        <v>713</v>
      </c>
      <c r="G538" s="4" t="s">
        <v>205</v>
      </c>
      <c r="H538" s="4">
        <v>0</v>
      </c>
      <c r="I538" s="4" t="s">
        <v>49</v>
      </c>
      <c r="J538" s="4">
        <v>0</v>
      </c>
      <c r="K538" s="4" t="s">
        <v>49</v>
      </c>
      <c r="L538" s="4" t="b">
        <v>1</v>
      </c>
      <c r="M538" s="5">
        <v>41044</v>
      </c>
      <c r="N538" s="4">
        <v>0</v>
      </c>
      <c r="O538" s="4" t="s">
        <v>607</v>
      </c>
      <c r="P538" s="4">
        <v>0</v>
      </c>
      <c r="Q538" s="4" t="s">
        <v>607</v>
      </c>
      <c r="R538" s="4">
        <v>2</v>
      </c>
      <c r="S538" s="4" t="s">
        <v>49</v>
      </c>
    </row>
    <row r="539" spans="1:19">
      <c r="A539" s="4" t="s">
        <v>760</v>
      </c>
      <c r="B539" s="4" t="s">
        <v>761</v>
      </c>
      <c r="C539" s="4" t="s">
        <v>761</v>
      </c>
      <c r="D539" s="4" t="s">
        <v>704</v>
      </c>
      <c r="E539" s="4" t="s">
        <v>760</v>
      </c>
      <c r="F539" s="4" t="s">
        <v>29</v>
      </c>
      <c r="G539" s="4" t="s">
        <v>205</v>
      </c>
      <c r="H539" s="4">
        <v>1</v>
      </c>
      <c r="I539" s="4" t="s">
        <v>49</v>
      </c>
      <c r="J539" s="4">
        <v>0</v>
      </c>
      <c r="K539" s="4" t="s">
        <v>49</v>
      </c>
      <c r="L539" s="4" t="b">
        <v>0</v>
      </c>
      <c r="M539" s="5">
        <v>41054</v>
      </c>
      <c r="N539" s="4">
        <v>0</v>
      </c>
      <c r="O539" s="4" t="s">
        <v>607</v>
      </c>
      <c r="P539" s="4">
        <v>0</v>
      </c>
      <c r="Q539" s="4" t="s">
        <v>607</v>
      </c>
      <c r="R539" s="4">
        <v>1</v>
      </c>
      <c r="S539" s="4" t="s">
        <v>49</v>
      </c>
    </row>
    <row r="540" spans="1:19">
      <c r="A540" s="4" t="s">
        <v>787</v>
      </c>
      <c r="B540" s="4" t="s">
        <v>761</v>
      </c>
      <c r="C540" s="4" t="s">
        <v>761</v>
      </c>
      <c r="D540" s="4" t="s">
        <v>704</v>
      </c>
      <c r="E540" s="4" t="s">
        <v>760</v>
      </c>
      <c r="F540" s="4" t="s">
        <v>29</v>
      </c>
      <c r="G540" s="4" t="s">
        <v>205</v>
      </c>
      <c r="H540" s="4">
        <v>0</v>
      </c>
      <c r="I540" s="4" t="s">
        <v>49</v>
      </c>
      <c r="J540" s="4">
        <v>0</v>
      </c>
      <c r="K540" s="4" t="s">
        <v>49</v>
      </c>
      <c r="L540" s="4" t="b">
        <v>0</v>
      </c>
      <c r="M540" s="5">
        <v>41054</v>
      </c>
      <c r="N540" s="4">
        <v>0</v>
      </c>
      <c r="O540" s="4" t="s">
        <v>607</v>
      </c>
      <c r="P540" s="4">
        <v>0</v>
      </c>
      <c r="Q540" s="4" t="s">
        <v>607</v>
      </c>
      <c r="R540" s="4">
        <v>1</v>
      </c>
      <c r="S540" s="4" t="s">
        <v>49</v>
      </c>
    </row>
    <row r="541" spans="1:19">
      <c r="A541" s="4" t="s">
        <v>762</v>
      </c>
      <c r="B541" s="4" t="s">
        <v>763</v>
      </c>
      <c r="C541" s="4" t="s">
        <v>763</v>
      </c>
      <c r="D541" s="4" t="s">
        <v>704</v>
      </c>
      <c r="E541" s="4" t="s">
        <v>762</v>
      </c>
      <c r="F541" s="4" t="s">
        <v>29</v>
      </c>
      <c r="G541" s="4" t="s">
        <v>205</v>
      </c>
      <c r="H541" s="4">
        <v>1.5</v>
      </c>
      <c r="I541" s="4" t="s">
        <v>49</v>
      </c>
      <c r="J541" s="4">
        <v>0</v>
      </c>
      <c r="K541" s="4" t="s">
        <v>49</v>
      </c>
      <c r="L541" s="4" t="b">
        <v>0</v>
      </c>
      <c r="M541" s="5">
        <v>41054</v>
      </c>
      <c r="N541" s="4">
        <v>0</v>
      </c>
      <c r="O541" s="4" t="s">
        <v>607</v>
      </c>
      <c r="P541" s="4">
        <v>0</v>
      </c>
      <c r="Q541" s="4" t="s">
        <v>607</v>
      </c>
      <c r="R541" s="4">
        <v>1</v>
      </c>
      <c r="S541" s="4" t="s">
        <v>49</v>
      </c>
    </row>
    <row r="542" spans="1:19">
      <c r="A542" s="4" t="s">
        <v>788</v>
      </c>
      <c r="B542" s="4" t="s">
        <v>763</v>
      </c>
      <c r="C542" s="4" t="s">
        <v>763</v>
      </c>
      <c r="D542" s="4" t="s">
        <v>704</v>
      </c>
      <c r="E542" s="4" t="s">
        <v>762</v>
      </c>
      <c r="F542" s="4" t="s">
        <v>29</v>
      </c>
      <c r="G542" s="4" t="s">
        <v>205</v>
      </c>
      <c r="H542" s="4">
        <v>0</v>
      </c>
      <c r="I542" s="4" t="s">
        <v>49</v>
      </c>
      <c r="J542" s="4">
        <v>0</v>
      </c>
      <c r="K542" s="4" t="s">
        <v>49</v>
      </c>
      <c r="L542" s="4" t="b">
        <v>0</v>
      </c>
      <c r="M542" s="5">
        <v>41054</v>
      </c>
      <c r="N542" s="4">
        <v>0</v>
      </c>
      <c r="O542" s="4" t="s">
        <v>607</v>
      </c>
      <c r="P542" s="4">
        <v>0</v>
      </c>
      <c r="Q542" s="4" t="s">
        <v>607</v>
      </c>
      <c r="R542" s="4">
        <v>1</v>
      </c>
      <c r="S542" s="4" t="s">
        <v>49</v>
      </c>
    </row>
    <row r="543" spans="1:19">
      <c r="A543" s="4" t="s">
        <v>841</v>
      </c>
      <c r="B543" s="4" t="s">
        <v>842</v>
      </c>
      <c r="C543" s="4" t="s">
        <v>842</v>
      </c>
      <c r="D543" s="4" t="s">
        <v>704</v>
      </c>
      <c r="E543" s="4" t="s">
        <v>841</v>
      </c>
      <c r="F543" s="4" t="s">
        <v>29</v>
      </c>
      <c r="G543" s="4" t="s">
        <v>205</v>
      </c>
      <c r="H543" s="4">
        <v>1</v>
      </c>
      <c r="I543" s="4" t="s">
        <v>49</v>
      </c>
      <c r="J543" s="4">
        <v>0</v>
      </c>
      <c r="K543" s="4" t="s">
        <v>49</v>
      </c>
      <c r="L543" s="4" t="b">
        <v>0</v>
      </c>
      <c r="M543" s="5">
        <v>41068</v>
      </c>
      <c r="N543" s="4">
        <v>0</v>
      </c>
      <c r="O543" s="4" t="s">
        <v>607</v>
      </c>
      <c r="P543" s="4">
        <v>0</v>
      </c>
      <c r="Q543" s="4" t="s">
        <v>607</v>
      </c>
      <c r="R543" s="4">
        <v>1</v>
      </c>
      <c r="S543" s="4" t="s">
        <v>49</v>
      </c>
    </row>
    <row r="544" spans="1:19">
      <c r="A544" s="4" t="s">
        <v>864</v>
      </c>
      <c r="B544" s="4" t="s">
        <v>842</v>
      </c>
      <c r="C544" s="4" t="s">
        <v>842</v>
      </c>
      <c r="D544" s="4" t="s">
        <v>704</v>
      </c>
      <c r="E544" s="4" t="s">
        <v>841</v>
      </c>
      <c r="F544" s="4" t="s">
        <v>29</v>
      </c>
      <c r="G544" s="4" t="s">
        <v>205</v>
      </c>
      <c r="H544" s="4">
        <v>0</v>
      </c>
      <c r="I544" s="4" t="s">
        <v>49</v>
      </c>
      <c r="J544" s="4">
        <v>0</v>
      </c>
      <c r="K544" s="4" t="s">
        <v>49</v>
      </c>
      <c r="L544" s="4" t="b">
        <v>0</v>
      </c>
      <c r="M544" s="5">
        <v>41068</v>
      </c>
      <c r="N544" s="4">
        <v>0</v>
      </c>
      <c r="O544" s="4" t="s">
        <v>607</v>
      </c>
      <c r="P544" s="4">
        <v>0</v>
      </c>
      <c r="Q544" s="4" t="s">
        <v>607</v>
      </c>
      <c r="R544" s="4">
        <v>1</v>
      </c>
      <c r="S544" s="4" t="s">
        <v>49</v>
      </c>
    </row>
    <row r="545" spans="1:19">
      <c r="A545" s="4" t="s">
        <v>837</v>
      </c>
      <c r="B545" s="4" t="s">
        <v>836</v>
      </c>
      <c r="C545" s="4" t="s">
        <v>836</v>
      </c>
      <c r="D545" s="4" t="s">
        <v>704</v>
      </c>
      <c r="E545" s="4" t="s">
        <v>835</v>
      </c>
      <c r="F545" s="4" t="s">
        <v>29</v>
      </c>
      <c r="G545" s="4" t="s">
        <v>205</v>
      </c>
      <c r="H545" s="4">
        <v>0</v>
      </c>
      <c r="I545" s="4" t="s">
        <v>49</v>
      </c>
      <c r="J545" s="4">
        <v>0</v>
      </c>
      <c r="K545" s="4" t="s">
        <v>49</v>
      </c>
      <c r="L545" s="4" t="b">
        <v>0</v>
      </c>
      <c r="M545" s="5">
        <v>41068</v>
      </c>
      <c r="N545" s="4">
        <v>500</v>
      </c>
      <c r="O545" s="4" t="s">
        <v>607</v>
      </c>
      <c r="P545" s="4">
        <v>500</v>
      </c>
      <c r="Q545" s="4" t="s">
        <v>607</v>
      </c>
      <c r="R545" s="4">
        <v>3</v>
      </c>
      <c r="S545" s="4" t="s">
        <v>49</v>
      </c>
    </row>
    <row r="546" spans="1:19">
      <c r="A546" s="4" t="s">
        <v>835</v>
      </c>
      <c r="B546" s="4" t="s">
        <v>836</v>
      </c>
      <c r="C546" s="4" t="s">
        <v>836</v>
      </c>
      <c r="D546" s="4" t="s">
        <v>704</v>
      </c>
      <c r="E546" s="4" t="s">
        <v>835</v>
      </c>
      <c r="F546" s="4" t="s">
        <v>29</v>
      </c>
      <c r="G546" s="4" t="s">
        <v>205</v>
      </c>
      <c r="H546" s="4">
        <v>3</v>
      </c>
      <c r="I546" s="4" t="s">
        <v>49</v>
      </c>
      <c r="J546" s="4">
        <v>0</v>
      </c>
      <c r="K546" s="4" t="s">
        <v>49</v>
      </c>
      <c r="L546" s="4" t="b">
        <v>1</v>
      </c>
      <c r="M546" s="5">
        <v>41068</v>
      </c>
      <c r="N546" s="4">
        <v>500</v>
      </c>
      <c r="O546" s="4" t="s">
        <v>607</v>
      </c>
      <c r="P546" s="4">
        <v>500</v>
      </c>
      <c r="Q546" s="4" t="s">
        <v>607</v>
      </c>
      <c r="R546" s="4">
        <v>3</v>
      </c>
      <c r="S546" s="4" t="s">
        <v>49</v>
      </c>
    </row>
    <row r="547" spans="1:19">
      <c r="A547" s="4" t="s">
        <v>670</v>
      </c>
      <c r="B547" s="4" t="s">
        <v>671</v>
      </c>
      <c r="C547" s="4" t="s">
        <v>671</v>
      </c>
      <c r="D547" s="4" t="s">
        <v>704</v>
      </c>
      <c r="E547" s="4" t="s">
        <v>670</v>
      </c>
      <c r="F547" s="4" t="s">
        <v>29</v>
      </c>
      <c r="G547" s="4" t="s">
        <v>205</v>
      </c>
      <c r="H547" s="4">
        <v>2</v>
      </c>
      <c r="I547" s="4" t="s">
        <v>49</v>
      </c>
      <c r="J547" s="4">
        <v>4</v>
      </c>
      <c r="K547" s="4" t="s">
        <v>49</v>
      </c>
      <c r="L547" s="4" t="b">
        <v>1</v>
      </c>
      <c r="M547" s="5">
        <v>41050</v>
      </c>
      <c r="N547" s="4">
        <v>1000</v>
      </c>
      <c r="O547" s="4" t="s">
        <v>607</v>
      </c>
      <c r="P547" s="4">
        <v>333.33</v>
      </c>
      <c r="Q547" s="4" t="s">
        <v>607</v>
      </c>
      <c r="R547" s="4">
        <v>6</v>
      </c>
      <c r="S547" s="4" t="s">
        <v>49</v>
      </c>
    </row>
    <row r="548" spans="1:19">
      <c r="A548" s="4" t="s">
        <v>667</v>
      </c>
      <c r="B548" s="4" t="s">
        <v>668</v>
      </c>
      <c r="C548" s="4" t="s">
        <v>668</v>
      </c>
      <c r="D548" s="4" t="s">
        <v>704</v>
      </c>
      <c r="E548" s="4" t="s">
        <v>667</v>
      </c>
      <c r="F548" s="4" t="s">
        <v>29</v>
      </c>
      <c r="G548" s="4" t="s">
        <v>205</v>
      </c>
      <c r="H548" s="4">
        <v>3.5</v>
      </c>
      <c r="I548" s="4" t="s">
        <v>49</v>
      </c>
      <c r="J548" s="4">
        <v>0</v>
      </c>
      <c r="K548" s="4" t="s">
        <v>49</v>
      </c>
      <c r="L548" s="4" t="b">
        <v>1</v>
      </c>
      <c r="M548" s="5">
        <v>41050</v>
      </c>
      <c r="N548" s="4">
        <v>500</v>
      </c>
      <c r="O548" s="4" t="s">
        <v>607</v>
      </c>
      <c r="P548" s="4">
        <v>500</v>
      </c>
      <c r="Q548" s="4" t="s">
        <v>607</v>
      </c>
      <c r="R548" s="4">
        <v>3</v>
      </c>
      <c r="S548" s="4" t="s">
        <v>49</v>
      </c>
    </row>
    <row r="549" spans="1:19">
      <c r="A549" s="4" t="s">
        <v>678</v>
      </c>
      <c r="B549" s="4" t="s">
        <v>668</v>
      </c>
      <c r="C549" s="4" t="s">
        <v>668</v>
      </c>
      <c r="D549" s="4" t="s">
        <v>704</v>
      </c>
      <c r="E549" s="4" t="s">
        <v>667</v>
      </c>
      <c r="F549" s="4" t="s">
        <v>29</v>
      </c>
      <c r="G549" s="4" t="s">
        <v>205</v>
      </c>
      <c r="H549" s="4">
        <v>0</v>
      </c>
      <c r="I549" s="4" t="s">
        <v>49</v>
      </c>
      <c r="J549" s="4">
        <v>0</v>
      </c>
      <c r="K549" s="4" t="s">
        <v>49</v>
      </c>
      <c r="L549" s="4" t="b">
        <v>1</v>
      </c>
      <c r="M549" s="5">
        <v>41050</v>
      </c>
      <c r="N549" s="4">
        <v>500</v>
      </c>
      <c r="O549" s="4" t="s">
        <v>607</v>
      </c>
      <c r="P549" s="4">
        <v>500</v>
      </c>
      <c r="Q549" s="4" t="s">
        <v>607</v>
      </c>
      <c r="R549" s="4">
        <v>3</v>
      </c>
      <c r="S549" s="4" t="s">
        <v>49</v>
      </c>
    </row>
    <row r="550" spans="1:19">
      <c r="A550" s="4" t="s">
        <v>693</v>
      </c>
      <c r="B550" s="4" t="s">
        <v>694</v>
      </c>
      <c r="C550" s="4" t="s">
        <v>694</v>
      </c>
      <c r="D550" s="4" t="s">
        <v>238</v>
      </c>
      <c r="E550" s="4" t="s">
        <v>693</v>
      </c>
      <c r="F550" s="4" t="s">
        <v>715</v>
      </c>
      <c r="G550" s="4" t="s">
        <v>205</v>
      </c>
      <c r="H550" s="4">
        <v>3</v>
      </c>
      <c r="I550" s="4" t="s">
        <v>49</v>
      </c>
      <c r="J550" s="4">
        <v>2</v>
      </c>
      <c r="K550" s="4" t="s">
        <v>49</v>
      </c>
      <c r="L550" s="4" t="b">
        <v>1</v>
      </c>
      <c r="M550" s="5">
        <v>41052</v>
      </c>
      <c r="N550" s="4">
        <v>800</v>
      </c>
      <c r="O550" s="4" t="s">
        <v>607</v>
      </c>
      <c r="P550" s="4">
        <v>480</v>
      </c>
      <c r="Q550" s="4" t="s">
        <v>607</v>
      </c>
      <c r="R550" s="4">
        <v>5</v>
      </c>
      <c r="S550" s="4" t="s">
        <v>49</v>
      </c>
    </row>
  </sheetData>
  <pageMargins left="0.7" right="0.7" top="0.75" bottom="0.75" header="0.3" footer="0.3"/>
  <customProperties>
    <customPr name="query"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33"/>
  <sheetViews>
    <sheetView workbookViewId="0">
      <selection activeCell="K27" sqref="K27"/>
    </sheetView>
  </sheetViews>
  <sheetFormatPr defaultRowHeight="15"/>
  <cols>
    <col min="1" max="1" width="14.140625" style="38" bestFit="1" customWidth="1"/>
    <col min="2" max="2" width="12.28515625" style="38" bestFit="1" customWidth="1"/>
    <col min="3" max="3" width="9" style="38" bestFit="1" customWidth="1"/>
    <col min="4" max="4" width="12.28515625" style="38" bestFit="1" customWidth="1"/>
    <col min="5" max="5" width="9" style="38" bestFit="1" customWidth="1"/>
    <col min="6" max="6" width="12.28515625" style="38" bestFit="1" customWidth="1"/>
    <col min="7" max="7" width="9" style="38" bestFit="1" customWidth="1"/>
    <col min="8" max="8" width="12.28515625" style="38" bestFit="1" customWidth="1"/>
    <col min="9" max="9" width="9" style="38" bestFit="1" customWidth="1"/>
    <col min="10" max="10" width="15.42578125" style="38" bestFit="1" customWidth="1"/>
    <col min="11" max="11" width="12.85546875" style="38" bestFit="1" customWidth="1"/>
    <col min="12" max="16384" width="9.140625" style="38"/>
  </cols>
  <sheetData>
    <row r="1" spans="1:11">
      <c r="A1" s="38" t="s">
        <v>983</v>
      </c>
      <c r="B1" s="43">
        <v>41096</v>
      </c>
    </row>
    <row r="2" spans="1:11" ht="20.25" thickBot="1">
      <c r="B2" s="57" t="s">
        <v>999</v>
      </c>
      <c r="C2" s="57"/>
      <c r="D2" s="57"/>
      <c r="E2" s="57"/>
      <c r="F2" s="57"/>
      <c r="G2" s="57"/>
      <c r="H2" s="57"/>
      <c r="I2" s="57"/>
      <c r="J2" s="57"/>
      <c r="K2" s="57"/>
    </row>
    <row r="3" spans="1:11" ht="17.25">
      <c r="B3" s="58" t="s">
        <v>984</v>
      </c>
      <c r="C3" s="59"/>
      <c r="D3" s="58" t="s">
        <v>985</v>
      </c>
      <c r="E3" s="59"/>
      <c r="F3" s="58" t="s">
        <v>986</v>
      </c>
      <c r="G3" s="59"/>
      <c r="H3" s="58" t="s">
        <v>987</v>
      </c>
      <c r="I3" s="59"/>
      <c r="J3" s="58" t="s">
        <v>998</v>
      </c>
      <c r="K3" s="59"/>
    </row>
    <row r="4" spans="1:11">
      <c r="A4" s="38" t="s">
        <v>729</v>
      </c>
      <c r="B4" s="39" t="s">
        <v>991</v>
      </c>
      <c r="C4" s="40" t="s">
        <v>992</v>
      </c>
      <c r="D4" s="39" t="s">
        <v>988</v>
      </c>
      <c r="E4" s="40" t="s">
        <v>993</v>
      </c>
      <c r="F4" s="39" t="s">
        <v>994</v>
      </c>
      <c r="G4" s="40" t="s">
        <v>989</v>
      </c>
      <c r="H4" s="39" t="s">
        <v>990</v>
      </c>
      <c r="I4" s="40" t="s">
        <v>995</v>
      </c>
      <c r="J4" s="39" t="s">
        <v>996</v>
      </c>
      <c r="K4" s="40" t="s">
        <v>997</v>
      </c>
    </row>
    <row r="5" spans="1:11">
      <c r="A5" s="38" t="s">
        <v>7</v>
      </c>
      <c r="B5" s="39">
        <v>3</v>
      </c>
      <c r="C5" s="40">
        <v>269</v>
      </c>
      <c r="D5" s="39">
        <v>4</v>
      </c>
      <c r="E5" s="40">
        <v>83</v>
      </c>
      <c r="F5" s="39">
        <v>6</v>
      </c>
      <c r="G5" s="40">
        <v>36</v>
      </c>
      <c r="H5" s="39">
        <v>14</v>
      </c>
      <c r="I5" s="40">
        <v>27</v>
      </c>
      <c r="J5" s="39">
        <f t="shared" ref="J5:J9" si="0">SUM(B5,D5,F5,H5)</f>
        <v>27</v>
      </c>
      <c r="K5" s="40">
        <f t="shared" ref="K5:K9" si="1">SUM(C5,E5,G5,I5)</f>
        <v>415</v>
      </c>
    </row>
    <row r="6" spans="1:11">
      <c r="A6" s="38" t="s">
        <v>8</v>
      </c>
      <c r="B6" s="39">
        <v>2</v>
      </c>
      <c r="C6" s="40">
        <v>275</v>
      </c>
      <c r="D6" s="39">
        <v>3</v>
      </c>
      <c r="E6" s="40">
        <v>70</v>
      </c>
      <c r="F6" s="39">
        <v>8</v>
      </c>
      <c r="G6" s="40">
        <v>56</v>
      </c>
      <c r="H6" s="39">
        <v>8</v>
      </c>
      <c r="I6" s="40">
        <v>14</v>
      </c>
      <c r="J6" s="39">
        <f t="shared" si="0"/>
        <v>21</v>
      </c>
      <c r="K6" s="40">
        <f t="shared" si="1"/>
        <v>415</v>
      </c>
    </row>
    <row r="7" spans="1:11">
      <c r="A7" s="38" t="s">
        <v>17</v>
      </c>
      <c r="B7" s="39"/>
      <c r="C7" s="40"/>
      <c r="D7" s="39">
        <v>2</v>
      </c>
      <c r="E7" s="40">
        <v>40</v>
      </c>
      <c r="F7" s="39">
        <v>5</v>
      </c>
      <c r="G7" s="40">
        <v>35</v>
      </c>
      <c r="H7" s="39">
        <v>9</v>
      </c>
      <c r="I7" s="40">
        <v>15</v>
      </c>
      <c r="J7" s="39">
        <f t="shared" si="0"/>
        <v>16</v>
      </c>
      <c r="K7" s="40">
        <f t="shared" si="1"/>
        <v>90</v>
      </c>
    </row>
    <row r="8" spans="1:11">
      <c r="A8" s="38" t="s">
        <v>680</v>
      </c>
      <c r="B8" s="39"/>
      <c r="C8" s="40"/>
      <c r="D8" s="39">
        <v>5</v>
      </c>
      <c r="E8" s="40">
        <v>88</v>
      </c>
      <c r="F8" s="39">
        <v>5</v>
      </c>
      <c r="G8" s="40">
        <v>33</v>
      </c>
      <c r="H8" s="39">
        <v>8</v>
      </c>
      <c r="I8" s="40">
        <v>17</v>
      </c>
      <c r="J8" s="39">
        <f t="shared" si="0"/>
        <v>18</v>
      </c>
      <c r="K8" s="40">
        <f t="shared" si="1"/>
        <v>138</v>
      </c>
    </row>
    <row r="9" spans="1:11">
      <c r="A9" s="38" t="s">
        <v>899</v>
      </c>
      <c r="B9" s="39"/>
      <c r="C9" s="40"/>
      <c r="D9" s="39"/>
      <c r="E9" s="40"/>
      <c r="F9" s="39"/>
      <c r="G9" s="40"/>
      <c r="H9" s="39">
        <v>1</v>
      </c>
      <c r="I9" s="40">
        <v>1</v>
      </c>
      <c r="J9" s="39">
        <f t="shared" si="0"/>
        <v>1</v>
      </c>
      <c r="K9" s="40">
        <f t="shared" si="1"/>
        <v>1</v>
      </c>
    </row>
    <row r="10" spans="1:11">
      <c r="A10" s="38" t="s">
        <v>6</v>
      </c>
      <c r="B10" s="39"/>
      <c r="C10" s="40"/>
      <c r="D10" s="39"/>
      <c r="E10" s="40"/>
      <c r="F10" s="39"/>
      <c r="G10" s="40"/>
      <c r="H10" s="39"/>
      <c r="I10" s="40"/>
      <c r="J10" s="44">
        <f>SUM(B10,D10,F10,H10)</f>
        <v>0</v>
      </c>
      <c r="K10" s="45">
        <f>SUM(C10,E10,G10,I10)</f>
        <v>0</v>
      </c>
    </row>
    <row r="11" spans="1:11" ht="15.75" thickBot="1">
      <c r="A11" s="38" t="s">
        <v>740</v>
      </c>
      <c r="B11" s="41">
        <f>SUBTOTAL(109,Table7[Accounts1])</f>
        <v>5</v>
      </c>
      <c r="C11" s="42">
        <f>SUBTOTAL(109,Table7[Seats1])</f>
        <v>544</v>
      </c>
      <c r="D11" s="41">
        <f>SUBTOTAL(109,Table7[Accounts2])</f>
        <v>14</v>
      </c>
      <c r="E11" s="42">
        <f>SUBTOTAL(109,Table7[Seats2])</f>
        <v>281</v>
      </c>
      <c r="F11" s="41">
        <f>SUBTOTAL(109,Table7[Accounts3])</f>
        <v>24</v>
      </c>
      <c r="G11" s="42">
        <f>SUBTOTAL(109,Table7[Seats3])</f>
        <v>160</v>
      </c>
      <c r="H11" s="41">
        <f>SUBTOTAL(109,Table7[Accounts4])</f>
        <v>40</v>
      </c>
      <c r="I11" s="42">
        <f>SUBTOTAL(109,Table7[Seats4])</f>
        <v>74</v>
      </c>
      <c r="J11" s="41">
        <f>SUBTOTAL(109,Table7[Total Acounts])</f>
        <v>83</v>
      </c>
      <c r="K11" s="42">
        <f>SUBTOTAL(109,Table7[Total Seats])</f>
        <v>1059</v>
      </c>
    </row>
    <row r="13" spans="1:11" ht="20.25" thickBot="1">
      <c r="B13" s="57" t="s">
        <v>328</v>
      </c>
      <c r="C13" s="57"/>
      <c r="D13" s="57"/>
      <c r="E13" s="57"/>
      <c r="F13" s="57"/>
      <c r="G13" s="57"/>
      <c r="H13" s="57"/>
      <c r="I13" s="57"/>
      <c r="J13" s="57"/>
      <c r="K13" s="57"/>
    </row>
    <row r="14" spans="1:11" ht="17.25">
      <c r="B14" s="58" t="s">
        <v>984</v>
      </c>
      <c r="C14" s="59"/>
      <c r="D14" s="58" t="s">
        <v>985</v>
      </c>
      <c r="E14" s="59"/>
      <c r="F14" s="58" t="s">
        <v>986</v>
      </c>
      <c r="G14" s="59"/>
      <c r="H14" s="58" t="s">
        <v>987</v>
      </c>
      <c r="I14" s="59"/>
      <c r="J14" s="58" t="s">
        <v>998</v>
      </c>
      <c r="K14" s="59"/>
    </row>
    <row r="15" spans="1:11">
      <c r="A15" s="38" t="s">
        <v>729</v>
      </c>
      <c r="B15" s="39" t="s">
        <v>991</v>
      </c>
      <c r="C15" s="40" t="s">
        <v>992</v>
      </c>
      <c r="D15" s="39" t="s">
        <v>988</v>
      </c>
      <c r="E15" s="40" t="s">
        <v>993</v>
      </c>
      <c r="F15" s="39" t="s">
        <v>994</v>
      </c>
      <c r="G15" s="40" t="s">
        <v>989</v>
      </c>
      <c r="H15" s="39" t="s">
        <v>990</v>
      </c>
      <c r="I15" s="40" t="s">
        <v>995</v>
      </c>
      <c r="J15" s="39" t="s">
        <v>996</v>
      </c>
      <c r="K15" s="40" t="s">
        <v>997</v>
      </c>
    </row>
    <row r="16" spans="1:11">
      <c r="A16" s="38" t="s">
        <v>7</v>
      </c>
      <c r="B16" s="39">
        <v>7</v>
      </c>
      <c r="C16" s="40">
        <v>991</v>
      </c>
      <c r="D16" s="39">
        <v>10</v>
      </c>
      <c r="E16" s="40">
        <v>242</v>
      </c>
      <c r="F16" s="39">
        <v>13</v>
      </c>
      <c r="G16" s="40">
        <v>88</v>
      </c>
      <c r="H16" s="39">
        <v>7</v>
      </c>
      <c r="I16" s="40">
        <v>16</v>
      </c>
      <c r="J16" s="39">
        <f t="shared" ref="J16:J20" si="2">SUM(B16,D16,F16,H16)</f>
        <v>37</v>
      </c>
      <c r="K16" s="40">
        <f t="shared" ref="K16:K20" si="3">SUM(C16,E16,G16,I16)</f>
        <v>1337</v>
      </c>
    </row>
    <row r="17" spans="1:11">
      <c r="A17" s="38" t="s">
        <v>8</v>
      </c>
      <c r="B17" s="39">
        <v>7</v>
      </c>
      <c r="C17" s="40">
        <v>578</v>
      </c>
      <c r="D17" s="39">
        <v>27</v>
      </c>
      <c r="E17" s="40">
        <v>605</v>
      </c>
      <c r="F17" s="39">
        <v>20</v>
      </c>
      <c r="G17" s="40">
        <v>147</v>
      </c>
      <c r="H17" s="39">
        <v>20</v>
      </c>
      <c r="I17" s="40">
        <v>32</v>
      </c>
      <c r="J17" s="39">
        <f t="shared" si="2"/>
        <v>74</v>
      </c>
      <c r="K17" s="40">
        <f t="shared" si="3"/>
        <v>1362</v>
      </c>
    </row>
    <row r="18" spans="1:11">
      <c r="A18" s="38" t="s">
        <v>17</v>
      </c>
      <c r="B18" s="39">
        <v>9</v>
      </c>
      <c r="C18" s="40">
        <v>731</v>
      </c>
      <c r="D18" s="39">
        <v>18</v>
      </c>
      <c r="E18" s="40">
        <v>409</v>
      </c>
      <c r="F18" s="39">
        <v>26</v>
      </c>
      <c r="G18" s="40">
        <v>174</v>
      </c>
      <c r="H18" s="39">
        <v>21</v>
      </c>
      <c r="I18" s="40">
        <v>32</v>
      </c>
      <c r="J18" s="39">
        <f t="shared" si="2"/>
        <v>74</v>
      </c>
      <c r="K18" s="40">
        <f t="shared" si="3"/>
        <v>1346</v>
      </c>
    </row>
    <row r="19" spans="1:11">
      <c r="A19" s="38" t="s">
        <v>680</v>
      </c>
      <c r="B19" s="39">
        <v>3</v>
      </c>
      <c r="C19" s="40">
        <v>272</v>
      </c>
      <c r="D19" s="39">
        <v>14</v>
      </c>
      <c r="E19" s="40">
        <v>336</v>
      </c>
      <c r="F19" s="39">
        <v>8</v>
      </c>
      <c r="G19" s="40">
        <v>52</v>
      </c>
      <c r="H19" s="39">
        <v>8</v>
      </c>
      <c r="I19" s="40">
        <v>12</v>
      </c>
      <c r="J19" s="39">
        <f t="shared" si="2"/>
        <v>33</v>
      </c>
      <c r="K19" s="40">
        <f t="shared" si="3"/>
        <v>672</v>
      </c>
    </row>
    <row r="20" spans="1:11">
      <c r="A20" s="38" t="s">
        <v>899</v>
      </c>
      <c r="B20" s="39"/>
      <c r="C20" s="40"/>
      <c r="D20" s="39">
        <v>1</v>
      </c>
      <c r="E20" s="40">
        <v>30</v>
      </c>
      <c r="F20" s="39"/>
      <c r="G20" s="40"/>
      <c r="H20" s="39"/>
      <c r="I20" s="40"/>
      <c r="J20" s="39">
        <f t="shared" si="2"/>
        <v>1</v>
      </c>
      <c r="K20" s="40">
        <f t="shared" si="3"/>
        <v>30</v>
      </c>
    </row>
    <row r="21" spans="1:11">
      <c r="A21" s="38" t="s">
        <v>6</v>
      </c>
      <c r="B21" s="39">
        <v>9</v>
      </c>
      <c r="C21" s="40">
        <v>1365</v>
      </c>
      <c r="D21" s="39">
        <v>12</v>
      </c>
      <c r="E21" s="40">
        <v>264</v>
      </c>
      <c r="F21" s="39">
        <v>6</v>
      </c>
      <c r="G21" s="40">
        <v>42</v>
      </c>
      <c r="H21" s="39">
        <v>2</v>
      </c>
      <c r="I21" s="40">
        <v>5</v>
      </c>
      <c r="J21" s="44">
        <f>SUM(B21,D21,F21,H21)</f>
        <v>29</v>
      </c>
      <c r="K21" s="45">
        <f>SUM(C21,E21,G21,I21)</f>
        <v>1676</v>
      </c>
    </row>
    <row r="22" spans="1:11" ht="15.75" thickBot="1">
      <c r="A22" s="38" t="s">
        <v>740</v>
      </c>
      <c r="B22" s="41">
        <f>SUBTOTAL(109,Table79[Accounts1])</f>
        <v>35</v>
      </c>
      <c r="C22" s="42">
        <f>SUBTOTAL(109,Table79[Seats1])</f>
        <v>3937</v>
      </c>
      <c r="D22" s="41">
        <f>SUBTOTAL(109,Table79[Accounts2])</f>
        <v>82</v>
      </c>
      <c r="E22" s="42">
        <f>SUBTOTAL(109,Table79[Seats2])</f>
        <v>1886</v>
      </c>
      <c r="F22" s="41">
        <f>SUBTOTAL(109,Table79[Accounts3])</f>
        <v>73</v>
      </c>
      <c r="G22" s="42">
        <f>SUBTOTAL(109,Table79[Seats3])</f>
        <v>503</v>
      </c>
      <c r="H22" s="41">
        <f>SUBTOTAL(109,Table79[Accounts4])</f>
        <v>58</v>
      </c>
      <c r="I22" s="42">
        <f>SUBTOTAL(109,Table79[Seats4])</f>
        <v>97</v>
      </c>
      <c r="J22" s="41">
        <f>SUBTOTAL(109,Table79[Total Acounts])</f>
        <v>248</v>
      </c>
      <c r="K22" s="42">
        <f>SUBTOTAL(109,Table79[Total Seats])</f>
        <v>6423</v>
      </c>
    </row>
    <row r="24" spans="1:11" ht="20.25" thickBot="1">
      <c r="B24" s="57" t="s">
        <v>1000</v>
      </c>
      <c r="C24" s="57"/>
      <c r="D24" s="57"/>
      <c r="E24" s="57"/>
      <c r="F24" s="57"/>
      <c r="G24" s="57"/>
      <c r="H24" s="57"/>
      <c r="I24" s="57"/>
      <c r="J24" s="57"/>
      <c r="K24" s="57"/>
    </row>
    <row r="25" spans="1:11" ht="17.25">
      <c r="B25" s="58" t="s">
        <v>984</v>
      </c>
      <c r="C25" s="59"/>
      <c r="D25" s="58" t="s">
        <v>985</v>
      </c>
      <c r="E25" s="59"/>
      <c r="F25" s="58" t="s">
        <v>986</v>
      </c>
      <c r="G25" s="59"/>
      <c r="H25" s="58" t="s">
        <v>987</v>
      </c>
      <c r="I25" s="59"/>
      <c r="J25" s="58" t="s">
        <v>998</v>
      </c>
      <c r="K25" s="59"/>
    </row>
    <row r="26" spans="1:11">
      <c r="A26" s="38" t="s">
        <v>729</v>
      </c>
      <c r="B26" s="39" t="s">
        <v>991</v>
      </c>
      <c r="C26" s="40" t="s">
        <v>992</v>
      </c>
      <c r="D26" s="39" t="s">
        <v>988</v>
      </c>
      <c r="E26" s="40" t="s">
        <v>993</v>
      </c>
      <c r="F26" s="39" t="s">
        <v>994</v>
      </c>
      <c r="G26" s="40" t="s">
        <v>989</v>
      </c>
      <c r="H26" s="39" t="s">
        <v>990</v>
      </c>
      <c r="I26" s="40" t="s">
        <v>995</v>
      </c>
      <c r="J26" s="39" t="s">
        <v>996</v>
      </c>
      <c r="K26" s="40" t="s">
        <v>997</v>
      </c>
    </row>
    <row r="27" spans="1:11">
      <c r="A27" s="38" t="s">
        <v>7</v>
      </c>
      <c r="B27" s="39">
        <v>2</v>
      </c>
      <c r="C27" s="40">
        <v>100</v>
      </c>
      <c r="D27" s="39">
        <v>3</v>
      </c>
      <c r="E27" s="40">
        <v>40</v>
      </c>
      <c r="F27" s="39">
        <v>5</v>
      </c>
      <c r="G27" s="40">
        <v>43</v>
      </c>
      <c r="H27" s="39">
        <v>12</v>
      </c>
      <c r="I27" s="40">
        <v>19</v>
      </c>
      <c r="J27" s="39">
        <f t="shared" ref="J27:J31" si="4">SUM(B27,D27,F27,H27)</f>
        <v>22</v>
      </c>
      <c r="K27" s="40">
        <f t="shared" ref="K27:K31" si="5">SUM(C27,E27,G27,I27)</f>
        <v>202</v>
      </c>
    </row>
    <row r="28" spans="1:11">
      <c r="A28" s="38" t="s">
        <v>8</v>
      </c>
      <c r="B28" s="39"/>
      <c r="C28" s="40"/>
      <c r="D28" s="39">
        <v>6</v>
      </c>
      <c r="E28" s="40">
        <v>93</v>
      </c>
      <c r="F28" s="39">
        <v>9</v>
      </c>
      <c r="G28" s="40">
        <v>66</v>
      </c>
      <c r="H28" s="39">
        <v>37</v>
      </c>
      <c r="I28" s="40">
        <v>57</v>
      </c>
      <c r="J28" s="39">
        <f t="shared" si="4"/>
        <v>52</v>
      </c>
      <c r="K28" s="40">
        <f t="shared" si="5"/>
        <v>216</v>
      </c>
    </row>
    <row r="29" spans="1:11">
      <c r="A29" s="38" t="s">
        <v>17</v>
      </c>
      <c r="B29" s="39"/>
      <c r="C29" s="40"/>
      <c r="D29" s="39">
        <v>3</v>
      </c>
      <c r="E29" s="40">
        <v>39</v>
      </c>
      <c r="F29" s="39">
        <v>14</v>
      </c>
      <c r="G29" s="40">
        <v>90</v>
      </c>
      <c r="H29" s="39">
        <v>21</v>
      </c>
      <c r="I29" s="40">
        <v>34</v>
      </c>
      <c r="J29" s="39">
        <f t="shared" si="4"/>
        <v>38</v>
      </c>
      <c r="K29" s="40">
        <f t="shared" si="5"/>
        <v>163</v>
      </c>
    </row>
    <row r="30" spans="1:11">
      <c r="A30" s="38" t="s">
        <v>680</v>
      </c>
      <c r="B30" s="39">
        <v>1</v>
      </c>
      <c r="C30" s="40">
        <v>62</v>
      </c>
      <c r="D30" s="39">
        <v>4</v>
      </c>
      <c r="E30" s="40">
        <v>100</v>
      </c>
      <c r="F30" s="39">
        <v>4</v>
      </c>
      <c r="G30" s="40">
        <v>27</v>
      </c>
      <c r="H30" s="39">
        <v>14</v>
      </c>
      <c r="I30" s="40">
        <v>22</v>
      </c>
      <c r="J30" s="39">
        <f t="shared" si="4"/>
        <v>23</v>
      </c>
      <c r="K30" s="40">
        <f t="shared" si="5"/>
        <v>211</v>
      </c>
    </row>
    <row r="31" spans="1:11">
      <c r="A31" s="38" t="s">
        <v>899</v>
      </c>
      <c r="B31" s="39"/>
      <c r="C31" s="40"/>
      <c r="D31" s="39"/>
      <c r="E31" s="40"/>
      <c r="F31" s="39"/>
      <c r="G31" s="40"/>
      <c r="H31" s="39"/>
      <c r="I31" s="40"/>
      <c r="J31" s="39">
        <f t="shared" si="4"/>
        <v>0</v>
      </c>
      <c r="K31" s="40">
        <f t="shared" si="5"/>
        <v>0</v>
      </c>
    </row>
    <row r="32" spans="1:11">
      <c r="A32" s="38" t="s">
        <v>6</v>
      </c>
      <c r="B32" s="39">
        <v>1</v>
      </c>
      <c r="C32" s="40">
        <v>50</v>
      </c>
      <c r="D32" s="39">
        <v>1</v>
      </c>
      <c r="E32" s="40">
        <v>19</v>
      </c>
      <c r="F32" s="39">
        <v>5</v>
      </c>
      <c r="G32" s="40">
        <v>41</v>
      </c>
      <c r="H32" s="39">
        <v>1</v>
      </c>
      <c r="I32" s="40">
        <v>1</v>
      </c>
      <c r="J32" s="44">
        <f>SUM(B32,D32,F32,H32)</f>
        <v>8</v>
      </c>
      <c r="K32" s="45">
        <f>SUM(C32,E32,G32,I32)</f>
        <v>111</v>
      </c>
    </row>
    <row r="33" spans="1:11" ht="15.75" thickBot="1">
      <c r="A33" s="38" t="s">
        <v>740</v>
      </c>
      <c r="B33" s="41">
        <f>SUBTOTAL(109,Table7910[Accounts1])</f>
        <v>4</v>
      </c>
      <c r="C33" s="42">
        <f>SUBTOTAL(109,Table7910[Seats1])</f>
        <v>212</v>
      </c>
      <c r="D33" s="41">
        <f>SUBTOTAL(109,Table7910[Accounts2])</f>
        <v>17</v>
      </c>
      <c r="E33" s="42">
        <f>SUBTOTAL(109,Table7910[Seats2])</f>
        <v>291</v>
      </c>
      <c r="F33" s="41">
        <f>SUBTOTAL(109,Table7910[Accounts3])</f>
        <v>37</v>
      </c>
      <c r="G33" s="42">
        <f>SUBTOTAL(109,Table7910[Seats3])</f>
        <v>267</v>
      </c>
      <c r="H33" s="41">
        <f>SUBTOTAL(109,Table7910[Accounts4])</f>
        <v>85</v>
      </c>
      <c r="I33" s="42">
        <f>SUBTOTAL(109,Table7910[Seats4])</f>
        <v>133</v>
      </c>
      <c r="J33" s="41">
        <f>SUBTOTAL(109,Table7910[Total Acounts])</f>
        <v>143</v>
      </c>
      <c r="K33" s="42">
        <f>SUBTOTAL(109,Table7910[Total Seats])</f>
        <v>903</v>
      </c>
    </row>
  </sheetData>
  <mergeCells count="18">
    <mergeCell ref="B2:K2"/>
    <mergeCell ref="B3:C3"/>
    <mergeCell ref="D3:E3"/>
    <mergeCell ref="F3:G3"/>
    <mergeCell ref="H3:I3"/>
    <mergeCell ref="J3:K3"/>
    <mergeCell ref="B13:K13"/>
    <mergeCell ref="B14:C14"/>
    <mergeCell ref="D14:E14"/>
    <mergeCell ref="F14:G14"/>
    <mergeCell ref="H14:I14"/>
    <mergeCell ref="J14:K14"/>
    <mergeCell ref="B24:K24"/>
    <mergeCell ref="B25:C25"/>
    <mergeCell ref="D25:E25"/>
    <mergeCell ref="F25:G25"/>
    <mergeCell ref="H25:I25"/>
    <mergeCell ref="J25:K25"/>
  </mergeCells>
  <pageMargins left="0.7" right="0.7" top="0.75" bottom="0.75" header="0.3" footer="0.3"/>
  <tableParts count="3">
    <tablePart r:id="rId1"/>
    <tablePart r:id="rId2"/>
    <tablePart r:id="rId3"/>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00B050"/>
  </sheetPr>
  <dimension ref="A1:N60"/>
  <sheetViews>
    <sheetView tabSelected="1" zoomScale="80" zoomScaleNormal="80" workbookViewId="0">
      <selection activeCell="F53" sqref="F53"/>
    </sheetView>
  </sheetViews>
  <sheetFormatPr defaultRowHeight="15"/>
  <cols>
    <col min="1" max="1" width="15.85546875" customWidth="1"/>
    <col min="2" max="2" width="18.140625" customWidth="1"/>
    <col min="3" max="3" width="16.7109375" customWidth="1"/>
    <col min="4" max="4" width="10.140625" bestFit="1" customWidth="1"/>
    <col min="5" max="5" width="19.140625" customWidth="1"/>
    <col min="6" max="6" width="20.140625" customWidth="1"/>
    <col min="7" max="7" width="16.7109375" customWidth="1"/>
    <col min="8" max="8" width="12.28515625" customWidth="1"/>
    <col min="9" max="9" width="11.140625" bestFit="1" customWidth="1"/>
    <col min="10" max="10" width="18.28515625" customWidth="1"/>
    <col min="12" max="12" width="14.85546875" bestFit="1" customWidth="1"/>
  </cols>
  <sheetData>
    <row r="1" spans="1:12">
      <c r="A1" s="2" t="s">
        <v>839</v>
      </c>
      <c r="B1" t="s">
        <v>918</v>
      </c>
      <c r="E1" s="2" t="s">
        <v>24</v>
      </c>
      <c r="F1" t="s">
        <v>919</v>
      </c>
    </row>
    <row r="2" spans="1:12" ht="21">
      <c r="A2" s="60" t="s">
        <v>840</v>
      </c>
      <c r="B2" s="60"/>
      <c r="C2" s="60"/>
      <c r="E2" s="61" t="s">
        <v>737</v>
      </c>
      <c r="F2" s="61"/>
      <c r="G2" s="61"/>
      <c r="H2" s="36"/>
      <c r="I2" s="63" t="s">
        <v>1140</v>
      </c>
      <c r="J2" s="63"/>
      <c r="K2" s="63"/>
      <c r="L2" s="63"/>
    </row>
    <row r="3" spans="1:12">
      <c r="A3" s="2" t="s">
        <v>1144</v>
      </c>
      <c r="B3" t="s">
        <v>1145</v>
      </c>
      <c r="C3" t="s">
        <v>1143</v>
      </c>
      <c r="E3" s="2" t="s">
        <v>1146</v>
      </c>
      <c r="F3" s="24" t="s">
        <v>739</v>
      </c>
      <c r="G3" s="26" t="s">
        <v>1147</v>
      </c>
      <c r="I3" s="1" t="s">
        <v>736</v>
      </c>
      <c r="J3" s="1" t="s">
        <v>1141</v>
      </c>
      <c r="K3" s="1" t="s">
        <v>738</v>
      </c>
      <c r="L3" s="1" t="s">
        <v>1142</v>
      </c>
    </row>
    <row r="4" spans="1:12">
      <c r="A4" s="18" t="s">
        <v>795</v>
      </c>
      <c r="B4" s="24">
        <v>185</v>
      </c>
      <c r="C4" s="26">
        <v>22734</v>
      </c>
      <c r="E4" s="20" t="s">
        <v>795</v>
      </c>
      <c r="F4" s="24">
        <v>146.76</v>
      </c>
      <c r="G4" s="26">
        <v>7105.4864000000007</v>
      </c>
      <c r="H4" s="4"/>
      <c r="I4" s="16" t="str">
        <f>E4</f>
        <v>Mar</v>
      </c>
      <c r="J4" s="24">
        <f>B4-F4</f>
        <v>38.240000000000009</v>
      </c>
      <c r="K4" s="25">
        <f>Table2[[#This Row],[Gap in Hours]]/176</f>
        <v>0.21727272727272731</v>
      </c>
      <c r="L4" s="26">
        <f t="shared" ref="L4:L7" si="0">C4-G4</f>
        <v>15628.513599999998</v>
      </c>
    </row>
    <row r="5" spans="1:12">
      <c r="A5" s="18" t="s">
        <v>796</v>
      </c>
      <c r="B5" s="24">
        <v>377</v>
      </c>
      <c r="C5" s="26">
        <v>40791</v>
      </c>
      <c r="E5" s="20" t="s">
        <v>796</v>
      </c>
      <c r="F5" s="24">
        <v>146.78</v>
      </c>
      <c r="G5" s="26">
        <v>11272.434499999998</v>
      </c>
      <c r="H5" s="4"/>
      <c r="I5" s="16" t="str">
        <f t="shared" ref="I5:I6" si="1">E5</f>
        <v>Apr</v>
      </c>
      <c r="J5" s="24">
        <f>B5-F5</f>
        <v>230.22</v>
      </c>
      <c r="K5" s="25">
        <f>Table2[[#This Row],[Gap in Hours]]/176</f>
        <v>1.3080681818181819</v>
      </c>
      <c r="L5" s="26">
        <f t="shared" si="0"/>
        <v>29518.565500000004</v>
      </c>
    </row>
    <row r="6" spans="1:12">
      <c r="A6" s="18" t="s">
        <v>797</v>
      </c>
      <c r="B6" s="24">
        <v>293.75</v>
      </c>
      <c r="C6" s="26">
        <v>39335</v>
      </c>
      <c r="E6" s="20" t="s">
        <v>797</v>
      </c>
      <c r="F6" s="24">
        <v>155.71000000000004</v>
      </c>
      <c r="G6" s="26">
        <v>18147.443900000009</v>
      </c>
      <c r="H6" s="4"/>
      <c r="I6" s="16" t="str">
        <f t="shared" si="1"/>
        <v>May</v>
      </c>
      <c r="J6" s="24">
        <f>B6-F6</f>
        <v>138.03999999999996</v>
      </c>
      <c r="K6" s="25">
        <f>Table2[[#This Row],[Gap in Hours]]/176</f>
        <v>0.78431818181818158</v>
      </c>
      <c r="L6" s="26">
        <f t="shared" si="0"/>
        <v>21187.556099999991</v>
      </c>
    </row>
    <row r="7" spans="1:12">
      <c r="A7" s="18" t="s">
        <v>798</v>
      </c>
      <c r="B7" s="24">
        <v>385.25</v>
      </c>
      <c r="C7" s="26">
        <v>48750</v>
      </c>
      <c r="E7" s="20" t="s">
        <v>798</v>
      </c>
      <c r="F7" s="24">
        <v>196.95000000000002</v>
      </c>
      <c r="G7" s="26">
        <v>17351.668100000003</v>
      </c>
      <c r="H7" s="4"/>
      <c r="I7" s="16" t="str">
        <f>E7</f>
        <v>Jun</v>
      </c>
      <c r="J7" s="24">
        <f t="shared" ref="J7" si="2">B7-F7</f>
        <v>188.29999999999998</v>
      </c>
      <c r="K7" s="25">
        <f>Table2[[#This Row],[Gap in Hours]]/176</f>
        <v>1.0698863636363636</v>
      </c>
      <c r="L7" s="26">
        <f t="shared" si="0"/>
        <v>31398.331899999997</v>
      </c>
    </row>
    <row r="8" spans="1:12">
      <c r="A8" s="18" t="s">
        <v>957</v>
      </c>
      <c r="B8" s="24">
        <v>487.5</v>
      </c>
      <c r="C8" s="26">
        <v>64408</v>
      </c>
      <c r="E8" s="20" t="s">
        <v>957</v>
      </c>
      <c r="F8" s="24">
        <v>230.47999999999993</v>
      </c>
      <c r="G8" s="26">
        <v>26607.971800000014</v>
      </c>
      <c r="H8" s="4"/>
      <c r="I8" s="16" t="str">
        <f>E8</f>
        <v>Jul</v>
      </c>
      <c r="J8" s="24">
        <f>B8-F8</f>
        <v>257.0200000000001</v>
      </c>
      <c r="K8" s="25">
        <f>Table2[[#This Row],[Gap in Hours]]/176</f>
        <v>1.4603409090909096</v>
      </c>
      <c r="L8" s="26">
        <f>C8-G8</f>
        <v>37800.028199999986</v>
      </c>
    </row>
    <row r="9" spans="1:12">
      <c r="A9" s="18" t="s">
        <v>1130</v>
      </c>
      <c r="B9" s="24">
        <v>79.400000000000006</v>
      </c>
      <c r="C9" s="26">
        <v>11700</v>
      </c>
      <c r="E9" s="20" t="s">
        <v>1130</v>
      </c>
      <c r="F9" s="24">
        <v>56.9</v>
      </c>
      <c r="G9" s="26">
        <v>6518.8874999999998</v>
      </c>
      <c r="I9" s="16" t="str">
        <f>E9</f>
        <v>Aug</v>
      </c>
      <c r="J9" s="24">
        <f>B9-F9</f>
        <v>22.500000000000007</v>
      </c>
      <c r="K9" s="25">
        <f>Table2[[#This Row],[Gap in Hours]]/176</f>
        <v>0.12784090909090914</v>
      </c>
      <c r="L9" s="26">
        <f>C9-G9</f>
        <v>5181.1125000000002</v>
      </c>
    </row>
    <row r="10" spans="1:12">
      <c r="A10" s="18" t="s">
        <v>2</v>
      </c>
      <c r="B10" s="24">
        <v>1807.9</v>
      </c>
      <c r="C10" s="26">
        <v>227718</v>
      </c>
      <c r="E10" s="20" t="s">
        <v>2</v>
      </c>
      <c r="F10" s="24">
        <v>933.57999999999993</v>
      </c>
      <c r="G10" s="26">
        <v>87003.892200000017</v>
      </c>
      <c r="I10" t="s">
        <v>2</v>
      </c>
      <c r="J10" s="24">
        <f>SUBTOTAL(109,Table2[Gap in Hours])</f>
        <v>874.32</v>
      </c>
      <c r="K10" s="25">
        <f>SUBTOTAL(109,Table2[FTE])</f>
        <v>4.9677272727272728</v>
      </c>
      <c r="L10" s="26">
        <f>SUBTOTAL(109,Table2[$ To Deliver])</f>
        <v>140714.10779999994</v>
      </c>
    </row>
    <row r="11" spans="1:12">
      <c r="A11" s="18"/>
      <c r="B11" s="24"/>
      <c r="C11" s="26"/>
      <c r="I11" s="15"/>
    </row>
    <row r="12" spans="1:12">
      <c r="I12" s="15"/>
    </row>
    <row r="13" spans="1:12" ht="21.75" customHeight="1">
      <c r="A13" s="62" t="s">
        <v>742</v>
      </c>
      <c r="B13" s="62"/>
      <c r="C13" s="62"/>
      <c r="D13" s="62"/>
      <c r="E13" s="62"/>
      <c r="F13" s="62"/>
      <c r="G13" s="28"/>
      <c r="H13" s="28"/>
      <c r="I13" s="33" t="s">
        <v>812</v>
      </c>
    </row>
    <row r="14" spans="1:12" ht="14.25" customHeight="1">
      <c r="A14" t="s">
        <v>736</v>
      </c>
      <c r="B14" s="22" t="s">
        <v>1145</v>
      </c>
      <c r="C14" s="23" t="s">
        <v>739</v>
      </c>
      <c r="D14" t="s">
        <v>1148</v>
      </c>
      <c r="E14" s="21" t="s">
        <v>743</v>
      </c>
      <c r="F14" s="35" t="s">
        <v>951</v>
      </c>
      <c r="I14" s="30" t="s">
        <v>804</v>
      </c>
      <c r="J14" s="27" t="s">
        <v>806</v>
      </c>
    </row>
    <row r="15" spans="1:12" ht="15.75" customHeight="1">
      <c r="A15" s="17">
        <v>40969</v>
      </c>
      <c r="B15" s="24">
        <f t="shared" ref="B15:B20" si="3">B4</f>
        <v>185</v>
      </c>
      <c r="C15" s="24">
        <f t="shared" ref="C15:C20" si="4">F4</f>
        <v>146.76</v>
      </c>
      <c r="D15" s="24">
        <f>Table1[[#This Row],[Hours Committed]]-Table1[[#This Row],[Hours Delivered]]</f>
        <v>38.240000000000009</v>
      </c>
      <c r="E15" s="24">
        <f>SUM($D$15:D15)</f>
        <v>38.240000000000009</v>
      </c>
      <c r="F15" s="34">
        <f>Table1[[#This Row],[Mo Gap]]/Table1[[#This Row],[Hours Committed]]</f>
        <v>0.20670270270270275</v>
      </c>
      <c r="I15" s="29" t="s">
        <v>804</v>
      </c>
      <c r="J15" t="s">
        <v>807</v>
      </c>
    </row>
    <row r="16" spans="1:12" ht="15" customHeight="1">
      <c r="A16" s="17">
        <v>41000</v>
      </c>
      <c r="B16" s="24">
        <f t="shared" si="3"/>
        <v>377</v>
      </c>
      <c r="C16" s="24">
        <f t="shared" si="4"/>
        <v>146.78</v>
      </c>
      <c r="D16" s="24">
        <f>Table1[[#This Row],[Hours Committed]]-Table1[[#This Row],[Hours Delivered]]</f>
        <v>230.22</v>
      </c>
      <c r="E16" s="24">
        <f>SUM($D$15:D16)</f>
        <v>268.46000000000004</v>
      </c>
      <c r="F16" s="34">
        <f>Table1[[#This Row],[Mo Gap]]/Table1[[#This Row],[Hours Committed]]</f>
        <v>0.61066312997347483</v>
      </c>
      <c r="I16" s="31" t="s">
        <v>804</v>
      </c>
      <c r="J16" t="s">
        <v>805</v>
      </c>
    </row>
    <row r="17" spans="1:10" ht="15" customHeight="1">
      <c r="A17" s="17">
        <v>41030</v>
      </c>
      <c r="B17" s="24">
        <f t="shared" si="3"/>
        <v>293.75</v>
      </c>
      <c r="C17" s="24">
        <f t="shared" si="4"/>
        <v>155.71000000000004</v>
      </c>
      <c r="D17" s="24">
        <f>Table1[[#This Row],[Hours Committed]]-Table1[[#This Row],[Hours Delivered]]</f>
        <v>138.03999999999996</v>
      </c>
      <c r="E17" s="24">
        <f>SUM($D$15:D17)</f>
        <v>406.5</v>
      </c>
      <c r="F17" s="34">
        <f>Table1[[#This Row],[Mo Gap]]/Table1[[#This Row],[Hours Committed]]</f>
        <v>0.46992340425531903</v>
      </c>
      <c r="I17" s="32" t="s">
        <v>804</v>
      </c>
      <c r="J17" t="s">
        <v>811</v>
      </c>
    </row>
    <row r="18" spans="1:10">
      <c r="A18" s="17">
        <v>41061</v>
      </c>
      <c r="B18" s="24">
        <f t="shared" si="3"/>
        <v>385.25</v>
      </c>
      <c r="C18" s="24">
        <f t="shared" si="4"/>
        <v>196.95000000000002</v>
      </c>
      <c r="D18" s="24">
        <f>Table1[[#This Row],[Hours Committed]]-Table1[[#This Row],[Hours Delivered]]</f>
        <v>188.29999999999998</v>
      </c>
      <c r="E18" s="24">
        <f>SUM($D$15:D18)</f>
        <v>594.79999999999995</v>
      </c>
      <c r="F18" s="34">
        <f>Table1[[#This Row],[Mo Gap]]/Table1[[#This Row],[Hours Committed]]</f>
        <v>0.4887735236859182</v>
      </c>
    </row>
    <row r="19" spans="1:10">
      <c r="A19" s="17">
        <v>41091</v>
      </c>
      <c r="B19">
        <f t="shared" si="3"/>
        <v>487.5</v>
      </c>
      <c r="C19" s="24">
        <f t="shared" si="4"/>
        <v>230.47999999999993</v>
      </c>
      <c r="D19" s="24">
        <f>Table1[[#This Row],[Hours Committed]]-Table1[[#This Row],[Hours Delivered]]</f>
        <v>257.0200000000001</v>
      </c>
      <c r="E19" s="24">
        <f>SUM($D$15:D19)</f>
        <v>851.82</v>
      </c>
      <c r="F19" s="34">
        <f>Table1[[#This Row],[Mo Gap]]/Table1[[#This Row],[Hours Committed]]</f>
        <v>0.52722051282051297</v>
      </c>
      <c r="I19" t="s">
        <v>1131</v>
      </c>
      <c r="J19" s="56">
        <f ca="1">NOW()</f>
        <v>41130.733774884262</v>
      </c>
    </row>
    <row r="20" spans="1:10">
      <c r="A20" s="17">
        <v>41122</v>
      </c>
      <c r="B20">
        <f t="shared" si="3"/>
        <v>79.400000000000006</v>
      </c>
      <c r="C20">
        <f t="shared" si="4"/>
        <v>56.9</v>
      </c>
      <c r="D20" s="4">
        <f>Table1[[#This Row],[Hours Committed]]-Table1[[#This Row],[Hours Delivered]]</f>
        <v>22.500000000000007</v>
      </c>
      <c r="E20" s="24">
        <f>SUM($D$15:D20)</f>
        <v>874.32</v>
      </c>
      <c r="F20" s="34">
        <f>Table1[[#This Row],[Mo Gap]]/Table1[[#This Row],[Hours Committed]]</f>
        <v>0.283375314861461</v>
      </c>
    </row>
    <row r="21" spans="1:10">
      <c r="A21" t="s">
        <v>740</v>
      </c>
      <c r="B21" s="14">
        <f>SUBTOTAL(109,Table1[Hours Committed])</f>
        <v>1807.9</v>
      </c>
      <c r="C21" s="24">
        <f>SUBTOTAL(109,Table1[Hours Delivered])</f>
        <v>933.57999999999993</v>
      </c>
      <c r="D21" s="24">
        <f>SUBTOTAL(109,Table1[Mo Gap])</f>
        <v>874.32</v>
      </c>
      <c r="E21" s="24">
        <f>SUBTOTAL(104,Table1[Cumulative Gap])</f>
        <v>874.32</v>
      </c>
      <c r="F21" s="34">
        <f>Table1[[#Totals],[Mo Gap]]/Table1[[#Totals],[Hours Committed]]</f>
        <v>0.48361081918247689</v>
      </c>
    </row>
    <row r="43" spans="1:14">
      <c r="A43" s="2" t="s">
        <v>1002</v>
      </c>
      <c r="B43" t="s">
        <v>918</v>
      </c>
      <c r="E43" s="2" t="s">
        <v>24</v>
      </c>
      <c r="F43" t="s">
        <v>919</v>
      </c>
    </row>
    <row r="44" spans="1:14">
      <c r="A44" s="2" t="s">
        <v>313</v>
      </c>
      <c r="B44" t="s">
        <v>918</v>
      </c>
      <c r="E44" s="2" t="s">
        <v>44</v>
      </c>
      <c r="F44" t="s">
        <v>918</v>
      </c>
    </row>
    <row r="45" spans="1:14" ht="21">
      <c r="A45" s="60" t="s">
        <v>1001</v>
      </c>
      <c r="B45" s="60"/>
      <c r="C45" s="60"/>
      <c r="E45" s="61" t="s">
        <v>1004</v>
      </c>
      <c r="F45" s="61"/>
      <c r="G45" s="61"/>
      <c r="H45" s="61"/>
      <c r="J45" s="63" t="s">
        <v>1005</v>
      </c>
      <c r="K45" s="63"/>
      <c r="L45" s="63"/>
      <c r="M45" s="63"/>
      <c r="N45" s="63"/>
    </row>
    <row r="46" spans="1:14">
      <c r="A46" s="2" t="s">
        <v>1</v>
      </c>
      <c r="B46" s="24" t="s">
        <v>731</v>
      </c>
      <c r="C46" s="26" t="s">
        <v>730</v>
      </c>
      <c r="E46" s="2" t="s">
        <v>1</v>
      </c>
      <c r="F46" s="24" t="s">
        <v>953</v>
      </c>
      <c r="G46" t="s">
        <v>955</v>
      </c>
      <c r="H46" s="48" t="s">
        <v>1132</v>
      </c>
      <c r="J46" s="1" t="s">
        <v>729</v>
      </c>
      <c r="K46" s="1" t="s">
        <v>741</v>
      </c>
      <c r="L46" s="52" t="s">
        <v>738</v>
      </c>
      <c r="M46" s="1" t="s">
        <v>956</v>
      </c>
      <c r="N46" s="54" t="s">
        <v>1088</v>
      </c>
    </row>
    <row r="47" spans="1:14">
      <c r="A47" s="3" t="s">
        <v>315</v>
      </c>
      <c r="B47" s="24">
        <v>270.14999999999998</v>
      </c>
      <c r="C47" s="26">
        <v>36067</v>
      </c>
      <c r="E47" s="3" t="s">
        <v>315</v>
      </c>
      <c r="F47" s="24">
        <v>126.58000000000001</v>
      </c>
      <c r="G47" s="26">
        <v>14693.305000000002</v>
      </c>
      <c r="H47" s="26">
        <f>IFERROR(G47/F47, 0)</f>
        <v>116.07919892558067</v>
      </c>
      <c r="J47" s="16" t="str">
        <f t="shared" ref="J47:J59" si="5">E47</f>
        <v>Alex Gorman</v>
      </c>
      <c r="K47" s="24">
        <f t="shared" ref="K47:K59" si="6">B47-F47</f>
        <v>143.56999999999996</v>
      </c>
      <c r="L47" s="25">
        <f>Table24[[#This Row],[Gap]]/176</f>
        <v>0.81573863636363619</v>
      </c>
      <c r="M47" s="26">
        <f t="shared" ref="M47:M59" si="7">C47-G47</f>
        <v>21373.695</v>
      </c>
      <c r="N47" s="55">
        <f t="shared" ref="N47:N59" si="8">IFERROR(F47/B47,"")</f>
        <v>0.46855450675550631</v>
      </c>
    </row>
    <row r="48" spans="1:14">
      <c r="A48" s="3" t="s">
        <v>7</v>
      </c>
      <c r="B48" s="24">
        <v>103.5</v>
      </c>
      <c r="C48" s="26">
        <v>15400</v>
      </c>
      <c r="E48" s="3" t="s">
        <v>7</v>
      </c>
      <c r="F48" s="24">
        <v>91.25</v>
      </c>
      <c r="G48" s="26">
        <v>13330.802800000001</v>
      </c>
      <c r="H48" s="26">
        <f t="shared" ref="H48:H60" si="9">IFERROR(G48/F48, 0)</f>
        <v>146.0909895890411</v>
      </c>
      <c r="J48" s="16" t="str">
        <f t="shared" si="5"/>
        <v>David Goulden</v>
      </c>
      <c r="K48" s="24">
        <f t="shared" si="6"/>
        <v>12.25</v>
      </c>
      <c r="L48" s="25">
        <f>Table24[[#This Row],[Gap]]/176</f>
        <v>6.9602272727272721E-2</v>
      </c>
      <c r="M48" s="26">
        <f t="shared" si="7"/>
        <v>2069.1971999999987</v>
      </c>
      <c r="N48" s="55">
        <f t="shared" si="8"/>
        <v>0.88164251207729472</v>
      </c>
    </row>
    <row r="49" spans="1:14">
      <c r="A49" s="3" t="s">
        <v>17</v>
      </c>
      <c r="B49" s="24">
        <v>260</v>
      </c>
      <c r="C49" s="26">
        <v>35755</v>
      </c>
      <c r="E49" s="3" t="s">
        <v>17</v>
      </c>
      <c r="F49" s="24">
        <v>101.6</v>
      </c>
      <c r="G49" s="26">
        <v>12007.400000000001</v>
      </c>
      <c r="H49" s="26">
        <f t="shared" si="9"/>
        <v>118.18307086614175</v>
      </c>
      <c r="J49" s="16" t="str">
        <f t="shared" si="5"/>
        <v>Eran Fishov</v>
      </c>
      <c r="K49" s="24">
        <f t="shared" si="6"/>
        <v>158.4</v>
      </c>
      <c r="L49" s="25">
        <f>Table24[[#This Row],[Gap]]/176</f>
        <v>0.9</v>
      </c>
      <c r="M49" s="26">
        <f t="shared" si="7"/>
        <v>23747.599999999999</v>
      </c>
      <c r="N49" s="55">
        <f t="shared" si="8"/>
        <v>0.39076923076923076</v>
      </c>
    </row>
    <row r="50" spans="1:14">
      <c r="A50" s="3" t="s">
        <v>680</v>
      </c>
      <c r="B50" s="24">
        <v>70</v>
      </c>
      <c r="C50" s="26">
        <v>7320</v>
      </c>
      <c r="E50" s="3" t="s">
        <v>680</v>
      </c>
      <c r="F50" s="24">
        <v>40</v>
      </c>
      <c r="G50" s="26">
        <v>3988</v>
      </c>
      <c r="H50" s="26">
        <f t="shared" si="9"/>
        <v>99.7</v>
      </c>
      <c r="J50" s="16" t="str">
        <f t="shared" si="5"/>
        <v>Evgeni Haikin</v>
      </c>
      <c r="K50" s="24">
        <f t="shared" si="6"/>
        <v>30</v>
      </c>
      <c r="L50" s="25">
        <f>Table24[[#This Row],[Gap]]/176</f>
        <v>0.17045454545454544</v>
      </c>
      <c r="M50" s="26">
        <f t="shared" si="7"/>
        <v>3332</v>
      </c>
      <c r="N50" s="55">
        <f t="shared" si="8"/>
        <v>0.5714285714285714</v>
      </c>
    </row>
    <row r="51" spans="1:14">
      <c r="A51" s="3" t="s">
        <v>571</v>
      </c>
      <c r="B51" s="24">
        <v>135</v>
      </c>
      <c r="C51" s="26">
        <v>17850</v>
      </c>
      <c r="E51" s="3" t="s">
        <v>571</v>
      </c>
      <c r="F51" s="24">
        <v>95</v>
      </c>
      <c r="G51" s="26">
        <v>8282.16</v>
      </c>
      <c r="H51" s="26">
        <f t="shared" si="9"/>
        <v>87.18063157894737</v>
      </c>
      <c r="J51" s="16" t="str">
        <f t="shared" si="5"/>
        <v>G.I.Teh</v>
      </c>
      <c r="K51" s="24">
        <f t="shared" si="6"/>
        <v>40</v>
      </c>
      <c r="L51" s="25">
        <f>Table24[[#This Row],[Gap]]/176</f>
        <v>0.22727272727272727</v>
      </c>
      <c r="M51" s="26">
        <f t="shared" si="7"/>
        <v>9567.84</v>
      </c>
      <c r="N51" s="55">
        <f t="shared" si="8"/>
        <v>0.70370370370370372</v>
      </c>
    </row>
    <row r="52" spans="1:14">
      <c r="A52" s="3" t="s">
        <v>314</v>
      </c>
      <c r="B52" s="24">
        <v>98</v>
      </c>
      <c r="C52" s="26">
        <v>12150</v>
      </c>
      <c r="E52" s="3" t="s">
        <v>314</v>
      </c>
      <c r="F52" s="24">
        <v>52</v>
      </c>
      <c r="G52" s="26">
        <v>5697.2799999999988</v>
      </c>
      <c r="H52" s="26">
        <f t="shared" si="9"/>
        <v>109.56307692307691</v>
      </c>
      <c r="J52" s="16" t="str">
        <f t="shared" si="5"/>
        <v>Josh Santos</v>
      </c>
      <c r="K52" s="24">
        <f t="shared" si="6"/>
        <v>46</v>
      </c>
      <c r="L52" s="25">
        <f>Table24[[#This Row],[Gap]]/176</f>
        <v>0.26136363636363635</v>
      </c>
      <c r="M52" s="26">
        <f t="shared" si="7"/>
        <v>6452.7200000000012</v>
      </c>
      <c r="N52" s="55">
        <f t="shared" si="8"/>
        <v>0.53061224489795922</v>
      </c>
    </row>
    <row r="53" spans="1:14">
      <c r="A53" s="3" t="s">
        <v>899</v>
      </c>
      <c r="B53" s="24">
        <v>84</v>
      </c>
      <c r="C53" s="26">
        <v>12700</v>
      </c>
      <c r="E53" s="3" t="s">
        <v>899</v>
      </c>
      <c r="F53" s="24">
        <v>19</v>
      </c>
      <c r="G53" s="26">
        <v>2930</v>
      </c>
      <c r="H53" s="26">
        <f t="shared" si="9"/>
        <v>154.21052631578948</v>
      </c>
      <c r="J53" s="16" t="str">
        <f t="shared" si="5"/>
        <v>Noam Sayada</v>
      </c>
      <c r="K53" s="24">
        <f t="shared" si="6"/>
        <v>65</v>
      </c>
      <c r="L53" s="25">
        <f>Table24[[#This Row],[Gap]]/176</f>
        <v>0.36931818181818182</v>
      </c>
      <c r="M53" s="26">
        <f t="shared" si="7"/>
        <v>9770</v>
      </c>
      <c r="N53" s="55">
        <f t="shared" si="8"/>
        <v>0.22619047619047619</v>
      </c>
    </row>
    <row r="54" spans="1:14">
      <c r="A54" s="3" t="s">
        <v>527</v>
      </c>
      <c r="B54" s="24">
        <v>215</v>
      </c>
      <c r="C54" s="26">
        <v>25433</v>
      </c>
      <c r="E54" s="3" t="s">
        <v>527</v>
      </c>
      <c r="F54" s="24">
        <v>45.75</v>
      </c>
      <c r="G54" s="26">
        <v>4428.9650000000001</v>
      </c>
      <c r="H54" s="26">
        <f t="shared" si="9"/>
        <v>96.807978142076507</v>
      </c>
      <c r="J54" s="16" t="str">
        <f t="shared" si="5"/>
        <v>Patrick Smith</v>
      </c>
      <c r="K54" s="24">
        <f t="shared" si="6"/>
        <v>169.25</v>
      </c>
      <c r="L54" s="25">
        <f>Table24[[#This Row],[Gap]]/176</f>
        <v>0.96164772727272729</v>
      </c>
      <c r="M54" s="26">
        <f t="shared" si="7"/>
        <v>21004.035</v>
      </c>
      <c r="N54" s="55">
        <f t="shared" si="8"/>
        <v>0.21279069767441861</v>
      </c>
    </row>
    <row r="55" spans="1:14">
      <c r="A55" s="3" t="s">
        <v>6</v>
      </c>
      <c r="B55" s="24">
        <v>20</v>
      </c>
      <c r="C55" s="26">
        <v>2500</v>
      </c>
      <c r="E55" s="3" t="s">
        <v>6</v>
      </c>
      <c r="F55" s="24">
        <v>64.5</v>
      </c>
      <c r="G55" s="26">
        <v>1833.33</v>
      </c>
      <c r="H55" s="26">
        <f t="shared" si="9"/>
        <v>28.423720930232555</v>
      </c>
      <c r="J55" s="16" t="str">
        <f t="shared" si="5"/>
        <v>Rami Cohen</v>
      </c>
      <c r="K55" s="24">
        <f t="shared" si="6"/>
        <v>-44.5</v>
      </c>
      <c r="L55" s="25">
        <f>Table24[[#This Row],[Gap]]/176</f>
        <v>-0.25284090909090912</v>
      </c>
      <c r="M55" s="26">
        <f t="shared" si="7"/>
        <v>666.67000000000007</v>
      </c>
      <c r="N55" s="55">
        <f t="shared" si="8"/>
        <v>3.2250000000000001</v>
      </c>
    </row>
    <row r="56" spans="1:14">
      <c r="A56" s="3" t="s">
        <v>486</v>
      </c>
      <c r="B56" s="24">
        <v>85</v>
      </c>
      <c r="C56" s="26">
        <v>12635</v>
      </c>
      <c r="E56" s="3" t="s">
        <v>486</v>
      </c>
      <c r="F56" s="24">
        <v>27</v>
      </c>
      <c r="G56" s="26">
        <v>4095.89</v>
      </c>
      <c r="H56" s="26">
        <f t="shared" si="9"/>
        <v>151.69962962962961</v>
      </c>
      <c r="J56" s="16" t="str">
        <f t="shared" si="5"/>
        <v>Rob Sidhu</v>
      </c>
      <c r="K56" s="24">
        <f t="shared" si="6"/>
        <v>58</v>
      </c>
      <c r="L56" s="25">
        <f>Table24[[#This Row],[Gap]]/176</f>
        <v>0.32954545454545453</v>
      </c>
      <c r="M56" s="26">
        <f t="shared" si="7"/>
        <v>8539.11</v>
      </c>
      <c r="N56" s="55">
        <f>IFERROR(F56/B56,"")</f>
        <v>0.31764705882352939</v>
      </c>
    </row>
    <row r="57" spans="1:14">
      <c r="A57" s="3" t="s">
        <v>5</v>
      </c>
      <c r="B57" s="24">
        <v>212</v>
      </c>
      <c r="C57" s="26">
        <v>29258</v>
      </c>
      <c r="E57" s="3" t="s">
        <v>5</v>
      </c>
      <c r="F57" s="24">
        <v>76.3</v>
      </c>
      <c r="G57" s="26">
        <v>7481.4999999999991</v>
      </c>
      <c r="H57" s="26">
        <f t="shared" si="9"/>
        <v>98.053735255570103</v>
      </c>
      <c r="J57" s="16" t="str">
        <f t="shared" si="5"/>
        <v>Roni Feldsher</v>
      </c>
      <c r="K57" s="24">
        <f t="shared" si="6"/>
        <v>135.69999999999999</v>
      </c>
      <c r="L57" s="25">
        <f>Table24[[#This Row],[Gap]]/176</f>
        <v>0.77102272727272725</v>
      </c>
      <c r="M57" s="26">
        <f t="shared" si="7"/>
        <v>21776.5</v>
      </c>
      <c r="N57" s="55">
        <f t="shared" si="8"/>
        <v>0.35990566037735849</v>
      </c>
    </row>
    <row r="58" spans="1:14">
      <c r="A58" s="3" t="s">
        <v>8</v>
      </c>
      <c r="B58" s="24">
        <v>239</v>
      </c>
      <c r="C58" s="26">
        <v>19850</v>
      </c>
      <c r="E58" s="3" t="s">
        <v>8</v>
      </c>
      <c r="F58" s="24">
        <v>193.10000000000002</v>
      </c>
      <c r="G58" s="26">
        <v>7995.2594000000008</v>
      </c>
      <c r="H58" s="26">
        <f t="shared" si="9"/>
        <v>41.40476126359399</v>
      </c>
      <c r="J58" s="16" t="str">
        <f t="shared" si="5"/>
        <v>Tal Noga</v>
      </c>
      <c r="K58" s="24">
        <f t="shared" si="6"/>
        <v>45.899999999999977</v>
      </c>
      <c r="L58" s="25">
        <f>Table24[[#This Row],[Gap]]/176</f>
        <v>0.26079545454545444</v>
      </c>
      <c r="M58" s="26">
        <f t="shared" si="7"/>
        <v>11854.740599999999</v>
      </c>
      <c r="N58" s="55">
        <f t="shared" si="8"/>
        <v>0.80794979079497919</v>
      </c>
    </row>
    <row r="59" spans="1:14">
      <c r="A59" s="3" t="s">
        <v>1022</v>
      </c>
      <c r="B59" s="24">
        <v>16.25</v>
      </c>
      <c r="C59" s="26">
        <v>800</v>
      </c>
      <c r="E59" s="3" t="s">
        <v>1022</v>
      </c>
      <c r="F59" s="24">
        <v>1.5</v>
      </c>
      <c r="G59" s="26">
        <v>240</v>
      </c>
      <c r="H59" s="26">
        <f t="shared" si="9"/>
        <v>160</v>
      </c>
      <c r="J59" s="16" t="str">
        <f t="shared" si="5"/>
        <v>Jonah Kadish</v>
      </c>
      <c r="K59" s="24">
        <f t="shared" si="6"/>
        <v>14.75</v>
      </c>
      <c r="L59" s="25">
        <f>Table24[[#This Row],[Gap]]/176</f>
        <v>8.3806818181818177E-2</v>
      </c>
      <c r="M59" s="26">
        <f t="shared" si="7"/>
        <v>560</v>
      </c>
      <c r="N59" s="55">
        <f t="shared" si="8"/>
        <v>9.2307692307692313E-2</v>
      </c>
    </row>
    <row r="60" spans="1:14">
      <c r="A60" s="3" t="s">
        <v>2</v>
      </c>
      <c r="B60" s="24">
        <v>1807.9</v>
      </c>
      <c r="C60" s="26">
        <v>227718</v>
      </c>
      <c r="E60" s="3" t="s">
        <v>2</v>
      </c>
      <c r="F60" s="24">
        <v>933.58</v>
      </c>
      <c r="G60" s="26">
        <v>87003.892200000002</v>
      </c>
      <c r="H60" s="49">
        <f t="shared" si="9"/>
        <v>93.193826131665205</v>
      </c>
      <c r="J60" t="s">
        <v>2</v>
      </c>
      <c r="K60" s="24">
        <f>SUBTOTAL(109,Table24[Gap])</f>
        <v>874.32</v>
      </c>
      <c r="L60" s="25">
        <f>SUBTOTAL(109,Table24[FTE])</f>
        <v>4.9677272727272719</v>
      </c>
      <c r="M60" s="26">
        <f>SUBTOTAL(109,Table24[Spare])</f>
        <v>140714.1078</v>
      </c>
      <c r="N60" s="55">
        <f>SUBTOTAL(101,Table24[Velocity])</f>
        <v>0.67603862660005543</v>
      </c>
    </row>
  </sheetData>
  <mergeCells count="7">
    <mergeCell ref="A2:C2"/>
    <mergeCell ref="E2:G2"/>
    <mergeCell ref="A13:F13"/>
    <mergeCell ref="I2:L2"/>
    <mergeCell ref="A45:C45"/>
    <mergeCell ref="J45:N45"/>
    <mergeCell ref="E45:H45"/>
  </mergeCells>
  <conditionalFormatting pivot="1" sqref="F47:F59">
    <cfRule type="top10" dxfId="40" priority="6" rank="1"/>
  </conditionalFormatting>
  <conditionalFormatting sqref="H47:H59">
    <cfRule type="top10" dxfId="39" priority="4" rank="1"/>
  </conditionalFormatting>
  <conditionalFormatting pivot="1" sqref="C47:C59">
    <cfRule type="top10" dxfId="38" priority="3" rank="1"/>
  </conditionalFormatting>
  <conditionalFormatting pivot="1" sqref="B47:B59">
    <cfRule type="top10" dxfId="37" priority="2" rank="1"/>
  </conditionalFormatting>
  <conditionalFormatting pivot="1" sqref="G47:G59">
    <cfRule type="top10" dxfId="36" priority="1" rank="1"/>
  </conditionalFormatting>
  <pageMargins left="0.7" right="0.7" top="0.75" bottom="0.75" header="0.3" footer="0.3"/>
  <pageSetup paperSize="9" orientation="portrait" r:id="rId5"/>
  <drawing r:id="rId6"/>
  <legacyDrawing r:id="rId7"/>
  <webPublishItems count="1">
    <webPublishItem id="15644" divId="Clarizen_CS_PS_Dash_v1.8_15644" sourceType="sheet" destinationFile="C:\Users\rami.cohen\Documents\CST\Clarizen_CS_PS_Dash_v1.8.htm" autoRepublish="1"/>
  </webPublishItems>
  <tableParts count="3">
    <tablePart r:id="rId8"/>
    <tablePart r:id="rId9"/>
    <tablePart r:id="rId10"/>
  </tableParts>
  <extLst>
    <ext xmlns:x14="http://schemas.microsoft.com/office/spreadsheetml/2009/9/main" uri="{A8765BA9-456A-4dab-B4F3-ACF838C121DE}">
      <x14:slicerList>
        <x14:slicer r:id="rId11"/>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
  <sheetViews>
    <sheetView topLeftCell="A13" zoomScale="90" zoomScaleNormal="90" workbookViewId="0">
      <selection activeCell="X72" sqref="X72"/>
    </sheetView>
  </sheetViews>
  <sheetFormatPr defaultRowHeight="1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H201"/>
  <sheetViews>
    <sheetView zoomScale="80" zoomScaleNormal="80" workbookViewId="0">
      <selection activeCell="A7" sqref="A4:A129 A131 A133 A135 A137 A139 A141"/>
    </sheetView>
  </sheetViews>
  <sheetFormatPr defaultRowHeight="15"/>
  <cols>
    <col min="1" max="1" width="77.140625" customWidth="1"/>
    <col min="2" max="2" width="16.7109375" customWidth="1"/>
    <col min="3" max="3" width="5" customWidth="1"/>
    <col min="4" max="4" width="6.42578125" customWidth="1"/>
    <col min="5" max="5" width="5.85546875" customWidth="1"/>
    <col min="6" max="6" width="11.5703125" bestFit="1" customWidth="1"/>
    <col min="7" max="7" width="15.85546875" customWidth="1"/>
    <col min="8" max="8" width="16.7109375" bestFit="1" customWidth="1"/>
    <col min="9" max="9" width="7.7109375" customWidth="1"/>
    <col min="10" max="11" width="11.5703125" customWidth="1"/>
    <col min="12" max="12" width="11.5703125" bestFit="1" customWidth="1"/>
  </cols>
  <sheetData>
    <row r="1" spans="1:6">
      <c r="A1" s="64" t="s">
        <v>305</v>
      </c>
      <c r="B1" s="65"/>
      <c r="C1" s="65"/>
      <c r="D1" s="65"/>
      <c r="E1" s="65"/>
    </row>
    <row r="2" spans="1:6">
      <c r="B2" s="2" t="s">
        <v>3</v>
      </c>
    </row>
    <row r="3" spans="1:6">
      <c r="A3" s="2" t="s">
        <v>1</v>
      </c>
      <c r="C3" t="s">
        <v>205</v>
      </c>
      <c r="D3" t="s">
        <v>119</v>
      </c>
      <c r="E3" t="s">
        <v>1021</v>
      </c>
      <c r="F3" t="s">
        <v>2</v>
      </c>
    </row>
    <row r="4" spans="1:6">
      <c r="A4" s="3" t="s">
        <v>1133</v>
      </c>
    </row>
    <row r="5" spans="1:6">
      <c r="A5" s="3" t="s">
        <v>9</v>
      </c>
    </row>
    <row r="6" spans="1:6">
      <c r="A6" s="3" t="s">
        <v>13</v>
      </c>
    </row>
    <row r="7" spans="1:6">
      <c r="A7" s="3" t="s">
        <v>207</v>
      </c>
    </row>
    <row r="8" spans="1:6">
      <c r="A8" s="3" t="s">
        <v>18</v>
      </c>
    </row>
    <row r="9" spans="1:6">
      <c r="A9" s="3" t="s">
        <v>142</v>
      </c>
    </row>
    <row r="10" spans="1:6">
      <c r="A10" s="3" t="s">
        <v>19</v>
      </c>
    </row>
    <row r="11" spans="1:6">
      <c r="A11" s="3" t="s">
        <v>20</v>
      </c>
    </row>
    <row r="12" spans="1:6">
      <c r="A12" s="3" t="s">
        <v>21</v>
      </c>
    </row>
    <row r="13" spans="1:6">
      <c r="A13" s="3" t="s">
        <v>23</v>
      </c>
    </row>
    <row r="14" spans="1:6">
      <c r="A14" s="3" t="s">
        <v>27</v>
      </c>
    </row>
    <row r="15" spans="1:6">
      <c r="A15" s="3" t="s">
        <v>25</v>
      </c>
    </row>
    <row r="16" spans="1:6">
      <c r="A16" s="3" t="s">
        <v>14</v>
      </c>
    </row>
    <row r="17" spans="1:8">
      <c r="A17" s="3" t="s">
        <v>30</v>
      </c>
    </row>
    <row r="18" spans="1:8">
      <c r="A18" s="3" t="s">
        <v>32</v>
      </c>
    </row>
    <row r="19" spans="1:8">
      <c r="A19" s="3" t="s">
        <v>31</v>
      </c>
    </row>
    <row r="20" spans="1:8">
      <c r="A20" s="3" t="s">
        <v>310</v>
      </c>
    </row>
    <row r="21" spans="1:8">
      <c r="A21" s="3" t="s">
        <v>295</v>
      </c>
    </row>
    <row r="22" spans="1:8">
      <c r="A22" s="3" t="s">
        <v>302</v>
      </c>
    </row>
    <row r="23" spans="1:8">
      <c r="A23" s="3" t="s">
        <v>317</v>
      </c>
    </row>
    <row r="24" spans="1:8">
      <c r="A24" s="3" t="s">
        <v>318</v>
      </c>
    </row>
    <row r="25" spans="1:8">
      <c r="A25" s="3" t="s">
        <v>324</v>
      </c>
    </row>
    <row r="26" spans="1:8">
      <c r="A26" s="3" t="s">
        <v>326</v>
      </c>
    </row>
    <row r="27" spans="1:8">
      <c r="A27" s="3" t="s">
        <v>330</v>
      </c>
    </row>
    <row r="28" spans="1:8">
      <c r="A28" s="3" t="s">
        <v>321</v>
      </c>
    </row>
    <row r="29" spans="1:8">
      <c r="A29" s="3" t="s">
        <v>343</v>
      </c>
    </row>
    <row r="30" spans="1:8">
      <c r="A30" s="3" t="s">
        <v>335</v>
      </c>
    </row>
    <row r="31" spans="1:8">
      <c r="A31" s="3" t="s">
        <v>402</v>
      </c>
    </row>
    <row r="32" spans="1:8">
      <c r="A32" s="3" t="s">
        <v>403</v>
      </c>
      <c r="G32" s="2" t="s">
        <v>953</v>
      </c>
      <c r="H32" s="2" t="s">
        <v>3</v>
      </c>
    </row>
    <row r="33" spans="1:8">
      <c r="A33" s="3" t="s">
        <v>429</v>
      </c>
      <c r="G33" s="2" t="s">
        <v>1</v>
      </c>
      <c r="H33" t="s">
        <v>2</v>
      </c>
    </row>
    <row r="34" spans="1:8">
      <c r="A34" s="3" t="s">
        <v>440</v>
      </c>
      <c r="G34" s="3" t="s">
        <v>2</v>
      </c>
      <c r="H34" s="4"/>
    </row>
    <row r="35" spans="1:8">
      <c r="A35" s="3" t="s">
        <v>438</v>
      </c>
    </row>
    <row r="36" spans="1:8">
      <c r="A36" s="3" t="s">
        <v>358</v>
      </c>
    </row>
    <row r="37" spans="1:8">
      <c r="A37" s="3" t="s">
        <v>436</v>
      </c>
    </row>
    <row r="38" spans="1:8">
      <c r="A38" s="3" t="s">
        <v>409</v>
      </c>
    </row>
    <row r="39" spans="1:8">
      <c r="A39" s="3" t="s">
        <v>459</v>
      </c>
    </row>
    <row r="40" spans="1:8">
      <c r="A40" s="3" t="s">
        <v>442</v>
      </c>
    </row>
    <row r="41" spans="1:8">
      <c r="A41" s="3" t="s">
        <v>463</v>
      </c>
    </row>
    <row r="42" spans="1:8">
      <c r="A42" s="3" t="s">
        <v>307</v>
      </c>
    </row>
    <row r="43" spans="1:8">
      <c r="A43" s="3" t="s">
        <v>405</v>
      </c>
    </row>
    <row r="44" spans="1:8">
      <c r="A44" s="3" t="s">
        <v>469</v>
      </c>
    </row>
    <row r="45" spans="1:8">
      <c r="A45" s="3" t="s">
        <v>465</v>
      </c>
    </row>
    <row r="46" spans="1:8">
      <c r="A46" s="3" t="s">
        <v>467</v>
      </c>
    </row>
    <row r="47" spans="1:8">
      <c r="A47" s="3" t="s">
        <v>490</v>
      </c>
    </row>
    <row r="48" spans="1:8">
      <c r="A48" s="3" t="s">
        <v>494</v>
      </c>
    </row>
    <row r="49" spans="1:1">
      <c r="A49" s="3" t="s">
        <v>525</v>
      </c>
    </row>
    <row r="50" spans="1:1">
      <c r="A50" s="3" t="s">
        <v>503</v>
      </c>
    </row>
    <row r="51" spans="1:1">
      <c r="A51" s="3" t="s">
        <v>521</v>
      </c>
    </row>
    <row r="52" spans="1:1">
      <c r="A52" s="3" t="s">
        <v>499</v>
      </c>
    </row>
    <row r="53" spans="1:1">
      <c r="A53" s="3" t="s">
        <v>529</v>
      </c>
    </row>
    <row r="54" spans="1:1">
      <c r="A54" s="3" t="s">
        <v>531</v>
      </c>
    </row>
    <row r="55" spans="1:1">
      <c r="A55" s="3" t="s">
        <v>501</v>
      </c>
    </row>
    <row r="56" spans="1:1">
      <c r="A56" s="3" t="s">
        <v>535</v>
      </c>
    </row>
    <row r="57" spans="1:1">
      <c r="A57" s="3" t="s">
        <v>538</v>
      </c>
    </row>
    <row r="58" spans="1:1">
      <c r="A58" s="3" t="s">
        <v>542</v>
      </c>
    </row>
    <row r="59" spans="1:1">
      <c r="A59" s="3" t="s">
        <v>543</v>
      </c>
    </row>
    <row r="60" spans="1:1">
      <c r="A60" s="3" t="s">
        <v>545</v>
      </c>
    </row>
    <row r="61" spans="1:1">
      <c r="A61" s="3" t="s">
        <v>492</v>
      </c>
    </row>
    <row r="62" spans="1:1">
      <c r="A62" s="3" t="s">
        <v>180</v>
      </c>
    </row>
    <row r="63" spans="1:1">
      <c r="A63" s="3" t="s">
        <v>570</v>
      </c>
    </row>
    <row r="64" spans="1:1">
      <c r="A64" s="3" t="s">
        <v>573</v>
      </c>
    </row>
    <row r="65" spans="1:1">
      <c r="A65" s="3" t="s">
        <v>505</v>
      </c>
    </row>
    <row r="66" spans="1:1">
      <c r="A66" s="3" t="s">
        <v>406</v>
      </c>
    </row>
    <row r="67" spans="1:1">
      <c r="A67" s="3" t="s">
        <v>576</v>
      </c>
    </row>
    <row r="68" spans="1:1">
      <c r="A68" s="3" t="s">
        <v>599</v>
      </c>
    </row>
    <row r="69" spans="1:1">
      <c r="A69" s="3" t="s">
        <v>598</v>
      </c>
    </row>
    <row r="70" spans="1:1">
      <c r="A70" s="3" t="s">
        <v>597</v>
      </c>
    </row>
    <row r="71" spans="1:1">
      <c r="A71" s="3" t="s">
        <v>596</v>
      </c>
    </row>
    <row r="72" spans="1:1">
      <c r="A72" s="3" t="s">
        <v>580</v>
      </c>
    </row>
    <row r="73" spans="1:1">
      <c r="A73" s="3" t="s">
        <v>517</v>
      </c>
    </row>
    <row r="74" spans="1:1">
      <c r="A74" s="3" t="s">
        <v>601</v>
      </c>
    </row>
    <row r="75" spans="1:1">
      <c r="A75" s="3" t="s">
        <v>611</v>
      </c>
    </row>
    <row r="76" spans="1:1">
      <c r="A76" s="3" t="s">
        <v>578</v>
      </c>
    </row>
    <row r="77" spans="1:1">
      <c r="A77" s="3" t="s">
        <v>609</v>
      </c>
    </row>
    <row r="78" spans="1:1">
      <c r="A78" s="3" t="s">
        <v>563</v>
      </c>
    </row>
    <row r="79" spans="1:1">
      <c r="A79" s="3" t="s">
        <v>613</v>
      </c>
    </row>
    <row r="80" spans="1:1">
      <c r="A80" s="3" t="s">
        <v>338</v>
      </c>
    </row>
    <row r="81" spans="1:1">
      <c r="A81" s="3" t="s">
        <v>626</v>
      </c>
    </row>
    <row r="82" spans="1:1">
      <c r="A82" s="3" t="s">
        <v>621</v>
      </c>
    </row>
    <row r="83" spans="1:1">
      <c r="A83" s="3" t="s">
        <v>664</v>
      </c>
    </row>
    <row r="84" spans="1:1">
      <c r="A84" s="3" t="s">
        <v>669</v>
      </c>
    </row>
    <row r="85" spans="1:1">
      <c r="A85" s="3" t="s">
        <v>632</v>
      </c>
    </row>
    <row r="86" spans="1:1">
      <c r="A86" s="3" t="s">
        <v>630</v>
      </c>
    </row>
    <row r="87" spans="1:1">
      <c r="A87" s="3" t="s">
        <v>651</v>
      </c>
    </row>
    <row r="88" spans="1:1">
      <c r="A88" s="3" t="s">
        <v>663</v>
      </c>
    </row>
    <row r="89" spans="1:1">
      <c r="A89" s="3" t="s">
        <v>507</v>
      </c>
    </row>
    <row r="90" spans="1:1">
      <c r="A90" s="3" t="s">
        <v>689</v>
      </c>
    </row>
    <row r="91" spans="1:1">
      <c r="A91" s="3" t="s">
        <v>684</v>
      </c>
    </row>
    <row r="92" spans="1:1">
      <c r="A92" s="3" t="s">
        <v>687</v>
      </c>
    </row>
    <row r="93" spans="1:1">
      <c r="A93" s="3" t="s">
        <v>707</v>
      </c>
    </row>
    <row r="94" spans="1:1">
      <c r="A94" s="3" t="s">
        <v>712</v>
      </c>
    </row>
    <row r="95" spans="1:1">
      <c r="A95" s="3" t="s">
        <v>711</v>
      </c>
    </row>
    <row r="96" spans="1:1">
      <c r="A96" s="3" t="s">
        <v>694</v>
      </c>
    </row>
    <row r="97" spans="1:1">
      <c r="A97" s="3" t="s">
        <v>666</v>
      </c>
    </row>
    <row r="98" spans="1:1">
      <c r="A98" s="3" t="s">
        <v>733</v>
      </c>
    </row>
    <row r="99" spans="1:1">
      <c r="A99" s="3" t="s">
        <v>628</v>
      </c>
    </row>
    <row r="100" spans="1:1">
      <c r="A100" s="3" t="s">
        <v>809</v>
      </c>
    </row>
    <row r="101" spans="1:1">
      <c r="A101" s="3" t="s">
        <v>817</v>
      </c>
    </row>
    <row r="102" spans="1:1">
      <c r="A102" s="3" t="s">
        <v>781</v>
      </c>
    </row>
    <row r="103" spans="1:1">
      <c r="A103" s="3" t="s">
        <v>800</v>
      </c>
    </row>
    <row r="104" spans="1:1">
      <c r="A104" s="3" t="s">
        <v>815</v>
      </c>
    </row>
    <row r="105" spans="1:1">
      <c r="A105" s="3" t="s">
        <v>842</v>
      </c>
    </row>
    <row r="106" spans="1:1">
      <c r="A106" s="3" t="s">
        <v>757</v>
      </c>
    </row>
    <row r="107" spans="1:1">
      <c r="A107" s="3" t="s">
        <v>832</v>
      </c>
    </row>
    <row r="108" spans="1:1">
      <c r="A108" s="3" t="s">
        <v>668</v>
      </c>
    </row>
    <row r="109" spans="1:1">
      <c r="A109" s="3" t="s">
        <v>582</v>
      </c>
    </row>
    <row r="110" spans="1:1">
      <c r="A110" s="3" t="s">
        <v>779</v>
      </c>
    </row>
    <row r="111" spans="1:1">
      <c r="A111" s="3" t="s">
        <v>866</v>
      </c>
    </row>
    <row r="112" spans="1:1">
      <c r="A112" s="3" t="s">
        <v>706</v>
      </c>
    </row>
    <row r="113" spans="1:1">
      <c r="A113" s="3" t="s">
        <v>584</v>
      </c>
    </row>
    <row r="114" spans="1:1">
      <c r="A114" s="3" t="s">
        <v>877</v>
      </c>
    </row>
    <row r="115" spans="1:1">
      <c r="A115" s="3" t="s">
        <v>901</v>
      </c>
    </row>
    <row r="116" spans="1:1">
      <c r="A116" s="3" t="s">
        <v>903</v>
      </c>
    </row>
    <row r="117" spans="1:1">
      <c r="A117" s="3" t="s">
        <v>875</v>
      </c>
    </row>
    <row r="118" spans="1:1">
      <c r="A118" s="3" t="s">
        <v>619</v>
      </c>
    </row>
    <row r="119" spans="1:1">
      <c r="A119" s="3" t="s">
        <v>879</v>
      </c>
    </row>
    <row r="120" spans="1:1">
      <c r="A120" s="3" t="s">
        <v>925</v>
      </c>
    </row>
    <row r="121" spans="1:1">
      <c r="A121" s="3" t="s">
        <v>881</v>
      </c>
    </row>
    <row r="122" spans="1:1">
      <c r="A122" s="3" t="s">
        <v>921</v>
      </c>
    </row>
    <row r="123" spans="1:1">
      <c r="A123" s="3" t="s">
        <v>939</v>
      </c>
    </row>
    <row r="124" spans="1:1">
      <c r="A124" s="3" t="s">
        <v>906</v>
      </c>
    </row>
    <row r="125" spans="1:1">
      <c r="A125" s="3" t="s">
        <v>937</v>
      </c>
    </row>
    <row r="126" spans="1:1">
      <c r="A126" s="3" t="s">
        <v>1007</v>
      </c>
    </row>
    <row r="127" spans="1:1">
      <c r="A127" s="3" t="s">
        <v>1031</v>
      </c>
    </row>
    <row r="128" spans="1:1">
      <c r="A128" s="53" t="s">
        <v>106</v>
      </c>
    </row>
    <row r="129" spans="1:1">
      <c r="A129" s="3" t="s">
        <v>981</v>
      </c>
    </row>
    <row r="130" spans="1:1">
      <c r="A130" s="53" t="s">
        <v>37</v>
      </c>
    </row>
    <row r="131" spans="1:1">
      <c r="A131" s="3" t="s">
        <v>1017</v>
      </c>
    </row>
    <row r="132" spans="1:1">
      <c r="A132" s="53" t="s">
        <v>106</v>
      </c>
    </row>
    <row r="133" spans="1:1">
      <c r="A133" s="3" t="s">
        <v>933</v>
      </c>
    </row>
    <row r="134" spans="1:1">
      <c r="A134" s="53" t="s">
        <v>37</v>
      </c>
    </row>
    <row r="135" spans="1:1">
      <c r="A135" s="3" t="s">
        <v>1039</v>
      </c>
    </row>
    <row r="136" spans="1:1">
      <c r="A136" s="53" t="s">
        <v>37</v>
      </c>
    </row>
    <row r="137" spans="1:1">
      <c r="A137" s="3" t="s">
        <v>1010</v>
      </c>
    </row>
    <row r="138" spans="1:1">
      <c r="A138" s="53" t="s">
        <v>37</v>
      </c>
    </row>
    <row r="139" spans="1:1">
      <c r="A139" s="3" t="s">
        <v>1043</v>
      </c>
    </row>
    <row r="140" spans="1:1">
      <c r="A140" s="53" t="s">
        <v>106</v>
      </c>
    </row>
    <row r="141" spans="1:1">
      <c r="A141" s="3" t="s">
        <v>834</v>
      </c>
    </row>
    <row r="142" spans="1:1">
      <c r="A142" s="53" t="s">
        <v>37</v>
      </c>
    </row>
    <row r="143" spans="1:1">
      <c r="A143" s="3" t="s">
        <v>1045</v>
      </c>
    </row>
    <row r="144" spans="1:1">
      <c r="A144" s="53" t="s">
        <v>106</v>
      </c>
    </row>
    <row r="145" spans="1:1">
      <c r="A145" s="3" t="s">
        <v>912</v>
      </c>
    </row>
    <row r="146" spans="1:1">
      <c r="A146" s="53" t="s">
        <v>37</v>
      </c>
    </row>
    <row r="147" spans="1:1">
      <c r="A147" s="3" t="s">
        <v>747</v>
      </c>
    </row>
    <row r="148" spans="1:1">
      <c r="A148" s="53" t="s">
        <v>106</v>
      </c>
    </row>
    <row r="149" spans="1:1">
      <c r="A149" s="3" t="s">
        <v>1053</v>
      </c>
    </row>
    <row r="150" spans="1:1">
      <c r="A150" s="53" t="s">
        <v>37</v>
      </c>
    </row>
    <row r="151" spans="1:1">
      <c r="A151" s="3" t="s">
        <v>1056</v>
      </c>
    </row>
    <row r="152" spans="1:1">
      <c r="A152" s="53" t="s">
        <v>37</v>
      </c>
    </row>
    <row r="153" spans="1:1">
      <c r="A153" s="3" t="s">
        <v>825</v>
      </c>
    </row>
    <row r="154" spans="1:1">
      <c r="A154" s="53" t="s">
        <v>37</v>
      </c>
    </row>
    <row r="155" spans="1:1">
      <c r="A155" s="3" t="s">
        <v>1062</v>
      </c>
    </row>
    <row r="156" spans="1:1">
      <c r="A156" s="53" t="s">
        <v>37</v>
      </c>
    </row>
    <row r="157" spans="1:1">
      <c r="A157" s="3" t="s">
        <v>1059</v>
      </c>
    </row>
    <row r="158" spans="1:1">
      <c r="A158" s="53" t="s">
        <v>37</v>
      </c>
    </row>
    <row r="159" spans="1:1">
      <c r="A159" s="3" t="s">
        <v>1065</v>
      </c>
    </row>
    <row r="160" spans="1:1">
      <c r="A160" s="53" t="s">
        <v>106</v>
      </c>
    </row>
    <row r="161" spans="1:1">
      <c r="A161" s="3" t="s">
        <v>965</v>
      </c>
    </row>
    <row r="162" spans="1:1">
      <c r="A162" s="53" t="s">
        <v>37</v>
      </c>
    </row>
    <row r="163" spans="1:1">
      <c r="A163" s="3" t="s">
        <v>1020</v>
      </c>
    </row>
    <row r="164" spans="1:1">
      <c r="A164" s="53" t="s">
        <v>37</v>
      </c>
    </row>
    <row r="165" spans="1:1">
      <c r="A165" s="3" t="s">
        <v>1076</v>
      </c>
    </row>
    <row r="166" spans="1:1">
      <c r="A166" s="53" t="s">
        <v>106</v>
      </c>
    </row>
    <row r="167" spans="1:1">
      <c r="A167" s="3" t="s">
        <v>910</v>
      </c>
    </row>
    <row r="168" spans="1:1">
      <c r="A168" s="53" t="s">
        <v>37</v>
      </c>
    </row>
    <row r="169" spans="1:1">
      <c r="A169" s="3" t="s">
        <v>1089</v>
      </c>
    </row>
    <row r="170" spans="1:1">
      <c r="A170" s="53" t="s">
        <v>37</v>
      </c>
    </row>
    <row r="171" spans="1:1">
      <c r="A171" s="3" t="s">
        <v>1100</v>
      </c>
    </row>
    <row r="172" spans="1:1">
      <c r="A172" s="53" t="s">
        <v>37</v>
      </c>
    </row>
    <row r="173" spans="1:1">
      <c r="A173" s="3" t="s">
        <v>1097</v>
      </c>
    </row>
    <row r="174" spans="1:1">
      <c r="A174" s="53" t="s">
        <v>37</v>
      </c>
    </row>
    <row r="175" spans="1:1">
      <c r="A175" s="3" t="s">
        <v>1091</v>
      </c>
    </row>
    <row r="176" spans="1:1">
      <c r="A176" s="53" t="s">
        <v>37</v>
      </c>
    </row>
    <row r="177" spans="1:1">
      <c r="A177" s="3" t="s">
        <v>1035</v>
      </c>
    </row>
    <row r="178" spans="1:1">
      <c r="A178" s="53" t="s">
        <v>37</v>
      </c>
    </row>
    <row r="179" spans="1:1">
      <c r="A179" s="3" t="s">
        <v>1103</v>
      </c>
    </row>
    <row r="180" spans="1:1">
      <c r="A180" s="53" t="s">
        <v>37</v>
      </c>
    </row>
    <row r="181" spans="1:1">
      <c r="A181" s="3" t="s">
        <v>973</v>
      </c>
    </row>
    <row r="182" spans="1:1">
      <c r="A182" s="53" t="s">
        <v>37</v>
      </c>
    </row>
    <row r="183" spans="1:1">
      <c r="A183" s="3" t="s">
        <v>1113</v>
      </c>
    </row>
    <row r="184" spans="1:1">
      <c r="A184" s="53" t="s">
        <v>106</v>
      </c>
    </row>
    <row r="185" spans="1:1">
      <c r="A185" s="3" t="s">
        <v>1110</v>
      </c>
    </row>
    <row r="186" spans="1:1">
      <c r="A186" s="53" t="s">
        <v>37</v>
      </c>
    </row>
    <row r="187" spans="1:1">
      <c r="A187" s="3" t="s">
        <v>1083</v>
      </c>
    </row>
    <row r="188" spans="1:1">
      <c r="A188" s="53" t="s">
        <v>37</v>
      </c>
    </row>
    <row r="189" spans="1:1">
      <c r="A189" s="3" t="s">
        <v>1116</v>
      </c>
    </row>
    <row r="190" spans="1:1">
      <c r="A190" s="53" t="s">
        <v>37</v>
      </c>
    </row>
    <row r="191" spans="1:1">
      <c r="A191" s="3" t="s">
        <v>1135</v>
      </c>
    </row>
    <row r="192" spans="1:1">
      <c r="A192" s="53" t="s">
        <v>37</v>
      </c>
    </row>
    <row r="193" spans="1:1">
      <c r="A193" s="3" t="s">
        <v>671</v>
      </c>
    </row>
    <row r="194" spans="1:1">
      <c r="A194" s="53" t="s">
        <v>37</v>
      </c>
    </row>
    <row r="195" spans="1:1">
      <c r="A195" s="3" t="s">
        <v>268</v>
      </c>
    </row>
    <row r="196" spans="1:1">
      <c r="A196" s="53" t="s">
        <v>106</v>
      </c>
    </row>
    <row r="197" spans="1:1">
      <c r="A197" s="3" t="s">
        <v>1154</v>
      </c>
    </row>
    <row r="198" spans="1:1">
      <c r="A198" s="53" t="s">
        <v>106</v>
      </c>
    </row>
    <row r="199" spans="1:1">
      <c r="A199" s="3" t="s">
        <v>691</v>
      </c>
    </row>
    <row r="200" spans="1:1">
      <c r="A200" s="53" t="s">
        <v>37</v>
      </c>
    </row>
    <row r="201" spans="1:1">
      <c r="A201" s="3" t="s">
        <v>2</v>
      </c>
    </row>
  </sheetData>
  <mergeCells count="1">
    <mergeCell ref="A1:E1"/>
  </mergeCells>
  <pageMargins left="0.7" right="0.7" top="0.75" bottom="0.75" header="0.3" footer="0.3"/>
  <pageSetup paperSize="9" orientation="landscape" verticalDpi="0" r:id="rId3"/>
  <drawing r:id="rId4"/>
  <extLst>
    <ext xmlns:x14="http://schemas.microsoft.com/office/spreadsheetml/2009/9/main" uri="{A8765BA9-456A-4dab-B4F3-ACF838C121DE}">
      <x14:slicerList>
        <x14:slicer r:id="rId5"/>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3:B14"/>
  <sheetViews>
    <sheetView workbookViewId="0">
      <selection activeCell="A4" sqref="A4"/>
    </sheetView>
  </sheetViews>
  <sheetFormatPr defaultRowHeight="15"/>
  <cols>
    <col min="1" max="1" width="18.140625" bestFit="1" customWidth="1"/>
    <col min="2" max="2" width="15.42578125" bestFit="1" customWidth="1"/>
  </cols>
  <sheetData>
    <row r="3" spans="1:2">
      <c r="A3" s="2" t="s">
        <v>1</v>
      </c>
      <c r="B3" t="s">
        <v>953</v>
      </c>
    </row>
    <row r="4" spans="1:2">
      <c r="A4" s="3" t="s">
        <v>29</v>
      </c>
      <c r="B4" s="4"/>
    </row>
    <row r="5" spans="1:2">
      <c r="A5" s="53" t="s">
        <v>106</v>
      </c>
      <c r="B5" s="4">
        <v>125.25999999999999</v>
      </c>
    </row>
    <row r="6" spans="1:2">
      <c r="A6" s="53" t="s">
        <v>37</v>
      </c>
      <c r="B6" s="4">
        <v>377.25999999999993</v>
      </c>
    </row>
    <row r="7" spans="1:2">
      <c r="A7" s="3" t="s">
        <v>713</v>
      </c>
      <c r="B7" s="4"/>
    </row>
    <row r="8" spans="1:2">
      <c r="A8" s="53" t="s">
        <v>106</v>
      </c>
      <c r="B8" s="4">
        <v>8</v>
      </c>
    </row>
    <row r="9" spans="1:2">
      <c r="A9" s="53" t="s">
        <v>37</v>
      </c>
      <c r="B9" s="4">
        <v>153.13999999999996</v>
      </c>
    </row>
    <row r="10" spans="1:2">
      <c r="A10" s="3" t="s">
        <v>715</v>
      </c>
      <c r="B10" s="4"/>
    </row>
    <row r="11" spans="1:2">
      <c r="A11" s="53" t="s">
        <v>37</v>
      </c>
      <c r="B11" s="4">
        <v>90.259999999999991</v>
      </c>
    </row>
    <row r="12" spans="1:2">
      <c r="A12" s="3" t="s">
        <v>714</v>
      </c>
      <c r="B12" s="4"/>
    </row>
    <row r="13" spans="1:2">
      <c r="A13" s="53" t="s">
        <v>37</v>
      </c>
      <c r="B13" s="4">
        <v>179.66</v>
      </c>
    </row>
    <row r="14" spans="1:2">
      <c r="A14" s="3" t="s">
        <v>2</v>
      </c>
      <c r="B14" s="4">
        <v>933.57999999999981</v>
      </c>
    </row>
  </sheetData>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D40"/>
  <sheetViews>
    <sheetView workbookViewId="0">
      <selection activeCell="D23" sqref="D23"/>
    </sheetView>
  </sheetViews>
  <sheetFormatPr defaultRowHeight="15"/>
  <cols>
    <col min="1" max="1" width="14.140625" customWidth="1"/>
    <col min="2" max="2" width="17.85546875" customWidth="1"/>
    <col min="3" max="3" width="12.140625" customWidth="1"/>
    <col min="4" max="5" width="11.28515625" customWidth="1"/>
    <col min="6" max="6" width="15.42578125" customWidth="1"/>
    <col min="7" max="7" width="23.7109375" bestFit="1" customWidth="1"/>
    <col min="8" max="8" width="20.42578125" bestFit="1" customWidth="1"/>
    <col min="9" max="9" width="28.7109375" bestFit="1" customWidth="1"/>
    <col min="10" max="10" width="12.140625" bestFit="1" customWidth="1"/>
    <col min="11" max="11" width="18.28515625" bestFit="1" customWidth="1"/>
    <col min="12" max="12" width="10.42578125" bestFit="1" customWidth="1"/>
    <col min="13" max="13" width="12.140625" bestFit="1" customWidth="1"/>
    <col min="14" max="14" width="13.5703125" bestFit="1" customWidth="1"/>
    <col min="15" max="15" width="11.28515625" bestFit="1" customWidth="1"/>
  </cols>
  <sheetData>
    <row r="1" spans="1:2">
      <c r="A1" s="2" t="s">
        <v>24</v>
      </c>
      <c r="B1" t="s">
        <v>919</v>
      </c>
    </row>
    <row r="3" spans="1:2">
      <c r="A3" s="2" t="s">
        <v>1</v>
      </c>
      <c r="B3" t="s">
        <v>953</v>
      </c>
    </row>
    <row r="4" spans="1:2">
      <c r="A4" s="3" t="s">
        <v>7</v>
      </c>
      <c r="B4" s="4">
        <v>91.25</v>
      </c>
    </row>
    <row r="5" spans="1:2">
      <c r="A5" s="3" t="s">
        <v>6</v>
      </c>
      <c r="B5" s="4">
        <v>64.5</v>
      </c>
    </row>
    <row r="6" spans="1:2">
      <c r="A6" s="3" t="s">
        <v>5</v>
      </c>
      <c r="B6" s="4">
        <v>76.3</v>
      </c>
    </row>
    <row r="7" spans="1:2">
      <c r="A7" s="3" t="s">
        <v>8</v>
      </c>
      <c r="B7" s="4">
        <v>193.10000000000002</v>
      </c>
    </row>
    <row r="8" spans="1:2">
      <c r="A8" s="3" t="s">
        <v>314</v>
      </c>
      <c r="B8" s="4">
        <v>52</v>
      </c>
    </row>
    <row r="9" spans="1:2">
      <c r="A9" s="3" t="s">
        <v>17</v>
      </c>
      <c r="B9" s="4">
        <v>101.6</v>
      </c>
    </row>
    <row r="10" spans="1:2">
      <c r="A10" s="3" t="s">
        <v>315</v>
      </c>
      <c r="B10" s="4">
        <v>126.58000000000001</v>
      </c>
    </row>
    <row r="11" spans="1:2">
      <c r="A11" s="3" t="s">
        <v>571</v>
      </c>
      <c r="B11" s="4">
        <v>95</v>
      </c>
    </row>
    <row r="12" spans="1:2">
      <c r="A12" s="3" t="s">
        <v>486</v>
      </c>
      <c r="B12" s="4">
        <v>27</v>
      </c>
    </row>
    <row r="13" spans="1:2">
      <c r="A13" s="3" t="s">
        <v>527</v>
      </c>
      <c r="B13" s="4">
        <v>45.75</v>
      </c>
    </row>
    <row r="14" spans="1:2">
      <c r="A14" s="3" t="s">
        <v>680</v>
      </c>
      <c r="B14" s="4">
        <v>40</v>
      </c>
    </row>
    <row r="15" spans="1:2">
      <c r="A15" s="3" t="s">
        <v>899</v>
      </c>
      <c r="B15" s="4">
        <v>19</v>
      </c>
    </row>
    <row r="16" spans="1:2">
      <c r="A16" s="3" t="s">
        <v>1022</v>
      </c>
      <c r="B16" s="4">
        <v>1.5</v>
      </c>
    </row>
    <row r="17" spans="1:4">
      <c r="A17" s="3" t="s">
        <v>2</v>
      </c>
      <c r="B17" s="4">
        <v>933.58</v>
      </c>
    </row>
    <row r="23" spans="1:4">
      <c r="A23" s="2" t="s">
        <v>24</v>
      </c>
      <c r="B23" t="s">
        <v>919</v>
      </c>
    </row>
    <row r="25" spans="1:4">
      <c r="A25" s="2" t="s">
        <v>953</v>
      </c>
      <c r="B25" s="2" t="s">
        <v>3</v>
      </c>
    </row>
    <row r="26" spans="1:4">
      <c r="A26" s="2" t="s">
        <v>1</v>
      </c>
      <c r="B26" t="s">
        <v>37</v>
      </c>
      <c r="C26" t="s">
        <v>106</v>
      </c>
      <c r="D26" t="s">
        <v>2</v>
      </c>
    </row>
    <row r="27" spans="1:4">
      <c r="A27" s="3" t="s">
        <v>7</v>
      </c>
      <c r="B27" s="4">
        <v>91.25</v>
      </c>
      <c r="C27" s="4"/>
      <c r="D27" s="4">
        <v>91.25</v>
      </c>
    </row>
    <row r="28" spans="1:4">
      <c r="A28" s="3" t="s">
        <v>17</v>
      </c>
      <c r="B28" s="4">
        <v>99.6</v>
      </c>
      <c r="C28" s="4">
        <v>2</v>
      </c>
      <c r="D28" s="4">
        <v>101.6</v>
      </c>
    </row>
    <row r="29" spans="1:4">
      <c r="A29" s="3" t="s">
        <v>314</v>
      </c>
      <c r="B29" s="4">
        <v>46.5</v>
      </c>
      <c r="C29" s="4">
        <v>5.5</v>
      </c>
      <c r="D29" s="4">
        <v>52</v>
      </c>
    </row>
    <row r="30" spans="1:4">
      <c r="A30" s="3" t="s">
        <v>6</v>
      </c>
      <c r="B30" s="4">
        <v>40.5</v>
      </c>
      <c r="C30" s="4">
        <v>24</v>
      </c>
      <c r="D30" s="4">
        <v>64.5</v>
      </c>
    </row>
    <row r="31" spans="1:4">
      <c r="A31" s="3" t="s">
        <v>5</v>
      </c>
      <c r="B31" s="4">
        <v>72.3</v>
      </c>
      <c r="C31" s="4">
        <v>4</v>
      </c>
      <c r="D31" s="4">
        <v>76.3</v>
      </c>
    </row>
    <row r="32" spans="1:4">
      <c r="A32" s="3" t="s">
        <v>8</v>
      </c>
      <c r="B32" s="4">
        <v>144.07999999999998</v>
      </c>
      <c r="C32" s="4">
        <v>49.019999999999996</v>
      </c>
      <c r="D32" s="4">
        <v>193.09999999999997</v>
      </c>
    </row>
    <row r="33" spans="1:4">
      <c r="A33" s="3" t="s">
        <v>315</v>
      </c>
      <c r="B33" s="4">
        <v>103.34000000000002</v>
      </c>
      <c r="C33" s="4">
        <v>23.240000000000002</v>
      </c>
      <c r="D33" s="4">
        <v>126.58000000000001</v>
      </c>
    </row>
    <row r="34" spans="1:4">
      <c r="A34" s="3" t="s">
        <v>571</v>
      </c>
      <c r="B34" s="4">
        <v>90.5</v>
      </c>
      <c r="C34" s="4">
        <v>4.5</v>
      </c>
      <c r="D34" s="4">
        <v>95</v>
      </c>
    </row>
    <row r="35" spans="1:4">
      <c r="A35" s="3" t="s">
        <v>486</v>
      </c>
      <c r="B35" s="4">
        <v>27</v>
      </c>
      <c r="C35" s="4"/>
      <c r="D35" s="4">
        <v>27</v>
      </c>
    </row>
    <row r="36" spans="1:4">
      <c r="A36" s="3" t="s">
        <v>527</v>
      </c>
      <c r="B36" s="4">
        <v>27.75</v>
      </c>
      <c r="C36" s="4">
        <v>18</v>
      </c>
      <c r="D36" s="4">
        <v>45.75</v>
      </c>
    </row>
    <row r="37" spans="1:4">
      <c r="A37" s="3" t="s">
        <v>680</v>
      </c>
      <c r="B37" s="4">
        <v>37</v>
      </c>
      <c r="C37" s="4">
        <v>3</v>
      </c>
      <c r="D37" s="4">
        <v>40</v>
      </c>
    </row>
    <row r="38" spans="1:4">
      <c r="A38" s="3" t="s">
        <v>899</v>
      </c>
      <c r="B38" s="4">
        <v>19</v>
      </c>
      <c r="C38" s="4"/>
      <c r="D38" s="4">
        <v>19</v>
      </c>
    </row>
    <row r="39" spans="1:4">
      <c r="A39" s="3" t="s">
        <v>1022</v>
      </c>
      <c r="B39" s="4">
        <v>1.5</v>
      </c>
      <c r="C39" s="4"/>
      <c r="D39" s="4">
        <v>1.5</v>
      </c>
    </row>
    <row r="40" spans="1:4">
      <c r="A40" s="3" t="s">
        <v>2</v>
      </c>
      <c r="B40" s="4">
        <v>800.32</v>
      </c>
      <c r="C40" s="4">
        <v>133.26</v>
      </c>
      <c r="D40" s="4">
        <v>933.58</v>
      </c>
    </row>
  </sheetData>
  <pageMargins left="0.7" right="0.7" top="0.75" bottom="0.75" header="0.3" footer="0.3"/>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sheetPr>
  <dimension ref="A1:I5603"/>
  <sheetViews>
    <sheetView workbookViewId="0">
      <selection activeCell="D2" sqref="D2"/>
    </sheetView>
  </sheetViews>
  <sheetFormatPr defaultRowHeight="15"/>
  <cols>
    <col min="1" max="1" width="11" bestFit="1" customWidth="1"/>
    <col min="2" max="2" width="11.28515625" bestFit="1" customWidth="1"/>
    <col min="4" max="4" width="14.140625" bestFit="1" customWidth="1"/>
    <col min="5" max="5" width="71.42578125" bestFit="1" customWidth="1"/>
    <col min="6" max="6" width="13.5703125" bestFit="1" customWidth="1"/>
    <col min="7" max="7" width="11.28515625" bestFit="1" customWidth="1"/>
    <col min="8" max="8" width="13.140625" customWidth="1"/>
    <col min="9" max="9" width="17.7109375" bestFit="1" customWidth="1"/>
    <col min="10" max="10" width="16.42578125" bestFit="1" customWidth="1"/>
    <col min="12" max="12" width="17.7109375" bestFit="1" customWidth="1"/>
    <col min="13" max="13" width="16.28515625" customWidth="1"/>
    <col min="14" max="16" width="10.140625" customWidth="1"/>
    <col min="17" max="17" width="11.28515625" customWidth="1"/>
    <col min="18" max="18" width="9.140625" customWidth="1"/>
    <col min="19" max="23" width="10.140625" customWidth="1"/>
    <col min="24" max="24" width="11.28515625" customWidth="1"/>
    <col min="25" max="33" width="17.7109375" bestFit="1" customWidth="1"/>
    <col min="34" max="34" width="22.7109375" bestFit="1" customWidth="1"/>
    <col min="35" max="35" width="21.5703125" customWidth="1"/>
    <col min="36" max="139" width="16.28515625" bestFit="1" customWidth="1"/>
    <col min="140" max="140" width="11.28515625" bestFit="1" customWidth="1"/>
  </cols>
  <sheetData>
    <row r="1" spans="1:9">
      <c r="A1" t="s">
        <v>313</v>
      </c>
      <c r="B1" t="s">
        <v>727</v>
      </c>
      <c r="C1" t="s">
        <v>728</v>
      </c>
      <c r="D1" t="s">
        <v>729</v>
      </c>
      <c r="E1" t="s">
        <v>838</v>
      </c>
      <c r="F1" t="s">
        <v>839</v>
      </c>
      <c r="G1" t="s">
        <v>958</v>
      </c>
      <c r="H1" t="s">
        <v>1002</v>
      </c>
      <c r="I1" t="s">
        <v>1108</v>
      </c>
    </row>
    <row r="2" spans="1:9">
      <c r="A2" s="13">
        <f>IF('CLZ Pr'!C2 = "", "", 'CLZ Pr'!C2)</f>
        <v>40969</v>
      </c>
      <c r="B2">
        <f>'CLZ Pr'!O2</f>
        <v>5</v>
      </c>
      <c r="C2" s="14">
        <f>'CLZ Pr'!H2</f>
        <v>800</v>
      </c>
      <c r="D2" t="str">
        <f>'CLZ Pr'!W2</f>
        <v>Alex Gorman</v>
      </c>
      <c r="E2" t="str">
        <f>'CLZ Pr'!B2</f>
        <v>Solazyme, Inc.Tier3</v>
      </c>
      <c r="F2" t="str">
        <f>'CLZ Pr'!N2</f>
        <v>Package Small</v>
      </c>
      <c r="G2">
        <f>'CLZ Pr'!X2</f>
        <v>0</v>
      </c>
      <c r="H2" t="str">
        <f>'CLZ Pr'!E2</f>
        <v>USA</v>
      </c>
      <c r="I2">
        <f>'CLZ Pr'!U2</f>
        <v>4</v>
      </c>
    </row>
    <row r="3" spans="1:9">
      <c r="A3" s="13">
        <f>IF('CLZ Pr'!C3 = "", "", 'CLZ Pr'!C3)</f>
        <v>40969</v>
      </c>
      <c r="B3">
        <f>'CLZ Pr'!O3</f>
        <v>2</v>
      </c>
      <c r="C3" s="14">
        <f>'CLZ Pr'!H3</f>
        <v>0</v>
      </c>
      <c r="D3" t="str">
        <f>'CLZ Pr'!W3</f>
        <v>G.I.Teh</v>
      </c>
      <c r="E3" t="str">
        <f>'CLZ Pr'!B3</f>
        <v>Heritage ArchitectureNon-Billable Committed Hours</v>
      </c>
      <c r="F3" t="str">
        <f>'CLZ Pr'!N3</f>
        <v>Fixed Hours</v>
      </c>
      <c r="G3">
        <f>'CLZ Pr'!X3</f>
        <v>0</v>
      </c>
      <c r="H3" t="str">
        <f>'CLZ Pr'!E3</f>
        <v>USA</v>
      </c>
      <c r="I3">
        <f>'CLZ Pr'!U3</f>
        <v>0</v>
      </c>
    </row>
    <row r="4" spans="1:9">
      <c r="A4" s="13">
        <f>IF('CLZ Pr'!C4 = "", "", 'CLZ Pr'!C4)</f>
        <v>40974</v>
      </c>
      <c r="B4">
        <f>'CLZ Pr'!O4</f>
        <v>6</v>
      </c>
      <c r="C4" s="14">
        <f>'CLZ Pr'!H4</f>
        <v>0</v>
      </c>
      <c r="D4" t="str">
        <f>'CLZ Pr'!W4</f>
        <v>Roni Feldsher</v>
      </c>
      <c r="E4" t="str">
        <f>'CLZ Pr'!B4</f>
        <v>UnitedHealthcareNon-Billable Committed Hours</v>
      </c>
      <c r="F4" t="str">
        <f>'CLZ Pr'!N4</f>
        <v>Fixed Hours</v>
      </c>
      <c r="G4">
        <f>'CLZ Pr'!X4</f>
        <v>0</v>
      </c>
      <c r="H4" t="str">
        <f>'CLZ Pr'!E4</f>
        <v>USA</v>
      </c>
      <c r="I4">
        <f>'CLZ Pr'!U4</f>
        <v>6.42</v>
      </c>
    </row>
    <row r="5" spans="1:9">
      <c r="A5" s="13">
        <f>IF('CLZ Pr'!C5 = "", "", 'CLZ Pr'!C5)</f>
        <v>40976</v>
      </c>
      <c r="B5">
        <f>'CLZ Pr'!O5</f>
        <v>1.5</v>
      </c>
      <c r="C5" s="14">
        <f>'CLZ Pr'!H5</f>
        <v>167</v>
      </c>
      <c r="D5" t="str">
        <f>'CLZ Pr'!W5</f>
        <v>Alex Gorman</v>
      </c>
      <c r="E5" t="str">
        <f>'CLZ Pr'!B5</f>
        <v>Pristine Sun LLC Fixed 1 Hour Excel Report</v>
      </c>
      <c r="F5" t="str">
        <f>'CLZ Pr'!N5</f>
        <v>Fixed Hours</v>
      </c>
      <c r="G5">
        <f>'CLZ Pr'!X5</f>
        <v>0</v>
      </c>
      <c r="H5" t="str">
        <f>'CLZ Pr'!E5</f>
        <v>USA</v>
      </c>
      <c r="I5">
        <f>'CLZ Pr'!U5</f>
        <v>0</v>
      </c>
    </row>
    <row r="6" spans="1:9">
      <c r="A6" s="13">
        <f>IF('CLZ Pr'!C6 = "", "", 'CLZ Pr'!C6)</f>
        <v>40976</v>
      </c>
      <c r="B6">
        <f>'CLZ Pr'!O6</f>
        <v>8</v>
      </c>
      <c r="C6" s="14">
        <f>'CLZ Pr'!H6</f>
        <v>1000</v>
      </c>
      <c r="D6" t="str">
        <f>'CLZ Pr'!W6</f>
        <v>Rami Cohen</v>
      </c>
      <c r="E6" t="str">
        <f>'CLZ Pr'!B6</f>
        <v>IOMEDIA Fixed Hours</v>
      </c>
      <c r="F6" t="str">
        <f>'CLZ Pr'!N6</f>
        <v>Fixed Hours</v>
      </c>
      <c r="G6">
        <f>'CLZ Pr'!X6</f>
        <v>0</v>
      </c>
      <c r="H6" t="str">
        <f>'CLZ Pr'!E6</f>
        <v>USA</v>
      </c>
      <c r="I6">
        <f>'CLZ Pr'!U6</f>
        <v>0</v>
      </c>
    </row>
    <row r="7" spans="1:9">
      <c r="A7" s="13">
        <f>IF('CLZ Pr'!C7 = "", "", 'CLZ Pr'!C7)</f>
        <v>40979</v>
      </c>
      <c r="B7">
        <f>'CLZ Pr'!O7</f>
        <v>5</v>
      </c>
      <c r="C7" s="14">
        <f>'CLZ Pr'!H7</f>
        <v>800</v>
      </c>
      <c r="D7" t="str">
        <f>'CLZ Pr'!W7</f>
        <v>Evgeni Haikin</v>
      </c>
      <c r="E7" t="str">
        <f>'CLZ Pr'!B7</f>
        <v>Capital One Advisers Sp. z o.o. Tier3</v>
      </c>
      <c r="F7" t="str">
        <f>'CLZ Pr'!N7</f>
        <v>Package Small</v>
      </c>
      <c r="G7">
        <f>'CLZ Pr'!X7</f>
        <v>0</v>
      </c>
      <c r="H7" t="str">
        <f>'CLZ Pr'!E7</f>
        <v>EMEA</v>
      </c>
      <c r="I7">
        <f>'CLZ Pr'!U7</f>
        <v>0</v>
      </c>
    </row>
    <row r="8" spans="1:9">
      <c r="A8" s="13">
        <f>IF('CLZ Pr'!C8 = "", "", 'CLZ Pr'!C8)</f>
        <v>40979</v>
      </c>
      <c r="B8">
        <f>'CLZ Pr'!O8</f>
        <v>5.5</v>
      </c>
      <c r="C8" s="14">
        <f>'CLZ Pr'!H8</f>
        <v>800</v>
      </c>
      <c r="D8" t="str">
        <f>'CLZ Pr'!W8</f>
        <v>David Goulden</v>
      </c>
      <c r="E8" t="str">
        <f>'CLZ Pr'!B8</f>
        <v>The Competition Authority Tier3</v>
      </c>
      <c r="F8" t="str">
        <f>'CLZ Pr'!N8</f>
        <v>Package Small</v>
      </c>
      <c r="G8">
        <f>'CLZ Pr'!X8</f>
        <v>0</v>
      </c>
      <c r="H8" t="str">
        <f>'CLZ Pr'!E8</f>
        <v>EMEA</v>
      </c>
      <c r="I8">
        <f>'CLZ Pr'!U8</f>
        <v>2.5</v>
      </c>
    </row>
    <row r="9" spans="1:9">
      <c r="A9" s="13">
        <f>IF('CLZ Pr'!C9 = "", "", 'CLZ Pr'!C9)</f>
        <v>40980</v>
      </c>
      <c r="B9">
        <f>'CLZ Pr'!O9</f>
        <v>1</v>
      </c>
      <c r="C9" s="14">
        <f>'CLZ Pr'!H9</f>
        <v>0</v>
      </c>
      <c r="D9" t="str">
        <f>'CLZ Pr'!W9</f>
        <v>Alex Gorman</v>
      </c>
      <c r="E9" t="str">
        <f>'CLZ Pr'!B9</f>
        <v>Nexenta Systems - 1 Non-Billable Committed Hour</v>
      </c>
      <c r="F9" t="str">
        <f>'CLZ Pr'!N9</f>
        <v>Fixed Hours</v>
      </c>
      <c r="G9">
        <f>'CLZ Pr'!X9</f>
        <v>0</v>
      </c>
      <c r="H9" t="str">
        <f>'CLZ Pr'!E9</f>
        <v>USA</v>
      </c>
      <c r="I9">
        <f>'CLZ Pr'!U9</f>
        <v>0</v>
      </c>
    </row>
    <row r="10" spans="1:9">
      <c r="A10" s="13">
        <f>IF('CLZ Pr'!C10 = "", "", 'CLZ Pr'!C10)</f>
        <v>40981</v>
      </c>
      <c r="B10">
        <f>'CLZ Pr'!O10</f>
        <v>24</v>
      </c>
      <c r="C10" s="14">
        <f>'CLZ Pr'!H10</f>
        <v>3500</v>
      </c>
      <c r="D10" t="str">
        <f>'CLZ Pr'!W10</f>
        <v>Alex Gorman</v>
      </c>
      <c r="E10" t="str">
        <f>'CLZ Pr'!B10</f>
        <v>HP Training Large</v>
      </c>
      <c r="F10" t="str">
        <f>'CLZ Pr'!N10</f>
        <v>Package Large</v>
      </c>
      <c r="G10">
        <f>'CLZ Pr'!X10</f>
        <v>0</v>
      </c>
      <c r="H10" t="str">
        <f>'CLZ Pr'!E10</f>
        <v>USA</v>
      </c>
      <c r="I10">
        <f>'CLZ Pr'!U10</f>
        <v>9.08</v>
      </c>
    </row>
    <row r="11" spans="1:9">
      <c r="A11" s="13">
        <f>IF('CLZ Pr'!C11 = "", "", 'CLZ Pr'!C11)</f>
        <v>40981</v>
      </c>
      <c r="B11">
        <f>'CLZ Pr'!O11</f>
        <v>10</v>
      </c>
      <c r="C11" s="14">
        <f>'CLZ Pr'!H11</f>
        <v>0</v>
      </c>
      <c r="D11" t="str">
        <f>'CLZ Pr'!W11</f>
        <v>Josh Santos</v>
      </c>
      <c r="E11" t="str">
        <f>'CLZ Pr'!B11</f>
        <v>Marketo - Professional Services Hours</v>
      </c>
      <c r="F11" t="str">
        <f>'CLZ Pr'!N11</f>
        <v>Fixed Hours</v>
      </c>
      <c r="G11">
        <f>'CLZ Pr'!X11</f>
        <v>0</v>
      </c>
      <c r="H11" t="str">
        <f>'CLZ Pr'!E11</f>
        <v>USA</v>
      </c>
      <c r="I11">
        <f>'CLZ Pr'!U11</f>
        <v>8</v>
      </c>
    </row>
    <row r="12" spans="1:9">
      <c r="A12" s="13">
        <f>IF('CLZ Pr'!C12 = "", "", 'CLZ Pr'!C12)</f>
        <v>40982</v>
      </c>
      <c r="B12">
        <f>'CLZ Pr'!O12</f>
        <v>1</v>
      </c>
      <c r="C12" s="14">
        <f>'CLZ Pr'!H12</f>
        <v>167</v>
      </c>
      <c r="D12" t="str">
        <f>'CLZ Pr'!W12</f>
        <v>Rob Sidhu</v>
      </c>
      <c r="E12" t="str">
        <f>'CLZ Pr'!B12</f>
        <v>_ Fixed Hours (Arbor)</v>
      </c>
      <c r="F12" t="str">
        <f>'CLZ Pr'!N12</f>
        <v>Fixed Hours</v>
      </c>
      <c r="G12">
        <f>'CLZ Pr'!X12</f>
        <v>0</v>
      </c>
      <c r="H12" t="str">
        <f>'CLZ Pr'!E12</f>
        <v>USA</v>
      </c>
      <c r="I12">
        <f>'CLZ Pr'!U12</f>
        <v>0</v>
      </c>
    </row>
    <row r="13" spans="1:9">
      <c r="A13" s="13">
        <f>IF('CLZ Pr'!C13 = "", "", 'CLZ Pr'!C13)</f>
        <v>40982</v>
      </c>
      <c r="B13">
        <f>'CLZ Pr'!O13</f>
        <v>2</v>
      </c>
      <c r="C13" s="14">
        <f>'CLZ Pr'!H13</f>
        <v>0</v>
      </c>
      <c r="D13" t="str">
        <f>'CLZ Pr'!W13</f>
        <v>Alex Gorman</v>
      </c>
      <c r="E13" t="str">
        <f>'CLZ Pr'!B13</f>
        <v>Edifice Information Management - 2 Non-Billable Committed Hour</v>
      </c>
      <c r="F13" t="str">
        <f>'CLZ Pr'!N13</f>
        <v>Fixed Hours</v>
      </c>
      <c r="G13">
        <f>'CLZ Pr'!X13</f>
        <v>0</v>
      </c>
      <c r="H13" t="str">
        <f>'CLZ Pr'!E13</f>
        <v>USA</v>
      </c>
      <c r="I13">
        <f>'CLZ Pr'!U13</f>
        <v>0</v>
      </c>
    </row>
    <row r="14" spans="1:9">
      <c r="A14" s="13">
        <f>IF('CLZ Pr'!C14 = "", "", 'CLZ Pr'!C14)</f>
        <v>40982</v>
      </c>
      <c r="B14">
        <f>'CLZ Pr'!O14</f>
        <v>2</v>
      </c>
      <c r="C14" s="14">
        <f>'CLZ Pr'!H14</f>
        <v>0</v>
      </c>
      <c r="D14" t="str">
        <f>'CLZ Pr'!W14</f>
        <v>Alex Gorman</v>
      </c>
      <c r="E14" t="str">
        <f>'CLZ Pr'!B14</f>
        <v>PlatformOne - 2 Non-Billable Committed Hours</v>
      </c>
      <c r="F14" t="str">
        <f>'CLZ Pr'!N14</f>
        <v>Fixed Hours</v>
      </c>
      <c r="G14">
        <f>'CLZ Pr'!X14</f>
        <v>0</v>
      </c>
      <c r="H14" t="str">
        <f>'CLZ Pr'!E14</f>
        <v>USA</v>
      </c>
      <c r="I14">
        <f>'CLZ Pr'!U14</f>
        <v>0.57999999999999996</v>
      </c>
    </row>
    <row r="15" spans="1:9">
      <c r="A15" s="13">
        <f>IF('CLZ Pr'!C15 = "", "", 'CLZ Pr'!C15)</f>
        <v>40984</v>
      </c>
      <c r="B15">
        <f>'CLZ Pr'!O15</f>
        <v>10</v>
      </c>
      <c r="C15" s="14">
        <f>'CLZ Pr'!H15</f>
        <v>1500</v>
      </c>
      <c r="D15" t="str">
        <f>'CLZ Pr'!W15</f>
        <v>David Goulden</v>
      </c>
      <c r="E15" t="str">
        <f>'CLZ Pr'!B15</f>
        <v>Block Solutions Tier2</v>
      </c>
      <c r="F15" t="str">
        <f>'CLZ Pr'!N15</f>
        <v>Package Medium</v>
      </c>
      <c r="G15" t="str">
        <f>'CLZ Pr'!X15</f>
        <v>N-X-45021</v>
      </c>
      <c r="H15" t="str">
        <f>'CLZ Pr'!E15</f>
        <v>EMEA</v>
      </c>
      <c r="I15">
        <f>'CLZ Pr'!U15</f>
        <v>0</v>
      </c>
    </row>
    <row r="16" spans="1:9">
      <c r="A16" s="13">
        <f>IF('CLZ Pr'!C16 = "", "", 'CLZ Pr'!C16)</f>
        <v>40984</v>
      </c>
      <c r="B16">
        <f>'CLZ Pr'!O16</f>
        <v>24</v>
      </c>
      <c r="C16" s="14">
        <f>'CLZ Pr'!H16</f>
        <v>3500</v>
      </c>
      <c r="D16" t="str">
        <f>'CLZ Pr'!W16</f>
        <v>Josh Santos</v>
      </c>
      <c r="E16" t="str">
        <f>'CLZ Pr'!B16</f>
        <v>PureDriven Tier1</v>
      </c>
      <c r="F16" t="str">
        <f>'CLZ Pr'!N16</f>
        <v>Package Large</v>
      </c>
      <c r="G16">
        <f>'CLZ Pr'!X16</f>
        <v>0</v>
      </c>
      <c r="H16" t="str">
        <f>'CLZ Pr'!E16</f>
        <v>USA</v>
      </c>
      <c r="I16">
        <f>'CLZ Pr'!U16</f>
        <v>9</v>
      </c>
    </row>
    <row r="17" spans="1:9">
      <c r="A17" s="13">
        <f>IF('CLZ Pr'!C17 = "", "", 'CLZ Pr'!C17)</f>
        <v>40988</v>
      </c>
      <c r="B17">
        <f>'CLZ Pr'!O17</f>
        <v>10</v>
      </c>
      <c r="C17" s="14">
        <f>'CLZ Pr'!H17</f>
        <v>1000</v>
      </c>
      <c r="D17" t="str">
        <f>'CLZ Pr'!W17</f>
        <v>Alex Gorman</v>
      </c>
      <c r="E17" t="str">
        <f>'CLZ Pr'!B17</f>
        <v>BPL Global Medium</v>
      </c>
      <c r="F17" t="str">
        <f>'CLZ Pr'!N17</f>
        <v>Package Medium</v>
      </c>
      <c r="G17">
        <f>'CLZ Pr'!X17</f>
        <v>0</v>
      </c>
      <c r="H17" t="str">
        <f>'CLZ Pr'!E17</f>
        <v>USA</v>
      </c>
      <c r="I17">
        <f>'CLZ Pr'!U17</f>
        <v>3</v>
      </c>
    </row>
    <row r="18" spans="1:9">
      <c r="A18" s="13">
        <f>IF('CLZ Pr'!C18 = "", "", 'CLZ Pr'!C18)</f>
        <v>40990</v>
      </c>
      <c r="B18">
        <f>'CLZ Pr'!O18</f>
        <v>1</v>
      </c>
      <c r="C18" s="14">
        <f>'CLZ Pr'!H18</f>
        <v>0</v>
      </c>
      <c r="D18" t="str">
        <f>'CLZ Pr'!W18</f>
        <v>Alex Gorman</v>
      </c>
      <c r="E18" t="str">
        <f>'CLZ Pr'!B18</f>
        <v>Total Systems Development, Inc. Non-Billable Committed Hours</v>
      </c>
      <c r="F18" t="str">
        <f>'CLZ Pr'!N18</f>
        <v>Fixed Hours</v>
      </c>
      <c r="G18">
        <f>'CLZ Pr'!X18</f>
        <v>0</v>
      </c>
      <c r="H18" t="str">
        <f>'CLZ Pr'!E18</f>
        <v>USA</v>
      </c>
      <c r="I18">
        <f>'CLZ Pr'!U18</f>
        <v>0</v>
      </c>
    </row>
    <row r="19" spans="1:9">
      <c r="A19" s="13">
        <f>IF('CLZ Pr'!C19 = "", "", 'CLZ Pr'!C19)</f>
        <v>40991</v>
      </c>
      <c r="B19">
        <f>'CLZ Pr'!O19</f>
        <v>10</v>
      </c>
      <c r="C19" s="14">
        <f>'CLZ Pr'!H19</f>
        <v>1500</v>
      </c>
      <c r="D19" t="str">
        <f>'CLZ Pr'!W19</f>
        <v>Evgeni Haikin</v>
      </c>
      <c r="E19" t="str">
        <f>'CLZ Pr'!B19</f>
        <v>OECD OCDE Tier2</v>
      </c>
      <c r="F19" t="str">
        <f>'CLZ Pr'!N19</f>
        <v>Package Medium</v>
      </c>
      <c r="G19">
        <f>'CLZ Pr'!X19</f>
        <v>0</v>
      </c>
      <c r="H19" t="str">
        <f>'CLZ Pr'!E19</f>
        <v>EMEA</v>
      </c>
      <c r="I19">
        <f>'CLZ Pr'!U19</f>
        <v>10</v>
      </c>
    </row>
    <row r="20" spans="1:9">
      <c r="A20" s="13">
        <f>IF('CLZ Pr'!C20 = "", "", 'CLZ Pr'!C20)</f>
        <v>40994</v>
      </c>
      <c r="B20">
        <f>'CLZ Pr'!O20</f>
        <v>3</v>
      </c>
      <c r="C20" s="14">
        <f>'CLZ Pr'!H20</f>
        <v>500</v>
      </c>
      <c r="D20" t="str">
        <f>'CLZ Pr'!W20</f>
        <v>Josh Santos</v>
      </c>
      <c r="E20" t="str">
        <f>'CLZ Pr'!B20</f>
        <v>EMD Serono Project Management Office Fixed Hours</v>
      </c>
      <c r="F20" t="str">
        <f>'CLZ Pr'!N20</f>
        <v>Fixed Hours</v>
      </c>
      <c r="G20">
        <f>'CLZ Pr'!X20</f>
        <v>0</v>
      </c>
      <c r="H20" t="str">
        <f>'CLZ Pr'!E20</f>
        <v>USA</v>
      </c>
      <c r="I20">
        <f>'CLZ Pr'!U20</f>
        <v>0</v>
      </c>
    </row>
    <row r="21" spans="1:9">
      <c r="A21" s="13">
        <f>IF('CLZ Pr'!C21 = "", "", 'CLZ Pr'!C21)</f>
        <v>40995</v>
      </c>
      <c r="B21">
        <f>'CLZ Pr'!O21</f>
        <v>3</v>
      </c>
      <c r="C21" s="14">
        <f>'CLZ Pr'!H21</f>
        <v>500</v>
      </c>
      <c r="D21" t="str">
        <f>'CLZ Pr'!W21</f>
        <v>David Goulden</v>
      </c>
      <c r="E21" t="str">
        <f>'CLZ Pr'!B21</f>
        <v>ADAC-ICS Excel Report (3h)</v>
      </c>
      <c r="F21" t="str">
        <f>'CLZ Pr'!N21</f>
        <v>Fixed Hours</v>
      </c>
      <c r="G21">
        <f>'CLZ Pr'!X21</f>
        <v>0</v>
      </c>
      <c r="H21" t="str">
        <f>'CLZ Pr'!E21</f>
        <v>EMEA</v>
      </c>
      <c r="I21">
        <f>'CLZ Pr'!U21</f>
        <v>0</v>
      </c>
    </row>
    <row r="22" spans="1:9">
      <c r="A22" s="13">
        <f>IF('CLZ Pr'!C22 = "", "", 'CLZ Pr'!C22)</f>
        <v>40996</v>
      </c>
      <c r="B22">
        <f>'CLZ Pr'!O22</f>
        <v>24</v>
      </c>
      <c r="C22" s="14">
        <f>'CLZ Pr'!H22</f>
        <v>3500</v>
      </c>
      <c r="D22" t="str">
        <f>'CLZ Pr'!W22</f>
        <v>G.I.Teh</v>
      </c>
      <c r="E22" t="str">
        <f>'CLZ Pr'!B22</f>
        <v>Tessera Global Services, Inc. Tier1</v>
      </c>
      <c r="F22" t="str">
        <f>'CLZ Pr'!N22</f>
        <v>Package Large</v>
      </c>
      <c r="G22">
        <f>'CLZ Pr'!X22</f>
        <v>0</v>
      </c>
      <c r="H22" t="str">
        <f>'CLZ Pr'!E22</f>
        <v>USA</v>
      </c>
      <c r="I22">
        <f>'CLZ Pr'!U22</f>
        <v>4</v>
      </c>
    </row>
    <row r="23" spans="1:9">
      <c r="A23" s="13">
        <f>IF('CLZ Pr'!C23 = "", "", 'CLZ Pr'!C23)</f>
        <v>40996</v>
      </c>
      <c r="B23">
        <f>'CLZ Pr'!O23</f>
        <v>24</v>
      </c>
      <c r="C23" s="14">
        <f>'CLZ Pr'!H23</f>
        <v>3500</v>
      </c>
      <c r="D23" t="str">
        <f>'CLZ Pr'!W23</f>
        <v>Alex Gorman</v>
      </c>
      <c r="E23" t="str">
        <f>'CLZ Pr'!B23</f>
        <v>Memorial Family of Services Large</v>
      </c>
      <c r="F23" t="str">
        <f>'CLZ Pr'!N23</f>
        <v>Package Large</v>
      </c>
      <c r="G23">
        <f>'CLZ Pr'!X23</f>
        <v>0</v>
      </c>
      <c r="H23" t="str">
        <f>'CLZ Pr'!E23</f>
        <v>USA</v>
      </c>
      <c r="I23">
        <f>'CLZ Pr'!U23</f>
        <v>21</v>
      </c>
    </row>
    <row r="24" spans="1:9">
      <c r="A24" s="13">
        <f>IF('CLZ Pr'!C24 = "", "", 'CLZ Pr'!C24)</f>
        <v>40996</v>
      </c>
      <c r="B24">
        <f>'CLZ Pr'!O24</f>
        <v>3</v>
      </c>
      <c r="C24" s="14">
        <f>'CLZ Pr'!H24</f>
        <v>0</v>
      </c>
      <c r="D24" t="str">
        <f>'CLZ Pr'!W24</f>
        <v>Alex Gorman</v>
      </c>
      <c r="E24" t="str">
        <f>'CLZ Pr'!B24</f>
        <v>Aetna Non-Billable 3 Committed Hours</v>
      </c>
      <c r="F24" t="str">
        <f>'CLZ Pr'!N24</f>
        <v>Fixed Hours</v>
      </c>
      <c r="G24">
        <f>'CLZ Pr'!X24</f>
        <v>0</v>
      </c>
      <c r="H24" t="str">
        <f>'CLZ Pr'!E24</f>
        <v>USA</v>
      </c>
      <c r="I24">
        <f>'CLZ Pr'!U24</f>
        <v>2</v>
      </c>
    </row>
    <row r="25" spans="1:9">
      <c r="A25" s="13">
        <f>IF('CLZ Pr'!C25 = "", "", 'CLZ Pr'!C25)</f>
        <v>41001</v>
      </c>
      <c r="B25">
        <f>'CLZ Pr'!O25</f>
        <v>120</v>
      </c>
      <c r="C25" s="14">
        <f>'CLZ Pr'!H25</f>
        <v>8500</v>
      </c>
      <c r="D25" t="str">
        <f>'CLZ Pr'!W25</f>
        <v>Tal Noga</v>
      </c>
      <c r="E25" t="str">
        <f>'CLZ Pr'!B25</f>
        <v>Net Translators Implementation Program</v>
      </c>
      <c r="F25" t="str">
        <f>'CLZ Pr'!N25</f>
        <v>Fixed Hours</v>
      </c>
      <c r="G25">
        <f>'CLZ Pr'!X25</f>
        <v>0</v>
      </c>
      <c r="H25" t="str">
        <f>'CLZ Pr'!E25</f>
        <v>EMEA</v>
      </c>
      <c r="I25">
        <f>'CLZ Pr'!U25</f>
        <v>59.58</v>
      </c>
    </row>
    <row r="26" spans="1:9">
      <c r="A26" s="13">
        <f>IF('CLZ Pr'!C26 = "", "", 'CLZ Pr'!C26)</f>
        <v>41002</v>
      </c>
      <c r="B26">
        <f>'CLZ Pr'!O26</f>
        <v>5</v>
      </c>
      <c r="C26" s="14">
        <f>'CLZ Pr'!H26</f>
        <v>800</v>
      </c>
      <c r="D26" t="str">
        <f>'CLZ Pr'!W26</f>
        <v>Alex Gorman</v>
      </c>
      <c r="E26" t="str">
        <f>'CLZ Pr'!B26</f>
        <v>Aetna Consulting Small</v>
      </c>
      <c r="F26" t="str">
        <f>'CLZ Pr'!N26</f>
        <v>Package Small</v>
      </c>
      <c r="G26">
        <f>'CLZ Pr'!X26</f>
        <v>0</v>
      </c>
      <c r="H26" t="str">
        <f>'CLZ Pr'!E26</f>
        <v>USA</v>
      </c>
      <c r="I26">
        <f>'CLZ Pr'!U26</f>
        <v>2</v>
      </c>
    </row>
    <row r="27" spans="1:9">
      <c r="A27" s="13">
        <f>IF('CLZ Pr'!C27 = "", "", 'CLZ Pr'!C27)</f>
        <v>41002</v>
      </c>
      <c r="B27">
        <f>'CLZ Pr'!O27</f>
        <v>24</v>
      </c>
      <c r="C27" s="14">
        <f>'CLZ Pr'!H27</f>
        <v>3500</v>
      </c>
      <c r="D27" t="str">
        <f>'CLZ Pr'!W27</f>
        <v>Alex Gorman</v>
      </c>
      <c r="E27" t="str">
        <f>'CLZ Pr'!B27</f>
        <v>International Business Systems Large</v>
      </c>
      <c r="F27" t="str">
        <f>'CLZ Pr'!N27</f>
        <v>Package Large</v>
      </c>
      <c r="G27">
        <f>'CLZ Pr'!X27</f>
        <v>0</v>
      </c>
      <c r="H27" t="str">
        <f>'CLZ Pr'!E27</f>
        <v>USA</v>
      </c>
      <c r="I27">
        <f>'CLZ Pr'!U27</f>
        <v>22</v>
      </c>
    </row>
    <row r="28" spans="1:9">
      <c r="A28" s="13">
        <f>IF('CLZ Pr'!C28 = "", "", 'CLZ Pr'!C28)</f>
        <v>41003</v>
      </c>
      <c r="B28">
        <f>'CLZ Pr'!O28</f>
        <v>24</v>
      </c>
      <c r="C28" s="14">
        <f>'CLZ Pr'!H28</f>
        <v>3500</v>
      </c>
      <c r="D28" t="str">
        <f>'CLZ Pr'!W28</f>
        <v>Roni Feldsher</v>
      </c>
      <c r="E28" t="str">
        <f>'CLZ Pr'!B28</f>
        <v>Sony PlayStation PDIT:Large Package</v>
      </c>
      <c r="F28" t="str">
        <f>'CLZ Pr'!N28</f>
        <v>Package Large</v>
      </c>
      <c r="G28">
        <f>'CLZ Pr'!X28</f>
        <v>0</v>
      </c>
      <c r="H28" t="str">
        <f>'CLZ Pr'!E28</f>
        <v>USA</v>
      </c>
      <c r="I28">
        <f>'CLZ Pr'!U28</f>
        <v>5</v>
      </c>
    </row>
    <row r="29" spans="1:9">
      <c r="A29" s="13">
        <f>IF('CLZ Pr'!C29 = "", "", 'CLZ Pr'!C29)</f>
        <v>41004</v>
      </c>
      <c r="B29">
        <f>'CLZ Pr'!O29</f>
        <v>5</v>
      </c>
      <c r="C29" s="14">
        <f>'CLZ Pr'!H29</f>
        <v>800</v>
      </c>
      <c r="D29" t="str">
        <f>'CLZ Pr'!W29</f>
        <v>G.I.Teh</v>
      </c>
      <c r="E29" t="str">
        <f>'CLZ Pr'!B29</f>
        <v>Neenah Paper QS</v>
      </c>
      <c r="F29" t="str">
        <f>'CLZ Pr'!N29</f>
        <v>Package Small</v>
      </c>
      <c r="G29">
        <f>'CLZ Pr'!X29</f>
        <v>0</v>
      </c>
      <c r="H29" t="str">
        <f>'CLZ Pr'!E29</f>
        <v>USA</v>
      </c>
      <c r="I29">
        <f>'CLZ Pr'!U29</f>
        <v>3</v>
      </c>
    </row>
    <row r="30" spans="1:9">
      <c r="A30" s="13">
        <f>IF('CLZ Pr'!C30 = "", "", 'CLZ Pr'!C30)</f>
        <v>41004</v>
      </c>
      <c r="B30">
        <f>'CLZ Pr'!O30</f>
        <v>1</v>
      </c>
      <c r="C30" s="14">
        <f>'CLZ Pr'!H30</f>
        <v>0</v>
      </c>
      <c r="D30" t="str">
        <f>'CLZ Pr'!W30</f>
        <v>G.I.Teh</v>
      </c>
      <c r="E30" t="str">
        <f>'CLZ Pr'!B30</f>
        <v>Simthetiq</v>
      </c>
      <c r="F30" t="str">
        <f>'CLZ Pr'!N30</f>
        <v>Fixed Hours</v>
      </c>
      <c r="G30">
        <f>'CLZ Pr'!X30</f>
        <v>0</v>
      </c>
      <c r="H30" t="str">
        <f>'CLZ Pr'!E30</f>
        <v>USA</v>
      </c>
      <c r="I30">
        <f>'CLZ Pr'!U30</f>
        <v>0</v>
      </c>
    </row>
    <row r="31" spans="1:9">
      <c r="A31" s="13">
        <f>IF('CLZ Pr'!C31 = "", "", 'CLZ Pr'!C31)</f>
        <v>41012</v>
      </c>
      <c r="B31">
        <f>'CLZ Pr'!O31</f>
        <v>10</v>
      </c>
      <c r="C31" s="14">
        <f>'CLZ Pr'!H31</f>
        <v>1500</v>
      </c>
      <c r="D31" t="str">
        <f>'CLZ Pr'!W31</f>
        <v>Roni Feldsher</v>
      </c>
      <c r="E31" t="str">
        <f>'CLZ Pr'!B31</f>
        <v>IO Media 10 h PS</v>
      </c>
      <c r="F31" t="str">
        <f>'CLZ Pr'!N31</f>
        <v>Fixed Hours</v>
      </c>
      <c r="G31">
        <f>'CLZ Pr'!X31</f>
        <v>0</v>
      </c>
      <c r="H31" t="str">
        <f>'CLZ Pr'!E31</f>
        <v>USA</v>
      </c>
      <c r="I31">
        <f>'CLZ Pr'!U31</f>
        <v>0</v>
      </c>
    </row>
    <row r="32" spans="1:9">
      <c r="A32" s="13">
        <f>IF('CLZ Pr'!C32 = "", "", 'CLZ Pr'!C32)</f>
        <v>41015</v>
      </c>
      <c r="B32">
        <f>'CLZ Pr'!O32</f>
        <v>10</v>
      </c>
      <c r="C32" s="14">
        <f>'CLZ Pr'!H32</f>
        <v>1500</v>
      </c>
      <c r="D32" t="str">
        <f>'CLZ Pr'!W32</f>
        <v>Eran Fishov</v>
      </c>
      <c r="E32" t="str">
        <f>'CLZ Pr'!B32</f>
        <v>movento Schweiz AG:Medium Package</v>
      </c>
      <c r="F32" t="str">
        <f>'CLZ Pr'!N32</f>
        <v>Package Medium</v>
      </c>
      <c r="G32">
        <f>'CLZ Pr'!X32</f>
        <v>0</v>
      </c>
      <c r="H32" t="str">
        <f>'CLZ Pr'!E32</f>
        <v>EMEA</v>
      </c>
      <c r="I32">
        <f>'CLZ Pr'!U32</f>
        <v>4.7</v>
      </c>
    </row>
    <row r="33" spans="1:9">
      <c r="A33" s="13">
        <f>IF('CLZ Pr'!C33 = "", "", 'CLZ Pr'!C33)</f>
        <v>41015</v>
      </c>
      <c r="B33">
        <f>'CLZ Pr'!O33</f>
        <v>13</v>
      </c>
      <c r="C33" s="14">
        <f>'CLZ Pr'!H33</f>
        <v>1170</v>
      </c>
      <c r="D33" t="str">
        <f>'CLZ Pr'!W33</f>
        <v>Eran Fishov</v>
      </c>
      <c r="E33" t="str">
        <f>'CLZ Pr'!B33</f>
        <v>Kata Vitec 13 h PS</v>
      </c>
      <c r="F33" t="str">
        <f>'CLZ Pr'!N33</f>
        <v>Fixed Hours</v>
      </c>
      <c r="G33">
        <f>'CLZ Pr'!X33</f>
        <v>0</v>
      </c>
      <c r="H33" t="str">
        <f>'CLZ Pr'!E33</f>
        <v>EMEA</v>
      </c>
      <c r="I33">
        <f>'CLZ Pr'!U33</f>
        <v>9</v>
      </c>
    </row>
    <row r="34" spans="1:9">
      <c r="A34" s="13">
        <f>IF('CLZ Pr'!C34 = "", "", 'CLZ Pr'!C34)</f>
        <v>41015</v>
      </c>
      <c r="B34">
        <f>'CLZ Pr'!O34</f>
        <v>2</v>
      </c>
      <c r="C34" s="14">
        <f>'CLZ Pr'!H34</f>
        <v>0</v>
      </c>
      <c r="D34" t="str">
        <f>'CLZ Pr'!W34</f>
        <v>Josh Santos</v>
      </c>
      <c r="E34" t="str">
        <f>'CLZ Pr'!B34</f>
        <v>OnStar EPM 2 h PS</v>
      </c>
      <c r="F34" t="str">
        <f>'CLZ Pr'!N34</f>
        <v>Fixed Hours</v>
      </c>
      <c r="G34">
        <f>'CLZ Pr'!X34</f>
        <v>0</v>
      </c>
      <c r="H34" t="str">
        <f>'CLZ Pr'!E34</f>
        <v>USA</v>
      </c>
      <c r="I34">
        <f>'CLZ Pr'!U34</f>
        <v>0.5</v>
      </c>
    </row>
    <row r="35" spans="1:9">
      <c r="A35" s="13">
        <f>IF('CLZ Pr'!C35 = "", "", 'CLZ Pr'!C35)</f>
        <v>41015</v>
      </c>
      <c r="B35">
        <f>'CLZ Pr'!O35</f>
        <v>3</v>
      </c>
      <c r="C35" s="14">
        <f>'CLZ Pr'!H35</f>
        <v>500</v>
      </c>
      <c r="D35" t="str">
        <f>'CLZ Pr'!W35</f>
        <v>Josh Santos</v>
      </c>
      <c r="E35" t="str">
        <f>'CLZ Pr'!B35</f>
        <v>Frito-Lay 3 h PS</v>
      </c>
      <c r="F35" t="str">
        <f>'CLZ Pr'!N35</f>
        <v>Fixed Hours</v>
      </c>
      <c r="G35">
        <f>'CLZ Pr'!X35</f>
        <v>0</v>
      </c>
      <c r="H35" t="str">
        <f>'CLZ Pr'!E35</f>
        <v>USA</v>
      </c>
      <c r="I35">
        <f>'CLZ Pr'!U35</f>
        <v>2</v>
      </c>
    </row>
    <row r="36" spans="1:9">
      <c r="A36" s="13">
        <f>IF('CLZ Pr'!C36 = "", "", 'CLZ Pr'!C36)</f>
        <v>41015</v>
      </c>
      <c r="B36">
        <f>'CLZ Pr'!O36</f>
        <v>3</v>
      </c>
      <c r="C36" s="14">
        <f>'CLZ Pr'!H36</f>
        <v>500</v>
      </c>
      <c r="D36" t="str">
        <f>'CLZ Pr'!W36</f>
        <v>Rob Sidhu</v>
      </c>
      <c r="E36" t="str">
        <f>'CLZ Pr'!B36</f>
        <v>Envisiontel 3 h PS</v>
      </c>
      <c r="F36" t="str">
        <f>'CLZ Pr'!N36</f>
        <v>Fixed Hours</v>
      </c>
      <c r="G36">
        <f>'CLZ Pr'!X36</f>
        <v>0</v>
      </c>
      <c r="H36" t="str">
        <f>'CLZ Pr'!E36</f>
        <v>USA</v>
      </c>
      <c r="I36">
        <f>'CLZ Pr'!U36</f>
        <v>2</v>
      </c>
    </row>
    <row r="37" spans="1:9">
      <c r="A37" s="13">
        <f>IF('CLZ Pr'!C37 = "", "", 'CLZ Pr'!C37)</f>
        <v>41016</v>
      </c>
      <c r="B37">
        <f>'CLZ Pr'!O37</f>
        <v>6</v>
      </c>
      <c r="C37" s="14">
        <f>'CLZ Pr'!H37</f>
        <v>800</v>
      </c>
      <c r="D37" t="str">
        <f>'CLZ Pr'!W37</f>
        <v>G.I.Teh</v>
      </c>
      <c r="E37" t="str">
        <f>'CLZ Pr'!B37</f>
        <v>FirstEnergy Nuclear:Small Package</v>
      </c>
      <c r="F37" t="str">
        <f>'CLZ Pr'!N37</f>
        <v>Package Small</v>
      </c>
      <c r="G37">
        <f>'CLZ Pr'!X37</f>
        <v>0</v>
      </c>
      <c r="H37" t="str">
        <f>'CLZ Pr'!E37</f>
        <v>USA</v>
      </c>
      <c r="I37">
        <f>'CLZ Pr'!U37</f>
        <v>5</v>
      </c>
    </row>
    <row r="38" spans="1:9">
      <c r="A38" s="13">
        <f>IF('CLZ Pr'!C38 = "", "", 'CLZ Pr'!C38)</f>
        <v>41016</v>
      </c>
      <c r="B38">
        <f>'CLZ Pr'!O38</f>
        <v>8</v>
      </c>
      <c r="C38" s="14">
        <f>'CLZ Pr'!H38</f>
        <v>1000</v>
      </c>
      <c r="D38" t="str">
        <f>'CLZ Pr'!W38</f>
        <v>Roni Feldsher</v>
      </c>
      <c r="E38" t="str">
        <f>'CLZ Pr'!B38</f>
        <v>Lattice Engines 1 day on site workshop</v>
      </c>
      <c r="F38" t="str">
        <f>'CLZ Pr'!N38</f>
        <v>Fixed Hours</v>
      </c>
      <c r="G38">
        <f>'CLZ Pr'!X38</f>
        <v>0</v>
      </c>
      <c r="H38" t="str">
        <f>'CLZ Pr'!E38</f>
        <v>USA</v>
      </c>
      <c r="I38">
        <f>'CLZ Pr'!U38</f>
        <v>0</v>
      </c>
    </row>
    <row r="39" spans="1:9">
      <c r="A39" s="13">
        <f>IF('CLZ Pr'!C39 = "", "", 'CLZ Pr'!C39)</f>
        <v>41016</v>
      </c>
      <c r="B39">
        <f>'CLZ Pr'!O39</f>
        <v>11</v>
      </c>
      <c r="C39" s="14">
        <f>'CLZ Pr'!H39</f>
        <v>1500</v>
      </c>
      <c r="D39" t="str">
        <f>'CLZ Pr'!W39</f>
        <v>Josh Santos</v>
      </c>
      <c r="E39" t="str">
        <f>'CLZ Pr'!B39</f>
        <v>Adobe:Medium Package</v>
      </c>
      <c r="F39" t="str">
        <f>'CLZ Pr'!N39</f>
        <v>Package Medium</v>
      </c>
      <c r="G39">
        <f>'CLZ Pr'!X39</f>
        <v>0</v>
      </c>
      <c r="H39" t="str">
        <f>'CLZ Pr'!E39</f>
        <v>USA</v>
      </c>
      <c r="I39">
        <f>'CLZ Pr'!U39</f>
        <v>4</v>
      </c>
    </row>
    <row r="40" spans="1:9">
      <c r="A40" s="13">
        <f>IF('CLZ Pr'!C40 = "", "", 'CLZ Pr'!C40)</f>
        <v>41017</v>
      </c>
      <c r="B40">
        <f>'CLZ Pr'!O40</f>
        <v>5</v>
      </c>
      <c r="C40" s="14">
        <f>'CLZ Pr'!H40</f>
        <v>800</v>
      </c>
      <c r="D40" t="str">
        <f>'CLZ Pr'!W40</f>
        <v>Rob Sidhu</v>
      </c>
      <c r="E40" t="str">
        <f>'CLZ Pr'!B40</f>
        <v>Joan Mitchell FoundationTP:Small Package</v>
      </c>
      <c r="F40" t="str">
        <f>'CLZ Pr'!N40</f>
        <v>Package Small</v>
      </c>
      <c r="G40">
        <f>'CLZ Pr'!X40</f>
        <v>0</v>
      </c>
      <c r="H40" t="str">
        <f>'CLZ Pr'!E40</f>
        <v>USA</v>
      </c>
      <c r="I40">
        <f>'CLZ Pr'!U40</f>
        <v>2.5</v>
      </c>
    </row>
    <row r="41" spans="1:9">
      <c r="A41" s="13">
        <f>IF('CLZ Pr'!C41 = "", "", 'CLZ Pr'!C41)</f>
        <v>41017</v>
      </c>
      <c r="B41">
        <f>'CLZ Pr'!O41</f>
        <v>2</v>
      </c>
      <c r="C41" s="14">
        <f>'CLZ Pr'!H41</f>
        <v>334</v>
      </c>
      <c r="D41" t="str">
        <f>'CLZ Pr'!W41</f>
        <v>Rob Sidhu</v>
      </c>
      <c r="E41" t="str">
        <f>'CLZ Pr'!B41</f>
        <v>Capture Studio 2 h PS</v>
      </c>
      <c r="F41" t="str">
        <f>'CLZ Pr'!N41</f>
        <v>Fixed Hours</v>
      </c>
      <c r="G41">
        <f>'CLZ Pr'!X41</f>
        <v>0</v>
      </c>
      <c r="H41" t="str">
        <f>'CLZ Pr'!E41</f>
        <v>USA</v>
      </c>
      <c r="I41">
        <f>'CLZ Pr'!U41</f>
        <v>0</v>
      </c>
    </row>
    <row r="42" spans="1:9">
      <c r="A42" s="13">
        <f>IF('CLZ Pr'!C42 = "", "", 'CLZ Pr'!C42)</f>
        <v>41017</v>
      </c>
      <c r="B42">
        <f>'CLZ Pr'!O42</f>
        <v>5</v>
      </c>
      <c r="C42" s="14">
        <f>'CLZ Pr'!H42</f>
        <v>800</v>
      </c>
      <c r="D42" t="str">
        <f>'CLZ Pr'!W42</f>
        <v>Alex Gorman</v>
      </c>
      <c r="E42" t="str">
        <f>'CLZ Pr'!B42</f>
        <v>511IT-Tactical:Small Package</v>
      </c>
      <c r="F42" t="str">
        <f>'CLZ Pr'!N42</f>
        <v>Package Small</v>
      </c>
      <c r="G42">
        <f>'CLZ Pr'!X42</f>
        <v>0</v>
      </c>
      <c r="H42" t="str">
        <f>'CLZ Pr'!E42</f>
        <v>USA</v>
      </c>
      <c r="I42">
        <f>'CLZ Pr'!U42</f>
        <v>1</v>
      </c>
    </row>
    <row r="43" spans="1:9">
      <c r="A43" s="13">
        <f>IF('CLZ Pr'!C43 = "", "", 'CLZ Pr'!C43)</f>
        <v>41017</v>
      </c>
      <c r="B43">
        <f>'CLZ Pr'!O43</f>
        <v>1</v>
      </c>
      <c r="C43" s="14">
        <f>'CLZ Pr'!H43</f>
        <v>167</v>
      </c>
      <c r="D43" t="str">
        <f>'CLZ Pr'!W43</f>
        <v>Rob Sidhu</v>
      </c>
      <c r="E43" t="str">
        <f>'CLZ Pr'!B43</f>
        <v>Sigma Thermal 1 h PS</v>
      </c>
      <c r="F43" t="str">
        <f>'CLZ Pr'!N43</f>
        <v>Fixed Hours</v>
      </c>
      <c r="G43">
        <f>'CLZ Pr'!X43</f>
        <v>0</v>
      </c>
      <c r="H43" t="str">
        <f>'CLZ Pr'!E43</f>
        <v>USA</v>
      </c>
      <c r="I43">
        <f>'CLZ Pr'!U43</f>
        <v>1</v>
      </c>
    </row>
    <row r="44" spans="1:9">
      <c r="A44" s="13">
        <f>IF('CLZ Pr'!C44 = "", "", 'CLZ Pr'!C44)</f>
        <v>41017</v>
      </c>
      <c r="B44">
        <f>'CLZ Pr'!O44</f>
        <v>1</v>
      </c>
      <c r="C44" s="14">
        <f>'CLZ Pr'!H44</f>
        <v>0</v>
      </c>
      <c r="D44" t="str">
        <f>'CLZ Pr'!W44</f>
        <v>Alex Gorman</v>
      </c>
      <c r="E44" t="str">
        <f>'CLZ Pr'!B44</f>
        <v>Brainshark 1 h PS</v>
      </c>
      <c r="F44" t="str">
        <f>'CLZ Pr'!N44</f>
        <v>Fixed Hours</v>
      </c>
      <c r="G44">
        <f>'CLZ Pr'!X44</f>
        <v>0</v>
      </c>
      <c r="H44" t="str">
        <f>'CLZ Pr'!E44</f>
        <v>USA</v>
      </c>
      <c r="I44">
        <f>'CLZ Pr'!U44</f>
        <v>0</v>
      </c>
    </row>
    <row r="45" spans="1:9">
      <c r="A45" s="13">
        <f>IF('CLZ Pr'!C45 = "", "", 'CLZ Pr'!C45)</f>
        <v>41017</v>
      </c>
      <c r="B45">
        <f>'CLZ Pr'!O45</f>
        <v>1</v>
      </c>
      <c r="C45" s="14">
        <f>'CLZ Pr'!H45</f>
        <v>0</v>
      </c>
      <c r="D45" t="str">
        <f>'CLZ Pr'!W45</f>
        <v>Rob Sidhu</v>
      </c>
      <c r="E45" t="str">
        <f>'CLZ Pr'!B45</f>
        <v>Summit Imaging 1 h PS</v>
      </c>
      <c r="F45" t="str">
        <f>'CLZ Pr'!N45</f>
        <v>Fixed Hours</v>
      </c>
      <c r="G45">
        <f>'CLZ Pr'!X45</f>
        <v>0</v>
      </c>
      <c r="H45" t="str">
        <f>'CLZ Pr'!E45</f>
        <v>USA</v>
      </c>
      <c r="I45">
        <f>'CLZ Pr'!U45</f>
        <v>1</v>
      </c>
    </row>
    <row r="46" spans="1:9">
      <c r="A46" s="13">
        <f>IF('CLZ Pr'!C46 = "", "", 'CLZ Pr'!C46)</f>
        <v>41018</v>
      </c>
      <c r="B46">
        <f>'CLZ Pr'!O46</f>
        <v>6</v>
      </c>
      <c r="C46" s="14">
        <f>'CLZ Pr'!H46</f>
        <v>800</v>
      </c>
      <c r="D46" t="str">
        <f>'CLZ Pr'!W46</f>
        <v>Josh Santos</v>
      </c>
      <c r="E46" t="str">
        <f>'CLZ Pr'!B46</f>
        <v>DPR Construction:Small Package</v>
      </c>
      <c r="F46" t="str">
        <f>'CLZ Pr'!N46</f>
        <v>Package Medium</v>
      </c>
      <c r="G46">
        <f>'CLZ Pr'!X46</f>
        <v>0</v>
      </c>
      <c r="H46" t="str">
        <f>'CLZ Pr'!E46</f>
        <v>USA</v>
      </c>
      <c r="I46">
        <f>'CLZ Pr'!U46</f>
        <v>0</v>
      </c>
    </row>
    <row r="47" spans="1:9">
      <c r="A47" s="13">
        <f>IF('CLZ Pr'!C47 = "", "", 'CLZ Pr'!C47)</f>
        <v>41018</v>
      </c>
      <c r="B47">
        <f>'CLZ Pr'!O47</f>
        <v>10</v>
      </c>
      <c r="C47" s="14">
        <f>'CLZ Pr'!H47</f>
        <v>0</v>
      </c>
      <c r="D47" t="str">
        <f>'CLZ Pr'!W47</f>
        <v>Patrick Smith</v>
      </c>
      <c r="E47" t="str">
        <f>'CLZ Pr'!B47</f>
        <v>Medium QuickStart Professional Services -- Trinet</v>
      </c>
      <c r="F47" t="str">
        <f>'CLZ Pr'!N47</f>
        <v>Fixed Hours</v>
      </c>
      <c r="G47">
        <f>'CLZ Pr'!X47</f>
        <v>0</v>
      </c>
      <c r="H47" t="str">
        <f>'CLZ Pr'!E47</f>
        <v>USA</v>
      </c>
      <c r="I47">
        <f>'CLZ Pr'!U47</f>
        <v>3</v>
      </c>
    </row>
    <row r="48" spans="1:9">
      <c r="A48" s="13">
        <f>IF('CLZ Pr'!C48 = "", "", 'CLZ Pr'!C48)</f>
        <v>41018</v>
      </c>
      <c r="B48">
        <f>'CLZ Pr'!O48</f>
        <v>1</v>
      </c>
      <c r="C48" s="14">
        <f>'CLZ Pr'!H48</f>
        <v>0</v>
      </c>
      <c r="D48" t="str">
        <f>'CLZ Pr'!W48</f>
        <v>Alex Gorman</v>
      </c>
      <c r="E48" t="str">
        <f>'CLZ Pr'!B48</f>
        <v>Gems Sensors and Controls 1 h PS</v>
      </c>
      <c r="F48" t="str">
        <f>'CLZ Pr'!N48</f>
        <v>Fixed Hours</v>
      </c>
      <c r="G48">
        <f>'CLZ Pr'!X48</f>
        <v>0</v>
      </c>
      <c r="H48" t="str">
        <f>'CLZ Pr'!E48</f>
        <v>USA</v>
      </c>
      <c r="I48">
        <f>'CLZ Pr'!U48</f>
        <v>0</v>
      </c>
    </row>
    <row r="49" spans="1:9">
      <c r="A49" s="13">
        <f>IF('CLZ Pr'!C49 = "", "", 'CLZ Pr'!C49)</f>
        <v>41019</v>
      </c>
      <c r="B49">
        <f>'CLZ Pr'!O49</f>
        <v>1</v>
      </c>
      <c r="C49" s="14">
        <f>'CLZ Pr'!H49</f>
        <v>0</v>
      </c>
      <c r="D49" t="str">
        <f>'CLZ Pr'!W49</f>
        <v>Alex Gorman</v>
      </c>
      <c r="E49" t="str">
        <f>'CLZ Pr'!B49</f>
        <v>TOR Excel Add-in Issue-Customer-Contact Report</v>
      </c>
      <c r="F49" t="str">
        <f>'CLZ Pr'!N49</f>
        <v>Fixed Hours</v>
      </c>
      <c r="G49">
        <f>'CLZ Pr'!X49</f>
        <v>0</v>
      </c>
      <c r="H49" t="str">
        <f>'CLZ Pr'!E49</f>
        <v>USA</v>
      </c>
      <c r="I49">
        <f>'CLZ Pr'!U49</f>
        <v>0</v>
      </c>
    </row>
    <row r="50" spans="1:9">
      <c r="A50" s="13">
        <f>IF('CLZ Pr'!C50 = "", "", 'CLZ Pr'!C50)</f>
        <v>41023</v>
      </c>
      <c r="B50">
        <f>'CLZ Pr'!O50</f>
        <v>6</v>
      </c>
      <c r="C50" s="14">
        <f>'CLZ Pr'!H50</f>
        <v>0</v>
      </c>
      <c r="D50" t="str">
        <f>'CLZ Pr'!W50</f>
        <v>Patrick Smith</v>
      </c>
      <c r="E50" t="str">
        <f>'CLZ Pr'!B50</f>
        <v>Musician Institute 6 h PS</v>
      </c>
      <c r="F50" t="str">
        <f>'CLZ Pr'!N50</f>
        <v>Fixed Hours</v>
      </c>
      <c r="G50">
        <f>'CLZ Pr'!X50</f>
        <v>0</v>
      </c>
      <c r="H50" t="str">
        <f>'CLZ Pr'!E50</f>
        <v>USA</v>
      </c>
      <c r="I50">
        <f>'CLZ Pr'!U50</f>
        <v>3.5</v>
      </c>
    </row>
    <row r="51" spans="1:9">
      <c r="A51" s="13">
        <f>IF('CLZ Pr'!C51 = "", "", 'CLZ Pr'!C51)</f>
        <v>41023</v>
      </c>
      <c r="B51">
        <f>'CLZ Pr'!O51</f>
        <v>10</v>
      </c>
      <c r="C51" s="14">
        <f>'CLZ Pr'!H51</f>
        <v>1500</v>
      </c>
      <c r="D51" t="str">
        <f>'CLZ Pr'!W51</f>
        <v>Patrick Smith</v>
      </c>
      <c r="E51" t="str">
        <f>'CLZ Pr'!B51</f>
        <v>TriNet:Medium Package</v>
      </c>
      <c r="F51" t="str">
        <f>'CLZ Pr'!N51</f>
        <v>Package Medium</v>
      </c>
      <c r="G51">
        <f>'CLZ Pr'!X51</f>
        <v>0</v>
      </c>
      <c r="H51" t="str">
        <f>'CLZ Pr'!E51</f>
        <v>USA</v>
      </c>
      <c r="I51">
        <f>'CLZ Pr'!U51</f>
        <v>10</v>
      </c>
    </row>
    <row r="52" spans="1:9">
      <c r="A52" s="13">
        <f>IF('CLZ Pr'!C52 = "", "", 'CLZ Pr'!C52)</f>
        <v>41023</v>
      </c>
      <c r="B52">
        <f>'CLZ Pr'!O52</f>
        <v>6</v>
      </c>
      <c r="C52" s="14">
        <f>'CLZ Pr'!H52</f>
        <v>1000</v>
      </c>
      <c r="D52" t="str">
        <f>'CLZ Pr'!W52</f>
        <v>Patrick Smith</v>
      </c>
      <c r="E52" t="str">
        <f>'CLZ Pr'!B52</f>
        <v>Brisbane Marketing Pty Ltd 6 h PS</v>
      </c>
      <c r="F52" t="str">
        <f>'CLZ Pr'!N52</f>
        <v>Fixed Hours</v>
      </c>
      <c r="G52">
        <f>'CLZ Pr'!X52</f>
        <v>0</v>
      </c>
      <c r="H52" t="str">
        <f>'CLZ Pr'!E52</f>
        <v>USA</v>
      </c>
      <c r="I52">
        <f>'CLZ Pr'!U52</f>
        <v>2</v>
      </c>
    </row>
    <row r="53" spans="1:9">
      <c r="A53" s="13">
        <f>IF('CLZ Pr'!C53 = "", "", 'CLZ Pr'!C53)</f>
        <v>41023</v>
      </c>
      <c r="B53">
        <f>'CLZ Pr'!O53</f>
        <v>5</v>
      </c>
      <c r="C53" s="14">
        <f>'CLZ Pr'!H53</f>
        <v>500</v>
      </c>
      <c r="D53" t="str">
        <f>'CLZ Pr'!W53</f>
        <v>Patrick Smith</v>
      </c>
      <c r="E53" t="str">
        <f>'CLZ Pr'!B53</f>
        <v>Wind River 5 h PS</v>
      </c>
      <c r="F53" t="str">
        <f>'CLZ Pr'!N53</f>
        <v>Fixed Hours</v>
      </c>
      <c r="G53">
        <f>'CLZ Pr'!X53</f>
        <v>0</v>
      </c>
      <c r="H53" t="str">
        <f>'CLZ Pr'!E53</f>
        <v>USA</v>
      </c>
      <c r="I53">
        <f>'CLZ Pr'!U53</f>
        <v>0</v>
      </c>
    </row>
    <row r="54" spans="1:9">
      <c r="A54" s="13">
        <f>IF('CLZ Pr'!C54 = "", "", 'CLZ Pr'!C54)</f>
        <v>41023</v>
      </c>
      <c r="B54">
        <f>'CLZ Pr'!O54</f>
        <v>3</v>
      </c>
      <c r="C54" s="14">
        <f>'CLZ Pr'!H54</f>
        <v>500</v>
      </c>
      <c r="D54" t="str">
        <f>'CLZ Pr'!W54</f>
        <v>Patrick Smith</v>
      </c>
      <c r="E54" t="str">
        <f>'CLZ Pr'!B54</f>
        <v>Molecular Imaging, Inc 3 h PS</v>
      </c>
      <c r="F54" t="str">
        <f>'CLZ Pr'!N54</f>
        <v>Fixed Hours</v>
      </c>
      <c r="G54">
        <f>'CLZ Pr'!X54</f>
        <v>0</v>
      </c>
      <c r="H54" t="str">
        <f>'CLZ Pr'!E54</f>
        <v>USA</v>
      </c>
      <c r="I54">
        <f>'CLZ Pr'!U54</f>
        <v>1</v>
      </c>
    </row>
    <row r="55" spans="1:9">
      <c r="A55" s="13">
        <f>IF('CLZ Pr'!C55 = "", "", 'CLZ Pr'!C55)</f>
        <v>41023</v>
      </c>
      <c r="B55">
        <f>'CLZ Pr'!O55</f>
        <v>7</v>
      </c>
      <c r="C55" s="14">
        <f>'CLZ Pr'!H55</f>
        <v>1000</v>
      </c>
      <c r="D55" t="str">
        <f>'CLZ Pr'!W55</f>
        <v>Patrick Smith</v>
      </c>
      <c r="E55" t="str">
        <f>'CLZ Pr'!B55</f>
        <v>Artemis</v>
      </c>
      <c r="F55" t="str">
        <f>'CLZ Pr'!N55</f>
        <v>Fixed Hours</v>
      </c>
      <c r="G55">
        <f>'CLZ Pr'!X55</f>
        <v>0</v>
      </c>
      <c r="H55" t="str">
        <f>'CLZ Pr'!E55</f>
        <v>USA</v>
      </c>
      <c r="I55">
        <f>'CLZ Pr'!U55</f>
        <v>6</v>
      </c>
    </row>
    <row r="56" spans="1:9">
      <c r="A56" s="13">
        <f>IF('CLZ Pr'!C56 = "", "", 'CLZ Pr'!C56)</f>
        <v>41023</v>
      </c>
      <c r="B56">
        <f>'CLZ Pr'!O56</f>
        <v>1</v>
      </c>
      <c r="C56" s="14">
        <f>'CLZ Pr'!H56</f>
        <v>0</v>
      </c>
      <c r="D56" t="str">
        <f>'CLZ Pr'!W56</f>
        <v>Patrick Smith</v>
      </c>
      <c r="E56" t="str">
        <f>'CLZ Pr'!B56</f>
        <v>LTCP 1 h PS</v>
      </c>
      <c r="F56" t="str">
        <f>'CLZ Pr'!N56</f>
        <v>Fixed Hours</v>
      </c>
      <c r="G56">
        <f>'CLZ Pr'!X56</f>
        <v>0</v>
      </c>
      <c r="H56" t="str">
        <f>'CLZ Pr'!E56</f>
        <v>USA</v>
      </c>
      <c r="I56">
        <f>'CLZ Pr'!U56</f>
        <v>0</v>
      </c>
    </row>
    <row r="57" spans="1:9">
      <c r="A57" s="13">
        <f>IF('CLZ Pr'!C57 = "", "", 'CLZ Pr'!C57)</f>
        <v>41023</v>
      </c>
      <c r="B57">
        <f>'CLZ Pr'!O57</f>
        <v>10</v>
      </c>
      <c r="C57" s="14">
        <f>'CLZ Pr'!H57</f>
        <v>720</v>
      </c>
      <c r="D57" t="str">
        <f>'CLZ Pr'!W57</f>
        <v>Evgeni Haikin</v>
      </c>
      <c r="E57" t="str">
        <f>'CLZ Pr'!B57</f>
        <v>Soutthern Investments Pvt Ltd:Medium Package</v>
      </c>
      <c r="F57" t="str">
        <f>'CLZ Pr'!N57</f>
        <v>Package Medium</v>
      </c>
      <c r="G57">
        <f>'CLZ Pr'!X57</f>
        <v>0</v>
      </c>
      <c r="H57" t="str">
        <f>'CLZ Pr'!E57</f>
        <v>EMEA</v>
      </c>
      <c r="I57">
        <f>'CLZ Pr'!U57</f>
        <v>3</v>
      </c>
    </row>
    <row r="58" spans="1:9">
      <c r="A58" s="13">
        <f>IF('CLZ Pr'!C58 = "", "", 'CLZ Pr'!C58)</f>
        <v>41023</v>
      </c>
      <c r="B58">
        <f>'CLZ Pr'!O58</f>
        <v>3</v>
      </c>
      <c r="C58" s="14">
        <f>'CLZ Pr'!H58</f>
        <v>500</v>
      </c>
      <c r="D58" t="str">
        <f>'CLZ Pr'!W58</f>
        <v>Patrick Smith</v>
      </c>
      <c r="E58" t="str">
        <f>'CLZ Pr'!B58</f>
        <v>Unleashed Online Marketing 3 h PS</v>
      </c>
      <c r="F58" t="str">
        <f>'CLZ Pr'!N58</f>
        <v>Fixed Hours</v>
      </c>
      <c r="G58">
        <f>'CLZ Pr'!X58</f>
        <v>0</v>
      </c>
      <c r="H58" t="str">
        <f>'CLZ Pr'!E58</f>
        <v>USA</v>
      </c>
      <c r="I58">
        <f>'CLZ Pr'!U58</f>
        <v>0.5</v>
      </c>
    </row>
    <row r="59" spans="1:9">
      <c r="A59" s="13">
        <f>IF('CLZ Pr'!C59 = "", "", 'CLZ Pr'!C59)</f>
        <v>41023</v>
      </c>
      <c r="B59">
        <f>'CLZ Pr'!O59</f>
        <v>5</v>
      </c>
      <c r="C59" s="14">
        <f>'CLZ Pr'!H59</f>
        <v>800</v>
      </c>
      <c r="D59" t="str">
        <f>'CLZ Pr'!W59</f>
        <v>Patrick Smith</v>
      </c>
      <c r="E59" t="str">
        <f>'CLZ Pr'!B59</f>
        <v>FireRocket Concepts:Small Package</v>
      </c>
      <c r="F59" t="str">
        <f>'CLZ Pr'!N59</f>
        <v>Package Small</v>
      </c>
      <c r="G59">
        <f>'CLZ Pr'!X59</f>
        <v>0</v>
      </c>
      <c r="H59" t="str">
        <f>'CLZ Pr'!E59</f>
        <v>USA</v>
      </c>
      <c r="I59">
        <f>'CLZ Pr'!U59</f>
        <v>0</v>
      </c>
    </row>
    <row r="60" spans="1:9">
      <c r="A60" s="13">
        <f>IF('CLZ Pr'!C60 = "", "", 'CLZ Pr'!C60)</f>
        <v>41024</v>
      </c>
      <c r="B60">
        <f>'CLZ Pr'!O60</f>
        <v>3</v>
      </c>
      <c r="C60" s="14">
        <f>'CLZ Pr'!H60</f>
        <v>500</v>
      </c>
      <c r="D60" t="str">
        <f>'CLZ Pr'!W60</f>
        <v>Rob Sidhu</v>
      </c>
      <c r="E60" t="str">
        <f>'CLZ Pr'!B60</f>
        <v>Affero 3 h PS</v>
      </c>
      <c r="F60" t="str">
        <f>'CLZ Pr'!N60</f>
        <v>Fixed Hours</v>
      </c>
      <c r="G60">
        <f>'CLZ Pr'!X60</f>
        <v>0</v>
      </c>
      <c r="H60" t="str">
        <f>'CLZ Pr'!E60</f>
        <v>USA</v>
      </c>
      <c r="I60">
        <f>'CLZ Pr'!U60</f>
        <v>1</v>
      </c>
    </row>
    <row r="61" spans="1:9">
      <c r="A61" s="13">
        <f>IF('CLZ Pr'!C61 = "", "", 'CLZ Pr'!C61)</f>
        <v>41025</v>
      </c>
      <c r="B61">
        <f>'CLZ Pr'!O61</f>
        <v>24</v>
      </c>
      <c r="C61" s="14">
        <f>'CLZ Pr'!H61</f>
        <v>3000</v>
      </c>
      <c r="D61" t="str">
        <f>'CLZ Pr'!W61</f>
        <v>Patrick Smith</v>
      </c>
      <c r="E61" t="str">
        <f>'CLZ Pr'!B61</f>
        <v>HealthTrust Purchasing Group:Large Package</v>
      </c>
      <c r="F61" t="str">
        <f>'CLZ Pr'!N61</f>
        <v>Package Large</v>
      </c>
      <c r="G61">
        <f>'CLZ Pr'!X61</f>
        <v>0</v>
      </c>
      <c r="H61" t="str">
        <f>'CLZ Pr'!E61</f>
        <v>USA</v>
      </c>
      <c r="I61">
        <f>'CLZ Pr'!U61</f>
        <v>22.17</v>
      </c>
    </row>
    <row r="62" spans="1:9">
      <c r="A62" s="13">
        <f>IF('CLZ Pr'!C62 = "", "", 'CLZ Pr'!C62)</f>
        <v>41026</v>
      </c>
      <c r="B62">
        <f>'CLZ Pr'!O62</f>
        <v>5</v>
      </c>
      <c r="C62" s="14">
        <f>'CLZ Pr'!H62</f>
        <v>800</v>
      </c>
      <c r="D62" t="str">
        <f>'CLZ Pr'!W62</f>
        <v>Roni Feldsher</v>
      </c>
      <c r="E62" t="str">
        <f>'CLZ Pr'!B62</f>
        <v>Buxton Company 5 h PS</v>
      </c>
      <c r="F62" t="str">
        <f>'CLZ Pr'!N62</f>
        <v>Fixed Hours</v>
      </c>
      <c r="G62">
        <f>'CLZ Pr'!X62</f>
        <v>0</v>
      </c>
      <c r="H62" t="str">
        <f>'CLZ Pr'!E62</f>
        <v>USA</v>
      </c>
      <c r="I62">
        <f>'CLZ Pr'!U62</f>
        <v>3</v>
      </c>
    </row>
    <row r="63" spans="1:9">
      <c r="A63" s="13">
        <f>IF('CLZ Pr'!C63 = "", "", 'CLZ Pr'!C63)</f>
        <v>41027</v>
      </c>
      <c r="B63">
        <f>'CLZ Pr'!O63</f>
        <v>11</v>
      </c>
      <c r="C63" s="14">
        <f>'CLZ Pr'!H63</f>
        <v>1500</v>
      </c>
      <c r="D63" t="str">
        <f>'CLZ Pr'!W63</f>
        <v>Rob Sidhu</v>
      </c>
      <c r="E63" t="str">
        <f>'CLZ Pr'!B63</f>
        <v>Affinity Solutions:Medium Package</v>
      </c>
      <c r="F63" t="str">
        <f>'CLZ Pr'!N63</f>
        <v>Package Medium</v>
      </c>
      <c r="G63">
        <f>'CLZ Pr'!X63</f>
        <v>0</v>
      </c>
      <c r="H63" t="str">
        <f>'CLZ Pr'!E63</f>
        <v>USA</v>
      </c>
      <c r="I63">
        <f>'CLZ Pr'!U63</f>
        <v>2</v>
      </c>
    </row>
    <row r="64" spans="1:9">
      <c r="A64" s="13">
        <f>IF('CLZ Pr'!C64 = "", "", 'CLZ Pr'!C64)</f>
        <v>41030</v>
      </c>
      <c r="B64">
        <f>'CLZ Pr'!O64</f>
        <v>6</v>
      </c>
      <c r="C64" s="14">
        <f>'CLZ Pr'!H64</f>
        <v>800</v>
      </c>
      <c r="D64" t="str">
        <f>'CLZ Pr'!W64</f>
        <v>Alex Gorman</v>
      </c>
      <c r="E64" t="str">
        <f>'CLZ Pr'!B64</f>
        <v>Echo Global:Small Package</v>
      </c>
      <c r="F64" t="str">
        <f>'CLZ Pr'!N64</f>
        <v>Package Small</v>
      </c>
      <c r="G64">
        <f>'CLZ Pr'!X64</f>
        <v>0</v>
      </c>
      <c r="H64" t="str">
        <f>'CLZ Pr'!E64</f>
        <v>USA</v>
      </c>
      <c r="I64">
        <f>'CLZ Pr'!U64</f>
        <v>2</v>
      </c>
    </row>
    <row r="65" spans="1:9">
      <c r="A65" s="13">
        <f>IF('CLZ Pr'!C65 = "", "", 'CLZ Pr'!C65)</f>
        <v>41030</v>
      </c>
      <c r="B65">
        <f>'CLZ Pr'!O65</f>
        <v>1</v>
      </c>
      <c r="C65" s="14">
        <f>'CLZ Pr'!H65</f>
        <v>0</v>
      </c>
      <c r="D65" t="str">
        <f>'CLZ Pr'!W65</f>
        <v>Josh Santos</v>
      </c>
      <c r="E65" t="str">
        <f>'CLZ Pr'!B65</f>
        <v>Defran Systems 1 h PS</v>
      </c>
      <c r="F65" t="str">
        <f>'CLZ Pr'!N65</f>
        <v>Fixed Hours</v>
      </c>
      <c r="G65">
        <f>'CLZ Pr'!X65</f>
        <v>0</v>
      </c>
      <c r="H65" t="str">
        <f>'CLZ Pr'!E65</f>
        <v>USA</v>
      </c>
      <c r="I65">
        <f>'CLZ Pr'!U65</f>
        <v>0</v>
      </c>
    </row>
    <row r="66" spans="1:9">
      <c r="A66" s="13">
        <f>IF('CLZ Pr'!C66 = "", "", 'CLZ Pr'!C66)</f>
        <v>41037</v>
      </c>
      <c r="B66">
        <f>'CLZ Pr'!O66</f>
        <v>10</v>
      </c>
      <c r="C66" s="14">
        <f>'CLZ Pr'!H66</f>
        <v>0</v>
      </c>
      <c r="D66" t="str">
        <f>'CLZ Pr'!W66</f>
        <v>Evgeni Haikin</v>
      </c>
      <c r="E66" t="str">
        <f>'CLZ Pr'!B66</f>
        <v>Eurotech Master 10 h PS</v>
      </c>
      <c r="F66" t="str">
        <f>'CLZ Pr'!N66</f>
        <v>Fixed Hours</v>
      </c>
      <c r="G66">
        <f>'CLZ Pr'!X66</f>
        <v>0</v>
      </c>
      <c r="H66" t="str">
        <f>'CLZ Pr'!E66</f>
        <v>EMEA</v>
      </c>
      <c r="I66">
        <f>'CLZ Pr'!U66</f>
        <v>7</v>
      </c>
    </row>
    <row r="67" spans="1:9">
      <c r="A67" s="13">
        <f>IF('CLZ Pr'!C67 = "", "", 'CLZ Pr'!C67)</f>
        <v>41037</v>
      </c>
      <c r="B67">
        <f>'CLZ Pr'!O67</f>
        <v>1</v>
      </c>
      <c r="C67" s="14">
        <f>'CLZ Pr'!H67</f>
        <v>0</v>
      </c>
      <c r="D67" t="str">
        <f>'CLZ Pr'!W67</f>
        <v>Alex Gorman</v>
      </c>
      <c r="E67" t="str">
        <f>'CLZ Pr'!B67</f>
        <v>Lexi-Comp Inc. 1 h PS</v>
      </c>
      <c r="F67" t="str">
        <f>'CLZ Pr'!N67</f>
        <v>Fixed Hours</v>
      </c>
      <c r="G67">
        <f>'CLZ Pr'!X67</f>
        <v>0</v>
      </c>
      <c r="H67" t="str">
        <f>'CLZ Pr'!E67</f>
        <v>USA</v>
      </c>
      <c r="I67">
        <f>'CLZ Pr'!U67</f>
        <v>0</v>
      </c>
    </row>
    <row r="68" spans="1:9">
      <c r="A68" s="13">
        <f>IF('CLZ Pr'!C68 = "", "", 'CLZ Pr'!C68)</f>
        <v>41038</v>
      </c>
      <c r="B68">
        <f>'CLZ Pr'!O68</f>
        <v>1</v>
      </c>
      <c r="C68" s="14">
        <f>'CLZ Pr'!H68</f>
        <v>167</v>
      </c>
      <c r="D68" t="str">
        <f>'CLZ Pr'!W68</f>
        <v>Rob Sidhu</v>
      </c>
      <c r="E68" t="str">
        <f>'CLZ Pr'!B68</f>
        <v>FulCircle 1 h PS</v>
      </c>
      <c r="F68" t="str">
        <f>'CLZ Pr'!N68</f>
        <v>Fixed Hours</v>
      </c>
      <c r="G68">
        <f>'CLZ Pr'!X68</f>
        <v>0</v>
      </c>
      <c r="H68" t="str">
        <f>'CLZ Pr'!E68</f>
        <v>USA</v>
      </c>
      <c r="I68">
        <f>'CLZ Pr'!U68</f>
        <v>0</v>
      </c>
    </row>
    <row r="69" spans="1:9">
      <c r="A69" s="13">
        <f>IF('CLZ Pr'!C69 = "", "", 'CLZ Pr'!C69)</f>
        <v>41038</v>
      </c>
      <c r="B69">
        <f>'CLZ Pr'!O69</f>
        <v>6</v>
      </c>
      <c r="C69" s="14">
        <f>'CLZ Pr'!H69</f>
        <v>800</v>
      </c>
      <c r="D69" t="str">
        <f>'CLZ Pr'!W69</f>
        <v>Alex Gorman</v>
      </c>
      <c r="E69" t="str">
        <f>'CLZ Pr'!B69</f>
        <v>Brainshark:Small Package</v>
      </c>
      <c r="F69" t="str">
        <f>'CLZ Pr'!N69</f>
        <v>Package Small</v>
      </c>
      <c r="G69">
        <f>'CLZ Pr'!X69</f>
        <v>0</v>
      </c>
      <c r="H69" t="str">
        <f>'CLZ Pr'!E69</f>
        <v>USA</v>
      </c>
      <c r="I69">
        <f>'CLZ Pr'!U69</f>
        <v>2.4</v>
      </c>
    </row>
    <row r="70" spans="1:9">
      <c r="A70" s="13">
        <f>IF('CLZ Pr'!C70 = "", "", 'CLZ Pr'!C70)</f>
        <v>41038</v>
      </c>
      <c r="B70">
        <f>'CLZ Pr'!O70</f>
        <v>10</v>
      </c>
      <c r="C70" s="14">
        <f>'CLZ Pr'!H70</f>
        <v>1500</v>
      </c>
      <c r="D70" t="str">
        <f>'CLZ Pr'!W70</f>
        <v>David Goulden</v>
      </c>
      <c r="E70" t="str">
        <f>'CLZ Pr'!B70</f>
        <v>Mace Group:Medium Package</v>
      </c>
      <c r="F70" t="str">
        <f>'CLZ Pr'!N70</f>
        <v>Package Medium</v>
      </c>
      <c r="G70">
        <f>'CLZ Pr'!X70</f>
        <v>0</v>
      </c>
      <c r="H70" t="str">
        <f>'CLZ Pr'!E70</f>
        <v>EMEA</v>
      </c>
      <c r="I70">
        <f>'CLZ Pr'!U70</f>
        <v>6.5</v>
      </c>
    </row>
    <row r="71" spans="1:9">
      <c r="A71" s="13">
        <f>IF('CLZ Pr'!C71 = "", "", 'CLZ Pr'!C71)</f>
        <v>41039</v>
      </c>
      <c r="B71">
        <f>'CLZ Pr'!O71</f>
        <v>24</v>
      </c>
      <c r="C71" s="14">
        <f>'CLZ Pr'!H71</f>
        <v>3500</v>
      </c>
      <c r="D71" t="str">
        <f>'CLZ Pr'!W71</f>
        <v>David Goulden</v>
      </c>
      <c r="E71" t="str">
        <f>'CLZ Pr'!B71</f>
        <v>ADVA Optical Networking:Large Package</v>
      </c>
      <c r="F71" t="str">
        <f>'CLZ Pr'!N71</f>
        <v>Package Large</v>
      </c>
      <c r="G71">
        <f>'CLZ Pr'!X71</f>
        <v>0</v>
      </c>
      <c r="H71" t="str">
        <f>'CLZ Pr'!E71</f>
        <v>EMEA</v>
      </c>
      <c r="I71">
        <f>'CLZ Pr'!U71</f>
        <v>4</v>
      </c>
    </row>
    <row r="72" spans="1:9">
      <c r="A72" s="13">
        <f>IF('CLZ Pr'!C72 = "", "", 'CLZ Pr'!C72)</f>
        <v>41039</v>
      </c>
      <c r="B72">
        <f>'CLZ Pr'!O72</f>
        <v>48</v>
      </c>
      <c r="C72" s="14">
        <f>'CLZ Pr'!H72</f>
        <v>11585</v>
      </c>
      <c r="D72" t="str">
        <f>'CLZ Pr'!W72</f>
        <v>Eran Fishov</v>
      </c>
      <c r="E72" t="str">
        <f>'CLZ Pr'!B72</f>
        <v>Wijs 6 days on site</v>
      </c>
      <c r="F72" t="str">
        <f>'CLZ Pr'!N72</f>
        <v>Fixed Hours</v>
      </c>
      <c r="G72">
        <f>'CLZ Pr'!X72</f>
        <v>0</v>
      </c>
      <c r="H72" t="str">
        <f>'CLZ Pr'!E72</f>
        <v>EMEA</v>
      </c>
      <c r="I72">
        <f>'CLZ Pr'!U72</f>
        <v>0</v>
      </c>
    </row>
    <row r="73" spans="1:9">
      <c r="A73" s="13">
        <f>IF('CLZ Pr'!C73 = "", "", 'CLZ Pr'!C73)</f>
        <v>41039</v>
      </c>
      <c r="B73">
        <f>'CLZ Pr'!O73</f>
        <v>50</v>
      </c>
      <c r="C73" s="14">
        <f>'CLZ Pr'!H73</f>
        <v>7500</v>
      </c>
      <c r="D73" t="str">
        <f>'CLZ Pr'!W73</f>
        <v>Eran Fishov</v>
      </c>
      <c r="E73" t="str">
        <f>'CLZ Pr'!B73</f>
        <v>Wijs 50 h PS</v>
      </c>
      <c r="F73" t="str">
        <f>'CLZ Pr'!N73</f>
        <v>Fixed Hours</v>
      </c>
      <c r="G73">
        <f>'CLZ Pr'!X73</f>
        <v>0</v>
      </c>
      <c r="H73" t="str">
        <f>'CLZ Pr'!E73</f>
        <v>EMEA</v>
      </c>
      <c r="I73">
        <f>'CLZ Pr'!U73</f>
        <v>37</v>
      </c>
    </row>
    <row r="74" spans="1:9">
      <c r="A74" s="13">
        <f>IF('CLZ Pr'!C74 = "", "", 'CLZ Pr'!C74)</f>
        <v>41040</v>
      </c>
      <c r="B74">
        <f>'CLZ Pr'!O74</f>
        <v>11</v>
      </c>
      <c r="C74" s="14">
        <f>'CLZ Pr'!H74</f>
        <v>1500</v>
      </c>
      <c r="D74" t="str">
        <f>'CLZ Pr'!W74</f>
        <v>Alex Gorman</v>
      </c>
      <c r="E74" t="str">
        <f>'CLZ Pr'!B74</f>
        <v>School Improvement Network:Medium Package</v>
      </c>
      <c r="F74" t="str">
        <f>'CLZ Pr'!N74</f>
        <v>Package Medium</v>
      </c>
      <c r="G74">
        <f>'CLZ Pr'!X74</f>
        <v>0</v>
      </c>
      <c r="H74" t="str">
        <f>'CLZ Pr'!E74</f>
        <v>USA</v>
      </c>
      <c r="I74">
        <f>'CLZ Pr'!U74</f>
        <v>6</v>
      </c>
    </row>
    <row r="75" spans="1:9">
      <c r="A75" s="13">
        <f>IF('CLZ Pr'!C75 = "", "", 'CLZ Pr'!C75)</f>
        <v>41044</v>
      </c>
      <c r="B75">
        <f>'CLZ Pr'!O75</f>
        <v>11</v>
      </c>
      <c r="C75" s="14">
        <f>'CLZ Pr'!H75</f>
        <v>750</v>
      </c>
      <c r="D75" t="str">
        <f>'CLZ Pr'!W75</f>
        <v>G.I.Teh</v>
      </c>
      <c r="E75" t="str">
        <f>'CLZ Pr'!B75</f>
        <v>Benefit Express:Medium Package</v>
      </c>
      <c r="F75" t="str">
        <f>'CLZ Pr'!N75</f>
        <v>Package Medium</v>
      </c>
      <c r="G75">
        <f>'CLZ Pr'!X75</f>
        <v>0</v>
      </c>
      <c r="H75" t="str">
        <f>'CLZ Pr'!E75</f>
        <v>USA</v>
      </c>
      <c r="I75">
        <f>'CLZ Pr'!U75</f>
        <v>6.5</v>
      </c>
    </row>
    <row r="76" spans="1:9">
      <c r="A76" s="13">
        <f>IF('CLZ Pr'!C76 = "", "", 'CLZ Pr'!C76)</f>
        <v>41044</v>
      </c>
      <c r="B76">
        <f>'CLZ Pr'!O76</f>
        <v>2</v>
      </c>
      <c r="C76" s="14">
        <f>'CLZ Pr'!H76</f>
        <v>0</v>
      </c>
      <c r="D76" t="str">
        <f>'CLZ Pr'!W76</f>
        <v>Patrick Smith</v>
      </c>
      <c r="E76" t="str">
        <f>'CLZ Pr'!B76</f>
        <v>Glemco, Inc. 2 h PS</v>
      </c>
      <c r="F76" t="str">
        <f>'CLZ Pr'!N76</f>
        <v>Fixed Hours</v>
      </c>
      <c r="G76">
        <f>'CLZ Pr'!X76</f>
        <v>0</v>
      </c>
      <c r="H76" t="str">
        <f>'CLZ Pr'!E76</f>
        <v>USA</v>
      </c>
      <c r="I76">
        <f>'CLZ Pr'!U76</f>
        <v>2</v>
      </c>
    </row>
    <row r="77" spans="1:9">
      <c r="A77" s="13">
        <f>IF('CLZ Pr'!C77 = "", "", 'CLZ Pr'!C77)</f>
        <v>41045</v>
      </c>
      <c r="B77">
        <f>'CLZ Pr'!O77</f>
        <v>3</v>
      </c>
      <c r="C77" s="14">
        <f>'CLZ Pr'!H77</f>
        <v>0</v>
      </c>
      <c r="D77" t="str">
        <f>'CLZ Pr'!W77</f>
        <v>Roni Feldsher</v>
      </c>
      <c r="E77" t="str">
        <f>'CLZ Pr'!B77</f>
        <v>VCE LLC 3 h PS</v>
      </c>
      <c r="F77" t="str">
        <f>'CLZ Pr'!N77</f>
        <v>Fixed Hours</v>
      </c>
      <c r="G77">
        <f>'CLZ Pr'!X77</f>
        <v>0</v>
      </c>
      <c r="H77" t="str">
        <f>'CLZ Pr'!E77</f>
        <v>USA</v>
      </c>
      <c r="I77">
        <f>'CLZ Pr'!U77</f>
        <v>0</v>
      </c>
    </row>
    <row r="78" spans="1:9">
      <c r="A78" s="13">
        <f>IF('CLZ Pr'!C78 = "", "", 'CLZ Pr'!C78)</f>
        <v>41046</v>
      </c>
      <c r="B78">
        <f>'CLZ Pr'!O78</f>
        <v>1</v>
      </c>
      <c r="C78" s="14">
        <f>'CLZ Pr'!H78</f>
        <v>0</v>
      </c>
      <c r="D78" t="str">
        <f>'CLZ Pr'!W78</f>
        <v>Alex Gorman</v>
      </c>
      <c r="E78" t="str">
        <f>'CLZ Pr'!B78</f>
        <v>mindSHIFT 1 h PS</v>
      </c>
      <c r="F78" t="str">
        <f>'CLZ Pr'!N78</f>
        <v>Fixed Hours</v>
      </c>
      <c r="G78">
        <f>'CLZ Pr'!X78</f>
        <v>0</v>
      </c>
      <c r="H78" t="str">
        <f>'CLZ Pr'!E78</f>
        <v>USA</v>
      </c>
      <c r="I78">
        <f>'CLZ Pr'!U78</f>
        <v>0</v>
      </c>
    </row>
    <row r="79" spans="1:9">
      <c r="A79" s="13">
        <f>IF('CLZ Pr'!C79 = "", "", 'CLZ Pr'!C79)</f>
        <v>41046</v>
      </c>
      <c r="B79">
        <f>'CLZ Pr'!O79</f>
        <v>5</v>
      </c>
      <c r="C79" s="14">
        <f>'CLZ Pr'!H79</f>
        <v>833</v>
      </c>
      <c r="D79" t="str">
        <f>'CLZ Pr'!W79</f>
        <v>Patrick Smith</v>
      </c>
      <c r="E79" t="str">
        <f>'CLZ Pr'!B79</f>
        <v>Versaterm 5 h PS</v>
      </c>
      <c r="F79" t="str">
        <f>'CLZ Pr'!N79</f>
        <v>Fixed Hours</v>
      </c>
      <c r="G79">
        <f>'CLZ Pr'!X79</f>
        <v>0</v>
      </c>
      <c r="H79" t="str">
        <f>'CLZ Pr'!E79</f>
        <v>USA</v>
      </c>
      <c r="I79">
        <f>'CLZ Pr'!U79</f>
        <v>5</v>
      </c>
    </row>
    <row r="80" spans="1:9">
      <c r="A80" s="13">
        <f>IF('CLZ Pr'!C80 = "", "", 'CLZ Pr'!C80)</f>
        <v>41050</v>
      </c>
      <c r="B80">
        <f>'CLZ Pr'!O80</f>
        <v>1</v>
      </c>
      <c r="C80" s="14">
        <f>'CLZ Pr'!H80</f>
        <v>0</v>
      </c>
      <c r="D80" t="str">
        <f>'CLZ Pr'!W80</f>
        <v>Patrick Smith</v>
      </c>
      <c r="E80" t="str">
        <f>'CLZ Pr'!B80</f>
        <v>Joyent 1 h PS</v>
      </c>
      <c r="F80" t="str">
        <f>'CLZ Pr'!N80</f>
        <v>Fixed Hours</v>
      </c>
      <c r="G80">
        <f>'CLZ Pr'!X80</f>
        <v>0</v>
      </c>
      <c r="H80" t="str">
        <f>'CLZ Pr'!E80</f>
        <v>USA</v>
      </c>
      <c r="I80">
        <f>'CLZ Pr'!U80</f>
        <v>1</v>
      </c>
    </row>
    <row r="81" spans="1:9">
      <c r="A81" s="13">
        <f>IF('CLZ Pr'!C81 = "", "", 'CLZ Pr'!C81)</f>
        <v>41050</v>
      </c>
      <c r="B81">
        <f>'CLZ Pr'!O81</f>
        <v>3</v>
      </c>
      <c r="C81" s="14">
        <f>'CLZ Pr'!H81</f>
        <v>500</v>
      </c>
      <c r="D81" t="str">
        <f>'CLZ Pr'!W81</f>
        <v>Patrick Smith</v>
      </c>
      <c r="E81" t="str">
        <f>'CLZ Pr'!B81</f>
        <v>Pristine Sun LLC 3 h PS</v>
      </c>
      <c r="F81" t="str">
        <f>'CLZ Pr'!N81</f>
        <v>Fixed Hours</v>
      </c>
      <c r="G81">
        <f>'CLZ Pr'!X81</f>
        <v>0</v>
      </c>
      <c r="H81" t="str">
        <f>'CLZ Pr'!E81</f>
        <v>USA</v>
      </c>
      <c r="I81">
        <f>'CLZ Pr'!U81</f>
        <v>0</v>
      </c>
    </row>
    <row r="82" spans="1:9">
      <c r="A82" s="13">
        <f>IF('CLZ Pr'!C82 = "", "", 'CLZ Pr'!C82)</f>
        <v>41050</v>
      </c>
      <c r="B82">
        <f>'CLZ Pr'!O82</f>
        <v>6</v>
      </c>
      <c r="C82" s="14">
        <f>'CLZ Pr'!H82</f>
        <v>1000</v>
      </c>
      <c r="D82" t="str">
        <f>'CLZ Pr'!W82</f>
        <v>Patrick Smith</v>
      </c>
      <c r="E82" t="str">
        <f>'CLZ Pr'!B82</f>
        <v>TE Connectivity 6 h PS</v>
      </c>
      <c r="F82" t="str">
        <f>'CLZ Pr'!N82</f>
        <v>Fixed Hours</v>
      </c>
      <c r="G82">
        <f>'CLZ Pr'!X82</f>
        <v>0</v>
      </c>
      <c r="H82" t="str">
        <f>'CLZ Pr'!E82</f>
        <v>USA</v>
      </c>
      <c r="I82">
        <f>'CLZ Pr'!U82</f>
        <v>4</v>
      </c>
    </row>
    <row r="83" spans="1:9">
      <c r="A83" s="13">
        <f>IF('CLZ Pr'!C83 = "", "", 'CLZ Pr'!C83)</f>
        <v>41050</v>
      </c>
      <c r="B83">
        <f>'CLZ Pr'!O83</f>
        <v>3</v>
      </c>
      <c r="C83" s="14">
        <f>'CLZ Pr'!H83</f>
        <v>0</v>
      </c>
      <c r="D83" t="str">
        <f>'CLZ Pr'!W83</f>
        <v>Patrick Smith</v>
      </c>
      <c r="E83" t="str">
        <f>'CLZ Pr'!B83</f>
        <v>Blue Label Mexico 3 h PS</v>
      </c>
      <c r="F83" t="str">
        <f>'CLZ Pr'!N83</f>
        <v>Fixed Hours</v>
      </c>
      <c r="G83">
        <f>'CLZ Pr'!X83</f>
        <v>0</v>
      </c>
      <c r="H83" t="str">
        <f>'CLZ Pr'!E83</f>
        <v>USA</v>
      </c>
      <c r="I83">
        <f>'CLZ Pr'!U83</f>
        <v>3</v>
      </c>
    </row>
    <row r="84" spans="1:9">
      <c r="A84" s="13">
        <f>IF('CLZ Pr'!C84 = "", "", 'CLZ Pr'!C84)</f>
        <v>41050</v>
      </c>
      <c r="B84">
        <f>'CLZ Pr'!O84</f>
        <v>3</v>
      </c>
      <c r="C84" s="14">
        <f>'CLZ Pr'!H84</f>
        <v>500</v>
      </c>
      <c r="D84" t="str">
        <f>'CLZ Pr'!W84</f>
        <v>Patrick Smith</v>
      </c>
      <c r="E84" t="str">
        <f>'CLZ Pr'!B84</f>
        <v>GHRS Company Limited 3 h PS</v>
      </c>
      <c r="F84" t="str">
        <f>'CLZ Pr'!N84</f>
        <v>Fixed Hours</v>
      </c>
      <c r="G84">
        <f>'CLZ Pr'!X84</f>
        <v>0</v>
      </c>
      <c r="H84" t="str">
        <f>'CLZ Pr'!E84</f>
        <v>USA</v>
      </c>
      <c r="I84">
        <f>'CLZ Pr'!U84</f>
        <v>1.5</v>
      </c>
    </row>
    <row r="85" spans="1:9">
      <c r="A85" s="13">
        <f>IF('CLZ Pr'!C85 = "", "", 'CLZ Pr'!C85)</f>
        <v>41050</v>
      </c>
      <c r="B85">
        <f>'CLZ Pr'!O85</f>
        <v>1</v>
      </c>
      <c r="C85" s="14">
        <f>'CLZ Pr'!H85</f>
        <v>0</v>
      </c>
      <c r="D85" t="str">
        <f>'CLZ Pr'!W85</f>
        <v>Patrick Smith</v>
      </c>
      <c r="E85" t="str">
        <f>'CLZ Pr'!B85</f>
        <v>Sanjel Corporation 1 h PS</v>
      </c>
      <c r="F85" t="str">
        <f>'CLZ Pr'!N85</f>
        <v>Fixed Hours</v>
      </c>
      <c r="G85">
        <f>'CLZ Pr'!X85</f>
        <v>0</v>
      </c>
      <c r="H85" t="str">
        <f>'CLZ Pr'!E85</f>
        <v>USA</v>
      </c>
      <c r="I85">
        <f>'CLZ Pr'!U85</f>
        <v>1</v>
      </c>
    </row>
    <row r="86" spans="1:9">
      <c r="A86" s="13">
        <f>IF('CLZ Pr'!C86 = "", "", 'CLZ Pr'!C86)</f>
        <v>41050</v>
      </c>
      <c r="B86">
        <f>'CLZ Pr'!O86</f>
        <v>3</v>
      </c>
      <c r="C86" s="14">
        <f>'CLZ Pr'!H86</f>
        <v>0</v>
      </c>
      <c r="D86" t="str">
        <f>'CLZ Pr'!W86</f>
        <v>Patrick Smith</v>
      </c>
      <c r="E86" t="str">
        <f>'CLZ Pr'!B86</f>
        <v>Division of IT 3 h PS</v>
      </c>
      <c r="F86" t="str">
        <f>'CLZ Pr'!N86</f>
        <v>Fixed Hours</v>
      </c>
      <c r="G86">
        <f>'CLZ Pr'!X86</f>
        <v>0</v>
      </c>
      <c r="H86" t="str">
        <f>'CLZ Pr'!E86</f>
        <v>USA</v>
      </c>
      <c r="I86">
        <f>'CLZ Pr'!U86</f>
        <v>2</v>
      </c>
    </row>
    <row r="87" spans="1:9">
      <c r="A87" s="13">
        <f>IF('CLZ Pr'!C87 = "", "", 'CLZ Pr'!C87)</f>
        <v>41051</v>
      </c>
      <c r="B87">
        <f>'CLZ Pr'!O87</f>
        <v>5</v>
      </c>
      <c r="C87" s="14">
        <f>'CLZ Pr'!H87</f>
        <v>800</v>
      </c>
      <c r="D87" t="str">
        <f>'CLZ Pr'!W87</f>
        <v>Rob Sidhu</v>
      </c>
      <c r="E87" t="str">
        <f>'CLZ Pr'!B87</f>
        <v>KL Communications:Small Package</v>
      </c>
      <c r="F87" t="str">
        <f>'CLZ Pr'!N87</f>
        <v>Package Small</v>
      </c>
      <c r="G87">
        <f>'CLZ Pr'!X87</f>
        <v>0</v>
      </c>
      <c r="H87" t="str">
        <f>'CLZ Pr'!E87</f>
        <v>USA</v>
      </c>
      <c r="I87">
        <f>'CLZ Pr'!U87</f>
        <v>3</v>
      </c>
    </row>
    <row r="88" spans="1:9">
      <c r="A88" s="13">
        <f>IF('CLZ Pr'!C88 = "", "", 'CLZ Pr'!C88)</f>
        <v>41051</v>
      </c>
      <c r="B88">
        <f>'CLZ Pr'!O88</f>
        <v>1</v>
      </c>
      <c r="C88" s="14">
        <f>'CLZ Pr'!H88</f>
        <v>0</v>
      </c>
      <c r="D88" t="str">
        <f>'CLZ Pr'!W88</f>
        <v>Rob Sidhu</v>
      </c>
      <c r="E88" t="str">
        <f>'CLZ Pr'!B88</f>
        <v>Bonnier - Television Group 1 h PS</v>
      </c>
      <c r="F88" t="str">
        <f>'CLZ Pr'!N88</f>
        <v>Fixed Hours</v>
      </c>
      <c r="G88">
        <f>'CLZ Pr'!X88</f>
        <v>0</v>
      </c>
      <c r="H88" t="str">
        <f>'CLZ Pr'!E88</f>
        <v>USA</v>
      </c>
      <c r="I88">
        <f>'CLZ Pr'!U88</f>
        <v>0</v>
      </c>
    </row>
    <row r="89" spans="1:9">
      <c r="A89" s="13">
        <f>IF('CLZ Pr'!C89 = "", "", 'CLZ Pr'!C89)</f>
        <v>41052</v>
      </c>
      <c r="B89">
        <f>'CLZ Pr'!O89</f>
        <v>5</v>
      </c>
      <c r="C89" s="14">
        <f>'CLZ Pr'!H89</f>
        <v>800</v>
      </c>
      <c r="D89" t="str">
        <f>'CLZ Pr'!W89</f>
        <v>Josh Santos</v>
      </c>
      <c r="E89" t="str">
        <f>'CLZ Pr'!B89</f>
        <v>Agilent:Small Package</v>
      </c>
      <c r="F89" t="str">
        <f>'CLZ Pr'!N89</f>
        <v>Package Small</v>
      </c>
      <c r="G89">
        <f>'CLZ Pr'!X89</f>
        <v>0</v>
      </c>
      <c r="H89" t="str">
        <f>'CLZ Pr'!E89</f>
        <v>USA</v>
      </c>
      <c r="I89">
        <f>'CLZ Pr'!U89</f>
        <v>2</v>
      </c>
    </row>
    <row r="90" spans="1:9">
      <c r="A90" s="13">
        <f>IF('CLZ Pr'!C90 = "", "", 'CLZ Pr'!C90)</f>
        <v>41052</v>
      </c>
      <c r="B90">
        <f>'CLZ Pr'!O90</f>
        <v>6</v>
      </c>
      <c r="C90" s="14">
        <f>'CLZ Pr'!H90</f>
        <v>500</v>
      </c>
      <c r="D90" t="str">
        <f>'CLZ Pr'!W90</f>
        <v>Tal Noga</v>
      </c>
      <c r="E90" t="str">
        <f>'CLZ Pr'!B90</f>
        <v>MyThings</v>
      </c>
      <c r="F90" t="str">
        <f>'CLZ Pr'!N90</f>
        <v>Package Small</v>
      </c>
      <c r="G90">
        <f>'CLZ Pr'!X90</f>
        <v>0</v>
      </c>
      <c r="H90" t="str">
        <f>'CLZ Pr'!E90</f>
        <v>EMEA</v>
      </c>
      <c r="I90">
        <f>'CLZ Pr'!U90</f>
        <v>0</v>
      </c>
    </row>
    <row r="91" spans="1:9">
      <c r="A91" s="13">
        <f>IF('CLZ Pr'!C91 = "", "", 'CLZ Pr'!C91)</f>
        <v>41053</v>
      </c>
      <c r="B91">
        <f>'CLZ Pr'!O91</f>
        <v>24</v>
      </c>
      <c r="C91" s="14">
        <f>'CLZ Pr'!H91</f>
        <v>3500</v>
      </c>
      <c r="D91" t="str">
        <f>'CLZ Pr'!W91</f>
        <v>G.I.Teh</v>
      </c>
      <c r="E91" t="str">
        <f>'CLZ Pr'!B91</f>
        <v>WESTERN UNION BUSINESS SOLUTIONS13:Large Package</v>
      </c>
      <c r="F91" t="str">
        <f>'CLZ Pr'!N91</f>
        <v>Package Large</v>
      </c>
      <c r="G91">
        <f>'CLZ Pr'!X91</f>
        <v>0</v>
      </c>
      <c r="H91" t="str">
        <f>'CLZ Pr'!E91</f>
        <v>USA</v>
      </c>
      <c r="I91">
        <f>'CLZ Pr'!U91</f>
        <v>23</v>
      </c>
    </row>
    <row r="92" spans="1:9">
      <c r="A92" s="13">
        <f>IF('CLZ Pr'!C92 = "", "", 'CLZ Pr'!C92)</f>
        <v>41054</v>
      </c>
      <c r="B92">
        <f>'CLZ Pr'!O92</f>
        <v>1</v>
      </c>
      <c r="C92" s="14">
        <f>'CLZ Pr'!H92</f>
        <v>0</v>
      </c>
      <c r="D92" t="str">
        <f>'CLZ Pr'!W92</f>
        <v>Rob Sidhu</v>
      </c>
      <c r="E92" t="str">
        <f>'CLZ Pr'!B92</f>
        <v>GTInnovatech 1 h PS</v>
      </c>
      <c r="F92" t="str">
        <f>'CLZ Pr'!N92</f>
        <v>Fixed Hours</v>
      </c>
      <c r="G92">
        <f>'CLZ Pr'!X92</f>
        <v>0</v>
      </c>
      <c r="H92" t="str">
        <f>'CLZ Pr'!E92</f>
        <v>USA</v>
      </c>
      <c r="I92">
        <f>'CLZ Pr'!U92</f>
        <v>1</v>
      </c>
    </row>
    <row r="93" spans="1:9">
      <c r="A93" s="13">
        <f>IF('CLZ Pr'!C93 = "", "", 'CLZ Pr'!C93)</f>
        <v>41054</v>
      </c>
      <c r="B93">
        <f>'CLZ Pr'!O93</f>
        <v>3</v>
      </c>
      <c r="C93" s="14">
        <f>'CLZ Pr'!H93</f>
        <v>500</v>
      </c>
      <c r="D93" t="str">
        <f>'CLZ Pr'!W93</f>
        <v>Patrick Smith</v>
      </c>
      <c r="E93" t="str">
        <f>'CLZ Pr'!B93</f>
        <v>Certain Software, Inc. 3 h PS</v>
      </c>
      <c r="F93" t="str">
        <f>'CLZ Pr'!N93</f>
        <v>Fixed Hours</v>
      </c>
      <c r="G93">
        <f>'CLZ Pr'!X93</f>
        <v>0</v>
      </c>
      <c r="H93" t="str">
        <f>'CLZ Pr'!E93</f>
        <v>USA</v>
      </c>
      <c r="I93">
        <f>'CLZ Pr'!U93</f>
        <v>1</v>
      </c>
    </row>
    <row r="94" spans="1:9">
      <c r="A94" s="13">
        <f>IF('CLZ Pr'!C94 = "", "", 'CLZ Pr'!C94)</f>
        <v>41054</v>
      </c>
      <c r="B94">
        <f>'CLZ Pr'!O94</f>
        <v>1</v>
      </c>
      <c r="C94" s="14">
        <f>'CLZ Pr'!H94</f>
        <v>0</v>
      </c>
      <c r="D94" t="str">
        <f>'CLZ Pr'!W94</f>
        <v>Patrick Smith</v>
      </c>
      <c r="E94" t="str">
        <f>'CLZ Pr'!B94</f>
        <v>ClairMail 1 h PS</v>
      </c>
      <c r="F94" t="str">
        <f>'CLZ Pr'!N94</f>
        <v>Fixed Hours</v>
      </c>
      <c r="G94">
        <f>'CLZ Pr'!X94</f>
        <v>0</v>
      </c>
      <c r="H94" t="str">
        <f>'CLZ Pr'!E94</f>
        <v>USA</v>
      </c>
      <c r="I94">
        <f>'CLZ Pr'!U94</f>
        <v>1</v>
      </c>
    </row>
    <row r="95" spans="1:9">
      <c r="A95" s="13">
        <f>IF('CLZ Pr'!C95 = "", "", 'CLZ Pr'!C95)</f>
        <v>41054</v>
      </c>
      <c r="B95">
        <f>'CLZ Pr'!O95</f>
        <v>4</v>
      </c>
      <c r="C95" s="14">
        <f>'CLZ Pr'!H95</f>
        <v>0</v>
      </c>
      <c r="D95" t="str">
        <f>'CLZ Pr'!W95</f>
        <v>Patrick Smith</v>
      </c>
      <c r="E95" t="str">
        <f>'CLZ Pr'!B95</f>
        <v>CDPHE 4 h PS</v>
      </c>
      <c r="F95" t="str">
        <f>'CLZ Pr'!N95</f>
        <v>Fixed Hours</v>
      </c>
      <c r="G95">
        <f>'CLZ Pr'!X95</f>
        <v>0</v>
      </c>
      <c r="H95" t="str">
        <f>'CLZ Pr'!E95</f>
        <v>USA</v>
      </c>
      <c r="I95">
        <f>'CLZ Pr'!U95</f>
        <v>0.5</v>
      </c>
    </row>
    <row r="96" spans="1:9">
      <c r="A96" s="13">
        <f>IF('CLZ Pr'!C96 = "", "", 'CLZ Pr'!C96)</f>
        <v>41054</v>
      </c>
      <c r="B96">
        <f>'CLZ Pr'!O96</f>
        <v>1</v>
      </c>
      <c r="C96" s="14">
        <f>'CLZ Pr'!H96</f>
        <v>0</v>
      </c>
      <c r="D96" t="str">
        <f>'CLZ Pr'!W96</f>
        <v>Patrick Smith</v>
      </c>
      <c r="E96" t="str">
        <f>'CLZ Pr'!B96</f>
        <v>Alphabet Energy 1 h PS</v>
      </c>
      <c r="F96" t="str">
        <f>'CLZ Pr'!N96</f>
        <v>Fixed Hours</v>
      </c>
      <c r="G96">
        <f>'CLZ Pr'!X96</f>
        <v>0</v>
      </c>
      <c r="H96" t="str">
        <f>'CLZ Pr'!E96</f>
        <v>USA</v>
      </c>
      <c r="I96">
        <f>'CLZ Pr'!U96</f>
        <v>1</v>
      </c>
    </row>
    <row r="97" spans="1:9">
      <c r="A97" s="13">
        <f>IF('CLZ Pr'!C97 = "", "", 'CLZ Pr'!C97)</f>
        <v>41054</v>
      </c>
      <c r="B97">
        <f>'CLZ Pr'!O97</f>
        <v>1</v>
      </c>
      <c r="C97" s="14">
        <f>'CLZ Pr'!H97</f>
        <v>0</v>
      </c>
      <c r="D97" t="str">
        <f>'CLZ Pr'!W97</f>
        <v>Patrick Smith</v>
      </c>
      <c r="E97" t="str">
        <f>'CLZ Pr'!B97</f>
        <v>RANMAN 1 h PS</v>
      </c>
      <c r="F97" t="str">
        <f>'CLZ Pr'!N97</f>
        <v>Fixed Hours</v>
      </c>
      <c r="G97">
        <f>'CLZ Pr'!X97</f>
        <v>0</v>
      </c>
      <c r="H97" t="str">
        <f>'CLZ Pr'!E97</f>
        <v>USA</v>
      </c>
      <c r="I97">
        <f>'CLZ Pr'!U97</f>
        <v>1</v>
      </c>
    </row>
    <row r="98" spans="1:9">
      <c r="A98" s="13">
        <f>IF('CLZ Pr'!C98 = "", "", 'CLZ Pr'!C98)</f>
        <v>41054</v>
      </c>
      <c r="B98">
        <f>'CLZ Pr'!O98</f>
        <v>1</v>
      </c>
      <c r="C98" s="14">
        <f>'CLZ Pr'!H98</f>
        <v>0</v>
      </c>
      <c r="D98" t="str">
        <f>'CLZ Pr'!W98</f>
        <v>Patrick Smith</v>
      </c>
      <c r="E98" t="str">
        <f>'CLZ Pr'!B98</f>
        <v>MIVIOT 1 h PS</v>
      </c>
      <c r="F98" t="str">
        <f>'CLZ Pr'!N98</f>
        <v>Fixed Hours</v>
      </c>
      <c r="G98">
        <f>'CLZ Pr'!X98</f>
        <v>0</v>
      </c>
      <c r="H98" t="str">
        <f>'CLZ Pr'!E98</f>
        <v>USA</v>
      </c>
      <c r="I98">
        <f>'CLZ Pr'!U98</f>
        <v>1</v>
      </c>
    </row>
    <row r="99" spans="1:9">
      <c r="A99" s="13">
        <f>IF('CLZ Pr'!C99 = "", "", 'CLZ Pr'!C99)</f>
        <v>41054</v>
      </c>
      <c r="B99">
        <f>'CLZ Pr'!O99</f>
        <v>1</v>
      </c>
      <c r="C99" s="14">
        <f>'CLZ Pr'!H99</f>
        <v>0</v>
      </c>
      <c r="D99" t="str">
        <f>'CLZ Pr'!W99</f>
        <v>Patrick Smith</v>
      </c>
      <c r="E99" t="str">
        <f>'CLZ Pr'!B99</f>
        <v>Wendys 1 h PS</v>
      </c>
      <c r="F99" t="str">
        <f>'CLZ Pr'!N99</f>
        <v>Fixed Hours</v>
      </c>
      <c r="G99">
        <f>'CLZ Pr'!X99</f>
        <v>0</v>
      </c>
      <c r="H99" t="str">
        <f>'CLZ Pr'!E99</f>
        <v>USA</v>
      </c>
      <c r="I99">
        <f>'CLZ Pr'!U99</f>
        <v>1</v>
      </c>
    </row>
    <row r="100" spans="1:9">
      <c r="A100" s="13">
        <f>IF('CLZ Pr'!C100 = "", "", 'CLZ Pr'!C100)</f>
        <v>41054</v>
      </c>
      <c r="B100">
        <f>'CLZ Pr'!O100</f>
        <v>1</v>
      </c>
      <c r="C100" s="14">
        <f>'CLZ Pr'!H100</f>
        <v>0</v>
      </c>
      <c r="D100" t="str">
        <f>'CLZ Pr'!W100</f>
        <v>Patrick Smith</v>
      </c>
      <c r="E100" t="str">
        <f>'CLZ Pr'!B100</f>
        <v>H&amp;S Wholesalers, Inc 1 h PS</v>
      </c>
      <c r="F100" t="str">
        <f>'CLZ Pr'!N100</f>
        <v>Fixed Hours</v>
      </c>
      <c r="G100">
        <f>'CLZ Pr'!X100</f>
        <v>0</v>
      </c>
      <c r="H100" t="str">
        <f>'CLZ Pr'!E100</f>
        <v>USA</v>
      </c>
      <c r="I100">
        <f>'CLZ Pr'!U100</f>
        <v>1</v>
      </c>
    </row>
    <row r="101" spans="1:9">
      <c r="A101" s="13">
        <f>IF('CLZ Pr'!C101 = "", "", 'CLZ Pr'!C101)</f>
        <v>41054</v>
      </c>
      <c r="B101">
        <f>'CLZ Pr'!O101</f>
        <v>1</v>
      </c>
      <c r="C101" s="14">
        <f>'CLZ Pr'!H101</f>
        <v>0</v>
      </c>
      <c r="D101" t="str">
        <f>'CLZ Pr'!W101</f>
        <v>Patrick Smith</v>
      </c>
      <c r="E101" t="str">
        <f>'CLZ Pr'!B101</f>
        <v>Knowledge Factor 1 h PS</v>
      </c>
      <c r="F101" t="str">
        <f>'CLZ Pr'!N101</f>
        <v>Fixed Hours</v>
      </c>
      <c r="G101">
        <f>'CLZ Pr'!X101</f>
        <v>0</v>
      </c>
      <c r="H101" t="str">
        <f>'CLZ Pr'!E101</f>
        <v>USA</v>
      </c>
      <c r="I101">
        <f>'CLZ Pr'!U101</f>
        <v>1</v>
      </c>
    </row>
    <row r="102" spans="1:9">
      <c r="A102" s="13">
        <f>IF('CLZ Pr'!C102 = "", "", 'CLZ Pr'!C102)</f>
        <v>41054</v>
      </c>
      <c r="B102">
        <f>'CLZ Pr'!O102</f>
        <v>1</v>
      </c>
      <c r="C102" s="14">
        <f>'CLZ Pr'!H102</f>
        <v>0</v>
      </c>
      <c r="D102" t="str">
        <f>'CLZ Pr'!W102</f>
        <v>Patrick Smith</v>
      </c>
      <c r="E102" t="str">
        <f>'CLZ Pr'!B102</f>
        <v>Partner Energy, Inc. 1 h PS</v>
      </c>
      <c r="F102" t="str">
        <f>'CLZ Pr'!N102</f>
        <v>Fixed Hours</v>
      </c>
      <c r="G102">
        <f>'CLZ Pr'!X102</f>
        <v>0</v>
      </c>
      <c r="H102" t="str">
        <f>'CLZ Pr'!E102</f>
        <v>USA</v>
      </c>
      <c r="I102">
        <f>'CLZ Pr'!U102</f>
        <v>0</v>
      </c>
    </row>
    <row r="103" spans="1:9">
      <c r="A103" s="13">
        <f>IF('CLZ Pr'!C103 = "", "", 'CLZ Pr'!C103)</f>
        <v>41054</v>
      </c>
      <c r="B103">
        <f>'CLZ Pr'!O103</f>
        <v>2</v>
      </c>
      <c r="C103" s="14">
        <f>'CLZ Pr'!H103</f>
        <v>0</v>
      </c>
      <c r="D103" t="str">
        <f>'CLZ Pr'!W103</f>
        <v>Jonah Kadish</v>
      </c>
      <c r="E103" t="str">
        <f>'CLZ Pr'!B103</f>
        <v>CRMNow Pty Limited 2 h PS</v>
      </c>
      <c r="F103" t="str">
        <f>'CLZ Pr'!N103</f>
        <v>Fixed Hours</v>
      </c>
      <c r="G103">
        <f>'CLZ Pr'!X103</f>
        <v>0</v>
      </c>
      <c r="H103" t="str">
        <f>'CLZ Pr'!E103</f>
        <v>ROW</v>
      </c>
      <c r="I103">
        <f>'CLZ Pr'!U103</f>
        <v>2</v>
      </c>
    </row>
    <row r="104" spans="1:9">
      <c r="A104" s="13">
        <f>IF('CLZ Pr'!C104 = "", "", 'CLZ Pr'!C104)</f>
        <v>41054</v>
      </c>
      <c r="B104">
        <f>'CLZ Pr'!O104</f>
        <v>1</v>
      </c>
      <c r="C104" s="14">
        <f>'CLZ Pr'!H104</f>
        <v>0</v>
      </c>
      <c r="D104" t="str">
        <f>'CLZ Pr'!W104</f>
        <v>Patrick Smith</v>
      </c>
      <c r="E104" t="str">
        <f>'CLZ Pr'!B104</f>
        <v>RY Brothers 1 h PS</v>
      </c>
      <c r="F104" t="str">
        <f>'CLZ Pr'!N104</f>
        <v>Fixed Hours</v>
      </c>
      <c r="G104">
        <f>'CLZ Pr'!X104</f>
        <v>0</v>
      </c>
      <c r="H104" t="str">
        <f>'CLZ Pr'!E104</f>
        <v>USA</v>
      </c>
      <c r="I104">
        <f>'CLZ Pr'!U104</f>
        <v>1</v>
      </c>
    </row>
    <row r="105" spans="1:9">
      <c r="A105" s="13">
        <f>IF('CLZ Pr'!C105 = "", "", 'CLZ Pr'!C105)</f>
        <v>41054</v>
      </c>
      <c r="B105">
        <f>'CLZ Pr'!O105</f>
        <v>1</v>
      </c>
      <c r="C105" s="14">
        <f>'CLZ Pr'!H105</f>
        <v>0</v>
      </c>
      <c r="D105" t="str">
        <f>'CLZ Pr'!W105</f>
        <v>Patrick Smith</v>
      </c>
      <c r="E105" t="str">
        <f>'CLZ Pr'!B105</f>
        <v>Threewide 1 h PS</v>
      </c>
      <c r="F105" t="str">
        <f>'CLZ Pr'!N105</f>
        <v>Fixed Hours</v>
      </c>
      <c r="G105">
        <f>'CLZ Pr'!X105</f>
        <v>0</v>
      </c>
      <c r="H105" t="str">
        <f>'CLZ Pr'!E105</f>
        <v>USA</v>
      </c>
      <c r="I105">
        <f>'CLZ Pr'!U105</f>
        <v>1</v>
      </c>
    </row>
    <row r="106" spans="1:9">
      <c r="A106" s="13">
        <f>IF('CLZ Pr'!C106 = "", "", 'CLZ Pr'!C106)</f>
        <v>41054</v>
      </c>
      <c r="B106">
        <f>'CLZ Pr'!O106</f>
        <v>1</v>
      </c>
      <c r="C106" s="14">
        <f>'CLZ Pr'!H106</f>
        <v>0</v>
      </c>
      <c r="D106" t="str">
        <f>'CLZ Pr'!W106</f>
        <v>Patrick Smith</v>
      </c>
      <c r="E106" t="str">
        <f>'CLZ Pr'!B106</f>
        <v>MAAC 1 h PS</v>
      </c>
      <c r="F106" t="str">
        <f>'CLZ Pr'!N106</f>
        <v>Fixed Hours</v>
      </c>
      <c r="G106">
        <f>'CLZ Pr'!X106</f>
        <v>0</v>
      </c>
      <c r="H106" t="str">
        <f>'CLZ Pr'!E106</f>
        <v>USA</v>
      </c>
      <c r="I106">
        <f>'CLZ Pr'!U106</f>
        <v>0</v>
      </c>
    </row>
    <row r="107" spans="1:9">
      <c r="A107" s="13">
        <f>IF('CLZ Pr'!C107 = "", "", 'CLZ Pr'!C107)</f>
        <v>41054</v>
      </c>
      <c r="B107">
        <f>'CLZ Pr'!O107</f>
        <v>1</v>
      </c>
      <c r="C107" s="14">
        <f>'CLZ Pr'!H107</f>
        <v>0</v>
      </c>
      <c r="D107" t="str">
        <f>'CLZ Pr'!W107</f>
        <v>Jonah Kadish</v>
      </c>
      <c r="E107" t="str">
        <f>'CLZ Pr'!B107</f>
        <v>Datacom Christchurch 1 h PS</v>
      </c>
      <c r="F107" t="str">
        <f>'CLZ Pr'!N107</f>
        <v>Fixed Hours</v>
      </c>
      <c r="G107">
        <f>'CLZ Pr'!X107</f>
        <v>0</v>
      </c>
      <c r="H107" t="str">
        <f>'CLZ Pr'!E107</f>
        <v>ROW</v>
      </c>
      <c r="I107">
        <f>'CLZ Pr'!U107</f>
        <v>1</v>
      </c>
    </row>
    <row r="108" spans="1:9">
      <c r="A108" s="13">
        <f>IF('CLZ Pr'!C108 = "", "", 'CLZ Pr'!C108)</f>
        <v>41054</v>
      </c>
      <c r="B108">
        <f>'CLZ Pr'!O108</f>
        <v>6</v>
      </c>
      <c r="C108" s="14">
        <f>'CLZ Pr'!H108</f>
        <v>0</v>
      </c>
      <c r="D108" t="str">
        <f>'CLZ Pr'!W108</f>
        <v>Jonah Kadish</v>
      </c>
      <c r="E108" t="str">
        <f>'CLZ Pr'!B108</f>
        <v>Alpine Shire Council 6 h PS</v>
      </c>
      <c r="F108" t="str">
        <f>'CLZ Pr'!N108</f>
        <v>Fixed Hours</v>
      </c>
      <c r="G108">
        <f>'CLZ Pr'!X108</f>
        <v>0</v>
      </c>
      <c r="H108" t="str">
        <f>'CLZ Pr'!E108</f>
        <v>ROW</v>
      </c>
      <c r="I108">
        <f>'CLZ Pr'!U108</f>
        <v>6</v>
      </c>
    </row>
    <row r="109" spans="1:9">
      <c r="A109" s="13">
        <f>IF('CLZ Pr'!C109 = "", "", 'CLZ Pr'!C109)</f>
        <v>41056</v>
      </c>
      <c r="B109">
        <f>'CLZ Pr'!O109</f>
        <v>4</v>
      </c>
      <c r="C109" s="14">
        <f>'CLZ Pr'!H109</f>
        <v>800</v>
      </c>
      <c r="D109" t="str">
        <f>'CLZ Pr'!W109</f>
        <v>Eran Fishov</v>
      </c>
      <c r="E109" t="str">
        <f>'CLZ Pr'!B109</f>
        <v>Gard:Small Package</v>
      </c>
      <c r="F109" t="str">
        <f>'CLZ Pr'!N109</f>
        <v>Package Small</v>
      </c>
      <c r="G109">
        <f>'CLZ Pr'!X109</f>
        <v>0</v>
      </c>
      <c r="H109" t="str">
        <f>'CLZ Pr'!E109</f>
        <v>EMEA</v>
      </c>
      <c r="I109">
        <f>'CLZ Pr'!U109</f>
        <v>0</v>
      </c>
    </row>
    <row r="110" spans="1:9">
      <c r="A110" s="13">
        <f>IF('CLZ Pr'!C110 = "", "", 'CLZ Pr'!C110)</f>
        <v>41058</v>
      </c>
      <c r="B110">
        <f>'CLZ Pr'!O110</f>
        <v>10</v>
      </c>
      <c r="C110" s="14">
        <f>'CLZ Pr'!H110</f>
        <v>1500</v>
      </c>
      <c r="D110" t="str">
        <f>'CLZ Pr'!W110</f>
        <v>Roni Feldsher</v>
      </c>
      <c r="E110" t="str">
        <f>'CLZ Pr'!B110</f>
        <v>TechProse 10 h PS</v>
      </c>
      <c r="F110" t="str">
        <f>'CLZ Pr'!N110</f>
        <v>Fixed Hours</v>
      </c>
      <c r="G110">
        <f>'CLZ Pr'!X110</f>
        <v>0</v>
      </c>
      <c r="H110" t="str">
        <f>'CLZ Pr'!E110</f>
        <v>USA</v>
      </c>
      <c r="I110">
        <f>'CLZ Pr'!U110</f>
        <v>3.2</v>
      </c>
    </row>
    <row r="111" spans="1:9">
      <c r="A111" s="13">
        <f>IF('CLZ Pr'!C111 = "", "", 'CLZ Pr'!C111)</f>
        <v>41060</v>
      </c>
      <c r="B111">
        <f>'CLZ Pr'!O111</f>
        <v>0.75</v>
      </c>
      <c r="C111" s="14">
        <f>'CLZ Pr'!H111</f>
        <v>0</v>
      </c>
      <c r="D111" t="str">
        <f>'CLZ Pr'!W111</f>
        <v>Alex Gorman</v>
      </c>
      <c r="E111" t="str">
        <f>'CLZ Pr'!B111</f>
        <v>Leadership S&amp;D Q&amp;A .75h</v>
      </c>
      <c r="F111" t="str">
        <f>'CLZ Pr'!N111</f>
        <v>Fixed Hours</v>
      </c>
      <c r="G111">
        <f>'CLZ Pr'!X111</f>
        <v>0</v>
      </c>
      <c r="H111" t="str">
        <f>'CLZ Pr'!E111</f>
        <v>USA</v>
      </c>
      <c r="I111">
        <f>'CLZ Pr'!U111</f>
        <v>0</v>
      </c>
    </row>
    <row r="112" spans="1:9">
      <c r="A112" s="13">
        <f>IF('CLZ Pr'!C112 = "", "", 'CLZ Pr'!C112)</f>
        <v>41061</v>
      </c>
      <c r="B112">
        <f>'CLZ Pr'!O112</f>
        <v>24</v>
      </c>
      <c r="C112" s="14">
        <f>'CLZ Pr'!H112</f>
        <v>3500</v>
      </c>
      <c r="D112" t="str">
        <f>'CLZ Pr'!W112</f>
        <v>G.I.Teh</v>
      </c>
      <c r="E112" t="str">
        <f>'CLZ Pr'!B112</f>
        <v>Veracity Engineering - 24 hour QS</v>
      </c>
      <c r="F112" t="str">
        <f>'CLZ Pr'!N112</f>
        <v>Package Large</v>
      </c>
      <c r="G112">
        <f>'CLZ Pr'!X112</f>
        <v>0</v>
      </c>
      <c r="H112" t="str">
        <f>'CLZ Pr'!E112</f>
        <v>USA</v>
      </c>
      <c r="I112">
        <f>'CLZ Pr'!U112</f>
        <v>10</v>
      </c>
    </row>
    <row r="113" spans="1:9">
      <c r="A113" s="13">
        <f>IF('CLZ Pr'!C113 = "", "", 'CLZ Pr'!C113)</f>
        <v>41061</v>
      </c>
      <c r="B113">
        <f>'CLZ Pr'!O113</f>
        <v>35</v>
      </c>
      <c r="C113" s="14">
        <f>'CLZ Pr'!H113</f>
        <v>0</v>
      </c>
      <c r="D113" t="str">
        <f>'CLZ Pr'!W113</f>
        <v>Tal Noga</v>
      </c>
      <c r="E113" t="str">
        <f>'CLZ Pr'!B113</f>
        <v>HMS - 35h Success Package</v>
      </c>
      <c r="F113" t="str">
        <f>'CLZ Pr'!N113</f>
        <v>Fixed Hours</v>
      </c>
      <c r="G113">
        <f>'CLZ Pr'!X113</f>
        <v>0</v>
      </c>
      <c r="H113" t="str">
        <f>'CLZ Pr'!E113</f>
        <v>EMEA</v>
      </c>
      <c r="I113">
        <f>'CLZ Pr'!U113</f>
        <v>0</v>
      </c>
    </row>
    <row r="114" spans="1:9">
      <c r="A114" s="13">
        <f>IF('CLZ Pr'!C114 = "", "", 'CLZ Pr'!C114)</f>
        <v>41064</v>
      </c>
      <c r="B114">
        <f>'CLZ Pr'!O114</f>
        <v>5</v>
      </c>
      <c r="C114" s="14">
        <f>'CLZ Pr'!H114</f>
        <v>800</v>
      </c>
      <c r="D114" t="str">
        <f>'CLZ Pr'!W114</f>
        <v>Tal Noga</v>
      </c>
      <c r="E114" t="str">
        <f>'CLZ Pr'!B114</f>
        <v>תדיראן טלקום שרותי תקשורת בישראל 5 h PS</v>
      </c>
      <c r="F114" t="str">
        <f>'CLZ Pr'!N114</f>
        <v>Package Small</v>
      </c>
      <c r="G114">
        <f>'CLZ Pr'!X114</f>
        <v>0</v>
      </c>
      <c r="H114" t="str">
        <f>'CLZ Pr'!E114</f>
        <v>EMEA</v>
      </c>
      <c r="I114">
        <f>'CLZ Pr'!U114</f>
        <v>2.31</v>
      </c>
    </row>
    <row r="115" spans="1:9">
      <c r="A115" s="13">
        <f>IF('CLZ Pr'!C115 = "", "", 'CLZ Pr'!C115)</f>
        <v>41064</v>
      </c>
      <c r="B115">
        <f>'CLZ Pr'!O115</f>
        <v>1</v>
      </c>
      <c r="C115" s="14">
        <f>'CLZ Pr'!H115</f>
        <v>0</v>
      </c>
      <c r="D115" t="str">
        <f>'CLZ Pr'!W115</f>
        <v>Alex Gorman</v>
      </c>
      <c r="E115" t="str">
        <f>'CLZ Pr'!B115</f>
        <v>Argus Group 1 h PS</v>
      </c>
      <c r="F115" t="str">
        <f>'CLZ Pr'!N115</f>
        <v>Fixed Hours</v>
      </c>
      <c r="G115">
        <f>'CLZ Pr'!X115</f>
        <v>0</v>
      </c>
      <c r="H115" t="str">
        <f>'CLZ Pr'!E115</f>
        <v>USA</v>
      </c>
      <c r="I115">
        <f>'CLZ Pr'!U115</f>
        <v>0</v>
      </c>
    </row>
    <row r="116" spans="1:9">
      <c r="A116" s="13">
        <f>IF('CLZ Pr'!C116 = "", "", 'CLZ Pr'!C116)</f>
        <v>41065</v>
      </c>
      <c r="B116">
        <f>'CLZ Pr'!O116</f>
        <v>10</v>
      </c>
      <c r="C116" s="14">
        <f>'CLZ Pr'!H116</f>
        <v>1500</v>
      </c>
      <c r="D116" t="str">
        <f>'CLZ Pr'!W116</f>
        <v>Alex Gorman</v>
      </c>
      <c r="E116" t="str">
        <f>'CLZ Pr'!B116</f>
        <v>Crunchy Logistics 10 h PS</v>
      </c>
      <c r="F116" t="str">
        <f>'CLZ Pr'!N116</f>
        <v>Package Medium</v>
      </c>
      <c r="G116">
        <f>'CLZ Pr'!X116</f>
        <v>0</v>
      </c>
      <c r="H116" t="str">
        <f>'CLZ Pr'!E116</f>
        <v>USA</v>
      </c>
      <c r="I116">
        <f>'CLZ Pr'!U116</f>
        <v>3.5</v>
      </c>
    </row>
    <row r="117" spans="1:9">
      <c r="A117" s="13">
        <f>IF('CLZ Pr'!C117 = "", "", 'CLZ Pr'!C117)</f>
        <v>41065</v>
      </c>
      <c r="B117">
        <f>'CLZ Pr'!O117</f>
        <v>20</v>
      </c>
      <c r="C117" s="14">
        <f>'CLZ Pr'!H117</f>
        <v>2000</v>
      </c>
      <c r="D117" t="str">
        <f>'CLZ Pr'!W117</f>
        <v>Evgeni Haikin</v>
      </c>
      <c r="E117" t="str">
        <f>'CLZ Pr'!B117</f>
        <v>UNK project 20 h PS</v>
      </c>
      <c r="F117" t="str">
        <f>'CLZ Pr'!N117</f>
        <v>Package Large</v>
      </c>
      <c r="G117">
        <f>'CLZ Pr'!X117</f>
        <v>0</v>
      </c>
      <c r="H117" t="str">
        <f>'CLZ Pr'!E117</f>
        <v>EMEA</v>
      </c>
      <c r="I117">
        <f>'CLZ Pr'!U117</f>
        <v>12</v>
      </c>
    </row>
    <row r="118" spans="1:9">
      <c r="A118" s="13">
        <f>IF('CLZ Pr'!C118 = "", "", 'CLZ Pr'!C118)</f>
        <v>41066</v>
      </c>
      <c r="B118">
        <f>'CLZ Pr'!O118</f>
        <v>5</v>
      </c>
      <c r="C118" s="14">
        <f>'CLZ Pr'!H118</f>
        <v>800</v>
      </c>
      <c r="D118" t="str">
        <f>'CLZ Pr'!W118</f>
        <v>Evgeni Haikin</v>
      </c>
      <c r="E118" t="str">
        <f>'CLZ Pr'!B118</f>
        <v>íncipy, s.a. 5 h PS</v>
      </c>
      <c r="F118" t="str">
        <f>'CLZ Pr'!N118</f>
        <v>Package Small</v>
      </c>
      <c r="G118">
        <f>'CLZ Pr'!X118</f>
        <v>0</v>
      </c>
      <c r="H118" t="str">
        <f>'CLZ Pr'!E118</f>
        <v>EMEA</v>
      </c>
      <c r="I118">
        <f>'CLZ Pr'!U118</f>
        <v>4</v>
      </c>
    </row>
    <row r="119" spans="1:9">
      <c r="A119" s="13">
        <f>IF('CLZ Pr'!C119 = "", "", 'CLZ Pr'!C119)</f>
        <v>41066</v>
      </c>
      <c r="B119">
        <f>'CLZ Pr'!O119</f>
        <v>6</v>
      </c>
      <c r="C119" s="14">
        <f>'CLZ Pr'!H119</f>
        <v>0</v>
      </c>
      <c r="D119" t="str">
        <f>'CLZ Pr'!W119</f>
        <v>Patrick Smith</v>
      </c>
      <c r="E119" t="str">
        <f>'CLZ Pr'!B119</f>
        <v>adas 6 h PS</v>
      </c>
      <c r="F119" t="str">
        <f>'CLZ Pr'!N119</f>
        <v>Fixed Hours</v>
      </c>
      <c r="G119">
        <f>'CLZ Pr'!X119</f>
        <v>0</v>
      </c>
      <c r="H119" t="str">
        <f>'CLZ Pr'!E119</f>
        <v>USA</v>
      </c>
      <c r="I119">
        <f>'CLZ Pr'!U119</f>
        <v>6</v>
      </c>
    </row>
    <row r="120" spans="1:9">
      <c r="A120" s="13">
        <f>IF('CLZ Pr'!C120 = "", "", 'CLZ Pr'!C120)</f>
        <v>41068</v>
      </c>
      <c r="B120">
        <f>'CLZ Pr'!O120</f>
        <v>2.25</v>
      </c>
      <c r="C120" s="14">
        <f>'CLZ Pr'!H120</f>
        <v>0</v>
      </c>
      <c r="D120" t="str">
        <f>'CLZ Pr'!W120</f>
        <v>Jonah Kadish</v>
      </c>
      <c r="E120" t="str">
        <f>'CLZ Pr'!B120</f>
        <v>Energy Exemplar Global 2.25 h PS</v>
      </c>
      <c r="F120" t="str">
        <f>'CLZ Pr'!N120</f>
        <v>Fixed Hours</v>
      </c>
      <c r="G120">
        <f>'CLZ Pr'!X120</f>
        <v>0</v>
      </c>
      <c r="H120" t="str">
        <f>'CLZ Pr'!E120</f>
        <v>ROW</v>
      </c>
      <c r="I120">
        <f>'CLZ Pr'!U120</f>
        <v>2.25</v>
      </c>
    </row>
    <row r="121" spans="1:9">
      <c r="A121" s="13">
        <f>IF('CLZ Pr'!C121 = "", "", 'CLZ Pr'!C121)</f>
        <v>41068</v>
      </c>
      <c r="B121">
        <f>'CLZ Pr'!O121</f>
        <v>22</v>
      </c>
      <c r="C121" s="14">
        <f>'CLZ Pr'!H121</f>
        <v>4900</v>
      </c>
      <c r="D121" t="str">
        <f>'CLZ Pr'!W121</f>
        <v>Patrick Smith</v>
      </c>
      <c r="E121" t="str">
        <f>'CLZ Pr'!B121</f>
        <v>QUALITY HEALTH STRATEGIES - PROJECT MANAGEMENT OFFICE SYSTEM 22 h PS</v>
      </c>
      <c r="F121" t="str">
        <f>'CLZ Pr'!N121</f>
        <v>Fixed Hours</v>
      </c>
      <c r="G121">
        <f>'CLZ Pr'!X121</f>
        <v>0</v>
      </c>
      <c r="H121" t="str">
        <f>'CLZ Pr'!E121</f>
        <v>USA</v>
      </c>
      <c r="I121">
        <f>'CLZ Pr'!U121</f>
        <v>14</v>
      </c>
    </row>
    <row r="122" spans="1:9">
      <c r="A122" s="13">
        <f>IF('CLZ Pr'!C122 = "", "", 'CLZ Pr'!C122)</f>
        <v>41068</v>
      </c>
      <c r="B122">
        <f>'CLZ Pr'!O122</f>
        <v>3</v>
      </c>
      <c r="C122" s="14">
        <f>'CLZ Pr'!H122</f>
        <v>0</v>
      </c>
      <c r="D122" t="str">
        <f>'CLZ Pr'!W122</f>
        <v>Patrick Smith</v>
      </c>
      <c r="E122" t="str">
        <f>'CLZ Pr'!B122</f>
        <v>Chicago Cubs Baseball Club, LLC 3 h PS</v>
      </c>
      <c r="F122" t="str">
        <f>'CLZ Pr'!N122</f>
        <v>Fixed Hours</v>
      </c>
      <c r="G122">
        <f>'CLZ Pr'!X122</f>
        <v>0</v>
      </c>
      <c r="H122" t="str">
        <f>'CLZ Pr'!E122</f>
        <v>USA</v>
      </c>
      <c r="I122">
        <f>'CLZ Pr'!U122</f>
        <v>0</v>
      </c>
    </row>
    <row r="123" spans="1:9">
      <c r="A123" s="13">
        <f>IF('CLZ Pr'!C123 = "", "", 'CLZ Pr'!C123)</f>
        <v>41068</v>
      </c>
      <c r="B123">
        <f>'CLZ Pr'!O123</f>
        <v>3</v>
      </c>
      <c r="C123" s="14">
        <f>'CLZ Pr'!H123</f>
        <v>500</v>
      </c>
      <c r="D123" t="str">
        <f>'CLZ Pr'!W123</f>
        <v>Patrick Smith</v>
      </c>
      <c r="E123" t="str">
        <f>'CLZ Pr'!B123</f>
        <v>University of Texas at El Paso 3 h PS</v>
      </c>
      <c r="F123" t="str">
        <f>'CLZ Pr'!N123</f>
        <v>Fixed Hours</v>
      </c>
      <c r="G123">
        <f>'CLZ Pr'!X123</f>
        <v>0</v>
      </c>
      <c r="H123" t="str">
        <f>'CLZ Pr'!E123</f>
        <v>USA</v>
      </c>
      <c r="I123">
        <f>'CLZ Pr'!U123</f>
        <v>0</v>
      </c>
    </row>
    <row r="124" spans="1:9">
      <c r="A124" s="13">
        <f>IF('CLZ Pr'!C124 = "", "", 'CLZ Pr'!C124)</f>
        <v>41068</v>
      </c>
      <c r="B124">
        <f>'CLZ Pr'!O124</f>
        <v>1</v>
      </c>
      <c r="C124" s="14">
        <f>'CLZ Pr'!H124</f>
        <v>0</v>
      </c>
      <c r="D124" t="str">
        <f>'CLZ Pr'!W124</f>
        <v>Alex Gorman</v>
      </c>
      <c r="E124" t="str">
        <f>'CLZ Pr'!B124</f>
        <v>SourceLink CI TT Excel Report</v>
      </c>
      <c r="F124" t="str">
        <f>'CLZ Pr'!N124</f>
        <v>Fixed Hours</v>
      </c>
      <c r="G124">
        <f>'CLZ Pr'!X124</f>
        <v>0</v>
      </c>
      <c r="H124" t="str">
        <f>'CLZ Pr'!E124</f>
        <v>USA</v>
      </c>
      <c r="I124">
        <f>'CLZ Pr'!U124</f>
        <v>0</v>
      </c>
    </row>
    <row r="125" spans="1:9">
      <c r="A125" s="13">
        <f>IF('CLZ Pr'!C125 = "", "", 'CLZ Pr'!C125)</f>
        <v>41071</v>
      </c>
      <c r="B125">
        <f>'CLZ Pr'!O125</f>
        <v>12</v>
      </c>
      <c r="C125" s="14">
        <f>'CLZ Pr'!H125</f>
        <v>2000</v>
      </c>
      <c r="D125" t="str">
        <f>'CLZ Pr'!W125</f>
        <v>Patrick Smith</v>
      </c>
      <c r="E125" t="str">
        <f>'CLZ Pr'!B125</f>
        <v>Cleveland Clinic Florida 12 h PS</v>
      </c>
      <c r="F125" t="str">
        <f>'CLZ Pr'!N125</f>
        <v>Fixed Hours</v>
      </c>
      <c r="G125">
        <f>'CLZ Pr'!X125</f>
        <v>0</v>
      </c>
      <c r="H125" t="str">
        <f>'CLZ Pr'!E125</f>
        <v>USA</v>
      </c>
      <c r="I125">
        <f>'CLZ Pr'!U125</f>
        <v>10.5</v>
      </c>
    </row>
    <row r="126" spans="1:9">
      <c r="A126" s="13">
        <f>IF('CLZ Pr'!C126 = "", "", 'CLZ Pr'!C126)</f>
        <v>41071</v>
      </c>
      <c r="B126">
        <f>'CLZ Pr'!O126</f>
        <v>3</v>
      </c>
      <c r="C126" s="14">
        <f>'CLZ Pr'!H126</f>
        <v>500</v>
      </c>
      <c r="D126" t="str">
        <f>'CLZ Pr'!W126</f>
        <v>Patrick Smith</v>
      </c>
      <c r="E126" t="str">
        <f>'CLZ Pr'!B126</f>
        <v>Vector Security 3 h PS</v>
      </c>
      <c r="F126" t="str">
        <f>'CLZ Pr'!N126</f>
        <v>Fixed Hours</v>
      </c>
      <c r="G126">
        <f>'CLZ Pr'!X126</f>
        <v>0</v>
      </c>
      <c r="H126" t="str">
        <f>'CLZ Pr'!E126</f>
        <v>USA</v>
      </c>
      <c r="I126">
        <f>'CLZ Pr'!U126</f>
        <v>0</v>
      </c>
    </row>
    <row r="127" spans="1:9">
      <c r="A127" s="13">
        <f>IF('CLZ Pr'!C127 = "", "", 'CLZ Pr'!C127)</f>
        <v>41072</v>
      </c>
      <c r="B127">
        <f>'CLZ Pr'!O127</f>
        <v>1</v>
      </c>
      <c r="C127" s="14">
        <f>'CLZ Pr'!H127</f>
        <v>0</v>
      </c>
      <c r="D127" t="str">
        <f>'CLZ Pr'!W127</f>
        <v>Patrick Smith</v>
      </c>
      <c r="E127" t="str">
        <f>'CLZ Pr'!B127</f>
        <v>Nautilus7233 1 h PS</v>
      </c>
      <c r="F127" t="str">
        <f>'CLZ Pr'!N127</f>
        <v>Fixed Hours</v>
      </c>
      <c r="G127">
        <f>'CLZ Pr'!X127</f>
        <v>0</v>
      </c>
      <c r="H127" t="str">
        <f>'CLZ Pr'!E127</f>
        <v>USA</v>
      </c>
      <c r="I127">
        <f>'CLZ Pr'!U127</f>
        <v>1</v>
      </c>
    </row>
    <row r="128" spans="1:9">
      <c r="A128" s="13">
        <f>IF('CLZ Pr'!C128 = "", "", 'CLZ Pr'!C128)</f>
        <v>41072</v>
      </c>
      <c r="B128">
        <f>'CLZ Pr'!O128</f>
        <v>1</v>
      </c>
      <c r="C128" s="14">
        <f>'CLZ Pr'!H128</f>
        <v>0</v>
      </c>
      <c r="D128" t="str">
        <f>'CLZ Pr'!W128</f>
        <v>Patrick Smith</v>
      </c>
      <c r="E128" t="str">
        <f>'CLZ Pr'!B128</f>
        <v>Dubak Electrical Maintenance Corp 1 h PS</v>
      </c>
      <c r="F128" t="str">
        <f>'CLZ Pr'!N128</f>
        <v>Fixed Hours</v>
      </c>
      <c r="G128">
        <f>'CLZ Pr'!X128</f>
        <v>0</v>
      </c>
      <c r="H128" t="str">
        <f>'CLZ Pr'!E128</f>
        <v>USA</v>
      </c>
      <c r="I128">
        <f>'CLZ Pr'!U128</f>
        <v>1</v>
      </c>
    </row>
    <row r="129" spans="1:9">
      <c r="A129" s="13">
        <f>IF('CLZ Pr'!C129 = "", "", 'CLZ Pr'!C129)</f>
        <v>41072</v>
      </c>
      <c r="B129">
        <f>'CLZ Pr'!O129</f>
        <v>3</v>
      </c>
      <c r="C129" s="14">
        <f>'CLZ Pr'!H129</f>
        <v>500</v>
      </c>
      <c r="D129" t="str">
        <f>'CLZ Pr'!W129</f>
        <v>Patrick Smith</v>
      </c>
      <c r="E129" t="str">
        <f>'CLZ Pr'!B129</f>
        <v>ARCH Consultants ltd. 3 h PS</v>
      </c>
      <c r="F129" t="str">
        <f>'CLZ Pr'!N129</f>
        <v>Fixed Hours</v>
      </c>
      <c r="G129">
        <f>'CLZ Pr'!X129</f>
        <v>0</v>
      </c>
      <c r="H129" t="str">
        <f>'CLZ Pr'!E129</f>
        <v>USA</v>
      </c>
      <c r="I129">
        <f>'CLZ Pr'!U129</f>
        <v>0</v>
      </c>
    </row>
    <row r="130" spans="1:9">
      <c r="A130" s="13">
        <f>IF('CLZ Pr'!C130 = "", "", 'CLZ Pr'!C130)</f>
        <v>41072</v>
      </c>
      <c r="B130">
        <f>'CLZ Pr'!O130</f>
        <v>3</v>
      </c>
      <c r="C130" s="14">
        <f>'CLZ Pr'!H130</f>
        <v>500</v>
      </c>
      <c r="D130" t="str">
        <f>'CLZ Pr'!W130</f>
        <v>Patrick Smith</v>
      </c>
      <c r="E130" t="str">
        <f>'CLZ Pr'!B130</f>
        <v>ARCH Consultants ltd. 3 h PS</v>
      </c>
      <c r="F130" t="str">
        <f>'CLZ Pr'!N130</f>
        <v>Fixed Hours</v>
      </c>
      <c r="G130">
        <f>'CLZ Pr'!X130</f>
        <v>0</v>
      </c>
      <c r="H130" t="str">
        <f>'CLZ Pr'!E130</f>
        <v>USA</v>
      </c>
      <c r="I130">
        <f>'CLZ Pr'!U130</f>
        <v>2</v>
      </c>
    </row>
    <row r="131" spans="1:9">
      <c r="A131" s="13">
        <f>IF('CLZ Pr'!C131 = "", "", 'CLZ Pr'!C131)</f>
        <v>41072</v>
      </c>
      <c r="B131">
        <f>'CLZ Pr'!O131</f>
        <v>1</v>
      </c>
      <c r="C131" s="14">
        <f>'CLZ Pr'!H131</f>
        <v>0</v>
      </c>
      <c r="D131" t="str">
        <f>'CLZ Pr'!W131</f>
        <v>Patrick Smith</v>
      </c>
      <c r="E131" t="str">
        <f>'CLZ Pr'!B131</f>
        <v>Jomac Canada Inc 1 h PS</v>
      </c>
      <c r="F131" t="str">
        <f>'CLZ Pr'!N131</f>
        <v>Fixed Hours</v>
      </c>
      <c r="G131">
        <f>'CLZ Pr'!X131</f>
        <v>0</v>
      </c>
      <c r="H131" t="str">
        <f>'CLZ Pr'!E131</f>
        <v>USA</v>
      </c>
      <c r="I131">
        <f>'CLZ Pr'!U131</f>
        <v>1</v>
      </c>
    </row>
    <row r="132" spans="1:9">
      <c r="A132" s="13">
        <f>IF('CLZ Pr'!C132 = "", "", 'CLZ Pr'!C132)</f>
        <v>41072</v>
      </c>
      <c r="B132">
        <f>'CLZ Pr'!O132</f>
        <v>2</v>
      </c>
      <c r="C132" s="14">
        <f>'CLZ Pr'!H132</f>
        <v>0</v>
      </c>
      <c r="D132" t="str">
        <f>'CLZ Pr'!W132</f>
        <v>Patrick Smith</v>
      </c>
      <c r="E132" t="str">
        <f>'CLZ Pr'!B132</f>
        <v>Tidemark Consultants, Inc. 2 h PS</v>
      </c>
      <c r="F132" t="str">
        <f>'CLZ Pr'!N132</f>
        <v>Fixed Hours</v>
      </c>
      <c r="G132">
        <f>'CLZ Pr'!X132</f>
        <v>0</v>
      </c>
      <c r="H132" t="str">
        <f>'CLZ Pr'!E132</f>
        <v>USA</v>
      </c>
      <c r="I132">
        <f>'CLZ Pr'!U132</f>
        <v>2</v>
      </c>
    </row>
    <row r="133" spans="1:9">
      <c r="A133" s="13">
        <f>IF('CLZ Pr'!C133 = "", "", 'CLZ Pr'!C133)</f>
        <v>41072</v>
      </c>
      <c r="B133">
        <f>'CLZ Pr'!O133</f>
        <v>1</v>
      </c>
      <c r="C133" s="14">
        <f>'CLZ Pr'!H133</f>
        <v>0</v>
      </c>
      <c r="D133" t="str">
        <f>'CLZ Pr'!W133</f>
        <v>Patrick Smith</v>
      </c>
      <c r="E133" t="str">
        <f>'CLZ Pr'!B133</f>
        <v>Pristine Sun LLC 1 h PS</v>
      </c>
      <c r="F133" t="str">
        <f>'CLZ Pr'!N133</f>
        <v>Fixed Hours</v>
      </c>
      <c r="G133">
        <f>'CLZ Pr'!X133</f>
        <v>0</v>
      </c>
      <c r="H133" t="str">
        <f>'CLZ Pr'!E133</f>
        <v>USA</v>
      </c>
      <c r="I133">
        <f>'CLZ Pr'!U133</f>
        <v>0</v>
      </c>
    </row>
    <row r="134" spans="1:9">
      <c r="A134" s="13">
        <f>IF('CLZ Pr'!C134 = "", "", 'CLZ Pr'!C134)</f>
        <v>41073</v>
      </c>
      <c r="B134">
        <f>'CLZ Pr'!O134</f>
        <v>1</v>
      </c>
      <c r="C134" s="14">
        <f>'CLZ Pr'!H134</f>
        <v>0</v>
      </c>
      <c r="D134" t="str">
        <f>'CLZ Pr'!W134</f>
        <v>Patrick Smith</v>
      </c>
      <c r="E134" t="str">
        <f>'CLZ Pr'!B134</f>
        <v>University of Texas at El Paso 1 h PS</v>
      </c>
      <c r="F134" t="str">
        <f>'CLZ Pr'!N134</f>
        <v>Fixed Hours</v>
      </c>
      <c r="G134">
        <f>'CLZ Pr'!X134</f>
        <v>0</v>
      </c>
      <c r="H134" t="str">
        <f>'CLZ Pr'!E134</f>
        <v>USA</v>
      </c>
      <c r="I134">
        <f>'CLZ Pr'!U134</f>
        <v>0</v>
      </c>
    </row>
    <row r="135" spans="1:9">
      <c r="A135" s="13">
        <f>IF('CLZ Pr'!C135 = "", "", 'CLZ Pr'!C135)</f>
        <v>41074</v>
      </c>
      <c r="B135">
        <f>'CLZ Pr'!O135</f>
        <v>12</v>
      </c>
      <c r="C135" s="14">
        <f>'CLZ Pr'!H135</f>
        <v>1500</v>
      </c>
      <c r="D135" t="str">
        <f>'CLZ Pr'!W135</f>
        <v>Rami Cohen</v>
      </c>
      <c r="E135" t="str">
        <f>'CLZ Pr'!B135</f>
        <v>Fujitsu GBG GPMO 12 h PS</v>
      </c>
      <c r="F135" t="str">
        <f>'CLZ Pr'!N135</f>
        <v>Fixed Hours</v>
      </c>
      <c r="G135">
        <f>'CLZ Pr'!X135</f>
        <v>0</v>
      </c>
      <c r="H135" t="str">
        <f>'CLZ Pr'!E135</f>
        <v>EMEA</v>
      </c>
      <c r="I135">
        <f>'CLZ Pr'!U135</f>
        <v>6.5</v>
      </c>
    </row>
    <row r="136" spans="1:9">
      <c r="A136" s="13">
        <f>IF('CLZ Pr'!C136 = "", "", 'CLZ Pr'!C136)</f>
        <v>41074</v>
      </c>
      <c r="B136">
        <f>'CLZ Pr'!O136</f>
        <v>5</v>
      </c>
      <c r="C136" s="14">
        <f>'CLZ Pr'!H136</f>
        <v>800</v>
      </c>
      <c r="D136" t="str">
        <f>'CLZ Pr'!W136</f>
        <v>Rob Sidhu</v>
      </c>
      <c r="E136" t="str">
        <f>'CLZ Pr'!B136</f>
        <v>Brandywine Realty Trust:Package Small Package</v>
      </c>
      <c r="F136" t="str">
        <f>'CLZ Pr'!N136</f>
        <v>Package Small</v>
      </c>
      <c r="G136">
        <f>'CLZ Pr'!X136</f>
        <v>0</v>
      </c>
      <c r="H136" t="str">
        <f>'CLZ Pr'!E136</f>
        <v>USA</v>
      </c>
      <c r="I136">
        <f>'CLZ Pr'!U136</f>
        <v>5</v>
      </c>
    </row>
    <row r="137" spans="1:9">
      <c r="A137" s="13">
        <f>IF('CLZ Pr'!C137 = "", "", 'CLZ Pr'!C137)</f>
        <v>41075</v>
      </c>
      <c r="B137">
        <f>'CLZ Pr'!O137</f>
        <v>5</v>
      </c>
      <c r="C137" s="14">
        <f>'CLZ Pr'!H137</f>
        <v>800</v>
      </c>
      <c r="D137" t="str">
        <f>'CLZ Pr'!W137</f>
        <v>Eran Fishov</v>
      </c>
      <c r="E137" t="str">
        <f>'CLZ Pr'!B137</f>
        <v>NewHow</v>
      </c>
      <c r="F137" t="str">
        <f>'CLZ Pr'!N137</f>
        <v>Package Small</v>
      </c>
      <c r="G137">
        <f>'CLZ Pr'!X137</f>
        <v>0</v>
      </c>
      <c r="H137" t="str">
        <f>'CLZ Pr'!E137</f>
        <v>EMEA</v>
      </c>
      <c r="I137">
        <f>'CLZ Pr'!U137</f>
        <v>6</v>
      </c>
    </row>
    <row r="138" spans="1:9">
      <c r="A138" s="13">
        <f>IF('CLZ Pr'!C138 = "", "", 'CLZ Pr'!C138)</f>
        <v>41075</v>
      </c>
      <c r="B138">
        <f>'CLZ Pr'!O138</f>
        <v>24</v>
      </c>
      <c r="C138" s="14">
        <f>'CLZ Pr'!H138</f>
        <v>3500</v>
      </c>
      <c r="D138" t="str">
        <f>'CLZ Pr'!W138</f>
        <v>Roni Feldsher</v>
      </c>
      <c r="E138" t="str">
        <f>'CLZ Pr'!B138</f>
        <v>QTS:Package Large Package</v>
      </c>
      <c r="F138" t="str">
        <f>'CLZ Pr'!N138</f>
        <v>Package Large</v>
      </c>
      <c r="G138">
        <f>'CLZ Pr'!X138</f>
        <v>0</v>
      </c>
      <c r="H138" t="str">
        <f>'CLZ Pr'!E138</f>
        <v>USA</v>
      </c>
      <c r="I138">
        <f>'CLZ Pr'!U138</f>
        <v>15</v>
      </c>
    </row>
    <row r="139" spans="1:9">
      <c r="A139" s="13">
        <f>IF('CLZ Pr'!C139 = "", "", 'CLZ Pr'!C139)</f>
        <v>41081</v>
      </c>
      <c r="B139">
        <f>'CLZ Pr'!O139</f>
        <v>5</v>
      </c>
      <c r="C139" s="14">
        <f>'CLZ Pr'!H139</f>
        <v>800</v>
      </c>
      <c r="D139" t="str">
        <f>'CLZ Pr'!W139</f>
        <v>Alex Gorman</v>
      </c>
      <c r="E139" t="str">
        <f>'CLZ Pr'!B139</f>
        <v>BN Industries:Package Small Package</v>
      </c>
      <c r="F139" t="str">
        <f>'CLZ Pr'!N139</f>
        <v>Package Small</v>
      </c>
      <c r="G139">
        <f>'CLZ Pr'!X139</f>
        <v>0</v>
      </c>
      <c r="H139" t="str">
        <f>'CLZ Pr'!E139</f>
        <v>USA</v>
      </c>
      <c r="I139">
        <f>'CLZ Pr'!U139</f>
        <v>0</v>
      </c>
    </row>
    <row r="140" spans="1:9">
      <c r="A140" s="13">
        <f>IF('CLZ Pr'!C140 = "", "", 'CLZ Pr'!C140)</f>
        <v>41081</v>
      </c>
      <c r="B140">
        <f>'CLZ Pr'!O140</f>
        <v>10</v>
      </c>
      <c r="C140" s="14">
        <f>'CLZ Pr'!H140</f>
        <v>1500</v>
      </c>
      <c r="D140" t="str">
        <f>'CLZ Pr'!W140</f>
        <v>Tal Noga</v>
      </c>
      <c r="E140" t="str">
        <f>'CLZ Pr'!B140</f>
        <v>TEMIS:Package Medium Package</v>
      </c>
      <c r="F140" t="str">
        <f>'CLZ Pr'!N140</f>
        <v>Package Medium</v>
      </c>
      <c r="G140">
        <f>'CLZ Pr'!X140</f>
        <v>0</v>
      </c>
      <c r="H140" t="str">
        <f>'CLZ Pr'!E140</f>
        <v>EMEA</v>
      </c>
      <c r="I140">
        <f>'CLZ Pr'!U140</f>
        <v>5</v>
      </c>
    </row>
    <row r="141" spans="1:9">
      <c r="A141" s="13">
        <f>IF('CLZ Pr'!C141 = "", "", 'CLZ Pr'!C141)</f>
        <v>41081</v>
      </c>
      <c r="B141">
        <f>'CLZ Pr'!O141</f>
        <v>5</v>
      </c>
      <c r="C141" s="14">
        <f>'CLZ Pr'!H141</f>
        <v>400</v>
      </c>
      <c r="D141" t="str">
        <f>'CLZ Pr'!W141</f>
        <v>Tal Noga</v>
      </c>
      <c r="E141" t="str">
        <f>'CLZ Pr'!B141</f>
        <v>Fourier Education systems:Package Small Package</v>
      </c>
      <c r="F141" t="str">
        <f>'CLZ Pr'!N141</f>
        <v>Package Small</v>
      </c>
      <c r="G141">
        <f>'CLZ Pr'!X141</f>
        <v>0</v>
      </c>
      <c r="H141" t="str">
        <f>'CLZ Pr'!E141</f>
        <v>EMEA</v>
      </c>
      <c r="I141">
        <f>'CLZ Pr'!U141</f>
        <v>2.88</v>
      </c>
    </row>
    <row r="142" spans="1:9">
      <c r="A142" s="13">
        <f>IF('CLZ Pr'!C142 = "", "", 'CLZ Pr'!C142)</f>
        <v>41082</v>
      </c>
      <c r="B142">
        <f>'CLZ Pr'!O142</f>
        <v>24</v>
      </c>
      <c r="C142" s="14">
        <f>'CLZ Pr'!H142</f>
        <v>3500</v>
      </c>
      <c r="D142" t="str">
        <f>'CLZ Pr'!W142</f>
        <v>Alex Gorman</v>
      </c>
      <c r="E142" t="str">
        <f>'CLZ Pr'!B142</f>
        <v>ASCD:Package Large Package</v>
      </c>
      <c r="F142" t="str">
        <f>'CLZ Pr'!N142</f>
        <v>Package Large</v>
      </c>
      <c r="G142">
        <f>'CLZ Pr'!X142</f>
        <v>0</v>
      </c>
      <c r="H142" t="str">
        <f>'CLZ Pr'!E142</f>
        <v>USA</v>
      </c>
      <c r="I142">
        <f>'CLZ Pr'!U142</f>
        <v>20.5</v>
      </c>
    </row>
    <row r="143" spans="1:9">
      <c r="A143" s="13">
        <f>IF('CLZ Pr'!C143 = "", "", 'CLZ Pr'!C143)</f>
        <v>41082</v>
      </c>
      <c r="B143">
        <f>'CLZ Pr'!O143</f>
        <v>15</v>
      </c>
      <c r="C143" s="14">
        <f>'CLZ Pr'!H143</f>
        <v>2250</v>
      </c>
      <c r="D143" t="str">
        <f>'CLZ Pr'!W143</f>
        <v>Josh Santos</v>
      </c>
      <c r="E143" t="str">
        <f>'CLZ Pr'!B143</f>
        <v>Echopass 15 h PS</v>
      </c>
      <c r="F143" t="str">
        <f>'CLZ Pr'!N143</f>
        <v>Fixed Hours</v>
      </c>
      <c r="G143">
        <f>'CLZ Pr'!X143</f>
        <v>0</v>
      </c>
      <c r="H143" t="str">
        <f>'CLZ Pr'!E143</f>
        <v>USA</v>
      </c>
      <c r="I143">
        <f>'CLZ Pr'!U143</f>
        <v>6.33</v>
      </c>
    </row>
    <row r="144" spans="1:9">
      <c r="A144" s="13">
        <f>IF('CLZ Pr'!C144 = "", "", 'CLZ Pr'!C144)</f>
        <v>41082</v>
      </c>
      <c r="B144">
        <f>'CLZ Pr'!O144</f>
        <v>10</v>
      </c>
      <c r="C144" s="14">
        <f>'CLZ Pr'!H144</f>
        <v>1500</v>
      </c>
      <c r="D144" t="str">
        <f>'CLZ Pr'!W144</f>
        <v>Alex Gorman</v>
      </c>
      <c r="E144" t="str">
        <f>'CLZ Pr'!B144</f>
        <v>Argus Group:Package Medium Package</v>
      </c>
      <c r="F144" t="str">
        <f>'CLZ Pr'!N144</f>
        <v>Package Medium</v>
      </c>
      <c r="G144">
        <f>'CLZ Pr'!X144</f>
        <v>0</v>
      </c>
      <c r="H144" t="str">
        <f>'CLZ Pr'!E144</f>
        <v>USA</v>
      </c>
      <c r="I144">
        <f>'CLZ Pr'!U144</f>
        <v>6.5</v>
      </c>
    </row>
    <row r="145" spans="1:9">
      <c r="A145" s="13">
        <f>IF('CLZ Pr'!C145 = "", "", 'CLZ Pr'!C145)</f>
        <v>41087</v>
      </c>
      <c r="B145">
        <f>'CLZ Pr'!O145</f>
        <v>10</v>
      </c>
      <c r="C145" s="14">
        <f>'CLZ Pr'!H145</f>
        <v>1500</v>
      </c>
      <c r="D145" t="str">
        <f>'CLZ Pr'!W145</f>
        <v>Patrick Smith</v>
      </c>
      <c r="E145" t="str">
        <f>'CLZ Pr'!B145</f>
        <v>Green Bay Public Schools:Package Medium Package</v>
      </c>
      <c r="F145" t="str">
        <f>'CLZ Pr'!N145</f>
        <v>Package Medium</v>
      </c>
      <c r="G145">
        <f>'CLZ Pr'!X145</f>
        <v>0</v>
      </c>
      <c r="H145" t="str">
        <f>'CLZ Pr'!E145</f>
        <v>USA</v>
      </c>
      <c r="I145">
        <f>'CLZ Pr'!U145</f>
        <v>10</v>
      </c>
    </row>
    <row r="146" spans="1:9">
      <c r="A146" s="13">
        <f>IF('CLZ Pr'!C146 = "", "", 'CLZ Pr'!C146)</f>
        <v>41087</v>
      </c>
      <c r="B146">
        <f>'CLZ Pr'!O146</f>
        <v>5</v>
      </c>
      <c r="C146" s="14">
        <f>'CLZ Pr'!H146</f>
        <v>800</v>
      </c>
      <c r="D146" t="str">
        <f>'CLZ Pr'!W146</f>
        <v>Patrick Smith</v>
      </c>
      <c r="E146" t="str">
        <f>'CLZ Pr'!B146</f>
        <v>Marine Harvest:Package Small Package</v>
      </c>
      <c r="F146" t="str">
        <f>'CLZ Pr'!N146</f>
        <v>Package Small</v>
      </c>
      <c r="G146">
        <f>'CLZ Pr'!X146</f>
        <v>0</v>
      </c>
      <c r="H146" t="str">
        <f>'CLZ Pr'!E146</f>
        <v>USA</v>
      </c>
      <c r="I146">
        <f>'CLZ Pr'!U146</f>
        <v>2.5</v>
      </c>
    </row>
    <row r="147" spans="1:9">
      <c r="A147" s="13">
        <f>IF('CLZ Pr'!C147 = "", "", 'CLZ Pr'!C147)</f>
        <v>41087</v>
      </c>
      <c r="B147">
        <f>'CLZ Pr'!O147</f>
        <v>5</v>
      </c>
      <c r="C147" s="14">
        <f>'CLZ Pr'!H147</f>
        <v>800</v>
      </c>
      <c r="D147" t="str">
        <f>'CLZ Pr'!W147</f>
        <v>Noam Sayada</v>
      </c>
      <c r="E147" t="str">
        <f>'CLZ Pr'!B147</f>
        <v>ARS Franche-Comté:Package Small Package</v>
      </c>
      <c r="F147" t="str">
        <f>'CLZ Pr'!N147</f>
        <v>Package Small</v>
      </c>
      <c r="G147">
        <f>'CLZ Pr'!X147</f>
        <v>0</v>
      </c>
      <c r="H147" t="str">
        <f>'CLZ Pr'!E147</f>
        <v>EMEA</v>
      </c>
      <c r="I147">
        <f>'CLZ Pr'!U147</f>
        <v>2</v>
      </c>
    </row>
    <row r="148" spans="1:9">
      <c r="A148" s="13">
        <f>IF('CLZ Pr'!C148 = "", "", 'CLZ Pr'!C148)</f>
        <v>41087</v>
      </c>
      <c r="B148">
        <f>'CLZ Pr'!O148</f>
        <v>24</v>
      </c>
      <c r="C148" s="14">
        <f>'CLZ Pr'!H148</f>
        <v>2500</v>
      </c>
      <c r="D148" t="str">
        <f>'CLZ Pr'!W148</f>
        <v>Tal Noga</v>
      </c>
      <c r="E148" t="str">
        <f>'CLZ Pr'!B148</f>
        <v>BETTERPLACE62:Package Large Package</v>
      </c>
      <c r="F148" t="str">
        <f>'CLZ Pr'!N148</f>
        <v>Package Large</v>
      </c>
      <c r="G148" t="str">
        <f>'CLZ Pr'!X148</f>
        <v>N-X-57801</v>
      </c>
      <c r="H148" t="str">
        <f>'CLZ Pr'!E148</f>
        <v>EMEA</v>
      </c>
      <c r="I148">
        <f>'CLZ Pr'!U148</f>
        <v>16.149999999999999</v>
      </c>
    </row>
    <row r="149" spans="1:9">
      <c r="A149" s="13">
        <f>IF('CLZ Pr'!C149 = "", "", 'CLZ Pr'!C149)</f>
        <v>41089</v>
      </c>
      <c r="B149">
        <f>'CLZ Pr'!O149</f>
        <v>24</v>
      </c>
      <c r="C149" s="14">
        <f>'CLZ Pr'!H149</f>
        <v>3500</v>
      </c>
      <c r="D149" t="str">
        <f>'CLZ Pr'!W149</f>
        <v>Roni Feldsher</v>
      </c>
      <c r="E149" t="str">
        <f>'CLZ Pr'!B149</f>
        <v>Boston Scientific Bay Area:Package Large Package</v>
      </c>
      <c r="F149" t="str">
        <f>'CLZ Pr'!N149</f>
        <v>Package Large</v>
      </c>
      <c r="G149">
        <f>'CLZ Pr'!X149</f>
        <v>0</v>
      </c>
      <c r="H149" t="str">
        <f>'CLZ Pr'!E149</f>
        <v>USA</v>
      </c>
      <c r="I149">
        <f>'CLZ Pr'!U149</f>
        <v>15</v>
      </c>
    </row>
    <row r="150" spans="1:9">
      <c r="A150" s="13">
        <f>IF('CLZ Pr'!C150 = "", "", 'CLZ Pr'!C150)</f>
        <v>41089</v>
      </c>
      <c r="B150">
        <f>'CLZ Pr'!O150</f>
        <v>5</v>
      </c>
      <c r="C150" s="14">
        <f>'CLZ Pr'!H150</f>
        <v>800</v>
      </c>
      <c r="D150" t="str">
        <f>'CLZ Pr'!W150</f>
        <v>Josh Santos</v>
      </c>
      <c r="E150" t="str">
        <f>'CLZ Pr'!B150</f>
        <v>ContinuousHealth:Package Small Package</v>
      </c>
      <c r="F150" t="str">
        <f>'CLZ Pr'!N150</f>
        <v>Package Small</v>
      </c>
      <c r="G150">
        <f>'CLZ Pr'!X150</f>
        <v>0</v>
      </c>
      <c r="H150" t="str">
        <f>'CLZ Pr'!E150</f>
        <v>USA</v>
      </c>
      <c r="I150">
        <f>'CLZ Pr'!U150</f>
        <v>3</v>
      </c>
    </row>
    <row r="151" spans="1:9">
      <c r="A151" s="13">
        <f>IF('CLZ Pr'!C151 = "", "", 'CLZ Pr'!C151)</f>
        <v>41089</v>
      </c>
      <c r="B151">
        <f>'CLZ Pr'!O151</f>
        <v>3</v>
      </c>
      <c r="C151" s="14">
        <f>'CLZ Pr'!H151</f>
        <v>500</v>
      </c>
      <c r="D151" t="str">
        <f>'CLZ Pr'!W151</f>
        <v>Patrick Smith</v>
      </c>
      <c r="E151" t="str">
        <f>'CLZ Pr'!B151</f>
        <v>PythonSafety 3h PS</v>
      </c>
      <c r="F151" t="str">
        <f>'CLZ Pr'!N151</f>
        <v>Fixed Hours</v>
      </c>
      <c r="G151">
        <f>'CLZ Pr'!X151</f>
        <v>0</v>
      </c>
      <c r="H151" t="str">
        <f>'CLZ Pr'!E151</f>
        <v>USA</v>
      </c>
      <c r="I151">
        <f>'CLZ Pr'!U151</f>
        <v>3</v>
      </c>
    </row>
    <row r="152" spans="1:9">
      <c r="A152" s="13">
        <f>IF('CLZ Pr'!C152 = "", "", 'CLZ Pr'!C152)</f>
        <v>41089</v>
      </c>
      <c r="B152">
        <f>'CLZ Pr'!O152</f>
        <v>24</v>
      </c>
      <c r="C152" s="14">
        <f>'CLZ Pr'!H152</f>
        <v>3500</v>
      </c>
      <c r="D152" t="str">
        <f>'CLZ Pr'!W152</f>
        <v>Alex Gorman</v>
      </c>
      <c r="E152" t="str">
        <f>'CLZ Pr'!B152</f>
        <v>PlayNetwork:Package Large Package</v>
      </c>
      <c r="F152" t="str">
        <f>'CLZ Pr'!N152</f>
        <v>Package Large</v>
      </c>
      <c r="G152" t="str">
        <f>'CLZ Pr'!X152</f>
        <v>N-X-58461</v>
      </c>
      <c r="H152" t="str">
        <f>'CLZ Pr'!E152</f>
        <v>USA</v>
      </c>
      <c r="I152">
        <f>'CLZ Pr'!U152</f>
        <v>6.01</v>
      </c>
    </row>
    <row r="153" spans="1:9">
      <c r="A153" s="13">
        <f>IF('CLZ Pr'!C153 = "", "", 'CLZ Pr'!C153)</f>
        <v>41089</v>
      </c>
      <c r="B153">
        <f>'CLZ Pr'!O153</f>
        <v>5</v>
      </c>
      <c r="C153" s="14">
        <f>'CLZ Pr'!H153</f>
        <v>800</v>
      </c>
      <c r="D153" t="str">
        <f>'CLZ Pr'!W153</f>
        <v>Alex Gorman</v>
      </c>
      <c r="E153" t="str">
        <f>'CLZ Pr'!B153</f>
        <v>SHL:Package Small Package</v>
      </c>
      <c r="F153" t="str">
        <f>'CLZ Pr'!N153</f>
        <v>Package Small</v>
      </c>
      <c r="G153" t="str">
        <f>'CLZ Pr'!X153</f>
        <v>N-X-58441</v>
      </c>
      <c r="H153" t="str">
        <f>'CLZ Pr'!E153</f>
        <v>USA</v>
      </c>
      <c r="I153">
        <f>'CLZ Pr'!U153</f>
        <v>0.33</v>
      </c>
    </row>
    <row r="154" spans="1:9">
      <c r="A154" s="13">
        <f>IF('CLZ Pr'!C154 = "", "", 'CLZ Pr'!C154)</f>
        <v>41092</v>
      </c>
      <c r="B154">
        <f>'CLZ Pr'!O154</f>
        <v>8</v>
      </c>
      <c r="C154" s="14">
        <f>'CLZ Pr'!H154</f>
        <v>1500</v>
      </c>
      <c r="D154" t="str">
        <f>'CLZ Pr'!W154</f>
        <v>Alex Gorman</v>
      </c>
      <c r="E154" t="str">
        <f>'CLZ Pr'!B154</f>
        <v>Vinsolutions 8h PS - On-Site</v>
      </c>
      <c r="F154" t="str">
        <f>'CLZ Pr'!N154</f>
        <v>Fixed Hours</v>
      </c>
      <c r="G154">
        <f>'CLZ Pr'!X154</f>
        <v>0</v>
      </c>
      <c r="H154" t="str">
        <f>'CLZ Pr'!E154</f>
        <v>USA</v>
      </c>
      <c r="I154">
        <f>'CLZ Pr'!U154</f>
        <v>5</v>
      </c>
    </row>
    <row r="155" spans="1:9">
      <c r="A155" s="13">
        <f>IF('CLZ Pr'!C155 = "", "", 'CLZ Pr'!C155)</f>
        <v>41095</v>
      </c>
      <c r="B155">
        <f>'CLZ Pr'!O155</f>
        <v>10</v>
      </c>
      <c r="C155" s="14">
        <f>'CLZ Pr'!H155</f>
        <v>1500</v>
      </c>
      <c r="D155" t="str">
        <f>'CLZ Pr'!W155</f>
        <v>David Goulden</v>
      </c>
      <c r="E155" t="str">
        <f>'CLZ Pr'!B155</f>
        <v>Twig:Package Medium Package</v>
      </c>
      <c r="F155" t="str">
        <f>'CLZ Pr'!N155</f>
        <v>Package Medium</v>
      </c>
      <c r="G155">
        <f>'CLZ Pr'!X155</f>
        <v>0</v>
      </c>
      <c r="H155" t="str">
        <f>'CLZ Pr'!E155</f>
        <v>EMEA</v>
      </c>
      <c r="I155">
        <f>'CLZ Pr'!U155</f>
        <v>3</v>
      </c>
    </row>
    <row r="156" spans="1:9">
      <c r="A156" s="13">
        <f>IF('CLZ Pr'!C156 = "", "", 'CLZ Pr'!C156)</f>
        <v>41095</v>
      </c>
      <c r="B156">
        <f>'CLZ Pr'!O156</f>
        <v>5</v>
      </c>
      <c r="C156" s="14">
        <f>'CLZ Pr'!H156</f>
        <v>800</v>
      </c>
      <c r="D156" t="str">
        <f>'CLZ Pr'!W156</f>
        <v>Eran Fishov</v>
      </c>
      <c r="E156" t="str">
        <f>'CLZ Pr'!B156</f>
        <v>BTG Electronics Design BV:Package Small Package</v>
      </c>
      <c r="F156" t="str">
        <f>'CLZ Pr'!N156</f>
        <v>Package Small</v>
      </c>
      <c r="G156" t="str">
        <f>'CLZ Pr'!X156</f>
        <v>N-X-57021</v>
      </c>
      <c r="H156" t="str">
        <f>'CLZ Pr'!E156</f>
        <v>EMEA</v>
      </c>
      <c r="I156">
        <f>'CLZ Pr'!U156</f>
        <v>5</v>
      </c>
    </row>
    <row r="157" spans="1:9">
      <c r="A157" s="13">
        <f>IF('CLZ Pr'!C157 = "", "", 'CLZ Pr'!C157)</f>
        <v>41095</v>
      </c>
      <c r="B157">
        <f>'CLZ Pr'!O157</f>
        <v>5</v>
      </c>
      <c r="C157" s="14">
        <f>'CLZ Pr'!H157</f>
        <v>800</v>
      </c>
      <c r="D157" t="str">
        <f>'CLZ Pr'!W157</f>
        <v>Noam Sayada</v>
      </c>
      <c r="E157" t="str">
        <f>'CLZ Pr'!B157</f>
        <v>VB Expertise QS S</v>
      </c>
      <c r="F157" t="str">
        <f>'CLZ Pr'!N157</f>
        <v>Package Small</v>
      </c>
      <c r="G157">
        <f>'CLZ Pr'!X157</f>
        <v>0</v>
      </c>
      <c r="H157" t="str">
        <f>'CLZ Pr'!E157</f>
        <v>EMEA</v>
      </c>
      <c r="I157">
        <f>'CLZ Pr'!U157</f>
        <v>3</v>
      </c>
    </row>
    <row r="158" spans="1:9">
      <c r="A158" s="13">
        <f>IF('CLZ Pr'!C158 = "", "", 'CLZ Pr'!C158)</f>
        <v>41095</v>
      </c>
      <c r="B158">
        <f>'CLZ Pr'!O158</f>
        <v>5</v>
      </c>
      <c r="C158" s="14">
        <f>'CLZ Pr'!H158</f>
        <v>800</v>
      </c>
      <c r="D158" t="str">
        <f>'CLZ Pr'!W158</f>
        <v>Noam Sayada</v>
      </c>
      <c r="E158" t="str">
        <f>'CLZ Pr'!B158</f>
        <v>Strategos QS S</v>
      </c>
      <c r="F158" t="str">
        <f>'CLZ Pr'!N158</f>
        <v>Package Small</v>
      </c>
      <c r="G158">
        <f>'CLZ Pr'!X158</f>
        <v>0</v>
      </c>
      <c r="H158" t="str">
        <f>'CLZ Pr'!E158</f>
        <v>EMEA</v>
      </c>
      <c r="I158">
        <f>'CLZ Pr'!U158</f>
        <v>5</v>
      </c>
    </row>
    <row r="159" spans="1:9">
      <c r="A159" s="13">
        <f>IF('CLZ Pr'!C159 = "", "", 'CLZ Pr'!C159)</f>
        <v>41095</v>
      </c>
      <c r="B159">
        <f>'CLZ Pr'!O159</f>
        <v>5</v>
      </c>
      <c r="C159" s="14">
        <f>'CLZ Pr'!H159</f>
        <v>800</v>
      </c>
      <c r="D159" t="str">
        <f>'CLZ Pr'!W159</f>
        <v>Noam Sayada</v>
      </c>
      <c r="E159" t="str">
        <f>'CLZ Pr'!B159</f>
        <v>Kruger QS S</v>
      </c>
      <c r="F159" t="str">
        <f>'CLZ Pr'!N159</f>
        <v>Package Small</v>
      </c>
      <c r="G159">
        <f>'CLZ Pr'!X159</f>
        <v>0</v>
      </c>
      <c r="H159" t="str">
        <f>'CLZ Pr'!E159</f>
        <v>EMEA</v>
      </c>
      <c r="I159">
        <f>'CLZ Pr'!U159</f>
        <v>5</v>
      </c>
    </row>
    <row r="160" spans="1:9">
      <c r="A160" s="13">
        <f>IF('CLZ Pr'!C160 = "", "", 'CLZ Pr'!C160)</f>
        <v>41095</v>
      </c>
      <c r="B160">
        <f>'CLZ Pr'!O160</f>
        <v>10</v>
      </c>
      <c r="C160" s="14">
        <f>'CLZ Pr'!H160</f>
        <v>1500</v>
      </c>
      <c r="D160" t="str">
        <f>'CLZ Pr'!W160</f>
        <v>Josh Santos</v>
      </c>
      <c r="E160" t="str">
        <f>'CLZ Pr'!B160</f>
        <v>Protean Design Group:Package Medium Package</v>
      </c>
      <c r="F160" t="str">
        <f>'CLZ Pr'!N160</f>
        <v>Package Medium</v>
      </c>
      <c r="G160" t="str">
        <f>'CLZ Pr'!X160</f>
        <v>E-X-58422</v>
      </c>
      <c r="H160" t="str">
        <f>'CLZ Pr'!E160</f>
        <v>USA</v>
      </c>
      <c r="I160">
        <f>'CLZ Pr'!U160</f>
        <v>8</v>
      </c>
    </row>
    <row r="161" spans="1:9">
      <c r="A161" s="13">
        <f>IF('CLZ Pr'!C161 = "", "", 'CLZ Pr'!C161)</f>
        <v>41096</v>
      </c>
      <c r="B161">
        <f>'CLZ Pr'!O161</f>
        <v>10</v>
      </c>
      <c r="C161" s="14">
        <f>'CLZ Pr'!H161</f>
        <v>2150</v>
      </c>
      <c r="D161" t="str">
        <f>'CLZ Pr'!W161</f>
        <v>Tal Noga</v>
      </c>
      <c r="E161" t="str">
        <f>'CLZ Pr'!B161</f>
        <v>OECD OCDE:Package Medium Package</v>
      </c>
      <c r="F161" t="str">
        <f>'CLZ Pr'!N161</f>
        <v>Package Medium</v>
      </c>
      <c r="G161" t="str">
        <f>'CLZ Pr'!X161</f>
        <v>N-X-45561</v>
      </c>
      <c r="H161" t="str">
        <f>'CLZ Pr'!E161</f>
        <v>EMEA</v>
      </c>
      <c r="I161">
        <f>'CLZ Pr'!U161</f>
        <v>8.75</v>
      </c>
    </row>
    <row r="162" spans="1:9">
      <c r="A162" s="13">
        <f>IF('CLZ Pr'!C162 = "", "", 'CLZ Pr'!C162)</f>
        <v>41096</v>
      </c>
      <c r="B162">
        <f>'CLZ Pr'!O162</f>
        <v>10</v>
      </c>
      <c r="C162" s="14">
        <f>'CLZ Pr'!H162</f>
        <v>1500</v>
      </c>
      <c r="D162" t="str">
        <f>'CLZ Pr'!W162</f>
        <v>Alex Gorman</v>
      </c>
      <c r="E162" t="str">
        <f>'CLZ Pr'!B162</f>
        <v>Gems Sensors and Controls:Package Medium Package</v>
      </c>
      <c r="F162" t="str">
        <f>'CLZ Pr'!N162</f>
        <v>Package Medium</v>
      </c>
      <c r="G162" t="str">
        <f>'CLZ Pr'!X162</f>
        <v>X-59081</v>
      </c>
      <c r="H162" t="str">
        <f>'CLZ Pr'!E162</f>
        <v>USA</v>
      </c>
      <c r="I162">
        <f>'CLZ Pr'!U162</f>
        <v>5.33</v>
      </c>
    </row>
    <row r="163" spans="1:9">
      <c r="A163" s="13">
        <f>IF('CLZ Pr'!C163 = "", "", 'CLZ Pr'!C163)</f>
        <v>41099</v>
      </c>
      <c r="B163">
        <f>'CLZ Pr'!O163</f>
        <v>5</v>
      </c>
      <c r="C163" s="14">
        <f>'CLZ Pr'!H163</f>
        <v>800</v>
      </c>
      <c r="D163" t="str">
        <f>'CLZ Pr'!W163</f>
        <v>Rob Sidhu</v>
      </c>
      <c r="E163" t="str">
        <f>'CLZ Pr'!B163</f>
        <v>Corp. Aceros Arequipa S.A.:Package Small Package</v>
      </c>
      <c r="F163" t="str">
        <f>'CLZ Pr'!N163</f>
        <v>Package Small</v>
      </c>
      <c r="G163" t="str">
        <f>'CLZ Pr'!X163</f>
        <v>N-X-53902</v>
      </c>
      <c r="H163" t="str">
        <f>'CLZ Pr'!E163</f>
        <v>USA</v>
      </c>
      <c r="I163">
        <f>'CLZ Pr'!U163</f>
        <v>5</v>
      </c>
    </row>
    <row r="164" spans="1:9">
      <c r="A164" s="13">
        <f>IF('CLZ Pr'!C164 = "", "", 'CLZ Pr'!C164)</f>
        <v>41099</v>
      </c>
      <c r="B164">
        <f>'CLZ Pr'!O164</f>
        <v>1</v>
      </c>
      <c r="C164" s="14">
        <f>'CLZ Pr'!H164</f>
        <v>0</v>
      </c>
      <c r="D164" t="str">
        <f>'CLZ Pr'!W164</f>
        <v>Alex Gorman</v>
      </c>
      <c r="E164" t="str">
        <f>'CLZ Pr'!B164</f>
        <v>School District of Philadelphia 1h PS</v>
      </c>
      <c r="F164" t="str">
        <f>'CLZ Pr'!N164</f>
        <v>Fixed Hours</v>
      </c>
      <c r="G164" t="str">
        <f>'CLZ Pr'!X164</f>
        <v>N-45101</v>
      </c>
      <c r="H164" t="str">
        <f>'CLZ Pr'!E164</f>
        <v>USA</v>
      </c>
      <c r="I164">
        <f>'CLZ Pr'!U164</f>
        <v>0</v>
      </c>
    </row>
    <row r="165" spans="1:9">
      <c r="A165" s="13">
        <f>IF('CLZ Pr'!C165 = "", "", 'CLZ Pr'!C165)</f>
        <v>41100</v>
      </c>
      <c r="B165">
        <f>'CLZ Pr'!O165</f>
        <v>5</v>
      </c>
      <c r="C165" s="14">
        <f>'CLZ Pr'!H165</f>
        <v>800</v>
      </c>
      <c r="D165" t="str">
        <f>'CLZ Pr'!W165</f>
        <v>Jonah Kadish</v>
      </c>
      <c r="E165" t="str">
        <f>'CLZ Pr'!B165</f>
        <v>Market Fever Pty Ltd:Package Small Package</v>
      </c>
      <c r="F165" t="str">
        <f>'CLZ Pr'!N165</f>
        <v>Package Small</v>
      </c>
      <c r="G165" t="str">
        <f>'CLZ Pr'!X165</f>
        <v>N-X-52961</v>
      </c>
      <c r="H165" t="str">
        <f>'CLZ Pr'!E165</f>
        <v>ROW</v>
      </c>
      <c r="I165">
        <f>'CLZ Pr'!U165</f>
        <v>5</v>
      </c>
    </row>
    <row r="166" spans="1:9">
      <c r="A166" s="13">
        <f>IF('CLZ Pr'!C166 = "", "", 'CLZ Pr'!C166)</f>
        <v>41100</v>
      </c>
      <c r="B166">
        <f>'CLZ Pr'!O166</f>
        <v>10</v>
      </c>
      <c r="C166" s="14">
        <f>'CLZ Pr'!H166</f>
        <v>1500</v>
      </c>
      <c r="D166" t="str">
        <f>'CLZ Pr'!W166</f>
        <v>David Goulden</v>
      </c>
      <c r="E166" t="str">
        <f>'CLZ Pr'!B166</f>
        <v>Bazy Trading and Contracting Co. Ltd: QS Package Medium</v>
      </c>
      <c r="F166" t="str">
        <f>'CLZ Pr'!N166</f>
        <v>Package Medium</v>
      </c>
      <c r="G166" t="str">
        <f>'CLZ Pr'!X166</f>
        <v>X-59183</v>
      </c>
      <c r="H166" t="str">
        <f>'CLZ Pr'!E166</f>
        <v>EMEA</v>
      </c>
      <c r="I166">
        <f>'CLZ Pr'!U166</f>
        <v>10</v>
      </c>
    </row>
    <row r="167" spans="1:9">
      <c r="A167" s="13">
        <f>IF('CLZ Pr'!C167 = "", "", 'CLZ Pr'!C167)</f>
        <v>41100</v>
      </c>
      <c r="B167">
        <f>'CLZ Pr'!O167</f>
        <v>1.5</v>
      </c>
      <c r="C167" s="14">
        <f>'CLZ Pr'!H167</f>
        <v>0</v>
      </c>
      <c r="D167" t="str">
        <f>'CLZ Pr'!W167</f>
        <v>Alex Gorman</v>
      </c>
      <c r="E167" t="str">
        <f>'CLZ Pr'!B167</f>
        <v>Websense: 1.5h PS Excel Add-in</v>
      </c>
      <c r="F167" t="str">
        <f>'CLZ Pr'!N167</f>
        <v>Fixed Hours</v>
      </c>
      <c r="G167" t="str">
        <f>'CLZ Pr'!X167</f>
        <v>E-40861</v>
      </c>
      <c r="H167" t="str">
        <f>'CLZ Pr'!E167</f>
        <v>USA</v>
      </c>
      <c r="I167">
        <f>'CLZ Pr'!U167</f>
        <v>0</v>
      </c>
    </row>
    <row r="168" spans="1:9">
      <c r="A168" s="13">
        <f>IF('CLZ Pr'!C168 = "", "", 'CLZ Pr'!C168)</f>
        <v>41102</v>
      </c>
      <c r="B168">
        <f>'CLZ Pr'!O168</f>
        <v>2</v>
      </c>
      <c r="C168" s="14">
        <f>'CLZ Pr'!H168</f>
        <v>300</v>
      </c>
      <c r="D168" t="str">
        <f>'CLZ Pr'!W168</f>
        <v>David Goulden</v>
      </c>
      <c r="E168" t="str">
        <f>'CLZ Pr'!B168</f>
        <v>GETECH: 2h PS</v>
      </c>
      <c r="F168" t="str">
        <f>'CLZ Pr'!N168</f>
        <v>Fixed Hours</v>
      </c>
      <c r="G168" t="str">
        <f>'CLZ Pr'!X168</f>
        <v>X-12345</v>
      </c>
      <c r="H168" t="str">
        <f>'CLZ Pr'!E168</f>
        <v>EMEA</v>
      </c>
      <c r="I168">
        <f>'CLZ Pr'!U168</f>
        <v>0</v>
      </c>
    </row>
    <row r="169" spans="1:9">
      <c r="A169" s="13">
        <f>IF('CLZ Pr'!C169 = "", "", 'CLZ Pr'!C169)</f>
        <v>41103</v>
      </c>
      <c r="B169">
        <f>'CLZ Pr'!O169</f>
        <v>1</v>
      </c>
      <c r="C169" s="14">
        <f>'CLZ Pr'!H169</f>
        <v>0</v>
      </c>
      <c r="D169" t="str">
        <f>'CLZ Pr'!W169</f>
        <v>Josh Santos</v>
      </c>
      <c r="E169" t="str">
        <f>'CLZ Pr'!B169</f>
        <v>Emagine: 1h PS</v>
      </c>
      <c r="F169" t="str">
        <f>'CLZ Pr'!N169</f>
        <v>Fixed Hours</v>
      </c>
      <c r="G169" t="str">
        <f>'CLZ Pr'!X169</f>
        <v>X-12345</v>
      </c>
      <c r="H169" t="str">
        <f>'CLZ Pr'!E169</f>
        <v>USA</v>
      </c>
      <c r="I169">
        <f>'CLZ Pr'!U169</f>
        <v>0</v>
      </c>
    </row>
    <row r="170" spans="1:9">
      <c r="A170" s="13">
        <f>IF('CLZ Pr'!C170 = "", "", 'CLZ Pr'!C170)</f>
        <v>41104</v>
      </c>
      <c r="B170">
        <f>'CLZ Pr'!O170</f>
        <v>2</v>
      </c>
      <c r="C170" s="14">
        <f>'CLZ Pr'!H170</f>
        <v>0</v>
      </c>
      <c r="D170" t="str">
        <f>'CLZ Pr'!W170</f>
        <v>Josh Santos</v>
      </c>
      <c r="E170" t="str">
        <f>'CLZ Pr'!B170</f>
        <v>MOSAIC: 2h PS</v>
      </c>
      <c r="F170" t="str">
        <f>'CLZ Pr'!N170</f>
        <v>Fixed Hours</v>
      </c>
      <c r="G170" t="str">
        <f>'CLZ Pr'!X170</f>
        <v>N-34401</v>
      </c>
      <c r="H170" t="str">
        <f>'CLZ Pr'!E170</f>
        <v>USA</v>
      </c>
      <c r="I170">
        <f>'CLZ Pr'!U170</f>
        <v>0</v>
      </c>
    </row>
    <row r="171" spans="1:9">
      <c r="A171" s="13">
        <f>IF('CLZ Pr'!C171 = "", "", 'CLZ Pr'!C171)</f>
        <v>41106</v>
      </c>
      <c r="B171">
        <f>'CLZ Pr'!O171</f>
        <v>10</v>
      </c>
      <c r="C171" s="14">
        <f>'CLZ Pr'!H171</f>
        <v>1500</v>
      </c>
      <c r="D171" t="str">
        <f>'CLZ Pr'!W171</f>
        <v>Evgeni Haikin</v>
      </c>
      <c r="E171" t="str">
        <f>'CLZ Pr'!B171</f>
        <v>trustcapstroy: QS Package Medium</v>
      </c>
      <c r="F171" t="str">
        <f>'CLZ Pr'!N171</f>
        <v>Package Medium</v>
      </c>
      <c r="G171" t="str">
        <f>'CLZ Pr'!X171</f>
        <v>N-X-59641</v>
      </c>
      <c r="H171" t="str">
        <f>'CLZ Pr'!E171</f>
        <v>EMEA</v>
      </c>
      <c r="I171">
        <f>'CLZ Pr'!U171</f>
        <v>10</v>
      </c>
    </row>
    <row r="172" spans="1:9">
      <c r="A172" s="13">
        <f>IF('CLZ Pr'!C172 = "", "", 'CLZ Pr'!C172)</f>
        <v>41106</v>
      </c>
      <c r="B172">
        <f>'CLZ Pr'!O172</f>
        <v>24</v>
      </c>
      <c r="C172" s="14">
        <f>'CLZ Pr'!H172</f>
        <v>3500</v>
      </c>
      <c r="D172" t="str">
        <f>'CLZ Pr'!W172</f>
        <v>David Goulden</v>
      </c>
      <c r="E172" t="str">
        <f>'CLZ Pr'!B172</f>
        <v>Clydeco: QS Package Large</v>
      </c>
      <c r="F172" t="str">
        <f>'CLZ Pr'!N172</f>
        <v>Package Large</v>
      </c>
      <c r="G172" t="str">
        <f>'CLZ Pr'!X172</f>
        <v>N-X-59361</v>
      </c>
      <c r="H172" t="str">
        <f>'CLZ Pr'!E172</f>
        <v>EMEA</v>
      </c>
      <c r="I172">
        <f>'CLZ Pr'!U172</f>
        <v>1.5</v>
      </c>
    </row>
    <row r="173" spans="1:9">
      <c r="A173" s="13">
        <f>IF('CLZ Pr'!C173 = "", "", 'CLZ Pr'!C173)</f>
        <v>41107</v>
      </c>
      <c r="B173">
        <f>'CLZ Pr'!O173</f>
        <v>5</v>
      </c>
      <c r="C173" s="14">
        <f>'CLZ Pr'!H173</f>
        <v>800</v>
      </c>
      <c r="D173" t="str">
        <f>'CLZ Pr'!W173</f>
        <v>Eran Fishov</v>
      </c>
      <c r="E173" t="str">
        <f>'CLZ Pr'!B173</f>
        <v>Binding Site: QS Package Small</v>
      </c>
      <c r="F173" t="str">
        <f>'CLZ Pr'!N173</f>
        <v>Package Small</v>
      </c>
      <c r="G173" t="str">
        <f>'CLZ Pr'!X173</f>
        <v>PS-X-51781</v>
      </c>
      <c r="H173" t="str">
        <f>'CLZ Pr'!E173</f>
        <v>EMEA</v>
      </c>
      <c r="I173">
        <f>'CLZ Pr'!U173</f>
        <v>3</v>
      </c>
    </row>
    <row r="174" spans="1:9">
      <c r="A174" s="13">
        <f>IF('CLZ Pr'!C174 = "", "", 'CLZ Pr'!C174)</f>
        <v>41107</v>
      </c>
      <c r="B174">
        <f>'CLZ Pr'!O174</f>
        <v>10</v>
      </c>
      <c r="C174" s="14">
        <f>'CLZ Pr'!H174</f>
        <v>1500</v>
      </c>
      <c r="D174" t="str">
        <f>'CLZ Pr'!W174</f>
        <v>Rob Sidhu</v>
      </c>
      <c r="E174" t="str">
        <f>'CLZ Pr'!B174</f>
        <v>Mosaic Consulting Group: QS Package Medium</v>
      </c>
      <c r="F174" t="str">
        <f>'CLZ Pr'!N174</f>
        <v>Package Medium</v>
      </c>
      <c r="G174" t="str">
        <f>'CLZ Pr'!X174</f>
        <v>N-X-59862</v>
      </c>
      <c r="H174" t="str">
        <f>'CLZ Pr'!E174</f>
        <v>USA</v>
      </c>
      <c r="I174">
        <f>'CLZ Pr'!U174</f>
        <v>4.25</v>
      </c>
    </row>
    <row r="175" spans="1:9">
      <c r="A175" s="13">
        <f>IF('CLZ Pr'!C175 = "", "", 'CLZ Pr'!C175)</f>
        <v>41108</v>
      </c>
      <c r="B175">
        <f>'CLZ Pr'!O175</f>
        <v>24</v>
      </c>
      <c r="C175" s="14">
        <f>'CLZ Pr'!H175</f>
        <v>3500</v>
      </c>
      <c r="D175" t="str">
        <f>'CLZ Pr'!W175</f>
        <v>G.I.Teh</v>
      </c>
      <c r="E175" t="str">
        <f>'CLZ Pr'!B175</f>
        <v>HP: QS Package Large</v>
      </c>
      <c r="F175" t="str">
        <f>'CLZ Pr'!N175</f>
        <v>Package Large</v>
      </c>
      <c r="G175" t="str">
        <f>'CLZ Pr'!X175</f>
        <v>N-X-60041</v>
      </c>
      <c r="H175" t="str">
        <f>'CLZ Pr'!E175</f>
        <v>USA</v>
      </c>
      <c r="I175">
        <f>'CLZ Pr'!U175</f>
        <v>21</v>
      </c>
    </row>
    <row r="176" spans="1:9">
      <c r="A176" s="13">
        <f>IF('CLZ Pr'!C176 = "", "", 'CLZ Pr'!C176)</f>
        <v>41109</v>
      </c>
      <c r="B176">
        <f>'CLZ Pr'!O176</f>
        <v>1</v>
      </c>
      <c r="C176" s="14">
        <f>'CLZ Pr'!H176</f>
        <v>0</v>
      </c>
      <c r="D176" t="str">
        <f>'CLZ Pr'!W176</f>
        <v>G.I.Teh</v>
      </c>
      <c r="E176" t="str">
        <f>'CLZ Pr'!B176</f>
        <v>WayCarbon: 1h PS</v>
      </c>
      <c r="F176" t="str">
        <f>'CLZ Pr'!N176</f>
        <v>Fixed Hours</v>
      </c>
      <c r="G176" t="str">
        <f>'CLZ Pr'!X176</f>
        <v>X-12345</v>
      </c>
      <c r="H176" t="str">
        <f>'CLZ Pr'!E176</f>
        <v>USA</v>
      </c>
      <c r="I176">
        <f>'CLZ Pr'!U176</f>
        <v>0.5</v>
      </c>
    </row>
    <row r="177" spans="1:9">
      <c r="A177" s="13">
        <f>IF('CLZ Pr'!C177 = "", "", 'CLZ Pr'!C177)</f>
        <v>41110</v>
      </c>
      <c r="B177">
        <f>'CLZ Pr'!O177</f>
        <v>13</v>
      </c>
      <c r="C177" s="14">
        <f>'CLZ Pr'!H177</f>
        <v>1500</v>
      </c>
      <c r="D177" t="str">
        <f>'CLZ Pr'!W177</f>
        <v>G.I.Teh</v>
      </c>
      <c r="E177" t="str">
        <f>'CLZ Pr'!B177</f>
        <v>ITW: QS Package Medium</v>
      </c>
      <c r="F177" t="str">
        <f>'CLZ Pr'!N177</f>
        <v>Package Medium</v>
      </c>
      <c r="G177" t="str">
        <f>'CLZ Pr'!X177</f>
        <v>X-12345</v>
      </c>
      <c r="H177" t="str">
        <f>'CLZ Pr'!E177</f>
        <v>USA</v>
      </c>
      <c r="I177">
        <f>'CLZ Pr'!U177</f>
        <v>5.5</v>
      </c>
    </row>
    <row r="178" spans="1:9">
      <c r="A178" s="13">
        <f>IF('CLZ Pr'!C178 = "", "", 'CLZ Pr'!C178)</f>
        <v>41114</v>
      </c>
      <c r="B178">
        <f>'CLZ Pr'!O178</f>
        <v>1</v>
      </c>
      <c r="C178" s="14">
        <f>'CLZ Pr'!H178</f>
        <v>0</v>
      </c>
      <c r="D178" t="str">
        <f>'CLZ Pr'!W178</f>
        <v>Alex Gorman</v>
      </c>
      <c r="E178" t="str">
        <f>'CLZ Pr'!B178</f>
        <v>NCS: 1h PS</v>
      </c>
      <c r="F178" t="str">
        <f>'CLZ Pr'!N178</f>
        <v>Fixed Hours</v>
      </c>
      <c r="G178">
        <f>'CLZ Pr'!X178</f>
        <v>0</v>
      </c>
      <c r="H178" t="str">
        <f>'CLZ Pr'!E178</f>
        <v>USA</v>
      </c>
      <c r="I178">
        <f>'CLZ Pr'!U178</f>
        <v>0</v>
      </c>
    </row>
    <row r="179" spans="1:9">
      <c r="A179" s="13">
        <f>IF('CLZ Pr'!C179 = "", "", 'CLZ Pr'!C179)</f>
        <v>41114</v>
      </c>
      <c r="B179">
        <f>'CLZ Pr'!O179</f>
        <v>10</v>
      </c>
      <c r="C179" s="14">
        <f>'CLZ Pr'!H179</f>
        <v>1125</v>
      </c>
      <c r="D179" t="str">
        <f>'CLZ Pr'!W179</f>
        <v>Roni Feldsher</v>
      </c>
      <c r="E179" t="str">
        <f>'CLZ Pr'!B179</f>
        <v>VCE LLC: QS Package Medium</v>
      </c>
      <c r="F179" t="str">
        <f>'CLZ Pr'!N179</f>
        <v>Package Medium</v>
      </c>
      <c r="G179" t="str">
        <f>'CLZ Pr'!X179</f>
        <v>X-60483</v>
      </c>
      <c r="H179" t="str">
        <f>'CLZ Pr'!E179</f>
        <v>USA</v>
      </c>
      <c r="I179">
        <f>'CLZ Pr'!U179</f>
        <v>10</v>
      </c>
    </row>
    <row r="180" spans="1:9">
      <c r="A180" s="13">
        <f>IF('CLZ Pr'!C180 = "", "", 'CLZ Pr'!C180)</f>
        <v>41115</v>
      </c>
      <c r="B180">
        <f>'CLZ Pr'!O180</f>
        <v>5</v>
      </c>
      <c r="C180" s="14">
        <f>'CLZ Pr'!H180</f>
        <v>800</v>
      </c>
      <c r="D180" t="str">
        <f>'CLZ Pr'!W180</f>
        <v>Patrick Smith</v>
      </c>
      <c r="E180" t="str">
        <f>'CLZ Pr'!B180</f>
        <v>Autodesk: QS Package Small</v>
      </c>
      <c r="F180" t="str">
        <f>'CLZ Pr'!N180</f>
        <v>Package Small</v>
      </c>
      <c r="G180" t="str">
        <f>'CLZ Pr'!X180</f>
        <v>X-60603</v>
      </c>
      <c r="H180" t="str">
        <f>'CLZ Pr'!E180</f>
        <v>USA</v>
      </c>
      <c r="I180">
        <f>'CLZ Pr'!U180</f>
        <v>3</v>
      </c>
    </row>
    <row r="181" spans="1:9">
      <c r="A181" s="13">
        <f>IF('CLZ Pr'!C181 = "", "", 'CLZ Pr'!C181)</f>
        <v>41115</v>
      </c>
      <c r="B181">
        <f>'CLZ Pr'!O181</f>
        <v>24</v>
      </c>
      <c r="C181" s="14">
        <f>'CLZ Pr'!H181</f>
        <v>3500</v>
      </c>
      <c r="D181" t="str">
        <f>'CLZ Pr'!W181</f>
        <v>Alex Gorman</v>
      </c>
      <c r="E181" t="str">
        <f>'CLZ Pr'!B181</f>
        <v>BBVA NY: QS Package Large</v>
      </c>
      <c r="F181" t="str">
        <f>'CLZ Pr'!N181</f>
        <v>Package Large</v>
      </c>
      <c r="G181" t="str">
        <f>'CLZ Pr'!X181</f>
        <v>X-60604</v>
      </c>
      <c r="H181" t="str">
        <f>'CLZ Pr'!E181</f>
        <v>USA</v>
      </c>
      <c r="I181">
        <f>'CLZ Pr'!U181</f>
        <v>24</v>
      </c>
    </row>
    <row r="182" spans="1:9">
      <c r="A182" s="13">
        <f>IF('CLZ Pr'!C182 = "", "", 'CLZ Pr'!C182)</f>
        <v>41116</v>
      </c>
      <c r="B182">
        <f>'CLZ Pr'!O182</f>
        <v>120</v>
      </c>
      <c r="C182" s="14">
        <f>'CLZ Pr'!H182</f>
        <v>10800</v>
      </c>
      <c r="D182" t="str">
        <f>'CLZ Pr'!W182</f>
        <v>Eran Fishov</v>
      </c>
      <c r="E182" t="str">
        <f>'CLZ Pr'!B182</f>
        <v>Ness: 120h PS</v>
      </c>
      <c r="F182" t="str">
        <f>'CLZ Pr'!N182</f>
        <v>Fixed Hours</v>
      </c>
      <c r="G182" t="str">
        <f>'CLZ Pr'!X182</f>
        <v>N-X-60482</v>
      </c>
      <c r="H182" t="str">
        <f>'CLZ Pr'!E182</f>
        <v>EMEA</v>
      </c>
      <c r="I182">
        <f>'CLZ Pr'!U182</f>
        <v>107</v>
      </c>
    </row>
    <row r="183" spans="1:9">
      <c r="A183" s="13">
        <f>IF('CLZ Pr'!C183 = "", "", 'CLZ Pr'!C183)</f>
        <v>41117</v>
      </c>
      <c r="B183">
        <f>'CLZ Pr'!O183</f>
        <v>24</v>
      </c>
      <c r="C183" s="14">
        <f>'CLZ Pr'!H183</f>
        <v>3500</v>
      </c>
      <c r="D183" t="str">
        <f>'CLZ Pr'!W183</f>
        <v>Tal Noga</v>
      </c>
      <c r="E183" t="str">
        <f>'CLZ Pr'!B183</f>
        <v>GreenPointGlobal: QS Package Large</v>
      </c>
      <c r="F183" t="str">
        <f>'CLZ Pr'!N183</f>
        <v>Package Large</v>
      </c>
      <c r="G183" t="str">
        <f>'CLZ Pr'!X183</f>
        <v>N-X-57981</v>
      </c>
      <c r="H183" t="str">
        <f>'CLZ Pr'!E183</f>
        <v>EMEA</v>
      </c>
      <c r="I183">
        <f>'CLZ Pr'!U183</f>
        <v>24</v>
      </c>
    </row>
    <row r="184" spans="1:9">
      <c r="A184" s="13">
        <f>IF('CLZ Pr'!C184 = "", "", 'CLZ Pr'!C184)</f>
        <v>41117</v>
      </c>
      <c r="B184">
        <f>'CLZ Pr'!O184</f>
        <v>10</v>
      </c>
      <c r="C184" s="14">
        <f>'CLZ Pr'!H184</f>
        <v>1500</v>
      </c>
      <c r="D184" t="str">
        <f>'CLZ Pr'!W184</f>
        <v>Rob Sidhu</v>
      </c>
      <c r="E184" t="str">
        <f>'CLZ Pr'!B184</f>
        <v>STAR Financial: QS Package Medium</v>
      </c>
      <c r="F184" t="str">
        <f>'CLZ Pr'!N184</f>
        <v>Package Medium</v>
      </c>
      <c r="G184" t="str">
        <f>'CLZ Pr'!X184</f>
        <v>X-60902</v>
      </c>
      <c r="H184" t="str">
        <f>'CLZ Pr'!E184</f>
        <v>USA</v>
      </c>
      <c r="I184">
        <f>'CLZ Pr'!U184</f>
        <v>9</v>
      </c>
    </row>
    <row r="185" spans="1:9">
      <c r="A185" s="13">
        <f>IF('CLZ Pr'!C185 = "", "", 'CLZ Pr'!C185)</f>
        <v>41118</v>
      </c>
      <c r="B185">
        <f>'CLZ Pr'!O185</f>
        <v>40</v>
      </c>
      <c r="C185" s="14">
        <f>'CLZ Pr'!H185</f>
        <v>5833</v>
      </c>
      <c r="D185" t="str">
        <f>'CLZ Pr'!W185</f>
        <v>Roni Feldsher</v>
      </c>
      <c r="E185" t="str">
        <f>'CLZ Pr'!B185</f>
        <v>Encore Capital Group: 40h PS</v>
      </c>
      <c r="F185" t="str">
        <f>'CLZ Pr'!N185</f>
        <v>Fixed Hours</v>
      </c>
      <c r="G185" t="str">
        <f>'CLZ Pr'!X185</f>
        <v>N-X-60941</v>
      </c>
      <c r="H185" t="str">
        <f>'CLZ Pr'!E185</f>
        <v>USA</v>
      </c>
      <c r="I185">
        <f>'CLZ Pr'!U185</f>
        <v>32</v>
      </c>
    </row>
    <row r="186" spans="1:9">
      <c r="A186" s="13">
        <f>IF('CLZ Pr'!C186 = "", "", 'CLZ Pr'!C186)</f>
        <v>41120</v>
      </c>
      <c r="B186">
        <f>'CLZ Pr'!O186</f>
        <v>40</v>
      </c>
      <c r="C186" s="14">
        <f>'CLZ Pr'!H186</f>
        <v>6000</v>
      </c>
      <c r="D186" t="str">
        <f>'CLZ Pr'!W186</f>
        <v>Noam Sayada</v>
      </c>
      <c r="E186" t="str">
        <f>'CLZ Pr'!B186</f>
        <v>SIGMA Groupe: 40h PS</v>
      </c>
      <c r="F186" t="str">
        <f>'CLZ Pr'!N186</f>
        <v>Fixed Hours</v>
      </c>
      <c r="G186" t="str">
        <f>'CLZ Pr'!X186</f>
        <v>N-X-51602</v>
      </c>
      <c r="H186" t="str">
        <f>'CLZ Pr'!E186</f>
        <v>EMEA</v>
      </c>
      <c r="I186">
        <f>'CLZ Pr'!U186</f>
        <v>29</v>
      </c>
    </row>
    <row r="187" spans="1:9">
      <c r="A187" s="13">
        <f>IF('CLZ Pr'!C187 = "", "", 'CLZ Pr'!C187)</f>
        <v>41120</v>
      </c>
      <c r="B187">
        <f>'CLZ Pr'!O187</f>
        <v>24</v>
      </c>
      <c r="C187" s="14">
        <f>'CLZ Pr'!H187</f>
        <v>3500</v>
      </c>
      <c r="D187" t="str">
        <f>'CLZ Pr'!W187</f>
        <v>Noam Sayada</v>
      </c>
      <c r="E187" t="str">
        <f>'CLZ Pr'!B187</f>
        <v>Teylium: QS Package Large</v>
      </c>
      <c r="F187" t="str">
        <f>'CLZ Pr'!N187</f>
        <v>Package Large</v>
      </c>
      <c r="G187" t="str">
        <f>'CLZ Pr'!X187</f>
        <v>N-X-60484</v>
      </c>
      <c r="H187" t="str">
        <f>'CLZ Pr'!E187</f>
        <v>EMEA</v>
      </c>
      <c r="I187">
        <f>'CLZ Pr'!U187</f>
        <v>24</v>
      </c>
    </row>
    <row r="188" spans="1:9">
      <c r="A188" s="13">
        <f>IF('CLZ Pr'!C188 = "", "", 'CLZ Pr'!C188)</f>
        <v>41121</v>
      </c>
      <c r="B188">
        <f>'CLZ Pr'!O188</f>
        <v>5</v>
      </c>
      <c r="C188" s="14">
        <f>'CLZ Pr'!H188</f>
        <v>800</v>
      </c>
      <c r="D188" t="str">
        <f>'CLZ Pr'!W188</f>
        <v>Rob Sidhu</v>
      </c>
      <c r="E188" t="str">
        <f>'CLZ Pr'!B188</f>
        <v>Institute of Internal Auditors: QS Package Small</v>
      </c>
      <c r="F188" t="str">
        <f>'CLZ Pr'!N188</f>
        <v>Package Small</v>
      </c>
      <c r="G188" t="str">
        <f>'CLZ Pr'!X188</f>
        <v>N-X-61104</v>
      </c>
      <c r="H188" t="str">
        <f>'CLZ Pr'!E188</f>
        <v>USA</v>
      </c>
      <c r="I188">
        <f>'CLZ Pr'!U188</f>
        <v>4</v>
      </c>
    </row>
    <row r="189" spans="1:9">
      <c r="A189" s="13">
        <f>IF('CLZ Pr'!C189 = "", "", 'CLZ Pr'!C189)</f>
        <v>41121</v>
      </c>
      <c r="B189">
        <f>'CLZ Pr'!O189</f>
        <v>2</v>
      </c>
      <c r="C189" s="14">
        <f>'CLZ Pr'!H189</f>
        <v>0</v>
      </c>
      <c r="D189" t="str">
        <f>'CLZ Pr'!W189</f>
        <v>Alex Gorman</v>
      </c>
      <c r="E189" t="str">
        <f>'CLZ Pr'!B189</f>
        <v>NCS: 2h PS</v>
      </c>
      <c r="F189" t="str">
        <f>'CLZ Pr'!N189</f>
        <v>Fixed Hours</v>
      </c>
      <c r="G189" t="str">
        <f>'CLZ Pr'!X189</f>
        <v>X-61101</v>
      </c>
      <c r="H189" t="str">
        <f>'CLZ Pr'!E189</f>
        <v>USA</v>
      </c>
      <c r="I189">
        <f>'CLZ Pr'!U189</f>
        <v>0</v>
      </c>
    </row>
    <row r="190" spans="1:9">
      <c r="A190" s="13">
        <f>IF('CLZ Pr'!C190 = "", "", 'CLZ Pr'!C190)</f>
        <v>41122</v>
      </c>
      <c r="B190">
        <f>'CLZ Pr'!O190</f>
        <v>24</v>
      </c>
      <c r="C190" s="14">
        <f>'CLZ Pr'!H190</f>
        <v>3500</v>
      </c>
      <c r="D190" t="str">
        <f>'CLZ Pr'!W190</f>
        <v>Roni Feldsher</v>
      </c>
      <c r="E190" t="str">
        <f>'CLZ Pr'!B190</f>
        <v>Box Client Services: QS Package Large</v>
      </c>
      <c r="F190" t="str">
        <f>'CLZ Pr'!N190</f>
        <v>Package Large</v>
      </c>
      <c r="G190" t="str">
        <f>'CLZ Pr'!X190</f>
        <v>N-X-61109</v>
      </c>
      <c r="H190" t="str">
        <f>'CLZ Pr'!E190</f>
        <v>USA</v>
      </c>
      <c r="I190">
        <f>'CLZ Pr'!U190</f>
        <v>22.5</v>
      </c>
    </row>
    <row r="191" spans="1:9">
      <c r="A191" s="13">
        <f>IF('CLZ Pr'!C191 = "", "", 'CLZ Pr'!C191)</f>
        <v>41122</v>
      </c>
      <c r="B191">
        <f>'CLZ Pr'!O191</f>
        <v>5</v>
      </c>
      <c r="C191" s="14">
        <f>'CLZ Pr'!H191</f>
        <v>800</v>
      </c>
      <c r="D191" t="str">
        <f>'CLZ Pr'!W191</f>
        <v>Alex Gorman</v>
      </c>
      <c r="E191" t="str">
        <f>'CLZ Pr'!B191</f>
        <v>XPLANE corp: QS Package Small</v>
      </c>
      <c r="F191" t="str">
        <f>'CLZ Pr'!N191</f>
        <v>Package Small</v>
      </c>
      <c r="G191" t="str">
        <f>'CLZ Pr'!X191</f>
        <v>N-X-61031</v>
      </c>
      <c r="H191" t="str">
        <f>'CLZ Pr'!E191</f>
        <v>USA</v>
      </c>
      <c r="I191">
        <f>'CLZ Pr'!U191</f>
        <v>5</v>
      </c>
    </row>
    <row r="192" spans="1:9">
      <c r="A192" s="13">
        <f>IF('CLZ Pr'!C192 = "", "", 'CLZ Pr'!C192)</f>
        <v>41122</v>
      </c>
      <c r="B192">
        <f>'CLZ Pr'!O192</f>
        <v>24</v>
      </c>
      <c r="C192" s="14">
        <f>'CLZ Pr'!H192</f>
        <v>3500</v>
      </c>
      <c r="D192" t="str">
        <f>'CLZ Pr'!W192</f>
        <v>Roni Feldsher</v>
      </c>
      <c r="E192" t="str">
        <f>'CLZ Pr'!B192</f>
        <v>Shuffle Master: QS Package Large</v>
      </c>
      <c r="F192" t="str">
        <f>'CLZ Pr'!N192</f>
        <v>Package Large</v>
      </c>
      <c r="G192" t="str">
        <f>'CLZ Pr'!X192</f>
        <v>N-X-60741</v>
      </c>
      <c r="H192" t="str">
        <f>'CLZ Pr'!E192</f>
        <v>USA</v>
      </c>
      <c r="I192">
        <f>'CLZ Pr'!U192</f>
        <v>24</v>
      </c>
    </row>
    <row r="193" spans="1:9">
      <c r="A193" s="13">
        <f>IF('CLZ Pr'!C193 = "", "", 'CLZ Pr'!C193)</f>
        <v>41122</v>
      </c>
      <c r="B193">
        <f>'CLZ Pr'!O193</f>
        <v>10</v>
      </c>
      <c r="C193" s="14">
        <f>'CLZ Pr'!H193</f>
        <v>1500</v>
      </c>
      <c r="D193" t="str">
        <f>'CLZ Pr'!W193</f>
        <v>Rob Sidhu</v>
      </c>
      <c r="E193" t="str">
        <f>'CLZ Pr'!B193</f>
        <v>Wieck Media: QS Package Medium</v>
      </c>
      <c r="F193" t="str">
        <f>'CLZ Pr'!N193</f>
        <v>Package Medium</v>
      </c>
      <c r="G193" t="str">
        <f>'CLZ Pr'!X193</f>
        <v>N-X-61029</v>
      </c>
      <c r="H193" t="str">
        <f>'CLZ Pr'!E193</f>
        <v>USA</v>
      </c>
      <c r="I193">
        <f>'CLZ Pr'!U193</f>
        <v>10</v>
      </c>
    </row>
    <row r="194" spans="1:9">
      <c r="A194" s="13">
        <f>IF('CLZ Pr'!C194 = "", "", 'CLZ Pr'!C194)</f>
        <v>41122</v>
      </c>
      <c r="B194">
        <f>'CLZ Pr'!O194</f>
        <v>5</v>
      </c>
      <c r="C194" s="14">
        <f>'CLZ Pr'!H194</f>
        <v>800</v>
      </c>
      <c r="D194" t="str">
        <f>'CLZ Pr'!W194</f>
        <v>Patrick Smith</v>
      </c>
      <c r="E194" t="str">
        <f>'CLZ Pr'!B194</f>
        <v>RUTGERS UNIVERSITY31: QS Package Small</v>
      </c>
      <c r="F194" t="str">
        <f>'CLZ Pr'!N194</f>
        <v>Package Small</v>
      </c>
      <c r="G194" t="str">
        <f>'CLZ Pr'!X194</f>
        <v>N-X-60301</v>
      </c>
      <c r="H194" t="str">
        <f>'CLZ Pr'!E194</f>
        <v>USA</v>
      </c>
      <c r="I194">
        <f>'CLZ Pr'!U194</f>
        <v>5</v>
      </c>
    </row>
    <row r="195" spans="1:9">
      <c r="A195" s="13">
        <f>IF('CLZ Pr'!C195 = "", "", 'CLZ Pr'!C195)</f>
        <v>41123</v>
      </c>
      <c r="B195">
        <f>'CLZ Pr'!O195</f>
        <v>5</v>
      </c>
      <c r="C195" s="14">
        <f>'CLZ Pr'!H195</f>
        <v>800</v>
      </c>
      <c r="D195" t="str">
        <f>'CLZ Pr'!W195</f>
        <v>Rob Sidhu</v>
      </c>
      <c r="E195" t="str">
        <f>'CLZ Pr'!B195</f>
        <v>Nerd Whisperers: QS Package Small</v>
      </c>
      <c r="F195" t="str">
        <f>'CLZ Pr'!N195</f>
        <v>Package Small</v>
      </c>
      <c r="G195" t="str">
        <f>'CLZ Pr'!X195</f>
        <v>X-61241</v>
      </c>
      <c r="H195" t="str">
        <f>'CLZ Pr'!E195</f>
        <v>USA</v>
      </c>
      <c r="I195">
        <f>'CLZ Pr'!U195</f>
        <v>4.25</v>
      </c>
    </row>
    <row r="196" spans="1:9">
      <c r="A196" s="13">
        <f>IF('CLZ Pr'!C196 = "", "", 'CLZ Pr'!C196)</f>
        <v>41124</v>
      </c>
      <c r="B196">
        <f>'CLZ Pr'!O196</f>
        <v>5</v>
      </c>
      <c r="C196" s="14">
        <f>'CLZ Pr'!H196</f>
        <v>800</v>
      </c>
      <c r="D196" t="str">
        <f>'CLZ Pr'!W196</f>
        <v>David Goulden</v>
      </c>
      <c r="E196" t="str">
        <f>'CLZ Pr'!B196</f>
        <v>Eqstra: QS Package Small</v>
      </c>
      <c r="F196" t="str">
        <f>'CLZ Pr'!N196</f>
        <v>Package Small</v>
      </c>
      <c r="G196" t="str">
        <f>'CLZ Pr'!X196</f>
        <v>N-X-61281</v>
      </c>
      <c r="H196" t="str">
        <f>'CLZ Pr'!E196</f>
        <v>EMEA</v>
      </c>
      <c r="I196">
        <f>'CLZ Pr'!U196</f>
        <v>5</v>
      </c>
    </row>
    <row r="197" spans="1:9">
      <c r="A197" s="13">
        <f>IF('CLZ Pr'!C197 = "", "", 'CLZ Pr'!C197)</f>
        <v>41130</v>
      </c>
      <c r="B197">
        <f>'CLZ Pr'!O197</f>
        <v>1.4</v>
      </c>
      <c r="C197" s="14">
        <f>'CLZ Pr'!H197</f>
        <v>0</v>
      </c>
      <c r="D197" t="str">
        <f>'CLZ Pr'!W197</f>
        <v>Alex Gorman</v>
      </c>
      <c r="E197" t="str">
        <f>'CLZ Pr'!B197</f>
        <v>NCS: 1.4h PS</v>
      </c>
      <c r="F197" t="str">
        <f>'CLZ Pr'!N197</f>
        <v>Fixed Hours</v>
      </c>
      <c r="G197" t="str">
        <f>'CLZ Pr'!X197</f>
        <v>X-61101</v>
      </c>
      <c r="H197" t="str">
        <f>'CLZ Pr'!E197</f>
        <v>USA</v>
      </c>
      <c r="I197">
        <f>'CLZ Pr'!U197</f>
        <v>0</v>
      </c>
    </row>
    <row r="198" spans="1:9">
      <c r="A198" s="13" t="str">
        <f>IF('CLZ Pr'!C198 = "", "", 'CLZ Pr'!C198)</f>
        <v/>
      </c>
      <c r="B198">
        <f>'CLZ Pr'!O198</f>
        <v>0</v>
      </c>
      <c r="C198" s="14">
        <f>'CLZ Pr'!H198</f>
        <v>0</v>
      </c>
      <c r="D198">
        <f>'CLZ Pr'!W198</f>
        <v>0</v>
      </c>
      <c r="E198">
        <f>'CLZ Pr'!B198</f>
        <v>0</v>
      </c>
      <c r="F198">
        <f>'CLZ Pr'!N198</f>
        <v>0</v>
      </c>
      <c r="G198">
        <f>'CLZ Pr'!X198</f>
        <v>0</v>
      </c>
      <c r="H198">
        <f>'CLZ Pr'!E198</f>
        <v>0</v>
      </c>
      <c r="I198">
        <f>'CLZ Pr'!U198</f>
        <v>0</v>
      </c>
    </row>
    <row r="199" spans="1:9">
      <c r="A199" s="13" t="str">
        <f>IF('CLZ Pr'!C199 = "", "", 'CLZ Pr'!C199)</f>
        <v/>
      </c>
      <c r="B199">
        <f>'CLZ Pr'!O199</f>
        <v>0</v>
      </c>
      <c r="C199" s="14">
        <f>'CLZ Pr'!H199</f>
        <v>0</v>
      </c>
      <c r="D199">
        <f>'CLZ Pr'!W199</f>
        <v>0</v>
      </c>
      <c r="E199">
        <f>'CLZ Pr'!B199</f>
        <v>0</v>
      </c>
      <c r="F199">
        <f>'CLZ Pr'!N199</f>
        <v>0</v>
      </c>
      <c r="G199">
        <f>'CLZ Pr'!X199</f>
        <v>0</v>
      </c>
      <c r="H199">
        <f>'CLZ Pr'!E199</f>
        <v>0</v>
      </c>
      <c r="I199">
        <f>'CLZ Pr'!U199</f>
        <v>0</v>
      </c>
    </row>
    <row r="200" spans="1:9">
      <c r="A200" s="13" t="str">
        <f>IF('CLZ Pr'!C200 = "", "", 'CLZ Pr'!C200)</f>
        <v/>
      </c>
      <c r="B200">
        <f>'CLZ Pr'!O200</f>
        <v>0</v>
      </c>
      <c r="C200" s="14">
        <f>'CLZ Pr'!H200</f>
        <v>0</v>
      </c>
      <c r="D200">
        <f>'CLZ Pr'!W200</f>
        <v>0</v>
      </c>
      <c r="E200">
        <f>'CLZ Pr'!B200</f>
        <v>0</v>
      </c>
      <c r="F200">
        <f>'CLZ Pr'!N200</f>
        <v>0</v>
      </c>
      <c r="G200">
        <f>'CLZ Pr'!X200</f>
        <v>0</v>
      </c>
      <c r="H200">
        <f>'CLZ Pr'!E200</f>
        <v>0</v>
      </c>
      <c r="I200">
        <f>'CLZ Pr'!U200</f>
        <v>0</v>
      </c>
    </row>
    <row r="201" spans="1:9">
      <c r="A201" s="13" t="str">
        <f>IF('CLZ Pr'!C201 = "", "", 'CLZ Pr'!C201)</f>
        <v/>
      </c>
      <c r="B201">
        <f>'CLZ Pr'!O201</f>
        <v>0</v>
      </c>
      <c r="C201" s="14">
        <f>'CLZ Pr'!H201</f>
        <v>0</v>
      </c>
      <c r="D201">
        <f>'CLZ Pr'!W201</f>
        <v>0</v>
      </c>
      <c r="E201">
        <f>'CLZ Pr'!B201</f>
        <v>0</v>
      </c>
      <c r="F201">
        <f>'CLZ Pr'!N201</f>
        <v>0</v>
      </c>
      <c r="G201">
        <f>'CLZ Pr'!X201</f>
        <v>0</v>
      </c>
      <c r="H201">
        <f>'CLZ Pr'!E201</f>
        <v>0</v>
      </c>
      <c r="I201">
        <f>'CLZ Pr'!U201</f>
        <v>0</v>
      </c>
    </row>
    <row r="202" spans="1:9">
      <c r="A202" s="13" t="str">
        <f>IF('CLZ Pr'!C202 = "", "", 'CLZ Pr'!C202)</f>
        <v/>
      </c>
      <c r="B202">
        <f>'CLZ Pr'!O202</f>
        <v>0</v>
      </c>
      <c r="C202" s="14">
        <f>'CLZ Pr'!H202</f>
        <v>0</v>
      </c>
      <c r="D202">
        <f>'CLZ Pr'!W202</f>
        <v>0</v>
      </c>
      <c r="E202">
        <f>'CLZ Pr'!B202</f>
        <v>0</v>
      </c>
      <c r="F202">
        <f>'CLZ Pr'!N202</f>
        <v>0</v>
      </c>
      <c r="G202">
        <f>'CLZ Pr'!X202</f>
        <v>0</v>
      </c>
      <c r="H202">
        <f>'CLZ Pr'!E202</f>
        <v>0</v>
      </c>
      <c r="I202">
        <f>'CLZ Pr'!U202</f>
        <v>0</v>
      </c>
    </row>
    <row r="203" spans="1:9">
      <c r="A203" s="13" t="str">
        <f>IF('CLZ Pr'!C203 = "", "", 'CLZ Pr'!C203)</f>
        <v/>
      </c>
      <c r="B203">
        <f>'CLZ Pr'!O203</f>
        <v>0</v>
      </c>
      <c r="C203" s="14">
        <f>'CLZ Pr'!H203</f>
        <v>0</v>
      </c>
      <c r="D203">
        <f>'CLZ Pr'!W203</f>
        <v>0</v>
      </c>
      <c r="E203">
        <f>'CLZ Pr'!B203</f>
        <v>0</v>
      </c>
      <c r="F203">
        <f>'CLZ Pr'!N203</f>
        <v>0</v>
      </c>
      <c r="G203">
        <f>'CLZ Pr'!X203</f>
        <v>0</v>
      </c>
      <c r="H203">
        <f>'CLZ Pr'!E203</f>
        <v>0</v>
      </c>
      <c r="I203">
        <f>'CLZ Pr'!U203</f>
        <v>0</v>
      </c>
    </row>
    <row r="204" spans="1:9">
      <c r="A204" s="13" t="str">
        <f>IF('CLZ Pr'!C204 = "", "", 'CLZ Pr'!C204)</f>
        <v/>
      </c>
      <c r="B204">
        <f>'CLZ Pr'!O204</f>
        <v>0</v>
      </c>
      <c r="C204" s="14">
        <f>'CLZ Pr'!H204</f>
        <v>0</v>
      </c>
      <c r="D204">
        <f>'CLZ Pr'!W204</f>
        <v>0</v>
      </c>
      <c r="E204">
        <f>'CLZ Pr'!B204</f>
        <v>0</v>
      </c>
      <c r="F204">
        <f>'CLZ Pr'!N204</f>
        <v>0</v>
      </c>
      <c r="G204">
        <f>'CLZ Pr'!X204</f>
        <v>0</v>
      </c>
      <c r="H204">
        <f>'CLZ Pr'!E204</f>
        <v>0</v>
      </c>
      <c r="I204">
        <f>'CLZ Pr'!U204</f>
        <v>0</v>
      </c>
    </row>
    <row r="205" spans="1:9">
      <c r="A205" s="13" t="str">
        <f>IF('CLZ Pr'!C205 = "", "", 'CLZ Pr'!C205)</f>
        <v/>
      </c>
      <c r="B205">
        <f>'CLZ Pr'!O205</f>
        <v>0</v>
      </c>
      <c r="C205" s="14">
        <f>'CLZ Pr'!H205</f>
        <v>0</v>
      </c>
      <c r="D205">
        <f>'CLZ Pr'!W205</f>
        <v>0</v>
      </c>
      <c r="E205">
        <f>'CLZ Pr'!B205</f>
        <v>0</v>
      </c>
      <c r="F205">
        <f>'CLZ Pr'!N205</f>
        <v>0</v>
      </c>
      <c r="G205">
        <f>'CLZ Pr'!X205</f>
        <v>0</v>
      </c>
      <c r="H205">
        <f>'CLZ Pr'!E205</f>
        <v>0</v>
      </c>
      <c r="I205">
        <f>'CLZ Pr'!U205</f>
        <v>0</v>
      </c>
    </row>
    <row r="206" spans="1:9">
      <c r="A206" s="13" t="str">
        <f>IF('CLZ Pr'!C206 = "", "", 'CLZ Pr'!C206)</f>
        <v/>
      </c>
      <c r="B206">
        <f>'CLZ Pr'!O206</f>
        <v>0</v>
      </c>
      <c r="C206" s="14">
        <f>'CLZ Pr'!H206</f>
        <v>0</v>
      </c>
      <c r="D206">
        <f>'CLZ Pr'!W206</f>
        <v>0</v>
      </c>
      <c r="E206">
        <f>'CLZ Pr'!B206</f>
        <v>0</v>
      </c>
      <c r="F206">
        <f>'CLZ Pr'!N206</f>
        <v>0</v>
      </c>
      <c r="G206">
        <f>'CLZ Pr'!X206</f>
        <v>0</v>
      </c>
      <c r="H206">
        <f>'CLZ Pr'!E206</f>
        <v>0</v>
      </c>
      <c r="I206">
        <f>'CLZ Pr'!U206</f>
        <v>0</v>
      </c>
    </row>
    <row r="207" spans="1:9">
      <c r="A207" s="13" t="str">
        <f>IF('CLZ Pr'!C207 = "", "", 'CLZ Pr'!C207)</f>
        <v/>
      </c>
      <c r="B207">
        <f>'CLZ Pr'!O207</f>
        <v>0</v>
      </c>
      <c r="C207" s="14">
        <f>'CLZ Pr'!H207</f>
        <v>0</v>
      </c>
      <c r="D207">
        <f>'CLZ Pr'!W207</f>
        <v>0</v>
      </c>
      <c r="E207">
        <f>'CLZ Pr'!B207</f>
        <v>0</v>
      </c>
      <c r="F207">
        <f>'CLZ Pr'!N207</f>
        <v>0</v>
      </c>
      <c r="G207">
        <f>'CLZ Pr'!X207</f>
        <v>0</v>
      </c>
      <c r="H207">
        <f>'CLZ Pr'!E207</f>
        <v>0</v>
      </c>
      <c r="I207">
        <f>'CLZ Pr'!U207</f>
        <v>0</v>
      </c>
    </row>
    <row r="208" spans="1:9">
      <c r="A208" s="13" t="str">
        <f>IF('CLZ Pr'!C208 = "", "", 'CLZ Pr'!C208)</f>
        <v/>
      </c>
      <c r="B208">
        <f>'CLZ Pr'!O208</f>
        <v>0</v>
      </c>
      <c r="C208" s="14">
        <f>'CLZ Pr'!H208</f>
        <v>0</v>
      </c>
      <c r="D208">
        <f>'CLZ Pr'!W208</f>
        <v>0</v>
      </c>
      <c r="E208">
        <f>'CLZ Pr'!B208</f>
        <v>0</v>
      </c>
      <c r="F208">
        <f>'CLZ Pr'!N208</f>
        <v>0</v>
      </c>
      <c r="G208">
        <f>'CLZ Pr'!X208</f>
        <v>0</v>
      </c>
      <c r="H208">
        <f>'CLZ Pr'!E208</f>
        <v>0</v>
      </c>
      <c r="I208">
        <f>'CLZ Pr'!U208</f>
        <v>0</v>
      </c>
    </row>
    <row r="209" spans="1:9">
      <c r="A209" s="13" t="str">
        <f>IF('CLZ Pr'!C209 = "", "", 'CLZ Pr'!C209)</f>
        <v/>
      </c>
      <c r="B209">
        <f>'CLZ Pr'!O209</f>
        <v>0</v>
      </c>
      <c r="C209" s="14">
        <f>'CLZ Pr'!H209</f>
        <v>0</v>
      </c>
      <c r="D209">
        <f>'CLZ Pr'!W209</f>
        <v>0</v>
      </c>
      <c r="E209">
        <f>'CLZ Pr'!B209</f>
        <v>0</v>
      </c>
      <c r="F209">
        <f>'CLZ Pr'!N209</f>
        <v>0</v>
      </c>
      <c r="G209">
        <f>'CLZ Pr'!X209</f>
        <v>0</v>
      </c>
      <c r="H209">
        <f>'CLZ Pr'!E209</f>
        <v>0</v>
      </c>
      <c r="I209">
        <f>'CLZ Pr'!U209</f>
        <v>0</v>
      </c>
    </row>
    <row r="210" spans="1:9">
      <c r="A210" s="13" t="str">
        <f>IF('CLZ Pr'!C210 = "", "", 'CLZ Pr'!C210)</f>
        <v/>
      </c>
      <c r="B210">
        <f>'CLZ Pr'!O210</f>
        <v>0</v>
      </c>
      <c r="C210" s="14">
        <f>'CLZ Pr'!H210</f>
        <v>0</v>
      </c>
      <c r="D210">
        <f>'CLZ Pr'!W210</f>
        <v>0</v>
      </c>
      <c r="E210">
        <f>'CLZ Pr'!B210</f>
        <v>0</v>
      </c>
      <c r="F210">
        <f>'CLZ Pr'!N210</f>
        <v>0</v>
      </c>
      <c r="G210">
        <f>'CLZ Pr'!X210</f>
        <v>0</v>
      </c>
      <c r="H210">
        <f>'CLZ Pr'!E210</f>
        <v>0</v>
      </c>
      <c r="I210">
        <f>'CLZ Pr'!U210</f>
        <v>0</v>
      </c>
    </row>
    <row r="211" spans="1:9">
      <c r="A211" s="13" t="str">
        <f>IF('CLZ Pr'!C211 = "", "", 'CLZ Pr'!C211)</f>
        <v/>
      </c>
      <c r="B211">
        <f>'CLZ Pr'!O211</f>
        <v>0</v>
      </c>
      <c r="C211" s="14">
        <f>'CLZ Pr'!H211</f>
        <v>0</v>
      </c>
      <c r="D211">
        <f>'CLZ Pr'!W211</f>
        <v>0</v>
      </c>
      <c r="E211">
        <f>'CLZ Pr'!B211</f>
        <v>0</v>
      </c>
      <c r="F211">
        <f>'CLZ Pr'!N211</f>
        <v>0</v>
      </c>
      <c r="G211">
        <f>'CLZ Pr'!X211</f>
        <v>0</v>
      </c>
      <c r="H211">
        <f>'CLZ Pr'!E211</f>
        <v>0</v>
      </c>
      <c r="I211">
        <f>'CLZ Pr'!U211</f>
        <v>0</v>
      </c>
    </row>
    <row r="212" spans="1:9">
      <c r="A212" s="13" t="str">
        <f>IF('CLZ Pr'!C212 = "", "", 'CLZ Pr'!C212)</f>
        <v/>
      </c>
      <c r="B212">
        <f>'CLZ Pr'!O212</f>
        <v>0</v>
      </c>
      <c r="C212" s="14">
        <f>'CLZ Pr'!H212</f>
        <v>0</v>
      </c>
      <c r="D212">
        <f>'CLZ Pr'!W212</f>
        <v>0</v>
      </c>
      <c r="E212">
        <f>'CLZ Pr'!B212</f>
        <v>0</v>
      </c>
      <c r="F212">
        <f>'CLZ Pr'!N212</f>
        <v>0</v>
      </c>
      <c r="G212">
        <f>'CLZ Pr'!X212</f>
        <v>0</v>
      </c>
      <c r="H212">
        <f>'CLZ Pr'!E212</f>
        <v>0</v>
      </c>
      <c r="I212">
        <f>'CLZ Pr'!U212</f>
        <v>0</v>
      </c>
    </row>
    <row r="213" spans="1:9">
      <c r="A213" s="13" t="str">
        <f>IF('CLZ Pr'!C213 = "", "", 'CLZ Pr'!C213)</f>
        <v/>
      </c>
      <c r="B213">
        <f>'CLZ Pr'!O213</f>
        <v>0</v>
      </c>
      <c r="C213" s="14">
        <f>'CLZ Pr'!H213</f>
        <v>0</v>
      </c>
      <c r="D213">
        <f>'CLZ Pr'!W213</f>
        <v>0</v>
      </c>
      <c r="E213">
        <f>'CLZ Pr'!B213</f>
        <v>0</v>
      </c>
      <c r="F213">
        <f>'CLZ Pr'!N213</f>
        <v>0</v>
      </c>
      <c r="G213">
        <f>'CLZ Pr'!X213</f>
        <v>0</v>
      </c>
      <c r="H213">
        <f>'CLZ Pr'!E213</f>
        <v>0</v>
      </c>
      <c r="I213">
        <f>'CLZ Pr'!U213</f>
        <v>0</v>
      </c>
    </row>
    <row r="214" spans="1:9">
      <c r="A214" s="13" t="str">
        <f>IF('CLZ Pr'!C214 = "", "", 'CLZ Pr'!C214)</f>
        <v/>
      </c>
      <c r="B214">
        <f>'CLZ Pr'!O214</f>
        <v>0</v>
      </c>
      <c r="C214" s="14">
        <f>'CLZ Pr'!H214</f>
        <v>0</v>
      </c>
      <c r="D214">
        <f>'CLZ Pr'!W214</f>
        <v>0</v>
      </c>
      <c r="E214">
        <f>'CLZ Pr'!B214</f>
        <v>0</v>
      </c>
      <c r="F214">
        <f>'CLZ Pr'!N214</f>
        <v>0</v>
      </c>
      <c r="G214">
        <f>'CLZ Pr'!X214</f>
        <v>0</v>
      </c>
      <c r="H214">
        <f>'CLZ Pr'!E214</f>
        <v>0</v>
      </c>
      <c r="I214">
        <f>'CLZ Pr'!U214</f>
        <v>0</v>
      </c>
    </row>
    <row r="215" spans="1:9">
      <c r="A215" s="13" t="str">
        <f>IF('CLZ Pr'!C215 = "", "", 'CLZ Pr'!C215)</f>
        <v/>
      </c>
      <c r="B215">
        <f>'CLZ Pr'!O215</f>
        <v>0</v>
      </c>
      <c r="C215" s="14">
        <f>'CLZ Pr'!H215</f>
        <v>0</v>
      </c>
      <c r="D215">
        <f>'CLZ Pr'!W215</f>
        <v>0</v>
      </c>
      <c r="E215">
        <f>'CLZ Pr'!B215</f>
        <v>0</v>
      </c>
      <c r="F215">
        <f>'CLZ Pr'!N215</f>
        <v>0</v>
      </c>
      <c r="G215">
        <f>'CLZ Pr'!X215</f>
        <v>0</v>
      </c>
      <c r="H215">
        <f>'CLZ Pr'!E215</f>
        <v>0</v>
      </c>
      <c r="I215">
        <f>'CLZ Pr'!U215</f>
        <v>0</v>
      </c>
    </row>
    <row r="216" spans="1:9">
      <c r="A216" s="13" t="str">
        <f>IF('CLZ Pr'!C216 = "", "", 'CLZ Pr'!C216)</f>
        <v/>
      </c>
      <c r="B216">
        <f>'CLZ Pr'!O216</f>
        <v>0</v>
      </c>
      <c r="C216" s="14">
        <f>'CLZ Pr'!H216</f>
        <v>0</v>
      </c>
      <c r="D216">
        <f>'CLZ Pr'!W216</f>
        <v>0</v>
      </c>
      <c r="E216">
        <f>'CLZ Pr'!B216</f>
        <v>0</v>
      </c>
      <c r="F216">
        <f>'CLZ Pr'!N216</f>
        <v>0</v>
      </c>
      <c r="G216">
        <f>'CLZ Pr'!X216</f>
        <v>0</v>
      </c>
      <c r="H216">
        <f>'CLZ Pr'!E216</f>
        <v>0</v>
      </c>
      <c r="I216">
        <f>'CLZ Pr'!U216</f>
        <v>0</v>
      </c>
    </row>
    <row r="217" spans="1:9">
      <c r="A217" s="13" t="str">
        <f>IF('CLZ Pr'!C217 = "", "", 'CLZ Pr'!C217)</f>
        <v/>
      </c>
      <c r="B217">
        <f>'CLZ Pr'!O217</f>
        <v>0</v>
      </c>
      <c r="C217" s="14">
        <f>'CLZ Pr'!H217</f>
        <v>0</v>
      </c>
      <c r="D217">
        <f>'CLZ Pr'!W217</f>
        <v>0</v>
      </c>
      <c r="E217">
        <f>'CLZ Pr'!B217</f>
        <v>0</v>
      </c>
      <c r="F217">
        <f>'CLZ Pr'!N217</f>
        <v>0</v>
      </c>
      <c r="G217">
        <f>'CLZ Pr'!X217</f>
        <v>0</v>
      </c>
      <c r="H217">
        <f>'CLZ Pr'!E217</f>
        <v>0</v>
      </c>
      <c r="I217">
        <f>'CLZ Pr'!U217</f>
        <v>0</v>
      </c>
    </row>
    <row r="218" spans="1:9">
      <c r="A218" s="13" t="str">
        <f>IF('CLZ Pr'!C218 = "", "", 'CLZ Pr'!C218)</f>
        <v/>
      </c>
      <c r="B218">
        <f>'CLZ Pr'!O218</f>
        <v>0</v>
      </c>
      <c r="C218" s="14">
        <f>'CLZ Pr'!H218</f>
        <v>0</v>
      </c>
      <c r="D218">
        <f>'CLZ Pr'!W218</f>
        <v>0</v>
      </c>
      <c r="E218">
        <f>'CLZ Pr'!B218</f>
        <v>0</v>
      </c>
      <c r="F218">
        <f>'CLZ Pr'!N218</f>
        <v>0</v>
      </c>
      <c r="G218">
        <f>'CLZ Pr'!X218</f>
        <v>0</v>
      </c>
      <c r="H218">
        <f>'CLZ Pr'!E218</f>
        <v>0</v>
      </c>
      <c r="I218">
        <f>'CLZ Pr'!U218</f>
        <v>0</v>
      </c>
    </row>
    <row r="219" spans="1:9">
      <c r="A219" s="13" t="str">
        <f>IF('CLZ Pr'!C219 = "", "", 'CLZ Pr'!C219)</f>
        <v/>
      </c>
      <c r="B219">
        <f>'CLZ Pr'!O219</f>
        <v>0</v>
      </c>
      <c r="C219" s="14">
        <f>'CLZ Pr'!H219</f>
        <v>0</v>
      </c>
      <c r="D219">
        <f>'CLZ Pr'!W219</f>
        <v>0</v>
      </c>
      <c r="E219">
        <f>'CLZ Pr'!B219</f>
        <v>0</v>
      </c>
      <c r="F219">
        <f>'CLZ Pr'!N219</f>
        <v>0</v>
      </c>
      <c r="G219">
        <f>'CLZ Pr'!X219</f>
        <v>0</v>
      </c>
      <c r="H219">
        <f>'CLZ Pr'!E219</f>
        <v>0</v>
      </c>
      <c r="I219">
        <f>'CLZ Pr'!U219</f>
        <v>0</v>
      </c>
    </row>
    <row r="220" spans="1:9">
      <c r="A220" s="13" t="str">
        <f>IF('CLZ Pr'!C220 = "", "", 'CLZ Pr'!C220)</f>
        <v/>
      </c>
      <c r="B220">
        <f>'CLZ Pr'!O220</f>
        <v>0</v>
      </c>
      <c r="C220" s="14">
        <f>'CLZ Pr'!H220</f>
        <v>0</v>
      </c>
      <c r="D220">
        <f>'CLZ Pr'!W220</f>
        <v>0</v>
      </c>
      <c r="E220">
        <f>'CLZ Pr'!B220</f>
        <v>0</v>
      </c>
      <c r="F220">
        <f>'CLZ Pr'!N220</f>
        <v>0</v>
      </c>
      <c r="G220">
        <f>'CLZ Pr'!X220</f>
        <v>0</v>
      </c>
      <c r="H220">
        <f>'CLZ Pr'!E220</f>
        <v>0</v>
      </c>
      <c r="I220">
        <f>'CLZ Pr'!U220</f>
        <v>0</v>
      </c>
    </row>
    <row r="221" spans="1:9">
      <c r="A221" s="13" t="str">
        <f>IF('CLZ Pr'!C221 = "", "", 'CLZ Pr'!C221)</f>
        <v/>
      </c>
      <c r="B221">
        <f>'CLZ Pr'!O221</f>
        <v>0</v>
      </c>
      <c r="C221" s="14">
        <f>'CLZ Pr'!H221</f>
        <v>0</v>
      </c>
      <c r="D221">
        <f>'CLZ Pr'!W221</f>
        <v>0</v>
      </c>
      <c r="E221">
        <f>'CLZ Pr'!B221</f>
        <v>0</v>
      </c>
      <c r="F221">
        <f>'CLZ Pr'!N221</f>
        <v>0</v>
      </c>
      <c r="G221">
        <f>'CLZ Pr'!X221</f>
        <v>0</v>
      </c>
      <c r="H221">
        <f>'CLZ Pr'!E221</f>
        <v>0</v>
      </c>
      <c r="I221">
        <f>'CLZ Pr'!U221</f>
        <v>0</v>
      </c>
    </row>
    <row r="222" spans="1:9">
      <c r="A222" s="13" t="str">
        <f>IF('CLZ Pr'!C222 = "", "", 'CLZ Pr'!C222)</f>
        <v/>
      </c>
      <c r="B222">
        <f>'CLZ Pr'!O222</f>
        <v>0</v>
      </c>
      <c r="C222" s="14">
        <f>'CLZ Pr'!H222</f>
        <v>0</v>
      </c>
      <c r="D222">
        <f>'CLZ Pr'!W222</f>
        <v>0</v>
      </c>
      <c r="E222">
        <f>'CLZ Pr'!B222</f>
        <v>0</v>
      </c>
      <c r="F222">
        <f>'CLZ Pr'!N222</f>
        <v>0</v>
      </c>
      <c r="G222">
        <f>'CLZ Pr'!X222</f>
        <v>0</v>
      </c>
      <c r="H222">
        <f>'CLZ Pr'!E222</f>
        <v>0</v>
      </c>
      <c r="I222">
        <f>'CLZ Pr'!U222</f>
        <v>0</v>
      </c>
    </row>
    <row r="223" spans="1:9">
      <c r="A223" s="13" t="str">
        <f>IF('CLZ Pr'!C223 = "", "", 'CLZ Pr'!C223)</f>
        <v/>
      </c>
      <c r="B223">
        <f>'CLZ Pr'!O223</f>
        <v>0</v>
      </c>
      <c r="C223" s="14">
        <f>'CLZ Pr'!H223</f>
        <v>0</v>
      </c>
      <c r="D223">
        <f>'CLZ Pr'!W223</f>
        <v>0</v>
      </c>
      <c r="E223">
        <f>'CLZ Pr'!B223</f>
        <v>0</v>
      </c>
      <c r="F223">
        <f>'CLZ Pr'!N223</f>
        <v>0</v>
      </c>
      <c r="G223">
        <f>'CLZ Pr'!X223</f>
        <v>0</v>
      </c>
      <c r="H223">
        <f>'CLZ Pr'!E223</f>
        <v>0</v>
      </c>
      <c r="I223">
        <f>'CLZ Pr'!U223</f>
        <v>0</v>
      </c>
    </row>
    <row r="224" spans="1:9">
      <c r="A224" s="13" t="str">
        <f>IF('CLZ Pr'!C224 = "", "", 'CLZ Pr'!C224)</f>
        <v/>
      </c>
      <c r="B224">
        <f>'CLZ Pr'!O224</f>
        <v>0</v>
      </c>
      <c r="C224" s="14">
        <f>'CLZ Pr'!H224</f>
        <v>0</v>
      </c>
      <c r="D224">
        <f>'CLZ Pr'!W224</f>
        <v>0</v>
      </c>
      <c r="E224">
        <f>'CLZ Pr'!B224</f>
        <v>0</v>
      </c>
      <c r="F224">
        <f>'CLZ Pr'!N224</f>
        <v>0</v>
      </c>
      <c r="G224">
        <f>'CLZ Pr'!X224</f>
        <v>0</v>
      </c>
      <c r="H224">
        <f>'CLZ Pr'!E224</f>
        <v>0</v>
      </c>
      <c r="I224">
        <f>'CLZ Pr'!U224</f>
        <v>0</v>
      </c>
    </row>
    <row r="225" spans="1:9">
      <c r="A225" s="13" t="str">
        <f>IF('CLZ Pr'!C225 = "", "", 'CLZ Pr'!C225)</f>
        <v/>
      </c>
      <c r="B225">
        <f>'CLZ Pr'!O225</f>
        <v>0</v>
      </c>
      <c r="C225" s="14">
        <f>'CLZ Pr'!H225</f>
        <v>0</v>
      </c>
      <c r="D225">
        <f>'CLZ Pr'!W225</f>
        <v>0</v>
      </c>
      <c r="E225">
        <f>'CLZ Pr'!B225</f>
        <v>0</v>
      </c>
      <c r="F225">
        <f>'CLZ Pr'!N225</f>
        <v>0</v>
      </c>
      <c r="G225">
        <f>'CLZ Pr'!X225</f>
        <v>0</v>
      </c>
      <c r="H225">
        <f>'CLZ Pr'!E225</f>
        <v>0</v>
      </c>
      <c r="I225">
        <f>'CLZ Pr'!U225</f>
        <v>0</v>
      </c>
    </row>
    <row r="226" spans="1:9">
      <c r="A226" s="13" t="str">
        <f>IF('CLZ Pr'!C226 = "", "", 'CLZ Pr'!C226)</f>
        <v/>
      </c>
      <c r="B226">
        <f>'CLZ Pr'!O226</f>
        <v>0</v>
      </c>
      <c r="C226" s="14">
        <f>'CLZ Pr'!H226</f>
        <v>0</v>
      </c>
      <c r="D226">
        <f>'CLZ Pr'!W226</f>
        <v>0</v>
      </c>
      <c r="E226">
        <f>'CLZ Pr'!B226</f>
        <v>0</v>
      </c>
      <c r="F226">
        <f>'CLZ Pr'!N226</f>
        <v>0</v>
      </c>
      <c r="G226">
        <f>'CLZ Pr'!X226</f>
        <v>0</v>
      </c>
      <c r="H226">
        <f>'CLZ Pr'!E226</f>
        <v>0</v>
      </c>
      <c r="I226">
        <f>'CLZ Pr'!U226</f>
        <v>0</v>
      </c>
    </row>
    <row r="227" spans="1:9">
      <c r="A227" s="13" t="str">
        <f>IF('CLZ Pr'!C227 = "", "", 'CLZ Pr'!C227)</f>
        <v/>
      </c>
      <c r="B227">
        <f>'CLZ Pr'!O227</f>
        <v>0</v>
      </c>
      <c r="C227" s="14">
        <f>'CLZ Pr'!H227</f>
        <v>0</v>
      </c>
      <c r="D227">
        <f>'CLZ Pr'!W227</f>
        <v>0</v>
      </c>
      <c r="E227">
        <f>'CLZ Pr'!B227</f>
        <v>0</v>
      </c>
      <c r="F227">
        <f>'CLZ Pr'!N227</f>
        <v>0</v>
      </c>
      <c r="G227">
        <f>'CLZ Pr'!X227</f>
        <v>0</v>
      </c>
      <c r="H227">
        <f>'CLZ Pr'!E227</f>
        <v>0</v>
      </c>
      <c r="I227">
        <f>'CLZ Pr'!U227</f>
        <v>0</v>
      </c>
    </row>
    <row r="228" spans="1:9">
      <c r="A228" s="13" t="str">
        <f>IF('CLZ Pr'!C228 = "", "", 'CLZ Pr'!C228)</f>
        <v/>
      </c>
      <c r="B228">
        <f>'CLZ Pr'!O228</f>
        <v>0</v>
      </c>
      <c r="C228" s="14">
        <f>'CLZ Pr'!H228</f>
        <v>0</v>
      </c>
      <c r="D228">
        <f>'CLZ Pr'!W228</f>
        <v>0</v>
      </c>
      <c r="E228">
        <f>'CLZ Pr'!B228</f>
        <v>0</v>
      </c>
      <c r="F228">
        <f>'CLZ Pr'!N228</f>
        <v>0</v>
      </c>
      <c r="G228">
        <f>'CLZ Pr'!X228</f>
        <v>0</v>
      </c>
      <c r="H228">
        <f>'CLZ Pr'!E228</f>
        <v>0</v>
      </c>
      <c r="I228">
        <f>'CLZ Pr'!U228</f>
        <v>0</v>
      </c>
    </row>
    <row r="229" spans="1:9">
      <c r="A229" s="13" t="str">
        <f>IF('CLZ Pr'!C229 = "", "", 'CLZ Pr'!C229)</f>
        <v/>
      </c>
      <c r="B229">
        <f>'CLZ Pr'!O229</f>
        <v>0</v>
      </c>
      <c r="C229" s="14">
        <f>'CLZ Pr'!H229</f>
        <v>0</v>
      </c>
      <c r="D229">
        <f>'CLZ Pr'!W229</f>
        <v>0</v>
      </c>
      <c r="E229">
        <f>'CLZ Pr'!B229</f>
        <v>0</v>
      </c>
      <c r="F229">
        <f>'CLZ Pr'!N229</f>
        <v>0</v>
      </c>
      <c r="G229">
        <f>'CLZ Pr'!X229</f>
        <v>0</v>
      </c>
      <c r="H229">
        <f>'CLZ Pr'!E229</f>
        <v>0</v>
      </c>
      <c r="I229">
        <f>'CLZ Pr'!U229</f>
        <v>0</v>
      </c>
    </row>
    <row r="230" spans="1:9">
      <c r="A230" s="13" t="str">
        <f>IF('CLZ Pr'!C230 = "", "", 'CLZ Pr'!C230)</f>
        <v/>
      </c>
      <c r="B230">
        <f>'CLZ Pr'!O230</f>
        <v>0</v>
      </c>
      <c r="C230" s="14">
        <f>'CLZ Pr'!H230</f>
        <v>0</v>
      </c>
      <c r="D230">
        <f>'CLZ Pr'!W230</f>
        <v>0</v>
      </c>
      <c r="E230">
        <f>'CLZ Pr'!B230</f>
        <v>0</v>
      </c>
      <c r="F230">
        <f>'CLZ Pr'!N230</f>
        <v>0</v>
      </c>
      <c r="G230">
        <f>'CLZ Pr'!X230</f>
        <v>0</v>
      </c>
      <c r="H230">
        <f>'CLZ Pr'!E230</f>
        <v>0</v>
      </c>
      <c r="I230">
        <f>'CLZ Pr'!U230</f>
        <v>0</v>
      </c>
    </row>
    <row r="231" spans="1:9">
      <c r="A231" s="13" t="str">
        <f>IF('CLZ Pr'!C231 = "", "", 'CLZ Pr'!C231)</f>
        <v/>
      </c>
      <c r="B231">
        <f>'CLZ Pr'!O231</f>
        <v>0</v>
      </c>
      <c r="C231" s="14">
        <f>'CLZ Pr'!H231</f>
        <v>0</v>
      </c>
      <c r="D231">
        <f>'CLZ Pr'!W231</f>
        <v>0</v>
      </c>
      <c r="E231">
        <f>'CLZ Pr'!B231</f>
        <v>0</v>
      </c>
      <c r="F231">
        <f>'CLZ Pr'!N231</f>
        <v>0</v>
      </c>
      <c r="G231">
        <f>'CLZ Pr'!X231</f>
        <v>0</v>
      </c>
      <c r="H231">
        <f>'CLZ Pr'!E231</f>
        <v>0</v>
      </c>
      <c r="I231">
        <f>'CLZ Pr'!U231</f>
        <v>0</v>
      </c>
    </row>
    <row r="232" spans="1:9">
      <c r="A232" s="13" t="str">
        <f>IF('CLZ Pr'!C232 = "", "", 'CLZ Pr'!C232)</f>
        <v/>
      </c>
      <c r="B232">
        <f>'CLZ Pr'!O232</f>
        <v>0</v>
      </c>
      <c r="C232" s="14">
        <f>'CLZ Pr'!H232</f>
        <v>0</v>
      </c>
      <c r="D232">
        <f>'CLZ Pr'!W232</f>
        <v>0</v>
      </c>
      <c r="E232">
        <f>'CLZ Pr'!B232</f>
        <v>0</v>
      </c>
      <c r="F232">
        <f>'CLZ Pr'!N232</f>
        <v>0</v>
      </c>
      <c r="G232">
        <f>'CLZ Pr'!X232</f>
        <v>0</v>
      </c>
      <c r="H232">
        <f>'CLZ Pr'!E232</f>
        <v>0</v>
      </c>
      <c r="I232">
        <f>'CLZ Pr'!U232</f>
        <v>0</v>
      </c>
    </row>
    <row r="233" spans="1:9">
      <c r="A233" s="13" t="str">
        <f>IF('CLZ Pr'!C233 = "", "", 'CLZ Pr'!C233)</f>
        <v/>
      </c>
      <c r="B233">
        <f>'CLZ Pr'!O233</f>
        <v>0</v>
      </c>
      <c r="C233" s="14">
        <f>'CLZ Pr'!H233</f>
        <v>0</v>
      </c>
      <c r="D233">
        <f>'CLZ Pr'!W233</f>
        <v>0</v>
      </c>
      <c r="E233">
        <f>'CLZ Pr'!B233</f>
        <v>0</v>
      </c>
      <c r="F233">
        <f>'CLZ Pr'!N233</f>
        <v>0</v>
      </c>
      <c r="G233">
        <f>'CLZ Pr'!X233</f>
        <v>0</v>
      </c>
      <c r="H233">
        <f>'CLZ Pr'!E233</f>
        <v>0</v>
      </c>
      <c r="I233">
        <f>'CLZ Pr'!U233</f>
        <v>0</v>
      </c>
    </row>
    <row r="234" spans="1:9">
      <c r="A234" s="13" t="str">
        <f>IF('CLZ Pr'!C234 = "", "", 'CLZ Pr'!C234)</f>
        <v/>
      </c>
      <c r="B234">
        <f>'CLZ Pr'!O234</f>
        <v>0</v>
      </c>
      <c r="C234" s="14">
        <f>'CLZ Pr'!H234</f>
        <v>0</v>
      </c>
      <c r="D234">
        <f>'CLZ Pr'!W234</f>
        <v>0</v>
      </c>
      <c r="E234">
        <f>'CLZ Pr'!B234</f>
        <v>0</v>
      </c>
      <c r="F234">
        <f>'CLZ Pr'!N234</f>
        <v>0</v>
      </c>
      <c r="G234">
        <f>'CLZ Pr'!X234</f>
        <v>0</v>
      </c>
      <c r="H234">
        <f>'CLZ Pr'!E234</f>
        <v>0</v>
      </c>
      <c r="I234">
        <f>'CLZ Pr'!U234</f>
        <v>0</v>
      </c>
    </row>
    <row r="235" spans="1:9">
      <c r="A235" s="13" t="str">
        <f>IF('CLZ Pr'!C235 = "", "", 'CLZ Pr'!C235)</f>
        <v/>
      </c>
      <c r="B235">
        <f>'CLZ Pr'!O235</f>
        <v>0</v>
      </c>
      <c r="C235" s="14">
        <f>'CLZ Pr'!H235</f>
        <v>0</v>
      </c>
      <c r="D235">
        <f>'CLZ Pr'!W235</f>
        <v>0</v>
      </c>
      <c r="E235">
        <f>'CLZ Pr'!B235</f>
        <v>0</v>
      </c>
      <c r="F235">
        <f>'CLZ Pr'!N235</f>
        <v>0</v>
      </c>
      <c r="G235">
        <f>'CLZ Pr'!X235</f>
        <v>0</v>
      </c>
      <c r="H235">
        <f>'CLZ Pr'!E235</f>
        <v>0</v>
      </c>
      <c r="I235">
        <f>'CLZ Pr'!U235</f>
        <v>0</v>
      </c>
    </row>
    <row r="236" spans="1:9">
      <c r="A236" s="13" t="str">
        <f>IF('CLZ Pr'!C236 = "", "", 'CLZ Pr'!C236)</f>
        <v/>
      </c>
      <c r="B236">
        <f>'CLZ Pr'!O236</f>
        <v>0</v>
      </c>
      <c r="C236" s="14">
        <f>'CLZ Pr'!H236</f>
        <v>0</v>
      </c>
      <c r="D236">
        <f>'CLZ Pr'!W236</f>
        <v>0</v>
      </c>
      <c r="E236">
        <f>'CLZ Pr'!B236</f>
        <v>0</v>
      </c>
      <c r="F236">
        <f>'CLZ Pr'!N236</f>
        <v>0</v>
      </c>
      <c r="G236">
        <f>'CLZ Pr'!X236</f>
        <v>0</v>
      </c>
      <c r="H236">
        <f>'CLZ Pr'!E236</f>
        <v>0</v>
      </c>
      <c r="I236">
        <f>'CLZ Pr'!U236</f>
        <v>0</v>
      </c>
    </row>
    <row r="237" spans="1:9">
      <c r="A237" s="13" t="str">
        <f>IF('CLZ Pr'!C237 = "", "", 'CLZ Pr'!C237)</f>
        <v/>
      </c>
      <c r="B237">
        <f>'CLZ Pr'!O237</f>
        <v>0</v>
      </c>
      <c r="C237" s="14">
        <f>'CLZ Pr'!H237</f>
        <v>0</v>
      </c>
      <c r="D237">
        <f>'CLZ Pr'!W237</f>
        <v>0</v>
      </c>
      <c r="E237">
        <f>'CLZ Pr'!B237</f>
        <v>0</v>
      </c>
      <c r="F237">
        <f>'CLZ Pr'!N237</f>
        <v>0</v>
      </c>
      <c r="G237">
        <f>'CLZ Pr'!X237</f>
        <v>0</v>
      </c>
      <c r="H237">
        <f>'CLZ Pr'!E237</f>
        <v>0</v>
      </c>
      <c r="I237">
        <f>'CLZ Pr'!U237</f>
        <v>0</v>
      </c>
    </row>
    <row r="238" spans="1:9">
      <c r="A238" s="13" t="str">
        <f>IF('CLZ Pr'!C238 = "", "", 'CLZ Pr'!C238)</f>
        <v/>
      </c>
      <c r="B238">
        <f>'CLZ Pr'!O238</f>
        <v>0</v>
      </c>
      <c r="C238" s="14">
        <f>'CLZ Pr'!H238</f>
        <v>0</v>
      </c>
      <c r="D238">
        <f>'CLZ Pr'!W238</f>
        <v>0</v>
      </c>
      <c r="E238">
        <f>'CLZ Pr'!B238</f>
        <v>0</v>
      </c>
      <c r="F238">
        <f>'CLZ Pr'!N238</f>
        <v>0</v>
      </c>
      <c r="G238">
        <f>'CLZ Pr'!X238</f>
        <v>0</v>
      </c>
      <c r="H238">
        <f>'CLZ Pr'!E238</f>
        <v>0</v>
      </c>
      <c r="I238">
        <f>'CLZ Pr'!U238</f>
        <v>0</v>
      </c>
    </row>
    <row r="239" spans="1:9">
      <c r="A239" s="13" t="str">
        <f>IF('CLZ Pr'!C239 = "", "", 'CLZ Pr'!C239)</f>
        <v/>
      </c>
      <c r="B239">
        <f>'CLZ Pr'!O239</f>
        <v>0</v>
      </c>
      <c r="C239" s="14">
        <f>'CLZ Pr'!H239</f>
        <v>0</v>
      </c>
      <c r="D239">
        <f>'CLZ Pr'!W239</f>
        <v>0</v>
      </c>
      <c r="E239">
        <f>'CLZ Pr'!B239</f>
        <v>0</v>
      </c>
      <c r="F239">
        <f>'CLZ Pr'!N239</f>
        <v>0</v>
      </c>
      <c r="G239">
        <f>'CLZ Pr'!X239</f>
        <v>0</v>
      </c>
      <c r="H239">
        <f>'CLZ Pr'!E239</f>
        <v>0</v>
      </c>
      <c r="I239">
        <f>'CLZ Pr'!U239</f>
        <v>0</v>
      </c>
    </row>
    <row r="240" spans="1:9">
      <c r="A240" s="13" t="str">
        <f>IF('CLZ Pr'!C240 = "", "", 'CLZ Pr'!C240)</f>
        <v/>
      </c>
      <c r="B240">
        <f>'CLZ Pr'!O240</f>
        <v>0</v>
      </c>
      <c r="C240" s="14">
        <f>'CLZ Pr'!H240</f>
        <v>0</v>
      </c>
      <c r="D240">
        <f>'CLZ Pr'!W240</f>
        <v>0</v>
      </c>
      <c r="E240">
        <f>'CLZ Pr'!B240</f>
        <v>0</v>
      </c>
      <c r="F240">
        <f>'CLZ Pr'!N240</f>
        <v>0</v>
      </c>
      <c r="G240">
        <f>'CLZ Pr'!X240</f>
        <v>0</v>
      </c>
      <c r="H240">
        <f>'CLZ Pr'!E240</f>
        <v>0</v>
      </c>
      <c r="I240">
        <f>'CLZ Pr'!U240</f>
        <v>0</v>
      </c>
    </row>
    <row r="241" spans="1:9">
      <c r="A241" s="13" t="str">
        <f>IF('CLZ Pr'!C241 = "", "", 'CLZ Pr'!C241)</f>
        <v/>
      </c>
      <c r="B241">
        <f>'CLZ Pr'!O241</f>
        <v>0</v>
      </c>
      <c r="C241" s="14">
        <f>'CLZ Pr'!H241</f>
        <v>0</v>
      </c>
      <c r="D241">
        <f>'CLZ Pr'!W241</f>
        <v>0</v>
      </c>
      <c r="E241">
        <f>'CLZ Pr'!B241</f>
        <v>0</v>
      </c>
      <c r="F241">
        <f>'CLZ Pr'!N241</f>
        <v>0</v>
      </c>
      <c r="G241">
        <f>'CLZ Pr'!X241</f>
        <v>0</v>
      </c>
      <c r="H241">
        <f>'CLZ Pr'!E241</f>
        <v>0</v>
      </c>
      <c r="I241">
        <f>'CLZ Pr'!U241</f>
        <v>0</v>
      </c>
    </row>
    <row r="242" spans="1:9">
      <c r="A242" s="13" t="str">
        <f>IF('CLZ Pr'!C242 = "", "", 'CLZ Pr'!C242)</f>
        <v/>
      </c>
      <c r="B242">
        <f>'CLZ Pr'!O242</f>
        <v>0</v>
      </c>
      <c r="C242" s="14">
        <f>'CLZ Pr'!H242</f>
        <v>0</v>
      </c>
      <c r="D242">
        <f>'CLZ Pr'!W242</f>
        <v>0</v>
      </c>
      <c r="E242">
        <f>'CLZ Pr'!B242</f>
        <v>0</v>
      </c>
      <c r="F242">
        <f>'CLZ Pr'!N242</f>
        <v>0</v>
      </c>
      <c r="G242">
        <f>'CLZ Pr'!X242</f>
        <v>0</v>
      </c>
      <c r="H242">
        <f>'CLZ Pr'!E242</f>
        <v>0</v>
      </c>
      <c r="I242">
        <f>'CLZ Pr'!U242</f>
        <v>0</v>
      </c>
    </row>
    <row r="243" spans="1:9">
      <c r="A243" s="13" t="str">
        <f>IF('CLZ Pr'!C243 = "", "", 'CLZ Pr'!C243)</f>
        <v/>
      </c>
      <c r="B243">
        <f>'CLZ Pr'!O243</f>
        <v>0</v>
      </c>
      <c r="C243" s="14">
        <f>'CLZ Pr'!H243</f>
        <v>0</v>
      </c>
      <c r="D243">
        <f>'CLZ Pr'!W243</f>
        <v>0</v>
      </c>
      <c r="E243">
        <f>'CLZ Pr'!B243</f>
        <v>0</v>
      </c>
      <c r="F243">
        <f>'CLZ Pr'!N243</f>
        <v>0</v>
      </c>
      <c r="G243">
        <f>'CLZ Pr'!X243</f>
        <v>0</v>
      </c>
      <c r="H243">
        <f>'CLZ Pr'!E243</f>
        <v>0</v>
      </c>
      <c r="I243">
        <f>'CLZ Pr'!U243</f>
        <v>0</v>
      </c>
    </row>
    <row r="244" spans="1:9">
      <c r="A244" s="13" t="str">
        <f>IF('CLZ Pr'!C244 = "", "", 'CLZ Pr'!C244)</f>
        <v/>
      </c>
      <c r="B244">
        <f>'CLZ Pr'!O244</f>
        <v>0</v>
      </c>
      <c r="C244" s="14">
        <f>'CLZ Pr'!H244</f>
        <v>0</v>
      </c>
      <c r="D244">
        <f>'CLZ Pr'!W244</f>
        <v>0</v>
      </c>
      <c r="E244">
        <f>'CLZ Pr'!B244</f>
        <v>0</v>
      </c>
      <c r="F244">
        <f>'CLZ Pr'!N244</f>
        <v>0</v>
      </c>
      <c r="G244">
        <f>'CLZ Pr'!X244</f>
        <v>0</v>
      </c>
      <c r="H244">
        <f>'CLZ Pr'!E244</f>
        <v>0</v>
      </c>
      <c r="I244">
        <f>'CLZ Pr'!U244</f>
        <v>0</v>
      </c>
    </row>
    <row r="245" spans="1:9">
      <c r="A245" s="13" t="str">
        <f>IF('CLZ Pr'!C245 = "", "", 'CLZ Pr'!C245)</f>
        <v/>
      </c>
      <c r="B245">
        <f>'CLZ Pr'!O245</f>
        <v>0</v>
      </c>
      <c r="C245" s="14">
        <f>'CLZ Pr'!H245</f>
        <v>0</v>
      </c>
      <c r="D245">
        <f>'CLZ Pr'!W245</f>
        <v>0</v>
      </c>
      <c r="E245">
        <f>'CLZ Pr'!B245</f>
        <v>0</v>
      </c>
      <c r="F245">
        <f>'CLZ Pr'!N245</f>
        <v>0</v>
      </c>
      <c r="G245">
        <f>'CLZ Pr'!X245</f>
        <v>0</v>
      </c>
      <c r="H245">
        <f>'CLZ Pr'!E245</f>
        <v>0</v>
      </c>
      <c r="I245">
        <f>'CLZ Pr'!U245</f>
        <v>0</v>
      </c>
    </row>
    <row r="246" spans="1:9">
      <c r="A246" s="13" t="str">
        <f>IF('CLZ Pr'!C246 = "", "", 'CLZ Pr'!C246)</f>
        <v/>
      </c>
      <c r="B246">
        <f>'CLZ Pr'!O246</f>
        <v>0</v>
      </c>
      <c r="C246" s="14">
        <f>'CLZ Pr'!H246</f>
        <v>0</v>
      </c>
      <c r="D246">
        <f>'CLZ Pr'!W246</f>
        <v>0</v>
      </c>
      <c r="E246">
        <f>'CLZ Pr'!B246</f>
        <v>0</v>
      </c>
      <c r="F246">
        <f>'CLZ Pr'!N246</f>
        <v>0</v>
      </c>
      <c r="G246">
        <f>'CLZ Pr'!X246</f>
        <v>0</v>
      </c>
      <c r="H246">
        <f>'CLZ Pr'!E246</f>
        <v>0</v>
      </c>
      <c r="I246">
        <f>'CLZ Pr'!U246</f>
        <v>0</v>
      </c>
    </row>
    <row r="247" spans="1:9">
      <c r="A247" s="13" t="str">
        <f>IF('CLZ Pr'!C247 = "", "", 'CLZ Pr'!C247)</f>
        <v/>
      </c>
      <c r="B247">
        <f>'CLZ Pr'!O247</f>
        <v>0</v>
      </c>
      <c r="C247" s="14">
        <f>'CLZ Pr'!H247</f>
        <v>0</v>
      </c>
      <c r="D247">
        <f>'CLZ Pr'!W247</f>
        <v>0</v>
      </c>
      <c r="E247">
        <f>'CLZ Pr'!B247</f>
        <v>0</v>
      </c>
      <c r="F247">
        <f>'CLZ Pr'!N247</f>
        <v>0</v>
      </c>
      <c r="G247">
        <f>'CLZ Pr'!X247</f>
        <v>0</v>
      </c>
      <c r="H247">
        <f>'CLZ Pr'!E247</f>
        <v>0</v>
      </c>
      <c r="I247">
        <f>'CLZ Pr'!U247</f>
        <v>0</v>
      </c>
    </row>
    <row r="248" spans="1:9">
      <c r="A248" s="13" t="str">
        <f>IF('CLZ Pr'!C248 = "", "", 'CLZ Pr'!C248)</f>
        <v/>
      </c>
      <c r="B248">
        <f>'CLZ Pr'!O248</f>
        <v>0</v>
      </c>
      <c r="C248" s="14">
        <f>'CLZ Pr'!H248</f>
        <v>0</v>
      </c>
      <c r="D248">
        <f>'CLZ Pr'!W248</f>
        <v>0</v>
      </c>
      <c r="E248">
        <f>'CLZ Pr'!B248</f>
        <v>0</v>
      </c>
      <c r="F248">
        <f>'CLZ Pr'!N248</f>
        <v>0</v>
      </c>
      <c r="G248">
        <f>'CLZ Pr'!X248</f>
        <v>0</v>
      </c>
      <c r="H248">
        <f>'CLZ Pr'!E248</f>
        <v>0</v>
      </c>
      <c r="I248">
        <f>'CLZ Pr'!U248</f>
        <v>0</v>
      </c>
    </row>
    <row r="249" spans="1:9">
      <c r="A249" s="13" t="str">
        <f>IF('CLZ Pr'!C249 = "", "", 'CLZ Pr'!C249)</f>
        <v/>
      </c>
      <c r="B249">
        <f>'CLZ Pr'!O249</f>
        <v>0</v>
      </c>
      <c r="C249" s="14">
        <f>'CLZ Pr'!H249</f>
        <v>0</v>
      </c>
      <c r="D249">
        <f>'CLZ Pr'!W249</f>
        <v>0</v>
      </c>
      <c r="E249">
        <f>'CLZ Pr'!B249</f>
        <v>0</v>
      </c>
      <c r="F249">
        <f>'CLZ Pr'!N249</f>
        <v>0</v>
      </c>
      <c r="G249">
        <f>'CLZ Pr'!X249</f>
        <v>0</v>
      </c>
      <c r="H249">
        <f>'CLZ Pr'!E249</f>
        <v>0</v>
      </c>
      <c r="I249">
        <f>'CLZ Pr'!U249</f>
        <v>0</v>
      </c>
    </row>
    <row r="250" spans="1:9">
      <c r="A250" s="13" t="str">
        <f>IF('CLZ Pr'!C250 = "", "", 'CLZ Pr'!C250)</f>
        <v/>
      </c>
      <c r="B250">
        <f>'CLZ Pr'!O250</f>
        <v>0</v>
      </c>
      <c r="C250" s="14">
        <f>'CLZ Pr'!H250</f>
        <v>0</v>
      </c>
      <c r="D250">
        <f>'CLZ Pr'!W250</f>
        <v>0</v>
      </c>
      <c r="E250">
        <f>'CLZ Pr'!B250</f>
        <v>0</v>
      </c>
      <c r="F250">
        <f>'CLZ Pr'!N250</f>
        <v>0</v>
      </c>
      <c r="G250">
        <f>'CLZ Pr'!X250</f>
        <v>0</v>
      </c>
      <c r="H250">
        <f>'CLZ Pr'!E250</f>
        <v>0</v>
      </c>
      <c r="I250">
        <f>'CLZ Pr'!U250</f>
        <v>0</v>
      </c>
    </row>
    <row r="251" spans="1:9">
      <c r="A251" s="13" t="str">
        <f>IF('CLZ Pr'!C251 = "", "", 'CLZ Pr'!C251)</f>
        <v/>
      </c>
      <c r="B251">
        <f>'CLZ Pr'!O251</f>
        <v>0</v>
      </c>
      <c r="C251" s="14">
        <f>'CLZ Pr'!H251</f>
        <v>0</v>
      </c>
      <c r="D251">
        <f>'CLZ Pr'!W251</f>
        <v>0</v>
      </c>
      <c r="E251">
        <f>'CLZ Pr'!B251</f>
        <v>0</v>
      </c>
      <c r="F251">
        <f>'CLZ Pr'!N251</f>
        <v>0</v>
      </c>
      <c r="G251">
        <f>'CLZ Pr'!X251</f>
        <v>0</v>
      </c>
      <c r="H251">
        <f>'CLZ Pr'!E251</f>
        <v>0</v>
      </c>
      <c r="I251">
        <f>'CLZ Pr'!U251</f>
        <v>0</v>
      </c>
    </row>
    <row r="252" spans="1:9">
      <c r="A252" s="13" t="str">
        <f>IF('CLZ Pr'!C252 = "", "", 'CLZ Pr'!C252)</f>
        <v/>
      </c>
      <c r="B252">
        <f>'CLZ Pr'!O252</f>
        <v>0</v>
      </c>
      <c r="C252" s="14">
        <f>'CLZ Pr'!H252</f>
        <v>0</v>
      </c>
      <c r="D252">
        <f>'CLZ Pr'!W252</f>
        <v>0</v>
      </c>
      <c r="E252">
        <f>'CLZ Pr'!B252</f>
        <v>0</v>
      </c>
      <c r="F252">
        <f>'CLZ Pr'!N252</f>
        <v>0</v>
      </c>
      <c r="G252">
        <f>'CLZ Pr'!X252</f>
        <v>0</v>
      </c>
      <c r="H252">
        <f>'CLZ Pr'!E252</f>
        <v>0</v>
      </c>
      <c r="I252">
        <f>'CLZ Pr'!U252</f>
        <v>0</v>
      </c>
    </row>
    <row r="253" spans="1:9">
      <c r="A253" s="13" t="str">
        <f>IF('CLZ Pr'!C253 = "", "", 'CLZ Pr'!C253)</f>
        <v/>
      </c>
      <c r="B253">
        <f>'CLZ Pr'!O253</f>
        <v>0</v>
      </c>
      <c r="C253" s="14">
        <f>'CLZ Pr'!H253</f>
        <v>0</v>
      </c>
      <c r="D253">
        <f>'CLZ Pr'!W253</f>
        <v>0</v>
      </c>
      <c r="E253">
        <f>'CLZ Pr'!B253</f>
        <v>0</v>
      </c>
      <c r="F253">
        <f>'CLZ Pr'!N253</f>
        <v>0</v>
      </c>
      <c r="G253">
        <f>'CLZ Pr'!X253</f>
        <v>0</v>
      </c>
      <c r="H253">
        <f>'CLZ Pr'!E253</f>
        <v>0</v>
      </c>
      <c r="I253">
        <f>'CLZ Pr'!U253</f>
        <v>0</v>
      </c>
    </row>
    <row r="254" spans="1:9">
      <c r="A254" s="13" t="str">
        <f>IF('CLZ Pr'!C254 = "", "", 'CLZ Pr'!C254)</f>
        <v/>
      </c>
      <c r="B254">
        <f>'CLZ Pr'!O254</f>
        <v>0</v>
      </c>
      <c r="C254" s="14">
        <f>'CLZ Pr'!H254</f>
        <v>0</v>
      </c>
      <c r="D254">
        <f>'CLZ Pr'!W254</f>
        <v>0</v>
      </c>
      <c r="E254">
        <f>'CLZ Pr'!B254</f>
        <v>0</v>
      </c>
      <c r="F254">
        <f>'CLZ Pr'!N254</f>
        <v>0</v>
      </c>
      <c r="G254">
        <f>'CLZ Pr'!X254</f>
        <v>0</v>
      </c>
      <c r="H254">
        <f>'CLZ Pr'!E254</f>
        <v>0</v>
      </c>
      <c r="I254">
        <f>'CLZ Pr'!U254</f>
        <v>0</v>
      </c>
    </row>
    <row r="255" spans="1:9">
      <c r="A255" s="13" t="str">
        <f>IF('CLZ Pr'!C255 = "", "", 'CLZ Pr'!C255)</f>
        <v/>
      </c>
      <c r="B255">
        <f>'CLZ Pr'!O255</f>
        <v>0</v>
      </c>
      <c r="C255" s="14">
        <f>'CLZ Pr'!H255</f>
        <v>0</v>
      </c>
      <c r="D255">
        <f>'CLZ Pr'!W255</f>
        <v>0</v>
      </c>
      <c r="E255">
        <f>'CLZ Pr'!B255</f>
        <v>0</v>
      </c>
      <c r="F255">
        <f>'CLZ Pr'!N255</f>
        <v>0</v>
      </c>
      <c r="G255">
        <f>'CLZ Pr'!X255</f>
        <v>0</v>
      </c>
      <c r="H255">
        <f>'CLZ Pr'!E255</f>
        <v>0</v>
      </c>
      <c r="I255">
        <f>'CLZ Pr'!U255</f>
        <v>0</v>
      </c>
    </row>
    <row r="256" spans="1:9">
      <c r="A256" s="13" t="str">
        <f>IF('CLZ Pr'!C256 = "", "", 'CLZ Pr'!C256)</f>
        <v/>
      </c>
      <c r="B256">
        <f>'CLZ Pr'!O256</f>
        <v>0</v>
      </c>
      <c r="C256" s="14">
        <f>'CLZ Pr'!H256</f>
        <v>0</v>
      </c>
      <c r="D256">
        <f>'CLZ Pr'!W256</f>
        <v>0</v>
      </c>
      <c r="E256">
        <f>'CLZ Pr'!B256</f>
        <v>0</v>
      </c>
      <c r="F256">
        <f>'CLZ Pr'!N256</f>
        <v>0</v>
      </c>
      <c r="G256">
        <f>'CLZ Pr'!X256</f>
        <v>0</v>
      </c>
      <c r="H256">
        <f>'CLZ Pr'!E256</f>
        <v>0</v>
      </c>
      <c r="I256">
        <f>'CLZ Pr'!U256</f>
        <v>0</v>
      </c>
    </row>
    <row r="257" spans="1:9">
      <c r="A257" s="13" t="str">
        <f>IF('CLZ Pr'!C257 = "", "", 'CLZ Pr'!C257)</f>
        <v/>
      </c>
      <c r="B257">
        <f>'CLZ Pr'!O257</f>
        <v>0</v>
      </c>
      <c r="C257" s="14">
        <f>'CLZ Pr'!H257</f>
        <v>0</v>
      </c>
      <c r="D257">
        <f>'CLZ Pr'!W257</f>
        <v>0</v>
      </c>
      <c r="E257">
        <f>'CLZ Pr'!B257</f>
        <v>0</v>
      </c>
      <c r="F257">
        <f>'CLZ Pr'!N257</f>
        <v>0</v>
      </c>
      <c r="G257">
        <f>'CLZ Pr'!X257</f>
        <v>0</v>
      </c>
      <c r="H257">
        <f>'CLZ Pr'!E257</f>
        <v>0</v>
      </c>
      <c r="I257">
        <f>'CLZ Pr'!U257</f>
        <v>0</v>
      </c>
    </row>
    <row r="258" spans="1:9">
      <c r="A258" s="13" t="str">
        <f>IF('CLZ Pr'!C258 = "", "", 'CLZ Pr'!C258)</f>
        <v/>
      </c>
      <c r="B258">
        <f>'CLZ Pr'!O258</f>
        <v>0</v>
      </c>
      <c r="C258" s="14">
        <f>'CLZ Pr'!H258</f>
        <v>0</v>
      </c>
      <c r="D258">
        <f>'CLZ Pr'!W258</f>
        <v>0</v>
      </c>
      <c r="E258">
        <f>'CLZ Pr'!B258</f>
        <v>0</v>
      </c>
      <c r="F258">
        <f>'CLZ Pr'!N258</f>
        <v>0</v>
      </c>
      <c r="G258">
        <f>'CLZ Pr'!X258</f>
        <v>0</v>
      </c>
      <c r="H258">
        <f>'CLZ Pr'!E258</f>
        <v>0</v>
      </c>
      <c r="I258">
        <f>'CLZ Pr'!U258</f>
        <v>0</v>
      </c>
    </row>
    <row r="259" spans="1:9">
      <c r="A259" s="13" t="str">
        <f>IF('CLZ Pr'!C259 = "", "", 'CLZ Pr'!C259)</f>
        <v/>
      </c>
      <c r="B259">
        <f>'CLZ Pr'!O259</f>
        <v>0</v>
      </c>
      <c r="C259" s="14">
        <f>'CLZ Pr'!H259</f>
        <v>0</v>
      </c>
      <c r="D259">
        <f>'CLZ Pr'!W259</f>
        <v>0</v>
      </c>
      <c r="E259">
        <f>'CLZ Pr'!B259</f>
        <v>0</v>
      </c>
      <c r="F259">
        <f>'CLZ Pr'!N259</f>
        <v>0</v>
      </c>
      <c r="G259">
        <f>'CLZ Pr'!X259</f>
        <v>0</v>
      </c>
      <c r="H259">
        <f>'CLZ Pr'!E259</f>
        <v>0</v>
      </c>
      <c r="I259">
        <f>'CLZ Pr'!U259</f>
        <v>0</v>
      </c>
    </row>
    <row r="260" spans="1:9">
      <c r="A260" s="13" t="str">
        <f>IF('CLZ Pr'!C260 = "", "", 'CLZ Pr'!C260)</f>
        <v/>
      </c>
      <c r="B260">
        <f>'CLZ Pr'!O260</f>
        <v>0</v>
      </c>
      <c r="C260" s="14">
        <f>'CLZ Pr'!H260</f>
        <v>0</v>
      </c>
      <c r="D260">
        <f>'CLZ Pr'!W260</f>
        <v>0</v>
      </c>
      <c r="E260">
        <f>'CLZ Pr'!B260</f>
        <v>0</v>
      </c>
      <c r="F260">
        <f>'CLZ Pr'!N260</f>
        <v>0</v>
      </c>
      <c r="G260">
        <f>'CLZ Pr'!X260</f>
        <v>0</v>
      </c>
      <c r="H260">
        <f>'CLZ Pr'!E260</f>
        <v>0</v>
      </c>
      <c r="I260">
        <f>'CLZ Pr'!U260</f>
        <v>0</v>
      </c>
    </row>
    <row r="261" spans="1:9">
      <c r="A261" s="13" t="str">
        <f>IF('CLZ Pr'!C261 = "", "", 'CLZ Pr'!C261)</f>
        <v/>
      </c>
      <c r="B261">
        <f>'CLZ Pr'!O261</f>
        <v>0</v>
      </c>
      <c r="C261" s="14">
        <f>'CLZ Pr'!H261</f>
        <v>0</v>
      </c>
      <c r="D261">
        <f>'CLZ Pr'!W261</f>
        <v>0</v>
      </c>
      <c r="E261">
        <f>'CLZ Pr'!B261</f>
        <v>0</v>
      </c>
      <c r="F261">
        <f>'CLZ Pr'!N261</f>
        <v>0</v>
      </c>
      <c r="G261">
        <f>'CLZ Pr'!X261</f>
        <v>0</v>
      </c>
      <c r="H261">
        <f>'CLZ Pr'!E261</f>
        <v>0</v>
      </c>
      <c r="I261">
        <f>'CLZ Pr'!U261</f>
        <v>0</v>
      </c>
    </row>
    <row r="262" spans="1:9">
      <c r="A262" s="13" t="str">
        <f>IF('CLZ Pr'!C262 = "", "", 'CLZ Pr'!C262)</f>
        <v/>
      </c>
      <c r="B262">
        <f>'CLZ Pr'!O262</f>
        <v>0</v>
      </c>
      <c r="C262" s="14">
        <f>'CLZ Pr'!H262</f>
        <v>0</v>
      </c>
      <c r="D262">
        <f>'CLZ Pr'!W262</f>
        <v>0</v>
      </c>
      <c r="E262">
        <f>'CLZ Pr'!B262</f>
        <v>0</v>
      </c>
      <c r="F262">
        <f>'CLZ Pr'!N262</f>
        <v>0</v>
      </c>
      <c r="G262">
        <f>'CLZ Pr'!X262</f>
        <v>0</v>
      </c>
      <c r="H262">
        <f>'CLZ Pr'!E262</f>
        <v>0</v>
      </c>
      <c r="I262">
        <f>'CLZ Pr'!U262</f>
        <v>0</v>
      </c>
    </row>
    <row r="263" spans="1:9">
      <c r="A263" s="13" t="str">
        <f>IF('CLZ Pr'!C263 = "", "", 'CLZ Pr'!C263)</f>
        <v/>
      </c>
      <c r="B263">
        <f>'CLZ Pr'!O263</f>
        <v>0</v>
      </c>
      <c r="C263" s="14">
        <f>'CLZ Pr'!H263</f>
        <v>0</v>
      </c>
      <c r="D263">
        <f>'CLZ Pr'!W263</f>
        <v>0</v>
      </c>
      <c r="E263">
        <f>'CLZ Pr'!B263</f>
        <v>0</v>
      </c>
      <c r="F263">
        <f>'CLZ Pr'!N263</f>
        <v>0</v>
      </c>
      <c r="G263">
        <f>'CLZ Pr'!X263</f>
        <v>0</v>
      </c>
      <c r="H263">
        <f>'CLZ Pr'!E263</f>
        <v>0</v>
      </c>
      <c r="I263">
        <f>'CLZ Pr'!U263</f>
        <v>0</v>
      </c>
    </row>
    <row r="264" spans="1:9">
      <c r="A264" s="13" t="str">
        <f>IF('CLZ Pr'!C264 = "", "", 'CLZ Pr'!C264)</f>
        <v/>
      </c>
      <c r="B264">
        <f>'CLZ Pr'!O264</f>
        <v>0</v>
      </c>
      <c r="C264" s="14">
        <f>'CLZ Pr'!H264</f>
        <v>0</v>
      </c>
      <c r="D264">
        <f>'CLZ Pr'!W264</f>
        <v>0</v>
      </c>
      <c r="E264">
        <f>'CLZ Pr'!B264</f>
        <v>0</v>
      </c>
      <c r="F264">
        <f>'CLZ Pr'!N264</f>
        <v>0</v>
      </c>
      <c r="G264">
        <f>'CLZ Pr'!X264</f>
        <v>0</v>
      </c>
      <c r="H264">
        <f>'CLZ Pr'!E264</f>
        <v>0</v>
      </c>
      <c r="I264">
        <f>'CLZ Pr'!U264</f>
        <v>0</v>
      </c>
    </row>
    <row r="265" spans="1:9">
      <c r="A265" s="13" t="str">
        <f>IF('CLZ Pr'!C265 = "", "", 'CLZ Pr'!C265)</f>
        <v/>
      </c>
      <c r="B265">
        <f>'CLZ Pr'!O265</f>
        <v>0</v>
      </c>
      <c r="C265" s="14">
        <f>'CLZ Pr'!H265</f>
        <v>0</v>
      </c>
      <c r="D265">
        <f>'CLZ Pr'!W265</f>
        <v>0</v>
      </c>
      <c r="E265">
        <f>'CLZ Pr'!B265</f>
        <v>0</v>
      </c>
      <c r="F265">
        <f>'CLZ Pr'!N265</f>
        <v>0</v>
      </c>
      <c r="G265">
        <f>'CLZ Pr'!X265</f>
        <v>0</v>
      </c>
      <c r="H265">
        <f>'CLZ Pr'!E265</f>
        <v>0</v>
      </c>
      <c r="I265">
        <f>'CLZ Pr'!U265</f>
        <v>0</v>
      </c>
    </row>
    <row r="266" spans="1:9">
      <c r="A266" s="13" t="str">
        <f>IF('CLZ Pr'!C266 = "", "", 'CLZ Pr'!C266)</f>
        <v/>
      </c>
      <c r="B266">
        <f>'CLZ Pr'!O266</f>
        <v>0</v>
      </c>
      <c r="C266" s="14">
        <f>'CLZ Pr'!H266</f>
        <v>0</v>
      </c>
      <c r="D266">
        <f>'CLZ Pr'!W266</f>
        <v>0</v>
      </c>
      <c r="E266">
        <f>'CLZ Pr'!B266</f>
        <v>0</v>
      </c>
      <c r="F266">
        <f>'CLZ Pr'!N266</f>
        <v>0</v>
      </c>
      <c r="G266">
        <f>'CLZ Pr'!X266</f>
        <v>0</v>
      </c>
      <c r="H266">
        <f>'CLZ Pr'!E266</f>
        <v>0</v>
      </c>
      <c r="I266">
        <f>'CLZ Pr'!U266</f>
        <v>0</v>
      </c>
    </row>
    <row r="267" spans="1:9">
      <c r="A267" s="13" t="str">
        <f>IF('CLZ Pr'!C267 = "", "", 'CLZ Pr'!C267)</f>
        <v/>
      </c>
      <c r="B267">
        <f>'CLZ Pr'!O267</f>
        <v>0</v>
      </c>
      <c r="C267" s="14">
        <f>'CLZ Pr'!H267</f>
        <v>0</v>
      </c>
      <c r="D267">
        <f>'CLZ Pr'!W267</f>
        <v>0</v>
      </c>
      <c r="E267">
        <f>'CLZ Pr'!B267</f>
        <v>0</v>
      </c>
      <c r="F267">
        <f>'CLZ Pr'!N267</f>
        <v>0</v>
      </c>
      <c r="G267">
        <f>'CLZ Pr'!X267</f>
        <v>0</v>
      </c>
      <c r="H267">
        <f>'CLZ Pr'!E267</f>
        <v>0</v>
      </c>
      <c r="I267">
        <f>'CLZ Pr'!U267</f>
        <v>0</v>
      </c>
    </row>
    <row r="268" spans="1:9">
      <c r="A268" s="13" t="str">
        <f>IF('CLZ Pr'!C268 = "", "", 'CLZ Pr'!C268)</f>
        <v/>
      </c>
      <c r="B268">
        <f>'CLZ Pr'!O268</f>
        <v>0</v>
      </c>
      <c r="C268" s="14">
        <f>'CLZ Pr'!H268</f>
        <v>0</v>
      </c>
      <c r="D268">
        <f>'CLZ Pr'!W268</f>
        <v>0</v>
      </c>
      <c r="E268">
        <f>'CLZ Pr'!B268</f>
        <v>0</v>
      </c>
      <c r="F268">
        <f>'CLZ Pr'!N268</f>
        <v>0</v>
      </c>
      <c r="G268">
        <f>'CLZ Pr'!X268</f>
        <v>0</v>
      </c>
      <c r="H268">
        <f>'CLZ Pr'!E268</f>
        <v>0</v>
      </c>
      <c r="I268">
        <f>'CLZ Pr'!U268</f>
        <v>0</v>
      </c>
    </row>
    <row r="269" spans="1:9">
      <c r="A269" s="13" t="str">
        <f>IF('CLZ Pr'!C269 = "", "", 'CLZ Pr'!C269)</f>
        <v/>
      </c>
      <c r="B269">
        <f>'CLZ Pr'!O269</f>
        <v>0</v>
      </c>
      <c r="C269" s="14">
        <f>'CLZ Pr'!H269</f>
        <v>0</v>
      </c>
      <c r="D269">
        <f>'CLZ Pr'!W269</f>
        <v>0</v>
      </c>
      <c r="E269">
        <f>'CLZ Pr'!B269</f>
        <v>0</v>
      </c>
      <c r="F269">
        <f>'CLZ Pr'!N269</f>
        <v>0</v>
      </c>
      <c r="G269">
        <f>'CLZ Pr'!X269</f>
        <v>0</v>
      </c>
      <c r="H269">
        <f>'CLZ Pr'!E269</f>
        <v>0</v>
      </c>
      <c r="I269">
        <f>'CLZ Pr'!U269</f>
        <v>0</v>
      </c>
    </row>
    <row r="270" spans="1:9">
      <c r="A270" s="13" t="str">
        <f>IF('CLZ Pr'!C270 = "", "", 'CLZ Pr'!C270)</f>
        <v/>
      </c>
      <c r="B270">
        <f>'CLZ Pr'!O270</f>
        <v>0</v>
      </c>
      <c r="C270" s="14">
        <f>'CLZ Pr'!H270</f>
        <v>0</v>
      </c>
      <c r="D270">
        <f>'CLZ Pr'!W270</f>
        <v>0</v>
      </c>
      <c r="E270">
        <f>'CLZ Pr'!B270</f>
        <v>0</v>
      </c>
      <c r="F270">
        <f>'CLZ Pr'!N270</f>
        <v>0</v>
      </c>
      <c r="G270">
        <f>'CLZ Pr'!X270</f>
        <v>0</v>
      </c>
      <c r="H270">
        <f>'CLZ Pr'!E270</f>
        <v>0</v>
      </c>
      <c r="I270">
        <f>'CLZ Pr'!U270</f>
        <v>0</v>
      </c>
    </row>
    <row r="271" spans="1:9">
      <c r="A271" s="13" t="str">
        <f>IF('CLZ Pr'!C271 = "", "", 'CLZ Pr'!C271)</f>
        <v/>
      </c>
      <c r="B271">
        <f>'CLZ Pr'!O271</f>
        <v>0</v>
      </c>
      <c r="C271" s="14">
        <f>'CLZ Pr'!H271</f>
        <v>0</v>
      </c>
      <c r="D271">
        <f>'CLZ Pr'!W271</f>
        <v>0</v>
      </c>
      <c r="E271">
        <f>'CLZ Pr'!B271</f>
        <v>0</v>
      </c>
      <c r="F271">
        <f>'CLZ Pr'!N271</f>
        <v>0</v>
      </c>
      <c r="G271">
        <f>'CLZ Pr'!X271</f>
        <v>0</v>
      </c>
      <c r="H271">
        <f>'CLZ Pr'!E271</f>
        <v>0</v>
      </c>
      <c r="I271">
        <f>'CLZ Pr'!U271</f>
        <v>0</v>
      </c>
    </row>
    <row r="272" spans="1:9">
      <c r="A272" s="13" t="str">
        <f>IF('CLZ Pr'!C272 = "", "", 'CLZ Pr'!C272)</f>
        <v/>
      </c>
      <c r="B272">
        <f>'CLZ Pr'!O272</f>
        <v>0</v>
      </c>
      <c r="C272" s="14">
        <f>'CLZ Pr'!H272</f>
        <v>0</v>
      </c>
      <c r="D272">
        <f>'CLZ Pr'!W272</f>
        <v>0</v>
      </c>
      <c r="E272">
        <f>'CLZ Pr'!B272</f>
        <v>0</v>
      </c>
      <c r="F272">
        <f>'CLZ Pr'!N272</f>
        <v>0</v>
      </c>
      <c r="G272">
        <f>'CLZ Pr'!X272</f>
        <v>0</v>
      </c>
      <c r="H272">
        <f>'CLZ Pr'!E272</f>
        <v>0</v>
      </c>
      <c r="I272">
        <f>'CLZ Pr'!U272</f>
        <v>0</v>
      </c>
    </row>
    <row r="273" spans="1:9">
      <c r="A273" s="13" t="str">
        <f>IF('CLZ Pr'!C273 = "", "", 'CLZ Pr'!C273)</f>
        <v/>
      </c>
      <c r="B273">
        <f>'CLZ Pr'!O273</f>
        <v>0</v>
      </c>
      <c r="C273" s="14">
        <f>'CLZ Pr'!H273</f>
        <v>0</v>
      </c>
      <c r="D273">
        <f>'CLZ Pr'!W273</f>
        <v>0</v>
      </c>
      <c r="E273">
        <f>'CLZ Pr'!B273</f>
        <v>0</v>
      </c>
      <c r="F273">
        <f>'CLZ Pr'!N273</f>
        <v>0</v>
      </c>
      <c r="G273">
        <f>'CLZ Pr'!X273</f>
        <v>0</v>
      </c>
      <c r="H273">
        <f>'CLZ Pr'!E273</f>
        <v>0</v>
      </c>
      <c r="I273">
        <f>'CLZ Pr'!U273</f>
        <v>0</v>
      </c>
    </row>
    <row r="274" spans="1:9">
      <c r="A274" s="13" t="str">
        <f>IF('CLZ Pr'!C274 = "", "", 'CLZ Pr'!C274)</f>
        <v/>
      </c>
      <c r="B274">
        <f>'CLZ Pr'!O274</f>
        <v>0</v>
      </c>
      <c r="C274" s="14">
        <f>'CLZ Pr'!H274</f>
        <v>0</v>
      </c>
      <c r="D274">
        <f>'CLZ Pr'!W274</f>
        <v>0</v>
      </c>
      <c r="E274">
        <f>'CLZ Pr'!B274</f>
        <v>0</v>
      </c>
      <c r="F274">
        <f>'CLZ Pr'!N274</f>
        <v>0</v>
      </c>
      <c r="G274">
        <f>'CLZ Pr'!X274</f>
        <v>0</v>
      </c>
      <c r="H274">
        <f>'CLZ Pr'!E274</f>
        <v>0</v>
      </c>
      <c r="I274">
        <f>'CLZ Pr'!U274</f>
        <v>0</v>
      </c>
    </row>
    <row r="275" spans="1:9">
      <c r="A275" s="13" t="str">
        <f>IF('CLZ Pr'!C275 = "", "", 'CLZ Pr'!C275)</f>
        <v/>
      </c>
      <c r="B275">
        <f>'CLZ Pr'!O275</f>
        <v>0</v>
      </c>
      <c r="C275" s="14">
        <f>'CLZ Pr'!H275</f>
        <v>0</v>
      </c>
      <c r="D275">
        <f>'CLZ Pr'!W275</f>
        <v>0</v>
      </c>
      <c r="E275">
        <f>'CLZ Pr'!B275</f>
        <v>0</v>
      </c>
      <c r="F275">
        <f>'CLZ Pr'!N275</f>
        <v>0</v>
      </c>
      <c r="G275">
        <f>'CLZ Pr'!X275</f>
        <v>0</v>
      </c>
      <c r="H275">
        <f>'CLZ Pr'!E275</f>
        <v>0</v>
      </c>
      <c r="I275">
        <f>'CLZ Pr'!U275</f>
        <v>0</v>
      </c>
    </row>
    <row r="276" spans="1:9">
      <c r="A276" s="13" t="str">
        <f>IF('CLZ Pr'!C276 = "", "", 'CLZ Pr'!C276)</f>
        <v/>
      </c>
      <c r="B276">
        <f>'CLZ Pr'!O276</f>
        <v>0</v>
      </c>
      <c r="C276" s="14">
        <f>'CLZ Pr'!H276</f>
        <v>0</v>
      </c>
      <c r="D276">
        <f>'CLZ Pr'!W276</f>
        <v>0</v>
      </c>
      <c r="E276">
        <f>'CLZ Pr'!B276</f>
        <v>0</v>
      </c>
      <c r="F276">
        <f>'CLZ Pr'!N276</f>
        <v>0</v>
      </c>
      <c r="G276">
        <f>'CLZ Pr'!X276</f>
        <v>0</v>
      </c>
      <c r="H276">
        <f>'CLZ Pr'!E276</f>
        <v>0</v>
      </c>
      <c r="I276">
        <f>'CLZ Pr'!U276</f>
        <v>0</v>
      </c>
    </row>
    <row r="277" spans="1:9">
      <c r="A277" s="13" t="str">
        <f>IF('CLZ Pr'!C277 = "", "", 'CLZ Pr'!C277)</f>
        <v/>
      </c>
      <c r="B277">
        <f>'CLZ Pr'!O277</f>
        <v>0</v>
      </c>
      <c r="C277" s="14">
        <f>'CLZ Pr'!H277</f>
        <v>0</v>
      </c>
      <c r="D277">
        <f>'CLZ Pr'!W277</f>
        <v>0</v>
      </c>
      <c r="E277">
        <f>'CLZ Pr'!B277</f>
        <v>0</v>
      </c>
      <c r="F277">
        <f>'CLZ Pr'!N277</f>
        <v>0</v>
      </c>
      <c r="G277">
        <f>'CLZ Pr'!X277</f>
        <v>0</v>
      </c>
      <c r="H277">
        <f>'CLZ Pr'!E277</f>
        <v>0</v>
      </c>
      <c r="I277">
        <f>'CLZ Pr'!U277</f>
        <v>0</v>
      </c>
    </row>
    <row r="278" spans="1:9">
      <c r="A278" s="13" t="str">
        <f>IF('CLZ Pr'!C278 = "", "", 'CLZ Pr'!C278)</f>
        <v/>
      </c>
      <c r="B278">
        <f>'CLZ Pr'!O278</f>
        <v>0</v>
      </c>
      <c r="C278" s="14">
        <f>'CLZ Pr'!H278</f>
        <v>0</v>
      </c>
      <c r="D278">
        <f>'CLZ Pr'!W278</f>
        <v>0</v>
      </c>
      <c r="E278">
        <f>'CLZ Pr'!B278</f>
        <v>0</v>
      </c>
      <c r="F278">
        <f>'CLZ Pr'!N278</f>
        <v>0</v>
      </c>
      <c r="G278">
        <f>'CLZ Pr'!X278</f>
        <v>0</v>
      </c>
      <c r="H278">
        <f>'CLZ Pr'!E278</f>
        <v>0</v>
      </c>
      <c r="I278">
        <f>'CLZ Pr'!U278</f>
        <v>0</v>
      </c>
    </row>
    <row r="279" spans="1:9">
      <c r="A279" s="13" t="str">
        <f>IF('CLZ Pr'!C279 = "", "", 'CLZ Pr'!C279)</f>
        <v/>
      </c>
      <c r="B279">
        <f>'CLZ Pr'!O279</f>
        <v>0</v>
      </c>
      <c r="C279" s="14">
        <f>'CLZ Pr'!H279</f>
        <v>0</v>
      </c>
      <c r="D279">
        <f>'CLZ Pr'!W279</f>
        <v>0</v>
      </c>
      <c r="E279">
        <f>'CLZ Pr'!B279</f>
        <v>0</v>
      </c>
      <c r="F279">
        <f>'CLZ Pr'!N279</f>
        <v>0</v>
      </c>
      <c r="G279">
        <f>'CLZ Pr'!X279</f>
        <v>0</v>
      </c>
      <c r="H279">
        <f>'CLZ Pr'!E279</f>
        <v>0</v>
      </c>
      <c r="I279">
        <f>'CLZ Pr'!U279</f>
        <v>0</v>
      </c>
    </row>
    <row r="280" spans="1:9">
      <c r="A280" s="13" t="str">
        <f>IF('CLZ Pr'!C280 = "", "", 'CLZ Pr'!C280)</f>
        <v/>
      </c>
      <c r="B280">
        <f>'CLZ Pr'!O280</f>
        <v>0</v>
      </c>
      <c r="C280" s="14">
        <f>'CLZ Pr'!H280</f>
        <v>0</v>
      </c>
      <c r="D280">
        <f>'CLZ Pr'!W280</f>
        <v>0</v>
      </c>
      <c r="E280">
        <f>'CLZ Pr'!B280</f>
        <v>0</v>
      </c>
      <c r="F280">
        <f>'CLZ Pr'!N280</f>
        <v>0</v>
      </c>
      <c r="G280">
        <f>'CLZ Pr'!X280</f>
        <v>0</v>
      </c>
      <c r="H280">
        <f>'CLZ Pr'!E280</f>
        <v>0</v>
      </c>
      <c r="I280">
        <f>'CLZ Pr'!U280</f>
        <v>0</v>
      </c>
    </row>
    <row r="281" spans="1:9">
      <c r="A281" s="13" t="str">
        <f>IF('CLZ Pr'!C281 = "", "", 'CLZ Pr'!C281)</f>
        <v/>
      </c>
      <c r="B281">
        <f>'CLZ Pr'!O281</f>
        <v>0</v>
      </c>
      <c r="C281" s="14">
        <f>'CLZ Pr'!H281</f>
        <v>0</v>
      </c>
      <c r="D281">
        <f>'CLZ Pr'!W281</f>
        <v>0</v>
      </c>
      <c r="E281">
        <f>'CLZ Pr'!B281</f>
        <v>0</v>
      </c>
      <c r="F281">
        <f>'CLZ Pr'!N281</f>
        <v>0</v>
      </c>
      <c r="G281">
        <f>'CLZ Pr'!X281</f>
        <v>0</v>
      </c>
      <c r="H281">
        <f>'CLZ Pr'!E281</f>
        <v>0</v>
      </c>
      <c r="I281">
        <f>'CLZ Pr'!U281</f>
        <v>0</v>
      </c>
    </row>
    <row r="282" spans="1:9">
      <c r="A282" s="13" t="str">
        <f>IF('CLZ Pr'!C282 = "", "", 'CLZ Pr'!C282)</f>
        <v/>
      </c>
      <c r="B282">
        <f>'CLZ Pr'!O282</f>
        <v>0</v>
      </c>
      <c r="C282" s="14">
        <f>'CLZ Pr'!H282</f>
        <v>0</v>
      </c>
      <c r="D282">
        <f>'CLZ Pr'!W282</f>
        <v>0</v>
      </c>
      <c r="E282">
        <f>'CLZ Pr'!B282</f>
        <v>0</v>
      </c>
      <c r="F282">
        <f>'CLZ Pr'!N282</f>
        <v>0</v>
      </c>
      <c r="G282">
        <f>'CLZ Pr'!X282</f>
        <v>0</v>
      </c>
      <c r="H282">
        <f>'CLZ Pr'!E282</f>
        <v>0</v>
      </c>
      <c r="I282">
        <f>'CLZ Pr'!U282</f>
        <v>0</v>
      </c>
    </row>
    <row r="283" spans="1:9">
      <c r="A283" s="13" t="str">
        <f>IF('CLZ Pr'!C283 = "", "", 'CLZ Pr'!C283)</f>
        <v/>
      </c>
      <c r="B283">
        <f>'CLZ Pr'!O283</f>
        <v>0</v>
      </c>
      <c r="C283" s="14">
        <f>'CLZ Pr'!H283</f>
        <v>0</v>
      </c>
      <c r="D283">
        <f>'CLZ Pr'!W283</f>
        <v>0</v>
      </c>
      <c r="E283">
        <f>'CLZ Pr'!B283</f>
        <v>0</v>
      </c>
      <c r="F283">
        <f>'CLZ Pr'!N283</f>
        <v>0</v>
      </c>
      <c r="G283">
        <f>'CLZ Pr'!X283</f>
        <v>0</v>
      </c>
      <c r="H283">
        <f>'CLZ Pr'!E283</f>
        <v>0</v>
      </c>
      <c r="I283">
        <f>'CLZ Pr'!U283</f>
        <v>0</v>
      </c>
    </row>
    <row r="284" spans="1:9">
      <c r="A284" s="13" t="str">
        <f>IF('CLZ Pr'!C284 = "", "", 'CLZ Pr'!C284)</f>
        <v/>
      </c>
      <c r="B284">
        <f>'CLZ Pr'!O284</f>
        <v>0</v>
      </c>
      <c r="C284" s="14">
        <f>'CLZ Pr'!H284</f>
        <v>0</v>
      </c>
      <c r="D284">
        <f>'CLZ Pr'!W284</f>
        <v>0</v>
      </c>
      <c r="E284">
        <f>'CLZ Pr'!B284</f>
        <v>0</v>
      </c>
      <c r="F284">
        <f>'CLZ Pr'!N284</f>
        <v>0</v>
      </c>
      <c r="G284">
        <f>'CLZ Pr'!X284</f>
        <v>0</v>
      </c>
      <c r="H284">
        <f>'CLZ Pr'!E284</f>
        <v>0</v>
      </c>
      <c r="I284">
        <f>'CLZ Pr'!U284</f>
        <v>0</v>
      </c>
    </row>
    <row r="285" spans="1:9">
      <c r="A285" s="13" t="str">
        <f>IF('CLZ Pr'!C285 = "", "", 'CLZ Pr'!C285)</f>
        <v/>
      </c>
      <c r="B285">
        <f>'CLZ Pr'!O285</f>
        <v>0</v>
      </c>
      <c r="C285" s="14">
        <f>'CLZ Pr'!H285</f>
        <v>0</v>
      </c>
      <c r="D285">
        <f>'CLZ Pr'!W285</f>
        <v>0</v>
      </c>
      <c r="E285">
        <f>'CLZ Pr'!B285</f>
        <v>0</v>
      </c>
      <c r="F285">
        <f>'CLZ Pr'!N285</f>
        <v>0</v>
      </c>
      <c r="G285">
        <f>'CLZ Pr'!X285</f>
        <v>0</v>
      </c>
      <c r="H285">
        <f>'CLZ Pr'!E285</f>
        <v>0</v>
      </c>
      <c r="I285">
        <f>'CLZ Pr'!U285</f>
        <v>0</v>
      </c>
    </row>
    <row r="286" spans="1:9">
      <c r="A286" s="13" t="str">
        <f>IF('CLZ Pr'!C286 = "", "", 'CLZ Pr'!C286)</f>
        <v/>
      </c>
      <c r="B286">
        <f>'CLZ Pr'!O286</f>
        <v>0</v>
      </c>
      <c r="C286" s="14">
        <f>'CLZ Pr'!H286</f>
        <v>0</v>
      </c>
      <c r="D286">
        <f>'CLZ Pr'!W286</f>
        <v>0</v>
      </c>
      <c r="E286">
        <f>'CLZ Pr'!B286</f>
        <v>0</v>
      </c>
      <c r="F286">
        <f>'CLZ Pr'!N286</f>
        <v>0</v>
      </c>
      <c r="G286">
        <f>'CLZ Pr'!X286</f>
        <v>0</v>
      </c>
      <c r="H286">
        <f>'CLZ Pr'!E286</f>
        <v>0</v>
      </c>
      <c r="I286">
        <f>'CLZ Pr'!U286</f>
        <v>0</v>
      </c>
    </row>
    <row r="287" spans="1:9">
      <c r="A287" s="13" t="str">
        <f>IF('CLZ Pr'!C287 = "", "", 'CLZ Pr'!C287)</f>
        <v/>
      </c>
      <c r="B287">
        <f>'CLZ Pr'!O287</f>
        <v>0</v>
      </c>
      <c r="C287" s="14">
        <f>'CLZ Pr'!H287</f>
        <v>0</v>
      </c>
      <c r="D287">
        <f>'CLZ Pr'!W287</f>
        <v>0</v>
      </c>
      <c r="E287">
        <f>'CLZ Pr'!B287</f>
        <v>0</v>
      </c>
      <c r="F287">
        <f>'CLZ Pr'!N287</f>
        <v>0</v>
      </c>
      <c r="G287">
        <f>'CLZ Pr'!X287</f>
        <v>0</v>
      </c>
      <c r="H287">
        <f>'CLZ Pr'!E287</f>
        <v>0</v>
      </c>
      <c r="I287">
        <f>'CLZ Pr'!U287</f>
        <v>0</v>
      </c>
    </row>
    <row r="288" spans="1:9">
      <c r="A288" s="13" t="str">
        <f>IF('CLZ Pr'!C288 = "", "", 'CLZ Pr'!C288)</f>
        <v/>
      </c>
      <c r="B288">
        <f>'CLZ Pr'!O288</f>
        <v>0</v>
      </c>
      <c r="C288" s="14">
        <f>'CLZ Pr'!H288</f>
        <v>0</v>
      </c>
      <c r="D288">
        <f>'CLZ Pr'!W288</f>
        <v>0</v>
      </c>
      <c r="E288">
        <f>'CLZ Pr'!B288</f>
        <v>0</v>
      </c>
      <c r="F288">
        <f>'CLZ Pr'!N288</f>
        <v>0</v>
      </c>
      <c r="G288">
        <f>'CLZ Pr'!X288</f>
        <v>0</v>
      </c>
      <c r="H288">
        <f>'CLZ Pr'!E288</f>
        <v>0</v>
      </c>
      <c r="I288">
        <f>'CLZ Pr'!U288</f>
        <v>0</v>
      </c>
    </row>
    <row r="289" spans="1:9">
      <c r="A289" s="13" t="str">
        <f>IF('CLZ Pr'!C289 = "", "", 'CLZ Pr'!C289)</f>
        <v/>
      </c>
      <c r="B289">
        <f>'CLZ Pr'!O289</f>
        <v>0</v>
      </c>
      <c r="C289" s="14">
        <f>'CLZ Pr'!H289</f>
        <v>0</v>
      </c>
      <c r="D289">
        <f>'CLZ Pr'!W289</f>
        <v>0</v>
      </c>
      <c r="E289">
        <f>'CLZ Pr'!B289</f>
        <v>0</v>
      </c>
      <c r="F289">
        <f>'CLZ Pr'!N289</f>
        <v>0</v>
      </c>
      <c r="G289">
        <f>'CLZ Pr'!X289</f>
        <v>0</v>
      </c>
      <c r="H289">
        <f>'CLZ Pr'!E289</f>
        <v>0</v>
      </c>
      <c r="I289">
        <f>'CLZ Pr'!U289</f>
        <v>0</v>
      </c>
    </row>
    <row r="290" spans="1:9">
      <c r="A290" s="13" t="str">
        <f>IF('CLZ Pr'!C290 = "", "", 'CLZ Pr'!C290)</f>
        <v/>
      </c>
      <c r="B290">
        <f>'CLZ Pr'!O290</f>
        <v>0</v>
      </c>
      <c r="C290" s="14">
        <f>'CLZ Pr'!H290</f>
        <v>0</v>
      </c>
      <c r="D290">
        <f>'CLZ Pr'!W290</f>
        <v>0</v>
      </c>
      <c r="E290">
        <f>'CLZ Pr'!B290</f>
        <v>0</v>
      </c>
      <c r="F290">
        <f>'CLZ Pr'!N290</f>
        <v>0</v>
      </c>
      <c r="G290">
        <f>'CLZ Pr'!X290</f>
        <v>0</v>
      </c>
      <c r="H290">
        <f>'CLZ Pr'!E290</f>
        <v>0</v>
      </c>
      <c r="I290">
        <f>'CLZ Pr'!U290</f>
        <v>0</v>
      </c>
    </row>
    <row r="291" spans="1:9">
      <c r="A291" s="13" t="str">
        <f>IF('CLZ Pr'!C291 = "", "", 'CLZ Pr'!C291)</f>
        <v/>
      </c>
      <c r="B291">
        <f>'CLZ Pr'!O291</f>
        <v>0</v>
      </c>
      <c r="C291" s="14">
        <f>'CLZ Pr'!H291</f>
        <v>0</v>
      </c>
      <c r="D291">
        <f>'CLZ Pr'!W291</f>
        <v>0</v>
      </c>
      <c r="E291">
        <f>'CLZ Pr'!B291</f>
        <v>0</v>
      </c>
      <c r="F291">
        <f>'CLZ Pr'!N291</f>
        <v>0</v>
      </c>
      <c r="G291">
        <f>'CLZ Pr'!X291</f>
        <v>0</v>
      </c>
      <c r="H291">
        <f>'CLZ Pr'!E291</f>
        <v>0</v>
      </c>
      <c r="I291">
        <f>'CLZ Pr'!U291</f>
        <v>0</v>
      </c>
    </row>
    <row r="292" spans="1:9">
      <c r="A292" s="13" t="str">
        <f>IF('CLZ Pr'!C292 = "", "", 'CLZ Pr'!C292)</f>
        <v/>
      </c>
      <c r="B292">
        <f>'CLZ Pr'!O292</f>
        <v>0</v>
      </c>
      <c r="C292" s="14">
        <f>'CLZ Pr'!H292</f>
        <v>0</v>
      </c>
      <c r="D292">
        <f>'CLZ Pr'!W292</f>
        <v>0</v>
      </c>
      <c r="E292">
        <f>'CLZ Pr'!B292</f>
        <v>0</v>
      </c>
      <c r="F292">
        <f>'CLZ Pr'!N292</f>
        <v>0</v>
      </c>
      <c r="G292">
        <f>'CLZ Pr'!X292</f>
        <v>0</v>
      </c>
      <c r="H292">
        <f>'CLZ Pr'!E292</f>
        <v>0</v>
      </c>
      <c r="I292">
        <f>'CLZ Pr'!U292</f>
        <v>0</v>
      </c>
    </row>
    <row r="293" spans="1:9">
      <c r="A293" s="13" t="str">
        <f>IF('CLZ Pr'!C293 = "", "", 'CLZ Pr'!C293)</f>
        <v/>
      </c>
      <c r="B293">
        <f>'CLZ Pr'!O293</f>
        <v>0</v>
      </c>
      <c r="C293" s="14">
        <f>'CLZ Pr'!H293</f>
        <v>0</v>
      </c>
      <c r="D293">
        <f>'CLZ Pr'!W293</f>
        <v>0</v>
      </c>
      <c r="E293">
        <f>'CLZ Pr'!B293</f>
        <v>0</v>
      </c>
      <c r="F293">
        <f>'CLZ Pr'!N293</f>
        <v>0</v>
      </c>
      <c r="G293">
        <f>'CLZ Pr'!X293</f>
        <v>0</v>
      </c>
      <c r="H293">
        <f>'CLZ Pr'!E293</f>
        <v>0</v>
      </c>
      <c r="I293">
        <f>'CLZ Pr'!U293</f>
        <v>0</v>
      </c>
    </row>
    <row r="294" spans="1:9">
      <c r="A294" s="13" t="str">
        <f>IF('CLZ Pr'!C294 = "", "", 'CLZ Pr'!C294)</f>
        <v/>
      </c>
      <c r="B294">
        <f>'CLZ Pr'!O294</f>
        <v>0</v>
      </c>
      <c r="C294" s="14">
        <f>'CLZ Pr'!H294</f>
        <v>0</v>
      </c>
      <c r="D294">
        <f>'CLZ Pr'!W294</f>
        <v>0</v>
      </c>
      <c r="E294">
        <f>'CLZ Pr'!B294</f>
        <v>0</v>
      </c>
      <c r="F294">
        <f>'CLZ Pr'!N294</f>
        <v>0</v>
      </c>
      <c r="G294">
        <f>'CLZ Pr'!X294</f>
        <v>0</v>
      </c>
      <c r="H294">
        <f>'CLZ Pr'!E294</f>
        <v>0</v>
      </c>
      <c r="I294">
        <f>'CLZ Pr'!U294</f>
        <v>0</v>
      </c>
    </row>
    <row r="295" spans="1:9">
      <c r="A295" s="13" t="str">
        <f>IF('CLZ Pr'!C295 = "", "", 'CLZ Pr'!C295)</f>
        <v/>
      </c>
      <c r="B295">
        <f>'CLZ Pr'!O295</f>
        <v>0</v>
      </c>
      <c r="C295" s="14">
        <f>'CLZ Pr'!H295</f>
        <v>0</v>
      </c>
      <c r="D295">
        <f>'CLZ Pr'!W295</f>
        <v>0</v>
      </c>
      <c r="E295">
        <f>'CLZ Pr'!B295</f>
        <v>0</v>
      </c>
      <c r="F295">
        <f>'CLZ Pr'!N295</f>
        <v>0</v>
      </c>
      <c r="G295">
        <f>'CLZ Pr'!X295</f>
        <v>0</v>
      </c>
      <c r="H295">
        <f>'CLZ Pr'!E295</f>
        <v>0</v>
      </c>
      <c r="I295">
        <f>'CLZ Pr'!U295</f>
        <v>0</v>
      </c>
    </row>
    <row r="296" spans="1:9">
      <c r="A296" s="13" t="str">
        <f>IF('CLZ Pr'!C296 = "", "", 'CLZ Pr'!C296)</f>
        <v/>
      </c>
      <c r="B296">
        <f>'CLZ Pr'!O296</f>
        <v>0</v>
      </c>
      <c r="C296" s="14">
        <f>'CLZ Pr'!H296</f>
        <v>0</v>
      </c>
      <c r="D296">
        <f>'CLZ Pr'!W296</f>
        <v>0</v>
      </c>
      <c r="E296">
        <f>'CLZ Pr'!B296</f>
        <v>0</v>
      </c>
      <c r="F296">
        <f>'CLZ Pr'!N296</f>
        <v>0</v>
      </c>
      <c r="G296">
        <f>'CLZ Pr'!X296</f>
        <v>0</v>
      </c>
      <c r="H296">
        <f>'CLZ Pr'!E296</f>
        <v>0</v>
      </c>
      <c r="I296">
        <f>'CLZ Pr'!U296</f>
        <v>0</v>
      </c>
    </row>
    <row r="297" spans="1:9">
      <c r="A297" s="13" t="str">
        <f>IF('CLZ Pr'!C297 = "", "", 'CLZ Pr'!C297)</f>
        <v/>
      </c>
      <c r="B297">
        <f>'CLZ Pr'!O297</f>
        <v>0</v>
      </c>
      <c r="C297" s="14">
        <f>'CLZ Pr'!H297</f>
        <v>0</v>
      </c>
      <c r="D297">
        <f>'CLZ Pr'!W297</f>
        <v>0</v>
      </c>
      <c r="E297">
        <f>'CLZ Pr'!B297</f>
        <v>0</v>
      </c>
      <c r="F297">
        <f>'CLZ Pr'!N297</f>
        <v>0</v>
      </c>
      <c r="G297">
        <f>'CLZ Pr'!X297</f>
        <v>0</v>
      </c>
      <c r="H297">
        <f>'CLZ Pr'!E297</f>
        <v>0</v>
      </c>
      <c r="I297">
        <f>'CLZ Pr'!U297</f>
        <v>0</v>
      </c>
    </row>
    <row r="298" spans="1:9">
      <c r="A298" s="13" t="str">
        <f>IF('CLZ Pr'!C298 = "", "", 'CLZ Pr'!C298)</f>
        <v/>
      </c>
      <c r="B298">
        <f>'CLZ Pr'!O298</f>
        <v>0</v>
      </c>
      <c r="C298" s="14">
        <f>'CLZ Pr'!H298</f>
        <v>0</v>
      </c>
      <c r="D298">
        <f>'CLZ Pr'!W298</f>
        <v>0</v>
      </c>
      <c r="E298">
        <f>'CLZ Pr'!B298</f>
        <v>0</v>
      </c>
      <c r="F298">
        <f>'CLZ Pr'!N298</f>
        <v>0</v>
      </c>
      <c r="G298">
        <f>'CLZ Pr'!X298</f>
        <v>0</v>
      </c>
      <c r="H298">
        <f>'CLZ Pr'!E298</f>
        <v>0</v>
      </c>
      <c r="I298">
        <f>'CLZ Pr'!U298</f>
        <v>0</v>
      </c>
    </row>
    <row r="299" spans="1:9">
      <c r="A299" s="13" t="str">
        <f>IF('CLZ Pr'!C299 = "", "", 'CLZ Pr'!C299)</f>
        <v/>
      </c>
      <c r="B299">
        <f>'CLZ Pr'!O299</f>
        <v>0</v>
      </c>
      <c r="C299" s="14">
        <f>'CLZ Pr'!H299</f>
        <v>0</v>
      </c>
      <c r="D299">
        <f>'CLZ Pr'!W299</f>
        <v>0</v>
      </c>
      <c r="E299">
        <f>'CLZ Pr'!B299</f>
        <v>0</v>
      </c>
      <c r="F299">
        <f>'CLZ Pr'!N299</f>
        <v>0</v>
      </c>
      <c r="G299">
        <f>'CLZ Pr'!X299</f>
        <v>0</v>
      </c>
      <c r="H299">
        <f>'CLZ Pr'!E299</f>
        <v>0</v>
      </c>
      <c r="I299">
        <f>'CLZ Pr'!U299</f>
        <v>0</v>
      </c>
    </row>
    <row r="300" spans="1:9">
      <c r="A300" s="13" t="str">
        <f>IF('CLZ Pr'!C300 = "", "", 'CLZ Pr'!C300)</f>
        <v/>
      </c>
      <c r="B300">
        <f>'CLZ Pr'!O300</f>
        <v>0</v>
      </c>
      <c r="C300" s="14">
        <f>'CLZ Pr'!H300</f>
        <v>0</v>
      </c>
      <c r="D300">
        <f>'CLZ Pr'!W300</f>
        <v>0</v>
      </c>
      <c r="E300">
        <f>'CLZ Pr'!B300</f>
        <v>0</v>
      </c>
      <c r="F300">
        <f>'CLZ Pr'!N300</f>
        <v>0</v>
      </c>
      <c r="G300">
        <f>'CLZ Pr'!X300</f>
        <v>0</v>
      </c>
      <c r="H300">
        <f>'CLZ Pr'!E300</f>
        <v>0</v>
      </c>
      <c r="I300">
        <f>'CLZ Pr'!U300</f>
        <v>0</v>
      </c>
    </row>
    <row r="301" spans="1:9">
      <c r="A301" s="13" t="str">
        <f>IF('CLZ Pr'!C301 = "", "", 'CLZ Pr'!C301)</f>
        <v/>
      </c>
      <c r="B301">
        <f>'CLZ Pr'!O301</f>
        <v>0</v>
      </c>
      <c r="C301" s="14">
        <f>'CLZ Pr'!H301</f>
        <v>0</v>
      </c>
      <c r="D301">
        <f>'CLZ Pr'!W301</f>
        <v>0</v>
      </c>
      <c r="E301">
        <f>'CLZ Pr'!B301</f>
        <v>0</v>
      </c>
      <c r="F301">
        <f>'CLZ Pr'!N301</f>
        <v>0</v>
      </c>
      <c r="G301">
        <f>'CLZ Pr'!X301</f>
        <v>0</v>
      </c>
      <c r="H301">
        <f>'CLZ Pr'!E301</f>
        <v>0</v>
      </c>
      <c r="I301">
        <f>'CLZ Pr'!U301</f>
        <v>0</v>
      </c>
    </row>
    <row r="302" spans="1:9">
      <c r="A302" s="13" t="str">
        <f>IF('CLZ Pr'!C302 = "", "", 'CLZ Pr'!C302)</f>
        <v/>
      </c>
      <c r="B302">
        <f>'CLZ Pr'!O302</f>
        <v>0</v>
      </c>
      <c r="C302" s="14">
        <f>'CLZ Pr'!H302</f>
        <v>0</v>
      </c>
      <c r="D302">
        <f>'CLZ Pr'!W302</f>
        <v>0</v>
      </c>
      <c r="E302">
        <f>'CLZ Pr'!B302</f>
        <v>0</v>
      </c>
      <c r="F302">
        <f>'CLZ Pr'!N302</f>
        <v>0</v>
      </c>
      <c r="G302">
        <f>'CLZ Pr'!X302</f>
        <v>0</v>
      </c>
      <c r="H302">
        <f>'CLZ Pr'!E302</f>
        <v>0</v>
      </c>
      <c r="I302">
        <f>'CLZ Pr'!U302</f>
        <v>0</v>
      </c>
    </row>
    <row r="303" spans="1:9">
      <c r="A303" s="13" t="str">
        <f>IF('CLZ Pr'!C303 = "", "", 'CLZ Pr'!C303)</f>
        <v/>
      </c>
      <c r="B303">
        <f>'CLZ Pr'!O303</f>
        <v>0</v>
      </c>
      <c r="C303" s="14">
        <f>'CLZ Pr'!H303</f>
        <v>0</v>
      </c>
      <c r="D303">
        <f>'CLZ Pr'!W303</f>
        <v>0</v>
      </c>
      <c r="E303">
        <f>'CLZ Pr'!B303</f>
        <v>0</v>
      </c>
      <c r="F303">
        <f>'CLZ Pr'!N303</f>
        <v>0</v>
      </c>
      <c r="G303">
        <f>'CLZ Pr'!X303</f>
        <v>0</v>
      </c>
      <c r="H303">
        <f>'CLZ Pr'!E303</f>
        <v>0</v>
      </c>
      <c r="I303">
        <f>'CLZ Pr'!U303</f>
        <v>0</v>
      </c>
    </row>
    <row r="304" spans="1:9">
      <c r="A304" s="13" t="str">
        <f>IF('CLZ Pr'!C304 = "", "", 'CLZ Pr'!C304)</f>
        <v/>
      </c>
      <c r="B304">
        <f>'CLZ Pr'!O304</f>
        <v>0</v>
      </c>
      <c r="C304" s="14">
        <f>'CLZ Pr'!H304</f>
        <v>0</v>
      </c>
      <c r="D304">
        <f>'CLZ Pr'!W304</f>
        <v>0</v>
      </c>
      <c r="E304">
        <f>'CLZ Pr'!B304</f>
        <v>0</v>
      </c>
      <c r="F304">
        <f>'CLZ Pr'!N304</f>
        <v>0</v>
      </c>
      <c r="G304">
        <f>'CLZ Pr'!X304</f>
        <v>0</v>
      </c>
      <c r="H304">
        <f>'CLZ Pr'!E304</f>
        <v>0</v>
      </c>
      <c r="I304">
        <f>'CLZ Pr'!U304</f>
        <v>0</v>
      </c>
    </row>
    <row r="305" spans="1:9">
      <c r="A305" s="13" t="str">
        <f>IF('CLZ Pr'!C305 = "", "", 'CLZ Pr'!C305)</f>
        <v/>
      </c>
      <c r="B305">
        <f>'CLZ Pr'!O305</f>
        <v>0</v>
      </c>
      <c r="C305" s="14">
        <f>'CLZ Pr'!H305</f>
        <v>0</v>
      </c>
      <c r="D305">
        <f>'CLZ Pr'!W305</f>
        <v>0</v>
      </c>
      <c r="E305">
        <f>'CLZ Pr'!B305</f>
        <v>0</v>
      </c>
      <c r="F305">
        <f>'CLZ Pr'!N305</f>
        <v>0</v>
      </c>
      <c r="G305">
        <f>'CLZ Pr'!X305</f>
        <v>0</v>
      </c>
      <c r="H305">
        <f>'CLZ Pr'!E305</f>
        <v>0</v>
      </c>
      <c r="I305">
        <f>'CLZ Pr'!U305</f>
        <v>0</v>
      </c>
    </row>
    <row r="306" spans="1:9">
      <c r="A306" s="13" t="str">
        <f>IF('CLZ Pr'!C306 = "", "", 'CLZ Pr'!C306)</f>
        <v/>
      </c>
      <c r="B306">
        <f>'CLZ Pr'!O306</f>
        <v>0</v>
      </c>
      <c r="C306" s="14">
        <f>'CLZ Pr'!H306</f>
        <v>0</v>
      </c>
      <c r="D306">
        <f>'CLZ Pr'!W306</f>
        <v>0</v>
      </c>
      <c r="E306">
        <f>'CLZ Pr'!B306</f>
        <v>0</v>
      </c>
      <c r="F306">
        <f>'CLZ Pr'!N306</f>
        <v>0</v>
      </c>
      <c r="G306">
        <f>'CLZ Pr'!X306</f>
        <v>0</v>
      </c>
      <c r="H306">
        <f>'CLZ Pr'!E306</f>
        <v>0</v>
      </c>
      <c r="I306">
        <f>'CLZ Pr'!U306</f>
        <v>0</v>
      </c>
    </row>
    <row r="307" spans="1:9">
      <c r="A307" s="13" t="str">
        <f>IF('CLZ Pr'!C307 = "", "", 'CLZ Pr'!C307)</f>
        <v/>
      </c>
      <c r="B307">
        <f>'CLZ Pr'!O307</f>
        <v>0</v>
      </c>
      <c r="C307" s="14">
        <f>'CLZ Pr'!H307</f>
        <v>0</v>
      </c>
      <c r="D307">
        <f>'CLZ Pr'!W307</f>
        <v>0</v>
      </c>
      <c r="E307">
        <f>'CLZ Pr'!B307</f>
        <v>0</v>
      </c>
      <c r="F307">
        <f>'CLZ Pr'!N307</f>
        <v>0</v>
      </c>
      <c r="G307">
        <f>'CLZ Pr'!X307</f>
        <v>0</v>
      </c>
      <c r="H307">
        <f>'CLZ Pr'!E307</f>
        <v>0</v>
      </c>
      <c r="I307">
        <f>'CLZ Pr'!U307</f>
        <v>0</v>
      </c>
    </row>
    <row r="308" spans="1:9">
      <c r="A308" s="13" t="str">
        <f>IF('CLZ Pr'!C308 = "", "", 'CLZ Pr'!C308)</f>
        <v/>
      </c>
      <c r="B308">
        <f>'CLZ Pr'!O308</f>
        <v>0</v>
      </c>
      <c r="C308" s="14">
        <f>'CLZ Pr'!H308</f>
        <v>0</v>
      </c>
      <c r="D308">
        <f>'CLZ Pr'!W308</f>
        <v>0</v>
      </c>
      <c r="E308">
        <f>'CLZ Pr'!B308</f>
        <v>0</v>
      </c>
      <c r="F308">
        <f>'CLZ Pr'!N308</f>
        <v>0</v>
      </c>
      <c r="G308">
        <f>'CLZ Pr'!X308</f>
        <v>0</v>
      </c>
      <c r="H308">
        <f>'CLZ Pr'!E308</f>
        <v>0</v>
      </c>
      <c r="I308">
        <f>'CLZ Pr'!U308</f>
        <v>0</v>
      </c>
    </row>
    <row r="309" spans="1:9">
      <c r="A309" s="13" t="str">
        <f>IF('CLZ Pr'!C309 = "", "", 'CLZ Pr'!C309)</f>
        <v/>
      </c>
      <c r="B309">
        <f>'CLZ Pr'!O309</f>
        <v>0</v>
      </c>
      <c r="C309" s="14">
        <f>'CLZ Pr'!H309</f>
        <v>0</v>
      </c>
      <c r="D309">
        <f>'CLZ Pr'!W309</f>
        <v>0</v>
      </c>
      <c r="E309">
        <f>'CLZ Pr'!B309</f>
        <v>0</v>
      </c>
      <c r="F309">
        <f>'CLZ Pr'!N309</f>
        <v>0</v>
      </c>
      <c r="G309">
        <f>'CLZ Pr'!X309</f>
        <v>0</v>
      </c>
      <c r="H309">
        <f>'CLZ Pr'!E309</f>
        <v>0</v>
      </c>
      <c r="I309">
        <f>'CLZ Pr'!U309</f>
        <v>0</v>
      </c>
    </row>
    <row r="310" spans="1:9">
      <c r="A310" s="13" t="str">
        <f>IF('CLZ Pr'!C310 = "", "", 'CLZ Pr'!C310)</f>
        <v/>
      </c>
      <c r="B310">
        <f>'CLZ Pr'!O310</f>
        <v>0</v>
      </c>
      <c r="C310" s="14">
        <f>'CLZ Pr'!H310</f>
        <v>0</v>
      </c>
      <c r="D310">
        <f>'CLZ Pr'!W310</f>
        <v>0</v>
      </c>
      <c r="E310">
        <f>'CLZ Pr'!B310</f>
        <v>0</v>
      </c>
      <c r="F310">
        <f>'CLZ Pr'!N310</f>
        <v>0</v>
      </c>
      <c r="G310">
        <f>'CLZ Pr'!X310</f>
        <v>0</v>
      </c>
      <c r="H310">
        <f>'CLZ Pr'!E310</f>
        <v>0</v>
      </c>
      <c r="I310">
        <f>'CLZ Pr'!U310</f>
        <v>0</v>
      </c>
    </row>
    <row r="311" spans="1:9">
      <c r="A311" s="13" t="str">
        <f>IF('CLZ Pr'!C311 = "", "", 'CLZ Pr'!C311)</f>
        <v/>
      </c>
      <c r="B311">
        <f>'CLZ Pr'!O311</f>
        <v>0</v>
      </c>
      <c r="C311" s="14">
        <f>'CLZ Pr'!H311</f>
        <v>0</v>
      </c>
      <c r="D311">
        <f>'CLZ Pr'!W311</f>
        <v>0</v>
      </c>
      <c r="E311">
        <f>'CLZ Pr'!B311</f>
        <v>0</v>
      </c>
      <c r="F311">
        <f>'CLZ Pr'!N311</f>
        <v>0</v>
      </c>
      <c r="G311">
        <f>'CLZ Pr'!X311</f>
        <v>0</v>
      </c>
      <c r="H311">
        <f>'CLZ Pr'!E311</f>
        <v>0</v>
      </c>
      <c r="I311">
        <f>'CLZ Pr'!U311</f>
        <v>0</v>
      </c>
    </row>
    <row r="312" spans="1:9">
      <c r="A312" s="13" t="str">
        <f>IF('CLZ Pr'!C312 = "", "", 'CLZ Pr'!C312)</f>
        <v/>
      </c>
      <c r="B312">
        <f>'CLZ Pr'!O312</f>
        <v>0</v>
      </c>
      <c r="C312" s="14">
        <f>'CLZ Pr'!H312</f>
        <v>0</v>
      </c>
      <c r="D312">
        <f>'CLZ Pr'!W312</f>
        <v>0</v>
      </c>
      <c r="E312">
        <f>'CLZ Pr'!B312</f>
        <v>0</v>
      </c>
      <c r="F312">
        <f>'CLZ Pr'!N312</f>
        <v>0</v>
      </c>
      <c r="G312">
        <f>'CLZ Pr'!X312</f>
        <v>0</v>
      </c>
      <c r="H312">
        <f>'CLZ Pr'!E312</f>
        <v>0</v>
      </c>
      <c r="I312">
        <f>'CLZ Pr'!U312</f>
        <v>0</v>
      </c>
    </row>
    <row r="313" spans="1:9">
      <c r="A313" s="13" t="str">
        <f>IF('CLZ Pr'!C313 = "", "", 'CLZ Pr'!C313)</f>
        <v/>
      </c>
      <c r="B313">
        <f>'CLZ Pr'!O313</f>
        <v>0</v>
      </c>
      <c r="C313" s="14">
        <f>'CLZ Pr'!H313</f>
        <v>0</v>
      </c>
      <c r="D313">
        <f>'CLZ Pr'!W313</f>
        <v>0</v>
      </c>
      <c r="E313">
        <f>'CLZ Pr'!B313</f>
        <v>0</v>
      </c>
      <c r="F313">
        <f>'CLZ Pr'!N313</f>
        <v>0</v>
      </c>
      <c r="G313">
        <f>'CLZ Pr'!X313</f>
        <v>0</v>
      </c>
      <c r="H313">
        <f>'CLZ Pr'!E313</f>
        <v>0</v>
      </c>
      <c r="I313">
        <f>'CLZ Pr'!U313</f>
        <v>0</v>
      </c>
    </row>
    <row r="314" spans="1:9">
      <c r="A314" s="13" t="str">
        <f>IF('CLZ Pr'!C314 = "", "", 'CLZ Pr'!C314)</f>
        <v/>
      </c>
      <c r="B314">
        <f>'CLZ Pr'!O314</f>
        <v>0</v>
      </c>
      <c r="C314" s="14">
        <f>'CLZ Pr'!H314</f>
        <v>0</v>
      </c>
      <c r="D314">
        <f>'CLZ Pr'!W314</f>
        <v>0</v>
      </c>
      <c r="E314">
        <f>'CLZ Pr'!B314</f>
        <v>0</v>
      </c>
      <c r="F314">
        <f>'CLZ Pr'!N314</f>
        <v>0</v>
      </c>
      <c r="G314">
        <f>'CLZ Pr'!X314</f>
        <v>0</v>
      </c>
      <c r="H314">
        <f>'CLZ Pr'!E314</f>
        <v>0</v>
      </c>
      <c r="I314">
        <f>'CLZ Pr'!U314</f>
        <v>0</v>
      </c>
    </row>
    <row r="315" spans="1:9">
      <c r="A315" s="13" t="str">
        <f>IF('CLZ Pr'!C315 = "", "", 'CLZ Pr'!C315)</f>
        <v/>
      </c>
      <c r="B315">
        <f>'CLZ Pr'!O315</f>
        <v>0</v>
      </c>
      <c r="C315" s="14">
        <f>'CLZ Pr'!H315</f>
        <v>0</v>
      </c>
      <c r="D315">
        <f>'CLZ Pr'!W315</f>
        <v>0</v>
      </c>
      <c r="E315">
        <f>'CLZ Pr'!B315</f>
        <v>0</v>
      </c>
      <c r="F315">
        <f>'CLZ Pr'!N315</f>
        <v>0</v>
      </c>
      <c r="G315">
        <f>'CLZ Pr'!X315</f>
        <v>0</v>
      </c>
      <c r="H315">
        <f>'CLZ Pr'!E315</f>
        <v>0</v>
      </c>
      <c r="I315">
        <f>'CLZ Pr'!U315</f>
        <v>0</v>
      </c>
    </row>
    <row r="316" spans="1:9">
      <c r="A316" s="13" t="str">
        <f>IF('CLZ Pr'!C316 = "", "", 'CLZ Pr'!C316)</f>
        <v/>
      </c>
      <c r="B316">
        <f>'CLZ Pr'!O316</f>
        <v>0</v>
      </c>
      <c r="C316" s="14">
        <f>'CLZ Pr'!H316</f>
        <v>0</v>
      </c>
      <c r="D316">
        <f>'CLZ Pr'!W316</f>
        <v>0</v>
      </c>
      <c r="E316">
        <f>'CLZ Pr'!B316</f>
        <v>0</v>
      </c>
      <c r="F316">
        <f>'CLZ Pr'!N316</f>
        <v>0</v>
      </c>
      <c r="G316">
        <f>'CLZ Pr'!X316</f>
        <v>0</v>
      </c>
      <c r="H316">
        <f>'CLZ Pr'!E316</f>
        <v>0</v>
      </c>
      <c r="I316">
        <f>'CLZ Pr'!U316</f>
        <v>0</v>
      </c>
    </row>
    <row r="317" spans="1:9">
      <c r="A317" s="13" t="str">
        <f>IF('CLZ Pr'!C317 = "", "", 'CLZ Pr'!C317)</f>
        <v/>
      </c>
      <c r="B317">
        <f>'CLZ Pr'!O317</f>
        <v>0</v>
      </c>
      <c r="C317" s="14">
        <f>'CLZ Pr'!H317</f>
        <v>0</v>
      </c>
      <c r="D317">
        <f>'CLZ Pr'!W317</f>
        <v>0</v>
      </c>
      <c r="E317">
        <f>'CLZ Pr'!B317</f>
        <v>0</v>
      </c>
      <c r="F317">
        <f>'CLZ Pr'!N317</f>
        <v>0</v>
      </c>
      <c r="G317">
        <f>'CLZ Pr'!X317</f>
        <v>0</v>
      </c>
      <c r="H317">
        <f>'CLZ Pr'!E317</f>
        <v>0</v>
      </c>
      <c r="I317">
        <f>'CLZ Pr'!U317</f>
        <v>0</v>
      </c>
    </row>
    <row r="318" spans="1:9">
      <c r="A318" s="13" t="str">
        <f>IF('CLZ Pr'!C318 = "", "", 'CLZ Pr'!C318)</f>
        <v/>
      </c>
      <c r="B318">
        <f>'CLZ Pr'!O318</f>
        <v>0</v>
      </c>
      <c r="C318" s="14">
        <f>'CLZ Pr'!H318</f>
        <v>0</v>
      </c>
      <c r="D318">
        <f>'CLZ Pr'!W318</f>
        <v>0</v>
      </c>
      <c r="E318">
        <f>'CLZ Pr'!B318</f>
        <v>0</v>
      </c>
      <c r="F318">
        <f>'CLZ Pr'!N318</f>
        <v>0</v>
      </c>
      <c r="G318">
        <f>'CLZ Pr'!X318</f>
        <v>0</v>
      </c>
      <c r="H318">
        <f>'CLZ Pr'!E318</f>
        <v>0</v>
      </c>
      <c r="I318">
        <f>'CLZ Pr'!U318</f>
        <v>0</v>
      </c>
    </row>
    <row r="319" spans="1:9">
      <c r="A319" s="13" t="str">
        <f>IF('CLZ Pr'!C319 = "", "", 'CLZ Pr'!C319)</f>
        <v/>
      </c>
      <c r="B319">
        <f>'CLZ Pr'!O319</f>
        <v>0</v>
      </c>
      <c r="C319" s="14">
        <f>'CLZ Pr'!H319</f>
        <v>0</v>
      </c>
      <c r="D319">
        <f>'CLZ Pr'!W319</f>
        <v>0</v>
      </c>
      <c r="E319">
        <f>'CLZ Pr'!B319</f>
        <v>0</v>
      </c>
      <c r="F319">
        <f>'CLZ Pr'!N319</f>
        <v>0</v>
      </c>
      <c r="G319">
        <f>'CLZ Pr'!X319</f>
        <v>0</v>
      </c>
      <c r="H319">
        <f>'CLZ Pr'!E319</f>
        <v>0</v>
      </c>
      <c r="I319">
        <f>'CLZ Pr'!U319</f>
        <v>0</v>
      </c>
    </row>
    <row r="320" spans="1:9">
      <c r="A320" s="13" t="str">
        <f>IF('CLZ Pr'!C320 = "", "", 'CLZ Pr'!C320)</f>
        <v/>
      </c>
      <c r="B320">
        <f>'CLZ Pr'!O320</f>
        <v>0</v>
      </c>
      <c r="C320" s="14">
        <f>'CLZ Pr'!H320</f>
        <v>0</v>
      </c>
      <c r="D320">
        <f>'CLZ Pr'!W320</f>
        <v>0</v>
      </c>
      <c r="E320">
        <f>'CLZ Pr'!B320</f>
        <v>0</v>
      </c>
      <c r="F320">
        <f>'CLZ Pr'!N320</f>
        <v>0</v>
      </c>
      <c r="G320">
        <f>'CLZ Pr'!X320</f>
        <v>0</v>
      </c>
      <c r="H320">
        <f>'CLZ Pr'!E320</f>
        <v>0</v>
      </c>
      <c r="I320">
        <f>'CLZ Pr'!U320</f>
        <v>0</v>
      </c>
    </row>
    <row r="321" spans="1:9">
      <c r="A321" s="13" t="str">
        <f>IF('CLZ Pr'!C321 = "", "", 'CLZ Pr'!C321)</f>
        <v/>
      </c>
      <c r="B321">
        <f>'CLZ Pr'!O321</f>
        <v>0</v>
      </c>
      <c r="C321" s="14">
        <f>'CLZ Pr'!H321</f>
        <v>0</v>
      </c>
      <c r="D321">
        <f>'CLZ Pr'!W321</f>
        <v>0</v>
      </c>
      <c r="E321">
        <f>'CLZ Pr'!B321</f>
        <v>0</v>
      </c>
      <c r="F321">
        <f>'CLZ Pr'!N321</f>
        <v>0</v>
      </c>
      <c r="G321">
        <f>'CLZ Pr'!X321</f>
        <v>0</v>
      </c>
      <c r="H321">
        <f>'CLZ Pr'!E321</f>
        <v>0</v>
      </c>
      <c r="I321">
        <f>'CLZ Pr'!U321</f>
        <v>0</v>
      </c>
    </row>
    <row r="322" spans="1:9">
      <c r="A322" s="13" t="str">
        <f>IF('CLZ Pr'!C322 = "", "", 'CLZ Pr'!C322)</f>
        <v/>
      </c>
      <c r="B322">
        <f>'CLZ Pr'!O322</f>
        <v>0</v>
      </c>
      <c r="C322" s="14">
        <f>'CLZ Pr'!H322</f>
        <v>0</v>
      </c>
      <c r="D322">
        <f>'CLZ Pr'!W322</f>
        <v>0</v>
      </c>
      <c r="E322">
        <f>'CLZ Pr'!B322</f>
        <v>0</v>
      </c>
      <c r="F322">
        <f>'CLZ Pr'!N322</f>
        <v>0</v>
      </c>
      <c r="G322">
        <f>'CLZ Pr'!X322</f>
        <v>0</v>
      </c>
      <c r="H322">
        <f>'CLZ Pr'!E322</f>
        <v>0</v>
      </c>
      <c r="I322">
        <f>'CLZ Pr'!U322</f>
        <v>0</v>
      </c>
    </row>
    <row r="323" spans="1:9">
      <c r="A323" s="13" t="str">
        <f>IF('CLZ Pr'!C323 = "", "", 'CLZ Pr'!C323)</f>
        <v/>
      </c>
      <c r="B323">
        <f>'CLZ Pr'!O323</f>
        <v>0</v>
      </c>
      <c r="C323" s="14">
        <f>'CLZ Pr'!H323</f>
        <v>0</v>
      </c>
      <c r="D323">
        <f>'CLZ Pr'!W323</f>
        <v>0</v>
      </c>
      <c r="E323">
        <f>'CLZ Pr'!B323</f>
        <v>0</v>
      </c>
      <c r="F323">
        <f>'CLZ Pr'!N323</f>
        <v>0</v>
      </c>
      <c r="G323">
        <f>'CLZ Pr'!X323</f>
        <v>0</v>
      </c>
      <c r="H323">
        <f>'CLZ Pr'!E323</f>
        <v>0</v>
      </c>
      <c r="I323">
        <f>'CLZ Pr'!U323</f>
        <v>0</v>
      </c>
    </row>
    <row r="324" spans="1:9">
      <c r="A324" s="13" t="str">
        <f>IF('CLZ Pr'!C324 = "", "", 'CLZ Pr'!C324)</f>
        <v/>
      </c>
      <c r="B324">
        <f>'CLZ Pr'!O324</f>
        <v>0</v>
      </c>
      <c r="C324" s="14">
        <f>'CLZ Pr'!H324</f>
        <v>0</v>
      </c>
      <c r="D324">
        <f>'CLZ Pr'!W324</f>
        <v>0</v>
      </c>
      <c r="E324">
        <f>'CLZ Pr'!B324</f>
        <v>0</v>
      </c>
      <c r="F324">
        <f>'CLZ Pr'!N324</f>
        <v>0</v>
      </c>
      <c r="G324">
        <f>'CLZ Pr'!X324</f>
        <v>0</v>
      </c>
      <c r="H324">
        <f>'CLZ Pr'!E324</f>
        <v>0</v>
      </c>
      <c r="I324">
        <f>'CLZ Pr'!U324</f>
        <v>0</v>
      </c>
    </row>
    <row r="325" spans="1:9">
      <c r="A325" s="13" t="str">
        <f>IF('CLZ Pr'!C325 = "", "", 'CLZ Pr'!C325)</f>
        <v/>
      </c>
      <c r="B325">
        <f>'CLZ Pr'!O325</f>
        <v>0</v>
      </c>
      <c r="C325" s="14">
        <f>'CLZ Pr'!H325</f>
        <v>0</v>
      </c>
      <c r="D325">
        <f>'CLZ Pr'!W325</f>
        <v>0</v>
      </c>
      <c r="E325">
        <f>'CLZ Pr'!B325</f>
        <v>0</v>
      </c>
      <c r="F325">
        <f>'CLZ Pr'!N325</f>
        <v>0</v>
      </c>
      <c r="G325">
        <f>'CLZ Pr'!X325</f>
        <v>0</v>
      </c>
      <c r="H325">
        <f>'CLZ Pr'!E325</f>
        <v>0</v>
      </c>
      <c r="I325">
        <f>'CLZ Pr'!U325</f>
        <v>0</v>
      </c>
    </row>
    <row r="326" spans="1:9">
      <c r="A326" s="13" t="str">
        <f>IF('CLZ Pr'!C326 = "", "", 'CLZ Pr'!C326)</f>
        <v/>
      </c>
      <c r="B326">
        <f>'CLZ Pr'!O326</f>
        <v>0</v>
      </c>
      <c r="C326" s="14">
        <f>'CLZ Pr'!H326</f>
        <v>0</v>
      </c>
      <c r="D326">
        <f>'CLZ Pr'!W326</f>
        <v>0</v>
      </c>
      <c r="E326">
        <f>'CLZ Pr'!B326</f>
        <v>0</v>
      </c>
      <c r="F326">
        <f>'CLZ Pr'!N326</f>
        <v>0</v>
      </c>
      <c r="G326">
        <f>'CLZ Pr'!X326</f>
        <v>0</v>
      </c>
      <c r="H326">
        <f>'CLZ Pr'!E326</f>
        <v>0</v>
      </c>
      <c r="I326">
        <f>'CLZ Pr'!U326</f>
        <v>0</v>
      </c>
    </row>
    <row r="327" spans="1:9">
      <c r="A327" s="13" t="str">
        <f>IF('CLZ Pr'!C327 = "", "", 'CLZ Pr'!C327)</f>
        <v/>
      </c>
      <c r="B327">
        <f>'CLZ Pr'!O327</f>
        <v>0</v>
      </c>
      <c r="C327" s="14">
        <f>'CLZ Pr'!H327</f>
        <v>0</v>
      </c>
      <c r="D327">
        <f>'CLZ Pr'!W327</f>
        <v>0</v>
      </c>
      <c r="E327">
        <f>'CLZ Pr'!B327</f>
        <v>0</v>
      </c>
      <c r="F327">
        <f>'CLZ Pr'!N327</f>
        <v>0</v>
      </c>
      <c r="G327">
        <f>'CLZ Pr'!X327</f>
        <v>0</v>
      </c>
      <c r="H327">
        <f>'CLZ Pr'!E327</f>
        <v>0</v>
      </c>
      <c r="I327">
        <f>'CLZ Pr'!U327</f>
        <v>0</v>
      </c>
    </row>
    <row r="328" spans="1:9">
      <c r="A328" s="13" t="str">
        <f>IF('CLZ Pr'!C328 = "", "", 'CLZ Pr'!C328)</f>
        <v/>
      </c>
      <c r="B328">
        <f>'CLZ Pr'!O328</f>
        <v>0</v>
      </c>
      <c r="C328" s="14">
        <f>'CLZ Pr'!H328</f>
        <v>0</v>
      </c>
      <c r="D328">
        <f>'CLZ Pr'!W328</f>
        <v>0</v>
      </c>
      <c r="E328">
        <f>'CLZ Pr'!B328</f>
        <v>0</v>
      </c>
      <c r="F328">
        <f>'CLZ Pr'!N328</f>
        <v>0</v>
      </c>
      <c r="G328">
        <f>'CLZ Pr'!X328</f>
        <v>0</v>
      </c>
      <c r="H328">
        <f>'CLZ Pr'!E328</f>
        <v>0</v>
      </c>
      <c r="I328">
        <f>'CLZ Pr'!U328</f>
        <v>0</v>
      </c>
    </row>
    <row r="329" spans="1:9">
      <c r="A329" s="13" t="str">
        <f>IF('CLZ Pr'!C329 = "", "", 'CLZ Pr'!C329)</f>
        <v/>
      </c>
      <c r="B329">
        <f>'CLZ Pr'!O329</f>
        <v>0</v>
      </c>
      <c r="C329" s="14">
        <f>'CLZ Pr'!H329</f>
        <v>0</v>
      </c>
      <c r="D329">
        <f>'CLZ Pr'!W329</f>
        <v>0</v>
      </c>
      <c r="E329">
        <f>'CLZ Pr'!B329</f>
        <v>0</v>
      </c>
      <c r="F329">
        <f>'CLZ Pr'!N329</f>
        <v>0</v>
      </c>
      <c r="G329">
        <f>'CLZ Pr'!X329</f>
        <v>0</v>
      </c>
      <c r="H329">
        <f>'CLZ Pr'!E329</f>
        <v>0</v>
      </c>
      <c r="I329">
        <f>'CLZ Pr'!U329</f>
        <v>0</v>
      </c>
    </row>
    <row r="330" spans="1:9">
      <c r="A330" s="13" t="str">
        <f>IF('CLZ Pr'!C330 = "", "", 'CLZ Pr'!C330)</f>
        <v/>
      </c>
      <c r="B330">
        <f>'CLZ Pr'!O330</f>
        <v>0</v>
      </c>
      <c r="C330" s="14">
        <f>'CLZ Pr'!H330</f>
        <v>0</v>
      </c>
      <c r="D330">
        <f>'CLZ Pr'!W330</f>
        <v>0</v>
      </c>
      <c r="E330">
        <f>'CLZ Pr'!B330</f>
        <v>0</v>
      </c>
      <c r="F330">
        <f>'CLZ Pr'!N330</f>
        <v>0</v>
      </c>
      <c r="G330">
        <f>'CLZ Pr'!X330</f>
        <v>0</v>
      </c>
      <c r="H330">
        <f>'CLZ Pr'!E330</f>
        <v>0</v>
      </c>
      <c r="I330">
        <f>'CLZ Pr'!U330</f>
        <v>0</v>
      </c>
    </row>
    <row r="331" spans="1:9">
      <c r="A331" s="13" t="str">
        <f>IF('CLZ Pr'!C331 = "", "", 'CLZ Pr'!C331)</f>
        <v/>
      </c>
      <c r="B331">
        <f>'CLZ Pr'!O331</f>
        <v>0</v>
      </c>
      <c r="C331" s="14">
        <f>'CLZ Pr'!H331</f>
        <v>0</v>
      </c>
      <c r="D331">
        <f>'CLZ Pr'!W331</f>
        <v>0</v>
      </c>
      <c r="E331">
        <f>'CLZ Pr'!B331</f>
        <v>0</v>
      </c>
      <c r="F331">
        <f>'CLZ Pr'!N331</f>
        <v>0</v>
      </c>
      <c r="G331">
        <f>'CLZ Pr'!X331</f>
        <v>0</v>
      </c>
      <c r="H331">
        <f>'CLZ Pr'!E331</f>
        <v>0</v>
      </c>
      <c r="I331">
        <f>'CLZ Pr'!U331</f>
        <v>0</v>
      </c>
    </row>
    <row r="332" spans="1:9">
      <c r="A332" s="13" t="str">
        <f>IF('CLZ Pr'!C332 = "", "", 'CLZ Pr'!C332)</f>
        <v/>
      </c>
      <c r="B332">
        <f>'CLZ Pr'!O332</f>
        <v>0</v>
      </c>
      <c r="C332" s="14">
        <f>'CLZ Pr'!H332</f>
        <v>0</v>
      </c>
      <c r="D332">
        <f>'CLZ Pr'!W332</f>
        <v>0</v>
      </c>
      <c r="E332">
        <f>'CLZ Pr'!B332</f>
        <v>0</v>
      </c>
      <c r="F332">
        <f>'CLZ Pr'!N332</f>
        <v>0</v>
      </c>
      <c r="G332">
        <f>'CLZ Pr'!X332</f>
        <v>0</v>
      </c>
      <c r="H332">
        <f>'CLZ Pr'!E332</f>
        <v>0</v>
      </c>
      <c r="I332">
        <f>'CLZ Pr'!U332</f>
        <v>0</v>
      </c>
    </row>
    <row r="333" spans="1:9">
      <c r="A333" s="13" t="str">
        <f>IF('CLZ Pr'!C333 = "", "", 'CLZ Pr'!C333)</f>
        <v/>
      </c>
      <c r="B333">
        <f>'CLZ Pr'!O333</f>
        <v>0</v>
      </c>
      <c r="C333" s="14">
        <f>'CLZ Pr'!H333</f>
        <v>0</v>
      </c>
      <c r="D333">
        <f>'CLZ Pr'!W333</f>
        <v>0</v>
      </c>
      <c r="E333">
        <f>'CLZ Pr'!B333</f>
        <v>0</v>
      </c>
      <c r="F333">
        <f>'CLZ Pr'!N333</f>
        <v>0</v>
      </c>
      <c r="G333">
        <f>'CLZ Pr'!X333</f>
        <v>0</v>
      </c>
      <c r="H333">
        <f>'CLZ Pr'!E333</f>
        <v>0</v>
      </c>
      <c r="I333">
        <f>'CLZ Pr'!U333</f>
        <v>0</v>
      </c>
    </row>
    <row r="334" spans="1:9">
      <c r="A334" s="13" t="str">
        <f>IF('CLZ Pr'!C334 = "", "", 'CLZ Pr'!C334)</f>
        <v/>
      </c>
      <c r="B334">
        <f>'CLZ Pr'!O334</f>
        <v>0</v>
      </c>
      <c r="C334" s="14">
        <f>'CLZ Pr'!H334</f>
        <v>0</v>
      </c>
      <c r="D334">
        <f>'CLZ Pr'!W334</f>
        <v>0</v>
      </c>
      <c r="E334">
        <f>'CLZ Pr'!B334</f>
        <v>0</v>
      </c>
      <c r="F334">
        <f>'CLZ Pr'!N334</f>
        <v>0</v>
      </c>
      <c r="G334">
        <f>'CLZ Pr'!X334</f>
        <v>0</v>
      </c>
      <c r="H334">
        <f>'CLZ Pr'!E334</f>
        <v>0</v>
      </c>
      <c r="I334">
        <f>'CLZ Pr'!U334</f>
        <v>0</v>
      </c>
    </row>
    <row r="335" spans="1:9">
      <c r="A335" s="13" t="str">
        <f>IF('CLZ Pr'!C335 = "", "", 'CLZ Pr'!C335)</f>
        <v/>
      </c>
      <c r="B335">
        <f>'CLZ Pr'!O335</f>
        <v>0</v>
      </c>
      <c r="C335" s="14">
        <f>'CLZ Pr'!H335</f>
        <v>0</v>
      </c>
      <c r="D335">
        <f>'CLZ Pr'!W335</f>
        <v>0</v>
      </c>
      <c r="E335">
        <f>'CLZ Pr'!B335</f>
        <v>0</v>
      </c>
      <c r="F335">
        <f>'CLZ Pr'!N335</f>
        <v>0</v>
      </c>
      <c r="G335">
        <f>'CLZ Pr'!X335</f>
        <v>0</v>
      </c>
      <c r="H335">
        <f>'CLZ Pr'!E335</f>
        <v>0</v>
      </c>
      <c r="I335">
        <f>'CLZ Pr'!U335</f>
        <v>0</v>
      </c>
    </row>
    <row r="336" spans="1:9">
      <c r="A336" s="13" t="str">
        <f>IF('CLZ Pr'!C336 = "", "", 'CLZ Pr'!C336)</f>
        <v/>
      </c>
      <c r="B336">
        <f>'CLZ Pr'!O336</f>
        <v>0</v>
      </c>
      <c r="C336" s="14">
        <f>'CLZ Pr'!H336</f>
        <v>0</v>
      </c>
      <c r="D336">
        <f>'CLZ Pr'!W336</f>
        <v>0</v>
      </c>
      <c r="E336">
        <f>'CLZ Pr'!B336</f>
        <v>0</v>
      </c>
      <c r="F336">
        <f>'CLZ Pr'!N336</f>
        <v>0</v>
      </c>
      <c r="G336">
        <f>'CLZ Pr'!X336</f>
        <v>0</v>
      </c>
      <c r="H336">
        <f>'CLZ Pr'!E336</f>
        <v>0</v>
      </c>
      <c r="I336">
        <f>'CLZ Pr'!U336</f>
        <v>0</v>
      </c>
    </row>
    <row r="337" spans="1:9">
      <c r="A337" s="13" t="str">
        <f>IF('CLZ Pr'!C337 = "", "", 'CLZ Pr'!C337)</f>
        <v/>
      </c>
      <c r="B337">
        <f>'CLZ Pr'!O337</f>
        <v>0</v>
      </c>
      <c r="C337" s="14">
        <f>'CLZ Pr'!H337</f>
        <v>0</v>
      </c>
      <c r="D337">
        <f>'CLZ Pr'!W337</f>
        <v>0</v>
      </c>
      <c r="E337">
        <f>'CLZ Pr'!B337</f>
        <v>0</v>
      </c>
      <c r="F337">
        <f>'CLZ Pr'!N337</f>
        <v>0</v>
      </c>
      <c r="G337">
        <f>'CLZ Pr'!X337</f>
        <v>0</v>
      </c>
      <c r="H337">
        <f>'CLZ Pr'!E337</f>
        <v>0</v>
      </c>
      <c r="I337">
        <f>'CLZ Pr'!U337</f>
        <v>0</v>
      </c>
    </row>
    <row r="338" spans="1:9">
      <c r="A338" s="13" t="str">
        <f>IF('CLZ Pr'!C338 = "", "", 'CLZ Pr'!C338)</f>
        <v/>
      </c>
      <c r="B338">
        <f>'CLZ Pr'!O338</f>
        <v>0</v>
      </c>
      <c r="C338" s="14">
        <f>'CLZ Pr'!H338</f>
        <v>0</v>
      </c>
      <c r="D338">
        <f>'CLZ Pr'!W338</f>
        <v>0</v>
      </c>
      <c r="E338">
        <f>'CLZ Pr'!B338</f>
        <v>0</v>
      </c>
      <c r="F338">
        <f>'CLZ Pr'!N338</f>
        <v>0</v>
      </c>
      <c r="G338">
        <f>'CLZ Pr'!X338</f>
        <v>0</v>
      </c>
      <c r="H338">
        <f>'CLZ Pr'!E338</f>
        <v>0</v>
      </c>
      <c r="I338">
        <f>'CLZ Pr'!U338</f>
        <v>0</v>
      </c>
    </row>
    <row r="339" spans="1:9">
      <c r="A339" s="13" t="str">
        <f>IF('CLZ Pr'!C339 = "", "", 'CLZ Pr'!C339)</f>
        <v/>
      </c>
      <c r="B339">
        <f>'CLZ Pr'!O339</f>
        <v>0</v>
      </c>
      <c r="C339" s="14">
        <f>'CLZ Pr'!H339</f>
        <v>0</v>
      </c>
      <c r="D339">
        <f>'CLZ Pr'!W339</f>
        <v>0</v>
      </c>
      <c r="E339">
        <f>'CLZ Pr'!B339</f>
        <v>0</v>
      </c>
      <c r="F339">
        <f>'CLZ Pr'!N339</f>
        <v>0</v>
      </c>
      <c r="G339">
        <f>'CLZ Pr'!X339</f>
        <v>0</v>
      </c>
      <c r="H339">
        <f>'CLZ Pr'!E339</f>
        <v>0</v>
      </c>
      <c r="I339">
        <f>'CLZ Pr'!U339</f>
        <v>0</v>
      </c>
    </row>
    <row r="340" spans="1:9">
      <c r="A340" s="13" t="str">
        <f>IF('CLZ Pr'!C340 = "", "", 'CLZ Pr'!C340)</f>
        <v/>
      </c>
      <c r="B340">
        <f>'CLZ Pr'!O340</f>
        <v>0</v>
      </c>
      <c r="C340" s="14">
        <f>'CLZ Pr'!H340</f>
        <v>0</v>
      </c>
      <c r="D340">
        <f>'CLZ Pr'!W340</f>
        <v>0</v>
      </c>
      <c r="E340">
        <f>'CLZ Pr'!B340</f>
        <v>0</v>
      </c>
      <c r="F340">
        <f>'CLZ Pr'!N340</f>
        <v>0</v>
      </c>
      <c r="G340">
        <f>'CLZ Pr'!X340</f>
        <v>0</v>
      </c>
      <c r="H340">
        <f>'CLZ Pr'!E340</f>
        <v>0</v>
      </c>
      <c r="I340">
        <f>'CLZ Pr'!U340</f>
        <v>0</v>
      </c>
    </row>
    <row r="341" spans="1:9">
      <c r="A341" s="13" t="str">
        <f>IF('CLZ Pr'!C341 = "", "", 'CLZ Pr'!C341)</f>
        <v/>
      </c>
      <c r="B341">
        <f>'CLZ Pr'!O341</f>
        <v>0</v>
      </c>
      <c r="C341" s="14">
        <f>'CLZ Pr'!H341</f>
        <v>0</v>
      </c>
      <c r="D341">
        <f>'CLZ Pr'!W341</f>
        <v>0</v>
      </c>
      <c r="E341">
        <f>'CLZ Pr'!B341</f>
        <v>0</v>
      </c>
      <c r="F341">
        <f>'CLZ Pr'!N341</f>
        <v>0</v>
      </c>
      <c r="G341">
        <f>'CLZ Pr'!X341</f>
        <v>0</v>
      </c>
      <c r="H341">
        <f>'CLZ Pr'!E341</f>
        <v>0</v>
      </c>
      <c r="I341">
        <f>'CLZ Pr'!U341</f>
        <v>0</v>
      </c>
    </row>
    <row r="342" spans="1:9">
      <c r="A342" s="13" t="str">
        <f>IF('CLZ Pr'!C342 = "", "", 'CLZ Pr'!C342)</f>
        <v/>
      </c>
      <c r="B342">
        <f>'CLZ Pr'!O342</f>
        <v>0</v>
      </c>
      <c r="C342" s="14">
        <f>'CLZ Pr'!H342</f>
        <v>0</v>
      </c>
      <c r="D342">
        <f>'CLZ Pr'!W342</f>
        <v>0</v>
      </c>
      <c r="E342">
        <f>'CLZ Pr'!B342</f>
        <v>0</v>
      </c>
      <c r="F342">
        <f>'CLZ Pr'!N342</f>
        <v>0</v>
      </c>
      <c r="G342">
        <f>'CLZ Pr'!X342</f>
        <v>0</v>
      </c>
      <c r="H342">
        <f>'CLZ Pr'!E342</f>
        <v>0</v>
      </c>
      <c r="I342">
        <f>'CLZ Pr'!U342</f>
        <v>0</v>
      </c>
    </row>
    <row r="343" spans="1:9">
      <c r="A343" s="13" t="str">
        <f>IF('CLZ Pr'!C343 = "", "", 'CLZ Pr'!C343)</f>
        <v/>
      </c>
      <c r="B343">
        <f>'CLZ Pr'!O343</f>
        <v>0</v>
      </c>
      <c r="C343" s="14">
        <f>'CLZ Pr'!H343</f>
        <v>0</v>
      </c>
      <c r="D343">
        <f>'CLZ Pr'!W343</f>
        <v>0</v>
      </c>
      <c r="E343">
        <f>'CLZ Pr'!B343</f>
        <v>0</v>
      </c>
      <c r="F343">
        <f>'CLZ Pr'!N343</f>
        <v>0</v>
      </c>
      <c r="G343">
        <f>'CLZ Pr'!X343</f>
        <v>0</v>
      </c>
      <c r="H343">
        <f>'CLZ Pr'!E343</f>
        <v>0</v>
      </c>
      <c r="I343">
        <f>'CLZ Pr'!U343</f>
        <v>0</v>
      </c>
    </row>
    <row r="344" spans="1:9">
      <c r="A344" s="13" t="str">
        <f>IF('CLZ Pr'!C344 = "", "", 'CLZ Pr'!C344)</f>
        <v/>
      </c>
      <c r="B344">
        <f>'CLZ Pr'!O344</f>
        <v>0</v>
      </c>
      <c r="C344" s="14">
        <f>'CLZ Pr'!H344</f>
        <v>0</v>
      </c>
      <c r="D344">
        <f>'CLZ Pr'!W344</f>
        <v>0</v>
      </c>
      <c r="E344">
        <f>'CLZ Pr'!B344</f>
        <v>0</v>
      </c>
      <c r="F344">
        <f>'CLZ Pr'!N344</f>
        <v>0</v>
      </c>
      <c r="G344">
        <f>'CLZ Pr'!X344</f>
        <v>0</v>
      </c>
      <c r="H344">
        <f>'CLZ Pr'!E344</f>
        <v>0</v>
      </c>
      <c r="I344">
        <f>'CLZ Pr'!U344</f>
        <v>0</v>
      </c>
    </row>
    <row r="345" spans="1:9">
      <c r="A345" s="13" t="str">
        <f>IF('CLZ Pr'!C345 = "", "", 'CLZ Pr'!C345)</f>
        <v/>
      </c>
      <c r="B345">
        <f>'CLZ Pr'!O345</f>
        <v>0</v>
      </c>
      <c r="C345" s="14">
        <f>'CLZ Pr'!H345</f>
        <v>0</v>
      </c>
      <c r="D345">
        <f>'CLZ Pr'!W345</f>
        <v>0</v>
      </c>
      <c r="E345">
        <f>'CLZ Pr'!B345</f>
        <v>0</v>
      </c>
      <c r="F345">
        <f>'CLZ Pr'!N345</f>
        <v>0</v>
      </c>
      <c r="G345">
        <f>'CLZ Pr'!X345</f>
        <v>0</v>
      </c>
      <c r="H345">
        <f>'CLZ Pr'!E345</f>
        <v>0</v>
      </c>
      <c r="I345">
        <f>'CLZ Pr'!U345</f>
        <v>0</v>
      </c>
    </row>
    <row r="346" spans="1:9">
      <c r="A346" s="13" t="str">
        <f>IF('CLZ Pr'!C346 = "", "", 'CLZ Pr'!C346)</f>
        <v/>
      </c>
      <c r="B346">
        <f>'CLZ Pr'!O346</f>
        <v>0</v>
      </c>
      <c r="C346" s="14">
        <f>'CLZ Pr'!H346</f>
        <v>0</v>
      </c>
      <c r="D346">
        <f>'CLZ Pr'!W346</f>
        <v>0</v>
      </c>
      <c r="E346">
        <f>'CLZ Pr'!B346</f>
        <v>0</v>
      </c>
      <c r="F346">
        <f>'CLZ Pr'!N346</f>
        <v>0</v>
      </c>
      <c r="G346">
        <f>'CLZ Pr'!X346</f>
        <v>0</v>
      </c>
      <c r="H346">
        <f>'CLZ Pr'!E346</f>
        <v>0</v>
      </c>
      <c r="I346">
        <f>'CLZ Pr'!U346</f>
        <v>0</v>
      </c>
    </row>
    <row r="347" spans="1:9">
      <c r="A347" s="13" t="str">
        <f>IF('CLZ Pr'!C347 = "", "", 'CLZ Pr'!C347)</f>
        <v/>
      </c>
      <c r="B347">
        <f>'CLZ Pr'!O347</f>
        <v>0</v>
      </c>
      <c r="C347" s="14">
        <f>'CLZ Pr'!H347</f>
        <v>0</v>
      </c>
      <c r="D347">
        <f>'CLZ Pr'!W347</f>
        <v>0</v>
      </c>
      <c r="E347">
        <f>'CLZ Pr'!B347</f>
        <v>0</v>
      </c>
      <c r="F347">
        <f>'CLZ Pr'!N347</f>
        <v>0</v>
      </c>
      <c r="G347">
        <f>'CLZ Pr'!X347</f>
        <v>0</v>
      </c>
      <c r="H347">
        <f>'CLZ Pr'!E347</f>
        <v>0</v>
      </c>
      <c r="I347">
        <f>'CLZ Pr'!U347</f>
        <v>0</v>
      </c>
    </row>
    <row r="348" spans="1:9">
      <c r="A348" s="13" t="str">
        <f>IF('CLZ Pr'!C348 = "", "", 'CLZ Pr'!C348)</f>
        <v/>
      </c>
      <c r="B348">
        <f>'CLZ Pr'!O348</f>
        <v>0</v>
      </c>
      <c r="C348" s="14">
        <f>'CLZ Pr'!H348</f>
        <v>0</v>
      </c>
      <c r="D348">
        <f>'CLZ Pr'!W348</f>
        <v>0</v>
      </c>
      <c r="E348">
        <f>'CLZ Pr'!B348</f>
        <v>0</v>
      </c>
      <c r="F348">
        <f>'CLZ Pr'!N348</f>
        <v>0</v>
      </c>
      <c r="G348">
        <f>'CLZ Pr'!X348</f>
        <v>0</v>
      </c>
      <c r="H348">
        <f>'CLZ Pr'!E348</f>
        <v>0</v>
      </c>
      <c r="I348">
        <f>'CLZ Pr'!U348</f>
        <v>0</v>
      </c>
    </row>
    <row r="349" spans="1:9">
      <c r="A349" s="13" t="str">
        <f>IF('CLZ Pr'!C349 = "", "", 'CLZ Pr'!C349)</f>
        <v/>
      </c>
      <c r="B349">
        <f>'CLZ Pr'!O349</f>
        <v>0</v>
      </c>
      <c r="C349" s="14">
        <f>'CLZ Pr'!H349</f>
        <v>0</v>
      </c>
      <c r="D349">
        <f>'CLZ Pr'!W349</f>
        <v>0</v>
      </c>
      <c r="E349">
        <f>'CLZ Pr'!B349</f>
        <v>0</v>
      </c>
      <c r="F349">
        <f>'CLZ Pr'!N349</f>
        <v>0</v>
      </c>
      <c r="G349">
        <f>'CLZ Pr'!X349</f>
        <v>0</v>
      </c>
      <c r="H349">
        <f>'CLZ Pr'!E349</f>
        <v>0</v>
      </c>
      <c r="I349">
        <f>'CLZ Pr'!U349</f>
        <v>0</v>
      </c>
    </row>
    <row r="350" spans="1:9">
      <c r="A350" s="13" t="str">
        <f>IF('CLZ Pr'!C350 = "", "", 'CLZ Pr'!C350)</f>
        <v/>
      </c>
      <c r="B350">
        <f>'CLZ Pr'!O350</f>
        <v>0</v>
      </c>
      <c r="C350" s="14">
        <f>'CLZ Pr'!H350</f>
        <v>0</v>
      </c>
      <c r="D350">
        <f>'CLZ Pr'!W350</f>
        <v>0</v>
      </c>
      <c r="E350">
        <f>'CLZ Pr'!B350</f>
        <v>0</v>
      </c>
      <c r="F350">
        <f>'CLZ Pr'!N350</f>
        <v>0</v>
      </c>
      <c r="G350">
        <f>'CLZ Pr'!X350</f>
        <v>0</v>
      </c>
      <c r="H350">
        <f>'CLZ Pr'!E350</f>
        <v>0</v>
      </c>
      <c r="I350">
        <f>'CLZ Pr'!U350</f>
        <v>0</v>
      </c>
    </row>
    <row r="351" spans="1:9">
      <c r="A351" s="13" t="str">
        <f>IF('CLZ Pr'!C351 = "", "", 'CLZ Pr'!C351)</f>
        <v/>
      </c>
      <c r="B351">
        <f>'CLZ Pr'!O351</f>
        <v>0</v>
      </c>
      <c r="C351" s="14">
        <f>'CLZ Pr'!H351</f>
        <v>0</v>
      </c>
      <c r="D351">
        <f>'CLZ Pr'!W351</f>
        <v>0</v>
      </c>
      <c r="E351">
        <f>'CLZ Pr'!B351</f>
        <v>0</v>
      </c>
      <c r="F351">
        <f>'CLZ Pr'!N351</f>
        <v>0</v>
      </c>
      <c r="G351">
        <f>'CLZ Pr'!X351</f>
        <v>0</v>
      </c>
      <c r="H351">
        <f>'CLZ Pr'!E351</f>
        <v>0</v>
      </c>
      <c r="I351">
        <f>'CLZ Pr'!U351</f>
        <v>0</v>
      </c>
    </row>
    <row r="352" spans="1:9">
      <c r="A352" s="13" t="str">
        <f>IF('CLZ Pr'!C352 = "", "", 'CLZ Pr'!C352)</f>
        <v/>
      </c>
      <c r="B352">
        <f>'CLZ Pr'!O352</f>
        <v>0</v>
      </c>
      <c r="C352" s="14">
        <f>'CLZ Pr'!H352</f>
        <v>0</v>
      </c>
      <c r="D352">
        <f>'CLZ Pr'!W352</f>
        <v>0</v>
      </c>
      <c r="E352">
        <f>'CLZ Pr'!B352</f>
        <v>0</v>
      </c>
      <c r="F352">
        <f>'CLZ Pr'!N352</f>
        <v>0</v>
      </c>
      <c r="G352">
        <f>'CLZ Pr'!X352</f>
        <v>0</v>
      </c>
      <c r="H352">
        <f>'CLZ Pr'!E352</f>
        <v>0</v>
      </c>
      <c r="I352">
        <f>'CLZ Pr'!U352</f>
        <v>0</v>
      </c>
    </row>
    <row r="353" spans="1:9">
      <c r="A353" s="13" t="str">
        <f>IF('CLZ Pr'!C353 = "", "", 'CLZ Pr'!C353)</f>
        <v/>
      </c>
      <c r="B353">
        <f>'CLZ Pr'!O353</f>
        <v>0</v>
      </c>
      <c r="C353" s="14">
        <f>'CLZ Pr'!H353</f>
        <v>0</v>
      </c>
      <c r="D353">
        <f>'CLZ Pr'!W353</f>
        <v>0</v>
      </c>
      <c r="E353">
        <f>'CLZ Pr'!B353</f>
        <v>0</v>
      </c>
      <c r="F353">
        <f>'CLZ Pr'!N353</f>
        <v>0</v>
      </c>
      <c r="G353">
        <f>'CLZ Pr'!X353</f>
        <v>0</v>
      </c>
      <c r="H353">
        <f>'CLZ Pr'!E353</f>
        <v>0</v>
      </c>
      <c r="I353">
        <f>'CLZ Pr'!U353</f>
        <v>0</v>
      </c>
    </row>
    <row r="354" spans="1:9">
      <c r="A354" s="13" t="str">
        <f>IF('CLZ Pr'!C354 = "", "", 'CLZ Pr'!C354)</f>
        <v/>
      </c>
      <c r="B354">
        <f>'CLZ Pr'!O354</f>
        <v>0</v>
      </c>
      <c r="C354" s="14">
        <f>'CLZ Pr'!H354</f>
        <v>0</v>
      </c>
      <c r="D354">
        <f>'CLZ Pr'!W354</f>
        <v>0</v>
      </c>
      <c r="E354">
        <f>'CLZ Pr'!B354</f>
        <v>0</v>
      </c>
      <c r="F354">
        <f>'CLZ Pr'!N354</f>
        <v>0</v>
      </c>
      <c r="G354">
        <f>'CLZ Pr'!X354</f>
        <v>0</v>
      </c>
      <c r="H354">
        <f>'CLZ Pr'!E354</f>
        <v>0</v>
      </c>
      <c r="I354">
        <f>'CLZ Pr'!U354</f>
        <v>0</v>
      </c>
    </row>
    <row r="355" spans="1:9">
      <c r="A355" s="13" t="str">
        <f>IF('CLZ Pr'!C355 = "", "", 'CLZ Pr'!C355)</f>
        <v/>
      </c>
      <c r="B355">
        <f>'CLZ Pr'!O355</f>
        <v>0</v>
      </c>
      <c r="C355" s="14">
        <f>'CLZ Pr'!H355</f>
        <v>0</v>
      </c>
      <c r="D355">
        <f>'CLZ Pr'!W355</f>
        <v>0</v>
      </c>
      <c r="E355">
        <f>'CLZ Pr'!B355</f>
        <v>0</v>
      </c>
      <c r="F355">
        <f>'CLZ Pr'!N355</f>
        <v>0</v>
      </c>
      <c r="G355">
        <f>'CLZ Pr'!X355</f>
        <v>0</v>
      </c>
      <c r="H355">
        <f>'CLZ Pr'!E355</f>
        <v>0</v>
      </c>
      <c r="I355">
        <f>'CLZ Pr'!U355</f>
        <v>0</v>
      </c>
    </row>
    <row r="356" spans="1:9">
      <c r="A356" s="13" t="str">
        <f>IF('CLZ Pr'!C356 = "", "", 'CLZ Pr'!C356)</f>
        <v/>
      </c>
      <c r="B356">
        <f>'CLZ Pr'!O356</f>
        <v>0</v>
      </c>
      <c r="C356" s="14">
        <f>'CLZ Pr'!H356</f>
        <v>0</v>
      </c>
      <c r="D356">
        <f>'CLZ Pr'!W356</f>
        <v>0</v>
      </c>
      <c r="E356">
        <f>'CLZ Pr'!B356</f>
        <v>0</v>
      </c>
      <c r="F356">
        <f>'CLZ Pr'!N356</f>
        <v>0</v>
      </c>
      <c r="G356">
        <f>'CLZ Pr'!X356</f>
        <v>0</v>
      </c>
      <c r="H356">
        <f>'CLZ Pr'!E356</f>
        <v>0</v>
      </c>
      <c r="I356">
        <f>'CLZ Pr'!U356</f>
        <v>0</v>
      </c>
    </row>
    <row r="357" spans="1:9">
      <c r="A357" s="13" t="str">
        <f>IF('CLZ Pr'!C357 = "", "", 'CLZ Pr'!C357)</f>
        <v/>
      </c>
      <c r="B357">
        <f>'CLZ Pr'!O357</f>
        <v>0</v>
      </c>
      <c r="C357" s="14">
        <f>'CLZ Pr'!H357</f>
        <v>0</v>
      </c>
      <c r="D357">
        <f>'CLZ Pr'!W357</f>
        <v>0</v>
      </c>
      <c r="E357">
        <f>'CLZ Pr'!B357</f>
        <v>0</v>
      </c>
      <c r="F357">
        <f>'CLZ Pr'!N357</f>
        <v>0</v>
      </c>
      <c r="G357">
        <f>'CLZ Pr'!X357</f>
        <v>0</v>
      </c>
      <c r="H357">
        <f>'CLZ Pr'!E357</f>
        <v>0</v>
      </c>
      <c r="I357">
        <f>'CLZ Pr'!U357</f>
        <v>0</v>
      </c>
    </row>
    <row r="358" spans="1:9">
      <c r="A358" s="13" t="str">
        <f>IF('CLZ Pr'!C358 = "", "", 'CLZ Pr'!C358)</f>
        <v/>
      </c>
      <c r="B358">
        <f>'CLZ Pr'!O358</f>
        <v>0</v>
      </c>
      <c r="C358" s="14">
        <f>'CLZ Pr'!H358</f>
        <v>0</v>
      </c>
      <c r="D358">
        <f>'CLZ Pr'!W358</f>
        <v>0</v>
      </c>
      <c r="E358">
        <f>'CLZ Pr'!B358</f>
        <v>0</v>
      </c>
      <c r="F358">
        <f>'CLZ Pr'!N358</f>
        <v>0</v>
      </c>
      <c r="G358">
        <f>'CLZ Pr'!X358</f>
        <v>0</v>
      </c>
      <c r="H358">
        <f>'CLZ Pr'!E358</f>
        <v>0</v>
      </c>
      <c r="I358">
        <f>'CLZ Pr'!U358</f>
        <v>0</v>
      </c>
    </row>
    <row r="359" spans="1:9">
      <c r="A359" s="13" t="str">
        <f>IF('CLZ Pr'!C359 = "", "", 'CLZ Pr'!C359)</f>
        <v/>
      </c>
      <c r="B359">
        <f>'CLZ Pr'!O359</f>
        <v>0</v>
      </c>
      <c r="C359" s="14">
        <f>'CLZ Pr'!H359</f>
        <v>0</v>
      </c>
      <c r="D359">
        <f>'CLZ Pr'!W359</f>
        <v>0</v>
      </c>
      <c r="E359">
        <f>'CLZ Pr'!B359</f>
        <v>0</v>
      </c>
      <c r="F359">
        <f>'CLZ Pr'!N359</f>
        <v>0</v>
      </c>
      <c r="G359">
        <f>'CLZ Pr'!X359</f>
        <v>0</v>
      </c>
      <c r="H359">
        <f>'CLZ Pr'!E359</f>
        <v>0</v>
      </c>
      <c r="I359">
        <f>'CLZ Pr'!U359</f>
        <v>0</v>
      </c>
    </row>
    <row r="360" spans="1:9">
      <c r="A360" s="13" t="str">
        <f>IF('CLZ Pr'!C360 = "", "", 'CLZ Pr'!C360)</f>
        <v/>
      </c>
      <c r="B360">
        <f>'CLZ Pr'!O360</f>
        <v>0</v>
      </c>
      <c r="C360" s="14">
        <f>'CLZ Pr'!H360</f>
        <v>0</v>
      </c>
      <c r="D360">
        <f>'CLZ Pr'!W360</f>
        <v>0</v>
      </c>
      <c r="E360">
        <f>'CLZ Pr'!B360</f>
        <v>0</v>
      </c>
      <c r="F360">
        <f>'CLZ Pr'!N360</f>
        <v>0</v>
      </c>
      <c r="G360">
        <f>'CLZ Pr'!X360</f>
        <v>0</v>
      </c>
      <c r="H360">
        <f>'CLZ Pr'!E360</f>
        <v>0</v>
      </c>
      <c r="I360">
        <f>'CLZ Pr'!U360</f>
        <v>0</v>
      </c>
    </row>
    <row r="361" spans="1:9">
      <c r="A361" s="13" t="str">
        <f>IF('CLZ Pr'!C361 = "", "", 'CLZ Pr'!C361)</f>
        <v/>
      </c>
      <c r="B361">
        <f>'CLZ Pr'!O361</f>
        <v>0</v>
      </c>
      <c r="C361" s="14">
        <f>'CLZ Pr'!H361</f>
        <v>0</v>
      </c>
      <c r="D361">
        <f>'CLZ Pr'!W361</f>
        <v>0</v>
      </c>
      <c r="E361">
        <f>'CLZ Pr'!B361</f>
        <v>0</v>
      </c>
      <c r="F361">
        <f>'CLZ Pr'!N361</f>
        <v>0</v>
      </c>
      <c r="G361">
        <f>'CLZ Pr'!X361</f>
        <v>0</v>
      </c>
      <c r="H361">
        <f>'CLZ Pr'!E361</f>
        <v>0</v>
      </c>
      <c r="I361">
        <f>'CLZ Pr'!U361</f>
        <v>0</v>
      </c>
    </row>
    <row r="362" spans="1:9">
      <c r="A362" s="13" t="str">
        <f>IF('CLZ Pr'!C362 = "", "", 'CLZ Pr'!C362)</f>
        <v/>
      </c>
      <c r="B362">
        <f>'CLZ Pr'!O362</f>
        <v>0</v>
      </c>
      <c r="C362" s="14">
        <f>'CLZ Pr'!H362</f>
        <v>0</v>
      </c>
      <c r="D362">
        <f>'CLZ Pr'!W362</f>
        <v>0</v>
      </c>
      <c r="E362">
        <f>'CLZ Pr'!B362</f>
        <v>0</v>
      </c>
      <c r="F362">
        <f>'CLZ Pr'!N362</f>
        <v>0</v>
      </c>
      <c r="G362">
        <f>'CLZ Pr'!X362</f>
        <v>0</v>
      </c>
      <c r="H362">
        <f>'CLZ Pr'!E362</f>
        <v>0</v>
      </c>
      <c r="I362">
        <f>'CLZ Pr'!U362</f>
        <v>0</v>
      </c>
    </row>
    <row r="363" spans="1:9">
      <c r="A363" s="13" t="str">
        <f>IF('CLZ Pr'!C363 = "", "", 'CLZ Pr'!C363)</f>
        <v/>
      </c>
      <c r="B363">
        <f>'CLZ Pr'!O363</f>
        <v>0</v>
      </c>
      <c r="C363" s="14">
        <f>'CLZ Pr'!H363</f>
        <v>0</v>
      </c>
      <c r="D363">
        <f>'CLZ Pr'!W363</f>
        <v>0</v>
      </c>
      <c r="E363">
        <f>'CLZ Pr'!B363</f>
        <v>0</v>
      </c>
      <c r="F363">
        <f>'CLZ Pr'!N363</f>
        <v>0</v>
      </c>
      <c r="G363">
        <f>'CLZ Pr'!X363</f>
        <v>0</v>
      </c>
      <c r="H363">
        <f>'CLZ Pr'!E363</f>
        <v>0</v>
      </c>
      <c r="I363">
        <f>'CLZ Pr'!U363</f>
        <v>0</v>
      </c>
    </row>
    <row r="364" spans="1:9">
      <c r="A364" s="13" t="str">
        <f>IF('CLZ Pr'!C364 = "", "", 'CLZ Pr'!C364)</f>
        <v/>
      </c>
      <c r="B364">
        <f>'CLZ Pr'!O364</f>
        <v>0</v>
      </c>
      <c r="C364" s="14">
        <f>'CLZ Pr'!H364</f>
        <v>0</v>
      </c>
      <c r="D364">
        <f>'CLZ Pr'!W364</f>
        <v>0</v>
      </c>
      <c r="E364">
        <f>'CLZ Pr'!B364</f>
        <v>0</v>
      </c>
      <c r="F364">
        <f>'CLZ Pr'!N364</f>
        <v>0</v>
      </c>
      <c r="G364">
        <f>'CLZ Pr'!X364</f>
        <v>0</v>
      </c>
      <c r="H364">
        <f>'CLZ Pr'!E364</f>
        <v>0</v>
      </c>
      <c r="I364">
        <f>'CLZ Pr'!U364</f>
        <v>0</v>
      </c>
    </row>
    <row r="365" spans="1:9">
      <c r="A365" s="13" t="str">
        <f>IF('CLZ Pr'!C365 = "", "", 'CLZ Pr'!C365)</f>
        <v/>
      </c>
      <c r="B365">
        <f>'CLZ Pr'!O365</f>
        <v>0</v>
      </c>
      <c r="C365" s="14">
        <f>'CLZ Pr'!H365</f>
        <v>0</v>
      </c>
      <c r="D365">
        <f>'CLZ Pr'!W365</f>
        <v>0</v>
      </c>
      <c r="E365">
        <f>'CLZ Pr'!B365</f>
        <v>0</v>
      </c>
      <c r="F365">
        <f>'CLZ Pr'!N365</f>
        <v>0</v>
      </c>
      <c r="G365">
        <f>'CLZ Pr'!X365</f>
        <v>0</v>
      </c>
      <c r="H365">
        <f>'CLZ Pr'!E365</f>
        <v>0</v>
      </c>
      <c r="I365">
        <f>'CLZ Pr'!U365</f>
        <v>0</v>
      </c>
    </row>
    <row r="366" spans="1:9">
      <c r="A366" s="13" t="str">
        <f>IF('CLZ Pr'!C366 = "", "", 'CLZ Pr'!C366)</f>
        <v/>
      </c>
      <c r="B366">
        <f>'CLZ Pr'!O366</f>
        <v>0</v>
      </c>
      <c r="C366" s="14">
        <f>'CLZ Pr'!H366</f>
        <v>0</v>
      </c>
      <c r="D366">
        <f>'CLZ Pr'!W366</f>
        <v>0</v>
      </c>
      <c r="E366">
        <f>'CLZ Pr'!B366</f>
        <v>0</v>
      </c>
      <c r="F366">
        <f>'CLZ Pr'!N366</f>
        <v>0</v>
      </c>
      <c r="G366">
        <f>'CLZ Pr'!X366</f>
        <v>0</v>
      </c>
      <c r="H366">
        <f>'CLZ Pr'!E366</f>
        <v>0</v>
      </c>
      <c r="I366">
        <f>'CLZ Pr'!U366</f>
        <v>0</v>
      </c>
    </row>
    <row r="367" spans="1:9">
      <c r="A367" s="13" t="str">
        <f>IF('CLZ Pr'!C367 = "", "", 'CLZ Pr'!C367)</f>
        <v/>
      </c>
      <c r="B367">
        <f>'CLZ Pr'!O367</f>
        <v>0</v>
      </c>
      <c r="C367" s="14">
        <f>'CLZ Pr'!H367</f>
        <v>0</v>
      </c>
      <c r="D367">
        <f>'CLZ Pr'!W367</f>
        <v>0</v>
      </c>
      <c r="E367">
        <f>'CLZ Pr'!B367</f>
        <v>0</v>
      </c>
      <c r="F367">
        <f>'CLZ Pr'!N367</f>
        <v>0</v>
      </c>
      <c r="G367">
        <f>'CLZ Pr'!X367</f>
        <v>0</v>
      </c>
      <c r="H367">
        <f>'CLZ Pr'!E367</f>
        <v>0</v>
      </c>
      <c r="I367">
        <f>'CLZ Pr'!U367</f>
        <v>0</v>
      </c>
    </row>
    <row r="368" spans="1:9">
      <c r="A368" s="13" t="str">
        <f>IF('CLZ Pr'!C368 = "", "", 'CLZ Pr'!C368)</f>
        <v/>
      </c>
      <c r="B368">
        <f>'CLZ Pr'!O368</f>
        <v>0</v>
      </c>
      <c r="C368" s="14">
        <f>'CLZ Pr'!H368</f>
        <v>0</v>
      </c>
      <c r="D368">
        <f>'CLZ Pr'!W368</f>
        <v>0</v>
      </c>
      <c r="E368">
        <f>'CLZ Pr'!B368</f>
        <v>0</v>
      </c>
      <c r="F368">
        <f>'CLZ Pr'!N368</f>
        <v>0</v>
      </c>
      <c r="G368">
        <f>'CLZ Pr'!X368</f>
        <v>0</v>
      </c>
      <c r="H368">
        <f>'CLZ Pr'!E368</f>
        <v>0</v>
      </c>
      <c r="I368">
        <f>'CLZ Pr'!U368</f>
        <v>0</v>
      </c>
    </row>
    <row r="369" spans="1:9">
      <c r="A369" s="13" t="str">
        <f>IF('CLZ Pr'!C369 = "", "", 'CLZ Pr'!C369)</f>
        <v/>
      </c>
      <c r="B369">
        <f>'CLZ Pr'!O369</f>
        <v>0</v>
      </c>
      <c r="C369" s="14">
        <f>'CLZ Pr'!H369</f>
        <v>0</v>
      </c>
      <c r="D369">
        <f>'CLZ Pr'!W369</f>
        <v>0</v>
      </c>
      <c r="E369">
        <f>'CLZ Pr'!B369</f>
        <v>0</v>
      </c>
      <c r="F369">
        <f>'CLZ Pr'!N369</f>
        <v>0</v>
      </c>
      <c r="G369">
        <f>'CLZ Pr'!X369</f>
        <v>0</v>
      </c>
      <c r="H369">
        <f>'CLZ Pr'!E369</f>
        <v>0</v>
      </c>
      <c r="I369">
        <f>'CLZ Pr'!U369</f>
        <v>0</v>
      </c>
    </row>
    <row r="370" spans="1:9">
      <c r="A370" s="13" t="str">
        <f>IF('CLZ Pr'!C370 = "", "", 'CLZ Pr'!C370)</f>
        <v/>
      </c>
      <c r="B370">
        <f>'CLZ Pr'!O370</f>
        <v>0</v>
      </c>
      <c r="C370" s="14">
        <f>'CLZ Pr'!H370</f>
        <v>0</v>
      </c>
      <c r="D370">
        <f>'CLZ Pr'!W370</f>
        <v>0</v>
      </c>
      <c r="E370">
        <f>'CLZ Pr'!B370</f>
        <v>0</v>
      </c>
      <c r="F370">
        <f>'CLZ Pr'!N370</f>
        <v>0</v>
      </c>
      <c r="G370">
        <f>'CLZ Pr'!X370</f>
        <v>0</v>
      </c>
      <c r="H370">
        <f>'CLZ Pr'!E370</f>
        <v>0</v>
      </c>
      <c r="I370">
        <f>'CLZ Pr'!U370</f>
        <v>0</v>
      </c>
    </row>
    <row r="371" spans="1:9">
      <c r="A371" s="13" t="str">
        <f>IF('CLZ Pr'!C371 = "", "", 'CLZ Pr'!C371)</f>
        <v/>
      </c>
      <c r="B371">
        <f>'CLZ Pr'!O371</f>
        <v>0</v>
      </c>
      <c r="C371" s="14">
        <f>'CLZ Pr'!H371</f>
        <v>0</v>
      </c>
      <c r="D371">
        <f>'CLZ Pr'!W371</f>
        <v>0</v>
      </c>
      <c r="E371">
        <f>'CLZ Pr'!B371</f>
        <v>0</v>
      </c>
      <c r="F371">
        <f>'CLZ Pr'!N371</f>
        <v>0</v>
      </c>
      <c r="G371">
        <f>'CLZ Pr'!X371</f>
        <v>0</v>
      </c>
      <c r="H371">
        <f>'CLZ Pr'!E371</f>
        <v>0</v>
      </c>
      <c r="I371">
        <f>'CLZ Pr'!U371</f>
        <v>0</v>
      </c>
    </row>
    <row r="372" spans="1:9">
      <c r="A372" s="13" t="str">
        <f>IF('CLZ Pr'!C372 = "", "", 'CLZ Pr'!C372)</f>
        <v/>
      </c>
      <c r="B372">
        <f>'CLZ Pr'!O372</f>
        <v>0</v>
      </c>
      <c r="C372" s="14">
        <f>'CLZ Pr'!H372</f>
        <v>0</v>
      </c>
      <c r="D372">
        <f>'CLZ Pr'!W372</f>
        <v>0</v>
      </c>
      <c r="E372">
        <f>'CLZ Pr'!B372</f>
        <v>0</v>
      </c>
      <c r="F372">
        <f>'CLZ Pr'!N372</f>
        <v>0</v>
      </c>
      <c r="G372">
        <f>'CLZ Pr'!X372</f>
        <v>0</v>
      </c>
      <c r="H372">
        <f>'CLZ Pr'!E372</f>
        <v>0</v>
      </c>
      <c r="I372">
        <f>'CLZ Pr'!U372</f>
        <v>0</v>
      </c>
    </row>
    <row r="373" spans="1:9">
      <c r="A373" s="13" t="str">
        <f>IF('CLZ Pr'!C373 = "", "", 'CLZ Pr'!C373)</f>
        <v/>
      </c>
      <c r="B373">
        <f>'CLZ Pr'!O373</f>
        <v>0</v>
      </c>
      <c r="C373" s="14">
        <f>'CLZ Pr'!H373</f>
        <v>0</v>
      </c>
      <c r="D373">
        <f>'CLZ Pr'!W373</f>
        <v>0</v>
      </c>
      <c r="E373">
        <f>'CLZ Pr'!B373</f>
        <v>0</v>
      </c>
      <c r="F373">
        <f>'CLZ Pr'!N373</f>
        <v>0</v>
      </c>
      <c r="G373">
        <f>'CLZ Pr'!X373</f>
        <v>0</v>
      </c>
      <c r="H373">
        <f>'CLZ Pr'!E373</f>
        <v>0</v>
      </c>
      <c r="I373">
        <f>'CLZ Pr'!U373</f>
        <v>0</v>
      </c>
    </row>
    <row r="374" spans="1:9">
      <c r="A374" s="13" t="str">
        <f>IF('CLZ Pr'!C374 = "", "", 'CLZ Pr'!C374)</f>
        <v/>
      </c>
      <c r="B374">
        <f>'CLZ Pr'!O374</f>
        <v>0</v>
      </c>
      <c r="C374" s="14">
        <f>'CLZ Pr'!H374</f>
        <v>0</v>
      </c>
      <c r="D374">
        <f>'CLZ Pr'!W374</f>
        <v>0</v>
      </c>
      <c r="E374">
        <f>'CLZ Pr'!B374</f>
        <v>0</v>
      </c>
      <c r="F374">
        <f>'CLZ Pr'!N374</f>
        <v>0</v>
      </c>
      <c r="G374">
        <f>'CLZ Pr'!X374</f>
        <v>0</v>
      </c>
      <c r="H374">
        <f>'CLZ Pr'!E374</f>
        <v>0</v>
      </c>
      <c r="I374">
        <f>'CLZ Pr'!U374</f>
        <v>0</v>
      </c>
    </row>
    <row r="375" spans="1:9">
      <c r="A375" s="13" t="str">
        <f>IF('CLZ Pr'!C375 = "", "", 'CLZ Pr'!C375)</f>
        <v/>
      </c>
      <c r="B375">
        <f>'CLZ Pr'!O375</f>
        <v>0</v>
      </c>
      <c r="C375" s="14">
        <f>'CLZ Pr'!H375</f>
        <v>0</v>
      </c>
      <c r="D375">
        <f>'CLZ Pr'!W375</f>
        <v>0</v>
      </c>
      <c r="E375">
        <f>'CLZ Pr'!B375</f>
        <v>0</v>
      </c>
      <c r="F375">
        <f>'CLZ Pr'!N375</f>
        <v>0</v>
      </c>
      <c r="G375">
        <f>'CLZ Pr'!X375</f>
        <v>0</v>
      </c>
      <c r="H375">
        <f>'CLZ Pr'!E375</f>
        <v>0</v>
      </c>
      <c r="I375">
        <f>'CLZ Pr'!U375</f>
        <v>0</v>
      </c>
    </row>
    <row r="376" spans="1:9">
      <c r="A376" s="13" t="str">
        <f>IF('CLZ Pr'!C376 = "", "", 'CLZ Pr'!C376)</f>
        <v/>
      </c>
      <c r="B376">
        <f>'CLZ Pr'!O376</f>
        <v>0</v>
      </c>
      <c r="C376" s="14">
        <f>'CLZ Pr'!H376</f>
        <v>0</v>
      </c>
      <c r="D376">
        <f>'CLZ Pr'!W376</f>
        <v>0</v>
      </c>
      <c r="E376">
        <f>'CLZ Pr'!B376</f>
        <v>0</v>
      </c>
      <c r="F376">
        <f>'CLZ Pr'!N376</f>
        <v>0</v>
      </c>
      <c r="G376">
        <f>'CLZ Pr'!X376</f>
        <v>0</v>
      </c>
      <c r="H376">
        <f>'CLZ Pr'!E376</f>
        <v>0</v>
      </c>
      <c r="I376">
        <f>'CLZ Pr'!U376</f>
        <v>0</v>
      </c>
    </row>
    <row r="377" spans="1:9">
      <c r="A377" s="13" t="str">
        <f>IF('CLZ Pr'!C377 = "", "", 'CLZ Pr'!C377)</f>
        <v/>
      </c>
      <c r="B377">
        <f>'CLZ Pr'!O377</f>
        <v>0</v>
      </c>
      <c r="C377" s="14">
        <f>'CLZ Pr'!H377</f>
        <v>0</v>
      </c>
      <c r="D377">
        <f>'CLZ Pr'!W377</f>
        <v>0</v>
      </c>
      <c r="E377">
        <f>'CLZ Pr'!B377</f>
        <v>0</v>
      </c>
      <c r="F377">
        <f>'CLZ Pr'!N377</f>
        <v>0</v>
      </c>
      <c r="G377">
        <f>'CLZ Pr'!X377</f>
        <v>0</v>
      </c>
      <c r="H377">
        <f>'CLZ Pr'!E377</f>
        <v>0</v>
      </c>
      <c r="I377">
        <f>'CLZ Pr'!U377</f>
        <v>0</v>
      </c>
    </row>
    <row r="378" spans="1:9">
      <c r="A378" s="13" t="str">
        <f>IF('CLZ Pr'!C378 = "", "", 'CLZ Pr'!C378)</f>
        <v/>
      </c>
      <c r="B378">
        <f>'CLZ Pr'!O378</f>
        <v>0</v>
      </c>
      <c r="C378" s="14">
        <f>'CLZ Pr'!H378</f>
        <v>0</v>
      </c>
      <c r="D378">
        <f>'CLZ Pr'!W378</f>
        <v>0</v>
      </c>
      <c r="E378">
        <f>'CLZ Pr'!B378</f>
        <v>0</v>
      </c>
      <c r="F378">
        <f>'CLZ Pr'!N378</f>
        <v>0</v>
      </c>
      <c r="G378">
        <f>'CLZ Pr'!X378</f>
        <v>0</v>
      </c>
      <c r="H378">
        <f>'CLZ Pr'!E378</f>
        <v>0</v>
      </c>
      <c r="I378">
        <f>'CLZ Pr'!U378</f>
        <v>0</v>
      </c>
    </row>
    <row r="379" spans="1:9">
      <c r="A379" s="13" t="str">
        <f>IF('CLZ Pr'!C379 = "", "", 'CLZ Pr'!C379)</f>
        <v/>
      </c>
      <c r="B379">
        <f>'CLZ Pr'!O379</f>
        <v>0</v>
      </c>
      <c r="C379" s="14">
        <f>'CLZ Pr'!H379</f>
        <v>0</v>
      </c>
      <c r="D379">
        <f>'CLZ Pr'!W379</f>
        <v>0</v>
      </c>
      <c r="E379">
        <f>'CLZ Pr'!B379</f>
        <v>0</v>
      </c>
      <c r="F379">
        <f>'CLZ Pr'!N379</f>
        <v>0</v>
      </c>
      <c r="G379">
        <f>'CLZ Pr'!X379</f>
        <v>0</v>
      </c>
      <c r="H379">
        <f>'CLZ Pr'!E379</f>
        <v>0</v>
      </c>
      <c r="I379">
        <f>'CLZ Pr'!U379</f>
        <v>0</v>
      </c>
    </row>
    <row r="380" spans="1:9">
      <c r="A380" s="13" t="str">
        <f>IF('CLZ Pr'!C380 = "", "", 'CLZ Pr'!C380)</f>
        <v/>
      </c>
      <c r="B380">
        <f>'CLZ Pr'!O380</f>
        <v>0</v>
      </c>
      <c r="C380" s="14">
        <f>'CLZ Pr'!H380</f>
        <v>0</v>
      </c>
      <c r="D380">
        <f>'CLZ Pr'!W380</f>
        <v>0</v>
      </c>
      <c r="E380">
        <f>'CLZ Pr'!B380</f>
        <v>0</v>
      </c>
      <c r="F380">
        <f>'CLZ Pr'!N380</f>
        <v>0</v>
      </c>
      <c r="G380">
        <f>'CLZ Pr'!X380</f>
        <v>0</v>
      </c>
      <c r="H380">
        <f>'CLZ Pr'!E380</f>
        <v>0</v>
      </c>
      <c r="I380">
        <f>'CLZ Pr'!U380</f>
        <v>0</v>
      </c>
    </row>
    <row r="381" spans="1:9">
      <c r="A381" s="13" t="str">
        <f>IF('CLZ Pr'!C381 = "", "", 'CLZ Pr'!C381)</f>
        <v/>
      </c>
      <c r="B381">
        <f>'CLZ Pr'!O381</f>
        <v>0</v>
      </c>
      <c r="C381" s="14">
        <f>'CLZ Pr'!H381</f>
        <v>0</v>
      </c>
      <c r="D381">
        <f>'CLZ Pr'!W381</f>
        <v>0</v>
      </c>
      <c r="E381">
        <f>'CLZ Pr'!B381</f>
        <v>0</v>
      </c>
      <c r="F381">
        <f>'CLZ Pr'!N381</f>
        <v>0</v>
      </c>
      <c r="G381">
        <f>'CLZ Pr'!X381</f>
        <v>0</v>
      </c>
      <c r="H381">
        <f>'CLZ Pr'!E381</f>
        <v>0</v>
      </c>
      <c r="I381">
        <f>'CLZ Pr'!U381</f>
        <v>0</v>
      </c>
    </row>
    <row r="382" spans="1:9">
      <c r="A382" s="13" t="str">
        <f>IF('CLZ Pr'!C382 = "", "", 'CLZ Pr'!C382)</f>
        <v/>
      </c>
      <c r="B382">
        <f>'CLZ Pr'!O382</f>
        <v>0</v>
      </c>
      <c r="C382" s="14">
        <f>'CLZ Pr'!H382</f>
        <v>0</v>
      </c>
      <c r="D382">
        <f>'CLZ Pr'!W382</f>
        <v>0</v>
      </c>
      <c r="E382">
        <f>'CLZ Pr'!B382</f>
        <v>0</v>
      </c>
      <c r="F382">
        <f>'CLZ Pr'!N382</f>
        <v>0</v>
      </c>
      <c r="G382">
        <f>'CLZ Pr'!X382</f>
        <v>0</v>
      </c>
      <c r="H382">
        <f>'CLZ Pr'!E382</f>
        <v>0</v>
      </c>
      <c r="I382">
        <f>'CLZ Pr'!U382</f>
        <v>0</v>
      </c>
    </row>
    <row r="383" spans="1:9">
      <c r="A383" s="13" t="str">
        <f>IF('CLZ Pr'!C383 = "", "", 'CLZ Pr'!C383)</f>
        <v/>
      </c>
      <c r="B383">
        <f>'CLZ Pr'!O383</f>
        <v>0</v>
      </c>
      <c r="C383" s="14">
        <f>'CLZ Pr'!H383</f>
        <v>0</v>
      </c>
      <c r="D383">
        <f>'CLZ Pr'!W383</f>
        <v>0</v>
      </c>
      <c r="E383">
        <f>'CLZ Pr'!B383</f>
        <v>0</v>
      </c>
      <c r="F383">
        <f>'CLZ Pr'!N383</f>
        <v>0</v>
      </c>
      <c r="G383">
        <f>'CLZ Pr'!X383</f>
        <v>0</v>
      </c>
      <c r="H383">
        <f>'CLZ Pr'!E383</f>
        <v>0</v>
      </c>
      <c r="I383">
        <f>'CLZ Pr'!U383</f>
        <v>0</v>
      </c>
    </row>
    <row r="384" spans="1:9">
      <c r="A384" s="13" t="str">
        <f>IF('CLZ Pr'!C384 = "", "", 'CLZ Pr'!C384)</f>
        <v/>
      </c>
      <c r="B384">
        <f>'CLZ Pr'!O384</f>
        <v>0</v>
      </c>
      <c r="C384" s="14">
        <f>'CLZ Pr'!H384</f>
        <v>0</v>
      </c>
      <c r="D384">
        <f>'CLZ Pr'!W384</f>
        <v>0</v>
      </c>
      <c r="E384">
        <f>'CLZ Pr'!B384</f>
        <v>0</v>
      </c>
      <c r="F384">
        <f>'CLZ Pr'!N384</f>
        <v>0</v>
      </c>
      <c r="G384">
        <f>'CLZ Pr'!X384</f>
        <v>0</v>
      </c>
      <c r="H384">
        <f>'CLZ Pr'!E384</f>
        <v>0</v>
      </c>
      <c r="I384">
        <f>'CLZ Pr'!U384</f>
        <v>0</v>
      </c>
    </row>
    <row r="385" spans="1:9">
      <c r="A385" s="13" t="str">
        <f>IF('CLZ Pr'!C385 = "", "", 'CLZ Pr'!C385)</f>
        <v/>
      </c>
      <c r="B385">
        <f>'CLZ Pr'!O385</f>
        <v>0</v>
      </c>
      <c r="C385" s="14">
        <f>'CLZ Pr'!H385</f>
        <v>0</v>
      </c>
      <c r="D385">
        <f>'CLZ Pr'!W385</f>
        <v>0</v>
      </c>
      <c r="E385">
        <f>'CLZ Pr'!B385</f>
        <v>0</v>
      </c>
      <c r="F385">
        <f>'CLZ Pr'!N385</f>
        <v>0</v>
      </c>
      <c r="G385">
        <f>'CLZ Pr'!X385</f>
        <v>0</v>
      </c>
      <c r="H385">
        <f>'CLZ Pr'!E385</f>
        <v>0</v>
      </c>
      <c r="I385">
        <f>'CLZ Pr'!U385</f>
        <v>0</v>
      </c>
    </row>
    <row r="386" spans="1:9">
      <c r="A386" s="13" t="str">
        <f>IF('CLZ Pr'!C386 = "", "", 'CLZ Pr'!C386)</f>
        <v/>
      </c>
      <c r="B386">
        <f>'CLZ Pr'!O386</f>
        <v>0</v>
      </c>
      <c r="C386" s="14">
        <f>'CLZ Pr'!H386</f>
        <v>0</v>
      </c>
      <c r="D386">
        <f>'CLZ Pr'!W386</f>
        <v>0</v>
      </c>
      <c r="E386">
        <f>'CLZ Pr'!B386</f>
        <v>0</v>
      </c>
      <c r="F386">
        <f>'CLZ Pr'!N386</f>
        <v>0</v>
      </c>
      <c r="G386">
        <f>'CLZ Pr'!X386</f>
        <v>0</v>
      </c>
      <c r="H386">
        <f>'CLZ Pr'!E386</f>
        <v>0</v>
      </c>
      <c r="I386">
        <f>'CLZ Pr'!U386</f>
        <v>0</v>
      </c>
    </row>
    <row r="387" spans="1:9">
      <c r="A387" s="13" t="str">
        <f>IF('CLZ Pr'!C387 = "", "", 'CLZ Pr'!C387)</f>
        <v/>
      </c>
      <c r="B387">
        <f>'CLZ Pr'!O387</f>
        <v>0</v>
      </c>
      <c r="C387" s="14">
        <f>'CLZ Pr'!H387</f>
        <v>0</v>
      </c>
      <c r="D387">
        <f>'CLZ Pr'!W387</f>
        <v>0</v>
      </c>
      <c r="E387">
        <f>'CLZ Pr'!B387</f>
        <v>0</v>
      </c>
      <c r="F387">
        <f>'CLZ Pr'!N387</f>
        <v>0</v>
      </c>
      <c r="G387">
        <f>'CLZ Pr'!X387</f>
        <v>0</v>
      </c>
      <c r="H387">
        <f>'CLZ Pr'!E387</f>
        <v>0</v>
      </c>
      <c r="I387">
        <f>'CLZ Pr'!U387</f>
        <v>0</v>
      </c>
    </row>
    <row r="388" spans="1:9">
      <c r="A388" s="13" t="str">
        <f>IF('CLZ Pr'!C388 = "", "", 'CLZ Pr'!C388)</f>
        <v/>
      </c>
      <c r="B388">
        <f>'CLZ Pr'!O388</f>
        <v>0</v>
      </c>
      <c r="C388" s="14">
        <f>'CLZ Pr'!H388</f>
        <v>0</v>
      </c>
      <c r="D388">
        <f>'CLZ Pr'!W388</f>
        <v>0</v>
      </c>
      <c r="E388">
        <f>'CLZ Pr'!B388</f>
        <v>0</v>
      </c>
      <c r="F388">
        <f>'CLZ Pr'!N388</f>
        <v>0</v>
      </c>
      <c r="G388">
        <f>'CLZ Pr'!X388</f>
        <v>0</v>
      </c>
      <c r="H388">
        <f>'CLZ Pr'!E388</f>
        <v>0</v>
      </c>
      <c r="I388">
        <f>'CLZ Pr'!U388</f>
        <v>0</v>
      </c>
    </row>
    <row r="389" spans="1:9">
      <c r="A389" s="13" t="str">
        <f>IF('CLZ Pr'!C389 = "", "", 'CLZ Pr'!C389)</f>
        <v/>
      </c>
      <c r="B389">
        <f>'CLZ Pr'!O389</f>
        <v>0</v>
      </c>
      <c r="C389" s="14">
        <f>'CLZ Pr'!H389</f>
        <v>0</v>
      </c>
      <c r="D389">
        <f>'CLZ Pr'!W389</f>
        <v>0</v>
      </c>
      <c r="E389">
        <f>'CLZ Pr'!B389</f>
        <v>0</v>
      </c>
      <c r="F389">
        <f>'CLZ Pr'!N389</f>
        <v>0</v>
      </c>
      <c r="G389">
        <f>'CLZ Pr'!X389</f>
        <v>0</v>
      </c>
      <c r="H389">
        <f>'CLZ Pr'!E389</f>
        <v>0</v>
      </c>
      <c r="I389">
        <f>'CLZ Pr'!U389</f>
        <v>0</v>
      </c>
    </row>
    <row r="390" spans="1:9">
      <c r="A390" s="13" t="str">
        <f>IF('CLZ Pr'!C390 = "", "", 'CLZ Pr'!C390)</f>
        <v/>
      </c>
      <c r="B390">
        <f>'CLZ Pr'!O390</f>
        <v>0</v>
      </c>
      <c r="C390" s="14">
        <f>'CLZ Pr'!H390</f>
        <v>0</v>
      </c>
      <c r="D390">
        <f>'CLZ Pr'!W390</f>
        <v>0</v>
      </c>
      <c r="E390">
        <f>'CLZ Pr'!B390</f>
        <v>0</v>
      </c>
      <c r="F390">
        <f>'CLZ Pr'!N390</f>
        <v>0</v>
      </c>
      <c r="G390">
        <f>'CLZ Pr'!X390</f>
        <v>0</v>
      </c>
      <c r="H390">
        <f>'CLZ Pr'!E390</f>
        <v>0</v>
      </c>
      <c r="I390">
        <f>'CLZ Pr'!U390</f>
        <v>0</v>
      </c>
    </row>
    <row r="391" spans="1:9">
      <c r="A391" s="13" t="str">
        <f>IF('CLZ Pr'!C391 = "", "", 'CLZ Pr'!C391)</f>
        <v/>
      </c>
      <c r="B391">
        <f>'CLZ Pr'!O391</f>
        <v>0</v>
      </c>
      <c r="C391" s="14">
        <f>'CLZ Pr'!H391</f>
        <v>0</v>
      </c>
      <c r="D391">
        <f>'CLZ Pr'!W391</f>
        <v>0</v>
      </c>
      <c r="E391">
        <f>'CLZ Pr'!B391</f>
        <v>0</v>
      </c>
      <c r="F391">
        <f>'CLZ Pr'!N391</f>
        <v>0</v>
      </c>
      <c r="G391">
        <f>'CLZ Pr'!X391</f>
        <v>0</v>
      </c>
      <c r="H391">
        <f>'CLZ Pr'!E391</f>
        <v>0</v>
      </c>
      <c r="I391">
        <f>'CLZ Pr'!U391</f>
        <v>0</v>
      </c>
    </row>
    <row r="392" spans="1:9">
      <c r="A392" s="13" t="str">
        <f>IF('CLZ Pr'!C392 = "", "", 'CLZ Pr'!C392)</f>
        <v/>
      </c>
      <c r="B392">
        <f>'CLZ Pr'!O392</f>
        <v>0</v>
      </c>
      <c r="C392" s="14">
        <f>'CLZ Pr'!H392</f>
        <v>0</v>
      </c>
      <c r="D392">
        <f>'CLZ Pr'!W392</f>
        <v>0</v>
      </c>
      <c r="E392">
        <f>'CLZ Pr'!B392</f>
        <v>0</v>
      </c>
      <c r="F392">
        <f>'CLZ Pr'!N392</f>
        <v>0</v>
      </c>
      <c r="G392">
        <f>'CLZ Pr'!X392</f>
        <v>0</v>
      </c>
      <c r="H392">
        <f>'CLZ Pr'!E392</f>
        <v>0</v>
      </c>
      <c r="I392">
        <f>'CLZ Pr'!U392</f>
        <v>0</v>
      </c>
    </row>
    <row r="393" spans="1:9">
      <c r="A393" s="13" t="str">
        <f>IF('CLZ Pr'!C393 = "", "", 'CLZ Pr'!C393)</f>
        <v/>
      </c>
      <c r="B393">
        <f>'CLZ Pr'!O393</f>
        <v>0</v>
      </c>
      <c r="C393" s="14">
        <f>'CLZ Pr'!H393</f>
        <v>0</v>
      </c>
      <c r="D393">
        <f>'CLZ Pr'!W393</f>
        <v>0</v>
      </c>
      <c r="E393">
        <f>'CLZ Pr'!B393</f>
        <v>0</v>
      </c>
      <c r="F393">
        <f>'CLZ Pr'!N393</f>
        <v>0</v>
      </c>
      <c r="G393">
        <f>'CLZ Pr'!X393</f>
        <v>0</v>
      </c>
      <c r="H393">
        <f>'CLZ Pr'!E393</f>
        <v>0</v>
      </c>
      <c r="I393">
        <f>'CLZ Pr'!U393</f>
        <v>0</v>
      </c>
    </row>
    <row r="394" spans="1:9">
      <c r="A394" s="13" t="str">
        <f>IF('CLZ Pr'!C394 = "", "", 'CLZ Pr'!C394)</f>
        <v/>
      </c>
      <c r="B394">
        <f>'CLZ Pr'!O394</f>
        <v>0</v>
      </c>
      <c r="C394" s="14">
        <f>'CLZ Pr'!H394</f>
        <v>0</v>
      </c>
      <c r="D394">
        <f>'CLZ Pr'!W394</f>
        <v>0</v>
      </c>
      <c r="E394">
        <f>'CLZ Pr'!B394</f>
        <v>0</v>
      </c>
      <c r="F394">
        <f>'CLZ Pr'!N394</f>
        <v>0</v>
      </c>
      <c r="G394">
        <f>'CLZ Pr'!X394</f>
        <v>0</v>
      </c>
      <c r="H394">
        <f>'CLZ Pr'!E394</f>
        <v>0</v>
      </c>
      <c r="I394">
        <f>'CLZ Pr'!U394</f>
        <v>0</v>
      </c>
    </row>
    <row r="395" spans="1:9">
      <c r="A395" s="13" t="str">
        <f>IF('CLZ Pr'!C395 = "", "", 'CLZ Pr'!C395)</f>
        <v/>
      </c>
      <c r="B395">
        <f>'CLZ Pr'!O395</f>
        <v>0</v>
      </c>
      <c r="C395" s="14">
        <f>'CLZ Pr'!H395</f>
        <v>0</v>
      </c>
      <c r="D395">
        <f>'CLZ Pr'!W395</f>
        <v>0</v>
      </c>
      <c r="E395">
        <f>'CLZ Pr'!B395</f>
        <v>0</v>
      </c>
      <c r="F395">
        <f>'CLZ Pr'!N395</f>
        <v>0</v>
      </c>
      <c r="G395">
        <f>'CLZ Pr'!X395</f>
        <v>0</v>
      </c>
      <c r="H395">
        <f>'CLZ Pr'!E395</f>
        <v>0</v>
      </c>
      <c r="I395">
        <f>'CLZ Pr'!U395</f>
        <v>0</v>
      </c>
    </row>
    <row r="396" spans="1:9">
      <c r="A396" s="13" t="str">
        <f>IF('CLZ Pr'!C396 = "", "", 'CLZ Pr'!C396)</f>
        <v/>
      </c>
      <c r="B396">
        <f>'CLZ Pr'!O396</f>
        <v>0</v>
      </c>
      <c r="C396" s="14">
        <f>'CLZ Pr'!H396</f>
        <v>0</v>
      </c>
      <c r="D396">
        <f>'CLZ Pr'!W396</f>
        <v>0</v>
      </c>
      <c r="E396">
        <f>'CLZ Pr'!B396</f>
        <v>0</v>
      </c>
      <c r="F396">
        <f>'CLZ Pr'!N396</f>
        <v>0</v>
      </c>
      <c r="G396">
        <f>'CLZ Pr'!X396</f>
        <v>0</v>
      </c>
      <c r="H396">
        <f>'CLZ Pr'!E396</f>
        <v>0</v>
      </c>
      <c r="I396">
        <f>'CLZ Pr'!U396</f>
        <v>0</v>
      </c>
    </row>
    <row r="397" spans="1:9">
      <c r="A397" s="13" t="str">
        <f>IF('CLZ Pr'!C397 = "", "", 'CLZ Pr'!C397)</f>
        <v/>
      </c>
      <c r="B397">
        <f>'CLZ Pr'!O397</f>
        <v>0</v>
      </c>
      <c r="C397" s="14">
        <f>'CLZ Pr'!H397</f>
        <v>0</v>
      </c>
      <c r="D397">
        <f>'CLZ Pr'!W397</f>
        <v>0</v>
      </c>
      <c r="E397">
        <f>'CLZ Pr'!B397</f>
        <v>0</v>
      </c>
      <c r="F397">
        <f>'CLZ Pr'!N397</f>
        <v>0</v>
      </c>
      <c r="G397">
        <f>'CLZ Pr'!X397</f>
        <v>0</v>
      </c>
      <c r="H397">
        <f>'CLZ Pr'!E397</f>
        <v>0</v>
      </c>
      <c r="I397">
        <f>'CLZ Pr'!U397</f>
        <v>0</v>
      </c>
    </row>
    <row r="398" spans="1:9">
      <c r="A398" s="13" t="str">
        <f>IF('CLZ Pr'!C398 = "", "", 'CLZ Pr'!C398)</f>
        <v/>
      </c>
      <c r="B398">
        <f>'CLZ Pr'!O398</f>
        <v>0</v>
      </c>
      <c r="C398" s="14">
        <f>'CLZ Pr'!H398</f>
        <v>0</v>
      </c>
      <c r="D398">
        <f>'CLZ Pr'!W398</f>
        <v>0</v>
      </c>
      <c r="E398">
        <f>'CLZ Pr'!B398</f>
        <v>0</v>
      </c>
      <c r="F398">
        <f>'CLZ Pr'!N398</f>
        <v>0</v>
      </c>
      <c r="G398">
        <f>'CLZ Pr'!X398</f>
        <v>0</v>
      </c>
      <c r="H398">
        <f>'CLZ Pr'!E398</f>
        <v>0</v>
      </c>
      <c r="I398">
        <f>'CLZ Pr'!U398</f>
        <v>0</v>
      </c>
    </row>
    <row r="399" spans="1:9">
      <c r="A399" s="13" t="str">
        <f>IF('CLZ Pr'!C399 = "", "", 'CLZ Pr'!C399)</f>
        <v/>
      </c>
      <c r="B399">
        <f>'CLZ Pr'!O399</f>
        <v>0</v>
      </c>
      <c r="C399" s="14">
        <f>'CLZ Pr'!H399</f>
        <v>0</v>
      </c>
      <c r="D399">
        <f>'CLZ Pr'!W399</f>
        <v>0</v>
      </c>
      <c r="E399">
        <f>'CLZ Pr'!B399</f>
        <v>0</v>
      </c>
      <c r="F399">
        <f>'CLZ Pr'!N399</f>
        <v>0</v>
      </c>
      <c r="G399">
        <f>'CLZ Pr'!X399</f>
        <v>0</v>
      </c>
      <c r="H399">
        <f>'CLZ Pr'!E399</f>
        <v>0</v>
      </c>
      <c r="I399">
        <f>'CLZ Pr'!U399</f>
        <v>0</v>
      </c>
    </row>
    <row r="400" spans="1:9">
      <c r="A400" s="13" t="str">
        <f>IF('CLZ Pr'!C400 = "", "", 'CLZ Pr'!C400)</f>
        <v/>
      </c>
      <c r="B400">
        <f>'CLZ Pr'!O400</f>
        <v>0</v>
      </c>
      <c r="C400" s="14">
        <f>'CLZ Pr'!H400</f>
        <v>0</v>
      </c>
      <c r="D400">
        <f>'CLZ Pr'!W400</f>
        <v>0</v>
      </c>
      <c r="E400">
        <f>'CLZ Pr'!B400</f>
        <v>0</v>
      </c>
      <c r="F400">
        <f>'CLZ Pr'!N400</f>
        <v>0</v>
      </c>
      <c r="G400">
        <f>'CLZ Pr'!X400</f>
        <v>0</v>
      </c>
      <c r="H400">
        <f>'CLZ Pr'!E400</f>
        <v>0</v>
      </c>
      <c r="I400">
        <f>'CLZ Pr'!U400</f>
        <v>0</v>
      </c>
    </row>
    <row r="401" spans="1:9">
      <c r="A401" s="13" t="str">
        <f>IF('CLZ Pr'!C401 = "", "", 'CLZ Pr'!C401)</f>
        <v/>
      </c>
      <c r="B401">
        <f>'CLZ Pr'!O401</f>
        <v>0</v>
      </c>
      <c r="C401" s="14">
        <f>'CLZ Pr'!H401</f>
        <v>0</v>
      </c>
      <c r="D401">
        <f>'CLZ Pr'!W401</f>
        <v>0</v>
      </c>
      <c r="E401">
        <f>'CLZ Pr'!B401</f>
        <v>0</v>
      </c>
      <c r="F401">
        <f>'CLZ Pr'!N401</f>
        <v>0</v>
      </c>
      <c r="G401">
        <f>'CLZ Pr'!X401</f>
        <v>0</v>
      </c>
      <c r="H401">
        <f>'CLZ Pr'!E401</f>
        <v>0</v>
      </c>
      <c r="I401">
        <f>'CLZ Pr'!U401</f>
        <v>0</v>
      </c>
    </row>
    <row r="402" spans="1:9">
      <c r="A402" s="13" t="str">
        <f>IF('CLZ Pr'!C402 = "", "", 'CLZ Pr'!C402)</f>
        <v/>
      </c>
      <c r="B402">
        <f>'CLZ Pr'!O402</f>
        <v>0</v>
      </c>
      <c r="C402" s="14">
        <f>'CLZ Pr'!H402</f>
        <v>0</v>
      </c>
      <c r="D402">
        <f>'CLZ Pr'!W402</f>
        <v>0</v>
      </c>
      <c r="E402">
        <f>'CLZ Pr'!B402</f>
        <v>0</v>
      </c>
      <c r="F402">
        <f>'CLZ Pr'!N402</f>
        <v>0</v>
      </c>
      <c r="G402">
        <f>'CLZ Pr'!X402</f>
        <v>0</v>
      </c>
      <c r="H402">
        <f>'CLZ Pr'!E402</f>
        <v>0</v>
      </c>
      <c r="I402">
        <f>'CLZ Pr'!U402</f>
        <v>0</v>
      </c>
    </row>
    <row r="403" spans="1:9">
      <c r="A403" s="13" t="str">
        <f>IF('CLZ Pr'!C403 = "", "", 'CLZ Pr'!C403)</f>
        <v/>
      </c>
      <c r="B403">
        <f>'CLZ Pr'!O403</f>
        <v>0</v>
      </c>
      <c r="C403" s="14">
        <f>'CLZ Pr'!H403</f>
        <v>0</v>
      </c>
      <c r="D403">
        <f>'CLZ Pr'!W403</f>
        <v>0</v>
      </c>
      <c r="E403">
        <f>'CLZ Pr'!B403</f>
        <v>0</v>
      </c>
      <c r="F403">
        <f>'CLZ Pr'!N403</f>
        <v>0</v>
      </c>
      <c r="G403">
        <f>'CLZ Pr'!X403</f>
        <v>0</v>
      </c>
      <c r="H403">
        <f>'CLZ Pr'!E403</f>
        <v>0</v>
      </c>
      <c r="I403">
        <f>'CLZ Pr'!U403</f>
        <v>0</v>
      </c>
    </row>
    <row r="404" spans="1:9">
      <c r="A404" s="13" t="str">
        <f>IF('CLZ Pr'!C404 = "", "", 'CLZ Pr'!C404)</f>
        <v/>
      </c>
      <c r="B404">
        <f>'CLZ Pr'!O404</f>
        <v>0</v>
      </c>
      <c r="C404" s="14">
        <f>'CLZ Pr'!H404</f>
        <v>0</v>
      </c>
      <c r="D404">
        <f>'CLZ Pr'!W404</f>
        <v>0</v>
      </c>
      <c r="E404">
        <f>'CLZ Pr'!B404</f>
        <v>0</v>
      </c>
      <c r="F404">
        <f>'CLZ Pr'!N404</f>
        <v>0</v>
      </c>
      <c r="G404">
        <f>'CLZ Pr'!X404</f>
        <v>0</v>
      </c>
      <c r="H404">
        <f>'CLZ Pr'!E404</f>
        <v>0</v>
      </c>
      <c r="I404">
        <f>'CLZ Pr'!U404</f>
        <v>0</v>
      </c>
    </row>
    <row r="405" spans="1:9">
      <c r="A405" s="13" t="str">
        <f>IF('CLZ Pr'!C405 = "", "", 'CLZ Pr'!C405)</f>
        <v/>
      </c>
      <c r="B405">
        <f>'CLZ Pr'!O405</f>
        <v>0</v>
      </c>
      <c r="C405" s="14">
        <f>'CLZ Pr'!H405</f>
        <v>0</v>
      </c>
      <c r="D405">
        <f>'CLZ Pr'!W405</f>
        <v>0</v>
      </c>
      <c r="E405">
        <f>'CLZ Pr'!B405</f>
        <v>0</v>
      </c>
      <c r="F405">
        <f>'CLZ Pr'!N405</f>
        <v>0</v>
      </c>
      <c r="G405">
        <f>'CLZ Pr'!X405</f>
        <v>0</v>
      </c>
      <c r="H405">
        <f>'CLZ Pr'!E405</f>
        <v>0</v>
      </c>
      <c r="I405">
        <f>'CLZ Pr'!U405</f>
        <v>0</v>
      </c>
    </row>
    <row r="406" spans="1:9">
      <c r="A406" s="13" t="str">
        <f>IF('CLZ Pr'!C406 = "", "", 'CLZ Pr'!C406)</f>
        <v/>
      </c>
      <c r="B406">
        <f>'CLZ Pr'!O406</f>
        <v>0</v>
      </c>
      <c r="C406" s="14">
        <f>'CLZ Pr'!H406</f>
        <v>0</v>
      </c>
      <c r="D406">
        <f>'CLZ Pr'!W406</f>
        <v>0</v>
      </c>
      <c r="E406">
        <f>'CLZ Pr'!B406</f>
        <v>0</v>
      </c>
      <c r="F406">
        <f>'CLZ Pr'!N406</f>
        <v>0</v>
      </c>
      <c r="G406">
        <f>'CLZ Pr'!X406</f>
        <v>0</v>
      </c>
      <c r="H406">
        <f>'CLZ Pr'!E406</f>
        <v>0</v>
      </c>
      <c r="I406">
        <f>'CLZ Pr'!U406</f>
        <v>0</v>
      </c>
    </row>
    <row r="407" spans="1:9">
      <c r="A407" s="13" t="str">
        <f>IF('CLZ Pr'!C407 = "", "", 'CLZ Pr'!C407)</f>
        <v/>
      </c>
      <c r="B407">
        <f>'CLZ Pr'!O407</f>
        <v>0</v>
      </c>
      <c r="C407" s="14">
        <f>'CLZ Pr'!H407</f>
        <v>0</v>
      </c>
      <c r="D407">
        <f>'CLZ Pr'!W407</f>
        <v>0</v>
      </c>
      <c r="E407">
        <f>'CLZ Pr'!B407</f>
        <v>0</v>
      </c>
      <c r="F407">
        <f>'CLZ Pr'!N407</f>
        <v>0</v>
      </c>
      <c r="G407">
        <f>'CLZ Pr'!X407</f>
        <v>0</v>
      </c>
      <c r="H407">
        <f>'CLZ Pr'!E407</f>
        <v>0</v>
      </c>
      <c r="I407">
        <f>'CLZ Pr'!U407</f>
        <v>0</v>
      </c>
    </row>
    <row r="408" spans="1:9">
      <c r="A408" s="13" t="str">
        <f>IF('CLZ Pr'!C408 = "", "", 'CLZ Pr'!C408)</f>
        <v/>
      </c>
      <c r="B408">
        <f>'CLZ Pr'!O408</f>
        <v>0</v>
      </c>
      <c r="C408" s="14">
        <f>'CLZ Pr'!H408</f>
        <v>0</v>
      </c>
      <c r="D408">
        <f>'CLZ Pr'!W408</f>
        <v>0</v>
      </c>
      <c r="E408">
        <f>'CLZ Pr'!B408</f>
        <v>0</v>
      </c>
      <c r="F408">
        <f>'CLZ Pr'!N408</f>
        <v>0</v>
      </c>
      <c r="G408">
        <f>'CLZ Pr'!X408</f>
        <v>0</v>
      </c>
      <c r="H408">
        <f>'CLZ Pr'!E408</f>
        <v>0</v>
      </c>
      <c r="I408">
        <f>'CLZ Pr'!U408</f>
        <v>0</v>
      </c>
    </row>
    <row r="409" spans="1:9">
      <c r="A409" s="13" t="str">
        <f>IF('CLZ Pr'!C409 = "", "", 'CLZ Pr'!C409)</f>
        <v/>
      </c>
      <c r="B409">
        <f>'CLZ Pr'!O409</f>
        <v>0</v>
      </c>
      <c r="C409" s="14">
        <f>'CLZ Pr'!H409</f>
        <v>0</v>
      </c>
      <c r="D409">
        <f>'CLZ Pr'!W409</f>
        <v>0</v>
      </c>
      <c r="E409">
        <f>'CLZ Pr'!B409</f>
        <v>0</v>
      </c>
      <c r="F409">
        <f>'CLZ Pr'!N409</f>
        <v>0</v>
      </c>
      <c r="G409">
        <f>'CLZ Pr'!X409</f>
        <v>0</v>
      </c>
      <c r="H409">
        <f>'CLZ Pr'!E409</f>
        <v>0</v>
      </c>
      <c r="I409">
        <f>'CLZ Pr'!U409</f>
        <v>0</v>
      </c>
    </row>
    <row r="410" spans="1:9">
      <c r="A410" s="13" t="str">
        <f>IF('CLZ Pr'!C410 = "", "", 'CLZ Pr'!C410)</f>
        <v/>
      </c>
      <c r="B410">
        <f>'CLZ Pr'!O410</f>
        <v>0</v>
      </c>
      <c r="C410" s="14">
        <f>'CLZ Pr'!H410</f>
        <v>0</v>
      </c>
      <c r="D410">
        <f>'CLZ Pr'!W410</f>
        <v>0</v>
      </c>
      <c r="E410">
        <f>'CLZ Pr'!B410</f>
        <v>0</v>
      </c>
      <c r="F410">
        <f>'CLZ Pr'!N410</f>
        <v>0</v>
      </c>
      <c r="G410">
        <f>'CLZ Pr'!X410</f>
        <v>0</v>
      </c>
      <c r="H410">
        <f>'CLZ Pr'!E410</f>
        <v>0</v>
      </c>
      <c r="I410">
        <f>'CLZ Pr'!U410</f>
        <v>0</v>
      </c>
    </row>
    <row r="411" spans="1:9">
      <c r="A411" s="13" t="str">
        <f>IF('CLZ Pr'!C411 = "", "", 'CLZ Pr'!C411)</f>
        <v/>
      </c>
      <c r="B411">
        <f>'CLZ Pr'!O411</f>
        <v>0</v>
      </c>
      <c r="C411" s="14">
        <f>'CLZ Pr'!H411</f>
        <v>0</v>
      </c>
      <c r="D411">
        <f>'CLZ Pr'!W411</f>
        <v>0</v>
      </c>
      <c r="E411">
        <f>'CLZ Pr'!B411</f>
        <v>0</v>
      </c>
      <c r="F411">
        <f>'CLZ Pr'!N411</f>
        <v>0</v>
      </c>
      <c r="G411">
        <f>'CLZ Pr'!X411</f>
        <v>0</v>
      </c>
      <c r="H411">
        <f>'CLZ Pr'!E411</f>
        <v>0</v>
      </c>
      <c r="I411">
        <f>'CLZ Pr'!U411</f>
        <v>0</v>
      </c>
    </row>
    <row r="412" spans="1:9">
      <c r="A412" s="13" t="str">
        <f>IF('CLZ Pr'!C412 = "", "", 'CLZ Pr'!C412)</f>
        <v/>
      </c>
      <c r="B412">
        <f>'CLZ Pr'!O412</f>
        <v>0</v>
      </c>
      <c r="C412" s="14">
        <f>'CLZ Pr'!H412</f>
        <v>0</v>
      </c>
      <c r="D412">
        <f>'CLZ Pr'!W412</f>
        <v>0</v>
      </c>
      <c r="E412">
        <f>'CLZ Pr'!B412</f>
        <v>0</v>
      </c>
      <c r="F412">
        <f>'CLZ Pr'!N412</f>
        <v>0</v>
      </c>
      <c r="G412">
        <f>'CLZ Pr'!X412</f>
        <v>0</v>
      </c>
      <c r="H412">
        <f>'CLZ Pr'!E412</f>
        <v>0</v>
      </c>
      <c r="I412">
        <f>'CLZ Pr'!U412</f>
        <v>0</v>
      </c>
    </row>
    <row r="413" spans="1:9">
      <c r="A413" s="13" t="str">
        <f>IF('CLZ Pr'!C413 = "", "", 'CLZ Pr'!C413)</f>
        <v/>
      </c>
      <c r="B413">
        <f>'CLZ Pr'!O413</f>
        <v>0</v>
      </c>
      <c r="C413" s="14">
        <f>'CLZ Pr'!H413</f>
        <v>0</v>
      </c>
      <c r="D413">
        <f>'CLZ Pr'!W413</f>
        <v>0</v>
      </c>
      <c r="E413">
        <f>'CLZ Pr'!B413</f>
        <v>0</v>
      </c>
      <c r="F413">
        <f>'CLZ Pr'!N413</f>
        <v>0</v>
      </c>
      <c r="G413">
        <f>'CLZ Pr'!X413</f>
        <v>0</v>
      </c>
      <c r="H413">
        <f>'CLZ Pr'!E413</f>
        <v>0</v>
      </c>
      <c r="I413">
        <f>'CLZ Pr'!U413</f>
        <v>0</v>
      </c>
    </row>
    <row r="414" spans="1:9">
      <c r="A414" s="13" t="str">
        <f>IF('CLZ Pr'!C414 = "", "", 'CLZ Pr'!C414)</f>
        <v/>
      </c>
      <c r="B414">
        <f>'CLZ Pr'!O414</f>
        <v>0</v>
      </c>
      <c r="C414" s="14">
        <f>'CLZ Pr'!H414</f>
        <v>0</v>
      </c>
      <c r="D414">
        <f>'CLZ Pr'!W414</f>
        <v>0</v>
      </c>
      <c r="E414">
        <f>'CLZ Pr'!B414</f>
        <v>0</v>
      </c>
      <c r="F414">
        <f>'CLZ Pr'!N414</f>
        <v>0</v>
      </c>
      <c r="G414">
        <f>'CLZ Pr'!X414</f>
        <v>0</v>
      </c>
      <c r="H414">
        <f>'CLZ Pr'!E414</f>
        <v>0</v>
      </c>
      <c r="I414">
        <f>'CLZ Pr'!U414</f>
        <v>0</v>
      </c>
    </row>
    <row r="415" spans="1:9">
      <c r="A415" s="13" t="str">
        <f>IF('CLZ Pr'!C415 = "", "", 'CLZ Pr'!C415)</f>
        <v/>
      </c>
      <c r="B415">
        <f>'CLZ Pr'!O415</f>
        <v>0</v>
      </c>
      <c r="C415" s="14">
        <f>'CLZ Pr'!H415</f>
        <v>0</v>
      </c>
      <c r="D415">
        <f>'CLZ Pr'!W415</f>
        <v>0</v>
      </c>
      <c r="E415">
        <f>'CLZ Pr'!B415</f>
        <v>0</v>
      </c>
      <c r="F415">
        <f>'CLZ Pr'!N415</f>
        <v>0</v>
      </c>
      <c r="G415">
        <f>'CLZ Pr'!X415</f>
        <v>0</v>
      </c>
      <c r="H415">
        <f>'CLZ Pr'!E415</f>
        <v>0</v>
      </c>
      <c r="I415">
        <f>'CLZ Pr'!U415</f>
        <v>0</v>
      </c>
    </row>
    <row r="416" spans="1:9">
      <c r="A416" s="13" t="str">
        <f>IF('CLZ Pr'!C416 = "", "", 'CLZ Pr'!C416)</f>
        <v/>
      </c>
      <c r="B416">
        <f>'CLZ Pr'!O416</f>
        <v>0</v>
      </c>
      <c r="C416" s="14">
        <f>'CLZ Pr'!H416</f>
        <v>0</v>
      </c>
      <c r="D416">
        <f>'CLZ Pr'!W416</f>
        <v>0</v>
      </c>
      <c r="E416">
        <f>'CLZ Pr'!B416</f>
        <v>0</v>
      </c>
      <c r="F416">
        <f>'CLZ Pr'!N416</f>
        <v>0</v>
      </c>
      <c r="G416">
        <f>'CLZ Pr'!X416</f>
        <v>0</v>
      </c>
      <c r="H416">
        <f>'CLZ Pr'!E416</f>
        <v>0</v>
      </c>
      <c r="I416">
        <f>'CLZ Pr'!U416</f>
        <v>0</v>
      </c>
    </row>
    <row r="417" spans="1:9">
      <c r="A417" s="13" t="str">
        <f>IF('CLZ Pr'!C417 = "", "", 'CLZ Pr'!C417)</f>
        <v/>
      </c>
      <c r="B417">
        <f>'CLZ Pr'!O417</f>
        <v>0</v>
      </c>
      <c r="C417" s="14">
        <f>'CLZ Pr'!H417</f>
        <v>0</v>
      </c>
      <c r="D417">
        <f>'CLZ Pr'!W417</f>
        <v>0</v>
      </c>
      <c r="E417">
        <f>'CLZ Pr'!B417</f>
        <v>0</v>
      </c>
      <c r="F417">
        <f>'CLZ Pr'!N417</f>
        <v>0</v>
      </c>
      <c r="G417">
        <f>'CLZ Pr'!X417</f>
        <v>0</v>
      </c>
      <c r="H417">
        <f>'CLZ Pr'!E417</f>
        <v>0</v>
      </c>
      <c r="I417">
        <f>'CLZ Pr'!U417</f>
        <v>0</v>
      </c>
    </row>
    <row r="418" spans="1:9">
      <c r="A418" s="13" t="str">
        <f>IF('CLZ Pr'!C418 = "", "", 'CLZ Pr'!C418)</f>
        <v/>
      </c>
      <c r="B418">
        <f>'CLZ Pr'!O418</f>
        <v>0</v>
      </c>
      <c r="C418" s="14">
        <f>'CLZ Pr'!H418</f>
        <v>0</v>
      </c>
      <c r="D418">
        <f>'CLZ Pr'!W418</f>
        <v>0</v>
      </c>
      <c r="E418">
        <f>'CLZ Pr'!B418</f>
        <v>0</v>
      </c>
      <c r="F418">
        <f>'CLZ Pr'!N418</f>
        <v>0</v>
      </c>
      <c r="G418">
        <f>'CLZ Pr'!X418</f>
        <v>0</v>
      </c>
      <c r="H418">
        <f>'CLZ Pr'!E418</f>
        <v>0</v>
      </c>
      <c r="I418">
        <f>'CLZ Pr'!U418</f>
        <v>0</v>
      </c>
    </row>
    <row r="419" spans="1:9">
      <c r="A419" s="13" t="str">
        <f>IF('CLZ Pr'!C419 = "", "", 'CLZ Pr'!C419)</f>
        <v/>
      </c>
      <c r="B419">
        <f>'CLZ Pr'!O419</f>
        <v>0</v>
      </c>
      <c r="C419" s="14">
        <f>'CLZ Pr'!H419</f>
        <v>0</v>
      </c>
      <c r="D419">
        <f>'CLZ Pr'!W419</f>
        <v>0</v>
      </c>
      <c r="E419">
        <f>'CLZ Pr'!B419</f>
        <v>0</v>
      </c>
      <c r="F419">
        <f>'CLZ Pr'!N419</f>
        <v>0</v>
      </c>
      <c r="G419">
        <f>'CLZ Pr'!X419</f>
        <v>0</v>
      </c>
      <c r="H419">
        <f>'CLZ Pr'!E419</f>
        <v>0</v>
      </c>
      <c r="I419">
        <f>'CLZ Pr'!U419</f>
        <v>0</v>
      </c>
    </row>
    <row r="420" spans="1:9">
      <c r="A420" s="13" t="str">
        <f>IF('CLZ Pr'!C420 = "", "", 'CLZ Pr'!C420)</f>
        <v/>
      </c>
      <c r="B420">
        <f>'CLZ Pr'!O420</f>
        <v>0</v>
      </c>
      <c r="C420" s="14">
        <f>'CLZ Pr'!H420</f>
        <v>0</v>
      </c>
      <c r="D420">
        <f>'CLZ Pr'!W420</f>
        <v>0</v>
      </c>
      <c r="E420">
        <f>'CLZ Pr'!B420</f>
        <v>0</v>
      </c>
      <c r="F420">
        <f>'CLZ Pr'!N420</f>
        <v>0</v>
      </c>
      <c r="G420">
        <f>'CLZ Pr'!X420</f>
        <v>0</v>
      </c>
      <c r="H420">
        <f>'CLZ Pr'!E420</f>
        <v>0</v>
      </c>
      <c r="I420">
        <f>'CLZ Pr'!U420</f>
        <v>0</v>
      </c>
    </row>
    <row r="421" spans="1:9">
      <c r="A421" s="13" t="str">
        <f>IF('CLZ Pr'!C421 = "", "", 'CLZ Pr'!C421)</f>
        <v/>
      </c>
      <c r="B421">
        <f>'CLZ Pr'!O421</f>
        <v>0</v>
      </c>
      <c r="C421" s="14">
        <f>'CLZ Pr'!H421</f>
        <v>0</v>
      </c>
      <c r="D421">
        <f>'CLZ Pr'!W421</f>
        <v>0</v>
      </c>
      <c r="E421">
        <f>'CLZ Pr'!B421</f>
        <v>0</v>
      </c>
      <c r="F421">
        <f>'CLZ Pr'!N421</f>
        <v>0</v>
      </c>
      <c r="G421">
        <f>'CLZ Pr'!X421</f>
        <v>0</v>
      </c>
      <c r="H421">
        <f>'CLZ Pr'!E421</f>
        <v>0</v>
      </c>
      <c r="I421">
        <f>'CLZ Pr'!U421</f>
        <v>0</v>
      </c>
    </row>
    <row r="422" spans="1:9">
      <c r="A422" s="13" t="str">
        <f>IF('CLZ Pr'!C422 = "", "", 'CLZ Pr'!C422)</f>
        <v/>
      </c>
      <c r="B422">
        <f>'CLZ Pr'!O422</f>
        <v>0</v>
      </c>
      <c r="C422" s="14">
        <f>'CLZ Pr'!H422</f>
        <v>0</v>
      </c>
      <c r="D422">
        <f>'CLZ Pr'!W422</f>
        <v>0</v>
      </c>
      <c r="E422">
        <f>'CLZ Pr'!B422</f>
        <v>0</v>
      </c>
      <c r="F422">
        <f>'CLZ Pr'!N422</f>
        <v>0</v>
      </c>
      <c r="G422">
        <f>'CLZ Pr'!X422</f>
        <v>0</v>
      </c>
      <c r="H422">
        <f>'CLZ Pr'!E422</f>
        <v>0</v>
      </c>
      <c r="I422">
        <f>'CLZ Pr'!U422</f>
        <v>0</v>
      </c>
    </row>
    <row r="423" spans="1:9">
      <c r="A423" s="13" t="str">
        <f>IF('CLZ Pr'!C423 = "", "", 'CLZ Pr'!C423)</f>
        <v/>
      </c>
      <c r="B423">
        <f>'CLZ Pr'!O423</f>
        <v>0</v>
      </c>
      <c r="C423" s="14">
        <f>'CLZ Pr'!H423</f>
        <v>0</v>
      </c>
      <c r="D423">
        <f>'CLZ Pr'!W423</f>
        <v>0</v>
      </c>
      <c r="E423">
        <f>'CLZ Pr'!B423</f>
        <v>0</v>
      </c>
      <c r="F423">
        <f>'CLZ Pr'!N423</f>
        <v>0</v>
      </c>
      <c r="G423">
        <f>'CLZ Pr'!X423</f>
        <v>0</v>
      </c>
      <c r="H423">
        <f>'CLZ Pr'!E423</f>
        <v>0</v>
      </c>
      <c r="I423">
        <f>'CLZ Pr'!U423</f>
        <v>0</v>
      </c>
    </row>
    <row r="424" spans="1:9">
      <c r="A424" s="13" t="str">
        <f>IF('CLZ Pr'!C424 = "", "", 'CLZ Pr'!C424)</f>
        <v/>
      </c>
      <c r="B424">
        <f>'CLZ Pr'!O424</f>
        <v>0</v>
      </c>
      <c r="C424" s="14">
        <f>'CLZ Pr'!H424</f>
        <v>0</v>
      </c>
      <c r="D424">
        <f>'CLZ Pr'!W424</f>
        <v>0</v>
      </c>
      <c r="E424">
        <f>'CLZ Pr'!B424</f>
        <v>0</v>
      </c>
      <c r="F424">
        <f>'CLZ Pr'!N424</f>
        <v>0</v>
      </c>
      <c r="G424">
        <f>'CLZ Pr'!X424</f>
        <v>0</v>
      </c>
      <c r="H424">
        <f>'CLZ Pr'!E424</f>
        <v>0</v>
      </c>
      <c r="I424">
        <f>'CLZ Pr'!U424</f>
        <v>0</v>
      </c>
    </row>
    <row r="425" spans="1:9">
      <c r="A425" s="13" t="str">
        <f>IF('CLZ Pr'!C425 = "", "", 'CLZ Pr'!C425)</f>
        <v/>
      </c>
      <c r="B425">
        <f>'CLZ Pr'!O425</f>
        <v>0</v>
      </c>
      <c r="C425" s="14">
        <f>'CLZ Pr'!H425</f>
        <v>0</v>
      </c>
      <c r="D425">
        <f>'CLZ Pr'!W425</f>
        <v>0</v>
      </c>
      <c r="E425">
        <f>'CLZ Pr'!B425</f>
        <v>0</v>
      </c>
      <c r="F425">
        <f>'CLZ Pr'!N425</f>
        <v>0</v>
      </c>
      <c r="G425">
        <f>'CLZ Pr'!X425</f>
        <v>0</v>
      </c>
      <c r="H425">
        <f>'CLZ Pr'!E425</f>
        <v>0</v>
      </c>
      <c r="I425">
        <f>'CLZ Pr'!U425</f>
        <v>0</v>
      </c>
    </row>
    <row r="426" spans="1:9">
      <c r="A426" s="13" t="str">
        <f>IF('CLZ Pr'!C426 = "", "", 'CLZ Pr'!C426)</f>
        <v/>
      </c>
      <c r="B426">
        <f>'CLZ Pr'!O426</f>
        <v>0</v>
      </c>
      <c r="C426" s="14">
        <f>'CLZ Pr'!H426</f>
        <v>0</v>
      </c>
      <c r="D426">
        <f>'CLZ Pr'!W426</f>
        <v>0</v>
      </c>
      <c r="E426">
        <f>'CLZ Pr'!B426</f>
        <v>0</v>
      </c>
      <c r="F426">
        <f>'CLZ Pr'!N426</f>
        <v>0</v>
      </c>
      <c r="G426">
        <f>'CLZ Pr'!X426</f>
        <v>0</v>
      </c>
      <c r="H426">
        <f>'CLZ Pr'!E426</f>
        <v>0</v>
      </c>
      <c r="I426">
        <f>'CLZ Pr'!U426</f>
        <v>0</v>
      </c>
    </row>
    <row r="427" spans="1:9">
      <c r="A427" s="13" t="str">
        <f>IF('CLZ Pr'!C427 = "", "", 'CLZ Pr'!C427)</f>
        <v/>
      </c>
      <c r="B427">
        <f>'CLZ Pr'!O427</f>
        <v>0</v>
      </c>
      <c r="C427" s="14">
        <f>'CLZ Pr'!H427</f>
        <v>0</v>
      </c>
      <c r="D427">
        <f>'CLZ Pr'!W427</f>
        <v>0</v>
      </c>
      <c r="E427">
        <f>'CLZ Pr'!B427</f>
        <v>0</v>
      </c>
      <c r="F427">
        <f>'CLZ Pr'!N427</f>
        <v>0</v>
      </c>
      <c r="G427">
        <f>'CLZ Pr'!X427</f>
        <v>0</v>
      </c>
      <c r="H427">
        <f>'CLZ Pr'!E427</f>
        <v>0</v>
      </c>
      <c r="I427">
        <f>'CLZ Pr'!U427</f>
        <v>0</v>
      </c>
    </row>
    <row r="428" spans="1:9">
      <c r="A428" s="13" t="str">
        <f>IF('CLZ Pr'!C428 = "", "", 'CLZ Pr'!C428)</f>
        <v/>
      </c>
      <c r="B428">
        <f>'CLZ Pr'!O428</f>
        <v>0</v>
      </c>
      <c r="C428" s="14">
        <f>'CLZ Pr'!H428</f>
        <v>0</v>
      </c>
      <c r="D428">
        <f>'CLZ Pr'!W428</f>
        <v>0</v>
      </c>
      <c r="E428">
        <f>'CLZ Pr'!B428</f>
        <v>0</v>
      </c>
      <c r="F428">
        <f>'CLZ Pr'!N428</f>
        <v>0</v>
      </c>
      <c r="G428">
        <f>'CLZ Pr'!X428</f>
        <v>0</v>
      </c>
      <c r="H428">
        <f>'CLZ Pr'!E428</f>
        <v>0</v>
      </c>
      <c r="I428">
        <f>'CLZ Pr'!U428</f>
        <v>0</v>
      </c>
    </row>
    <row r="429" spans="1:9">
      <c r="A429" s="13" t="str">
        <f>IF('CLZ Pr'!C429 = "", "", 'CLZ Pr'!C429)</f>
        <v/>
      </c>
      <c r="B429">
        <f>'CLZ Pr'!O429</f>
        <v>0</v>
      </c>
      <c r="C429" s="14">
        <f>'CLZ Pr'!H429</f>
        <v>0</v>
      </c>
      <c r="D429">
        <f>'CLZ Pr'!W429</f>
        <v>0</v>
      </c>
      <c r="E429">
        <f>'CLZ Pr'!B429</f>
        <v>0</v>
      </c>
      <c r="F429">
        <f>'CLZ Pr'!N429</f>
        <v>0</v>
      </c>
      <c r="G429">
        <f>'CLZ Pr'!X429</f>
        <v>0</v>
      </c>
      <c r="H429">
        <f>'CLZ Pr'!E429</f>
        <v>0</v>
      </c>
      <c r="I429">
        <f>'CLZ Pr'!U429</f>
        <v>0</v>
      </c>
    </row>
    <row r="430" spans="1:9">
      <c r="A430" s="13" t="str">
        <f>IF('CLZ Pr'!C430 = "", "", 'CLZ Pr'!C430)</f>
        <v/>
      </c>
      <c r="B430">
        <f>'CLZ Pr'!O430</f>
        <v>0</v>
      </c>
      <c r="C430" s="14">
        <f>'CLZ Pr'!H430</f>
        <v>0</v>
      </c>
      <c r="D430">
        <f>'CLZ Pr'!W430</f>
        <v>0</v>
      </c>
      <c r="E430">
        <f>'CLZ Pr'!B430</f>
        <v>0</v>
      </c>
      <c r="F430">
        <f>'CLZ Pr'!N430</f>
        <v>0</v>
      </c>
      <c r="G430">
        <f>'CLZ Pr'!X430</f>
        <v>0</v>
      </c>
      <c r="H430">
        <f>'CLZ Pr'!E430</f>
        <v>0</v>
      </c>
      <c r="I430">
        <f>'CLZ Pr'!U430</f>
        <v>0</v>
      </c>
    </row>
    <row r="431" spans="1:9">
      <c r="A431" s="13" t="str">
        <f>IF('CLZ Pr'!C431 = "", "", 'CLZ Pr'!C431)</f>
        <v/>
      </c>
      <c r="B431">
        <f>'CLZ Pr'!O431</f>
        <v>0</v>
      </c>
      <c r="C431" s="14">
        <f>'CLZ Pr'!H431</f>
        <v>0</v>
      </c>
      <c r="D431">
        <f>'CLZ Pr'!W431</f>
        <v>0</v>
      </c>
      <c r="E431">
        <f>'CLZ Pr'!B431</f>
        <v>0</v>
      </c>
      <c r="F431">
        <f>'CLZ Pr'!N431</f>
        <v>0</v>
      </c>
      <c r="G431">
        <f>'CLZ Pr'!X431</f>
        <v>0</v>
      </c>
      <c r="H431">
        <f>'CLZ Pr'!E431</f>
        <v>0</v>
      </c>
      <c r="I431">
        <f>'CLZ Pr'!U431</f>
        <v>0</v>
      </c>
    </row>
    <row r="432" spans="1:9">
      <c r="A432" s="13" t="str">
        <f>IF('CLZ Pr'!C432 = "", "", 'CLZ Pr'!C432)</f>
        <v/>
      </c>
      <c r="B432">
        <f>'CLZ Pr'!O432</f>
        <v>0</v>
      </c>
      <c r="C432" s="14">
        <f>'CLZ Pr'!H432</f>
        <v>0</v>
      </c>
      <c r="D432">
        <f>'CLZ Pr'!W432</f>
        <v>0</v>
      </c>
      <c r="E432">
        <f>'CLZ Pr'!B432</f>
        <v>0</v>
      </c>
      <c r="F432">
        <f>'CLZ Pr'!N432</f>
        <v>0</v>
      </c>
      <c r="G432">
        <f>'CLZ Pr'!X432</f>
        <v>0</v>
      </c>
      <c r="H432">
        <f>'CLZ Pr'!E432</f>
        <v>0</v>
      </c>
      <c r="I432">
        <f>'CLZ Pr'!U432</f>
        <v>0</v>
      </c>
    </row>
    <row r="433" spans="1:9">
      <c r="A433" s="13" t="str">
        <f>IF('CLZ Pr'!C433 = "", "", 'CLZ Pr'!C433)</f>
        <v/>
      </c>
      <c r="B433">
        <f>'CLZ Pr'!O433</f>
        <v>0</v>
      </c>
      <c r="C433" s="14">
        <f>'CLZ Pr'!H433</f>
        <v>0</v>
      </c>
      <c r="D433">
        <f>'CLZ Pr'!W433</f>
        <v>0</v>
      </c>
      <c r="E433">
        <f>'CLZ Pr'!B433</f>
        <v>0</v>
      </c>
      <c r="F433">
        <f>'CLZ Pr'!N433</f>
        <v>0</v>
      </c>
      <c r="G433">
        <f>'CLZ Pr'!X433</f>
        <v>0</v>
      </c>
      <c r="H433">
        <f>'CLZ Pr'!E433</f>
        <v>0</v>
      </c>
      <c r="I433">
        <f>'CLZ Pr'!U433</f>
        <v>0</v>
      </c>
    </row>
    <row r="434" spans="1:9">
      <c r="A434" s="13" t="str">
        <f>IF('CLZ Pr'!C434 = "", "", 'CLZ Pr'!C434)</f>
        <v/>
      </c>
      <c r="B434">
        <f>'CLZ Pr'!O434</f>
        <v>0</v>
      </c>
      <c r="C434" s="14">
        <f>'CLZ Pr'!H434</f>
        <v>0</v>
      </c>
      <c r="D434">
        <f>'CLZ Pr'!W434</f>
        <v>0</v>
      </c>
      <c r="E434">
        <f>'CLZ Pr'!B434</f>
        <v>0</v>
      </c>
      <c r="F434">
        <f>'CLZ Pr'!N434</f>
        <v>0</v>
      </c>
      <c r="G434">
        <f>'CLZ Pr'!X434</f>
        <v>0</v>
      </c>
      <c r="H434">
        <f>'CLZ Pr'!E434</f>
        <v>0</v>
      </c>
      <c r="I434">
        <f>'CLZ Pr'!U434</f>
        <v>0</v>
      </c>
    </row>
    <row r="435" spans="1:9">
      <c r="A435" s="13" t="str">
        <f>IF('CLZ Pr'!C435 = "", "", 'CLZ Pr'!C435)</f>
        <v/>
      </c>
      <c r="B435">
        <f>'CLZ Pr'!O435</f>
        <v>0</v>
      </c>
      <c r="C435" s="14">
        <f>'CLZ Pr'!H435</f>
        <v>0</v>
      </c>
      <c r="D435">
        <f>'CLZ Pr'!W435</f>
        <v>0</v>
      </c>
      <c r="E435">
        <f>'CLZ Pr'!B435</f>
        <v>0</v>
      </c>
      <c r="F435">
        <f>'CLZ Pr'!N435</f>
        <v>0</v>
      </c>
      <c r="G435">
        <f>'CLZ Pr'!X435</f>
        <v>0</v>
      </c>
      <c r="H435">
        <f>'CLZ Pr'!E435</f>
        <v>0</v>
      </c>
      <c r="I435">
        <f>'CLZ Pr'!U435</f>
        <v>0</v>
      </c>
    </row>
    <row r="436" spans="1:9">
      <c r="A436" s="13" t="str">
        <f>IF('CLZ Pr'!C436 = "", "", 'CLZ Pr'!C436)</f>
        <v/>
      </c>
      <c r="B436">
        <f>'CLZ Pr'!O436</f>
        <v>0</v>
      </c>
      <c r="C436" s="14">
        <f>'CLZ Pr'!H436</f>
        <v>0</v>
      </c>
      <c r="D436">
        <f>'CLZ Pr'!W436</f>
        <v>0</v>
      </c>
      <c r="E436">
        <f>'CLZ Pr'!B436</f>
        <v>0</v>
      </c>
      <c r="F436">
        <f>'CLZ Pr'!N436</f>
        <v>0</v>
      </c>
      <c r="G436">
        <f>'CLZ Pr'!X436</f>
        <v>0</v>
      </c>
      <c r="H436">
        <f>'CLZ Pr'!E436</f>
        <v>0</v>
      </c>
      <c r="I436">
        <f>'CLZ Pr'!U436</f>
        <v>0</v>
      </c>
    </row>
    <row r="437" spans="1:9">
      <c r="A437" s="13" t="str">
        <f>IF('CLZ Pr'!C437 = "", "", 'CLZ Pr'!C437)</f>
        <v/>
      </c>
      <c r="B437">
        <f>'CLZ Pr'!O437</f>
        <v>0</v>
      </c>
      <c r="C437" s="14">
        <f>'CLZ Pr'!H437</f>
        <v>0</v>
      </c>
      <c r="D437">
        <f>'CLZ Pr'!W437</f>
        <v>0</v>
      </c>
      <c r="E437">
        <f>'CLZ Pr'!B437</f>
        <v>0</v>
      </c>
      <c r="F437">
        <f>'CLZ Pr'!N437</f>
        <v>0</v>
      </c>
      <c r="G437">
        <f>'CLZ Pr'!X437</f>
        <v>0</v>
      </c>
      <c r="H437">
        <f>'CLZ Pr'!E437</f>
        <v>0</v>
      </c>
      <c r="I437">
        <f>'CLZ Pr'!U437</f>
        <v>0</v>
      </c>
    </row>
    <row r="438" spans="1:9">
      <c r="A438" s="13" t="str">
        <f>IF('CLZ Pr'!C438 = "", "", 'CLZ Pr'!C438)</f>
        <v/>
      </c>
      <c r="B438">
        <f>'CLZ Pr'!O438</f>
        <v>0</v>
      </c>
      <c r="C438" s="14">
        <f>'CLZ Pr'!H438</f>
        <v>0</v>
      </c>
      <c r="D438">
        <f>'CLZ Pr'!W438</f>
        <v>0</v>
      </c>
      <c r="E438">
        <f>'CLZ Pr'!B438</f>
        <v>0</v>
      </c>
      <c r="F438">
        <f>'CLZ Pr'!N438</f>
        <v>0</v>
      </c>
      <c r="G438">
        <f>'CLZ Pr'!X438</f>
        <v>0</v>
      </c>
      <c r="H438">
        <f>'CLZ Pr'!E438</f>
        <v>0</v>
      </c>
      <c r="I438">
        <f>'CLZ Pr'!U438</f>
        <v>0</v>
      </c>
    </row>
    <row r="439" spans="1:9">
      <c r="A439" s="13" t="str">
        <f>IF('CLZ Pr'!C439 = "", "", 'CLZ Pr'!C439)</f>
        <v/>
      </c>
      <c r="B439">
        <f>'CLZ Pr'!O439</f>
        <v>0</v>
      </c>
      <c r="C439" s="14">
        <f>'CLZ Pr'!H439</f>
        <v>0</v>
      </c>
      <c r="D439">
        <f>'CLZ Pr'!W439</f>
        <v>0</v>
      </c>
      <c r="E439">
        <f>'CLZ Pr'!B439</f>
        <v>0</v>
      </c>
      <c r="F439">
        <f>'CLZ Pr'!N439</f>
        <v>0</v>
      </c>
      <c r="G439">
        <f>'CLZ Pr'!X439</f>
        <v>0</v>
      </c>
      <c r="H439">
        <f>'CLZ Pr'!E439</f>
        <v>0</v>
      </c>
      <c r="I439">
        <f>'CLZ Pr'!U439</f>
        <v>0</v>
      </c>
    </row>
    <row r="440" spans="1:9">
      <c r="A440" s="13" t="str">
        <f>IF('CLZ Pr'!C440 = "", "", 'CLZ Pr'!C440)</f>
        <v/>
      </c>
      <c r="B440">
        <f>'CLZ Pr'!O440</f>
        <v>0</v>
      </c>
      <c r="C440" s="14">
        <f>'CLZ Pr'!H440</f>
        <v>0</v>
      </c>
      <c r="D440">
        <f>'CLZ Pr'!W440</f>
        <v>0</v>
      </c>
      <c r="E440">
        <f>'CLZ Pr'!B440</f>
        <v>0</v>
      </c>
      <c r="F440">
        <f>'CLZ Pr'!N440</f>
        <v>0</v>
      </c>
      <c r="G440">
        <f>'CLZ Pr'!X440</f>
        <v>0</v>
      </c>
      <c r="H440">
        <f>'CLZ Pr'!E440</f>
        <v>0</v>
      </c>
      <c r="I440">
        <f>'CLZ Pr'!U440</f>
        <v>0</v>
      </c>
    </row>
    <row r="441" spans="1:9">
      <c r="A441" s="13" t="str">
        <f>IF('CLZ Pr'!C441 = "", "", 'CLZ Pr'!C441)</f>
        <v/>
      </c>
      <c r="B441">
        <f>'CLZ Pr'!O441</f>
        <v>0</v>
      </c>
      <c r="C441" s="14">
        <f>'CLZ Pr'!H441</f>
        <v>0</v>
      </c>
      <c r="D441">
        <f>'CLZ Pr'!W441</f>
        <v>0</v>
      </c>
      <c r="E441">
        <f>'CLZ Pr'!B441</f>
        <v>0</v>
      </c>
      <c r="F441">
        <f>'CLZ Pr'!N441</f>
        <v>0</v>
      </c>
      <c r="G441">
        <f>'CLZ Pr'!X441</f>
        <v>0</v>
      </c>
      <c r="H441">
        <f>'CLZ Pr'!E441</f>
        <v>0</v>
      </c>
      <c r="I441">
        <f>'CLZ Pr'!U441</f>
        <v>0</v>
      </c>
    </row>
    <row r="442" spans="1:9">
      <c r="A442" s="13" t="str">
        <f>IF('CLZ Pr'!C442 = "", "", 'CLZ Pr'!C442)</f>
        <v/>
      </c>
      <c r="B442">
        <f>'CLZ Pr'!O442</f>
        <v>0</v>
      </c>
      <c r="C442" s="14">
        <f>'CLZ Pr'!H442</f>
        <v>0</v>
      </c>
      <c r="D442">
        <f>'CLZ Pr'!W442</f>
        <v>0</v>
      </c>
      <c r="E442">
        <f>'CLZ Pr'!B442</f>
        <v>0</v>
      </c>
      <c r="F442">
        <f>'CLZ Pr'!N442</f>
        <v>0</v>
      </c>
      <c r="G442">
        <f>'CLZ Pr'!X442</f>
        <v>0</v>
      </c>
      <c r="H442">
        <f>'CLZ Pr'!E442</f>
        <v>0</v>
      </c>
      <c r="I442">
        <f>'CLZ Pr'!U442</f>
        <v>0</v>
      </c>
    </row>
    <row r="443" spans="1:9">
      <c r="A443" s="13" t="str">
        <f>IF('CLZ Pr'!C443 = "", "", 'CLZ Pr'!C443)</f>
        <v/>
      </c>
      <c r="B443">
        <f>'CLZ Pr'!O443</f>
        <v>0</v>
      </c>
      <c r="C443" s="14">
        <f>'CLZ Pr'!H443</f>
        <v>0</v>
      </c>
      <c r="D443">
        <f>'CLZ Pr'!W443</f>
        <v>0</v>
      </c>
      <c r="E443">
        <f>'CLZ Pr'!B443</f>
        <v>0</v>
      </c>
      <c r="F443">
        <f>'CLZ Pr'!N443</f>
        <v>0</v>
      </c>
      <c r="G443">
        <f>'CLZ Pr'!X443</f>
        <v>0</v>
      </c>
      <c r="H443">
        <f>'CLZ Pr'!E443</f>
        <v>0</v>
      </c>
      <c r="I443">
        <f>'CLZ Pr'!U443</f>
        <v>0</v>
      </c>
    </row>
    <row r="444" spans="1:9">
      <c r="A444" s="13" t="str">
        <f>IF('CLZ Pr'!C444 = "", "", 'CLZ Pr'!C444)</f>
        <v/>
      </c>
      <c r="B444">
        <f>'CLZ Pr'!O444</f>
        <v>0</v>
      </c>
      <c r="C444" s="14">
        <f>'CLZ Pr'!H444</f>
        <v>0</v>
      </c>
      <c r="D444">
        <f>'CLZ Pr'!W444</f>
        <v>0</v>
      </c>
      <c r="E444">
        <f>'CLZ Pr'!B444</f>
        <v>0</v>
      </c>
      <c r="F444">
        <f>'CLZ Pr'!N444</f>
        <v>0</v>
      </c>
      <c r="G444">
        <f>'CLZ Pr'!X444</f>
        <v>0</v>
      </c>
      <c r="H444">
        <f>'CLZ Pr'!E444</f>
        <v>0</v>
      </c>
      <c r="I444">
        <f>'CLZ Pr'!U444</f>
        <v>0</v>
      </c>
    </row>
    <row r="445" spans="1:9">
      <c r="A445" s="13" t="str">
        <f>IF('CLZ Pr'!C445 = "", "", 'CLZ Pr'!C445)</f>
        <v/>
      </c>
      <c r="B445">
        <f>'CLZ Pr'!O445</f>
        <v>0</v>
      </c>
      <c r="C445" s="14">
        <f>'CLZ Pr'!H445</f>
        <v>0</v>
      </c>
      <c r="D445">
        <f>'CLZ Pr'!W445</f>
        <v>0</v>
      </c>
      <c r="E445">
        <f>'CLZ Pr'!B445</f>
        <v>0</v>
      </c>
      <c r="F445">
        <f>'CLZ Pr'!N445</f>
        <v>0</v>
      </c>
      <c r="G445">
        <f>'CLZ Pr'!X445</f>
        <v>0</v>
      </c>
      <c r="H445">
        <f>'CLZ Pr'!E445</f>
        <v>0</v>
      </c>
      <c r="I445">
        <f>'CLZ Pr'!U445</f>
        <v>0</v>
      </c>
    </row>
    <row r="446" spans="1:9">
      <c r="A446" s="13" t="str">
        <f>IF('CLZ Pr'!C446 = "", "", 'CLZ Pr'!C446)</f>
        <v/>
      </c>
      <c r="B446">
        <f>'CLZ Pr'!O446</f>
        <v>0</v>
      </c>
      <c r="C446" s="14">
        <f>'CLZ Pr'!H446</f>
        <v>0</v>
      </c>
      <c r="D446">
        <f>'CLZ Pr'!W446</f>
        <v>0</v>
      </c>
      <c r="E446">
        <f>'CLZ Pr'!B446</f>
        <v>0</v>
      </c>
      <c r="F446">
        <f>'CLZ Pr'!N446</f>
        <v>0</v>
      </c>
      <c r="G446">
        <f>'CLZ Pr'!X446</f>
        <v>0</v>
      </c>
      <c r="H446">
        <f>'CLZ Pr'!E446</f>
        <v>0</v>
      </c>
      <c r="I446">
        <f>'CLZ Pr'!U446</f>
        <v>0</v>
      </c>
    </row>
    <row r="447" spans="1:9">
      <c r="A447" s="13" t="str">
        <f>IF('CLZ Pr'!C447 = "", "", 'CLZ Pr'!C447)</f>
        <v/>
      </c>
      <c r="B447">
        <f>'CLZ Pr'!O447</f>
        <v>0</v>
      </c>
      <c r="C447" s="14">
        <f>'CLZ Pr'!H447</f>
        <v>0</v>
      </c>
      <c r="D447">
        <f>'CLZ Pr'!W447</f>
        <v>0</v>
      </c>
      <c r="E447">
        <f>'CLZ Pr'!B447</f>
        <v>0</v>
      </c>
      <c r="F447">
        <f>'CLZ Pr'!N447</f>
        <v>0</v>
      </c>
      <c r="G447">
        <f>'CLZ Pr'!X447</f>
        <v>0</v>
      </c>
      <c r="H447">
        <f>'CLZ Pr'!E447</f>
        <v>0</v>
      </c>
      <c r="I447">
        <f>'CLZ Pr'!U447</f>
        <v>0</v>
      </c>
    </row>
    <row r="448" spans="1:9">
      <c r="A448" s="13" t="str">
        <f>IF('CLZ Pr'!C448 = "", "", 'CLZ Pr'!C448)</f>
        <v/>
      </c>
      <c r="B448">
        <f>'CLZ Pr'!O448</f>
        <v>0</v>
      </c>
      <c r="C448" s="14">
        <f>'CLZ Pr'!H448</f>
        <v>0</v>
      </c>
      <c r="D448">
        <f>'CLZ Pr'!W448</f>
        <v>0</v>
      </c>
      <c r="E448">
        <f>'CLZ Pr'!B448</f>
        <v>0</v>
      </c>
      <c r="F448">
        <f>'CLZ Pr'!N448</f>
        <v>0</v>
      </c>
      <c r="G448">
        <f>'CLZ Pr'!X448</f>
        <v>0</v>
      </c>
      <c r="H448">
        <f>'CLZ Pr'!E448</f>
        <v>0</v>
      </c>
      <c r="I448">
        <f>'CLZ Pr'!U448</f>
        <v>0</v>
      </c>
    </row>
    <row r="449" spans="1:9">
      <c r="A449" s="13" t="str">
        <f>IF('CLZ Pr'!C449 = "", "", 'CLZ Pr'!C449)</f>
        <v/>
      </c>
      <c r="B449">
        <f>'CLZ Pr'!O449</f>
        <v>0</v>
      </c>
      <c r="C449" s="14">
        <f>'CLZ Pr'!H449</f>
        <v>0</v>
      </c>
      <c r="D449">
        <f>'CLZ Pr'!W449</f>
        <v>0</v>
      </c>
      <c r="E449">
        <f>'CLZ Pr'!B449</f>
        <v>0</v>
      </c>
      <c r="F449">
        <f>'CLZ Pr'!N449</f>
        <v>0</v>
      </c>
      <c r="G449">
        <f>'CLZ Pr'!X449</f>
        <v>0</v>
      </c>
      <c r="H449">
        <f>'CLZ Pr'!E449</f>
        <v>0</v>
      </c>
      <c r="I449">
        <f>'CLZ Pr'!U449</f>
        <v>0</v>
      </c>
    </row>
    <row r="450" spans="1:9">
      <c r="A450" s="13" t="str">
        <f>IF('CLZ Pr'!C450 = "", "", 'CLZ Pr'!C450)</f>
        <v/>
      </c>
      <c r="B450">
        <f>'CLZ Pr'!O450</f>
        <v>0</v>
      </c>
      <c r="C450" s="14">
        <f>'CLZ Pr'!H450</f>
        <v>0</v>
      </c>
      <c r="D450">
        <f>'CLZ Pr'!W450</f>
        <v>0</v>
      </c>
      <c r="E450">
        <f>'CLZ Pr'!B450</f>
        <v>0</v>
      </c>
      <c r="F450">
        <f>'CLZ Pr'!N450</f>
        <v>0</v>
      </c>
      <c r="G450">
        <f>'CLZ Pr'!X450</f>
        <v>0</v>
      </c>
      <c r="H450">
        <f>'CLZ Pr'!E450</f>
        <v>0</v>
      </c>
      <c r="I450">
        <f>'CLZ Pr'!U450</f>
        <v>0</v>
      </c>
    </row>
    <row r="451" spans="1:9">
      <c r="A451" s="13" t="str">
        <f>IF('CLZ Pr'!C451 = "", "", 'CLZ Pr'!C451)</f>
        <v/>
      </c>
      <c r="B451">
        <f>'CLZ Pr'!O451</f>
        <v>0</v>
      </c>
      <c r="C451" s="14">
        <f>'CLZ Pr'!H451</f>
        <v>0</v>
      </c>
      <c r="D451">
        <f>'CLZ Pr'!W451</f>
        <v>0</v>
      </c>
      <c r="E451">
        <f>'CLZ Pr'!B451</f>
        <v>0</v>
      </c>
      <c r="F451">
        <f>'CLZ Pr'!N451</f>
        <v>0</v>
      </c>
      <c r="G451">
        <f>'CLZ Pr'!X451</f>
        <v>0</v>
      </c>
      <c r="H451">
        <f>'CLZ Pr'!E451</f>
        <v>0</v>
      </c>
      <c r="I451">
        <f>'CLZ Pr'!U451</f>
        <v>0</v>
      </c>
    </row>
    <row r="452" spans="1:9">
      <c r="A452" s="13" t="str">
        <f>IF('CLZ Pr'!C452 = "", "", 'CLZ Pr'!C452)</f>
        <v/>
      </c>
      <c r="B452">
        <f>'CLZ Pr'!O452</f>
        <v>0</v>
      </c>
      <c r="C452" s="14">
        <f>'CLZ Pr'!H452</f>
        <v>0</v>
      </c>
      <c r="D452">
        <f>'CLZ Pr'!W452</f>
        <v>0</v>
      </c>
      <c r="E452">
        <f>'CLZ Pr'!B452</f>
        <v>0</v>
      </c>
      <c r="F452">
        <f>'CLZ Pr'!N452</f>
        <v>0</v>
      </c>
      <c r="G452">
        <f>'CLZ Pr'!X452</f>
        <v>0</v>
      </c>
      <c r="H452">
        <f>'CLZ Pr'!E452</f>
        <v>0</v>
      </c>
      <c r="I452">
        <f>'CLZ Pr'!U452</f>
        <v>0</v>
      </c>
    </row>
    <row r="453" spans="1:9">
      <c r="A453" s="13" t="str">
        <f>IF('CLZ Pr'!C453 = "", "", 'CLZ Pr'!C453)</f>
        <v/>
      </c>
      <c r="B453">
        <f>'CLZ Pr'!O453</f>
        <v>0</v>
      </c>
      <c r="C453" s="14">
        <f>'CLZ Pr'!H453</f>
        <v>0</v>
      </c>
      <c r="D453">
        <f>'CLZ Pr'!W453</f>
        <v>0</v>
      </c>
      <c r="E453">
        <f>'CLZ Pr'!B453</f>
        <v>0</v>
      </c>
      <c r="F453">
        <f>'CLZ Pr'!N453</f>
        <v>0</v>
      </c>
      <c r="G453">
        <f>'CLZ Pr'!X453</f>
        <v>0</v>
      </c>
      <c r="H453">
        <f>'CLZ Pr'!E453</f>
        <v>0</v>
      </c>
      <c r="I453">
        <f>'CLZ Pr'!U453</f>
        <v>0</v>
      </c>
    </row>
    <row r="454" spans="1:9">
      <c r="A454" s="13" t="str">
        <f>IF('CLZ Pr'!C454 = "", "", 'CLZ Pr'!C454)</f>
        <v/>
      </c>
      <c r="B454">
        <f>'CLZ Pr'!O454</f>
        <v>0</v>
      </c>
      <c r="C454" s="14">
        <f>'CLZ Pr'!H454</f>
        <v>0</v>
      </c>
      <c r="D454">
        <f>'CLZ Pr'!W454</f>
        <v>0</v>
      </c>
      <c r="E454">
        <f>'CLZ Pr'!B454</f>
        <v>0</v>
      </c>
      <c r="F454">
        <f>'CLZ Pr'!N454</f>
        <v>0</v>
      </c>
      <c r="G454">
        <f>'CLZ Pr'!X454</f>
        <v>0</v>
      </c>
      <c r="H454">
        <f>'CLZ Pr'!E454</f>
        <v>0</v>
      </c>
      <c r="I454">
        <f>'CLZ Pr'!U454</f>
        <v>0</v>
      </c>
    </row>
    <row r="455" spans="1:9">
      <c r="A455" s="13" t="str">
        <f>IF('CLZ Pr'!C455 = "", "", 'CLZ Pr'!C455)</f>
        <v/>
      </c>
      <c r="B455">
        <f>'CLZ Pr'!O455</f>
        <v>0</v>
      </c>
      <c r="C455" s="14">
        <f>'CLZ Pr'!H455</f>
        <v>0</v>
      </c>
      <c r="D455">
        <f>'CLZ Pr'!W455</f>
        <v>0</v>
      </c>
      <c r="E455">
        <f>'CLZ Pr'!B455</f>
        <v>0</v>
      </c>
      <c r="F455">
        <f>'CLZ Pr'!N455</f>
        <v>0</v>
      </c>
      <c r="G455">
        <f>'CLZ Pr'!X455</f>
        <v>0</v>
      </c>
      <c r="H455">
        <f>'CLZ Pr'!E455</f>
        <v>0</v>
      </c>
      <c r="I455">
        <f>'CLZ Pr'!U455</f>
        <v>0</v>
      </c>
    </row>
    <row r="456" spans="1:9">
      <c r="A456" s="13" t="str">
        <f>IF('CLZ Pr'!C456 = "", "", 'CLZ Pr'!C456)</f>
        <v/>
      </c>
      <c r="B456">
        <f>'CLZ Pr'!O456</f>
        <v>0</v>
      </c>
      <c r="C456" s="14">
        <f>'CLZ Pr'!H456</f>
        <v>0</v>
      </c>
      <c r="D456">
        <f>'CLZ Pr'!W456</f>
        <v>0</v>
      </c>
      <c r="E456">
        <f>'CLZ Pr'!B456</f>
        <v>0</v>
      </c>
      <c r="F456">
        <f>'CLZ Pr'!N456</f>
        <v>0</v>
      </c>
      <c r="G456">
        <f>'CLZ Pr'!X456</f>
        <v>0</v>
      </c>
      <c r="H456">
        <f>'CLZ Pr'!E456</f>
        <v>0</v>
      </c>
      <c r="I456">
        <f>'CLZ Pr'!U456</f>
        <v>0</v>
      </c>
    </row>
    <row r="457" spans="1:9">
      <c r="A457" s="13" t="str">
        <f>IF('CLZ Pr'!C457 = "", "", 'CLZ Pr'!C457)</f>
        <v/>
      </c>
      <c r="B457">
        <f>'CLZ Pr'!O457</f>
        <v>0</v>
      </c>
      <c r="C457" s="14">
        <f>'CLZ Pr'!H457</f>
        <v>0</v>
      </c>
      <c r="D457">
        <f>'CLZ Pr'!W457</f>
        <v>0</v>
      </c>
      <c r="E457">
        <f>'CLZ Pr'!B457</f>
        <v>0</v>
      </c>
      <c r="F457">
        <f>'CLZ Pr'!N457</f>
        <v>0</v>
      </c>
      <c r="G457">
        <f>'CLZ Pr'!X457</f>
        <v>0</v>
      </c>
      <c r="H457">
        <f>'CLZ Pr'!E457</f>
        <v>0</v>
      </c>
      <c r="I457">
        <f>'CLZ Pr'!U457</f>
        <v>0</v>
      </c>
    </row>
    <row r="458" spans="1:9">
      <c r="A458" s="13" t="str">
        <f>IF('CLZ Pr'!C458 = "", "", 'CLZ Pr'!C458)</f>
        <v/>
      </c>
      <c r="B458">
        <f>'CLZ Pr'!O458</f>
        <v>0</v>
      </c>
      <c r="C458" s="14">
        <f>'CLZ Pr'!H458</f>
        <v>0</v>
      </c>
      <c r="D458">
        <f>'CLZ Pr'!W458</f>
        <v>0</v>
      </c>
      <c r="E458">
        <f>'CLZ Pr'!B458</f>
        <v>0</v>
      </c>
      <c r="F458">
        <f>'CLZ Pr'!N458</f>
        <v>0</v>
      </c>
      <c r="G458">
        <f>'CLZ Pr'!X458</f>
        <v>0</v>
      </c>
      <c r="H458">
        <f>'CLZ Pr'!E458</f>
        <v>0</v>
      </c>
      <c r="I458">
        <f>'CLZ Pr'!U458</f>
        <v>0</v>
      </c>
    </row>
    <row r="459" spans="1:9">
      <c r="A459" s="13" t="str">
        <f>IF('CLZ Pr'!C459 = "", "", 'CLZ Pr'!C459)</f>
        <v/>
      </c>
      <c r="B459">
        <f>'CLZ Pr'!O459</f>
        <v>0</v>
      </c>
      <c r="C459" s="14">
        <f>'CLZ Pr'!H459</f>
        <v>0</v>
      </c>
      <c r="D459">
        <f>'CLZ Pr'!W459</f>
        <v>0</v>
      </c>
      <c r="E459">
        <f>'CLZ Pr'!B459</f>
        <v>0</v>
      </c>
      <c r="F459">
        <f>'CLZ Pr'!N459</f>
        <v>0</v>
      </c>
      <c r="G459">
        <f>'CLZ Pr'!X459</f>
        <v>0</v>
      </c>
      <c r="H459">
        <f>'CLZ Pr'!E459</f>
        <v>0</v>
      </c>
      <c r="I459">
        <f>'CLZ Pr'!U459</f>
        <v>0</v>
      </c>
    </row>
    <row r="460" spans="1:9">
      <c r="A460" s="13" t="str">
        <f>IF('CLZ Pr'!C460 = "", "", 'CLZ Pr'!C460)</f>
        <v/>
      </c>
      <c r="B460">
        <f>'CLZ Pr'!O460</f>
        <v>0</v>
      </c>
      <c r="C460" s="14">
        <f>'CLZ Pr'!H460</f>
        <v>0</v>
      </c>
      <c r="D460">
        <f>'CLZ Pr'!W460</f>
        <v>0</v>
      </c>
      <c r="E460">
        <f>'CLZ Pr'!B460</f>
        <v>0</v>
      </c>
      <c r="F460">
        <f>'CLZ Pr'!N460</f>
        <v>0</v>
      </c>
      <c r="G460">
        <f>'CLZ Pr'!X460</f>
        <v>0</v>
      </c>
      <c r="H460">
        <f>'CLZ Pr'!E460</f>
        <v>0</v>
      </c>
      <c r="I460">
        <f>'CLZ Pr'!U460</f>
        <v>0</v>
      </c>
    </row>
    <row r="461" spans="1:9">
      <c r="A461" s="13" t="str">
        <f>IF('CLZ Pr'!C461 = "", "", 'CLZ Pr'!C461)</f>
        <v/>
      </c>
      <c r="B461">
        <f>'CLZ Pr'!O461</f>
        <v>0</v>
      </c>
      <c r="C461" s="14">
        <f>'CLZ Pr'!H461</f>
        <v>0</v>
      </c>
      <c r="D461">
        <f>'CLZ Pr'!W461</f>
        <v>0</v>
      </c>
      <c r="E461">
        <f>'CLZ Pr'!B461</f>
        <v>0</v>
      </c>
      <c r="F461">
        <f>'CLZ Pr'!N461</f>
        <v>0</v>
      </c>
      <c r="G461">
        <f>'CLZ Pr'!X461</f>
        <v>0</v>
      </c>
      <c r="H461">
        <f>'CLZ Pr'!E461</f>
        <v>0</v>
      </c>
      <c r="I461">
        <f>'CLZ Pr'!U461</f>
        <v>0</v>
      </c>
    </row>
    <row r="462" spans="1:9">
      <c r="A462" s="13" t="str">
        <f>IF('CLZ Pr'!C462 = "", "", 'CLZ Pr'!C462)</f>
        <v/>
      </c>
      <c r="B462">
        <f>'CLZ Pr'!O462</f>
        <v>0</v>
      </c>
      <c r="C462" s="14">
        <f>'CLZ Pr'!H462</f>
        <v>0</v>
      </c>
      <c r="D462">
        <f>'CLZ Pr'!W462</f>
        <v>0</v>
      </c>
      <c r="E462">
        <f>'CLZ Pr'!B462</f>
        <v>0</v>
      </c>
      <c r="F462">
        <f>'CLZ Pr'!N462</f>
        <v>0</v>
      </c>
      <c r="G462">
        <f>'CLZ Pr'!X462</f>
        <v>0</v>
      </c>
      <c r="H462">
        <f>'CLZ Pr'!E462</f>
        <v>0</v>
      </c>
      <c r="I462">
        <f>'CLZ Pr'!U462</f>
        <v>0</v>
      </c>
    </row>
    <row r="463" spans="1:9">
      <c r="A463" s="13" t="str">
        <f>IF('CLZ Pr'!C463 = "", "", 'CLZ Pr'!C463)</f>
        <v/>
      </c>
      <c r="B463">
        <f>'CLZ Pr'!O463</f>
        <v>0</v>
      </c>
      <c r="C463" s="14">
        <f>'CLZ Pr'!H463</f>
        <v>0</v>
      </c>
      <c r="D463">
        <f>'CLZ Pr'!W463</f>
        <v>0</v>
      </c>
      <c r="E463">
        <f>'CLZ Pr'!B463</f>
        <v>0</v>
      </c>
      <c r="F463">
        <f>'CLZ Pr'!N463</f>
        <v>0</v>
      </c>
      <c r="G463">
        <f>'CLZ Pr'!X463</f>
        <v>0</v>
      </c>
      <c r="H463">
        <f>'CLZ Pr'!E463</f>
        <v>0</v>
      </c>
      <c r="I463">
        <f>'CLZ Pr'!U463</f>
        <v>0</v>
      </c>
    </row>
    <row r="464" spans="1:9">
      <c r="A464" s="13" t="str">
        <f>IF('CLZ Pr'!C464 = "", "", 'CLZ Pr'!C464)</f>
        <v/>
      </c>
      <c r="B464">
        <f>'CLZ Pr'!O464</f>
        <v>0</v>
      </c>
      <c r="C464" s="14">
        <f>'CLZ Pr'!H464</f>
        <v>0</v>
      </c>
      <c r="D464">
        <f>'CLZ Pr'!W464</f>
        <v>0</v>
      </c>
      <c r="E464">
        <f>'CLZ Pr'!B464</f>
        <v>0</v>
      </c>
      <c r="F464">
        <f>'CLZ Pr'!N464</f>
        <v>0</v>
      </c>
      <c r="G464">
        <f>'CLZ Pr'!X464</f>
        <v>0</v>
      </c>
      <c r="H464">
        <f>'CLZ Pr'!E464</f>
        <v>0</v>
      </c>
      <c r="I464">
        <f>'CLZ Pr'!U464</f>
        <v>0</v>
      </c>
    </row>
    <row r="465" spans="1:9">
      <c r="A465" s="13" t="str">
        <f>IF('CLZ Pr'!C465 = "", "", 'CLZ Pr'!C465)</f>
        <v/>
      </c>
      <c r="B465">
        <f>'CLZ Pr'!O465</f>
        <v>0</v>
      </c>
      <c r="C465" s="14">
        <f>'CLZ Pr'!H465</f>
        <v>0</v>
      </c>
      <c r="D465">
        <f>'CLZ Pr'!W465</f>
        <v>0</v>
      </c>
      <c r="E465">
        <f>'CLZ Pr'!B465</f>
        <v>0</v>
      </c>
      <c r="F465">
        <f>'CLZ Pr'!N465</f>
        <v>0</v>
      </c>
      <c r="G465">
        <f>'CLZ Pr'!X465</f>
        <v>0</v>
      </c>
      <c r="H465">
        <f>'CLZ Pr'!E465</f>
        <v>0</v>
      </c>
      <c r="I465">
        <f>'CLZ Pr'!U465</f>
        <v>0</v>
      </c>
    </row>
    <row r="466" spans="1:9">
      <c r="A466" s="13" t="str">
        <f>IF('CLZ Pr'!C466 = "", "", 'CLZ Pr'!C466)</f>
        <v/>
      </c>
      <c r="B466">
        <f>'CLZ Pr'!O466</f>
        <v>0</v>
      </c>
      <c r="C466" s="14">
        <f>'CLZ Pr'!H466</f>
        <v>0</v>
      </c>
      <c r="D466">
        <f>'CLZ Pr'!W466</f>
        <v>0</v>
      </c>
      <c r="E466">
        <f>'CLZ Pr'!B466</f>
        <v>0</v>
      </c>
      <c r="F466">
        <f>'CLZ Pr'!N466</f>
        <v>0</v>
      </c>
      <c r="G466">
        <f>'CLZ Pr'!X466</f>
        <v>0</v>
      </c>
      <c r="H466">
        <f>'CLZ Pr'!E466</f>
        <v>0</v>
      </c>
      <c r="I466">
        <f>'CLZ Pr'!U466</f>
        <v>0</v>
      </c>
    </row>
    <row r="467" spans="1:9">
      <c r="A467" s="13" t="str">
        <f>IF('CLZ Pr'!C467 = "", "", 'CLZ Pr'!C467)</f>
        <v/>
      </c>
      <c r="B467">
        <f>'CLZ Pr'!O467</f>
        <v>0</v>
      </c>
      <c r="C467" s="14">
        <f>'CLZ Pr'!H467</f>
        <v>0</v>
      </c>
      <c r="D467">
        <f>'CLZ Pr'!W467</f>
        <v>0</v>
      </c>
      <c r="E467">
        <f>'CLZ Pr'!B467</f>
        <v>0</v>
      </c>
      <c r="F467">
        <f>'CLZ Pr'!N467</f>
        <v>0</v>
      </c>
      <c r="G467">
        <f>'CLZ Pr'!X467</f>
        <v>0</v>
      </c>
      <c r="H467">
        <f>'CLZ Pr'!E467</f>
        <v>0</v>
      </c>
      <c r="I467">
        <f>'CLZ Pr'!U467</f>
        <v>0</v>
      </c>
    </row>
    <row r="468" spans="1:9">
      <c r="A468" s="13" t="str">
        <f>IF('CLZ Pr'!C468 = "", "", 'CLZ Pr'!C468)</f>
        <v/>
      </c>
      <c r="B468">
        <f>'CLZ Pr'!O468</f>
        <v>0</v>
      </c>
      <c r="C468" s="14">
        <f>'CLZ Pr'!H468</f>
        <v>0</v>
      </c>
      <c r="D468">
        <f>'CLZ Pr'!W468</f>
        <v>0</v>
      </c>
      <c r="E468">
        <f>'CLZ Pr'!B468</f>
        <v>0</v>
      </c>
      <c r="F468">
        <f>'CLZ Pr'!N468</f>
        <v>0</v>
      </c>
      <c r="G468">
        <f>'CLZ Pr'!X468</f>
        <v>0</v>
      </c>
      <c r="H468">
        <f>'CLZ Pr'!E468</f>
        <v>0</v>
      </c>
      <c r="I468">
        <f>'CLZ Pr'!U468</f>
        <v>0</v>
      </c>
    </row>
    <row r="469" spans="1:9">
      <c r="A469" s="13" t="str">
        <f>IF('CLZ Pr'!C469 = "", "", 'CLZ Pr'!C469)</f>
        <v/>
      </c>
      <c r="B469">
        <f>'CLZ Pr'!O469</f>
        <v>0</v>
      </c>
      <c r="C469" s="14">
        <f>'CLZ Pr'!H469</f>
        <v>0</v>
      </c>
      <c r="D469">
        <f>'CLZ Pr'!W469</f>
        <v>0</v>
      </c>
      <c r="E469">
        <f>'CLZ Pr'!B469</f>
        <v>0</v>
      </c>
      <c r="F469">
        <f>'CLZ Pr'!N469</f>
        <v>0</v>
      </c>
      <c r="G469">
        <f>'CLZ Pr'!X469</f>
        <v>0</v>
      </c>
      <c r="H469">
        <f>'CLZ Pr'!E469</f>
        <v>0</v>
      </c>
      <c r="I469">
        <f>'CLZ Pr'!U469</f>
        <v>0</v>
      </c>
    </row>
    <row r="470" spans="1:9">
      <c r="A470" s="13" t="str">
        <f>IF('CLZ Pr'!C470 = "", "", 'CLZ Pr'!C470)</f>
        <v/>
      </c>
      <c r="B470">
        <f>'CLZ Pr'!O470</f>
        <v>0</v>
      </c>
      <c r="C470" s="14">
        <f>'CLZ Pr'!H470</f>
        <v>0</v>
      </c>
      <c r="D470">
        <f>'CLZ Pr'!W470</f>
        <v>0</v>
      </c>
      <c r="E470">
        <f>'CLZ Pr'!B470</f>
        <v>0</v>
      </c>
      <c r="F470">
        <f>'CLZ Pr'!N470</f>
        <v>0</v>
      </c>
      <c r="G470">
        <f>'CLZ Pr'!X470</f>
        <v>0</v>
      </c>
      <c r="H470">
        <f>'CLZ Pr'!E470</f>
        <v>0</v>
      </c>
      <c r="I470">
        <f>'CLZ Pr'!U470</f>
        <v>0</v>
      </c>
    </row>
    <row r="471" spans="1:9">
      <c r="A471" s="13" t="str">
        <f>IF('CLZ Pr'!C471 = "", "", 'CLZ Pr'!C471)</f>
        <v/>
      </c>
      <c r="B471">
        <f>'CLZ Pr'!O471</f>
        <v>0</v>
      </c>
      <c r="C471" s="14">
        <f>'CLZ Pr'!H471</f>
        <v>0</v>
      </c>
      <c r="D471">
        <f>'CLZ Pr'!W471</f>
        <v>0</v>
      </c>
      <c r="E471">
        <f>'CLZ Pr'!B471</f>
        <v>0</v>
      </c>
      <c r="F471">
        <f>'CLZ Pr'!N471</f>
        <v>0</v>
      </c>
      <c r="G471">
        <f>'CLZ Pr'!X471</f>
        <v>0</v>
      </c>
      <c r="H471">
        <f>'CLZ Pr'!E471</f>
        <v>0</v>
      </c>
      <c r="I471">
        <f>'CLZ Pr'!U471</f>
        <v>0</v>
      </c>
    </row>
    <row r="472" spans="1:9">
      <c r="A472" s="13" t="str">
        <f>IF('CLZ Pr'!C472 = "", "", 'CLZ Pr'!C472)</f>
        <v/>
      </c>
      <c r="B472">
        <f>'CLZ Pr'!O472</f>
        <v>0</v>
      </c>
      <c r="C472" s="14">
        <f>'CLZ Pr'!H472</f>
        <v>0</v>
      </c>
      <c r="D472">
        <f>'CLZ Pr'!W472</f>
        <v>0</v>
      </c>
      <c r="E472">
        <f>'CLZ Pr'!B472</f>
        <v>0</v>
      </c>
      <c r="F472">
        <f>'CLZ Pr'!N472</f>
        <v>0</v>
      </c>
      <c r="G472">
        <f>'CLZ Pr'!X472</f>
        <v>0</v>
      </c>
      <c r="H472">
        <f>'CLZ Pr'!E472</f>
        <v>0</v>
      </c>
      <c r="I472">
        <f>'CLZ Pr'!U472</f>
        <v>0</v>
      </c>
    </row>
    <row r="473" spans="1:9">
      <c r="A473" s="13" t="str">
        <f>IF('CLZ Pr'!C473 = "", "", 'CLZ Pr'!C473)</f>
        <v/>
      </c>
      <c r="B473">
        <f>'CLZ Pr'!O473</f>
        <v>0</v>
      </c>
      <c r="C473" s="14">
        <f>'CLZ Pr'!H473</f>
        <v>0</v>
      </c>
      <c r="D473">
        <f>'CLZ Pr'!W473</f>
        <v>0</v>
      </c>
      <c r="E473">
        <f>'CLZ Pr'!B473</f>
        <v>0</v>
      </c>
      <c r="F473">
        <f>'CLZ Pr'!N473</f>
        <v>0</v>
      </c>
      <c r="G473">
        <f>'CLZ Pr'!X473</f>
        <v>0</v>
      </c>
      <c r="H473">
        <f>'CLZ Pr'!E473</f>
        <v>0</v>
      </c>
      <c r="I473">
        <f>'CLZ Pr'!U473</f>
        <v>0</v>
      </c>
    </row>
    <row r="474" spans="1:9">
      <c r="A474" s="13" t="str">
        <f>IF('CLZ Pr'!C474 = "", "", 'CLZ Pr'!C474)</f>
        <v/>
      </c>
      <c r="B474">
        <f>'CLZ Pr'!O474</f>
        <v>0</v>
      </c>
      <c r="C474" s="14">
        <f>'CLZ Pr'!H474</f>
        <v>0</v>
      </c>
      <c r="D474">
        <f>'CLZ Pr'!W474</f>
        <v>0</v>
      </c>
      <c r="E474">
        <f>'CLZ Pr'!B474</f>
        <v>0</v>
      </c>
      <c r="F474">
        <f>'CLZ Pr'!N474</f>
        <v>0</v>
      </c>
      <c r="G474">
        <f>'CLZ Pr'!X474</f>
        <v>0</v>
      </c>
      <c r="H474">
        <f>'CLZ Pr'!E474</f>
        <v>0</v>
      </c>
      <c r="I474">
        <f>'CLZ Pr'!U474</f>
        <v>0</v>
      </c>
    </row>
    <row r="475" spans="1:9">
      <c r="A475" s="13" t="str">
        <f>IF('CLZ Pr'!C475 = "", "", 'CLZ Pr'!C475)</f>
        <v/>
      </c>
      <c r="B475">
        <f>'CLZ Pr'!O475</f>
        <v>0</v>
      </c>
      <c r="C475" s="14">
        <f>'CLZ Pr'!H475</f>
        <v>0</v>
      </c>
      <c r="D475">
        <f>'CLZ Pr'!W475</f>
        <v>0</v>
      </c>
      <c r="E475">
        <f>'CLZ Pr'!B475</f>
        <v>0</v>
      </c>
      <c r="F475">
        <f>'CLZ Pr'!N475</f>
        <v>0</v>
      </c>
      <c r="G475">
        <f>'CLZ Pr'!X475</f>
        <v>0</v>
      </c>
      <c r="H475">
        <f>'CLZ Pr'!E475</f>
        <v>0</v>
      </c>
      <c r="I475">
        <f>'CLZ Pr'!U475</f>
        <v>0</v>
      </c>
    </row>
    <row r="476" spans="1:9">
      <c r="A476" s="13" t="str">
        <f>IF('CLZ Pr'!C476 = "", "", 'CLZ Pr'!C476)</f>
        <v/>
      </c>
      <c r="B476">
        <f>'CLZ Pr'!O476</f>
        <v>0</v>
      </c>
      <c r="C476" s="14">
        <f>'CLZ Pr'!H476</f>
        <v>0</v>
      </c>
      <c r="D476">
        <f>'CLZ Pr'!W476</f>
        <v>0</v>
      </c>
      <c r="E476">
        <f>'CLZ Pr'!B476</f>
        <v>0</v>
      </c>
      <c r="F476">
        <f>'CLZ Pr'!N476</f>
        <v>0</v>
      </c>
      <c r="G476">
        <f>'CLZ Pr'!X476</f>
        <v>0</v>
      </c>
      <c r="H476">
        <f>'CLZ Pr'!E476</f>
        <v>0</v>
      </c>
      <c r="I476">
        <f>'CLZ Pr'!U476</f>
        <v>0</v>
      </c>
    </row>
    <row r="477" spans="1:9">
      <c r="A477" s="13" t="str">
        <f>IF('CLZ Pr'!C477 = "", "", 'CLZ Pr'!C477)</f>
        <v/>
      </c>
      <c r="B477">
        <f>'CLZ Pr'!O477</f>
        <v>0</v>
      </c>
      <c r="C477" s="14">
        <f>'CLZ Pr'!H477</f>
        <v>0</v>
      </c>
      <c r="D477">
        <f>'CLZ Pr'!W477</f>
        <v>0</v>
      </c>
      <c r="E477">
        <f>'CLZ Pr'!B477</f>
        <v>0</v>
      </c>
      <c r="F477">
        <f>'CLZ Pr'!N477</f>
        <v>0</v>
      </c>
      <c r="G477">
        <f>'CLZ Pr'!X477</f>
        <v>0</v>
      </c>
      <c r="H477">
        <f>'CLZ Pr'!E477</f>
        <v>0</v>
      </c>
      <c r="I477">
        <f>'CLZ Pr'!U477</f>
        <v>0</v>
      </c>
    </row>
    <row r="478" spans="1:9">
      <c r="A478" s="13" t="str">
        <f>IF('CLZ Pr'!C478 = "", "", 'CLZ Pr'!C478)</f>
        <v/>
      </c>
      <c r="B478">
        <f>'CLZ Pr'!O478</f>
        <v>0</v>
      </c>
      <c r="C478" s="14">
        <f>'CLZ Pr'!H478</f>
        <v>0</v>
      </c>
      <c r="D478">
        <f>'CLZ Pr'!W478</f>
        <v>0</v>
      </c>
      <c r="E478">
        <f>'CLZ Pr'!B478</f>
        <v>0</v>
      </c>
      <c r="F478">
        <f>'CLZ Pr'!N478</f>
        <v>0</v>
      </c>
      <c r="G478">
        <f>'CLZ Pr'!X478</f>
        <v>0</v>
      </c>
      <c r="H478">
        <f>'CLZ Pr'!E478</f>
        <v>0</v>
      </c>
      <c r="I478">
        <f>'CLZ Pr'!U478</f>
        <v>0</v>
      </c>
    </row>
    <row r="479" spans="1:9">
      <c r="A479" s="13" t="str">
        <f>IF('CLZ Pr'!C479 = "", "", 'CLZ Pr'!C479)</f>
        <v/>
      </c>
      <c r="B479">
        <f>'CLZ Pr'!O479</f>
        <v>0</v>
      </c>
      <c r="C479" s="14">
        <f>'CLZ Pr'!H479</f>
        <v>0</v>
      </c>
      <c r="D479">
        <f>'CLZ Pr'!W479</f>
        <v>0</v>
      </c>
      <c r="E479">
        <f>'CLZ Pr'!B479</f>
        <v>0</v>
      </c>
      <c r="F479">
        <f>'CLZ Pr'!N479</f>
        <v>0</v>
      </c>
      <c r="G479">
        <f>'CLZ Pr'!X479</f>
        <v>0</v>
      </c>
      <c r="H479">
        <f>'CLZ Pr'!E479</f>
        <v>0</v>
      </c>
      <c r="I479">
        <f>'CLZ Pr'!U479</f>
        <v>0</v>
      </c>
    </row>
    <row r="480" spans="1:9">
      <c r="A480" s="13" t="str">
        <f>IF('CLZ Pr'!C480 = "", "", 'CLZ Pr'!C480)</f>
        <v/>
      </c>
      <c r="B480">
        <f>'CLZ Pr'!O480</f>
        <v>0</v>
      </c>
      <c r="C480" s="14">
        <f>'CLZ Pr'!H480</f>
        <v>0</v>
      </c>
      <c r="D480">
        <f>'CLZ Pr'!W480</f>
        <v>0</v>
      </c>
      <c r="E480">
        <f>'CLZ Pr'!B480</f>
        <v>0</v>
      </c>
      <c r="F480">
        <f>'CLZ Pr'!N480</f>
        <v>0</v>
      </c>
      <c r="G480">
        <f>'CLZ Pr'!X480</f>
        <v>0</v>
      </c>
      <c r="H480">
        <f>'CLZ Pr'!E480</f>
        <v>0</v>
      </c>
      <c r="I480">
        <f>'CLZ Pr'!U480</f>
        <v>0</v>
      </c>
    </row>
    <row r="481" spans="1:9">
      <c r="A481" s="13" t="str">
        <f>IF('CLZ Pr'!C481 = "", "", 'CLZ Pr'!C481)</f>
        <v/>
      </c>
      <c r="B481">
        <f>'CLZ Pr'!O481</f>
        <v>0</v>
      </c>
      <c r="C481" s="14">
        <f>'CLZ Pr'!H481</f>
        <v>0</v>
      </c>
      <c r="D481">
        <f>'CLZ Pr'!W481</f>
        <v>0</v>
      </c>
      <c r="E481">
        <f>'CLZ Pr'!B481</f>
        <v>0</v>
      </c>
      <c r="F481">
        <f>'CLZ Pr'!N481</f>
        <v>0</v>
      </c>
      <c r="G481">
        <f>'CLZ Pr'!X481</f>
        <v>0</v>
      </c>
      <c r="H481">
        <f>'CLZ Pr'!E481</f>
        <v>0</v>
      </c>
      <c r="I481">
        <f>'CLZ Pr'!U481</f>
        <v>0</v>
      </c>
    </row>
    <row r="482" spans="1:9">
      <c r="A482" s="13" t="str">
        <f>IF('CLZ Pr'!C482 = "", "", 'CLZ Pr'!C482)</f>
        <v/>
      </c>
      <c r="B482">
        <f>'CLZ Pr'!O482</f>
        <v>0</v>
      </c>
      <c r="C482" s="14">
        <f>'CLZ Pr'!H482</f>
        <v>0</v>
      </c>
      <c r="D482">
        <f>'CLZ Pr'!W482</f>
        <v>0</v>
      </c>
      <c r="E482">
        <f>'CLZ Pr'!B482</f>
        <v>0</v>
      </c>
      <c r="F482">
        <f>'CLZ Pr'!N482</f>
        <v>0</v>
      </c>
      <c r="G482">
        <f>'CLZ Pr'!X482</f>
        <v>0</v>
      </c>
      <c r="H482">
        <f>'CLZ Pr'!E482</f>
        <v>0</v>
      </c>
      <c r="I482">
        <f>'CLZ Pr'!U482</f>
        <v>0</v>
      </c>
    </row>
    <row r="483" spans="1:9">
      <c r="A483" s="13" t="str">
        <f>IF('CLZ Pr'!C483 = "", "", 'CLZ Pr'!C483)</f>
        <v/>
      </c>
      <c r="B483">
        <f>'CLZ Pr'!O483</f>
        <v>0</v>
      </c>
      <c r="C483" s="14">
        <f>'CLZ Pr'!H483</f>
        <v>0</v>
      </c>
      <c r="D483">
        <f>'CLZ Pr'!W483</f>
        <v>0</v>
      </c>
      <c r="E483">
        <f>'CLZ Pr'!B483</f>
        <v>0</v>
      </c>
      <c r="F483">
        <f>'CLZ Pr'!N483</f>
        <v>0</v>
      </c>
      <c r="G483">
        <f>'CLZ Pr'!X483</f>
        <v>0</v>
      </c>
      <c r="H483">
        <f>'CLZ Pr'!E483</f>
        <v>0</v>
      </c>
      <c r="I483">
        <f>'CLZ Pr'!U483</f>
        <v>0</v>
      </c>
    </row>
    <row r="484" spans="1:9">
      <c r="A484" s="13" t="str">
        <f>IF('CLZ Pr'!C484 = "", "", 'CLZ Pr'!C484)</f>
        <v/>
      </c>
      <c r="B484">
        <f>'CLZ Pr'!O484</f>
        <v>0</v>
      </c>
      <c r="C484" s="14">
        <f>'CLZ Pr'!H484</f>
        <v>0</v>
      </c>
      <c r="D484">
        <f>'CLZ Pr'!W484</f>
        <v>0</v>
      </c>
      <c r="E484">
        <f>'CLZ Pr'!B484</f>
        <v>0</v>
      </c>
      <c r="F484">
        <f>'CLZ Pr'!N484</f>
        <v>0</v>
      </c>
      <c r="G484">
        <f>'CLZ Pr'!X484</f>
        <v>0</v>
      </c>
      <c r="H484">
        <f>'CLZ Pr'!E484</f>
        <v>0</v>
      </c>
      <c r="I484">
        <f>'CLZ Pr'!U484</f>
        <v>0</v>
      </c>
    </row>
    <row r="485" spans="1:9">
      <c r="A485" s="13" t="str">
        <f>IF('CLZ Pr'!C485 = "", "", 'CLZ Pr'!C485)</f>
        <v/>
      </c>
      <c r="B485">
        <f>'CLZ Pr'!O485</f>
        <v>0</v>
      </c>
      <c r="C485" s="14">
        <f>'CLZ Pr'!H485</f>
        <v>0</v>
      </c>
      <c r="D485">
        <f>'CLZ Pr'!W485</f>
        <v>0</v>
      </c>
      <c r="E485">
        <f>'CLZ Pr'!B485</f>
        <v>0</v>
      </c>
      <c r="F485">
        <f>'CLZ Pr'!N485</f>
        <v>0</v>
      </c>
      <c r="G485">
        <f>'CLZ Pr'!X485</f>
        <v>0</v>
      </c>
      <c r="H485">
        <f>'CLZ Pr'!E485</f>
        <v>0</v>
      </c>
      <c r="I485">
        <f>'CLZ Pr'!U485</f>
        <v>0</v>
      </c>
    </row>
    <row r="486" spans="1:9">
      <c r="A486" s="13" t="str">
        <f>IF('CLZ Pr'!C486 = "", "", 'CLZ Pr'!C486)</f>
        <v/>
      </c>
      <c r="B486">
        <f>'CLZ Pr'!O486</f>
        <v>0</v>
      </c>
      <c r="C486" s="14">
        <f>'CLZ Pr'!H486</f>
        <v>0</v>
      </c>
      <c r="D486">
        <f>'CLZ Pr'!W486</f>
        <v>0</v>
      </c>
      <c r="E486">
        <f>'CLZ Pr'!B486</f>
        <v>0</v>
      </c>
      <c r="F486">
        <f>'CLZ Pr'!N486</f>
        <v>0</v>
      </c>
      <c r="G486">
        <f>'CLZ Pr'!X486</f>
        <v>0</v>
      </c>
      <c r="H486">
        <f>'CLZ Pr'!E486</f>
        <v>0</v>
      </c>
      <c r="I486">
        <f>'CLZ Pr'!U486</f>
        <v>0</v>
      </c>
    </row>
    <row r="487" spans="1:9">
      <c r="A487" s="13" t="str">
        <f>IF('CLZ Pr'!C487 = "", "", 'CLZ Pr'!C487)</f>
        <v/>
      </c>
      <c r="B487">
        <f>'CLZ Pr'!O487</f>
        <v>0</v>
      </c>
      <c r="C487" s="14">
        <f>'CLZ Pr'!H487</f>
        <v>0</v>
      </c>
      <c r="D487">
        <f>'CLZ Pr'!W487</f>
        <v>0</v>
      </c>
      <c r="E487">
        <f>'CLZ Pr'!B487</f>
        <v>0</v>
      </c>
      <c r="F487">
        <f>'CLZ Pr'!N487</f>
        <v>0</v>
      </c>
      <c r="G487">
        <f>'CLZ Pr'!X487</f>
        <v>0</v>
      </c>
      <c r="H487">
        <f>'CLZ Pr'!E487</f>
        <v>0</v>
      </c>
      <c r="I487">
        <f>'CLZ Pr'!U487</f>
        <v>0</v>
      </c>
    </row>
    <row r="488" spans="1:9">
      <c r="A488" s="13" t="str">
        <f>IF('CLZ Pr'!C488 = "", "", 'CLZ Pr'!C488)</f>
        <v/>
      </c>
      <c r="B488">
        <f>'CLZ Pr'!O488</f>
        <v>0</v>
      </c>
      <c r="C488" s="14">
        <f>'CLZ Pr'!H488</f>
        <v>0</v>
      </c>
      <c r="D488">
        <f>'CLZ Pr'!W488</f>
        <v>0</v>
      </c>
      <c r="E488">
        <f>'CLZ Pr'!B488</f>
        <v>0</v>
      </c>
      <c r="F488">
        <f>'CLZ Pr'!N488</f>
        <v>0</v>
      </c>
      <c r="G488">
        <f>'CLZ Pr'!X488</f>
        <v>0</v>
      </c>
      <c r="H488">
        <f>'CLZ Pr'!E488</f>
        <v>0</v>
      </c>
      <c r="I488">
        <f>'CLZ Pr'!U488</f>
        <v>0</v>
      </c>
    </row>
    <row r="489" spans="1:9">
      <c r="A489" s="13" t="str">
        <f>IF('CLZ Pr'!C489 = "", "", 'CLZ Pr'!C489)</f>
        <v/>
      </c>
      <c r="B489">
        <f>'CLZ Pr'!O489</f>
        <v>0</v>
      </c>
      <c r="C489" s="14">
        <f>'CLZ Pr'!H489</f>
        <v>0</v>
      </c>
      <c r="D489">
        <f>'CLZ Pr'!W489</f>
        <v>0</v>
      </c>
      <c r="E489">
        <f>'CLZ Pr'!B489</f>
        <v>0</v>
      </c>
      <c r="F489">
        <f>'CLZ Pr'!N489</f>
        <v>0</v>
      </c>
      <c r="G489">
        <f>'CLZ Pr'!X489</f>
        <v>0</v>
      </c>
      <c r="H489">
        <f>'CLZ Pr'!E489</f>
        <v>0</v>
      </c>
      <c r="I489">
        <f>'CLZ Pr'!U489</f>
        <v>0</v>
      </c>
    </row>
    <row r="490" spans="1:9">
      <c r="A490" s="13" t="str">
        <f>IF('CLZ Pr'!C490 = "", "", 'CLZ Pr'!C490)</f>
        <v/>
      </c>
      <c r="B490">
        <f>'CLZ Pr'!O490</f>
        <v>0</v>
      </c>
      <c r="C490" s="14">
        <f>'CLZ Pr'!H490</f>
        <v>0</v>
      </c>
      <c r="D490">
        <f>'CLZ Pr'!W490</f>
        <v>0</v>
      </c>
      <c r="E490">
        <f>'CLZ Pr'!B490</f>
        <v>0</v>
      </c>
      <c r="F490">
        <f>'CLZ Pr'!N490</f>
        <v>0</v>
      </c>
      <c r="G490">
        <f>'CLZ Pr'!X490</f>
        <v>0</v>
      </c>
      <c r="H490">
        <f>'CLZ Pr'!E490</f>
        <v>0</v>
      </c>
      <c r="I490">
        <f>'CLZ Pr'!U490</f>
        <v>0</v>
      </c>
    </row>
    <row r="491" spans="1:9">
      <c r="A491" s="13" t="str">
        <f>IF('CLZ Pr'!C491 = "", "", 'CLZ Pr'!C491)</f>
        <v/>
      </c>
      <c r="B491">
        <f>'CLZ Pr'!O491</f>
        <v>0</v>
      </c>
      <c r="C491" s="14">
        <f>'CLZ Pr'!H491</f>
        <v>0</v>
      </c>
      <c r="D491">
        <f>'CLZ Pr'!W491</f>
        <v>0</v>
      </c>
      <c r="E491">
        <f>'CLZ Pr'!B491</f>
        <v>0</v>
      </c>
      <c r="F491">
        <f>'CLZ Pr'!N491</f>
        <v>0</v>
      </c>
      <c r="G491">
        <f>'CLZ Pr'!X491</f>
        <v>0</v>
      </c>
      <c r="H491">
        <f>'CLZ Pr'!E491</f>
        <v>0</v>
      </c>
      <c r="I491">
        <f>'CLZ Pr'!U491</f>
        <v>0</v>
      </c>
    </row>
    <row r="492" spans="1:9">
      <c r="A492" s="13" t="str">
        <f>IF('CLZ Pr'!C492 = "", "", 'CLZ Pr'!C492)</f>
        <v/>
      </c>
      <c r="B492">
        <f>'CLZ Pr'!O492</f>
        <v>0</v>
      </c>
      <c r="C492" s="14">
        <f>'CLZ Pr'!H492</f>
        <v>0</v>
      </c>
      <c r="D492">
        <f>'CLZ Pr'!W492</f>
        <v>0</v>
      </c>
      <c r="E492">
        <f>'CLZ Pr'!B492</f>
        <v>0</v>
      </c>
      <c r="F492">
        <f>'CLZ Pr'!N492</f>
        <v>0</v>
      </c>
      <c r="G492">
        <f>'CLZ Pr'!X492</f>
        <v>0</v>
      </c>
      <c r="H492">
        <f>'CLZ Pr'!E492</f>
        <v>0</v>
      </c>
      <c r="I492">
        <f>'CLZ Pr'!U492</f>
        <v>0</v>
      </c>
    </row>
    <row r="493" spans="1:9">
      <c r="A493" s="13" t="str">
        <f>IF('CLZ Pr'!C493 = "", "", 'CLZ Pr'!C493)</f>
        <v/>
      </c>
      <c r="B493">
        <f>'CLZ Pr'!O493</f>
        <v>0</v>
      </c>
      <c r="C493" s="14">
        <f>'CLZ Pr'!H493</f>
        <v>0</v>
      </c>
      <c r="D493">
        <f>'CLZ Pr'!W493</f>
        <v>0</v>
      </c>
      <c r="E493">
        <f>'CLZ Pr'!B493</f>
        <v>0</v>
      </c>
      <c r="F493">
        <f>'CLZ Pr'!N493</f>
        <v>0</v>
      </c>
      <c r="G493">
        <f>'CLZ Pr'!X493</f>
        <v>0</v>
      </c>
      <c r="H493">
        <f>'CLZ Pr'!E493</f>
        <v>0</v>
      </c>
      <c r="I493">
        <f>'CLZ Pr'!U493</f>
        <v>0</v>
      </c>
    </row>
    <row r="494" spans="1:9">
      <c r="A494" s="13" t="str">
        <f>IF('CLZ Pr'!C494 = "", "", 'CLZ Pr'!C494)</f>
        <v/>
      </c>
      <c r="B494">
        <f>'CLZ Pr'!O494</f>
        <v>0</v>
      </c>
      <c r="C494" s="14">
        <f>'CLZ Pr'!H494</f>
        <v>0</v>
      </c>
      <c r="D494">
        <f>'CLZ Pr'!W494</f>
        <v>0</v>
      </c>
      <c r="E494">
        <f>'CLZ Pr'!B494</f>
        <v>0</v>
      </c>
      <c r="F494">
        <f>'CLZ Pr'!N494</f>
        <v>0</v>
      </c>
      <c r="G494">
        <f>'CLZ Pr'!X494</f>
        <v>0</v>
      </c>
      <c r="H494">
        <f>'CLZ Pr'!E494</f>
        <v>0</v>
      </c>
      <c r="I494">
        <f>'CLZ Pr'!U494</f>
        <v>0</v>
      </c>
    </row>
    <row r="495" spans="1:9">
      <c r="A495" s="13" t="str">
        <f>IF('CLZ Pr'!C495 = "", "", 'CLZ Pr'!C495)</f>
        <v/>
      </c>
      <c r="B495">
        <f>'CLZ Pr'!O495</f>
        <v>0</v>
      </c>
      <c r="C495" s="14">
        <f>'CLZ Pr'!H495</f>
        <v>0</v>
      </c>
      <c r="D495">
        <f>'CLZ Pr'!W495</f>
        <v>0</v>
      </c>
      <c r="E495">
        <f>'CLZ Pr'!B495</f>
        <v>0</v>
      </c>
      <c r="F495">
        <f>'CLZ Pr'!N495</f>
        <v>0</v>
      </c>
      <c r="G495">
        <f>'CLZ Pr'!X495</f>
        <v>0</v>
      </c>
      <c r="H495">
        <f>'CLZ Pr'!E495</f>
        <v>0</v>
      </c>
      <c r="I495">
        <f>'CLZ Pr'!U495</f>
        <v>0</v>
      </c>
    </row>
    <row r="496" spans="1:9">
      <c r="A496" s="13" t="str">
        <f>IF('CLZ Pr'!C496 = "", "", 'CLZ Pr'!C496)</f>
        <v/>
      </c>
      <c r="B496">
        <f>'CLZ Pr'!O496</f>
        <v>0</v>
      </c>
      <c r="C496" s="14">
        <f>'CLZ Pr'!H496</f>
        <v>0</v>
      </c>
      <c r="D496">
        <f>'CLZ Pr'!W496</f>
        <v>0</v>
      </c>
      <c r="E496">
        <f>'CLZ Pr'!B496</f>
        <v>0</v>
      </c>
      <c r="F496">
        <f>'CLZ Pr'!N496</f>
        <v>0</v>
      </c>
      <c r="G496">
        <f>'CLZ Pr'!X496</f>
        <v>0</v>
      </c>
      <c r="H496">
        <f>'CLZ Pr'!E496</f>
        <v>0</v>
      </c>
      <c r="I496">
        <f>'CLZ Pr'!U496</f>
        <v>0</v>
      </c>
    </row>
    <row r="497" spans="1:9">
      <c r="A497" s="13" t="str">
        <f>IF('CLZ Pr'!C497 = "", "", 'CLZ Pr'!C497)</f>
        <v/>
      </c>
      <c r="B497">
        <f>'CLZ Pr'!O497</f>
        <v>0</v>
      </c>
      <c r="C497" s="14">
        <f>'CLZ Pr'!H497</f>
        <v>0</v>
      </c>
      <c r="D497">
        <f>'CLZ Pr'!W497</f>
        <v>0</v>
      </c>
      <c r="E497">
        <f>'CLZ Pr'!B497</f>
        <v>0</v>
      </c>
      <c r="F497">
        <f>'CLZ Pr'!N497</f>
        <v>0</v>
      </c>
      <c r="G497">
        <f>'CLZ Pr'!X497</f>
        <v>0</v>
      </c>
      <c r="H497">
        <f>'CLZ Pr'!E497</f>
        <v>0</v>
      </c>
      <c r="I497">
        <f>'CLZ Pr'!U497</f>
        <v>0</v>
      </c>
    </row>
    <row r="498" spans="1:9">
      <c r="A498" s="13" t="str">
        <f>IF('CLZ Pr'!C498 = "", "", 'CLZ Pr'!C498)</f>
        <v/>
      </c>
      <c r="B498">
        <f>'CLZ Pr'!O498</f>
        <v>0</v>
      </c>
      <c r="C498" s="14">
        <f>'CLZ Pr'!H498</f>
        <v>0</v>
      </c>
      <c r="D498">
        <f>'CLZ Pr'!W498</f>
        <v>0</v>
      </c>
      <c r="E498">
        <f>'CLZ Pr'!B498</f>
        <v>0</v>
      </c>
      <c r="F498">
        <f>'CLZ Pr'!N498</f>
        <v>0</v>
      </c>
      <c r="G498">
        <f>'CLZ Pr'!X498</f>
        <v>0</v>
      </c>
      <c r="H498">
        <f>'CLZ Pr'!E498</f>
        <v>0</v>
      </c>
      <c r="I498">
        <f>'CLZ Pr'!U498</f>
        <v>0</v>
      </c>
    </row>
    <row r="499" spans="1:9">
      <c r="A499" s="13" t="str">
        <f>IF('CLZ Pr'!C499 = "", "", 'CLZ Pr'!C499)</f>
        <v/>
      </c>
      <c r="B499">
        <f>'CLZ Pr'!O499</f>
        <v>0</v>
      </c>
      <c r="C499" s="14">
        <f>'CLZ Pr'!H499</f>
        <v>0</v>
      </c>
      <c r="D499">
        <f>'CLZ Pr'!W499</f>
        <v>0</v>
      </c>
      <c r="E499">
        <f>'CLZ Pr'!B499</f>
        <v>0</v>
      </c>
      <c r="F499">
        <f>'CLZ Pr'!N499</f>
        <v>0</v>
      </c>
      <c r="G499">
        <f>'CLZ Pr'!X499</f>
        <v>0</v>
      </c>
      <c r="H499">
        <f>'CLZ Pr'!E499</f>
        <v>0</v>
      </c>
      <c r="I499">
        <f>'CLZ Pr'!U499</f>
        <v>0</v>
      </c>
    </row>
    <row r="500" spans="1:9">
      <c r="A500" s="13" t="str">
        <f>IF('CLZ Pr'!C500 = "", "", 'CLZ Pr'!C500)</f>
        <v/>
      </c>
      <c r="B500">
        <f>'CLZ Pr'!O500</f>
        <v>0</v>
      </c>
      <c r="C500" s="14">
        <f>'CLZ Pr'!H500</f>
        <v>0</v>
      </c>
      <c r="D500">
        <f>'CLZ Pr'!W500</f>
        <v>0</v>
      </c>
      <c r="E500">
        <f>'CLZ Pr'!B500</f>
        <v>0</v>
      </c>
      <c r="F500">
        <f>'CLZ Pr'!N500</f>
        <v>0</v>
      </c>
      <c r="G500">
        <f>'CLZ Pr'!X500</f>
        <v>0</v>
      </c>
      <c r="H500">
        <f>'CLZ Pr'!E500</f>
        <v>0</v>
      </c>
      <c r="I500">
        <f>'CLZ Pr'!U500</f>
        <v>0</v>
      </c>
    </row>
    <row r="501" spans="1:9">
      <c r="A501" s="13" t="str">
        <f>IF('CLZ Pr'!C501 = "", "", 'CLZ Pr'!C501)</f>
        <v/>
      </c>
      <c r="B501">
        <f>'CLZ Pr'!O501</f>
        <v>0</v>
      </c>
      <c r="C501" s="14">
        <f>'CLZ Pr'!H501</f>
        <v>0</v>
      </c>
      <c r="D501">
        <f>'CLZ Pr'!W501</f>
        <v>0</v>
      </c>
      <c r="E501">
        <f>'CLZ Pr'!B501</f>
        <v>0</v>
      </c>
      <c r="F501">
        <f>'CLZ Pr'!N501</f>
        <v>0</v>
      </c>
      <c r="G501">
        <f>'CLZ Pr'!X501</f>
        <v>0</v>
      </c>
      <c r="H501">
        <f>'CLZ Pr'!E501</f>
        <v>0</v>
      </c>
      <c r="I501">
        <f>'CLZ Pr'!U501</f>
        <v>0</v>
      </c>
    </row>
    <row r="502" spans="1:9">
      <c r="A502" s="13" t="str">
        <f>IF('CLZ Pr'!C502 = "", "", 'CLZ Pr'!C502)</f>
        <v/>
      </c>
      <c r="B502">
        <f>'CLZ Pr'!O502</f>
        <v>0</v>
      </c>
      <c r="C502" s="14">
        <f>'CLZ Pr'!H502</f>
        <v>0</v>
      </c>
      <c r="D502">
        <f>'CLZ Pr'!W502</f>
        <v>0</v>
      </c>
      <c r="E502">
        <f>'CLZ Pr'!B502</f>
        <v>0</v>
      </c>
      <c r="F502">
        <f>'CLZ Pr'!N502</f>
        <v>0</v>
      </c>
      <c r="G502">
        <f>'CLZ Pr'!X502</f>
        <v>0</v>
      </c>
      <c r="H502">
        <f>'CLZ Pr'!E502</f>
        <v>0</v>
      </c>
      <c r="I502">
        <f>'CLZ Pr'!U502</f>
        <v>0</v>
      </c>
    </row>
    <row r="503" spans="1:9">
      <c r="A503" s="13" t="str">
        <f>IF('CLZ Pr'!C503 = "", "", 'CLZ Pr'!C503)</f>
        <v/>
      </c>
      <c r="B503">
        <f>'CLZ Pr'!O503</f>
        <v>0</v>
      </c>
      <c r="C503" s="14">
        <f>'CLZ Pr'!H503</f>
        <v>0</v>
      </c>
      <c r="D503">
        <f>'CLZ Pr'!W503</f>
        <v>0</v>
      </c>
      <c r="E503">
        <f>'CLZ Pr'!B503</f>
        <v>0</v>
      </c>
      <c r="F503">
        <f>'CLZ Pr'!N503</f>
        <v>0</v>
      </c>
      <c r="G503">
        <f>'CLZ Pr'!X503</f>
        <v>0</v>
      </c>
      <c r="H503">
        <f>'CLZ Pr'!E503</f>
        <v>0</v>
      </c>
      <c r="I503">
        <f>'CLZ Pr'!U503</f>
        <v>0</v>
      </c>
    </row>
    <row r="504" spans="1:9">
      <c r="A504" s="13" t="str">
        <f>IF('CLZ Pr'!C504 = "", "", 'CLZ Pr'!C504)</f>
        <v/>
      </c>
      <c r="B504">
        <f>'CLZ Pr'!O504</f>
        <v>0</v>
      </c>
      <c r="C504" s="14">
        <f>'CLZ Pr'!H504</f>
        <v>0</v>
      </c>
      <c r="D504">
        <f>'CLZ Pr'!W504</f>
        <v>0</v>
      </c>
      <c r="E504">
        <f>'CLZ Pr'!B504</f>
        <v>0</v>
      </c>
      <c r="F504">
        <f>'CLZ Pr'!N504</f>
        <v>0</v>
      </c>
      <c r="G504">
        <f>'CLZ Pr'!X504</f>
        <v>0</v>
      </c>
      <c r="H504">
        <f>'CLZ Pr'!E504</f>
        <v>0</v>
      </c>
      <c r="I504">
        <f>'CLZ Pr'!U504</f>
        <v>0</v>
      </c>
    </row>
    <row r="505" spans="1:9">
      <c r="A505" s="13" t="str">
        <f>IF('CLZ Pr'!C505 = "", "", 'CLZ Pr'!C505)</f>
        <v/>
      </c>
      <c r="B505">
        <f>'CLZ Pr'!O505</f>
        <v>0</v>
      </c>
      <c r="C505" s="14">
        <f>'CLZ Pr'!H505</f>
        <v>0</v>
      </c>
      <c r="D505">
        <f>'CLZ Pr'!W505</f>
        <v>0</v>
      </c>
      <c r="E505">
        <f>'CLZ Pr'!B505</f>
        <v>0</v>
      </c>
      <c r="F505">
        <f>'CLZ Pr'!N505</f>
        <v>0</v>
      </c>
      <c r="G505">
        <f>'CLZ Pr'!X505</f>
        <v>0</v>
      </c>
      <c r="H505">
        <f>'CLZ Pr'!E505</f>
        <v>0</v>
      </c>
      <c r="I505">
        <f>'CLZ Pr'!U505</f>
        <v>0</v>
      </c>
    </row>
    <row r="506" spans="1:9">
      <c r="A506" s="13" t="str">
        <f>IF('CLZ Pr'!C506 = "", "", 'CLZ Pr'!C506)</f>
        <v/>
      </c>
      <c r="B506">
        <f>'CLZ Pr'!O506</f>
        <v>0</v>
      </c>
      <c r="C506" s="14">
        <f>'CLZ Pr'!H506</f>
        <v>0</v>
      </c>
      <c r="D506">
        <f>'CLZ Pr'!W506</f>
        <v>0</v>
      </c>
      <c r="E506">
        <f>'CLZ Pr'!B506</f>
        <v>0</v>
      </c>
      <c r="F506">
        <f>'CLZ Pr'!N506</f>
        <v>0</v>
      </c>
      <c r="G506">
        <f>'CLZ Pr'!X506</f>
        <v>0</v>
      </c>
      <c r="H506">
        <f>'CLZ Pr'!E506</f>
        <v>0</v>
      </c>
      <c r="I506">
        <f>'CLZ Pr'!U506</f>
        <v>0</v>
      </c>
    </row>
    <row r="507" spans="1:9">
      <c r="A507" s="13" t="str">
        <f>IF('CLZ Pr'!C507 = "", "", 'CLZ Pr'!C507)</f>
        <v/>
      </c>
      <c r="B507">
        <f>'CLZ Pr'!O507</f>
        <v>0</v>
      </c>
      <c r="C507" s="14">
        <f>'CLZ Pr'!H507</f>
        <v>0</v>
      </c>
      <c r="D507">
        <f>'CLZ Pr'!W507</f>
        <v>0</v>
      </c>
      <c r="E507">
        <f>'CLZ Pr'!B507</f>
        <v>0</v>
      </c>
      <c r="F507">
        <f>'CLZ Pr'!N507</f>
        <v>0</v>
      </c>
      <c r="G507">
        <f>'CLZ Pr'!X507</f>
        <v>0</v>
      </c>
      <c r="H507">
        <f>'CLZ Pr'!E507</f>
        <v>0</v>
      </c>
      <c r="I507">
        <f>'CLZ Pr'!U507</f>
        <v>0</v>
      </c>
    </row>
    <row r="508" spans="1:9">
      <c r="A508" s="13" t="str">
        <f>IF('CLZ Pr'!C508 = "", "", 'CLZ Pr'!C508)</f>
        <v/>
      </c>
      <c r="B508">
        <f>'CLZ Pr'!O508</f>
        <v>0</v>
      </c>
      <c r="C508" s="14">
        <f>'CLZ Pr'!H508</f>
        <v>0</v>
      </c>
      <c r="D508">
        <f>'CLZ Pr'!W508</f>
        <v>0</v>
      </c>
      <c r="E508">
        <f>'CLZ Pr'!B508</f>
        <v>0</v>
      </c>
      <c r="F508">
        <f>'CLZ Pr'!N508</f>
        <v>0</v>
      </c>
      <c r="G508">
        <f>'CLZ Pr'!X508</f>
        <v>0</v>
      </c>
      <c r="H508">
        <f>'CLZ Pr'!E508</f>
        <v>0</v>
      </c>
      <c r="I508">
        <f>'CLZ Pr'!U508</f>
        <v>0</v>
      </c>
    </row>
    <row r="509" spans="1:9">
      <c r="A509" s="13" t="str">
        <f>IF('CLZ Pr'!C509 = "", "", 'CLZ Pr'!C509)</f>
        <v/>
      </c>
      <c r="B509">
        <f>'CLZ Pr'!O509</f>
        <v>0</v>
      </c>
      <c r="C509" s="14">
        <f>'CLZ Pr'!H509</f>
        <v>0</v>
      </c>
      <c r="D509">
        <f>'CLZ Pr'!W509</f>
        <v>0</v>
      </c>
      <c r="E509">
        <f>'CLZ Pr'!B509</f>
        <v>0</v>
      </c>
      <c r="F509">
        <f>'CLZ Pr'!N509</f>
        <v>0</v>
      </c>
      <c r="G509">
        <f>'CLZ Pr'!X509</f>
        <v>0</v>
      </c>
      <c r="H509">
        <f>'CLZ Pr'!E509</f>
        <v>0</v>
      </c>
      <c r="I509">
        <f>'CLZ Pr'!U509</f>
        <v>0</v>
      </c>
    </row>
    <row r="510" spans="1:9">
      <c r="A510" s="13" t="str">
        <f>IF('CLZ Pr'!C510 = "", "", 'CLZ Pr'!C510)</f>
        <v/>
      </c>
      <c r="B510">
        <f>'CLZ Pr'!O510</f>
        <v>0</v>
      </c>
      <c r="C510" s="14">
        <f>'CLZ Pr'!H510</f>
        <v>0</v>
      </c>
      <c r="D510">
        <f>'CLZ Pr'!W510</f>
        <v>0</v>
      </c>
      <c r="E510">
        <f>'CLZ Pr'!B510</f>
        <v>0</v>
      </c>
      <c r="F510">
        <f>'CLZ Pr'!N510</f>
        <v>0</v>
      </c>
      <c r="G510">
        <f>'CLZ Pr'!X510</f>
        <v>0</v>
      </c>
      <c r="H510">
        <f>'CLZ Pr'!E510</f>
        <v>0</v>
      </c>
      <c r="I510">
        <f>'CLZ Pr'!U510</f>
        <v>0</v>
      </c>
    </row>
    <row r="511" spans="1:9">
      <c r="A511" s="13" t="str">
        <f>IF('CLZ Pr'!C511 = "", "", 'CLZ Pr'!C511)</f>
        <v/>
      </c>
      <c r="B511">
        <f>'CLZ Pr'!O511</f>
        <v>0</v>
      </c>
      <c r="C511" s="14">
        <f>'CLZ Pr'!H511</f>
        <v>0</v>
      </c>
      <c r="D511">
        <f>'CLZ Pr'!W511</f>
        <v>0</v>
      </c>
      <c r="E511">
        <f>'CLZ Pr'!B511</f>
        <v>0</v>
      </c>
      <c r="F511">
        <f>'CLZ Pr'!N511</f>
        <v>0</v>
      </c>
      <c r="G511">
        <f>'CLZ Pr'!X511</f>
        <v>0</v>
      </c>
      <c r="H511">
        <f>'CLZ Pr'!E511</f>
        <v>0</v>
      </c>
      <c r="I511">
        <f>'CLZ Pr'!U511</f>
        <v>0</v>
      </c>
    </row>
    <row r="512" spans="1:9">
      <c r="A512" s="13" t="str">
        <f>IF('CLZ Pr'!C512 = "", "", 'CLZ Pr'!C512)</f>
        <v/>
      </c>
      <c r="B512">
        <f>'CLZ Pr'!O512</f>
        <v>0</v>
      </c>
      <c r="C512" s="14">
        <f>'CLZ Pr'!H512</f>
        <v>0</v>
      </c>
      <c r="D512">
        <f>'CLZ Pr'!W512</f>
        <v>0</v>
      </c>
      <c r="E512">
        <f>'CLZ Pr'!B512</f>
        <v>0</v>
      </c>
      <c r="F512">
        <f>'CLZ Pr'!N512</f>
        <v>0</v>
      </c>
      <c r="G512">
        <f>'CLZ Pr'!X512</f>
        <v>0</v>
      </c>
      <c r="H512">
        <f>'CLZ Pr'!E512</f>
        <v>0</v>
      </c>
      <c r="I512">
        <f>'CLZ Pr'!U512</f>
        <v>0</v>
      </c>
    </row>
    <row r="513" spans="1:9">
      <c r="A513" s="13" t="str">
        <f>IF('CLZ Pr'!C513 = "", "", 'CLZ Pr'!C513)</f>
        <v/>
      </c>
      <c r="B513">
        <f>'CLZ Pr'!O513</f>
        <v>0</v>
      </c>
      <c r="C513" s="14">
        <f>'CLZ Pr'!H513</f>
        <v>0</v>
      </c>
      <c r="D513">
        <f>'CLZ Pr'!W513</f>
        <v>0</v>
      </c>
      <c r="E513">
        <f>'CLZ Pr'!B513</f>
        <v>0</v>
      </c>
      <c r="F513">
        <f>'CLZ Pr'!N513</f>
        <v>0</v>
      </c>
      <c r="G513">
        <f>'CLZ Pr'!X513</f>
        <v>0</v>
      </c>
      <c r="H513">
        <f>'CLZ Pr'!E513</f>
        <v>0</v>
      </c>
      <c r="I513">
        <f>'CLZ Pr'!U513</f>
        <v>0</v>
      </c>
    </row>
    <row r="514" spans="1:9">
      <c r="A514" s="13" t="str">
        <f>IF('CLZ Pr'!C514 = "", "", 'CLZ Pr'!C514)</f>
        <v/>
      </c>
      <c r="B514">
        <f>'CLZ Pr'!O514</f>
        <v>0</v>
      </c>
      <c r="C514" s="14">
        <f>'CLZ Pr'!H514</f>
        <v>0</v>
      </c>
      <c r="D514">
        <f>'CLZ Pr'!W514</f>
        <v>0</v>
      </c>
      <c r="E514">
        <f>'CLZ Pr'!B514</f>
        <v>0</v>
      </c>
      <c r="F514">
        <f>'CLZ Pr'!N514</f>
        <v>0</v>
      </c>
      <c r="G514">
        <f>'CLZ Pr'!X514</f>
        <v>0</v>
      </c>
      <c r="H514">
        <f>'CLZ Pr'!E514</f>
        <v>0</v>
      </c>
      <c r="I514">
        <f>'CLZ Pr'!U514</f>
        <v>0</v>
      </c>
    </row>
    <row r="515" spans="1:9">
      <c r="A515" s="13" t="str">
        <f>IF('CLZ Pr'!C515 = "", "", 'CLZ Pr'!C515)</f>
        <v/>
      </c>
      <c r="B515">
        <f>'CLZ Pr'!O515</f>
        <v>0</v>
      </c>
      <c r="C515" s="14">
        <f>'CLZ Pr'!H515</f>
        <v>0</v>
      </c>
      <c r="D515">
        <f>'CLZ Pr'!W515</f>
        <v>0</v>
      </c>
      <c r="E515">
        <f>'CLZ Pr'!B515</f>
        <v>0</v>
      </c>
      <c r="F515">
        <f>'CLZ Pr'!N515</f>
        <v>0</v>
      </c>
      <c r="G515">
        <f>'CLZ Pr'!X515</f>
        <v>0</v>
      </c>
      <c r="H515">
        <f>'CLZ Pr'!E515</f>
        <v>0</v>
      </c>
      <c r="I515">
        <f>'CLZ Pr'!U515</f>
        <v>0</v>
      </c>
    </row>
    <row r="516" spans="1:9">
      <c r="A516" s="13" t="str">
        <f>IF('CLZ Pr'!C516 = "", "", 'CLZ Pr'!C516)</f>
        <v/>
      </c>
      <c r="B516">
        <f>'CLZ Pr'!O516</f>
        <v>0</v>
      </c>
      <c r="C516" s="14">
        <f>'CLZ Pr'!H516</f>
        <v>0</v>
      </c>
      <c r="D516">
        <f>'CLZ Pr'!W516</f>
        <v>0</v>
      </c>
      <c r="E516">
        <f>'CLZ Pr'!B516</f>
        <v>0</v>
      </c>
      <c r="F516">
        <f>'CLZ Pr'!N516</f>
        <v>0</v>
      </c>
      <c r="G516">
        <f>'CLZ Pr'!X516</f>
        <v>0</v>
      </c>
      <c r="H516">
        <f>'CLZ Pr'!E516</f>
        <v>0</v>
      </c>
      <c r="I516">
        <f>'CLZ Pr'!U516</f>
        <v>0</v>
      </c>
    </row>
    <row r="517" spans="1:9">
      <c r="A517" s="13" t="str">
        <f>IF('CLZ Pr'!C517 = "", "", 'CLZ Pr'!C517)</f>
        <v/>
      </c>
      <c r="B517">
        <f>'CLZ Pr'!O517</f>
        <v>0</v>
      </c>
      <c r="C517" s="14">
        <f>'CLZ Pr'!H517</f>
        <v>0</v>
      </c>
      <c r="D517">
        <f>'CLZ Pr'!W517</f>
        <v>0</v>
      </c>
      <c r="E517">
        <f>'CLZ Pr'!B517</f>
        <v>0</v>
      </c>
      <c r="F517">
        <f>'CLZ Pr'!N517</f>
        <v>0</v>
      </c>
      <c r="G517">
        <f>'CLZ Pr'!X517</f>
        <v>0</v>
      </c>
      <c r="H517">
        <f>'CLZ Pr'!E517</f>
        <v>0</v>
      </c>
      <c r="I517">
        <f>'CLZ Pr'!U517</f>
        <v>0</v>
      </c>
    </row>
    <row r="518" spans="1:9">
      <c r="A518" s="13" t="str">
        <f>IF('CLZ Pr'!C518 = "", "", 'CLZ Pr'!C518)</f>
        <v/>
      </c>
      <c r="B518">
        <f>'CLZ Pr'!O518</f>
        <v>0</v>
      </c>
      <c r="C518" s="14">
        <f>'CLZ Pr'!H518</f>
        <v>0</v>
      </c>
      <c r="D518">
        <f>'CLZ Pr'!W518</f>
        <v>0</v>
      </c>
      <c r="E518">
        <f>'CLZ Pr'!B518</f>
        <v>0</v>
      </c>
      <c r="F518">
        <f>'CLZ Pr'!N518</f>
        <v>0</v>
      </c>
      <c r="G518">
        <f>'CLZ Pr'!X518</f>
        <v>0</v>
      </c>
      <c r="H518">
        <f>'CLZ Pr'!E518</f>
        <v>0</v>
      </c>
      <c r="I518">
        <f>'CLZ Pr'!U518</f>
        <v>0</v>
      </c>
    </row>
    <row r="519" spans="1:9">
      <c r="A519" s="13" t="str">
        <f>IF('CLZ Pr'!C519 = "", "", 'CLZ Pr'!C519)</f>
        <v/>
      </c>
      <c r="B519">
        <f>'CLZ Pr'!O519</f>
        <v>0</v>
      </c>
      <c r="C519" s="14">
        <f>'CLZ Pr'!H519</f>
        <v>0</v>
      </c>
      <c r="D519">
        <f>'CLZ Pr'!W519</f>
        <v>0</v>
      </c>
      <c r="E519">
        <f>'CLZ Pr'!B519</f>
        <v>0</v>
      </c>
      <c r="F519">
        <f>'CLZ Pr'!N519</f>
        <v>0</v>
      </c>
      <c r="G519">
        <f>'CLZ Pr'!X519</f>
        <v>0</v>
      </c>
      <c r="H519">
        <f>'CLZ Pr'!E519</f>
        <v>0</v>
      </c>
      <c r="I519">
        <f>'CLZ Pr'!U519</f>
        <v>0</v>
      </c>
    </row>
    <row r="520" spans="1:9">
      <c r="A520" s="13" t="str">
        <f>IF('CLZ Pr'!C520 = "", "", 'CLZ Pr'!C520)</f>
        <v/>
      </c>
      <c r="B520">
        <f>'CLZ Pr'!O520</f>
        <v>0</v>
      </c>
      <c r="C520" s="14">
        <f>'CLZ Pr'!H520</f>
        <v>0</v>
      </c>
      <c r="D520">
        <f>'CLZ Pr'!W520</f>
        <v>0</v>
      </c>
      <c r="E520">
        <f>'CLZ Pr'!B520</f>
        <v>0</v>
      </c>
      <c r="F520">
        <f>'CLZ Pr'!N520</f>
        <v>0</v>
      </c>
      <c r="G520">
        <f>'CLZ Pr'!X520</f>
        <v>0</v>
      </c>
      <c r="H520">
        <f>'CLZ Pr'!E520</f>
        <v>0</v>
      </c>
      <c r="I520">
        <f>'CLZ Pr'!U520</f>
        <v>0</v>
      </c>
    </row>
    <row r="521" spans="1:9">
      <c r="A521" s="13" t="str">
        <f>IF('CLZ Pr'!C521 = "", "", 'CLZ Pr'!C521)</f>
        <v/>
      </c>
      <c r="B521">
        <f>'CLZ Pr'!O521</f>
        <v>0</v>
      </c>
      <c r="C521" s="14">
        <f>'CLZ Pr'!H521</f>
        <v>0</v>
      </c>
      <c r="D521">
        <f>'CLZ Pr'!W521</f>
        <v>0</v>
      </c>
      <c r="E521">
        <f>'CLZ Pr'!B521</f>
        <v>0</v>
      </c>
      <c r="F521">
        <f>'CLZ Pr'!N521</f>
        <v>0</v>
      </c>
      <c r="G521">
        <f>'CLZ Pr'!X521</f>
        <v>0</v>
      </c>
      <c r="H521">
        <f>'CLZ Pr'!E521</f>
        <v>0</v>
      </c>
      <c r="I521">
        <f>'CLZ Pr'!U521</f>
        <v>0</v>
      </c>
    </row>
    <row r="522" spans="1:9">
      <c r="A522" s="13" t="str">
        <f>IF('CLZ Pr'!C522 = "", "", 'CLZ Pr'!C522)</f>
        <v/>
      </c>
      <c r="B522">
        <f>'CLZ Pr'!O522</f>
        <v>0</v>
      </c>
      <c r="C522" s="14">
        <f>'CLZ Pr'!H522</f>
        <v>0</v>
      </c>
      <c r="D522">
        <f>'CLZ Pr'!W522</f>
        <v>0</v>
      </c>
      <c r="E522">
        <f>'CLZ Pr'!B522</f>
        <v>0</v>
      </c>
      <c r="F522">
        <f>'CLZ Pr'!N522</f>
        <v>0</v>
      </c>
      <c r="G522">
        <f>'CLZ Pr'!X522</f>
        <v>0</v>
      </c>
      <c r="H522">
        <f>'CLZ Pr'!E522</f>
        <v>0</v>
      </c>
      <c r="I522">
        <f>'CLZ Pr'!U522</f>
        <v>0</v>
      </c>
    </row>
    <row r="523" spans="1:9">
      <c r="A523" s="13" t="str">
        <f>IF('CLZ Pr'!C523 = "", "", 'CLZ Pr'!C523)</f>
        <v/>
      </c>
      <c r="B523">
        <f>'CLZ Pr'!O523</f>
        <v>0</v>
      </c>
      <c r="C523" s="14">
        <f>'CLZ Pr'!H523</f>
        <v>0</v>
      </c>
      <c r="D523">
        <f>'CLZ Pr'!W523</f>
        <v>0</v>
      </c>
      <c r="E523">
        <f>'CLZ Pr'!B523</f>
        <v>0</v>
      </c>
      <c r="F523">
        <f>'CLZ Pr'!N523</f>
        <v>0</v>
      </c>
      <c r="G523">
        <f>'CLZ Pr'!X523</f>
        <v>0</v>
      </c>
      <c r="H523">
        <f>'CLZ Pr'!E523</f>
        <v>0</v>
      </c>
      <c r="I523">
        <f>'CLZ Pr'!U523</f>
        <v>0</v>
      </c>
    </row>
    <row r="524" spans="1:9">
      <c r="A524" s="13" t="str">
        <f>IF('CLZ Pr'!C524 = "", "", 'CLZ Pr'!C524)</f>
        <v/>
      </c>
      <c r="B524">
        <f>'CLZ Pr'!O524</f>
        <v>0</v>
      </c>
      <c r="C524" s="14">
        <f>'CLZ Pr'!H524</f>
        <v>0</v>
      </c>
      <c r="D524">
        <f>'CLZ Pr'!W524</f>
        <v>0</v>
      </c>
      <c r="E524">
        <f>'CLZ Pr'!B524</f>
        <v>0</v>
      </c>
      <c r="F524">
        <f>'CLZ Pr'!N524</f>
        <v>0</v>
      </c>
      <c r="G524">
        <f>'CLZ Pr'!X524</f>
        <v>0</v>
      </c>
      <c r="H524">
        <f>'CLZ Pr'!E524</f>
        <v>0</v>
      </c>
      <c r="I524">
        <f>'CLZ Pr'!U524</f>
        <v>0</v>
      </c>
    </row>
    <row r="525" spans="1:9">
      <c r="A525" s="13" t="str">
        <f>IF('CLZ Pr'!C525 = "", "", 'CLZ Pr'!C525)</f>
        <v/>
      </c>
      <c r="B525">
        <f>'CLZ Pr'!O525</f>
        <v>0</v>
      </c>
      <c r="C525" s="14">
        <f>'CLZ Pr'!H525</f>
        <v>0</v>
      </c>
      <c r="D525">
        <f>'CLZ Pr'!W525</f>
        <v>0</v>
      </c>
      <c r="E525">
        <f>'CLZ Pr'!B525</f>
        <v>0</v>
      </c>
      <c r="F525">
        <f>'CLZ Pr'!N525</f>
        <v>0</v>
      </c>
      <c r="G525">
        <f>'CLZ Pr'!X525</f>
        <v>0</v>
      </c>
      <c r="H525">
        <f>'CLZ Pr'!E525</f>
        <v>0</v>
      </c>
      <c r="I525">
        <f>'CLZ Pr'!U525</f>
        <v>0</v>
      </c>
    </row>
    <row r="526" spans="1:9">
      <c r="A526" s="13" t="str">
        <f>IF('CLZ Pr'!C526 = "", "", 'CLZ Pr'!C526)</f>
        <v/>
      </c>
      <c r="B526">
        <f>'CLZ Pr'!O526</f>
        <v>0</v>
      </c>
      <c r="C526" s="14">
        <f>'CLZ Pr'!H526</f>
        <v>0</v>
      </c>
      <c r="D526">
        <f>'CLZ Pr'!W526</f>
        <v>0</v>
      </c>
      <c r="E526">
        <f>'CLZ Pr'!B526</f>
        <v>0</v>
      </c>
      <c r="F526">
        <f>'CLZ Pr'!N526</f>
        <v>0</v>
      </c>
      <c r="G526">
        <f>'CLZ Pr'!X526</f>
        <v>0</v>
      </c>
      <c r="H526">
        <f>'CLZ Pr'!E526</f>
        <v>0</v>
      </c>
      <c r="I526">
        <f>'CLZ Pr'!U526</f>
        <v>0</v>
      </c>
    </row>
    <row r="527" spans="1:9">
      <c r="A527" s="13" t="str">
        <f>IF('CLZ Pr'!C527 = "", "", 'CLZ Pr'!C527)</f>
        <v/>
      </c>
      <c r="B527">
        <f>'CLZ Pr'!O527</f>
        <v>0</v>
      </c>
      <c r="C527" s="14">
        <f>'CLZ Pr'!H527</f>
        <v>0</v>
      </c>
      <c r="D527">
        <f>'CLZ Pr'!W527</f>
        <v>0</v>
      </c>
      <c r="E527">
        <f>'CLZ Pr'!B527</f>
        <v>0</v>
      </c>
      <c r="F527">
        <f>'CLZ Pr'!N527</f>
        <v>0</v>
      </c>
      <c r="G527">
        <f>'CLZ Pr'!X527</f>
        <v>0</v>
      </c>
      <c r="H527">
        <f>'CLZ Pr'!E527</f>
        <v>0</v>
      </c>
      <c r="I527">
        <f>'CLZ Pr'!U527</f>
        <v>0</v>
      </c>
    </row>
    <row r="528" spans="1:9">
      <c r="A528" s="13" t="str">
        <f>IF('CLZ Pr'!C528 = "", "", 'CLZ Pr'!C528)</f>
        <v/>
      </c>
      <c r="B528">
        <f>'CLZ Pr'!O528</f>
        <v>0</v>
      </c>
      <c r="C528" s="14">
        <f>'CLZ Pr'!H528</f>
        <v>0</v>
      </c>
      <c r="D528">
        <f>'CLZ Pr'!W528</f>
        <v>0</v>
      </c>
      <c r="E528">
        <f>'CLZ Pr'!B528</f>
        <v>0</v>
      </c>
      <c r="F528">
        <f>'CLZ Pr'!N528</f>
        <v>0</v>
      </c>
      <c r="G528">
        <f>'CLZ Pr'!X528</f>
        <v>0</v>
      </c>
      <c r="H528">
        <f>'CLZ Pr'!E528</f>
        <v>0</v>
      </c>
      <c r="I528">
        <f>'CLZ Pr'!U528</f>
        <v>0</v>
      </c>
    </row>
    <row r="529" spans="1:9">
      <c r="A529" s="13" t="str">
        <f>IF('CLZ Pr'!C529 = "", "", 'CLZ Pr'!C529)</f>
        <v/>
      </c>
      <c r="B529">
        <f>'CLZ Pr'!O529</f>
        <v>0</v>
      </c>
      <c r="C529" s="14">
        <f>'CLZ Pr'!H529</f>
        <v>0</v>
      </c>
      <c r="D529">
        <f>'CLZ Pr'!W529</f>
        <v>0</v>
      </c>
      <c r="E529">
        <f>'CLZ Pr'!B529</f>
        <v>0</v>
      </c>
      <c r="F529">
        <f>'CLZ Pr'!N529</f>
        <v>0</v>
      </c>
      <c r="G529">
        <f>'CLZ Pr'!X529</f>
        <v>0</v>
      </c>
      <c r="H529">
        <f>'CLZ Pr'!E529</f>
        <v>0</v>
      </c>
      <c r="I529">
        <f>'CLZ Pr'!U529</f>
        <v>0</v>
      </c>
    </row>
    <row r="530" spans="1:9">
      <c r="A530" s="13" t="str">
        <f>IF('CLZ Pr'!C530 = "", "", 'CLZ Pr'!C530)</f>
        <v/>
      </c>
      <c r="B530">
        <f>'CLZ Pr'!O530</f>
        <v>0</v>
      </c>
      <c r="C530" s="14">
        <f>'CLZ Pr'!H530</f>
        <v>0</v>
      </c>
      <c r="D530">
        <f>'CLZ Pr'!W530</f>
        <v>0</v>
      </c>
      <c r="E530">
        <f>'CLZ Pr'!B530</f>
        <v>0</v>
      </c>
      <c r="F530">
        <f>'CLZ Pr'!N530</f>
        <v>0</v>
      </c>
      <c r="G530">
        <f>'CLZ Pr'!X530</f>
        <v>0</v>
      </c>
      <c r="H530">
        <f>'CLZ Pr'!E530</f>
        <v>0</v>
      </c>
      <c r="I530">
        <f>'CLZ Pr'!U530</f>
        <v>0</v>
      </c>
    </row>
    <row r="531" spans="1:9">
      <c r="A531" s="13" t="str">
        <f>IF('CLZ Pr'!C531 = "", "", 'CLZ Pr'!C531)</f>
        <v/>
      </c>
      <c r="B531">
        <f>'CLZ Pr'!O531</f>
        <v>0</v>
      </c>
      <c r="C531" s="14">
        <f>'CLZ Pr'!H531</f>
        <v>0</v>
      </c>
      <c r="D531">
        <f>'CLZ Pr'!W531</f>
        <v>0</v>
      </c>
      <c r="E531">
        <f>'CLZ Pr'!B531</f>
        <v>0</v>
      </c>
      <c r="F531">
        <f>'CLZ Pr'!N531</f>
        <v>0</v>
      </c>
      <c r="G531">
        <f>'CLZ Pr'!X531</f>
        <v>0</v>
      </c>
      <c r="H531">
        <f>'CLZ Pr'!E531</f>
        <v>0</v>
      </c>
      <c r="I531">
        <f>'CLZ Pr'!U531</f>
        <v>0</v>
      </c>
    </row>
    <row r="532" spans="1:9">
      <c r="A532" s="13" t="str">
        <f>IF('CLZ Pr'!C532 = "", "", 'CLZ Pr'!C532)</f>
        <v/>
      </c>
      <c r="B532">
        <f>'CLZ Pr'!O532</f>
        <v>0</v>
      </c>
      <c r="C532" s="14">
        <f>'CLZ Pr'!H532</f>
        <v>0</v>
      </c>
      <c r="D532">
        <f>'CLZ Pr'!W532</f>
        <v>0</v>
      </c>
      <c r="E532">
        <f>'CLZ Pr'!B532</f>
        <v>0</v>
      </c>
      <c r="F532">
        <f>'CLZ Pr'!N532</f>
        <v>0</v>
      </c>
      <c r="G532">
        <f>'CLZ Pr'!X532</f>
        <v>0</v>
      </c>
      <c r="H532">
        <f>'CLZ Pr'!E532</f>
        <v>0</v>
      </c>
      <c r="I532">
        <f>'CLZ Pr'!U532</f>
        <v>0</v>
      </c>
    </row>
    <row r="533" spans="1:9">
      <c r="A533" s="13" t="str">
        <f>IF('CLZ Pr'!C533 = "", "", 'CLZ Pr'!C533)</f>
        <v/>
      </c>
      <c r="B533">
        <f>'CLZ Pr'!O533</f>
        <v>0</v>
      </c>
      <c r="C533" s="14">
        <f>'CLZ Pr'!H533</f>
        <v>0</v>
      </c>
      <c r="D533">
        <f>'CLZ Pr'!W533</f>
        <v>0</v>
      </c>
      <c r="E533">
        <f>'CLZ Pr'!B533</f>
        <v>0</v>
      </c>
      <c r="F533">
        <f>'CLZ Pr'!N533</f>
        <v>0</v>
      </c>
      <c r="G533">
        <f>'CLZ Pr'!X533</f>
        <v>0</v>
      </c>
      <c r="H533">
        <f>'CLZ Pr'!E533</f>
        <v>0</v>
      </c>
      <c r="I533">
        <f>'CLZ Pr'!U533</f>
        <v>0</v>
      </c>
    </row>
    <row r="534" spans="1:9">
      <c r="A534" s="13" t="str">
        <f>IF('CLZ Pr'!C534 = "", "", 'CLZ Pr'!C534)</f>
        <v/>
      </c>
      <c r="B534">
        <f>'CLZ Pr'!O534</f>
        <v>0</v>
      </c>
      <c r="C534" s="14">
        <f>'CLZ Pr'!H534</f>
        <v>0</v>
      </c>
      <c r="D534">
        <f>'CLZ Pr'!W534</f>
        <v>0</v>
      </c>
      <c r="E534">
        <f>'CLZ Pr'!B534</f>
        <v>0</v>
      </c>
      <c r="F534">
        <f>'CLZ Pr'!N534</f>
        <v>0</v>
      </c>
      <c r="G534">
        <f>'CLZ Pr'!X534</f>
        <v>0</v>
      </c>
      <c r="H534">
        <f>'CLZ Pr'!E534</f>
        <v>0</v>
      </c>
      <c r="I534">
        <f>'CLZ Pr'!U534</f>
        <v>0</v>
      </c>
    </row>
    <row r="535" spans="1:9">
      <c r="A535" s="13" t="str">
        <f>IF('CLZ Pr'!C535 = "", "", 'CLZ Pr'!C535)</f>
        <v/>
      </c>
      <c r="B535">
        <f>'CLZ Pr'!O535</f>
        <v>0</v>
      </c>
      <c r="C535" s="14">
        <f>'CLZ Pr'!H535</f>
        <v>0</v>
      </c>
      <c r="D535">
        <f>'CLZ Pr'!W535</f>
        <v>0</v>
      </c>
      <c r="E535">
        <f>'CLZ Pr'!B535</f>
        <v>0</v>
      </c>
      <c r="F535">
        <f>'CLZ Pr'!N535</f>
        <v>0</v>
      </c>
      <c r="G535">
        <f>'CLZ Pr'!X535</f>
        <v>0</v>
      </c>
      <c r="H535">
        <f>'CLZ Pr'!E535</f>
        <v>0</v>
      </c>
      <c r="I535">
        <f>'CLZ Pr'!U535</f>
        <v>0</v>
      </c>
    </row>
    <row r="536" spans="1:9">
      <c r="A536" s="13" t="str">
        <f>IF('CLZ Pr'!C536 = "", "", 'CLZ Pr'!C536)</f>
        <v/>
      </c>
      <c r="B536">
        <f>'CLZ Pr'!O536</f>
        <v>0</v>
      </c>
      <c r="C536" s="14">
        <f>'CLZ Pr'!H536</f>
        <v>0</v>
      </c>
      <c r="D536">
        <f>'CLZ Pr'!W536</f>
        <v>0</v>
      </c>
      <c r="E536">
        <f>'CLZ Pr'!B536</f>
        <v>0</v>
      </c>
      <c r="F536">
        <f>'CLZ Pr'!N536</f>
        <v>0</v>
      </c>
      <c r="G536">
        <f>'CLZ Pr'!X536</f>
        <v>0</v>
      </c>
      <c r="H536">
        <f>'CLZ Pr'!E536</f>
        <v>0</v>
      </c>
      <c r="I536">
        <f>'CLZ Pr'!U536</f>
        <v>0</v>
      </c>
    </row>
    <row r="537" spans="1:9">
      <c r="A537" s="13" t="str">
        <f>IF('CLZ Pr'!C537 = "", "", 'CLZ Pr'!C537)</f>
        <v/>
      </c>
      <c r="B537">
        <f>'CLZ Pr'!O537</f>
        <v>0</v>
      </c>
      <c r="C537" s="14">
        <f>'CLZ Pr'!H537</f>
        <v>0</v>
      </c>
      <c r="D537">
        <f>'CLZ Pr'!W537</f>
        <v>0</v>
      </c>
      <c r="E537">
        <f>'CLZ Pr'!B537</f>
        <v>0</v>
      </c>
      <c r="F537">
        <f>'CLZ Pr'!N537</f>
        <v>0</v>
      </c>
      <c r="G537">
        <f>'CLZ Pr'!X537</f>
        <v>0</v>
      </c>
      <c r="H537">
        <f>'CLZ Pr'!E537</f>
        <v>0</v>
      </c>
      <c r="I537">
        <f>'CLZ Pr'!U537</f>
        <v>0</v>
      </c>
    </row>
    <row r="538" spans="1:9">
      <c r="A538" s="13" t="str">
        <f>IF('CLZ Pr'!C538 = "", "", 'CLZ Pr'!C538)</f>
        <v/>
      </c>
      <c r="B538">
        <f>'CLZ Pr'!O538</f>
        <v>0</v>
      </c>
      <c r="C538" s="14">
        <f>'CLZ Pr'!H538</f>
        <v>0</v>
      </c>
      <c r="D538">
        <f>'CLZ Pr'!W538</f>
        <v>0</v>
      </c>
      <c r="E538">
        <f>'CLZ Pr'!B538</f>
        <v>0</v>
      </c>
      <c r="F538">
        <f>'CLZ Pr'!N538</f>
        <v>0</v>
      </c>
      <c r="G538">
        <f>'CLZ Pr'!X538</f>
        <v>0</v>
      </c>
      <c r="H538">
        <f>'CLZ Pr'!E538</f>
        <v>0</v>
      </c>
      <c r="I538">
        <f>'CLZ Pr'!U538</f>
        <v>0</v>
      </c>
    </row>
    <row r="539" spans="1:9">
      <c r="A539" s="13" t="str">
        <f>IF('CLZ Pr'!C539 = "", "", 'CLZ Pr'!C539)</f>
        <v/>
      </c>
      <c r="B539">
        <f>'CLZ Pr'!O539</f>
        <v>0</v>
      </c>
      <c r="C539" s="14">
        <f>'CLZ Pr'!H539</f>
        <v>0</v>
      </c>
      <c r="D539">
        <f>'CLZ Pr'!W539</f>
        <v>0</v>
      </c>
      <c r="E539">
        <f>'CLZ Pr'!B539</f>
        <v>0</v>
      </c>
      <c r="F539">
        <f>'CLZ Pr'!N539</f>
        <v>0</v>
      </c>
      <c r="G539">
        <f>'CLZ Pr'!X539</f>
        <v>0</v>
      </c>
      <c r="H539">
        <f>'CLZ Pr'!E539</f>
        <v>0</v>
      </c>
      <c r="I539">
        <f>'CLZ Pr'!U539</f>
        <v>0</v>
      </c>
    </row>
    <row r="540" spans="1:9">
      <c r="A540" s="13" t="str">
        <f>IF('CLZ Pr'!C540 = "", "", 'CLZ Pr'!C540)</f>
        <v/>
      </c>
      <c r="B540">
        <f>'CLZ Pr'!O540</f>
        <v>0</v>
      </c>
      <c r="C540" s="14">
        <f>'CLZ Pr'!H540</f>
        <v>0</v>
      </c>
      <c r="D540">
        <f>'CLZ Pr'!W540</f>
        <v>0</v>
      </c>
      <c r="E540">
        <f>'CLZ Pr'!B540</f>
        <v>0</v>
      </c>
      <c r="F540">
        <f>'CLZ Pr'!N540</f>
        <v>0</v>
      </c>
      <c r="G540">
        <f>'CLZ Pr'!X540</f>
        <v>0</v>
      </c>
      <c r="H540">
        <f>'CLZ Pr'!E540</f>
        <v>0</v>
      </c>
      <c r="I540">
        <f>'CLZ Pr'!U540</f>
        <v>0</v>
      </c>
    </row>
    <row r="541" spans="1:9">
      <c r="A541" s="13" t="str">
        <f>IF('CLZ Pr'!C541 = "", "", 'CLZ Pr'!C541)</f>
        <v/>
      </c>
      <c r="B541">
        <f>'CLZ Pr'!O541</f>
        <v>0</v>
      </c>
      <c r="C541" s="14">
        <f>'CLZ Pr'!H541</f>
        <v>0</v>
      </c>
      <c r="D541">
        <f>'CLZ Pr'!W541</f>
        <v>0</v>
      </c>
      <c r="E541">
        <f>'CLZ Pr'!B541</f>
        <v>0</v>
      </c>
      <c r="F541">
        <f>'CLZ Pr'!N541</f>
        <v>0</v>
      </c>
      <c r="G541">
        <f>'CLZ Pr'!X541</f>
        <v>0</v>
      </c>
      <c r="H541">
        <f>'CLZ Pr'!E541</f>
        <v>0</v>
      </c>
      <c r="I541">
        <f>'CLZ Pr'!U541</f>
        <v>0</v>
      </c>
    </row>
    <row r="542" spans="1:9">
      <c r="A542" s="13" t="str">
        <f>IF('CLZ Pr'!C542 = "", "", 'CLZ Pr'!C542)</f>
        <v/>
      </c>
      <c r="B542">
        <f>'CLZ Pr'!O542</f>
        <v>0</v>
      </c>
      <c r="C542" s="14">
        <f>'CLZ Pr'!H542</f>
        <v>0</v>
      </c>
      <c r="D542">
        <f>'CLZ Pr'!W542</f>
        <v>0</v>
      </c>
      <c r="E542">
        <f>'CLZ Pr'!B542</f>
        <v>0</v>
      </c>
      <c r="F542">
        <f>'CLZ Pr'!N542</f>
        <v>0</v>
      </c>
      <c r="G542">
        <f>'CLZ Pr'!X542</f>
        <v>0</v>
      </c>
      <c r="H542">
        <f>'CLZ Pr'!E542</f>
        <v>0</v>
      </c>
      <c r="I542">
        <f>'CLZ Pr'!U542</f>
        <v>0</v>
      </c>
    </row>
    <row r="543" spans="1:9">
      <c r="A543" s="13" t="str">
        <f>IF('CLZ Pr'!C543 = "", "", 'CLZ Pr'!C543)</f>
        <v/>
      </c>
      <c r="B543">
        <f>'CLZ Pr'!O543</f>
        <v>0</v>
      </c>
      <c r="C543" s="14">
        <f>'CLZ Pr'!H543</f>
        <v>0</v>
      </c>
      <c r="D543">
        <f>'CLZ Pr'!W543</f>
        <v>0</v>
      </c>
      <c r="E543">
        <f>'CLZ Pr'!B543</f>
        <v>0</v>
      </c>
      <c r="F543">
        <f>'CLZ Pr'!N543</f>
        <v>0</v>
      </c>
      <c r="G543">
        <f>'CLZ Pr'!X543</f>
        <v>0</v>
      </c>
      <c r="H543">
        <f>'CLZ Pr'!E543</f>
        <v>0</v>
      </c>
      <c r="I543">
        <f>'CLZ Pr'!U543</f>
        <v>0</v>
      </c>
    </row>
    <row r="544" spans="1:9">
      <c r="A544" s="13" t="str">
        <f>IF('CLZ Pr'!C544 = "", "", 'CLZ Pr'!C544)</f>
        <v/>
      </c>
      <c r="B544">
        <f>'CLZ Pr'!O544</f>
        <v>0</v>
      </c>
      <c r="C544" s="14">
        <f>'CLZ Pr'!H544</f>
        <v>0</v>
      </c>
      <c r="D544">
        <f>'CLZ Pr'!W544</f>
        <v>0</v>
      </c>
      <c r="E544">
        <f>'CLZ Pr'!B544</f>
        <v>0</v>
      </c>
      <c r="F544">
        <f>'CLZ Pr'!N544</f>
        <v>0</v>
      </c>
      <c r="G544">
        <f>'CLZ Pr'!X544</f>
        <v>0</v>
      </c>
      <c r="H544">
        <f>'CLZ Pr'!E544</f>
        <v>0</v>
      </c>
      <c r="I544">
        <f>'CLZ Pr'!U544</f>
        <v>0</v>
      </c>
    </row>
    <row r="545" spans="1:9">
      <c r="A545" s="13" t="str">
        <f>IF('CLZ Pr'!C545 = "", "", 'CLZ Pr'!C545)</f>
        <v/>
      </c>
      <c r="B545">
        <f>'CLZ Pr'!O545</f>
        <v>0</v>
      </c>
      <c r="C545" s="14">
        <f>'CLZ Pr'!H545</f>
        <v>0</v>
      </c>
      <c r="D545">
        <f>'CLZ Pr'!W545</f>
        <v>0</v>
      </c>
      <c r="E545">
        <f>'CLZ Pr'!B545</f>
        <v>0</v>
      </c>
      <c r="F545">
        <f>'CLZ Pr'!N545</f>
        <v>0</v>
      </c>
      <c r="G545">
        <f>'CLZ Pr'!X545</f>
        <v>0</v>
      </c>
      <c r="H545">
        <f>'CLZ Pr'!E545</f>
        <v>0</v>
      </c>
      <c r="I545">
        <f>'CLZ Pr'!U545</f>
        <v>0</v>
      </c>
    </row>
    <row r="546" spans="1:9">
      <c r="A546" s="13" t="str">
        <f>IF('CLZ Pr'!C546 = "", "", 'CLZ Pr'!C546)</f>
        <v/>
      </c>
      <c r="B546">
        <f>'CLZ Pr'!O546</f>
        <v>0</v>
      </c>
      <c r="C546" s="14">
        <f>'CLZ Pr'!H546</f>
        <v>0</v>
      </c>
      <c r="D546">
        <f>'CLZ Pr'!W546</f>
        <v>0</v>
      </c>
      <c r="E546">
        <f>'CLZ Pr'!B546</f>
        <v>0</v>
      </c>
      <c r="F546">
        <f>'CLZ Pr'!N546</f>
        <v>0</v>
      </c>
      <c r="G546">
        <f>'CLZ Pr'!X546</f>
        <v>0</v>
      </c>
      <c r="H546">
        <f>'CLZ Pr'!E546</f>
        <v>0</v>
      </c>
      <c r="I546">
        <f>'CLZ Pr'!U546</f>
        <v>0</v>
      </c>
    </row>
    <row r="547" spans="1:9">
      <c r="A547" s="13" t="str">
        <f>IF('CLZ Pr'!C547 = "", "", 'CLZ Pr'!C547)</f>
        <v/>
      </c>
      <c r="B547">
        <f>'CLZ Pr'!O547</f>
        <v>0</v>
      </c>
      <c r="C547" s="14">
        <f>'CLZ Pr'!H547</f>
        <v>0</v>
      </c>
      <c r="D547">
        <f>'CLZ Pr'!W547</f>
        <v>0</v>
      </c>
      <c r="E547">
        <f>'CLZ Pr'!B547</f>
        <v>0</v>
      </c>
      <c r="F547">
        <f>'CLZ Pr'!N547</f>
        <v>0</v>
      </c>
      <c r="G547">
        <f>'CLZ Pr'!X547</f>
        <v>0</v>
      </c>
      <c r="H547">
        <f>'CLZ Pr'!E547</f>
        <v>0</v>
      </c>
      <c r="I547">
        <f>'CLZ Pr'!U547</f>
        <v>0</v>
      </c>
    </row>
    <row r="548" spans="1:9">
      <c r="A548" s="13" t="str">
        <f>IF('CLZ Pr'!C548 = "", "", 'CLZ Pr'!C548)</f>
        <v/>
      </c>
      <c r="B548">
        <f>'CLZ Pr'!O548</f>
        <v>0</v>
      </c>
      <c r="C548" s="14">
        <f>'CLZ Pr'!H548</f>
        <v>0</v>
      </c>
      <c r="D548">
        <f>'CLZ Pr'!W548</f>
        <v>0</v>
      </c>
      <c r="E548">
        <f>'CLZ Pr'!B548</f>
        <v>0</v>
      </c>
      <c r="F548">
        <f>'CLZ Pr'!N548</f>
        <v>0</v>
      </c>
      <c r="G548">
        <f>'CLZ Pr'!X548</f>
        <v>0</v>
      </c>
      <c r="H548">
        <f>'CLZ Pr'!E548</f>
        <v>0</v>
      </c>
      <c r="I548">
        <f>'CLZ Pr'!U548</f>
        <v>0</v>
      </c>
    </row>
    <row r="549" spans="1:9">
      <c r="A549" s="13" t="str">
        <f>IF('CLZ Pr'!C549 = "", "", 'CLZ Pr'!C549)</f>
        <v/>
      </c>
      <c r="B549">
        <f>'CLZ Pr'!O549</f>
        <v>0</v>
      </c>
      <c r="C549" s="14">
        <f>'CLZ Pr'!H549</f>
        <v>0</v>
      </c>
      <c r="D549">
        <f>'CLZ Pr'!W549</f>
        <v>0</v>
      </c>
      <c r="E549">
        <f>'CLZ Pr'!B549</f>
        <v>0</v>
      </c>
      <c r="F549">
        <f>'CLZ Pr'!N549</f>
        <v>0</v>
      </c>
      <c r="G549">
        <f>'CLZ Pr'!X549</f>
        <v>0</v>
      </c>
      <c r="H549">
        <f>'CLZ Pr'!E549</f>
        <v>0</v>
      </c>
      <c r="I549">
        <f>'CLZ Pr'!U549</f>
        <v>0</v>
      </c>
    </row>
    <row r="550" spans="1:9">
      <c r="A550" s="13" t="str">
        <f>IF('CLZ Pr'!C550 = "", "", 'CLZ Pr'!C550)</f>
        <v/>
      </c>
      <c r="B550">
        <f>'CLZ Pr'!O550</f>
        <v>0</v>
      </c>
      <c r="C550" s="14">
        <f>'CLZ Pr'!H550</f>
        <v>0</v>
      </c>
      <c r="D550">
        <f>'CLZ Pr'!W550</f>
        <v>0</v>
      </c>
      <c r="E550">
        <f>'CLZ Pr'!B550</f>
        <v>0</v>
      </c>
      <c r="F550">
        <f>'CLZ Pr'!N550</f>
        <v>0</v>
      </c>
      <c r="G550">
        <f>'CLZ Pr'!X550</f>
        <v>0</v>
      </c>
      <c r="H550">
        <f>'CLZ Pr'!E550</f>
        <v>0</v>
      </c>
      <c r="I550">
        <f>'CLZ Pr'!U550</f>
        <v>0</v>
      </c>
    </row>
    <row r="551" spans="1:9">
      <c r="A551" s="13" t="str">
        <f>IF('CLZ Pr'!C551 = "", "", 'CLZ Pr'!C551)</f>
        <v/>
      </c>
      <c r="B551">
        <f>'CLZ Pr'!O551</f>
        <v>0</v>
      </c>
      <c r="C551" s="14">
        <f>'CLZ Pr'!H551</f>
        <v>0</v>
      </c>
      <c r="D551">
        <f>'CLZ Pr'!W551</f>
        <v>0</v>
      </c>
      <c r="E551">
        <f>'CLZ Pr'!B551</f>
        <v>0</v>
      </c>
      <c r="F551">
        <f>'CLZ Pr'!N551</f>
        <v>0</v>
      </c>
      <c r="G551">
        <f>'CLZ Pr'!X551</f>
        <v>0</v>
      </c>
      <c r="H551">
        <f>'CLZ Pr'!E551</f>
        <v>0</v>
      </c>
      <c r="I551">
        <f>'CLZ Pr'!U551</f>
        <v>0</v>
      </c>
    </row>
    <row r="552" spans="1:9">
      <c r="A552" s="13" t="str">
        <f>IF('CLZ Pr'!C552 = "", "", 'CLZ Pr'!C552)</f>
        <v/>
      </c>
      <c r="B552">
        <f>'CLZ Pr'!O552</f>
        <v>0</v>
      </c>
      <c r="C552" s="14">
        <f>'CLZ Pr'!H552</f>
        <v>0</v>
      </c>
      <c r="D552">
        <f>'CLZ Pr'!W552</f>
        <v>0</v>
      </c>
      <c r="E552">
        <f>'CLZ Pr'!B552</f>
        <v>0</v>
      </c>
      <c r="F552">
        <f>'CLZ Pr'!N552</f>
        <v>0</v>
      </c>
      <c r="G552">
        <f>'CLZ Pr'!X552</f>
        <v>0</v>
      </c>
      <c r="H552">
        <f>'CLZ Pr'!E552</f>
        <v>0</v>
      </c>
      <c r="I552">
        <f>'CLZ Pr'!U552</f>
        <v>0</v>
      </c>
    </row>
    <row r="553" spans="1:9">
      <c r="A553" s="13" t="str">
        <f>IF('CLZ Pr'!C553 = "", "", 'CLZ Pr'!C553)</f>
        <v/>
      </c>
      <c r="B553">
        <f>'CLZ Pr'!O553</f>
        <v>0</v>
      </c>
      <c r="C553" s="14">
        <f>'CLZ Pr'!H553</f>
        <v>0</v>
      </c>
      <c r="D553">
        <f>'CLZ Pr'!W553</f>
        <v>0</v>
      </c>
      <c r="E553">
        <f>'CLZ Pr'!B553</f>
        <v>0</v>
      </c>
      <c r="F553">
        <f>'CLZ Pr'!N553</f>
        <v>0</v>
      </c>
      <c r="G553">
        <f>'CLZ Pr'!X553</f>
        <v>0</v>
      </c>
      <c r="H553">
        <f>'CLZ Pr'!E553</f>
        <v>0</v>
      </c>
      <c r="I553">
        <f>'CLZ Pr'!U553</f>
        <v>0</v>
      </c>
    </row>
    <row r="554" spans="1:9">
      <c r="A554" s="13" t="str">
        <f>IF('CLZ Pr'!C554 = "", "", 'CLZ Pr'!C554)</f>
        <v/>
      </c>
      <c r="B554">
        <f>'CLZ Pr'!O554</f>
        <v>0</v>
      </c>
      <c r="C554" s="14">
        <f>'CLZ Pr'!H554</f>
        <v>0</v>
      </c>
      <c r="D554">
        <f>'CLZ Pr'!W554</f>
        <v>0</v>
      </c>
      <c r="E554">
        <f>'CLZ Pr'!B554</f>
        <v>0</v>
      </c>
      <c r="F554">
        <f>'CLZ Pr'!N554</f>
        <v>0</v>
      </c>
      <c r="G554">
        <f>'CLZ Pr'!X554</f>
        <v>0</v>
      </c>
      <c r="H554">
        <f>'CLZ Pr'!E554</f>
        <v>0</v>
      </c>
      <c r="I554">
        <f>'CLZ Pr'!U554</f>
        <v>0</v>
      </c>
    </row>
    <row r="555" spans="1:9">
      <c r="A555" s="13" t="str">
        <f>IF('CLZ Pr'!C555 = "", "", 'CLZ Pr'!C555)</f>
        <v/>
      </c>
      <c r="B555">
        <f>'CLZ Pr'!O555</f>
        <v>0</v>
      </c>
      <c r="C555" s="14">
        <f>'CLZ Pr'!H555</f>
        <v>0</v>
      </c>
      <c r="D555">
        <f>'CLZ Pr'!W555</f>
        <v>0</v>
      </c>
      <c r="E555">
        <f>'CLZ Pr'!B555</f>
        <v>0</v>
      </c>
      <c r="F555">
        <f>'CLZ Pr'!N555</f>
        <v>0</v>
      </c>
      <c r="G555">
        <f>'CLZ Pr'!X555</f>
        <v>0</v>
      </c>
      <c r="H555">
        <f>'CLZ Pr'!E555</f>
        <v>0</v>
      </c>
      <c r="I555">
        <f>'CLZ Pr'!U555</f>
        <v>0</v>
      </c>
    </row>
    <row r="556" spans="1:9">
      <c r="A556" s="13" t="str">
        <f>IF('CLZ Pr'!C556 = "", "", 'CLZ Pr'!C556)</f>
        <v/>
      </c>
      <c r="B556">
        <f>'CLZ Pr'!O556</f>
        <v>0</v>
      </c>
      <c r="C556" s="14">
        <f>'CLZ Pr'!H556</f>
        <v>0</v>
      </c>
      <c r="D556">
        <f>'CLZ Pr'!W556</f>
        <v>0</v>
      </c>
      <c r="E556">
        <f>'CLZ Pr'!B556</f>
        <v>0</v>
      </c>
      <c r="F556">
        <f>'CLZ Pr'!N556</f>
        <v>0</v>
      </c>
      <c r="G556">
        <f>'CLZ Pr'!X556</f>
        <v>0</v>
      </c>
      <c r="H556">
        <f>'CLZ Pr'!E556</f>
        <v>0</v>
      </c>
      <c r="I556">
        <f>'CLZ Pr'!U556</f>
        <v>0</v>
      </c>
    </row>
    <row r="557" spans="1:9">
      <c r="A557" s="13" t="str">
        <f>IF('CLZ Pr'!C557 = "", "", 'CLZ Pr'!C557)</f>
        <v/>
      </c>
      <c r="B557">
        <f>'CLZ Pr'!O557</f>
        <v>0</v>
      </c>
      <c r="C557" s="14">
        <f>'CLZ Pr'!H557</f>
        <v>0</v>
      </c>
      <c r="D557">
        <f>'CLZ Pr'!W557</f>
        <v>0</v>
      </c>
      <c r="E557">
        <f>'CLZ Pr'!B557</f>
        <v>0</v>
      </c>
      <c r="F557">
        <f>'CLZ Pr'!N557</f>
        <v>0</v>
      </c>
      <c r="G557">
        <f>'CLZ Pr'!X557</f>
        <v>0</v>
      </c>
      <c r="H557">
        <f>'CLZ Pr'!E557</f>
        <v>0</v>
      </c>
      <c r="I557">
        <f>'CLZ Pr'!U557</f>
        <v>0</v>
      </c>
    </row>
    <row r="558" spans="1:9">
      <c r="A558" s="13" t="str">
        <f>IF('CLZ Pr'!C558 = "", "", 'CLZ Pr'!C558)</f>
        <v/>
      </c>
      <c r="B558">
        <f>'CLZ Pr'!O558</f>
        <v>0</v>
      </c>
      <c r="C558" s="14">
        <f>'CLZ Pr'!H558</f>
        <v>0</v>
      </c>
      <c r="D558">
        <f>'CLZ Pr'!W558</f>
        <v>0</v>
      </c>
      <c r="E558">
        <f>'CLZ Pr'!B558</f>
        <v>0</v>
      </c>
      <c r="F558">
        <f>'CLZ Pr'!N558</f>
        <v>0</v>
      </c>
      <c r="G558">
        <f>'CLZ Pr'!X558</f>
        <v>0</v>
      </c>
      <c r="H558">
        <f>'CLZ Pr'!E558</f>
        <v>0</v>
      </c>
      <c r="I558">
        <f>'CLZ Pr'!U558</f>
        <v>0</v>
      </c>
    </row>
    <row r="559" spans="1:9">
      <c r="A559" s="13" t="str">
        <f>IF('CLZ Pr'!C559 = "", "", 'CLZ Pr'!C559)</f>
        <v/>
      </c>
      <c r="B559">
        <f>'CLZ Pr'!O559</f>
        <v>0</v>
      </c>
      <c r="C559" s="14">
        <f>'CLZ Pr'!H559</f>
        <v>0</v>
      </c>
      <c r="D559">
        <f>'CLZ Pr'!W559</f>
        <v>0</v>
      </c>
      <c r="E559">
        <f>'CLZ Pr'!B559</f>
        <v>0</v>
      </c>
      <c r="F559">
        <f>'CLZ Pr'!N559</f>
        <v>0</v>
      </c>
      <c r="G559">
        <f>'CLZ Pr'!X559</f>
        <v>0</v>
      </c>
      <c r="H559">
        <f>'CLZ Pr'!E559</f>
        <v>0</v>
      </c>
      <c r="I559">
        <f>'CLZ Pr'!U559</f>
        <v>0</v>
      </c>
    </row>
    <row r="560" spans="1:9">
      <c r="A560" s="13" t="str">
        <f>IF('CLZ Pr'!C560 = "", "", 'CLZ Pr'!C560)</f>
        <v/>
      </c>
      <c r="B560">
        <f>'CLZ Pr'!O560</f>
        <v>0</v>
      </c>
      <c r="C560" s="14">
        <f>'CLZ Pr'!H560</f>
        <v>0</v>
      </c>
      <c r="D560">
        <f>'CLZ Pr'!W560</f>
        <v>0</v>
      </c>
      <c r="E560">
        <f>'CLZ Pr'!B560</f>
        <v>0</v>
      </c>
      <c r="F560">
        <f>'CLZ Pr'!N560</f>
        <v>0</v>
      </c>
      <c r="G560">
        <f>'CLZ Pr'!X560</f>
        <v>0</v>
      </c>
      <c r="H560">
        <f>'CLZ Pr'!E560</f>
        <v>0</v>
      </c>
      <c r="I560">
        <f>'CLZ Pr'!U560</f>
        <v>0</v>
      </c>
    </row>
    <row r="561" spans="1:9">
      <c r="A561" s="13" t="str">
        <f>IF('CLZ Pr'!C561 = "", "", 'CLZ Pr'!C561)</f>
        <v/>
      </c>
      <c r="B561">
        <f>'CLZ Pr'!O561</f>
        <v>0</v>
      </c>
      <c r="C561" s="14">
        <f>'CLZ Pr'!H561</f>
        <v>0</v>
      </c>
      <c r="D561">
        <f>'CLZ Pr'!W561</f>
        <v>0</v>
      </c>
      <c r="E561">
        <f>'CLZ Pr'!B561</f>
        <v>0</v>
      </c>
      <c r="F561">
        <f>'CLZ Pr'!N561</f>
        <v>0</v>
      </c>
      <c r="G561">
        <f>'CLZ Pr'!X561</f>
        <v>0</v>
      </c>
      <c r="H561">
        <f>'CLZ Pr'!E561</f>
        <v>0</v>
      </c>
      <c r="I561">
        <f>'CLZ Pr'!U561</f>
        <v>0</v>
      </c>
    </row>
    <row r="562" spans="1:9">
      <c r="A562" s="13" t="str">
        <f>IF('CLZ Pr'!C562 = "", "", 'CLZ Pr'!C562)</f>
        <v/>
      </c>
      <c r="B562">
        <f>'CLZ Pr'!O562</f>
        <v>0</v>
      </c>
      <c r="C562" s="14">
        <f>'CLZ Pr'!H562</f>
        <v>0</v>
      </c>
      <c r="D562">
        <f>'CLZ Pr'!W562</f>
        <v>0</v>
      </c>
      <c r="E562">
        <f>'CLZ Pr'!B562</f>
        <v>0</v>
      </c>
      <c r="F562">
        <f>'CLZ Pr'!N562</f>
        <v>0</v>
      </c>
      <c r="G562">
        <f>'CLZ Pr'!X562</f>
        <v>0</v>
      </c>
      <c r="H562">
        <f>'CLZ Pr'!E562</f>
        <v>0</v>
      </c>
      <c r="I562">
        <f>'CLZ Pr'!U562</f>
        <v>0</v>
      </c>
    </row>
    <row r="563" spans="1:9">
      <c r="A563" s="13" t="str">
        <f>IF('CLZ Pr'!C563 = "", "", 'CLZ Pr'!C563)</f>
        <v/>
      </c>
      <c r="B563">
        <f>'CLZ Pr'!O563</f>
        <v>0</v>
      </c>
      <c r="C563" s="14">
        <f>'CLZ Pr'!H563</f>
        <v>0</v>
      </c>
      <c r="D563">
        <f>'CLZ Pr'!W563</f>
        <v>0</v>
      </c>
      <c r="E563">
        <f>'CLZ Pr'!B563</f>
        <v>0</v>
      </c>
      <c r="F563">
        <f>'CLZ Pr'!N563</f>
        <v>0</v>
      </c>
      <c r="G563">
        <f>'CLZ Pr'!X563</f>
        <v>0</v>
      </c>
      <c r="H563">
        <f>'CLZ Pr'!E563</f>
        <v>0</v>
      </c>
      <c r="I563">
        <f>'CLZ Pr'!U563</f>
        <v>0</v>
      </c>
    </row>
    <row r="564" spans="1:9">
      <c r="A564" s="13" t="str">
        <f>IF('CLZ Pr'!C564 = "", "", 'CLZ Pr'!C564)</f>
        <v/>
      </c>
      <c r="B564">
        <f>'CLZ Pr'!O564</f>
        <v>0</v>
      </c>
      <c r="C564" s="14">
        <f>'CLZ Pr'!H564</f>
        <v>0</v>
      </c>
      <c r="D564">
        <f>'CLZ Pr'!W564</f>
        <v>0</v>
      </c>
      <c r="E564">
        <f>'CLZ Pr'!B564</f>
        <v>0</v>
      </c>
      <c r="F564">
        <f>'CLZ Pr'!N564</f>
        <v>0</v>
      </c>
      <c r="G564">
        <f>'CLZ Pr'!X564</f>
        <v>0</v>
      </c>
      <c r="H564">
        <f>'CLZ Pr'!E564</f>
        <v>0</v>
      </c>
      <c r="I564">
        <f>'CLZ Pr'!U564</f>
        <v>0</v>
      </c>
    </row>
    <row r="565" spans="1:9">
      <c r="A565" s="13" t="str">
        <f>IF('CLZ Pr'!C565 = "", "", 'CLZ Pr'!C565)</f>
        <v/>
      </c>
      <c r="B565">
        <f>'CLZ Pr'!O565</f>
        <v>0</v>
      </c>
      <c r="C565" s="14">
        <f>'CLZ Pr'!H565</f>
        <v>0</v>
      </c>
      <c r="D565">
        <f>'CLZ Pr'!W565</f>
        <v>0</v>
      </c>
      <c r="E565">
        <f>'CLZ Pr'!B565</f>
        <v>0</v>
      </c>
      <c r="F565">
        <f>'CLZ Pr'!N565</f>
        <v>0</v>
      </c>
      <c r="G565">
        <f>'CLZ Pr'!X565</f>
        <v>0</v>
      </c>
      <c r="H565">
        <f>'CLZ Pr'!E565</f>
        <v>0</v>
      </c>
      <c r="I565">
        <f>'CLZ Pr'!U565</f>
        <v>0</v>
      </c>
    </row>
    <row r="566" spans="1:9">
      <c r="A566" s="13" t="str">
        <f>IF('CLZ Pr'!C566 = "", "", 'CLZ Pr'!C566)</f>
        <v/>
      </c>
      <c r="B566">
        <f>'CLZ Pr'!O566</f>
        <v>0</v>
      </c>
      <c r="C566" s="14">
        <f>'CLZ Pr'!H566</f>
        <v>0</v>
      </c>
      <c r="D566">
        <f>'CLZ Pr'!W566</f>
        <v>0</v>
      </c>
      <c r="E566">
        <f>'CLZ Pr'!B566</f>
        <v>0</v>
      </c>
      <c r="F566">
        <f>'CLZ Pr'!N566</f>
        <v>0</v>
      </c>
      <c r="G566">
        <f>'CLZ Pr'!X566</f>
        <v>0</v>
      </c>
      <c r="H566">
        <f>'CLZ Pr'!E566</f>
        <v>0</v>
      </c>
      <c r="I566">
        <f>'CLZ Pr'!U566</f>
        <v>0</v>
      </c>
    </row>
    <row r="567" spans="1:9">
      <c r="A567" s="13" t="str">
        <f>IF('CLZ Pr'!C567 = "", "", 'CLZ Pr'!C567)</f>
        <v/>
      </c>
      <c r="B567">
        <f>'CLZ Pr'!O567</f>
        <v>0</v>
      </c>
      <c r="C567" s="14">
        <f>'CLZ Pr'!H567</f>
        <v>0</v>
      </c>
      <c r="D567">
        <f>'CLZ Pr'!W567</f>
        <v>0</v>
      </c>
      <c r="E567">
        <f>'CLZ Pr'!B567</f>
        <v>0</v>
      </c>
      <c r="F567">
        <f>'CLZ Pr'!N567</f>
        <v>0</v>
      </c>
      <c r="G567">
        <f>'CLZ Pr'!X567</f>
        <v>0</v>
      </c>
      <c r="H567">
        <f>'CLZ Pr'!E567</f>
        <v>0</v>
      </c>
      <c r="I567">
        <f>'CLZ Pr'!U567</f>
        <v>0</v>
      </c>
    </row>
    <row r="568" spans="1:9">
      <c r="A568" s="13" t="str">
        <f>IF('CLZ Pr'!C568 = "", "", 'CLZ Pr'!C568)</f>
        <v/>
      </c>
      <c r="B568">
        <f>'CLZ Pr'!O568</f>
        <v>0</v>
      </c>
      <c r="C568" s="14">
        <f>'CLZ Pr'!H568</f>
        <v>0</v>
      </c>
      <c r="D568">
        <f>'CLZ Pr'!W568</f>
        <v>0</v>
      </c>
      <c r="E568">
        <f>'CLZ Pr'!B568</f>
        <v>0</v>
      </c>
      <c r="F568">
        <f>'CLZ Pr'!N568</f>
        <v>0</v>
      </c>
      <c r="G568">
        <f>'CLZ Pr'!X568</f>
        <v>0</v>
      </c>
      <c r="H568">
        <f>'CLZ Pr'!E568</f>
        <v>0</v>
      </c>
      <c r="I568">
        <f>'CLZ Pr'!U568</f>
        <v>0</v>
      </c>
    </row>
    <row r="569" spans="1:9">
      <c r="A569" s="13" t="str">
        <f>IF('CLZ Pr'!C569 = "", "", 'CLZ Pr'!C569)</f>
        <v/>
      </c>
      <c r="B569">
        <f>'CLZ Pr'!O569</f>
        <v>0</v>
      </c>
      <c r="C569" s="14">
        <f>'CLZ Pr'!H569</f>
        <v>0</v>
      </c>
      <c r="D569">
        <f>'CLZ Pr'!W569</f>
        <v>0</v>
      </c>
      <c r="E569">
        <f>'CLZ Pr'!B569</f>
        <v>0</v>
      </c>
      <c r="F569">
        <f>'CLZ Pr'!N569</f>
        <v>0</v>
      </c>
      <c r="G569">
        <f>'CLZ Pr'!X569</f>
        <v>0</v>
      </c>
      <c r="H569">
        <f>'CLZ Pr'!E569</f>
        <v>0</v>
      </c>
      <c r="I569">
        <f>'CLZ Pr'!U569</f>
        <v>0</v>
      </c>
    </row>
    <row r="570" spans="1:9">
      <c r="A570" s="13" t="str">
        <f>IF('CLZ Pr'!C570 = "", "", 'CLZ Pr'!C570)</f>
        <v/>
      </c>
      <c r="B570">
        <f>'CLZ Pr'!O570</f>
        <v>0</v>
      </c>
      <c r="C570" s="14">
        <f>'CLZ Pr'!H570</f>
        <v>0</v>
      </c>
      <c r="D570">
        <f>'CLZ Pr'!W570</f>
        <v>0</v>
      </c>
      <c r="E570">
        <f>'CLZ Pr'!B570</f>
        <v>0</v>
      </c>
      <c r="F570">
        <f>'CLZ Pr'!N570</f>
        <v>0</v>
      </c>
      <c r="G570">
        <f>'CLZ Pr'!X570</f>
        <v>0</v>
      </c>
      <c r="H570">
        <f>'CLZ Pr'!E570</f>
        <v>0</v>
      </c>
      <c r="I570">
        <f>'CLZ Pr'!U570</f>
        <v>0</v>
      </c>
    </row>
    <row r="571" spans="1:9">
      <c r="A571" s="13" t="str">
        <f>IF('CLZ Pr'!C571 = "", "", 'CLZ Pr'!C571)</f>
        <v/>
      </c>
      <c r="B571">
        <f>'CLZ Pr'!O571</f>
        <v>0</v>
      </c>
      <c r="C571" s="14">
        <f>'CLZ Pr'!H571</f>
        <v>0</v>
      </c>
      <c r="D571">
        <f>'CLZ Pr'!W571</f>
        <v>0</v>
      </c>
      <c r="E571">
        <f>'CLZ Pr'!B571</f>
        <v>0</v>
      </c>
      <c r="F571">
        <f>'CLZ Pr'!N571</f>
        <v>0</v>
      </c>
      <c r="G571">
        <f>'CLZ Pr'!X571</f>
        <v>0</v>
      </c>
      <c r="H571">
        <f>'CLZ Pr'!E571</f>
        <v>0</v>
      </c>
      <c r="I571">
        <f>'CLZ Pr'!U571</f>
        <v>0</v>
      </c>
    </row>
    <row r="572" spans="1:9">
      <c r="A572" s="13" t="str">
        <f>IF('CLZ Pr'!C572 = "", "", 'CLZ Pr'!C572)</f>
        <v/>
      </c>
      <c r="B572">
        <f>'CLZ Pr'!O572</f>
        <v>0</v>
      </c>
      <c r="C572" s="14">
        <f>'CLZ Pr'!H572</f>
        <v>0</v>
      </c>
      <c r="D572">
        <f>'CLZ Pr'!W572</f>
        <v>0</v>
      </c>
      <c r="E572">
        <f>'CLZ Pr'!B572</f>
        <v>0</v>
      </c>
      <c r="F572">
        <f>'CLZ Pr'!N572</f>
        <v>0</v>
      </c>
      <c r="G572">
        <f>'CLZ Pr'!X572</f>
        <v>0</v>
      </c>
      <c r="H572">
        <f>'CLZ Pr'!E572</f>
        <v>0</v>
      </c>
      <c r="I572">
        <f>'CLZ Pr'!U572</f>
        <v>0</v>
      </c>
    </row>
    <row r="573" spans="1:9">
      <c r="A573" s="13" t="str">
        <f>IF('CLZ Pr'!C573 = "", "", 'CLZ Pr'!C573)</f>
        <v/>
      </c>
      <c r="B573">
        <f>'CLZ Pr'!O573</f>
        <v>0</v>
      </c>
      <c r="C573" s="14">
        <f>'CLZ Pr'!H573</f>
        <v>0</v>
      </c>
      <c r="D573">
        <f>'CLZ Pr'!W573</f>
        <v>0</v>
      </c>
      <c r="E573">
        <f>'CLZ Pr'!B573</f>
        <v>0</v>
      </c>
      <c r="F573">
        <f>'CLZ Pr'!N573</f>
        <v>0</v>
      </c>
      <c r="G573">
        <f>'CLZ Pr'!X573</f>
        <v>0</v>
      </c>
      <c r="H573">
        <f>'CLZ Pr'!E573</f>
        <v>0</v>
      </c>
      <c r="I573">
        <f>'CLZ Pr'!U573</f>
        <v>0</v>
      </c>
    </row>
    <row r="574" spans="1:9">
      <c r="A574" s="13" t="str">
        <f>IF('CLZ Pr'!C574 = "", "", 'CLZ Pr'!C574)</f>
        <v/>
      </c>
      <c r="B574">
        <f>'CLZ Pr'!O574</f>
        <v>0</v>
      </c>
      <c r="C574" s="14">
        <f>'CLZ Pr'!H574</f>
        <v>0</v>
      </c>
      <c r="D574">
        <f>'CLZ Pr'!W574</f>
        <v>0</v>
      </c>
      <c r="E574">
        <f>'CLZ Pr'!B574</f>
        <v>0</v>
      </c>
      <c r="F574">
        <f>'CLZ Pr'!N574</f>
        <v>0</v>
      </c>
      <c r="G574">
        <f>'CLZ Pr'!X574</f>
        <v>0</v>
      </c>
      <c r="H574">
        <f>'CLZ Pr'!E574</f>
        <v>0</v>
      </c>
      <c r="I574">
        <f>'CLZ Pr'!U574</f>
        <v>0</v>
      </c>
    </row>
    <row r="575" spans="1:9">
      <c r="A575" s="13" t="str">
        <f>IF('CLZ Pr'!C575 = "", "", 'CLZ Pr'!C575)</f>
        <v/>
      </c>
      <c r="B575">
        <f>'CLZ Pr'!O575</f>
        <v>0</v>
      </c>
      <c r="C575" s="14">
        <f>'CLZ Pr'!H575</f>
        <v>0</v>
      </c>
      <c r="D575">
        <f>'CLZ Pr'!W575</f>
        <v>0</v>
      </c>
      <c r="E575">
        <f>'CLZ Pr'!B575</f>
        <v>0</v>
      </c>
      <c r="F575">
        <f>'CLZ Pr'!N575</f>
        <v>0</v>
      </c>
      <c r="G575">
        <f>'CLZ Pr'!X575</f>
        <v>0</v>
      </c>
      <c r="H575">
        <f>'CLZ Pr'!E575</f>
        <v>0</v>
      </c>
      <c r="I575">
        <f>'CLZ Pr'!U575</f>
        <v>0</v>
      </c>
    </row>
    <row r="576" spans="1:9">
      <c r="A576" s="13" t="str">
        <f>IF('CLZ Pr'!C576 = "", "", 'CLZ Pr'!C576)</f>
        <v/>
      </c>
      <c r="B576">
        <f>'CLZ Pr'!O576</f>
        <v>0</v>
      </c>
      <c r="C576" s="14">
        <f>'CLZ Pr'!H576</f>
        <v>0</v>
      </c>
      <c r="D576">
        <f>'CLZ Pr'!W576</f>
        <v>0</v>
      </c>
      <c r="E576">
        <f>'CLZ Pr'!B576</f>
        <v>0</v>
      </c>
      <c r="F576">
        <f>'CLZ Pr'!N576</f>
        <v>0</v>
      </c>
      <c r="G576">
        <f>'CLZ Pr'!X576</f>
        <v>0</v>
      </c>
      <c r="H576">
        <f>'CLZ Pr'!E576</f>
        <v>0</v>
      </c>
      <c r="I576">
        <f>'CLZ Pr'!U576</f>
        <v>0</v>
      </c>
    </row>
    <row r="577" spans="1:9">
      <c r="A577" s="13" t="str">
        <f>IF('CLZ Pr'!C577 = "", "", 'CLZ Pr'!C577)</f>
        <v/>
      </c>
      <c r="B577">
        <f>'CLZ Pr'!O577</f>
        <v>0</v>
      </c>
      <c r="C577" s="14">
        <f>'CLZ Pr'!H577</f>
        <v>0</v>
      </c>
      <c r="D577">
        <f>'CLZ Pr'!W577</f>
        <v>0</v>
      </c>
      <c r="E577">
        <f>'CLZ Pr'!B577</f>
        <v>0</v>
      </c>
      <c r="F577">
        <f>'CLZ Pr'!N577</f>
        <v>0</v>
      </c>
      <c r="G577">
        <f>'CLZ Pr'!X577</f>
        <v>0</v>
      </c>
      <c r="H577">
        <f>'CLZ Pr'!E577</f>
        <v>0</v>
      </c>
      <c r="I577">
        <f>'CLZ Pr'!U577</f>
        <v>0</v>
      </c>
    </row>
    <row r="578" spans="1:9">
      <c r="A578" s="13" t="str">
        <f>IF('CLZ Pr'!C578 = "", "", 'CLZ Pr'!C578)</f>
        <v/>
      </c>
      <c r="B578">
        <f>'CLZ Pr'!O578</f>
        <v>0</v>
      </c>
      <c r="C578" s="14">
        <f>'CLZ Pr'!H578</f>
        <v>0</v>
      </c>
      <c r="D578">
        <f>'CLZ Pr'!W578</f>
        <v>0</v>
      </c>
      <c r="E578">
        <f>'CLZ Pr'!B578</f>
        <v>0</v>
      </c>
      <c r="F578">
        <f>'CLZ Pr'!N578</f>
        <v>0</v>
      </c>
      <c r="G578">
        <f>'CLZ Pr'!X578</f>
        <v>0</v>
      </c>
      <c r="H578">
        <f>'CLZ Pr'!E578</f>
        <v>0</v>
      </c>
      <c r="I578">
        <f>'CLZ Pr'!U578</f>
        <v>0</v>
      </c>
    </row>
    <row r="579" spans="1:9">
      <c r="A579" s="13" t="str">
        <f>IF('CLZ Pr'!C579 = "", "", 'CLZ Pr'!C579)</f>
        <v/>
      </c>
      <c r="B579">
        <f>'CLZ Pr'!O579</f>
        <v>0</v>
      </c>
      <c r="C579" s="14">
        <f>'CLZ Pr'!H579</f>
        <v>0</v>
      </c>
      <c r="D579">
        <f>'CLZ Pr'!W579</f>
        <v>0</v>
      </c>
      <c r="E579">
        <f>'CLZ Pr'!B579</f>
        <v>0</v>
      </c>
      <c r="F579">
        <f>'CLZ Pr'!N579</f>
        <v>0</v>
      </c>
      <c r="G579">
        <f>'CLZ Pr'!X579</f>
        <v>0</v>
      </c>
      <c r="H579">
        <f>'CLZ Pr'!E579</f>
        <v>0</v>
      </c>
      <c r="I579">
        <f>'CLZ Pr'!U579</f>
        <v>0</v>
      </c>
    </row>
    <row r="580" spans="1:9">
      <c r="A580" s="13" t="str">
        <f>IF('CLZ Pr'!C580 = "", "", 'CLZ Pr'!C580)</f>
        <v/>
      </c>
      <c r="B580">
        <f>'CLZ Pr'!O580</f>
        <v>0</v>
      </c>
      <c r="C580" s="14">
        <f>'CLZ Pr'!H580</f>
        <v>0</v>
      </c>
      <c r="D580">
        <f>'CLZ Pr'!W580</f>
        <v>0</v>
      </c>
      <c r="E580">
        <f>'CLZ Pr'!B580</f>
        <v>0</v>
      </c>
      <c r="F580">
        <f>'CLZ Pr'!N580</f>
        <v>0</v>
      </c>
      <c r="G580">
        <f>'CLZ Pr'!X580</f>
        <v>0</v>
      </c>
      <c r="H580">
        <f>'CLZ Pr'!E580</f>
        <v>0</v>
      </c>
      <c r="I580">
        <f>'CLZ Pr'!U580</f>
        <v>0</v>
      </c>
    </row>
    <row r="581" spans="1:9">
      <c r="A581" s="13" t="str">
        <f>IF('CLZ Pr'!C581 = "", "", 'CLZ Pr'!C581)</f>
        <v/>
      </c>
      <c r="B581">
        <f>'CLZ Pr'!O581</f>
        <v>0</v>
      </c>
      <c r="C581" s="14">
        <f>'CLZ Pr'!H581</f>
        <v>0</v>
      </c>
      <c r="D581">
        <f>'CLZ Pr'!W581</f>
        <v>0</v>
      </c>
      <c r="E581">
        <f>'CLZ Pr'!B581</f>
        <v>0</v>
      </c>
      <c r="F581">
        <f>'CLZ Pr'!N581</f>
        <v>0</v>
      </c>
      <c r="G581">
        <f>'CLZ Pr'!X581</f>
        <v>0</v>
      </c>
      <c r="H581">
        <f>'CLZ Pr'!E581</f>
        <v>0</v>
      </c>
      <c r="I581">
        <f>'CLZ Pr'!U581</f>
        <v>0</v>
      </c>
    </row>
    <row r="582" spans="1:9">
      <c r="A582" s="13" t="str">
        <f>IF('CLZ Pr'!C582 = "", "", 'CLZ Pr'!C582)</f>
        <v/>
      </c>
      <c r="B582">
        <f>'CLZ Pr'!O582</f>
        <v>0</v>
      </c>
      <c r="C582" s="14">
        <f>'CLZ Pr'!H582</f>
        <v>0</v>
      </c>
      <c r="D582">
        <f>'CLZ Pr'!W582</f>
        <v>0</v>
      </c>
      <c r="E582">
        <f>'CLZ Pr'!B582</f>
        <v>0</v>
      </c>
      <c r="F582">
        <f>'CLZ Pr'!N582</f>
        <v>0</v>
      </c>
      <c r="G582">
        <f>'CLZ Pr'!X582</f>
        <v>0</v>
      </c>
      <c r="H582">
        <f>'CLZ Pr'!E582</f>
        <v>0</v>
      </c>
      <c r="I582">
        <f>'CLZ Pr'!U582</f>
        <v>0</v>
      </c>
    </row>
    <row r="583" spans="1:9">
      <c r="A583" s="13" t="str">
        <f>IF('CLZ Pr'!C583 = "", "", 'CLZ Pr'!C583)</f>
        <v/>
      </c>
      <c r="B583">
        <f>'CLZ Pr'!O583</f>
        <v>0</v>
      </c>
      <c r="C583" s="14">
        <f>'CLZ Pr'!H583</f>
        <v>0</v>
      </c>
      <c r="D583">
        <f>'CLZ Pr'!W583</f>
        <v>0</v>
      </c>
      <c r="E583">
        <f>'CLZ Pr'!B583</f>
        <v>0</v>
      </c>
      <c r="F583">
        <f>'CLZ Pr'!N583</f>
        <v>0</v>
      </c>
      <c r="G583">
        <f>'CLZ Pr'!X583</f>
        <v>0</v>
      </c>
      <c r="H583">
        <f>'CLZ Pr'!E583</f>
        <v>0</v>
      </c>
      <c r="I583">
        <f>'CLZ Pr'!U583</f>
        <v>0</v>
      </c>
    </row>
    <row r="584" spans="1:9">
      <c r="A584" s="13" t="str">
        <f>IF('CLZ Pr'!C584 = "", "", 'CLZ Pr'!C584)</f>
        <v/>
      </c>
      <c r="B584">
        <f>'CLZ Pr'!O584</f>
        <v>0</v>
      </c>
      <c r="C584" s="14">
        <f>'CLZ Pr'!H584</f>
        <v>0</v>
      </c>
      <c r="D584">
        <f>'CLZ Pr'!W584</f>
        <v>0</v>
      </c>
      <c r="E584">
        <f>'CLZ Pr'!B584</f>
        <v>0</v>
      </c>
      <c r="F584">
        <f>'CLZ Pr'!N584</f>
        <v>0</v>
      </c>
      <c r="G584">
        <f>'CLZ Pr'!X584</f>
        <v>0</v>
      </c>
      <c r="H584">
        <f>'CLZ Pr'!E584</f>
        <v>0</v>
      </c>
      <c r="I584">
        <f>'CLZ Pr'!U584</f>
        <v>0</v>
      </c>
    </row>
    <row r="585" spans="1:9">
      <c r="A585" s="13" t="str">
        <f>IF('CLZ Pr'!C585 = "", "", 'CLZ Pr'!C585)</f>
        <v/>
      </c>
      <c r="B585">
        <f>'CLZ Pr'!O585</f>
        <v>0</v>
      </c>
      <c r="C585" s="14">
        <f>'CLZ Pr'!H585</f>
        <v>0</v>
      </c>
      <c r="D585">
        <f>'CLZ Pr'!W585</f>
        <v>0</v>
      </c>
      <c r="E585">
        <f>'CLZ Pr'!B585</f>
        <v>0</v>
      </c>
      <c r="F585">
        <f>'CLZ Pr'!N585</f>
        <v>0</v>
      </c>
      <c r="G585">
        <f>'CLZ Pr'!X585</f>
        <v>0</v>
      </c>
      <c r="H585">
        <f>'CLZ Pr'!E585</f>
        <v>0</v>
      </c>
      <c r="I585">
        <f>'CLZ Pr'!U585</f>
        <v>0</v>
      </c>
    </row>
    <row r="586" spans="1:9">
      <c r="A586" s="13" t="str">
        <f>IF('CLZ Pr'!C586 = "", "", 'CLZ Pr'!C586)</f>
        <v/>
      </c>
      <c r="B586">
        <f>'CLZ Pr'!O586</f>
        <v>0</v>
      </c>
      <c r="C586" s="14">
        <f>'CLZ Pr'!H586</f>
        <v>0</v>
      </c>
      <c r="D586">
        <f>'CLZ Pr'!W586</f>
        <v>0</v>
      </c>
      <c r="E586">
        <f>'CLZ Pr'!B586</f>
        <v>0</v>
      </c>
      <c r="F586">
        <f>'CLZ Pr'!N586</f>
        <v>0</v>
      </c>
      <c r="G586">
        <f>'CLZ Pr'!X586</f>
        <v>0</v>
      </c>
      <c r="H586">
        <f>'CLZ Pr'!E586</f>
        <v>0</v>
      </c>
      <c r="I586">
        <f>'CLZ Pr'!U586</f>
        <v>0</v>
      </c>
    </row>
    <row r="587" spans="1:9">
      <c r="A587" s="13" t="str">
        <f>IF('CLZ Pr'!C587 = "", "", 'CLZ Pr'!C587)</f>
        <v/>
      </c>
      <c r="B587">
        <f>'CLZ Pr'!O587</f>
        <v>0</v>
      </c>
      <c r="C587" s="14">
        <f>'CLZ Pr'!H587</f>
        <v>0</v>
      </c>
      <c r="D587">
        <f>'CLZ Pr'!W587</f>
        <v>0</v>
      </c>
      <c r="E587">
        <f>'CLZ Pr'!B587</f>
        <v>0</v>
      </c>
      <c r="F587">
        <f>'CLZ Pr'!N587</f>
        <v>0</v>
      </c>
      <c r="G587">
        <f>'CLZ Pr'!X587</f>
        <v>0</v>
      </c>
      <c r="H587">
        <f>'CLZ Pr'!E587</f>
        <v>0</v>
      </c>
      <c r="I587">
        <f>'CLZ Pr'!U587</f>
        <v>0</v>
      </c>
    </row>
    <row r="588" spans="1:9">
      <c r="A588" s="13" t="str">
        <f>IF('CLZ Pr'!C588 = "", "", 'CLZ Pr'!C588)</f>
        <v/>
      </c>
      <c r="B588">
        <f>'CLZ Pr'!O588</f>
        <v>0</v>
      </c>
      <c r="C588" s="14">
        <f>'CLZ Pr'!H588</f>
        <v>0</v>
      </c>
      <c r="D588">
        <f>'CLZ Pr'!W588</f>
        <v>0</v>
      </c>
      <c r="E588">
        <f>'CLZ Pr'!B588</f>
        <v>0</v>
      </c>
      <c r="F588">
        <f>'CLZ Pr'!N588</f>
        <v>0</v>
      </c>
      <c r="G588">
        <f>'CLZ Pr'!X588</f>
        <v>0</v>
      </c>
      <c r="H588">
        <f>'CLZ Pr'!E588</f>
        <v>0</v>
      </c>
      <c r="I588">
        <f>'CLZ Pr'!U588</f>
        <v>0</v>
      </c>
    </row>
    <row r="589" spans="1:9">
      <c r="A589" s="13" t="str">
        <f>IF('CLZ Pr'!C589 = "", "", 'CLZ Pr'!C589)</f>
        <v/>
      </c>
      <c r="B589">
        <f>'CLZ Pr'!O589</f>
        <v>0</v>
      </c>
      <c r="C589" s="14">
        <f>'CLZ Pr'!H589</f>
        <v>0</v>
      </c>
      <c r="D589">
        <f>'CLZ Pr'!W589</f>
        <v>0</v>
      </c>
      <c r="E589">
        <f>'CLZ Pr'!B589</f>
        <v>0</v>
      </c>
      <c r="F589">
        <f>'CLZ Pr'!N589</f>
        <v>0</v>
      </c>
      <c r="G589">
        <f>'CLZ Pr'!X589</f>
        <v>0</v>
      </c>
      <c r="H589">
        <f>'CLZ Pr'!E589</f>
        <v>0</v>
      </c>
      <c r="I589">
        <f>'CLZ Pr'!U589</f>
        <v>0</v>
      </c>
    </row>
    <row r="590" spans="1:9">
      <c r="A590" s="13" t="str">
        <f>IF('CLZ Pr'!C590 = "", "", 'CLZ Pr'!C590)</f>
        <v/>
      </c>
      <c r="B590">
        <f>'CLZ Pr'!O590</f>
        <v>0</v>
      </c>
      <c r="C590" s="14">
        <f>'CLZ Pr'!H590</f>
        <v>0</v>
      </c>
      <c r="D590">
        <f>'CLZ Pr'!W590</f>
        <v>0</v>
      </c>
      <c r="E590">
        <f>'CLZ Pr'!B590</f>
        <v>0</v>
      </c>
      <c r="F590">
        <f>'CLZ Pr'!N590</f>
        <v>0</v>
      </c>
      <c r="G590">
        <f>'CLZ Pr'!X590</f>
        <v>0</v>
      </c>
      <c r="H590">
        <f>'CLZ Pr'!E590</f>
        <v>0</v>
      </c>
      <c r="I590">
        <f>'CLZ Pr'!U590</f>
        <v>0</v>
      </c>
    </row>
    <row r="591" spans="1:9">
      <c r="A591" s="13" t="str">
        <f>IF('CLZ Pr'!C591 = "", "", 'CLZ Pr'!C591)</f>
        <v/>
      </c>
      <c r="B591">
        <f>'CLZ Pr'!O591</f>
        <v>0</v>
      </c>
      <c r="C591" s="14">
        <f>'CLZ Pr'!H591</f>
        <v>0</v>
      </c>
      <c r="D591">
        <f>'CLZ Pr'!W591</f>
        <v>0</v>
      </c>
      <c r="E591">
        <f>'CLZ Pr'!B591</f>
        <v>0</v>
      </c>
      <c r="F591">
        <f>'CLZ Pr'!N591</f>
        <v>0</v>
      </c>
      <c r="G591">
        <f>'CLZ Pr'!X591</f>
        <v>0</v>
      </c>
      <c r="H591">
        <f>'CLZ Pr'!E591</f>
        <v>0</v>
      </c>
      <c r="I591">
        <f>'CLZ Pr'!U591</f>
        <v>0</v>
      </c>
    </row>
    <row r="592" spans="1:9">
      <c r="A592" s="13" t="str">
        <f>IF('CLZ Pr'!C592 = "", "", 'CLZ Pr'!C592)</f>
        <v/>
      </c>
      <c r="B592">
        <f>'CLZ Pr'!O592</f>
        <v>0</v>
      </c>
      <c r="C592" s="14">
        <f>'CLZ Pr'!H592</f>
        <v>0</v>
      </c>
      <c r="D592">
        <f>'CLZ Pr'!W592</f>
        <v>0</v>
      </c>
      <c r="E592">
        <f>'CLZ Pr'!B592</f>
        <v>0</v>
      </c>
      <c r="F592">
        <f>'CLZ Pr'!N592</f>
        <v>0</v>
      </c>
      <c r="G592">
        <f>'CLZ Pr'!X592</f>
        <v>0</v>
      </c>
      <c r="H592">
        <f>'CLZ Pr'!E592</f>
        <v>0</v>
      </c>
      <c r="I592">
        <f>'CLZ Pr'!U592</f>
        <v>0</v>
      </c>
    </row>
    <row r="593" spans="1:9">
      <c r="A593" s="13" t="str">
        <f>IF('CLZ Pr'!C593 = "", "", 'CLZ Pr'!C593)</f>
        <v/>
      </c>
      <c r="B593">
        <f>'CLZ Pr'!O593</f>
        <v>0</v>
      </c>
      <c r="C593" s="14">
        <f>'CLZ Pr'!H593</f>
        <v>0</v>
      </c>
      <c r="D593">
        <f>'CLZ Pr'!W593</f>
        <v>0</v>
      </c>
      <c r="E593">
        <f>'CLZ Pr'!B593</f>
        <v>0</v>
      </c>
      <c r="F593">
        <f>'CLZ Pr'!N593</f>
        <v>0</v>
      </c>
      <c r="G593">
        <f>'CLZ Pr'!X593</f>
        <v>0</v>
      </c>
      <c r="H593">
        <f>'CLZ Pr'!E593</f>
        <v>0</v>
      </c>
      <c r="I593">
        <f>'CLZ Pr'!U593</f>
        <v>0</v>
      </c>
    </row>
    <row r="594" spans="1:9">
      <c r="A594" s="13" t="str">
        <f>IF('CLZ Pr'!C594 = "", "", 'CLZ Pr'!C594)</f>
        <v/>
      </c>
      <c r="B594">
        <f>'CLZ Pr'!O594</f>
        <v>0</v>
      </c>
      <c r="C594" s="14">
        <f>'CLZ Pr'!H594</f>
        <v>0</v>
      </c>
      <c r="D594">
        <f>'CLZ Pr'!W594</f>
        <v>0</v>
      </c>
      <c r="E594">
        <f>'CLZ Pr'!B594</f>
        <v>0</v>
      </c>
      <c r="F594">
        <f>'CLZ Pr'!N594</f>
        <v>0</v>
      </c>
      <c r="G594">
        <f>'CLZ Pr'!X594</f>
        <v>0</v>
      </c>
      <c r="H594">
        <f>'CLZ Pr'!E594</f>
        <v>0</v>
      </c>
      <c r="I594">
        <f>'CLZ Pr'!U594</f>
        <v>0</v>
      </c>
    </row>
    <row r="595" spans="1:9">
      <c r="A595" s="13" t="str">
        <f>IF('CLZ Pr'!C595 = "", "", 'CLZ Pr'!C595)</f>
        <v/>
      </c>
      <c r="B595">
        <f>'CLZ Pr'!O595</f>
        <v>0</v>
      </c>
      <c r="C595" s="14">
        <f>'CLZ Pr'!H595</f>
        <v>0</v>
      </c>
      <c r="D595">
        <f>'CLZ Pr'!W595</f>
        <v>0</v>
      </c>
      <c r="E595">
        <f>'CLZ Pr'!B595</f>
        <v>0</v>
      </c>
      <c r="F595">
        <f>'CLZ Pr'!N595</f>
        <v>0</v>
      </c>
      <c r="G595">
        <f>'CLZ Pr'!X595</f>
        <v>0</v>
      </c>
      <c r="H595">
        <f>'CLZ Pr'!E595</f>
        <v>0</v>
      </c>
      <c r="I595">
        <f>'CLZ Pr'!U595</f>
        <v>0</v>
      </c>
    </row>
    <row r="596" spans="1:9">
      <c r="A596" s="13" t="str">
        <f>IF('CLZ Pr'!C596 = "", "", 'CLZ Pr'!C596)</f>
        <v/>
      </c>
      <c r="B596">
        <f>'CLZ Pr'!O596</f>
        <v>0</v>
      </c>
      <c r="C596" s="14">
        <f>'CLZ Pr'!H596</f>
        <v>0</v>
      </c>
      <c r="D596">
        <f>'CLZ Pr'!W596</f>
        <v>0</v>
      </c>
      <c r="E596">
        <f>'CLZ Pr'!B596</f>
        <v>0</v>
      </c>
      <c r="F596">
        <f>'CLZ Pr'!N596</f>
        <v>0</v>
      </c>
      <c r="G596">
        <f>'CLZ Pr'!X596</f>
        <v>0</v>
      </c>
      <c r="H596">
        <f>'CLZ Pr'!E596</f>
        <v>0</v>
      </c>
      <c r="I596">
        <f>'CLZ Pr'!U596</f>
        <v>0</v>
      </c>
    </row>
    <row r="597" spans="1:9">
      <c r="A597" s="13" t="str">
        <f>IF('CLZ Pr'!C597 = "", "", 'CLZ Pr'!C597)</f>
        <v/>
      </c>
      <c r="B597">
        <f>'CLZ Pr'!O597</f>
        <v>0</v>
      </c>
      <c r="C597" s="14">
        <f>'CLZ Pr'!H597</f>
        <v>0</v>
      </c>
      <c r="D597">
        <f>'CLZ Pr'!W597</f>
        <v>0</v>
      </c>
      <c r="E597">
        <f>'CLZ Pr'!B597</f>
        <v>0</v>
      </c>
      <c r="F597">
        <f>'CLZ Pr'!N597</f>
        <v>0</v>
      </c>
      <c r="G597">
        <f>'CLZ Pr'!X597</f>
        <v>0</v>
      </c>
      <c r="H597">
        <f>'CLZ Pr'!E597</f>
        <v>0</v>
      </c>
      <c r="I597">
        <f>'CLZ Pr'!U597</f>
        <v>0</v>
      </c>
    </row>
    <row r="598" spans="1:9">
      <c r="A598" s="13" t="str">
        <f>IF('CLZ Pr'!C598 = "", "", 'CLZ Pr'!C598)</f>
        <v/>
      </c>
      <c r="B598">
        <f>'CLZ Pr'!O598</f>
        <v>0</v>
      </c>
      <c r="C598" s="14">
        <f>'CLZ Pr'!H598</f>
        <v>0</v>
      </c>
      <c r="D598">
        <f>'CLZ Pr'!W598</f>
        <v>0</v>
      </c>
      <c r="E598">
        <f>'CLZ Pr'!B598</f>
        <v>0</v>
      </c>
      <c r="F598">
        <f>'CLZ Pr'!N598</f>
        <v>0</v>
      </c>
      <c r="G598">
        <f>'CLZ Pr'!X598</f>
        <v>0</v>
      </c>
      <c r="H598">
        <f>'CLZ Pr'!E598</f>
        <v>0</v>
      </c>
      <c r="I598">
        <f>'CLZ Pr'!U598</f>
        <v>0</v>
      </c>
    </row>
    <row r="599" spans="1:9">
      <c r="A599" s="13" t="str">
        <f>IF('CLZ Pr'!C599 = "", "", 'CLZ Pr'!C599)</f>
        <v/>
      </c>
      <c r="B599">
        <f>'CLZ Pr'!O599</f>
        <v>0</v>
      </c>
      <c r="C599" s="14">
        <f>'CLZ Pr'!H599</f>
        <v>0</v>
      </c>
      <c r="D599">
        <f>'CLZ Pr'!W599</f>
        <v>0</v>
      </c>
      <c r="E599">
        <f>'CLZ Pr'!B599</f>
        <v>0</v>
      </c>
      <c r="F599">
        <f>'CLZ Pr'!N599</f>
        <v>0</v>
      </c>
      <c r="G599">
        <f>'CLZ Pr'!X599</f>
        <v>0</v>
      </c>
      <c r="H599">
        <f>'CLZ Pr'!E599</f>
        <v>0</v>
      </c>
      <c r="I599">
        <f>'CLZ Pr'!U599</f>
        <v>0</v>
      </c>
    </row>
    <row r="600" spans="1:9">
      <c r="A600" s="13" t="str">
        <f>IF('CLZ Pr'!C600 = "", "", 'CLZ Pr'!C600)</f>
        <v/>
      </c>
      <c r="B600">
        <f>'CLZ Pr'!O600</f>
        <v>0</v>
      </c>
      <c r="C600" s="14">
        <f>'CLZ Pr'!H600</f>
        <v>0</v>
      </c>
      <c r="D600">
        <f>'CLZ Pr'!W600</f>
        <v>0</v>
      </c>
      <c r="E600">
        <f>'CLZ Pr'!B600</f>
        <v>0</v>
      </c>
      <c r="F600">
        <f>'CLZ Pr'!N600</f>
        <v>0</v>
      </c>
      <c r="G600">
        <f>'CLZ Pr'!X600</f>
        <v>0</v>
      </c>
      <c r="H600">
        <f>'CLZ Pr'!E600</f>
        <v>0</v>
      </c>
      <c r="I600">
        <f>'CLZ Pr'!U600</f>
        <v>0</v>
      </c>
    </row>
    <row r="601" spans="1:9">
      <c r="A601" s="13" t="str">
        <f>IF('CLZ Pr'!C601 = "", "", 'CLZ Pr'!C601)</f>
        <v/>
      </c>
      <c r="B601">
        <f>'CLZ Pr'!O601</f>
        <v>0</v>
      </c>
      <c r="C601" s="14">
        <f>'CLZ Pr'!H601</f>
        <v>0</v>
      </c>
      <c r="D601">
        <f>'CLZ Pr'!W601</f>
        <v>0</v>
      </c>
      <c r="E601">
        <f>'CLZ Pr'!B601</f>
        <v>0</v>
      </c>
      <c r="F601">
        <f>'CLZ Pr'!N601</f>
        <v>0</v>
      </c>
      <c r="G601">
        <f>'CLZ Pr'!X601</f>
        <v>0</v>
      </c>
      <c r="H601">
        <f>'CLZ Pr'!E601</f>
        <v>0</v>
      </c>
      <c r="I601">
        <f>'CLZ Pr'!U601</f>
        <v>0</v>
      </c>
    </row>
    <row r="602" spans="1:9">
      <c r="A602" s="13" t="str">
        <f>IF('CLZ Pr'!C602 = "", "", 'CLZ Pr'!C602)</f>
        <v/>
      </c>
      <c r="B602">
        <f>'CLZ Pr'!O602</f>
        <v>0</v>
      </c>
      <c r="C602" s="14">
        <f>'CLZ Pr'!H602</f>
        <v>0</v>
      </c>
      <c r="D602">
        <f>'CLZ Pr'!W602</f>
        <v>0</v>
      </c>
      <c r="E602">
        <f>'CLZ Pr'!B602</f>
        <v>0</v>
      </c>
      <c r="F602">
        <f>'CLZ Pr'!N602</f>
        <v>0</v>
      </c>
      <c r="G602">
        <f>'CLZ Pr'!X602</f>
        <v>0</v>
      </c>
      <c r="H602">
        <f>'CLZ Pr'!E602</f>
        <v>0</v>
      </c>
      <c r="I602">
        <f>'CLZ Pr'!U602</f>
        <v>0</v>
      </c>
    </row>
    <row r="603" spans="1:9">
      <c r="A603" s="13" t="str">
        <f>IF('CLZ Pr'!C603 = "", "", 'CLZ Pr'!C603)</f>
        <v/>
      </c>
      <c r="B603">
        <f>'CLZ Pr'!O603</f>
        <v>0</v>
      </c>
      <c r="C603" s="14">
        <f>'CLZ Pr'!H603</f>
        <v>0</v>
      </c>
      <c r="D603">
        <f>'CLZ Pr'!W603</f>
        <v>0</v>
      </c>
      <c r="E603">
        <f>'CLZ Pr'!B603</f>
        <v>0</v>
      </c>
      <c r="F603">
        <f>'CLZ Pr'!N603</f>
        <v>0</v>
      </c>
      <c r="G603">
        <f>'CLZ Pr'!X603</f>
        <v>0</v>
      </c>
      <c r="H603">
        <f>'CLZ Pr'!E603</f>
        <v>0</v>
      </c>
      <c r="I603">
        <f>'CLZ Pr'!U603</f>
        <v>0</v>
      </c>
    </row>
    <row r="604" spans="1:9">
      <c r="A604" s="13" t="str">
        <f>IF('CLZ Pr'!C604 = "", "", 'CLZ Pr'!C604)</f>
        <v/>
      </c>
      <c r="B604">
        <f>'CLZ Pr'!O604</f>
        <v>0</v>
      </c>
      <c r="C604" s="14">
        <f>'CLZ Pr'!H604</f>
        <v>0</v>
      </c>
      <c r="D604">
        <f>'CLZ Pr'!W604</f>
        <v>0</v>
      </c>
      <c r="E604">
        <f>'CLZ Pr'!B604</f>
        <v>0</v>
      </c>
      <c r="F604">
        <f>'CLZ Pr'!N604</f>
        <v>0</v>
      </c>
      <c r="G604">
        <f>'CLZ Pr'!X604</f>
        <v>0</v>
      </c>
      <c r="H604">
        <f>'CLZ Pr'!E604</f>
        <v>0</v>
      </c>
      <c r="I604">
        <f>'CLZ Pr'!U604</f>
        <v>0</v>
      </c>
    </row>
    <row r="605" spans="1:9">
      <c r="A605" s="13" t="str">
        <f>IF('CLZ Pr'!C605 = "", "", 'CLZ Pr'!C605)</f>
        <v/>
      </c>
      <c r="B605">
        <f>'CLZ Pr'!O605</f>
        <v>0</v>
      </c>
      <c r="C605" s="14">
        <f>'CLZ Pr'!H605</f>
        <v>0</v>
      </c>
      <c r="D605">
        <f>'CLZ Pr'!W605</f>
        <v>0</v>
      </c>
      <c r="E605">
        <f>'CLZ Pr'!B605</f>
        <v>0</v>
      </c>
      <c r="F605">
        <f>'CLZ Pr'!N605</f>
        <v>0</v>
      </c>
      <c r="G605">
        <f>'CLZ Pr'!X605</f>
        <v>0</v>
      </c>
      <c r="H605">
        <f>'CLZ Pr'!E605</f>
        <v>0</v>
      </c>
      <c r="I605">
        <f>'CLZ Pr'!U605</f>
        <v>0</v>
      </c>
    </row>
    <row r="606" spans="1:9">
      <c r="A606" s="13" t="str">
        <f>IF('CLZ Pr'!C606 = "", "", 'CLZ Pr'!C606)</f>
        <v/>
      </c>
      <c r="B606">
        <f>'CLZ Pr'!O606</f>
        <v>0</v>
      </c>
      <c r="C606" s="14">
        <f>'CLZ Pr'!H606</f>
        <v>0</v>
      </c>
      <c r="D606">
        <f>'CLZ Pr'!W606</f>
        <v>0</v>
      </c>
      <c r="E606">
        <f>'CLZ Pr'!B606</f>
        <v>0</v>
      </c>
      <c r="F606">
        <f>'CLZ Pr'!N606</f>
        <v>0</v>
      </c>
      <c r="G606">
        <f>'CLZ Pr'!X606</f>
        <v>0</v>
      </c>
      <c r="H606">
        <f>'CLZ Pr'!E606</f>
        <v>0</v>
      </c>
      <c r="I606">
        <f>'CLZ Pr'!U606</f>
        <v>0</v>
      </c>
    </row>
    <row r="607" spans="1:9">
      <c r="A607" s="13" t="str">
        <f>IF('CLZ Pr'!C607 = "", "", 'CLZ Pr'!C607)</f>
        <v/>
      </c>
      <c r="B607">
        <f>'CLZ Pr'!O607</f>
        <v>0</v>
      </c>
      <c r="C607" s="14">
        <f>'CLZ Pr'!H607</f>
        <v>0</v>
      </c>
      <c r="D607">
        <f>'CLZ Pr'!W607</f>
        <v>0</v>
      </c>
      <c r="E607">
        <f>'CLZ Pr'!B607</f>
        <v>0</v>
      </c>
      <c r="F607">
        <f>'CLZ Pr'!N607</f>
        <v>0</v>
      </c>
      <c r="G607">
        <f>'CLZ Pr'!X607</f>
        <v>0</v>
      </c>
      <c r="H607">
        <f>'CLZ Pr'!E607</f>
        <v>0</v>
      </c>
      <c r="I607">
        <f>'CLZ Pr'!U607</f>
        <v>0</v>
      </c>
    </row>
    <row r="608" spans="1:9">
      <c r="A608" s="13" t="str">
        <f>IF('CLZ Pr'!C608 = "", "", 'CLZ Pr'!C608)</f>
        <v/>
      </c>
      <c r="B608">
        <f>'CLZ Pr'!O608</f>
        <v>0</v>
      </c>
      <c r="C608" s="14">
        <f>'CLZ Pr'!H608</f>
        <v>0</v>
      </c>
      <c r="D608">
        <f>'CLZ Pr'!W608</f>
        <v>0</v>
      </c>
      <c r="E608">
        <f>'CLZ Pr'!B608</f>
        <v>0</v>
      </c>
      <c r="F608">
        <f>'CLZ Pr'!N608</f>
        <v>0</v>
      </c>
      <c r="G608">
        <f>'CLZ Pr'!X608</f>
        <v>0</v>
      </c>
      <c r="H608">
        <f>'CLZ Pr'!E608</f>
        <v>0</v>
      </c>
      <c r="I608">
        <f>'CLZ Pr'!U608</f>
        <v>0</v>
      </c>
    </row>
    <row r="609" spans="1:9">
      <c r="A609" s="13" t="str">
        <f>IF('CLZ Pr'!C609 = "", "", 'CLZ Pr'!C609)</f>
        <v/>
      </c>
      <c r="B609">
        <f>'CLZ Pr'!O609</f>
        <v>0</v>
      </c>
      <c r="C609" s="14">
        <f>'CLZ Pr'!H609</f>
        <v>0</v>
      </c>
      <c r="D609">
        <f>'CLZ Pr'!W609</f>
        <v>0</v>
      </c>
      <c r="E609">
        <f>'CLZ Pr'!B609</f>
        <v>0</v>
      </c>
      <c r="F609">
        <f>'CLZ Pr'!N609</f>
        <v>0</v>
      </c>
      <c r="G609">
        <f>'CLZ Pr'!X609</f>
        <v>0</v>
      </c>
      <c r="H609">
        <f>'CLZ Pr'!E609</f>
        <v>0</v>
      </c>
      <c r="I609">
        <f>'CLZ Pr'!U609</f>
        <v>0</v>
      </c>
    </row>
    <row r="610" spans="1:9">
      <c r="A610" s="13" t="str">
        <f>IF('CLZ Pr'!C610 = "", "", 'CLZ Pr'!C610)</f>
        <v/>
      </c>
      <c r="B610">
        <f>'CLZ Pr'!O610</f>
        <v>0</v>
      </c>
      <c r="C610" s="14">
        <f>'CLZ Pr'!H610</f>
        <v>0</v>
      </c>
      <c r="D610">
        <f>'CLZ Pr'!W610</f>
        <v>0</v>
      </c>
      <c r="E610">
        <f>'CLZ Pr'!B610</f>
        <v>0</v>
      </c>
      <c r="F610">
        <f>'CLZ Pr'!N610</f>
        <v>0</v>
      </c>
      <c r="G610">
        <f>'CLZ Pr'!X610</f>
        <v>0</v>
      </c>
      <c r="H610">
        <f>'CLZ Pr'!E610</f>
        <v>0</v>
      </c>
      <c r="I610">
        <f>'CLZ Pr'!U610</f>
        <v>0</v>
      </c>
    </row>
    <row r="611" spans="1:9">
      <c r="A611" s="13" t="str">
        <f>IF('CLZ Pr'!C611 = "", "", 'CLZ Pr'!C611)</f>
        <v/>
      </c>
      <c r="B611">
        <f>'CLZ Pr'!O611</f>
        <v>0</v>
      </c>
      <c r="C611" s="14">
        <f>'CLZ Pr'!H611</f>
        <v>0</v>
      </c>
      <c r="D611">
        <f>'CLZ Pr'!W611</f>
        <v>0</v>
      </c>
      <c r="E611">
        <f>'CLZ Pr'!B611</f>
        <v>0</v>
      </c>
      <c r="F611">
        <f>'CLZ Pr'!N611</f>
        <v>0</v>
      </c>
      <c r="G611">
        <f>'CLZ Pr'!X611</f>
        <v>0</v>
      </c>
      <c r="H611">
        <f>'CLZ Pr'!E611</f>
        <v>0</v>
      </c>
      <c r="I611">
        <f>'CLZ Pr'!U611</f>
        <v>0</v>
      </c>
    </row>
    <row r="612" spans="1:9">
      <c r="A612" s="13" t="str">
        <f>IF('CLZ Pr'!C612 = "", "", 'CLZ Pr'!C612)</f>
        <v/>
      </c>
      <c r="B612">
        <f>'CLZ Pr'!O612</f>
        <v>0</v>
      </c>
      <c r="C612" s="14">
        <f>'CLZ Pr'!H612</f>
        <v>0</v>
      </c>
      <c r="D612">
        <f>'CLZ Pr'!W612</f>
        <v>0</v>
      </c>
      <c r="E612">
        <f>'CLZ Pr'!B612</f>
        <v>0</v>
      </c>
      <c r="F612">
        <f>'CLZ Pr'!N612</f>
        <v>0</v>
      </c>
      <c r="G612">
        <f>'CLZ Pr'!X612</f>
        <v>0</v>
      </c>
      <c r="H612">
        <f>'CLZ Pr'!E612</f>
        <v>0</v>
      </c>
      <c r="I612">
        <f>'CLZ Pr'!U612</f>
        <v>0</v>
      </c>
    </row>
    <row r="613" spans="1:9">
      <c r="A613" s="13" t="str">
        <f>IF('CLZ Pr'!C613 = "", "", 'CLZ Pr'!C613)</f>
        <v/>
      </c>
      <c r="B613">
        <f>'CLZ Pr'!O613</f>
        <v>0</v>
      </c>
      <c r="C613" s="14">
        <f>'CLZ Pr'!H613</f>
        <v>0</v>
      </c>
      <c r="D613">
        <f>'CLZ Pr'!W613</f>
        <v>0</v>
      </c>
      <c r="E613">
        <f>'CLZ Pr'!B613</f>
        <v>0</v>
      </c>
      <c r="F613">
        <f>'CLZ Pr'!N613</f>
        <v>0</v>
      </c>
      <c r="G613">
        <f>'CLZ Pr'!X613</f>
        <v>0</v>
      </c>
      <c r="H613">
        <f>'CLZ Pr'!E613</f>
        <v>0</v>
      </c>
      <c r="I613">
        <f>'CLZ Pr'!U613</f>
        <v>0</v>
      </c>
    </row>
    <row r="614" spans="1:9">
      <c r="A614" s="13" t="str">
        <f>IF('CLZ Pr'!C614 = "", "", 'CLZ Pr'!C614)</f>
        <v/>
      </c>
      <c r="B614">
        <f>'CLZ Pr'!O614</f>
        <v>0</v>
      </c>
      <c r="C614" s="14">
        <f>'CLZ Pr'!H614</f>
        <v>0</v>
      </c>
      <c r="D614">
        <f>'CLZ Pr'!W614</f>
        <v>0</v>
      </c>
      <c r="E614">
        <f>'CLZ Pr'!B614</f>
        <v>0</v>
      </c>
      <c r="F614">
        <f>'CLZ Pr'!N614</f>
        <v>0</v>
      </c>
      <c r="G614">
        <f>'CLZ Pr'!X614</f>
        <v>0</v>
      </c>
      <c r="H614">
        <f>'CLZ Pr'!E614</f>
        <v>0</v>
      </c>
      <c r="I614">
        <f>'CLZ Pr'!U614</f>
        <v>0</v>
      </c>
    </row>
    <row r="615" spans="1:9">
      <c r="A615" s="13" t="str">
        <f>IF('CLZ Pr'!C615 = "", "", 'CLZ Pr'!C615)</f>
        <v/>
      </c>
      <c r="B615">
        <f>'CLZ Pr'!O615</f>
        <v>0</v>
      </c>
      <c r="C615" s="14">
        <f>'CLZ Pr'!H615</f>
        <v>0</v>
      </c>
      <c r="D615">
        <f>'CLZ Pr'!W615</f>
        <v>0</v>
      </c>
      <c r="E615">
        <f>'CLZ Pr'!B615</f>
        <v>0</v>
      </c>
      <c r="F615">
        <f>'CLZ Pr'!N615</f>
        <v>0</v>
      </c>
      <c r="G615">
        <f>'CLZ Pr'!X615</f>
        <v>0</v>
      </c>
      <c r="H615">
        <f>'CLZ Pr'!E615</f>
        <v>0</v>
      </c>
      <c r="I615">
        <f>'CLZ Pr'!U615</f>
        <v>0</v>
      </c>
    </row>
    <row r="616" spans="1:9">
      <c r="A616" s="13" t="str">
        <f>IF('CLZ Pr'!C616 = "", "", 'CLZ Pr'!C616)</f>
        <v/>
      </c>
      <c r="B616">
        <f>'CLZ Pr'!O616</f>
        <v>0</v>
      </c>
      <c r="C616" s="14">
        <f>'CLZ Pr'!H616</f>
        <v>0</v>
      </c>
      <c r="D616">
        <f>'CLZ Pr'!W616</f>
        <v>0</v>
      </c>
      <c r="E616">
        <f>'CLZ Pr'!B616</f>
        <v>0</v>
      </c>
      <c r="F616">
        <f>'CLZ Pr'!N616</f>
        <v>0</v>
      </c>
      <c r="G616">
        <f>'CLZ Pr'!X616</f>
        <v>0</v>
      </c>
      <c r="H616">
        <f>'CLZ Pr'!E616</f>
        <v>0</v>
      </c>
      <c r="I616">
        <f>'CLZ Pr'!U616</f>
        <v>0</v>
      </c>
    </row>
    <row r="617" spans="1:9">
      <c r="A617" s="13" t="str">
        <f>IF('CLZ Pr'!C617 = "", "", 'CLZ Pr'!C617)</f>
        <v/>
      </c>
      <c r="B617">
        <f>'CLZ Pr'!O617</f>
        <v>0</v>
      </c>
      <c r="C617" s="14">
        <f>'CLZ Pr'!H617</f>
        <v>0</v>
      </c>
      <c r="D617">
        <f>'CLZ Pr'!W617</f>
        <v>0</v>
      </c>
      <c r="E617">
        <f>'CLZ Pr'!B617</f>
        <v>0</v>
      </c>
      <c r="F617">
        <f>'CLZ Pr'!N617</f>
        <v>0</v>
      </c>
      <c r="G617">
        <f>'CLZ Pr'!X617</f>
        <v>0</v>
      </c>
      <c r="H617">
        <f>'CLZ Pr'!E617</f>
        <v>0</v>
      </c>
      <c r="I617">
        <f>'CLZ Pr'!U617</f>
        <v>0</v>
      </c>
    </row>
    <row r="618" spans="1:9">
      <c r="A618" s="13" t="str">
        <f>IF('CLZ Pr'!C618 = "", "", 'CLZ Pr'!C618)</f>
        <v/>
      </c>
      <c r="B618">
        <f>'CLZ Pr'!O618</f>
        <v>0</v>
      </c>
      <c r="C618" s="14">
        <f>'CLZ Pr'!H618</f>
        <v>0</v>
      </c>
      <c r="D618">
        <f>'CLZ Pr'!W618</f>
        <v>0</v>
      </c>
      <c r="E618">
        <f>'CLZ Pr'!B618</f>
        <v>0</v>
      </c>
      <c r="F618">
        <f>'CLZ Pr'!N618</f>
        <v>0</v>
      </c>
      <c r="G618">
        <f>'CLZ Pr'!X618</f>
        <v>0</v>
      </c>
      <c r="H618">
        <f>'CLZ Pr'!E618</f>
        <v>0</v>
      </c>
      <c r="I618">
        <f>'CLZ Pr'!U618</f>
        <v>0</v>
      </c>
    </row>
    <row r="619" spans="1:9">
      <c r="A619" s="13" t="str">
        <f>IF('CLZ Pr'!C619 = "", "", 'CLZ Pr'!C619)</f>
        <v/>
      </c>
      <c r="B619">
        <f>'CLZ Pr'!O619</f>
        <v>0</v>
      </c>
      <c r="C619" s="14">
        <f>'CLZ Pr'!H619</f>
        <v>0</v>
      </c>
      <c r="D619">
        <f>'CLZ Pr'!W619</f>
        <v>0</v>
      </c>
      <c r="E619">
        <f>'CLZ Pr'!B619</f>
        <v>0</v>
      </c>
      <c r="F619">
        <f>'CLZ Pr'!N619</f>
        <v>0</v>
      </c>
      <c r="G619">
        <f>'CLZ Pr'!X619</f>
        <v>0</v>
      </c>
      <c r="H619">
        <f>'CLZ Pr'!E619</f>
        <v>0</v>
      </c>
      <c r="I619">
        <f>'CLZ Pr'!U619</f>
        <v>0</v>
      </c>
    </row>
    <row r="620" spans="1:9">
      <c r="A620" s="13" t="str">
        <f>IF('CLZ Pr'!C620 = "", "", 'CLZ Pr'!C620)</f>
        <v/>
      </c>
      <c r="B620">
        <f>'CLZ Pr'!O620</f>
        <v>0</v>
      </c>
      <c r="C620" s="14">
        <f>'CLZ Pr'!H620</f>
        <v>0</v>
      </c>
      <c r="D620">
        <f>'CLZ Pr'!W620</f>
        <v>0</v>
      </c>
      <c r="E620">
        <f>'CLZ Pr'!B620</f>
        <v>0</v>
      </c>
      <c r="F620">
        <f>'CLZ Pr'!N620</f>
        <v>0</v>
      </c>
      <c r="G620">
        <f>'CLZ Pr'!X620</f>
        <v>0</v>
      </c>
      <c r="H620">
        <f>'CLZ Pr'!E620</f>
        <v>0</v>
      </c>
      <c r="I620">
        <f>'CLZ Pr'!U620</f>
        <v>0</v>
      </c>
    </row>
    <row r="621" spans="1:9">
      <c r="A621" s="13" t="str">
        <f>IF('CLZ Pr'!C621 = "", "", 'CLZ Pr'!C621)</f>
        <v/>
      </c>
      <c r="B621">
        <f>'CLZ Pr'!O621</f>
        <v>0</v>
      </c>
      <c r="C621" s="14">
        <f>'CLZ Pr'!H621</f>
        <v>0</v>
      </c>
      <c r="D621">
        <f>'CLZ Pr'!W621</f>
        <v>0</v>
      </c>
      <c r="E621">
        <f>'CLZ Pr'!B621</f>
        <v>0</v>
      </c>
      <c r="F621">
        <f>'CLZ Pr'!N621</f>
        <v>0</v>
      </c>
      <c r="G621">
        <f>'CLZ Pr'!X621</f>
        <v>0</v>
      </c>
      <c r="H621">
        <f>'CLZ Pr'!E621</f>
        <v>0</v>
      </c>
      <c r="I621">
        <f>'CLZ Pr'!U621</f>
        <v>0</v>
      </c>
    </row>
    <row r="622" spans="1:9">
      <c r="A622" s="13" t="str">
        <f>IF('CLZ Pr'!C622 = "", "", 'CLZ Pr'!C622)</f>
        <v/>
      </c>
      <c r="B622">
        <f>'CLZ Pr'!O622</f>
        <v>0</v>
      </c>
      <c r="C622" s="14">
        <f>'CLZ Pr'!H622</f>
        <v>0</v>
      </c>
      <c r="D622">
        <f>'CLZ Pr'!W622</f>
        <v>0</v>
      </c>
      <c r="E622">
        <f>'CLZ Pr'!B622</f>
        <v>0</v>
      </c>
      <c r="F622">
        <f>'CLZ Pr'!N622</f>
        <v>0</v>
      </c>
      <c r="G622">
        <f>'CLZ Pr'!X622</f>
        <v>0</v>
      </c>
      <c r="H622">
        <f>'CLZ Pr'!E622</f>
        <v>0</v>
      </c>
      <c r="I622">
        <f>'CLZ Pr'!U622</f>
        <v>0</v>
      </c>
    </row>
    <row r="623" spans="1:9">
      <c r="A623" s="13" t="str">
        <f>IF('CLZ Pr'!C623 = "", "", 'CLZ Pr'!C623)</f>
        <v/>
      </c>
      <c r="B623">
        <f>'CLZ Pr'!O623</f>
        <v>0</v>
      </c>
      <c r="C623" s="14">
        <f>'CLZ Pr'!H623</f>
        <v>0</v>
      </c>
      <c r="D623">
        <f>'CLZ Pr'!W623</f>
        <v>0</v>
      </c>
      <c r="E623">
        <f>'CLZ Pr'!B623</f>
        <v>0</v>
      </c>
      <c r="F623">
        <f>'CLZ Pr'!N623</f>
        <v>0</v>
      </c>
      <c r="G623">
        <f>'CLZ Pr'!X623</f>
        <v>0</v>
      </c>
      <c r="H623">
        <f>'CLZ Pr'!E623</f>
        <v>0</v>
      </c>
      <c r="I623">
        <f>'CLZ Pr'!U623</f>
        <v>0</v>
      </c>
    </row>
    <row r="624" spans="1:9">
      <c r="A624" s="13" t="str">
        <f>IF('CLZ Pr'!C624 = "", "", 'CLZ Pr'!C624)</f>
        <v/>
      </c>
      <c r="B624">
        <f>'CLZ Pr'!O624</f>
        <v>0</v>
      </c>
      <c r="C624" s="14">
        <f>'CLZ Pr'!H624</f>
        <v>0</v>
      </c>
      <c r="D624">
        <f>'CLZ Pr'!W624</f>
        <v>0</v>
      </c>
      <c r="E624">
        <f>'CLZ Pr'!B624</f>
        <v>0</v>
      </c>
      <c r="F624">
        <f>'CLZ Pr'!N624</f>
        <v>0</v>
      </c>
      <c r="G624">
        <f>'CLZ Pr'!X624</f>
        <v>0</v>
      </c>
      <c r="H624">
        <f>'CLZ Pr'!E624</f>
        <v>0</v>
      </c>
      <c r="I624">
        <f>'CLZ Pr'!U624</f>
        <v>0</v>
      </c>
    </row>
    <row r="625" spans="1:9">
      <c r="A625" s="13" t="str">
        <f>IF('CLZ Pr'!C625 = "", "", 'CLZ Pr'!C625)</f>
        <v/>
      </c>
      <c r="B625">
        <f>'CLZ Pr'!O625</f>
        <v>0</v>
      </c>
      <c r="C625" s="14">
        <f>'CLZ Pr'!H625</f>
        <v>0</v>
      </c>
      <c r="D625">
        <f>'CLZ Pr'!W625</f>
        <v>0</v>
      </c>
      <c r="E625">
        <f>'CLZ Pr'!B625</f>
        <v>0</v>
      </c>
      <c r="F625">
        <f>'CLZ Pr'!N625</f>
        <v>0</v>
      </c>
      <c r="G625">
        <f>'CLZ Pr'!X625</f>
        <v>0</v>
      </c>
      <c r="H625">
        <f>'CLZ Pr'!E625</f>
        <v>0</v>
      </c>
      <c r="I625">
        <f>'CLZ Pr'!U625</f>
        <v>0</v>
      </c>
    </row>
    <row r="626" spans="1:9">
      <c r="A626" s="13" t="str">
        <f>IF('CLZ Pr'!C626 = "", "", 'CLZ Pr'!C626)</f>
        <v/>
      </c>
      <c r="B626">
        <f>'CLZ Pr'!O626</f>
        <v>0</v>
      </c>
      <c r="C626" s="14">
        <f>'CLZ Pr'!H626</f>
        <v>0</v>
      </c>
      <c r="D626">
        <f>'CLZ Pr'!W626</f>
        <v>0</v>
      </c>
      <c r="E626">
        <f>'CLZ Pr'!B626</f>
        <v>0</v>
      </c>
      <c r="F626">
        <f>'CLZ Pr'!N626</f>
        <v>0</v>
      </c>
      <c r="G626">
        <f>'CLZ Pr'!X626</f>
        <v>0</v>
      </c>
      <c r="H626">
        <f>'CLZ Pr'!E626</f>
        <v>0</v>
      </c>
      <c r="I626">
        <f>'CLZ Pr'!U626</f>
        <v>0</v>
      </c>
    </row>
    <row r="627" spans="1:9">
      <c r="A627" s="13" t="str">
        <f>IF('CLZ Pr'!C627 = "", "", 'CLZ Pr'!C627)</f>
        <v/>
      </c>
      <c r="B627">
        <f>'CLZ Pr'!O627</f>
        <v>0</v>
      </c>
      <c r="C627" s="14">
        <f>'CLZ Pr'!H627</f>
        <v>0</v>
      </c>
      <c r="D627">
        <f>'CLZ Pr'!W627</f>
        <v>0</v>
      </c>
      <c r="E627">
        <f>'CLZ Pr'!B627</f>
        <v>0</v>
      </c>
      <c r="F627">
        <f>'CLZ Pr'!N627</f>
        <v>0</v>
      </c>
      <c r="G627">
        <f>'CLZ Pr'!X627</f>
        <v>0</v>
      </c>
      <c r="H627">
        <f>'CLZ Pr'!E627</f>
        <v>0</v>
      </c>
      <c r="I627">
        <f>'CLZ Pr'!U627</f>
        <v>0</v>
      </c>
    </row>
    <row r="628" spans="1:9">
      <c r="A628" s="13" t="str">
        <f>IF('CLZ Pr'!C628 = "", "", 'CLZ Pr'!C628)</f>
        <v/>
      </c>
      <c r="B628">
        <f>'CLZ Pr'!O628</f>
        <v>0</v>
      </c>
      <c r="C628" s="14">
        <f>'CLZ Pr'!H628</f>
        <v>0</v>
      </c>
      <c r="D628">
        <f>'CLZ Pr'!W628</f>
        <v>0</v>
      </c>
      <c r="E628">
        <f>'CLZ Pr'!B628</f>
        <v>0</v>
      </c>
      <c r="F628">
        <f>'CLZ Pr'!N628</f>
        <v>0</v>
      </c>
      <c r="G628">
        <f>'CLZ Pr'!X628</f>
        <v>0</v>
      </c>
      <c r="H628">
        <f>'CLZ Pr'!E628</f>
        <v>0</v>
      </c>
      <c r="I628">
        <f>'CLZ Pr'!U628</f>
        <v>0</v>
      </c>
    </row>
    <row r="629" spans="1:9">
      <c r="A629" s="13" t="str">
        <f>IF('CLZ Pr'!C629 = "", "", 'CLZ Pr'!C629)</f>
        <v/>
      </c>
      <c r="B629">
        <f>'CLZ Pr'!O629</f>
        <v>0</v>
      </c>
      <c r="C629" s="14">
        <f>'CLZ Pr'!H629</f>
        <v>0</v>
      </c>
      <c r="D629">
        <f>'CLZ Pr'!W629</f>
        <v>0</v>
      </c>
      <c r="E629">
        <f>'CLZ Pr'!B629</f>
        <v>0</v>
      </c>
      <c r="F629">
        <f>'CLZ Pr'!N629</f>
        <v>0</v>
      </c>
      <c r="G629">
        <f>'CLZ Pr'!X629</f>
        <v>0</v>
      </c>
      <c r="H629">
        <f>'CLZ Pr'!E629</f>
        <v>0</v>
      </c>
      <c r="I629">
        <f>'CLZ Pr'!U629</f>
        <v>0</v>
      </c>
    </row>
    <row r="630" spans="1:9">
      <c r="A630" s="13" t="str">
        <f>IF('CLZ Pr'!C630 = "", "", 'CLZ Pr'!C630)</f>
        <v/>
      </c>
      <c r="B630">
        <f>'CLZ Pr'!O630</f>
        <v>0</v>
      </c>
      <c r="C630" s="14">
        <f>'CLZ Pr'!H630</f>
        <v>0</v>
      </c>
      <c r="D630">
        <f>'CLZ Pr'!W630</f>
        <v>0</v>
      </c>
      <c r="E630">
        <f>'CLZ Pr'!B630</f>
        <v>0</v>
      </c>
      <c r="F630">
        <f>'CLZ Pr'!N630</f>
        <v>0</v>
      </c>
      <c r="G630">
        <f>'CLZ Pr'!X630</f>
        <v>0</v>
      </c>
      <c r="H630">
        <f>'CLZ Pr'!E630</f>
        <v>0</v>
      </c>
      <c r="I630">
        <f>'CLZ Pr'!U630</f>
        <v>0</v>
      </c>
    </row>
    <row r="631" spans="1:9">
      <c r="A631" s="13" t="str">
        <f>IF('CLZ Pr'!C631 = "", "", 'CLZ Pr'!C631)</f>
        <v/>
      </c>
      <c r="B631">
        <f>'CLZ Pr'!O631</f>
        <v>0</v>
      </c>
      <c r="C631" s="14">
        <f>'CLZ Pr'!H631</f>
        <v>0</v>
      </c>
      <c r="D631">
        <f>'CLZ Pr'!W631</f>
        <v>0</v>
      </c>
      <c r="E631">
        <f>'CLZ Pr'!B631</f>
        <v>0</v>
      </c>
      <c r="F631">
        <f>'CLZ Pr'!N631</f>
        <v>0</v>
      </c>
      <c r="G631">
        <f>'CLZ Pr'!X631</f>
        <v>0</v>
      </c>
      <c r="H631">
        <f>'CLZ Pr'!E631</f>
        <v>0</v>
      </c>
      <c r="I631">
        <f>'CLZ Pr'!U631</f>
        <v>0</v>
      </c>
    </row>
    <row r="632" spans="1:9">
      <c r="A632" s="13" t="str">
        <f>IF('CLZ Pr'!C632 = "", "", 'CLZ Pr'!C632)</f>
        <v/>
      </c>
      <c r="B632">
        <f>'CLZ Pr'!O632</f>
        <v>0</v>
      </c>
      <c r="C632" s="14">
        <f>'CLZ Pr'!H632</f>
        <v>0</v>
      </c>
      <c r="D632">
        <f>'CLZ Pr'!W632</f>
        <v>0</v>
      </c>
      <c r="E632">
        <f>'CLZ Pr'!B632</f>
        <v>0</v>
      </c>
      <c r="F632">
        <f>'CLZ Pr'!N632</f>
        <v>0</v>
      </c>
      <c r="G632">
        <f>'CLZ Pr'!X632</f>
        <v>0</v>
      </c>
      <c r="H632">
        <f>'CLZ Pr'!E632</f>
        <v>0</v>
      </c>
      <c r="I632">
        <f>'CLZ Pr'!U632</f>
        <v>0</v>
      </c>
    </row>
    <row r="633" spans="1:9">
      <c r="A633" s="13" t="str">
        <f>IF('CLZ Pr'!C633 = "", "", 'CLZ Pr'!C633)</f>
        <v/>
      </c>
      <c r="B633">
        <f>'CLZ Pr'!O633</f>
        <v>0</v>
      </c>
      <c r="C633" s="14">
        <f>'CLZ Pr'!H633</f>
        <v>0</v>
      </c>
      <c r="D633">
        <f>'CLZ Pr'!W633</f>
        <v>0</v>
      </c>
      <c r="E633">
        <f>'CLZ Pr'!B633</f>
        <v>0</v>
      </c>
      <c r="F633">
        <f>'CLZ Pr'!N633</f>
        <v>0</v>
      </c>
      <c r="G633">
        <f>'CLZ Pr'!X633</f>
        <v>0</v>
      </c>
      <c r="H633">
        <f>'CLZ Pr'!E633</f>
        <v>0</v>
      </c>
      <c r="I633">
        <f>'CLZ Pr'!U633</f>
        <v>0</v>
      </c>
    </row>
    <row r="634" spans="1:9">
      <c r="A634" s="13" t="str">
        <f>IF('CLZ Pr'!C634 = "", "", 'CLZ Pr'!C634)</f>
        <v/>
      </c>
      <c r="B634">
        <f>'CLZ Pr'!O634</f>
        <v>0</v>
      </c>
      <c r="C634" s="14">
        <f>'CLZ Pr'!H634</f>
        <v>0</v>
      </c>
      <c r="D634">
        <f>'CLZ Pr'!W634</f>
        <v>0</v>
      </c>
      <c r="E634">
        <f>'CLZ Pr'!B634</f>
        <v>0</v>
      </c>
      <c r="F634">
        <f>'CLZ Pr'!N634</f>
        <v>0</v>
      </c>
      <c r="G634">
        <f>'CLZ Pr'!X634</f>
        <v>0</v>
      </c>
      <c r="H634">
        <f>'CLZ Pr'!E634</f>
        <v>0</v>
      </c>
      <c r="I634">
        <f>'CLZ Pr'!U634</f>
        <v>0</v>
      </c>
    </row>
    <row r="635" spans="1:9">
      <c r="A635" s="13" t="str">
        <f>IF('CLZ Pr'!C635 = "", "", 'CLZ Pr'!C635)</f>
        <v/>
      </c>
      <c r="B635">
        <f>'CLZ Pr'!O635</f>
        <v>0</v>
      </c>
      <c r="C635" s="14">
        <f>'CLZ Pr'!H635</f>
        <v>0</v>
      </c>
      <c r="D635">
        <f>'CLZ Pr'!W635</f>
        <v>0</v>
      </c>
      <c r="E635">
        <f>'CLZ Pr'!B635</f>
        <v>0</v>
      </c>
      <c r="F635">
        <f>'CLZ Pr'!N635</f>
        <v>0</v>
      </c>
      <c r="G635">
        <f>'CLZ Pr'!X635</f>
        <v>0</v>
      </c>
      <c r="H635">
        <f>'CLZ Pr'!E635</f>
        <v>0</v>
      </c>
      <c r="I635">
        <f>'CLZ Pr'!U635</f>
        <v>0</v>
      </c>
    </row>
    <row r="636" spans="1:9">
      <c r="A636" s="13" t="str">
        <f>IF('CLZ Pr'!C636 = "", "", 'CLZ Pr'!C636)</f>
        <v/>
      </c>
      <c r="B636">
        <f>'CLZ Pr'!O636</f>
        <v>0</v>
      </c>
      <c r="C636" s="14">
        <f>'CLZ Pr'!H636</f>
        <v>0</v>
      </c>
      <c r="D636">
        <f>'CLZ Pr'!W636</f>
        <v>0</v>
      </c>
      <c r="E636">
        <f>'CLZ Pr'!B636</f>
        <v>0</v>
      </c>
      <c r="F636">
        <f>'CLZ Pr'!N636</f>
        <v>0</v>
      </c>
      <c r="G636">
        <f>'CLZ Pr'!X636</f>
        <v>0</v>
      </c>
      <c r="H636">
        <f>'CLZ Pr'!E636</f>
        <v>0</v>
      </c>
      <c r="I636">
        <f>'CLZ Pr'!U636</f>
        <v>0</v>
      </c>
    </row>
    <row r="637" spans="1:9">
      <c r="A637" s="13" t="str">
        <f>IF('CLZ Pr'!C637 = "", "", 'CLZ Pr'!C637)</f>
        <v/>
      </c>
      <c r="B637">
        <f>'CLZ Pr'!O637</f>
        <v>0</v>
      </c>
      <c r="C637" s="14">
        <f>'CLZ Pr'!H637</f>
        <v>0</v>
      </c>
      <c r="D637">
        <f>'CLZ Pr'!W637</f>
        <v>0</v>
      </c>
      <c r="E637">
        <f>'CLZ Pr'!B637</f>
        <v>0</v>
      </c>
      <c r="F637">
        <f>'CLZ Pr'!N637</f>
        <v>0</v>
      </c>
      <c r="G637">
        <f>'CLZ Pr'!X637</f>
        <v>0</v>
      </c>
      <c r="H637">
        <f>'CLZ Pr'!E637</f>
        <v>0</v>
      </c>
      <c r="I637">
        <f>'CLZ Pr'!U637</f>
        <v>0</v>
      </c>
    </row>
    <row r="638" spans="1:9">
      <c r="A638" s="13" t="str">
        <f>IF('CLZ Pr'!C638 = "", "", 'CLZ Pr'!C638)</f>
        <v/>
      </c>
      <c r="B638">
        <f>'CLZ Pr'!O638</f>
        <v>0</v>
      </c>
      <c r="C638" s="14">
        <f>'CLZ Pr'!H638</f>
        <v>0</v>
      </c>
      <c r="D638">
        <f>'CLZ Pr'!W638</f>
        <v>0</v>
      </c>
      <c r="E638">
        <f>'CLZ Pr'!B638</f>
        <v>0</v>
      </c>
      <c r="F638">
        <f>'CLZ Pr'!N638</f>
        <v>0</v>
      </c>
      <c r="G638">
        <f>'CLZ Pr'!X638</f>
        <v>0</v>
      </c>
      <c r="H638">
        <f>'CLZ Pr'!E638</f>
        <v>0</v>
      </c>
      <c r="I638">
        <f>'CLZ Pr'!U638</f>
        <v>0</v>
      </c>
    </row>
    <row r="639" spans="1:9">
      <c r="A639" s="13" t="str">
        <f>IF('CLZ Pr'!C639 = "", "", 'CLZ Pr'!C639)</f>
        <v/>
      </c>
      <c r="B639">
        <f>'CLZ Pr'!O639</f>
        <v>0</v>
      </c>
      <c r="C639" s="14">
        <f>'CLZ Pr'!H639</f>
        <v>0</v>
      </c>
      <c r="D639">
        <f>'CLZ Pr'!W639</f>
        <v>0</v>
      </c>
      <c r="E639">
        <f>'CLZ Pr'!B639</f>
        <v>0</v>
      </c>
      <c r="F639">
        <f>'CLZ Pr'!N639</f>
        <v>0</v>
      </c>
      <c r="G639">
        <f>'CLZ Pr'!X639</f>
        <v>0</v>
      </c>
      <c r="H639">
        <f>'CLZ Pr'!E639</f>
        <v>0</v>
      </c>
      <c r="I639">
        <f>'CLZ Pr'!U639</f>
        <v>0</v>
      </c>
    </row>
    <row r="640" spans="1:9">
      <c r="A640" s="13" t="str">
        <f>IF('CLZ Pr'!C640 = "", "", 'CLZ Pr'!C640)</f>
        <v/>
      </c>
      <c r="B640">
        <f>'CLZ Pr'!O640</f>
        <v>0</v>
      </c>
      <c r="C640" s="14">
        <f>'CLZ Pr'!H640</f>
        <v>0</v>
      </c>
      <c r="D640">
        <f>'CLZ Pr'!W640</f>
        <v>0</v>
      </c>
      <c r="E640">
        <f>'CLZ Pr'!B640</f>
        <v>0</v>
      </c>
      <c r="F640">
        <f>'CLZ Pr'!N640</f>
        <v>0</v>
      </c>
      <c r="G640">
        <f>'CLZ Pr'!X640</f>
        <v>0</v>
      </c>
      <c r="H640">
        <f>'CLZ Pr'!E640</f>
        <v>0</v>
      </c>
      <c r="I640">
        <f>'CLZ Pr'!U640</f>
        <v>0</v>
      </c>
    </row>
    <row r="641" spans="1:9">
      <c r="A641" s="13" t="str">
        <f>IF('CLZ Pr'!C641 = "", "", 'CLZ Pr'!C641)</f>
        <v/>
      </c>
      <c r="B641">
        <f>'CLZ Pr'!O641</f>
        <v>0</v>
      </c>
      <c r="C641" s="14">
        <f>'CLZ Pr'!H641</f>
        <v>0</v>
      </c>
      <c r="D641">
        <f>'CLZ Pr'!W641</f>
        <v>0</v>
      </c>
      <c r="E641">
        <f>'CLZ Pr'!B641</f>
        <v>0</v>
      </c>
      <c r="F641">
        <f>'CLZ Pr'!N641</f>
        <v>0</v>
      </c>
      <c r="G641">
        <f>'CLZ Pr'!X641</f>
        <v>0</v>
      </c>
      <c r="H641">
        <f>'CLZ Pr'!E641</f>
        <v>0</v>
      </c>
      <c r="I641">
        <f>'CLZ Pr'!U641</f>
        <v>0</v>
      </c>
    </row>
    <row r="642" spans="1:9">
      <c r="A642" s="13" t="str">
        <f>IF('CLZ Pr'!C642 = "", "", 'CLZ Pr'!C642)</f>
        <v/>
      </c>
      <c r="B642">
        <f>'CLZ Pr'!O642</f>
        <v>0</v>
      </c>
      <c r="C642" s="14">
        <f>'CLZ Pr'!H642</f>
        <v>0</v>
      </c>
      <c r="D642">
        <f>'CLZ Pr'!W642</f>
        <v>0</v>
      </c>
      <c r="E642">
        <f>'CLZ Pr'!B642</f>
        <v>0</v>
      </c>
      <c r="F642">
        <f>'CLZ Pr'!N642</f>
        <v>0</v>
      </c>
      <c r="G642">
        <f>'CLZ Pr'!X642</f>
        <v>0</v>
      </c>
      <c r="H642">
        <f>'CLZ Pr'!E642</f>
        <v>0</v>
      </c>
      <c r="I642">
        <f>'CLZ Pr'!U642</f>
        <v>0</v>
      </c>
    </row>
    <row r="643" spans="1:9">
      <c r="A643" s="13" t="str">
        <f>IF('CLZ Pr'!C643 = "", "", 'CLZ Pr'!C643)</f>
        <v/>
      </c>
      <c r="B643">
        <f>'CLZ Pr'!O643</f>
        <v>0</v>
      </c>
      <c r="C643" s="14">
        <f>'CLZ Pr'!H643</f>
        <v>0</v>
      </c>
      <c r="D643">
        <f>'CLZ Pr'!W643</f>
        <v>0</v>
      </c>
      <c r="E643">
        <f>'CLZ Pr'!B643</f>
        <v>0</v>
      </c>
      <c r="F643">
        <f>'CLZ Pr'!N643</f>
        <v>0</v>
      </c>
      <c r="G643">
        <f>'CLZ Pr'!X643</f>
        <v>0</v>
      </c>
      <c r="H643">
        <f>'CLZ Pr'!E643</f>
        <v>0</v>
      </c>
      <c r="I643">
        <f>'CLZ Pr'!U643</f>
        <v>0</v>
      </c>
    </row>
    <row r="644" spans="1:9">
      <c r="A644" s="13" t="str">
        <f>IF('CLZ Pr'!C644 = "", "", 'CLZ Pr'!C644)</f>
        <v/>
      </c>
      <c r="B644">
        <f>'CLZ Pr'!O644</f>
        <v>0</v>
      </c>
      <c r="C644" s="14">
        <f>'CLZ Pr'!H644</f>
        <v>0</v>
      </c>
      <c r="D644">
        <f>'CLZ Pr'!W644</f>
        <v>0</v>
      </c>
      <c r="E644">
        <f>'CLZ Pr'!B644</f>
        <v>0</v>
      </c>
      <c r="F644">
        <f>'CLZ Pr'!N644</f>
        <v>0</v>
      </c>
      <c r="G644">
        <f>'CLZ Pr'!X644</f>
        <v>0</v>
      </c>
      <c r="H644">
        <f>'CLZ Pr'!E644</f>
        <v>0</v>
      </c>
      <c r="I644">
        <f>'CLZ Pr'!U644</f>
        <v>0</v>
      </c>
    </row>
    <row r="645" spans="1:9">
      <c r="A645" s="13" t="str">
        <f>IF('CLZ Pr'!C645 = "", "", 'CLZ Pr'!C645)</f>
        <v/>
      </c>
      <c r="B645">
        <f>'CLZ Pr'!O645</f>
        <v>0</v>
      </c>
      <c r="C645" s="14">
        <f>'CLZ Pr'!H645</f>
        <v>0</v>
      </c>
      <c r="D645">
        <f>'CLZ Pr'!W645</f>
        <v>0</v>
      </c>
      <c r="E645">
        <f>'CLZ Pr'!B645</f>
        <v>0</v>
      </c>
      <c r="F645">
        <f>'CLZ Pr'!N645</f>
        <v>0</v>
      </c>
      <c r="G645">
        <f>'CLZ Pr'!X645</f>
        <v>0</v>
      </c>
      <c r="H645">
        <f>'CLZ Pr'!E645</f>
        <v>0</v>
      </c>
      <c r="I645">
        <f>'CLZ Pr'!U645</f>
        <v>0</v>
      </c>
    </row>
    <row r="646" spans="1:9">
      <c r="A646" s="13" t="str">
        <f>IF('CLZ Pr'!C646 = "", "", 'CLZ Pr'!C646)</f>
        <v/>
      </c>
      <c r="B646">
        <f>'CLZ Pr'!O646</f>
        <v>0</v>
      </c>
      <c r="C646" s="14">
        <f>'CLZ Pr'!H646</f>
        <v>0</v>
      </c>
      <c r="D646">
        <f>'CLZ Pr'!W646</f>
        <v>0</v>
      </c>
      <c r="E646">
        <f>'CLZ Pr'!B646</f>
        <v>0</v>
      </c>
      <c r="F646">
        <f>'CLZ Pr'!N646</f>
        <v>0</v>
      </c>
      <c r="G646">
        <f>'CLZ Pr'!X646</f>
        <v>0</v>
      </c>
      <c r="H646">
        <f>'CLZ Pr'!E646</f>
        <v>0</v>
      </c>
      <c r="I646">
        <f>'CLZ Pr'!U646</f>
        <v>0</v>
      </c>
    </row>
    <row r="647" spans="1:9">
      <c r="A647" s="13" t="str">
        <f>IF('CLZ Pr'!C647 = "", "", 'CLZ Pr'!C647)</f>
        <v/>
      </c>
      <c r="B647">
        <f>'CLZ Pr'!O647</f>
        <v>0</v>
      </c>
      <c r="C647" s="14">
        <f>'CLZ Pr'!H647</f>
        <v>0</v>
      </c>
      <c r="D647">
        <f>'CLZ Pr'!W647</f>
        <v>0</v>
      </c>
      <c r="E647">
        <f>'CLZ Pr'!B647</f>
        <v>0</v>
      </c>
      <c r="F647">
        <f>'CLZ Pr'!N647</f>
        <v>0</v>
      </c>
      <c r="G647">
        <f>'CLZ Pr'!X647</f>
        <v>0</v>
      </c>
      <c r="H647">
        <f>'CLZ Pr'!E647</f>
        <v>0</v>
      </c>
      <c r="I647">
        <f>'CLZ Pr'!U647</f>
        <v>0</v>
      </c>
    </row>
    <row r="648" spans="1:9">
      <c r="A648" s="13" t="str">
        <f>IF('CLZ Pr'!C648 = "", "", 'CLZ Pr'!C648)</f>
        <v/>
      </c>
      <c r="B648">
        <f>'CLZ Pr'!O648</f>
        <v>0</v>
      </c>
      <c r="C648" s="14">
        <f>'CLZ Pr'!H648</f>
        <v>0</v>
      </c>
      <c r="D648">
        <f>'CLZ Pr'!W648</f>
        <v>0</v>
      </c>
      <c r="E648">
        <f>'CLZ Pr'!B648</f>
        <v>0</v>
      </c>
      <c r="F648">
        <f>'CLZ Pr'!N648</f>
        <v>0</v>
      </c>
      <c r="G648">
        <f>'CLZ Pr'!X648</f>
        <v>0</v>
      </c>
      <c r="H648">
        <f>'CLZ Pr'!E648</f>
        <v>0</v>
      </c>
      <c r="I648">
        <f>'CLZ Pr'!U648</f>
        <v>0</v>
      </c>
    </row>
    <row r="649" spans="1:9">
      <c r="A649" s="13" t="str">
        <f>IF('CLZ Pr'!C649 = "", "", 'CLZ Pr'!C649)</f>
        <v/>
      </c>
      <c r="B649">
        <f>'CLZ Pr'!O649</f>
        <v>0</v>
      </c>
      <c r="C649" s="14">
        <f>'CLZ Pr'!H649</f>
        <v>0</v>
      </c>
      <c r="D649">
        <f>'CLZ Pr'!W649</f>
        <v>0</v>
      </c>
      <c r="E649">
        <f>'CLZ Pr'!B649</f>
        <v>0</v>
      </c>
      <c r="F649">
        <f>'CLZ Pr'!N649</f>
        <v>0</v>
      </c>
      <c r="G649">
        <f>'CLZ Pr'!X649</f>
        <v>0</v>
      </c>
      <c r="H649">
        <f>'CLZ Pr'!E649</f>
        <v>0</v>
      </c>
      <c r="I649">
        <f>'CLZ Pr'!U649</f>
        <v>0</v>
      </c>
    </row>
    <row r="650" spans="1:9">
      <c r="A650" s="13" t="str">
        <f>IF('CLZ Pr'!C650 = "", "", 'CLZ Pr'!C650)</f>
        <v/>
      </c>
      <c r="B650">
        <f>'CLZ Pr'!O650</f>
        <v>0</v>
      </c>
      <c r="C650" s="14">
        <f>'CLZ Pr'!H650</f>
        <v>0</v>
      </c>
      <c r="D650">
        <f>'CLZ Pr'!W650</f>
        <v>0</v>
      </c>
      <c r="E650">
        <f>'CLZ Pr'!B650</f>
        <v>0</v>
      </c>
      <c r="F650">
        <f>'CLZ Pr'!N650</f>
        <v>0</v>
      </c>
      <c r="G650">
        <f>'CLZ Pr'!X650</f>
        <v>0</v>
      </c>
      <c r="H650">
        <f>'CLZ Pr'!E650</f>
        <v>0</v>
      </c>
      <c r="I650">
        <f>'CLZ Pr'!U650</f>
        <v>0</v>
      </c>
    </row>
    <row r="651" spans="1:9">
      <c r="A651" s="13" t="str">
        <f>IF('CLZ Pr'!C651 = "", "", 'CLZ Pr'!C651)</f>
        <v/>
      </c>
      <c r="B651">
        <f>'CLZ Pr'!O651</f>
        <v>0</v>
      </c>
      <c r="C651" s="14">
        <f>'CLZ Pr'!H651</f>
        <v>0</v>
      </c>
      <c r="D651">
        <f>'CLZ Pr'!W651</f>
        <v>0</v>
      </c>
      <c r="E651">
        <f>'CLZ Pr'!B651</f>
        <v>0</v>
      </c>
      <c r="F651">
        <f>'CLZ Pr'!N651</f>
        <v>0</v>
      </c>
      <c r="G651">
        <f>'CLZ Pr'!X651</f>
        <v>0</v>
      </c>
      <c r="H651">
        <f>'CLZ Pr'!E651</f>
        <v>0</v>
      </c>
      <c r="I651">
        <f>'CLZ Pr'!U651</f>
        <v>0</v>
      </c>
    </row>
    <row r="652" spans="1:9">
      <c r="A652" s="13" t="str">
        <f>IF('CLZ Pr'!C652 = "", "", 'CLZ Pr'!C652)</f>
        <v/>
      </c>
      <c r="B652">
        <f>'CLZ Pr'!O652</f>
        <v>0</v>
      </c>
      <c r="C652" s="14">
        <f>'CLZ Pr'!H652</f>
        <v>0</v>
      </c>
      <c r="D652">
        <f>'CLZ Pr'!W652</f>
        <v>0</v>
      </c>
      <c r="E652">
        <f>'CLZ Pr'!B652</f>
        <v>0</v>
      </c>
      <c r="F652">
        <f>'CLZ Pr'!N652</f>
        <v>0</v>
      </c>
      <c r="G652">
        <f>'CLZ Pr'!X652</f>
        <v>0</v>
      </c>
      <c r="H652">
        <f>'CLZ Pr'!E652</f>
        <v>0</v>
      </c>
      <c r="I652">
        <f>'CLZ Pr'!U652</f>
        <v>0</v>
      </c>
    </row>
    <row r="653" spans="1:9">
      <c r="A653" s="13" t="str">
        <f>IF('CLZ Pr'!C653 = "", "", 'CLZ Pr'!C653)</f>
        <v/>
      </c>
      <c r="B653">
        <f>'CLZ Pr'!O653</f>
        <v>0</v>
      </c>
      <c r="C653" s="14">
        <f>'CLZ Pr'!H653</f>
        <v>0</v>
      </c>
      <c r="D653">
        <f>'CLZ Pr'!W653</f>
        <v>0</v>
      </c>
      <c r="E653">
        <f>'CLZ Pr'!B653</f>
        <v>0</v>
      </c>
      <c r="F653">
        <f>'CLZ Pr'!N653</f>
        <v>0</v>
      </c>
      <c r="G653">
        <f>'CLZ Pr'!X653</f>
        <v>0</v>
      </c>
      <c r="H653">
        <f>'CLZ Pr'!E653</f>
        <v>0</v>
      </c>
      <c r="I653">
        <f>'CLZ Pr'!U653</f>
        <v>0</v>
      </c>
    </row>
    <row r="654" spans="1:9">
      <c r="A654" s="13" t="str">
        <f>IF('CLZ Pr'!C654 = "", "", 'CLZ Pr'!C654)</f>
        <v/>
      </c>
      <c r="B654">
        <f>'CLZ Pr'!O654</f>
        <v>0</v>
      </c>
      <c r="C654" s="14">
        <f>'CLZ Pr'!H654</f>
        <v>0</v>
      </c>
      <c r="D654">
        <f>'CLZ Pr'!W654</f>
        <v>0</v>
      </c>
      <c r="E654">
        <f>'CLZ Pr'!B654</f>
        <v>0</v>
      </c>
      <c r="F654">
        <f>'CLZ Pr'!N654</f>
        <v>0</v>
      </c>
      <c r="G654">
        <f>'CLZ Pr'!X654</f>
        <v>0</v>
      </c>
      <c r="H654">
        <f>'CLZ Pr'!E654</f>
        <v>0</v>
      </c>
      <c r="I654">
        <f>'CLZ Pr'!U654</f>
        <v>0</v>
      </c>
    </row>
    <row r="655" spans="1:9">
      <c r="A655" s="13" t="str">
        <f>IF('CLZ Pr'!C655 = "", "", 'CLZ Pr'!C655)</f>
        <v/>
      </c>
      <c r="B655">
        <f>'CLZ Pr'!O655</f>
        <v>0</v>
      </c>
      <c r="C655" s="14">
        <f>'CLZ Pr'!H655</f>
        <v>0</v>
      </c>
      <c r="D655">
        <f>'CLZ Pr'!W655</f>
        <v>0</v>
      </c>
      <c r="E655">
        <f>'CLZ Pr'!B655</f>
        <v>0</v>
      </c>
      <c r="F655">
        <f>'CLZ Pr'!N655</f>
        <v>0</v>
      </c>
      <c r="G655">
        <f>'CLZ Pr'!X655</f>
        <v>0</v>
      </c>
      <c r="H655">
        <f>'CLZ Pr'!E655</f>
        <v>0</v>
      </c>
      <c r="I655">
        <f>'CLZ Pr'!U655</f>
        <v>0</v>
      </c>
    </row>
    <row r="656" spans="1:9">
      <c r="A656" s="13" t="str">
        <f>IF('CLZ Pr'!C656 = "", "", 'CLZ Pr'!C656)</f>
        <v/>
      </c>
      <c r="B656">
        <f>'CLZ Pr'!O656</f>
        <v>0</v>
      </c>
      <c r="C656" s="14">
        <f>'CLZ Pr'!H656</f>
        <v>0</v>
      </c>
      <c r="D656">
        <f>'CLZ Pr'!W656</f>
        <v>0</v>
      </c>
      <c r="E656">
        <f>'CLZ Pr'!B656</f>
        <v>0</v>
      </c>
      <c r="F656">
        <f>'CLZ Pr'!N656</f>
        <v>0</v>
      </c>
      <c r="G656">
        <f>'CLZ Pr'!X656</f>
        <v>0</v>
      </c>
      <c r="H656">
        <f>'CLZ Pr'!E656</f>
        <v>0</v>
      </c>
      <c r="I656">
        <f>'CLZ Pr'!U656</f>
        <v>0</v>
      </c>
    </row>
    <row r="657" spans="1:9">
      <c r="A657" s="13" t="str">
        <f>IF('CLZ Pr'!C657 = "", "", 'CLZ Pr'!C657)</f>
        <v/>
      </c>
      <c r="B657">
        <f>'CLZ Pr'!O657</f>
        <v>0</v>
      </c>
      <c r="C657" s="14">
        <f>'CLZ Pr'!H657</f>
        <v>0</v>
      </c>
      <c r="D657">
        <f>'CLZ Pr'!W657</f>
        <v>0</v>
      </c>
      <c r="E657">
        <f>'CLZ Pr'!B657</f>
        <v>0</v>
      </c>
      <c r="F657">
        <f>'CLZ Pr'!N657</f>
        <v>0</v>
      </c>
      <c r="G657">
        <f>'CLZ Pr'!X657</f>
        <v>0</v>
      </c>
      <c r="H657">
        <f>'CLZ Pr'!E657</f>
        <v>0</v>
      </c>
      <c r="I657">
        <f>'CLZ Pr'!U657</f>
        <v>0</v>
      </c>
    </row>
    <row r="658" spans="1:9">
      <c r="A658" s="13" t="str">
        <f>IF('CLZ Pr'!C658 = "", "", 'CLZ Pr'!C658)</f>
        <v/>
      </c>
      <c r="B658">
        <f>'CLZ Pr'!O658</f>
        <v>0</v>
      </c>
      <c r="C658" s="14">
        <f>'CLZ Pr'!H658</f>
        <v>0</v>
      </c>
      <c r="D658">
        <f>'CLZ Pr'!W658</f>
        <v>0</v>
      </c>
      <c r="E658">
        <f>'CLZ Pr'!B658</f>
        <v>0</v>
      </c>
      <c r="F658">
        <f>'CLZ Pr'!N658</f>
        <v>0</v>
      </c>
      <c r="G658">
        <f>'CLZ Pr'!X658</f>
        <v>0</v>
      </c>
      <c r="H658">
        <f>'CLZ Pr'!E658</f>
        <v>0</v>
      </c>
      <c r="I658">
        <f>'CLZ Pr'!U658</f>
        <v>0</v>
      </c>
    </row>
    <row r="659" spans="1:9">
      <c r="A659" s="13" t="str">
        <f>IF('CLZ Pr'!C659 = "", "", 'CLZ Pr'!C659)</f>
        <v/>
      </c>
      <c r="B659">
        <f>'CLZ Pr'!O659</f>
        <v>0</v>
      </c>
      <c r="C659" s="14">
        <f>'CLZ Pr'!H659</f>
        <v>0</v>
      </c>
      <c r="D659">
        <f>'CLZ Pr'!W659</f>
        <v>0</v>
      </c>
      <c r="E659">
        <f>'CLZ Pr'!B659</f>
        <v>0</v>
      </c>
      <c r="F659">
        <f>'CLZ Pr'!N659</f>
        <v>0</v>
      </c>
      <c r="G659">
        <f>'CLZ Pr'!X659</f>
        <v>0</v>
      </c>
      <c r="H659">
        <f>'CLZ Pr'!E659</f>
        <v>0</v>
      </c>
      <c r="I659">
        <f>'CLZ Pr'!U659</f>
        <v>0</v>
      </c>
    </row>
    <row r="660" spans="1:9">
      <c r="A660" s="13" t="str">
        <f>IF('CLZ Pr'!C660 = "", "", 'CLZ Pr'!C660)</f>
        <v/>
      </c>
      <c r="B660">
        <f>'CLZ Pr'!O660</f>
        <v>0</v>
      </c>
      <c r="C660" s="14">
        <f>'CLZ Pr'!H660</f>
        <v>0</v>
      </c>
      <c r="D660">
        <f>'CLZ Pr'!W660</f>
        <v>0</v>
      </c>
      <c r="E660">
        <f>'CLZ Pr'!B660</f>
        <v>0</v>
      </c>
      <c r="F660">
        <f>'CLZ Pr'!N660</f>
        <v>0</v>
      </c>
      <c r="G660">
        <f>'CLZ Pr'!X660</f>
        <v>0</v>
      </c>
      <c r="H660">
        <f>'CLZ Pr'!E660</f>
        <v>0</v>
      </c>
      <c r="I660">
        <f>'CLZ Pr'!U660</f>
        <v>0</v>
      </c>
    </row>
    <row r="661" spans="1:9">
      <c r="A661" s="13" t="str">
        <f>IF('CLZ Pr'!C661 = "", "", 'CLZ Pr'!C661)</f>
        <v/>
      </c>
      <c r="B661">
        <f>'CLZ Pr'!O661</f>
        <v>0</v>
      </c>
      <c r="C661" s="14">
        <f>'CLZ Pr'!H661</f>
        <v>0</v>
      </c>
      <c r="D661">
        <f>'CLZ Pr'!W661</f>
        <v>0</v>
      </c>
      <c r="E661">
        <f>'CLZ Pr'!B661</f>
        <v>0</v>
      </c>
      <c r="F661">
        <f>'CLZ Pr'!N661</f>
        <v>0</v>
      </c>
      <c r="G661">
        <f>'CLZ Pr'!X661</f>
        <v>0</v>
      </c>
      <c r="H661">
        <f>'CLZ Pr'!E661</f>
        <v>0</v>
      </c>
      <c r="I661">
        <f>'CLZ Pr'!U661</f>
        <v>0</v>
      </c>
    </row>
    <row r="662" spans="1:9">
      <c r="A662" s="13" t="str">
        <f>IF('CLZ Pr'!C662 = "", "", 'CLZ Pr'!C662)</f>
        <v/>
      </c>
      <c r="B662">
        <f>'CLZ Pr'!O662</f>
        <v>0</v>
      </c>
      <c r="C662" s="14">
        <f>'CLZ Pr'!H662</f>
        <v>0</v>
      </c>
      <c r="D662">
        <f>'CLZ Pr'!W662</f>
        <v>0</v>
      </c>
      <c r="E662">
        <f>'CLZ Pr'!B662</f>
        <v>0</v>
      </c>
      <c r="F662">
        <f>'CLZ Pr'!N662</f>
        <v>0</v>
      </c>
      <c r="G662">
        <f>'CLZ Pr'!X662</f>
        <v>0</v>
      </c>
      <c r="H662">
        <f>'CLZ Pr'!E662</f>
        <v>0</v>
      </c>
      <c r="I662">
        <f>'CLZ Pr'!U662</f>
        <v>0</v>
      </c>
    </row>
    <row r="663" spans="1:9">
      <c r="A663" s="13" t="str">
        <f>IF('CLZ Pr'!C663 = "", "", 'CLZ Pr'!C663)</f>
        <v/>
      </c>
      <c r="B663">
        <f>'CLZ Pr'!O663</f>
        <v>0</v>
      </c>
      <c r="C663" s="14">
        <f>'CLZ Pr'!H663</f>
        <v>0</v>
      </c>
      <c r="D663">
        <f>'CLZ Pr'!W663</f>
        <v>0</v>
      </c>
      <c r="E663">
        <f>'CLZ Pr'!B663</f>
        <v>0</v>
      </c>
      <c r="F663">
        <f>'CLZ Pr'!N663</f>
        <v>0</v>
      </c>
      <c r="G663">
        <f>'CLZ Pr'!X663</f>
        <v>0</v>
      </c>
      <c r="H663">
        <f>'CLZ Pr'!E663</f>
        <v>0</v>
      </c>
      <c r="I663">
        <f>'CLZ Pr'!U663</f>
        <v>0</v>
      </c>
    </row>
    <row r="664" spans="1:9">
      <c r="A664" s="13" t="str">
        <f>IF('CLZ Pr'!C664 = "", "", 'CLZ Pr'!C664)</f>
        <v/>
      </c>
      <c r="B664">
        <f>'CLZ Pr'!O664</f>
        <v>0</v>
      </c>
      <c r="C664" s="14">
        <f>'CLZ Pr'!H664</f>
        <v>0</v>
      </c>
      <c r="D664">
        <f>'CLZ Pr'!W664</f>
        <v>0</v>
      </c>
      <c r="E664">
        <f>'CLZ Pr'!B664</f>
        <v>0</v>
      </c>
      <c r="F664">
        <f>'CLZ Pr'!N664</f>
        <v>0</v>
      </c>
      <c r="G664">
        <f>'CLZ Pr'!X664</f>
        <v>0</v>
      </c>
      <c r="H664">
        <f>'CLZ Pr'!E664</f>
        <v>0</v>
      </c>
      <c r="I664">
        <f>'CLZ Pr'!U664</f>
        <v>0</v>
      </c>
    </row>
    <row r="665" spans="1:9">
      <c r="A665" s="13" t="str">
        <f>IF('CLZ Pr'!C665 = "", "", 'CLZ Pr'!C665)</f>
        <v/>
      </c>
      <c r="B665">
        <f>'CLZ Pr'!O665</f>
        <v>0</v>
      </c>
      <c r="C665" s="14">
        <f>'CLZ Pr'!H665</f>
        <v>0</v>
      </c>
      <c r="D665">
        <f>'CLZ Pr'!W665</f>
        <v>0</v>
      </c>
      <c r="E665">
        <f>'CLZ Pr'!B665</f>
        <v>0</v>
      </c>
      <c r="F665">
        <f>'CLZ Pr'!N665</f>
        <v>0</v>
      </c>
      <c r="G665">
        <f>'CLZ Pr'!X665</f>
        <v>0</v>
      </c>
      <c r="H665">
        <f>'CLZ Pr'!E665</f>
        <v>0</v>
      </c>
      <c r="I665">
        <f>'CLZ Pr'!U665</f>
        <v>0</v>
      </c>
    </row>
    <row r="666" spans="1:9">
      <c r="A666" s="13" t="str">
        <f>IF('CLZ Pr'!C666 = "", "", 'CLZ Pr'!C666)</f>
        <v/>
      </c>
      <c r="B666">
        <f>'CLZ Pr'!O666</f>
        <v>0</v>
      </c>
      <c r="C666" s="14">
        <f>'CLZ Pr'!H666</f>
        <v>0</v>
      </c>
      <c r="D666">
        <f>'CLZ Pr'!W666</f>
        <v>0</v>
      </c>
      <c r="E666">
        <f>'CLZ Pr'!B666</f>
        <v>0</v>
      </c>
      <c r="F666">
        <f>'CLZ Pr'!N666</f>
        <v>0</v>
      </c>
      <c r="G666">
        <f>'CLZ Pr'!X666</f>
        <v>0</v>
      </c>
      <c r="H666">
        <f>'CLZ Pr'!E666</f>
        <v>0</v>
      </c>
      <c r="I666">
        <f>'CLZ Pr'!U666</f>
        <v>0</v>
      </c>
    </row>
    <row r="667" spans="1:9">
      <c r="A667" s="13" t="str">
        <f>IF('CLZ Pr'!C667 = "", "", 'CLZ Pr'!C667)</f>
        <v/>
      </c>
      <c r="B667">
        <f>'CLZ Pr'!O667</f>
        <v>0</v>
      </c>
      <c r="C667" s="14">
        <f>'CLZ Pr'!H667</f>
        <v>0</v>
      </c>
      <c r="D667">
        <f>'CLZ Pr'!W667</f>
        <v>0</v>
      </c>
      <c r="E667">
        <f>'CLZ Pr'!B667</f>
        <v>0</v>
      </c>
      <c r="F667">
        <f>'CLZ Pr'!N667</f>
        <v>0</v>
      </c>
      <c r="G667">
        <f>'CLZ Pr'!X667</f>
        <v>0</v>
      </c>
      <c r="H667">
        <f>'CLZ Pr'!E667</f>
        <v>0</v>
      </c>
      <c r="I667">
        <f>'CLZ Pr'!U667</f>
        <v>0</v>
      </c>
    </row>
    <row r="668" spans="1:9">
      <c r="A668" s="13" t="str">
        <f>IF('CLZ Pr'!C668 = "", "", 'CLZ Pr'!C668)</f>
        <v/>
      </c>
      <c r="B668">
        <f>'CLZ Pr'!O668</f>
        <v>0</v>
      </c>
      <c r="C668" s="14">
        <f>'CLZ Pr'!H668</f>
        <v>0</v>
      </c>
      <c r="D668">
        <f>'CLZ Pr'!W668</f>
        <v>0</v>
      </c>
      <c r="E668">
        <f>'CLZ Pr'!B668</f>
        <v>0</v>
      </c>
      <c r="F668">
        <f>'CLZ Pr'!N668</f>
        <v>0</v>
      </c>
      <c r="G668">
        <f>'CLZ Pr'!X668</f>
        <v>0</v>
      </c>
      <c r="H668">
        <f>'CLZ Pr'!E668</f>
        <v>0</v>
      </c>
      <c r="I668">
        <f>'CLZ Pr'!U668</f>
        <v>0</v>
      </c>
    </row>
    <row r="669" spans="1:9">
      <c r="A669" s="13" t="str">
        <f>IF('CLZ Pr'!C669 = "", "", 'CLZ Pr'!C669)</f>
        <v/>
      </c>
      <c r="B669">
        <f>'CLZ Pr'!O669</f>
        <v>0</v>
      </c>
      <c r="C669" s="14">
        <f>'CLZ Pr'!H669</f>
        <v>0</v>
      </c>
      <c r="D669">
        <f>'CLZ Pr'!W669</f>
        <v>0</v>
      </c>
      <c r="E669">
        <f>'CLZ Pr'!B669</f>
        <v>0</v>
      </c>
      <c r="F669">
        <f>'CLZ Pr'!N669</f>
        <v>0</v>
      </c>
      <c r="G669">
        <f>'CLZ Pr'!X669</f>
        <v>0</v>
      </c>
      <c r="H669">
        <f>'CLZ Pr'!E669</f>
        <v>0</v>
      </c>
      <c r="I669">
        <f>'CLZ Pr'!U669</f>
        <v>0</v>
      </c>
    </row>
    <row r="670" spans="1:9">
      <c r="A670" s="13" t="str">
        <f>IF('CLZ Pr'!C670 = "", "", 'CLZ Pr'!C670)</f>
        <v/>
      </c>
      <c r="B670">
        <f>'CLZ Pr'!O670</f>
        <v>0</v>
      </c>
      <c r="C670" s="14">
        <f>'CLZ Pr'!H670</f>
        <v>0</v>
      </c>
      <c r="D670">
        <f>'CLZ Pr'!W670</f>
        <v>0</v>
      </c>
      <c r="E670">
        <f>'CLZ Pr'!B670</f>
        <v>0</v>
      </c>
      <c r="F670">
        <f>'CLZ Pr'!N670</f>
        <v>0</v>
      </c>
      <c r="G670">
        <f>'CLZ Pr'!X670</f>
        <v>0</v>
      </c>
      <c r="H670">
        <f>'CLZ Pr'!E670</f>
        <v>0</v>
      </c>
      <c r="I670">
        <f>'CLZ Pr'!U670</f>
        <v>0</v>
      </c>
    </row>
    <row r="671" spans="1:9">
      <c r="A671" s="13" t="str">
        <f>IF('CLZ Pr'!C671 = "", "", 'CLZ Pr'!C671)</f>
        <v/>
      </c>
      <c r="B671">
        <f>'CLZ Pr'!O671</f>
        <v>0</v>
      </c>
      <c r="C671" s="14">
        <f>'CLZ Pr'!H671</f>
        <v>0</v>
      </c>
      <c r="D671">
        <f>'CLZ Pr'!W671</f>
        <v>0</v>
      </c>
      <c r="E671">
        <f>'CLZ Pr'!B671</f>
        <v>0</v>
      </c>
      <c r="F671">
        <f>'CLZ Pr'!N671</f>
        <v>0</v>
      </c>
      <c r="G671">
        <f>'CLZ Pr'!X671</f>
        <v>0</v>
      </c>
      <c r="H671">
        <f>'CLZ Pr'!E671</f>
        <v>0</v>
      </c>
      <c r="I671">
        <f>'CLZ Pr'!U671</f>
        <v>0</v>
      </c>
    </row>
    <row r="672" spans="1:9">
      <c r="A672" s="13" t="str">
        <f>IF('CLZ Pr'!C672 = "", "", 'CLZ Pr'!C672)</f>
        <v/>
      </c>
      <c r="B672">
        <f>'CLZ Pr'!O672</f>
        <v>0</v>
      </c>
      <c r="C672" s="14">
        <f>'CLZ Pr'!H672</f>
        <v>0</v>
      </c>
      <c r="D672">
        <f>'CLZ Pr'!W672</f>
        <v>0</v>
      </c>
      <c r="E672">
        <f>'CLZ Pr'!B672</f>
        <v>0</v>
      </c>
      <c r="F672">
        <f>'CLZ Pr'!N672</f>
        <v>0</v>
      </c>
      <c r="G672">
        <f>'CLZ Pr'!X672</f>
        <v>0</v>
      </c>
      <c r="H672">
        <f>'CLZ Pr'!E672</f>
        <v>0</v>
      </c>
      <c r="I672">
        <f>'CLZ Pr'!U672</f>
        <v>0</v>
      </c>
    </row>
    <row r="673" spans="1:9">
      <c r="A673" s="13" t="str">
        <f>IF('CLZ Pr'!C673 = "", "", 'CLZ Pr'!C673)</f>
        <v/>
      </c>
      <c r="B673">
        <f>'CLZ Pr'!O673</f>
        <v>0</v>
      </c>
      <c r="C673" s="14">
        <f>'CLZ Pr'!H673</f>
        <v>0</v>
      </c>
      <c r="D673">
        <f>'CLZ Pr'!W673</f>
        <v>0</v>
      </c>
      <c r="E673">
        <f>'CLZ Pr'!B673</f>
        <v>0</v>
      </c>
      <c r="F673">
        <f>'CLZ Pr'!N673</f>
        <v>0</v>
      </c>
      <c r="G673">
        <f>'CLZ Pr'!X673</f>
        <v>0</v>
      </c>
      <c r="H673">
        <f>'CLZ Pr'!E673</f>
        <v>0</v>
      </c>
      <c r="I673">
        <f>'CLZ Pr'!U673</f>
        <v>0</v>
      </c>
    </row>
    <row r="674" spans="1:9">
      <c r="A674" s="13" t="str">
        <f>IF('CLZ Pr'!C674 = "", "", 'CLZ Pr'!C674)</f>
        <v/>
      </c>
      <c r="B674">
        <f>'CLZ Pr'!O674</f>
        <v>0</v>
      </c>
      <c r="C674" s="14">
        <f>'CLZ Pr'!H674</f>
        <v>0</v>
      </c>
      <c r="D674">
        <f>'CLZ Pr'!W674</f>
        <v>0</v>
      </c>
      <c r="E674">
        <f>'CLZ Pr'!B674</f>
        <v>0</v>
      </c>
      <c r="F674">
        <f>'CLZ Pr'!N674</f>
        <v>0</v>
      </c>
      <c r="G674">
        <f>'CLZ Pr'!X674</f>
        <v>0</v>
      </c>
      <c r="H674">
        <f>'CLZ Pr'!E674</f>
        <v>0</v>
      </c>
      <c r="I674">
        <f>'CLZ Pr'!U674</f>
        <v>0</v>
      </c>
    </row>
    <row r="675" spans="1:9">
      <c r="A675" s="13" t="str">
        <f>IF('CLZ Pr'!C675 = "", "", 'CLZ Pr'!C675)</f>
        <v/>
      </c>
      <c r="B675">
        <f>'CLZ Pr'!O675</f>
        <v>0</v>
      </c>
      <c r="C675" s="14">
        <f>'CLZ Pr'!H675</f>
        <v>0</v>
      </c>
      <c r="D675">
        <f>'CLZ Pr'!W675</f>
        <v>0</v>
      </c>
      <c r="E675">
        <f>'CLZ Pr'!B675</f>
        <v>0</v>
      </c>
      <c r="F675">
        <f>'CLZ Pr'!N675</f>
        <v>0</v>
      </c>
      <c r="G675">
        <f>'CLZ Pr'!X675</f>
        <v>0</v>
      </c>
      <c r="H675">
        <f>'CLZ Pr'!E675</f>
        <v>0</v>
      </c>
      <c r="I675">
        <f>'CLZ Pr'!U675</f>
        <v>0</v>
      </c>
    </row>
    <row r="676" spans="1:9">
      <c r="A676" s="13" t="str">
        <f>IF('CLZ Pr'!C676 = "", "", 'CLZ Pr'!C676)</f>
        <v/>
      </c>
      <c r="B676">
        <f>'CLZ Pr'!O676</f>
        <v>0</v>
      </c>
      <c r="C676" s="14">
        <f>'CLZ Pr'!H676</f>
        <v>0</v>
      </c>
      <c r="D676">
        <f>'CLZ Pr'!W676</f>
        <v>0</v>
      </c>
      <c r="E676">
        <f>'CLZ Pr'!B676</f>
        <v>0</v>
      </c>
      <c r="F676">
        <f>'CLZ Pr'!N676</f>
        <v>0</v>
      </c>
      <c r="G676">
        <f>'CLZ Pr'!X676</f>
        <v>0</v>
      </c>
      <c r="H676">
        <f>'CLZ Pr'!E676</f>
        <v>0</v>
      </c>
      <c r="I676">
        <f>'CLZ Pr'!U676</f>
        <v>0</v>
      </c>
    </row>
    <row r="677" spans="1:9">
      <c r="A677" s="13" t="str">
        <f>IF('CLZ Pr'!C677 = "", "", 'CLZ Pr'!C677)</f>
        <v/>
      </c>
      <c r="B677">
        <f>'CLZ Pr'!O677</f>
        <v>0</v>
      </c>
      <c r="C677" s="14">
        <f>'CLZ Pr'!H677</f>
        <v>0</v>
      </c>
      <c r="D677">
        <f>'CLZ Pr'!W677</f>
        <v>0</v>
      </c>
      <c r="E677">
        <f>'CLZ Pr'!B677</f>
        <v>0</v>
      </c>
      <c r="F677">
        <f>'CLZ Pr'!N677</f>
        <v>0</v>
      </c>
      <c r="G677">
        <f>'CLZ Pr'!X677</f>
        <v>0</v>
      </c>
      <c r="H677">
        <f>'CLZ Pr'!E677</f>
        <v>0</v>
      </c>
      <c r="I677">
        <f>'CLZ Pr'!U677</f>
        <v>0</v>
      </c>
    </row>
    <row r="678" spans="1:9">
      <c r="A678" s="13" t="str">
        <f>IF('CLZ Pr'!C678 = "", "", 'CLZ Pr'!C678)</f>
        <v/>
      </c>
      <c r="B678">
        <f>'CLZ Pr'!O678</f>
        <v>0</v>
      </c>
      <c r="C678" s="14">
        <f>'CLZ Pr'!H678</f>
        <v>0</v>
      </c>
      <c r="D678">
        <f>'CLZ Pr'!W678</f>
        <v>0</v>
      </c>
      <c r="E678">
        <f>'CLZ Pr'!B678</f>
        <v>0</v>
      </c>
      <c r="F678">
        <f>'CLZ Pr'!N678</f>
        <v>0</v>
      </c>
      <c r="G678">
        <f>'CLZ Pr'!X678</f>
        <v>0</v>
      </c>
      <c r="H678">
        <f>'CLZ Pr'!E678</f>
        <v>0</v>
      </c>
      <c r="I678">
        <f>'CLZ Pr'!U678</f>
        <v>0</v>
      </c>
    </row>
    <row r="679" spans="1:9">
      <c r="A679" s="13" t="str">
        <f>IF('CLZ Pr'!C679 = "", "", 'CLZ Pr'!C679)</f>
        <v/>
      </c>
      <c r="B679">
        <f>'CLZ Pr'!O679</f>
        <v>0</v>
      </c>
      <c r="C679" s="14">
        <f>'CLZ Pr'!H679</f>
        <v>0</v>
      </c>
      <c r="D679">
        <f>'CLZ Pr'!W679</f>
        <v>0</v>
      </c>
      <c r="E679">
        <f>'CLZ Pr'!B679</f>
        <v>0</v>
      </c>
      <c r="F679">
        <f>'CLZ Pr'!N679</f>
        <v>0</v>
      </c>
      <c r="G679">
        <f>'CLZ Pr'!X679</f>
        <v>0</v>
      </c>
      <c r="H679">
        <f>'CLZ Pr'!E679</f>
        <v>0</v>
      </c>
      <c r="I679">
        <f>'CLZ Pr'!U679</f>
        <v>0</v>
      </c>
    </row>
    <row r="680" spans="1:9">
      <c r="A680" s="13" t="str">
        <f>IF('CLZ Pr'!C680 = "", "", 'CLZ Pr'!C680)</f>
        <v/>
      </c>
      <c r="B680">
        <f>'CLZ Pr'!O680</f>
        <v>0</v>
      </c>
      <c r="C680" s="14">
        <f>'CLZ Pr'!H680</f>
        <v>0</v>
      </c>
      <c r="D680">
        <f>'CLZ Pr'!W680</f>
        <v>0</v>
      </c>
      <c r="E680">
        <f>'CLZ Pr'!B680</f>
        <v>0</v>
      </c>
      <c r="F680">
        <f>'CLZ Pr'!N680</f>
        <v>0</v>
      </c>
      <c r="G680">
        <f>'CLZ Pr'!X680</f>
        <v>0</v>
      </c>
      <c r="H680">
        <f>'CLZ Pr'!E680</f>
        <v>0</v>
      </c>
      <c r="I680">
        <f>'CLZ Pr'!U680</f>
        <v>0</v>
      </c>
    </row>
    <row r="681" spans="1:9">
      <c r="A681" s="13" t="str">
        <f>IF('CLZ Pr'!C681 = "", "", 'CLZ Pr'!C681)</f>
        <v/>
      </c>
      <c r="B681">
        <f>'CLZ Pr'!O681</f>
        <v>0</v>
      </c>
      <c r="C681" s="14">
        <f>'CLZ Pr'!H681</f>
        <v>0</v>
      </c>
      <c r="D681">
        <f>'CLZ Pr'!W681</f>
        <v>0</v>
      </c>
      <c r="E681">
        <f>'CLZ Pr'!B681</f>
        <v>0</v>
      </c>
      <c r="F681">
        <f>'CLZ Pr'!N681</f>
        <v>0</v>
      </c>
      <c r="G681">
        <f>'CLZ Pr'!X681</f>
        <v>0</v>
      </c>
      <c r="H681">
        <f>'CLZ Pr'!E681</f>
        <v>0</v>
      </c>
      <c r="I681">
        <f>'CLZ Pr'!U681</f>
        <v>0</v>
      </c>
    </row>
    <row r="682" spans="1:9">
      <c r="A682" s="13" t="str">
        <f>IF('CLZ Pr'!C682 = "", "", 'CLZ Pr'!C682)</f>
        <v/>
      </c>
      <c r="B682">
        <f>'CLZ Pr'!O682</f>
        <v>0</v>
      </c>
      <c r="C682" s="14">
        <f>'CLZ Pr'!H682</f>
        <v>0</v>
      </c>
      <c r="D682">
        <f>'CLZ Pr'!W682</f>
        <v>0</v>
      </c>
      <c r="E682">
        <f>'CLZ Pr'!B682</f>
        <v>0</v>
      </c>
      <c r="F682">
        <f>'CLZ Pr'!N682</f>
        <v>0</v>
      </c>
      <c r="G682">
        <f>'CLZ Pr'!X682</f>
        <v>0</v>
      </c>
      <c r="H682">
        <f>'CLZ Pr'!E682</f>
        <v>0</v>
      </c>
      <c r="I682">
        <f>'CLZ Pr'!U682</f>
        <v>0</v>
      </c>
    </row>
    <row r="683" spans="1:9">
      <c r="A683" s="13" t="str">
        <f>IF('CLZ Pr'!C683 = "", "", 'CLZ Pr'!C683)</f>
        <v/>
      </c>
      <c r="B683">
        <f>'CLZ Pr'!O683</f>
        <v>0</v>
      </c>
      <c r="C683" s="14">
        <f>'CLZ Pr'!H683</f>
        <v>0</v>
      </c>
      <c r="D683">
        <f>'CLZ Pr'!W683</f>
        <v>0</v>
      </c>
      <c r="E683">
        <f>'CLZ Pr'!B683</f>
        <v>0</v>
      </c>
      <c r="F683">
        <f>'CLZ Pr'!N683</f>
        <v>0</v>
      </c>
      <c r="G683">
        <f>'CLZ Pr'!X683</f>
        <v>0</v>
      </c>
      <c r="H683">
        <f>'CLZ Pr'!E683</f>
        <v>0</v>
      </c>
      <c r="I683">
        <f>'CLZ Pr'!U683</f>
        <v>0</v>
      </c>
    </row>
    <row r="684" spans="1:9">
      <c r="A684" s="13" t="str">
        <f>IF('CLZ Pr'!C684 = "", "", 'CLZ Pr'!C684)</f>
        <v/>
      </c>
      <c r="B684">
        <f>'CLZ Pr'!O684</f>
        <v>0</v>
      </c>
      <c r="C684" s="14">
        <f>'CLZ Pr'!H684</f>
        <v>0</v>
      </c>
      <c r="D684">
        <f>'CLZ Pr'!W684</f>
        <v>0</v>
      </c>
      <c r="E684">
        <f>'CLZ Pr'!B684</f>
        <v>0</v>
      </c>
      <c r="F684">
        <f>'CLZ Pr'!N684</f>
        <v>0</v>
      </c>
      <c r="G684">
        <f>'CLZ Pr'!X684</f>
        <v>0</v>
      </c>
      <c r="H684">
        <f>'CLZ Pr'!E684</f>
        <v>0</v>
      </c>
      <c r="I684">
        <f>'CLZ Pr'!U684</f>
        <v>0</v>
      </c>
    </row>
    <row r="685" spans="1:9">
      <c r="A685" s="13" t="str">
        <f>IF('CLZ Pr'!C685 = "", "", 'CLZ Pr'!C685)</f>
        <v/>
      </c>
      <c r="B685">
        <f>'CLZ Pr'!O685</f>
        <v>0</v>
      </c>
      <c r="C685" s="14">
        <f>'CLZ Pr'!H685</f>
        <v>0</v>
      </c>
      <c r="D685">
        <f>'CLZ Pr'!W685</f>
        <v>0</v>
      </c>
      <c r="E685">
        <f>'CLZ Pr'!B685</f>
        <v>0</v>
      </c>
      <c r="F685">
        <f>'CLZ Pr'!N685</f>
        <v>0</v>
      </c>
      <c r="G685">
        <f>'CLZ Pr'!X685</f>
        <v>0</v>
      </c>
      <c r="H685">
        <f>'CLZ Pr'!E685</f>
        <v>0</v>
      </c>
      <c r="I685">
        <f>'CLZ Pr'!U685</f>
        <v>0</v>
      </c>
    </row>
    <row r="686" spans="1:9">
      <c r="A686" s="13" t="str">
        <f>IF('CLZ Pr'!C686 = "", "", 'CLZ Pr'!C686)</f>
        <v/>
      </c>
      <c r="B686">
        <f>'CLZ Pr'!O686</f>
        <v>0</v>
      </c>
      <c r="C686" s="14">
        <f>'CLZ Pr'!H686</f>
        <v>0</v>
      </c>
      <c r="D686">
        <f>'CLZ Pr'!W686</f>
        <v>0</v>
      </c>
      <c r="E686">
        <f>'CLZ Pr'!B686</f>
        <v>0</v>
      </c>
      <c r="F686">
        <f>'CLZ Pr'!N686</f>
        <v>0</v>
      </c>
      <c r="G686">
        <f>'CLZ Pr'!X686</f>
        <v>0</v>
      </c>
      <c r="H686">
        <f>'CLZ Pr'!E686</f>
        <v>0</v>
      </c>
      <c r="I686">
        <f>'CLZ Pr'!U686</f>
        <v>0</v>
      </c>
    </row>
    <row r="687" spans="1:9">
      <c r="A687" s="13" t="str">
        <f>IF('CLZ Pr'!C687 = "", "", 'CLZ Pr'!C687)</f>
        <v/>
      </c>
      <c r="B687">
        <f>'CLZ Pr'!O687</f>
        <v>0</v>
      </c>
      <c r="C687" s="14">
        <f>'CLZ Pr'!H687</f>
        <v>0</v>
      </c>
      <c r="D687">
        <f>'CLZ Pr'!W687</f>
        <v>0</v>
      </c>
      <c r="E687">
        <f>'CLZ Pr'!B687</f>
        <v>0</v>
      </c>
      <c r="F687">
        <f>'CLZ Pr'!N687</f>
        <v>0</v>
      </c>
      <c r="G687">
        <f>'CLZ Pr'!X687</f>
        <v>0</v>
      </c>
      <c r="H687">
        <f>'CLZ Pr'!E687</f>
        <v>0</v>
      </c>
      <c r="I687">
        <f>'CLZ Pr'!U687</f>
        <v>0</v>
      </c>
    </row>
    <row r="688" spans="1:9">
      <c r="A688" s="13" t="str">
        <f>IF('CLZ Pr'!C688 = "", "", 'CLZ Pr'!C688)</f>
        <v/>
      </c>
      <c r="B688">
        <f>'CLZ Pr'!O688</f>
        <v>0</v>
      </c>
      <c r="C688" s="14">
        <f>'CLZ Pr'!H688</f>
        <v>0</v>
      </c>
      <c r="D688">
        <f>'CLZ Pr'!W688</f>
        <v>0</v>
      </c>
      <c r="E688">
        <f>'CLZ Pr'!B688</f>
        <v>0</v>
      </c>
      <c r="F688">
        <f>'CLZ Pr'!N688</f>
        <v>0</v>
      </c>
      <c r="G688">
        <f>'CLZ Pr'!X688</f>
        <v>0</v>
      </c>
      <c r="H688">
        <f>'CLZ Pr'!E688</f>
        <v>0</v>
      </c>
      <c r="I688">
        <f>'CLZ Pr'!U688</f>
        <v>0</v>
      </c>
    </row>
    <row r="689" spans="1:9">
      <c r="A689" s="13" t="str">
        <f>IF('CLZ Pr'!C689 = "", "", 'CLZ Pr'!C689)</f>
        <v/>
      </c>
      <c r="B689">
        <f>'CLZ Pr'!O689</f>
        <v>0</v>
      </c>
      <c r="C689" s="14">
        <f>'CLZ Pr'!H689</f>
        <v>0</v>
      </c>
      <c r="D689">
        <f>'CLZ Pr'!W689</f>
        <v>0</v>
      </c>
      <c r="E689">
        <f>'CLZ Pr'!B689</f>
        <v>0</v>
      </c>
      <c r="F689">
        <f>'CLZ Pr'!N689</f>
        <v>0</v>
      </c>
      <c r="G689">
        <f>'CLZ Pr'!X689</f>
        <v>0</v>
      </c>
      <c r="H689">
        <f>'CLZ Pr'!E689</f>
        <v>0</v>
      </c>
      <c r="I689">
        <f>'CLZ Pr'!U689</f>
        <v>0</v>
      </c>
    </row>
    <row r="690" spans="1:9">
      <c r="A690" s="13" t="str">
        <f>IF('CLZ Pr'!C690 = "", "", 'CLZ Pr'!C690)</f>
        <v/>
      </c>
      <c r="B690">
        <f>'CLZ Pr'!O690</f>
        <v>0</v>
      </c>
      <c r="C690" s="14">
        <f>'CLZ Pr'!H690</f>
        <v>0</v>
      </c>
      <c r="D690">
        <f>'CLZ Pr'!W690</f>
        <v>0</v>
      </c>
      <c r="E690">
        <f>'CLZ Pr'!B690</f>
        <v>0</v>
      </c>
      <c r="F690">
        <f>'CLZ Pr'!N690</f>
        <v>0</v>
      </c>
      <c r="G690">
        <f>'CLZ Pr'!X690</f>
        <v>0</v>
      </c>
      <c r="H690">
        <f>'CLZ Pr'!E690</f>
        <v>0</v>
      </c>
      <c r="I690">
        <f>'CLZ Pr'!U690</f>
        <v>0</v>
      </c>
    </row>
    <row r="691" spans="1:9">
      <c r="A691" s="13" t="str">
        <f>IF('CLZ Pr'!C691 = "", "", 'CLZ Pr'!C691)</f>
        <v/>
      </c>
      <c r="B691">
        <f>'CLZ Pr'!O691</f>
        <v>0</v>
      </c>
      <c r="C691" s="14">
        <f>'CLZ Pr'!H691</f>
        <v>0</v>
      </c>
      <c r="D691">
        <f>'CLZ Pr'!W691</f>
        <v>0</v>
      </c>
      <c r="E691">
        <f>'CLZ Pr'!B691</f>
        <v>0</v>
      </c>
      <c r="F691">
        <f>'CLZ Pr'!N691</f>
        <v>0</v>
      </c>
      <c r="G691">
        <f>'CLZ Pr'!X691</f>
        <v>0</v>
      </c>
      <c r="H691">
        <f>'CLZ Pr'!E691</f>
        <v>0</v>
      </c>
      <c r="I691">
        <f>'CLZ Pr'!U691</f>
        <v>0</v>
      </c>
    </row>
    <row r="692" spans="1:9">
      <c r="A692" s="13" t="str">
        <f>IF('CLZ Pr'!C692 = "", "", 'CLZ Pr'!C692)</f>
        <v/>
      </c>
      <c r="B692">
        <f>'CLZ Pr'!O692</f>
        <v>0</v>
      </c>
      <c r="C692" s="14">
        <f>'CLZ Pr'!H692</f>
        <v>0</v>
      </c>
      <c r="D692">
        <f>'CLZ Pr'!W692</f>
        <v>0</v>
      </c>
      <c r="E692">
        <f>'CLZ Pr'!B692</f>
        <v>0</v>
      </c>
      <c r="F692">
        <f>'CLZ Pr'!N692</f>
        <v>0</v>
      </c>
      <c r="G692">
        <f>'CLZ Pr'!X692</f>
        <v>0</v>
      </c>
      <c r="H692">
        <f>'CLZ Pr'!E692</f>
        <v>0</v>
      </c>
      <c r="I692">
        <f>'CLZ Pr'!U692</f>
        <v>0</v>
      </c>
    </row>
    <row r="693" spans="1:9">
      <c r="A693" s="13" t="str">
        <f>IF('CLZ Pr'!C693 = "", "", 'CLZ Pr'!C693)</f>
        <v/>
      </c>
      <c r="B693">
        <f>'CLZ Pr'!O693</f>
        <v>0</v>
      </c>
      <c r="C693" s="14">
        <f>'CLZ Pr'!H693</f>
        <v>0</v>
      </c>
      <c r="D693">
        <f>'CLZ Pr'!W693</f>
        <v>0</v>
      </c>
      <c r="E693">
        <f>'CLZ Pr'!B693</f>
        <v>0</v>
      </c>
      <c r="F693">
        <f>'CLZ Pr'!N693</f>
        <v>0</v>
      </c>
      <c r="G693">
        <f>'CLZ Pr'!X693</f>
        <v>0</v>
      </c>
      <c r="H693">
        <f>'CLZ Pr'!E693</f>
        <v>0</v>
      </c>
      <c r="I693">
        <f>'CLZ Pr'!U693</f>
        <v>0</v>
      </c>
    </row>
    <row r="694" spans="1:9">
      <c r="A694" s="13" t="str">
        <f>IF('CLZ Pr'!C694 = "", "", 'CLZ Pr'!C694)</f>
        <v/>
      </c>
      <c r="B694">
        <f>'CLZ Pr'!O694</f>
        <v>0</v>
      </c>
      <c r="C694" s="14">
        <f>'CLZ Pr'!H694</f>
        <v>0</v>
      </c>
      <c r="D694">
        <f>'CLZ Pr'!W694</f>
        <v>0</v>
      </c>
      <c r="E694">
        <f>'CLZ Pr'!B694</f>
        <v>0</v>
      </c>
      <c r="F694">
        <f>'CLZ Pr'!N694</f>
        <v>0</v>
      </c>
      <c r="G694">
        <f>'CLZ Pr'!X694</f>
        <v>0</v>
      </c>
      <c r="H694">
        <f>'CLZ Pr'!E694</f>
        <v>0</v>
      </c>
      <c r="I694">
        <f>'CLZ Pr'!U694</f>
        <v>0</v>
      </c>
    </row>
    <row r="695" spans="1:9">
      <c r="A695" s="13" t="str">
        <f>IF('CLZ Pr'!C695 = "", "", 'CLZ Pr'!C695)</f>
        <v/>
      </c>
      <c r="B695">
        <f>'CLZ Pr'!O695</f>
        <v>0</v>
      </c>
      <c r="C695" s="14">
        <f>'CLZ Pr'!H695</f>
        <v>0</v>
      </c>
      <c r="D695">
        <f>'CLZ Pr'!W695</f>
        <v>0</v>
      </c>
      <c r="E695">
        <f>'CLZ Pr'!B695</f>
        <v>0</v>
      </c>
      <c r="F695">
        <f>'CLZ Pr'!N695</f>
        <v>0</v>
      </c>
      <c r="G695">
        <f>'CLZ Pr'!X695</f>
        <v>0</v>
      </c>
      <c r="H695">
        <f>'CLZ Pr'!E695</f>
        <v>0</v>
      </c>
      <c r="I695">
        <f>'CLZ Pr'!U695</f>
        <v>0</v>
      </c>
    </row>
    <row r="696" spans="1:9">
      <c r="A696" s="13" t="str">
        <f>IF('CLZ Pr'!C696 = "", "", 'CLZ Pr'!C696)</f>
        <v/>
      </c>
      <c r="B696">
        <f>'CLZ Pr'!O696</f>
        <v>0</v>
      </c>
      <c r="C696" s="14">
        <f>'CLZ Pr'!H696</f>
        <v>0</v>
      </c>
      <c r="D696">
        <f>'CLZ Pr'!W696</f>
        <v>0</v>
      </c>
      <c r="E696">
        <f>'CLZ Pr'!B696</f>
        <v>0</v>
      </c>
      <c r="F696">
        <f>'CLZ Pr'!N696</f>
        <v>0</v>
      </c>
      <c r="G696">
        <f>'CLZ Pr'!X696</f>
        <v>0</v>
      </c>
      <c r="H696">
        <f>'CLZ Pr'!E696</f>
        <v>0</v>
      </c>
      <c r="I696">
        <f>'CLZ Pr'!U696</f>
        <v>0</v>
      </c>
    </row>
    <row r="697" spans="1:9">
      <c r="A697" s="13" t="str">
        <f>IF('CLZ Pr'!C697 = "", "", 'CLZ Pr'!C697)</f>
        <v/>
      </c>
      <c r="B697">
        <f>'CLZ Pr'!O697</f>
        <v>0</v>
      </c>
      <c r="C697" s="14">
        <f>'CLZ Pr'!H697</f>
        <v>0</v>
      </c>
      <c r="D697">
        <f>'CLZ Pr'!W697</f>
        <v>0</v>
      </c>
      <c r="E697">
        <f>'CLZ Pr'!B697</f>
        <v>0</v>
      </c>
      <c r="F697">
        <f>'CLZ Pr'!N697</f>
        <v>0</v>
      </c>
      <c r="G697">
        <f>'CLZ Pr'!X697</f>
        <v>0</v>
      </c>
      <c r="H697">
        <f>'CLZ Pr'!E697</f>
        <v>0</v>
      </c>
      <c r="I697">
        <f>'CLZ Pr'!U697</f>
        <v>0</v>
      </c>
    </row>
    <row r="698" spans="1:9">
      <c r="A698" s="13" t="str">
        <f>IF('CLZ Pr'!C698 = "", "", 'CLZ Pr'!C698)</f>
        <v/>
      </c>
      <c r="B698">
        <f>'CLZ Pr'!O698</f>
        <v>0</v>
      </c>
      <c r="C698" s="14">
        <f>'CLZ Pr'!H698</f>
        <v>0</v>
      </c>
      <c r="D698">
        <f>'CLZ Pr'!W698</f>
        <v>0</v>
      </c>
      <c r="E698">
        <f>'CLZ Pr'!B698</f>
        <v>0</v>
      </c>
      <c r="F698">
        <f>'CLZ Pr'!N698</f>
        <v>0</v>
      </c>
      <c r="G698">
        <f>'CLZ Pr'!X698</f>
        <v>0</v>
      </c>
      <c r="H698">
        <f>'CLZ Pr'!E698</f>
        <v>0</v>
      </c>
      <c r="I698">
        <f>'CLZ Pr'!U698</f>
        <v>0</v>
      </c>
    </row>
    <row r="699" spans="1:9">
      <c r="A699" s="13" t="str">
        <f>IF('CLZ Pr'!C699 = "", "", 'CLZ Pr'!C699)</f>
        <v/>
      </c>
      <c r="B699">
        <f>'CLZ Pr'!O699</f>
        <v>0</v>
      </c>
      <c r="C699" s="14">
        <f>'CLZ Pr'!H699</f>
        <v>0</v>
      </c>
      <c r="D699">
        <f>'CLZ Pr'!W699</f>
        <v>0</v>
      </c>
      <c r="E699">
        <f>'CLZ Pr'!B699</f>
        <v>0</v>
      </c>
      <c r="F699">
        <f>'CLZ Pr'!N699</f>
        <v>0</v>
      </c>
      <c r="G699">
        <f>'CLZ Pr'!X699</f>
        <v>0</v>
      </c>
      <c r="H699">
        <f>'CLZ Pr'!E699</f>
        <v>0</v>
      </c>
      <c r="I699">
        <f>'CLZ Pr'!U699</f>
        <v>0</v>
      </c>
    </row>
    <row r="700" spans="1:9">
      <c r="A700" s="13" t="str">
        <f>IF('CLZ Pr'!C700 = "", "", 'CLZ Pr'!C700)</f>
        <v/>
      </c>
      <c r="B700">
        <f>'CLZ Pr'!O700</f>
        <v>0</v>
      </c>
      <c r="C700" s="14">
        <f>'CLZ Pr'!H700</f>
        <v>0</v>
      </c>
      <c r="D700">
        <f>'CLZ Pr'!W700</f>
        <v>0</v>
      </c>
      <c r="E700">
        <f>'CLZ Pr'!B700</f>
        <v>0</v>
      </c>
      <c r="F700">
        <f>'CLZ Pr'!N700</f>
        <v>0</v>
      </c>
      <c r="G700">
        <f>'CLZ Pr'!X700</f>
        <v>0</v>
      </c>
      <c r="H700">
        <f>'CLZ Pr'!E700</f>
        <v>0</v>
      </c>
      <c r="I700">
        <f>'CLZ Pr'!U700</f>
        <v>0</v>
      </c>
    </row>
    <row r="701" spans="1:9">
      <c r="A701" s="13" t="str">
        <f>IF('CLZ Pr'!C701 = "", "", 'CLZ Pr'!C701)</f>
        <v/>
      </c>
      <c r="B701">
        <f>'CLZ Pr'!O701</f>
        <v>0</v>
      </c>
      <c r="C701" s="14">
        <f>'CLZ Pr'!H701</f>
        <v>0</v>
      </c>
      <c r="D701">
        <f>'CLZ Pr'!W701</f>
        <v>0</v>
      </c>
      <c r="E701">
        <f>'CLZ Pr'!B701</f>
        <v>0</v>
      </c>
      <c r="F701">
        <f>'CLZ Pr'!N701</f>
        <v>0</v>
      </c>
      <c r="G701">
        <f>'CLZ Pr'!X701</f>
        <v>0</v>
      </c>
      <c r="H701">
        <f>'CLZ Pr'!E701</f>
        <v>0</v>
      </c>
      <c r="I701">
        <f>'CLZ Pr'!U701</f>
        <v>0</v>
      </c>
    </row>
    <row r="702" spans="1:9">
      <c r="A702" s="13" t="str">
        <f>IF('CLZ Pr'!C702 = "", "", 'CLZ Pr'!C702)</f>
        <v/>
      </c>
      <c r="B702">
        <f>'CLZ Pr'!O702</f>
        <v>0</v>
      </c>
      <c r="C702" s="14">
        <f>'CLZ Pr'!H702</f>
        <v>0</v>
      </c>
      <c r="D702">
        <f>'CLZ Pr'!W702</f>
        <v>0</v>
      </c>
      <c r="E702">
        <f>'CLZ Pr'!B702</f>
        <v>0</v>
      </c>
      <c r="F702">
        <f>'CLZ Pr'!N702</f>
        <v>0</v>
      </c>
      <c r="G702">
        <f>'CLZ Pr'!X702</f>
        <v>0</v>
      </c>
      <c r="H702">
        <f>'CLZ Pr'!E702</f>
        <v>0</v>
      </c>
      <c r="I702">
        <f>'CLZ Pr'!U702</f>
        <v>0</v>
      </c>
    </row>
    <row r="703" spans="1:9">
      <c r="A703" s="13" t="str">
        <f>IF('CLZ Pr'!C703 = "", "", 'CLZ Pr'!C703)</f>
        <v/>
      </c>
      <c r="B703">
        <f>'CLZ Pr'!O703</f>
        <v>0</v>
      </c>
      <c r="C703" s="14">
        <f>'CLZ Pr'!H703</f>
        <v>0</v>
      </c>
      <c r="D703">
        <f>'CLZ Pr'!W703</f>
        <v>0</v>
      </c>
      <c r="E703">
        <f>'CLZ Pr'!B703</f>
        <v>0</v>
      </c>
      <c r="F703">
        <f>'CLZ Pr'!N703</f>
        <v>0</v>
      </c>
      <c r="G703">
        <f>'CLZ Pr'!X703</f>
        <v>0</v>
      </c>
      <c r="H703">
        <f>'CLZ Pr'!E703</f>
        <v>0</v>
      </c>
      <c r="I703">
        <f>'CLZ Pr'!U703</f>
        <v>0</v>
      </c>
    </row>
    <row r="704" spans="1:9">
      <c r="A704" s="13" t="str">
        <f>IF('CLZ Pr'!C704 = "", "", 'CLZ Pr'!C704)</f>
        <v/>
      </c>
      <c r="B704">
        <f>'CLZ Pr'!O704</f>
        <v>0</v>
      </c>
      <c r="C704" s="14">
        <f>'CLZ Pr'!H704</f>
        <v>0</v>
      </c>
      <c r="D704">
        <f>'CLZ Pr'!W704</f>
        <v>0</v>
      </c>
      <c r="E704">
        <f>'CLZ Pr'!B704</f>
        <v>0</v>
      </c>
      <c r="F704">
        <f>'CLZ Pr'!N704</f>
        <v>0</v>
      </c>
      <c r="G704">
        <f>'CLZ Pr'!X704</f>
        <v>0</v>
      </c>
      <c r="H704">
        <f>'CLZ Pr'!E704</f>
        <v>0</v>
      </c>
      <c r="I704">
        <f>'CLZ Pr'!U704</f>
        <v>0</v>
      </c>
    </row>
    <row r="705" spans="1:9">
      <c r="A705" s="13" t="str">
        <f>IF('CLZ Pr'!C705 = "", "", 'CLZ Pr'!C705)</f>
        <v/>
      </c>
      <c r="B705">
        <f>'CLZ Pr'!O705</f>
        <v>0</v>
      </c>
      <c r="C705" s="14">
        <f>'CLZ Pr'!H705</f>
        <v>0</v>
      </c>
      <c r="D705">
        <f>'CLZ Pr'!W705</f>
        <v>0</v>
      </c>
      <c r="E705">
        <f>'CLZ Pr'!B705</f>
        <v>0</v>
      </c>
      <c r="F705">
        <f>'CLZ Pr'!N705</f>
        <v>0</v>
      </c>
      <c r="G705">
        <f>'CLZ Pr'!X705</f>
        <v>0</v>
      </c>
      <c r="H705">
        <f>'CLZ Pr'!E705</f>
        <v>0</v>
      </c>
      <c r="I705">
        <f>'CLZ Pr'!U705</f>
        <v>0</v>
      </c>
    </row>
    <row r="706" spans="1:9">
      <c r="A706" s="13" t="str">
        <f>IF('CLZ Pr'!C706 = "", "", 'CLZ Pr'!C706)</f>
        <v/>
      </c>
      <c r="B706">
        <f>'CLZ Pr'!O706</f>
        <v>0</v>
      </c>
      <c r="C706" s="14">
        <f>'CLZ Pr'!H706</f>
        <v>0</v>
      </c>
      <c r="D706">
        <f>'CLZ Pr'!W706</f>
        <v>0</v>
      </c>
      <c r="E706">
        <f>'CLZ Pr'!B706</f>
        <v>0</v>
      </c>
      <c r="F706">
        <f>'CLZ Pr'!N706</f>
        <v>0</v>
      </c>
      <c r="G706">
        <f>'CLZ Pr'!X706</f>
        <v>0</v>
      </c>
      <c r="H706">
        <f>'CLZ Pr'!E706</f>
        <v>0</v>
      </c>
      <c r="I706">
        <f>'CLZ Pr'!U706</f>
        <v>0</v>
      </c>
    </row>
    <row r="707" spans="1:9">
      <c r="A707" s="13" t="str">
        <f>IF('CLZ Pr'!C707 = "", "", 'CLZ Pr'!C707)</f>
        <v/>
      </c>
      <c r="B707">
        <f>'CLZ Pr'!O707</f>
        <v>0</v>
      </c>
      <c r="C707" s="14">
        <f>'CLZ Pr'!H707</f>
        <v>0</v>
      </c>
      <c r="D707">
        <f>'CLZ Pr'!W707</f>
        <v>0</v>
      </c>
      <c r="E707">
        <f>'CLZ Pr'!B707</f>
        <v>0</v>
      </c>
      <c r="F707">
        <f>'CLZ Pr'!N707</f>
        <v>0</v>
      </c>
      <c r="G707">
        <f>'CLZ Pr'!X707</f>
        <v>0</v>
      </c>
      <c r="H707">
        <f>'CLZ Pr'!E707</f>
        <v>0</v>
      </c>
      <c r="I707">
        <f>'CLZ Pr'!U707</f>
        <v>0</v>
      </c>
    </row>
    <row r="708" spans="1:9">
      <c r="A708" s="13" t="str">
        <f>IF('CLZ Pr'!C708 = "", "", 'CLZ Pr'!C708)</f>
        <v/>
      </c>
      <c r="B708">
        <f>'CLZ Pr'!O708</f>
        <v>0</v>
      </c>
      <c r="C708" s="14">
        <f>'CLZ Pr'!H708</f>
        <v>0</v>
      </c>
      <c r="D708">
        <f>'CLZ Pr'!W708</f>
        <v>0</v>
      </c>
      <c r="E708">
        <f>'CLZ Pr'!B708</f>
        <v>0</v>
      </c>
      <c r="F708">
        <f>'CLZ Pr'!N708</f>
        <v>0</v>
      </c>
      <c r="G708">
        <f>'CLZ Pr'!X708</f>
        <v>0</v>
      </c>
      <c r="H708">
        <f>'CLZ Pr'!E708</f>
        <v>0</v>
      </c>
      <c r="I708">
        <f>'CLZ Pr'!U708</f>
        <v>0</v>
      </c>
    </row>
    <row r="709" spans="1:9">
      <c r="A709" s="13" t="str">
        <f>IF('CLZ Pr'!C709 = "", "", 'CLZ Pr'!C709)</f>
        <v/>
      </c>
      <c r="B709">
        <f>'CLZ Pr'!O709</f>
        <v>0</v>
      </c>
      <c r="C709" s="14">
        <f>'CLZ Pr'!H709</f>
        <v>0</v>
      </c>
      <c r="D709">
        <f>'CLZ Pr'!W709</f>
        <v>0</v>
      </c>
      <c r="E709">
        <f>'CLZ Pr'!B709</f>
        <v>0</v>
      </c>
      <c r="F709">
        <f>'CLZ Pr'!N709</f>
        <v>0</v>
      </c>
      <c r="G709">
        <f>'CLZ Pr'!X709</f>
        <v>0</v>
      </c>
      <c r="H709">
        <f>'CLZ Pr'!E709</f>
        <v>0</v>
      </c>
      <c r="I709">
        <f>'CLZ Pr'!U709</f>
        <v>0</v>
      </c>
    </row>
    <row r="710" spans="1:9">
      <c r="A710" s="13" t="str">
        <f>IF('CLZ Pr'!C710 = "", "", 'CLZ Pr'!C710)</f>
        <v/>
      </c>
      <c r="B710">
        <f>'CLZ Pr'!O710</f>
        <v>0</v>
      </c>
      <c r="C710" s="14">
        <f>'CLZ Pr'!H710</f>
        <v>0</v>
      </c>
      <c r="D710">
        <f>'CLZ Pr'!W710</f>
        <v>0</v>
      </c>
      <c r="E710">
        <f>'CLZ Pr'!B710</f>
        <v>0</v>
      </c>
      <c r="F710">
        <f>'CLZ Pr'!N710</f>
        <v>0</v>
      </c>
      <c r="G710">
        <f>'CLZ Pr'!X710</f>
        <v>0</v>
      </c>
      <c r="H710">
        <f>'CLZ Pr'!E710</f>
        <v>0</v>
      </c>
      <c r="I710">
        <f>'CLZ Pr'!U710</f>
        <v>0</v>
      </c>
    </row>
    <row r="711" spans="1:9">
      <c r="A711" s="13" t="str">
        <f>IF('CLZ Pr'!C711 = "", "", 'CLZ Pr'!C711)</f>
        <v/>
      </c>
      <c r="B711">
        <f>'CLZ Pr'!O711</f>
        <v>0</v>
      </c>
      <c r="C711" s="14">
        <f>'CLZ Pr'!H711</f>
        <v>0</v>
      </c>
      <c r="D711">
        <f>'CLZ Pr'!W711</f>
        <v>0</v>
      </c>
      <c r="E711">
        <f>'CLZ Pr'!B711</f>
        <v>0</v>
      </c>
      <c r="F711">
        <f>'CLZ Pr'!N711</f>
        <v>0</v>
      </c>
      <c r="G711">
        <f>'CLZ Pr'!X711</f>
        <v>0</v>
      </c>
      <c r="H711">
        <f>'CLZ Pr'!E711</f>
        <v>0</v>
      </c>
      <c r="I711">
        <f>'CLZ Pr'!U711</f>
        <v>0</v>
      </c>
    </row>
    <row r="712" spans="1:9">
      <c r="A712" s="13" t="str">
        <f>IF('CLZ Pr'!C712 = "", "", 'CLZ Pr'!C712)</f>
        <v/>
      </c>
      <c r="B712">
        <f>'CLZ Pr'!O712</f>
        <v>0</v>
      </c>
      <c r="C712" s="14">
        <f>'CLZ Pr'!H712</f>
        <v>0</v>
      </c>
      <c r="D712">
        <f>'CLZ Pr'!W712</f>
        <v>0</v>
      </c>
      <c r="E712">
        <f>'CLZ Pr'!B712</f>
        <v>0</v>
      </c>
      <c r="F712">
        <f>'CLZ Pr'!N712</f>
        <v>0</v>
      </c>
      <c r="G712">
        <f>'CLZ Pr'!X712</f>
        <v>0</v>
      </c>
      <c r="H712">
        <f>'CLZ Pr'!E712</f>
        <v>0</v>
      </c>
      <c r="I712">
        <f>'CLZ Pr'!U712</f>
        <v>0</v>
      </c>
    </row>
    <row r="713" spans="1:9">
      <c r="A713" s="13" t="str">
        <f>IF('CLZ Pr'!C713 = "", "", 'CLZ Pr'!C713)</f>
        <v/>
      </c>
      <c r="B713">
        <f>'CLZ Pr'!O713</f>
        <v>0</v>
      </c>
      <c r="C713" s="14">
        <f>'CLZ Pr'!H713</f>
        <v>0</v>
      </c>
      <c r="D713">
        <f>'CLZ Pr'!W713</f>
        <v>0</v>
      </c>
      <c r="E713">
        <f>'CLZ Pr'!B713</f>
        <v>0</v>
      </c>
      <c r="F713">
        <f>'CLZ Pr'!N713</f>
        <v>0</v>
      </c>
      <c r="G713">
        <f>'CLZ Pr'!X713</f>
        <v>0</v>
      </c>
      <c r="H713">
        <f>'CLZ Pr'!E713</f>
        <v>0</v>
      </c>
      <c r="I713">
        <f>'CLZ Pr'!U713</f>
        <v>0</v>
      </c>
    </row>
    <row r="714" spans="1:9">
      <c r="A714" s="13" t="str">
        <f>IF('CLZ Pr'!C714 = "", "", 'CLZ Pr'!C714)</f>
        <v/>
      </c>
      <c r="B714">
        <f>'CLZ Pr'!O714</f>
        <v>0</v>
      </c>
      <c r="C714" s="14">
        <f>'CLZ Pr'!H714</f>
        <v>0</v>
      </c>
      <c r="D714">
        <f>'CLZ Pr'!W714</f>
        <v>0</v>
      </c>
      <c r="E714">
        <f>'CLZ Pr'!B714</f>
        <v>0</v>
      </c>
      <c r="F714">
        <f>'CLZ Pr'!N714</f>
        <v>0</v>
      </c>
      <c r="G714">
        <f>'CLZ Pr'!X714</f>
        <v>0</v>
      </c>
      <c r="H714">
        <f>'CLZ Pr'!E714</f>
        <v>0</v>
      </c>
      <c r="I714">
        <f>'CLZ Pr'!U714</f>
        <v>0</v>
      </c>
    </row>
    <row r="715" spans="1:9">
      <c r="A715" s="13" t="str">
        <f>IF('CLZ Pr'!C715 = "", "", 'CLZ Pr'!C715)</f>
        <v/>
      </c>
      <c r="B715">
        <f>'CLZ Pr'!O715</f>
        <v>0</v>
      </c>
      <c r="C715" s="14">
        <f>'CLZ Pr'!H715</f>
        <v>0</v>
      </c>
      <c r="D715">
        <f>'CLZ Pr'!W715</f>
        <v>0</v>
      </c>
      <c r="E715">
        <f>'CLZ Pr'!B715</f>
        <v>0</v>
      </c>
      <c r="F715">
        <f>'CLZ Pr'!N715</f>
        <v>0</v>
      </c>
      <c r="G715">
        <f>'CLZ Pr'!X715</f>
        <v>0</v>
      </c>
      <c r="H715">
        <f>'CLZ Pr'!E715</f>
        <v>0</v>
      </c>
      <c r="I715">
        <f>'CLZ Pr'!U715</f>
        <v>0</v>
      </c>
    </row>
    <row r="716" spans="1:9">
      <c r="A716" s="13" t="str">
        <f>IF('CLZ Pr'!C716 = "", "", 'CLZ Pr'!C716)</f>
        <v/>
      </c>
      <c r="B716">
        <f>'CLZ Pr'!O716</f>
        <v>0</v>
      </c>
      <c r="C716" s="14">
        <f>'CLZ Pr'!H716</f>
        <v>0</v>
      </c>
      <c r="D716">
        <f>'CLZ Pr'!W716</f>
        <v>0</v>
      </c>
      <c r="E716">
        <f>'CLZ Pr'!B716</f>
        <v>0</v>
      </c>
      <c r="F716">
        <f>'CLZ Pr'!N716</f>
        <v>0</v>
      </c>
      <c r="G716">
        <f>'CLZ Pr'!X716</f>
        <v>0</v>
      </c>
      <c r="H716">
        <f>'CLZ Pr'!E716</f>
        <v>0</v>
      </c>
      <c r="I716">
        <f>'CLZ Pr'!U716</f>
        <v>0</v>
      </c>
    </row>
    <row r="717" spans="1:9">
      <c r="A717" s="13" t="str">
        <f>IF('CLZ Pr'!C717 = "", "", 'CLZ Pr'!C717)</f>
        <v/>
      </c>
      <c r="B717">
        <f>'CLZ Pr'!O717</f>
        <v>0</v>
      </c>
      <c r="C717" s="14">
        <f>'CLZ Pr'!H717</f>
        <v>0</v>
      </c>
      <c r="D717">
        <f>'CLZ Pr'!W717</f>
        <v>0</v>
      </c>
      <c r="E717">
        <f>'CLZ Pr'!B717</f>
        <v>0</v>
      </c>
      <c r="F717">
        <f>'CLZ Pr'!N717</f>
        <v>0</v>
      </c>
      <c r="G717">
        <f>'CLZ Pr'!X717</f>
        <v>0</v>
      </c>
      <c r="H717">
        <f>'CLZ Pr'!E717</f>
        <v>0</v>
      </c>
      <c r="I717">
        <f>'CLZ Pr'!U717</f>
        <v>0</v>
      </c>
    </row>
    <row r="718" spans="1:9">
      <c r="A718" s="13" t="str">
        <f>IF('CLZ Pr'!C718 = "", "", 'CLZ Pr'!C718)</f>
        <v/>
      </c>
      <c r="B718">
        <f>'CLZ Pr'!O718</f>
        <v>0</v>
      </c>
      <c r="C718" s="14">
        <f>'CLZ Pr'!H718</f>
        <v>0</v>
      </c>
      <c r="D718">
        <f>'CLZ Pr'!W718</f>
        <v>0</v>
      </c>
      <c r="E718">
        <f>'CLZ Pr'!B718</f>
        <v>0</v>
      </c>
      <c r="F718">
        <f>'CLZ Pr'!N718</f>
        <v>0</v>
      </c>
      <c r="G718">
        <f>'CLZ Pr'!X718</f>
        <v>0</v>
      </c>
      <c r="H718">
        <f>'CLZ Pr'!E718</f>
        <v>0</v>
      </c>
      <c r="I718">
        <f>'CLZ Pr'!U718</f>
        <v>0</v>
      </c>
    </row>
    <row r="719" spans="1:9">
      <c r="A719" s="13" t="str">
        <f>IF('CLZ Pr'!C719 = "", "", 'CLZ Pr'!C719)</f>
        <v/>
      </c>
      <c r="B719">
        <f>'CLZ Pr'!O719</f>
        <v>0</v>
      </c>
      <c r="C719" s="14">
        <f>'CLZ Pr'!H719</f>
        <v>0</v>
      </c>
      <c r="D719">
        <f>'CLZ Pr'!W719</f>
        <v>0</v>
      </c>
      <c r="E719">
        <f>'CLZ Pr'!B719</f>
        <v>0</v>
      </c>
      <c r="F719">
        <f>'CLZ Pr'!N719</f>
        <v>0</v>
      </c>
      <c r="G719">
        <f>'CLZ Pr'!X719</f>
        <v>0</v>
      </c>
      <c r="H719">
        <f>'CLZ Pr'!E719</f>
        <v>0</v>
      </c>
      <c r="I719">
        <f>'CLZ Pr'!U719</f>
        <v>0</v>
      </c>
    </row>
    <row r="720" spans="1:9">
      <c r="A720" s="13" t="str">
        <f>IF('CLZ Pr'!C720 = "", "", 'CLZ Pr'!C720)</f>
        <v/>
      </c>
      <c r="B720">
        <f>'CLZ Pr'!O720</f>
        <v>0</v>
      </c>
      <c r="C720" s="14">
        <f>'CLZ Pr'!H720</f>
        <v>0</v>
      </c>
      <c r="D720">
        <f>'CLZ Pr'!W720</f>
        <v>0</v>
      </c>
      <c r="E720">
        <f>'CLZ Pr'!B720</f>
        <v>0</v>
      </c>
      <c r="F720">
        <f>'CLZ Pr'!N720</f>
        <v>0</v>
      </c>
      <c r="G720">
        <f>'CLZ Pr'!X720</f>
        <v>0</v>
      </c>
      <c r="H720">
        <f>'CLZ Pr'!E720</f>
        <v>0</v>
      </c>
      <c r="I720">
        <f>'CLZ Pr'!U720</f>
        <v>0</v>
      </c>
    </row>
    <row r="721" spans="1:9">
      <c r="A721" s="13" t="str">
        <f>IF('CLZ Pr'!C721 = "", "", 'CLZ Pr'!C721)</f>
        <v/>
      </c>
      <c r="B721">
        <f>'CLZ Pr'!O721</f>
        <v>0</v>
      </c>
      <c r="C721" s="14">
        <f>'CLZ Pr'!H721</f>
        <v>0</v>
      </c>
      <c r="D721">
        <f>'CLZ Pr'!W721</f>
        <v>0</v>
      </c>
      <c r="E721">
        <f>'CLZ Pr'!B721</f>
        <v>0</v>
      </c>
      <c r="F721">
        <f>'CLZ Pr'!N721</f>
        <v>0</v>
      </c>
      <c r="G721">
        <f>'CLZ Pr'!X721</f>
        <v>0</v>
      </c>
      <c r="H721">
        <f>'CLZ Pr'!E721</f>
        <v>0</v>
      </c>
      <c r="I721">
        <f>'CLZ Pr'!U721</f>
        <v>0</v>
      </c>
    </row>
    <row r="722" spans="1:9">
      <c r="A722" s="13" t="str">
        <f>IF('CLZ Pr'!C722 = "", "", 'CLZ Pr'!C722)</f>
        <v/>
      </c>
      <c r="B722">
        <f>'CLZ Pr'!O722</f>
        <v>0</v>
      </c>
      <c r="C722" s="14">
        <f>'CLZ Pr'!H722</f>
        <v>0</v>
      </c>
      <c r="D722">
        <f>'CLZ Pr'!W722</f>
        <v>0</v>
      </c>
      <c r="E722">
        <f>'CLZ Pr'!B722</f>
        <v>0</v>
      </c>
      <c r="F722">
        <f>'CLZ Pr'!N722</f>
        <v>0</v>
      </c>
      <c r="G722">
        <f>'CLZ Pr'!X722</f>
        <v>0</v>
      </c>
      <c r="H722">
        <f>'CLZ Pr'!E722</f>
        <v>0</v>
      </c>
      <c r="I722">
        <f>'CLZ Pr'!U722</f>
        <v>0</v>
      </c>
    </row>
    <row r="723" spans="1:9">
      <c r="A723" s="13" t="str">
        <f>IF('CLZ Pr'!C723 = "", "", 'CLZ Pr'!C723)</f>
        <v/>
      </c>
      <c r="B723">
        <f>'CLZ Pr'!O723</f>
        <v>0</v>
      </c>
      <c r="C723" s="14">
        <f>'CLZ Pr'!H723</f>
        <v>0</v>
      </c>
      <c r="D723">
        <f>'CLZ Pr'!W723</f>
        <v>0</v>
      </c>
      <c r="E723">
        <f>'CLZ Pr'!B723</f>
        <v>0</v>
      </c>
      <c r="F723">
        <f>'CLZ Pr'!N723</f>
        <v>0</v>
      </c>
      <c r="G723">
        <f>'CLZ Pr'!X723</f>
        <v>0</v>
      </c>
      <c r="H723">
        <f>'CLZ Pr'!E723</f>
        <v>0</v>
      </c>
      <c r="I723">
        <f>'CLZ Pr'!U723</f>
        <v>0</v>
      </c>
    </row>
    <row r="724" spans="1:9">
      <c r="A724" s="13" t="str">
        <f>IF('CLZ Pr'!C724 = "", "", 'CLZ Pr'!C724)</f>
        <v/>
      </c>
      <c r="B724">
        <f>'CLZ Pr'!O724</f>
        <v>0</v>
      </c>
      <c r="C724" s="14">
        <f>'CLZ Pr'!H724</f>
        <v>0</v>
      </c>
      <c r="D724">
        <f>'CLZ Pr'!W724</f>
        <v>0</v>
      </c>
      <c r="E724">
        <f>'CLZ Pr'!B724</f>
        <v>0</v>
      </c>
      <c r="F724">
        <f>'CLZ Pr'!N724</f>
        <v>0</v>
      </c>
      <c r="G724">
        <f>'CLZ Pr'!X724</f>
        <v>0</v>
      </c>
      <c r="H724">
        <f>'CLZ Pr'!E724</f>
        <v>0</v>
      </c>
      <c r="I724">
        <f>'CLZ Pr'!U724</f>
        <v>0</v>
      </c>
    </row>
    <row r="725" spans="1:9">
      <c r="A725" s="13" t="str">
        <f>IF('CLZ Pr'!C725 = "", "", 'CLZ Pr'!C725)</f>
        <v/>
      </c>
      <c r="B725">
        <f>'CLZ Pr'!O725</f>
        <v>0</v>
      </c>
      <c r="C725" s="14">
        <f>'CLZ Pr'!H725</f>
        <v>0</v>
      </c>
      <c r="D725">
        <f>'CLZ Pr'!W725</f>
        <v>0</v>
      </c>
      <c r="E725">
        <f>'CLZ Pr'!B725</f>
        <v>0</v>
      </c>
      <c r="F725">
        <f>'CLZ Pr'!N725</f>
        <v>0</v>
      </c>
      <c r="G725">
        <f>'CLZ Pr'!X725</f>
        <v>0</v>
      </c>
      <c r="H725">
        <f>'CLZ Pr'!E725</f>
        <v>0</v>
      </c>
      <c r="I725">
        <f>'CLZ Pr'!U725</f>
        <v>0</v>
      </c>
    </row>
    <row r="726" spans="1:9">
      <c r="A726" s="13" t="str">
        <f>IF('CLZ Pr'!C726 = "", "", 'CLZ Pr'!C726)</f>
        <v/>
      </c>
      <c r="B726">
        <f>'CLZ Pr'!O726</f>
        <v>0</v>
      </c>
      <c r="C726" s="14">
        <f>'CLZ Pr'!H726</f>
        <v>0</v>
      </c>
      <c r="D726">
        <f>'CLZ Pr'!W726</f>
        <v>0</v>
      </c>
      <c r="E726">
        <f>'CLZ Pr'!B726</f>
        <v>0</v>
      </c>
      <c r="F726">
        <f>'CLZ Pr'!N726</f>
        <v>0</v>
      </c>
      <c r="G726">
        <f>'CLZ Pr'!X726</f>
        <v>0</v>
      </c>
      <c r="H726">
        <f>'CLZ Pr'!E726</f>
        <v>0</v>
      </c>
      <c r="I726">
        <f>'CLZ Pr'!U726</f>
        <v>0</v>
      </c>
    </row>
    <row r="727" spans="1:9">
      <c r="A727" s="13" t="str">
        <f>IF('CLZ Pr'!C727 = "", "", 'CLZ Pr'!C727)</f>
        <v/>
      </c>
      <c r="B727">
        <f>'CLZ Pr'!O727</f>
        <v>0</v>
      </c>
      <c r="C727" s="14">
        <f>'CLZ Pr'!H727</f>
        <v>0</v>
      </c>
      <c r="D727">
        <f>'CLZ Pr'!W727</f>
        <v>0</v>
      </c>
      <c r="E727">
        <f>'CLZ Pr'!B727</f>
        <v>0</v>
      </c>
      <c r="F727">
        <f>'CLZ Pr'!N727</f>
        <v>0</v>
      </c>
      <c r="G727">
        <f>'CLZ Pr'!X727</f>
        <v>0</v>
      </c>
      <c r="H727">
        <f>'CLZ Pr'!E727</f>
        <v>0</v>
      </c>
      <c r="I727">
        <f>'CLZ Pr'!U727</f>
        <v>0</v>
      </c>
    </row>
    <row r="728" spans="1:9">
      <c r="A728" s="13" t="str">
        <f>IF('CLZ Pr'!C728 = "", "", 'CLZ Pr'!C728)</f>
        <v/>
      </c>
      <c r="B728">
        <f>'CLZ Pr'!O728</f>
        <v>0</v>
      </c>
      <c r="C728" s="14">
        <f>'CLZ Pr'!H728</f>
        <v>0</v>
      </c>
      <c r="D728">
        <f>'CLZ Pr'!W728</f>
        <v>0</v>
      </c>
      <c r="E728">
        <f>'CLZ Pr'!B728</f>
        <v>0</v>
      </c>
      <c r="F728">
        <f>'CLZ Pr'!N728</f>
        <v>0</v>
      </c>
      <c r="G728">
        <f>'CLZ Pr'!X728</f>
        <v>0</v>
      </c>
      <c r="H728">
        <f>'CLZ Pr'!E728</f>
        <v>0</v>
      </c>
      <c r="I728">
        <f>'CLZ Pr'!U728</f>
        <v>0</v>
      </c>
    </row>
    <row r="729" spans="1:9">
      <c r="A729" s="13" t="str">
        <f>IF('CLZ Pr'!C729 = "", "", 'CLZ Pr'!C729)</f>
        <v/>
      </c>
      <c r="B729">
        <f>'CLZ Pr'!O729</f>
        <v>0</v>
      </c>
      <c r="C729" s="14">
        <f>'CLZ Pr'!H729</f>
        <v>0</v>
      </c>
      <c r="D729">
        <f>'CLZ Pr'!W729</f>
        <v>0</v>
      </c>
      <c r="E729">
        <f>'CLZ Pr'!B729</f>
        <v>0</v>
      </c>
      <c r="F729">
        <f>'CLZ Pr'!N729</f>
        <v>0</v>
      </c>
      <c r="G729">
        <f>'CLZ Pr'!X729</f>
        <v>0</v>
      </c>
      <c r="H729">
        <f>'CLZ Pr'!E729</f>
        <v>0</v>
      </c>
      <c r="I729">
        <f>'CLZ Pr'!U729</f>
        <v>0</v>
      </c>
    </row>
    <row r="730" spans="1:9">
      <c r="A730" s="13" t="str">
        <f>IF('CLZ Pr'!C730 = "", "", 'CLZ Pr'!C730)</f>
        <v/>
      </c>
      <c r="B730">
        <f>'CLZ Pr'!O730</f>
        <v>0</v>
      </c>
      <c r="C730" s="14">
        <f>'CLZ Pr'!H730</f>
        <v>0</v>
      </c>
      <c r="D730">
        <f>'CLZ Pr'!W730</f>
        <v>0</v>
      </c>
      <c r="E730">
        <f>'CLZ Pr'!B730</f>
        <v>0</v>
      </c>
      <c r="F730">
        <f>'CLZ Pr'!N730</f>
        <v>0</v>
      </c>
      <c r="G730">
        <f>'CLZ Pr'!X730</f>
        <v>0</v>
      </c>
      <c r="H730">
        <f>'CLZ Pr'!E730</f>
        <v>0</v>
      </c>
      <c r="I730">
        <f>'CLZ Pr'!U730</f>
        <v>0</v>
      </c>
    </row>
    <row r="731" spans="1:9">
      <c r="A731" s="13" t="str">
        <f>IF('CLZ Pr'!C731 = "", "", 'CLZ Pr'!C731)</f>
        <v/>
      </c>
      <c r="B731">
        <f>'CLZ Pr'!O731</f>
        <v>0</v>
      </c>
      <c r="C731" s="14">
        <f>'CLZ Pr'!H731</f>
        <v>0</v>
      </c>
      <c r="D731">
        <f>'CLZ Pr'!W731</f>
        <v>0</v>
      </c>
      <c r="E731">
        <f>'CLZ Pr'!B731</f>
        <v>0</v>
      </c>
      <c r="F731">
        <f>'CLZ Pr'!N731</f>
        <v>0</v>
      </c>
      <c r="G731">
        <f>'CLZ Pr'!X731</f>
        <v>0</v>
      </c>
      <c r="H731">
        <f>'CLZ Pr'!E731</f>
        <v>0</v>
      </c>
      <c r="I731">
        <f>'CLZ Pr'!U731</f>
        <v>0</v>
      </c>
    </row>
    <row r="732" spans="1:9">
      <c r="A732" s="13" t="str">
        <f>IF('CLZ Pr'!C732 = "", "", 'CLZ Pr'!C732)</f>
        <v/>
      </c>
      <c r="B732">
        <f>'CLZ Pr'!O732</f>
        <v>0</v>
      </c>
      <c r="C732" s="14">
        <f>'CLZ Pr'!H732</f>
        <v>0</v>
      </c>
      <c r="D732">
        <f>'CLZ Pr'!W732</f>
        <v>0</v>
      </c>
      <c r="E732">
        <f>'CLZ Pr'!B732</f>
        <v>0</v>
      </c>
      <c r="F732">
        <f>'CLZ Pr'!N732</f>
        <v>0</v>
      </c>
      <c r="G732">
        <f>'CLZ Pr'!X732</f>
        <v>0</v>
      </c>
      <c r="H732">
        <f>'CLZ Pr'!E732</f>
        <v>0</v>
      </c>
      <c r="I732">
        <f>'CLZ Pr'!U732</f>
        <v>0</v>
      </c>
    </row>
    <row r="733" spans="1:9">
      <c r="A733" s="13" t="str">
        <f>IF('CLZ Pr'!C733 = "", "", 'CLZ Pr'!C733)</f>
        <v/>
      </c>
      <c r="B733">
        <f>'CLZ Pr'!O733</f>
        <v>0</v>
      </c>
      <c r="C733" s="14">
        <f>'CLZ Pr'!H733</f>
        <v>0</v>
      </c>
      <c r="D733">
        <f>'CLZ Pr'!W733</f>
        <v>0</v>
      </c>
      <c r="E733">
        <f>'CLZ Pr'!B733</f>
        <v>0</v>
      </c>
      <c r="F733">
        <f>'CLZ Pr'!N733</f>
        <v>0</v>
      </c>
      <c r="G733">
        <f>'CLZ Pr'!X733</f>
        <v>0</v>
      </c>
      <c r="H733">
        <f>'CLZ Pr'!E733</f>
        <v>0</v>
      </c>
      <c r="I733">
        <f>'CLZ Pr'!U733</f>
        <v>0</v>
      </c>
    </row>
    <row r="734" spans="1:9">
      <c r="A734" s="13" t="str">
        <f>IF('CLZ Pr'!C734 = "", "", 'CLZ Pr'!C734)</f>
        <v/>
      </c>
      <c r="B734">
        <f>'CLZ Pr'!O734</f>
        <v>0</v>
      </c>
      <c r="C734" s="14">
        <f>'CLZ Pr'!H734</f>
        <v>0</v>
      </c>
      <c r="D734">
        <f>'CLZ Pr'!W734</f>
        <v>0</v>
      </c>
      <c r="E734">
        <f>'CLZ Pr'!B734</f>
        <v>0</v>
      </c>
      <c r="F734">
        <f>'CLZ Pr'!N734</f>
        <v>0</v>
      </c>
      <c r="G734">
        <f>'CLZ Pr'!X734</f>
        <v>0</v>
      </c>
      <c r="H734">
        <f>'CLZ Pr'!E734</f>
        <v>0</v>
      </c>
      <c r="I734">
        <f>'CLZ Pr'!U734</f>
        <v>0</v>
      </c>
    </row>
    <row r="735" spans="1:9">
      <c r="A735" s="13" t="str">
        <f>IF('CLZ Pr'!C735 = "", "", 'CLZ Pr'!C735)</f>
        <v/>
      </c>
      <c r="B735">
        <f>'CLZ Pr'!O735</f>
        <v>0</v>
      </c>
      <c r="C735" s="14">
        <f>'CLZ Pr'!H735</f>
        <v>0</v>
      </c>
      <c r="D735">
        <f>'CLZ Pr'!W735</f>
        <v>0</v>
      </c>
      <c r="E735">
        <f>'CLZ Pr'!B735</f>
        <v>0</v>
      </c>
      <c r="F735">
        <f>'CLZ Pr'!N735</f>
        <v>0</v>
      </c>
      <c r="G735">
        <f>'CLZ Pr'!X735</f>
        <v>0</v>
      </c>
      <c r="H735">
        <f>'CLZ Pr'!E735</f>
        <v>0</v>
      </c>
      <c r="I735">
        <f>'CLZ Pr'!U735</f>
        <v>0</v>
      </c>
    </row>
    <row r="736" spans="1:9">
      <c r="A736" s="13" t="str">
        <f>IF('CLZ Pr'!C736 = "", "", 'CLZ Pr'!C736)</f>
        <v/>
      </c>
      <c r="B736">
        <f>'CLZ Pr'!O736</f>
        <v>0</v>
      </c>
      <c r="C736" s="14">
        <f>'CLZ Pr'!H736</f>
        <v>0</v>
      </c>
      <c r="D736">
        <f>'CLZ Pr'!W736</f>
        <v>0</v>
      </c>
      <c r="E736">
        <f>'CLZ Pr'!B736</f>
        <v>0</v>
      </c>
      <c r="F736">
        <f>'CLZ Pr'!N736</f>
        <v>0</v>
      </c>
      <c r="G736">
        <f>'CLZ Pr'!X736</f>
        <v>0</v>
      </c>
      <c r="H736">
        <f>'CLZ Pr'!E736</f>
        <v>0</v>
      </c>
      <c r="I736">
        <f>'CLZ Pr'!U736</f>
        <v>0</v>
      </c>
    </row>
    <row r="737" spans="1:9">
      <c r="A737" s="13" t="str">
        <f>IF('CLZ Pr'!C737 = "", "", 'CLZ Pr'!C737)</f>
        <v/>
      </c>
      <c r="B737">
        <f>'CLZ Pr'!O737</f>
        <v>0</v>
      </c>
      <c r="C737" s="14">
        <f>'CLZ Pr'!H737</f>
        <v>0</v>
      </c>
      <c r="D737">
        <f>'CLZ Pr'!W737</f>
        <v>0</v>
      </c>
      <c r="E737">
        <f>'CLZ Pr'!B737</f>
        <v>0</v>
      </c>
      <c r="F737">
        <f>'CLZ Pr'!N737</f>
        <v>0</v>
      </c>
      <c r="G737">
        <f>'CLZ Pr'!X737</f>
        <v>0</v>
      </c>
      <c r="H737">
        <f>'CLZ Pr'!E737</f>
        <v>0</v>
      </c>
      <c r="I737">
        <f>'CLZ Pr'!U737</f>
        <v>0</v>
      </c>
    </row>
    <row r="738" spans="1:9">
      <c r="A738" s="13" t="str">
        <f>IF('CLZ Pr'!C738 = "", "", 'CLZ Pr'!C738)</f>
        <v/>
      </c>
      <c r="B738">
        <f>'CLZ Pr'!O738</f>
        <v>0</v>
      </c>
      <c r="C738" s="14">
        <f>'CLZ Pr'!H738</f>
        <v>0</v>
      </c>
      <c r="D738">
        <f>'CLZ Pr'!W738</f>
        <v>0</v>
      </c>
      <c r="E738">
        <f>'CLZ Pr'!B738</f>
        <v>0</v>
      </c>
      <c r="F738">
        <f>'CLZ Pr'!N738</f>
        <v>0</v>
      </c>
      <c r="G738">
        <f>'CLZ Pr'!X738</f>
        <v>0</v>
      </c>
      <c r="H738">
        <f>'CLZ Pr'!E738</f>
        <v>0</v>
      </c>
      <c r="I738">
        <f>'CLZ Pr'!U738</f>
        <v>0</v>
      </c>
    </row>
    <row r="739" spans="1:9">
      <c r="A739" s="13" t="str">
        <f>IF('CLZ Pr'!C739 = "", "", 'CLZ Pr'!C739)</f>
        <v/>
      </c>
      <c r="B739">
        <f>'CLZ Pr'!O739</f>
        <v>0</v>
      </c>
      <c r="C739" s="14">
        <f>'CLZ Pr'!H739</f>
        <v>0</v>
      </c>
      <c r="D739">
        <f>'CLZ Pr'!W739</f>
        <v>0</v>
      </c>
      <c r="E739">
        <f>'CLZ Pr'!B739</f>
        <v>0</v>
      </c>
      <c r="F739">
        <f>'CLZ Pr'!N739</f>
        <v>0</v>
      </c>
      <c r="G739">
        <f>'CLZ Pr'!X739</f>
        <v>0</v>
      </c>
      <c r="H739">
        <f>'CLZ Pr'!E739</f>
        <v>0</v>
      </c>
      <c r="I739">
        <f>'CLZ Pr'!U739</f>
        <v>0</v>
      </c>
    </row>
    <row r="740" spans="1:9">
      <c r="A740" s="13" t="str">
        <f>IF('CLZ Pr'!C740 = "", "", 'CLZ Pr'!C740)</f>
        <v/>
      </c>
      <c r="B740">
        <f>'CLZ Pr'!O740</f>
        <v>0</v>
      </c>
      <c r="C740" s="14">
        <f>'CLZ Pr'!H740</f>
        <v>0</v>
      </c>
      <c r="D740">
        <f>'CLZ Pr'!W740</f>
        <v>0</v>
      </c>
      <c r="E740">
        <f>'CLZ Pr'!B740</f>
        <v>0</v>
      </c>
      <c r="F740">
        <f>'CLZ Pr'!N740</f>
        <v>0</v>
      </c>
      <c r="G740">
        <f>'CLZ Pr'!X740</f>
        <v>0</v>
      </c>
      <c r="H740">
        <f>'CLZ Pr'!E740</f>
        <v>0</v>
      </c>
      <c r="I740">
        <f>'CLZ Pr'!U740</f>
        <v>0</v>
      </c>
    </row>
    <row r="741" spans="1:9">
      <c r="A741" s="13" t="str">
        <f>IF('CLZ Pr'!C741 = "", "", 'CLZ Pr'!C741)</f>
        <v/>
      </c>
      <c r="B741">
        <f>'CLZ Pr'!O741</f>
        <v>0</v>
      </c>
      <c r="C741" s="14">
        <f>'CLZ Pr'!H741</f>
        <v>0</v>
      </c>
      <c r="D741">
        <f>'CLZ Pr'!W741</f>
        <v>0</v>
      </c>
      <c r="E741">
        <f>'CLZ Pr'!B741</f>
        <v>0</v>
      </c>
      <c r="F741">
        <f>'CLZ Pr'!N741</f>
        <v>0</v>
      </c>
      <c r="G741">
        <f>'CLZ Pr'!X741</f>
        <v>0</v>
      </c>
      <c r="H741">
        <f>'CLZ Pr'!E741</f>
        <v>0</v>
      </c>
      <c r="I741">
        <f>'CLZ Pr'!U741</f>
        <v>0</v>
      </c>
    </row>
    <row r="742" spans="1:9">
      <c r="A742" s="13" t="str">
        <f>IF('CLZ Pr'!C742 = "", "", 'CLZ Pr'!C742)</f>
        <v/>
      </c>
      <c r="B742">
        <f>'CLZ Pr'!O742</f>
        <v>0</v>
      </c>
      <c r="C742" s="14">
        <f>'CLZ Pr'!H742</f>
        <v>0</v>
      </c>
      <c r="D742">
        <f>'CLZ Pr'!W742</f>
        <v>0</v>
      </c>
      <c r="E742">
        <f>'CLZ Pr'!B742</f>
        <v>0</v>
      </c>
      <c r="F742">
        <f>'CLZ Pr'!N742</f>
        <v>0</v>
      </c>
      <c r="G742">
        <f>'CLZ Pr'!X742</f>
        <v>0</v>
      </c>
      <c r="H742">
        <f>'CLZ Pr'!E742</f>
        <v>0</v>
      </c>
      <c r="I742">
        <f>'CLZ Pr'!U742</f>
        <v>0</v>
      </c>
    </row>
    <row r="743" spans="1:9">
      <c r="A743" s="13" t="str">
        <f>IF('CLZ Pr'!C743 = "", "", 'CLZ Pr'!C743)</f>
        <v/>
      </c>
      <c r="B743">
        <f>'CLZ Pr'!O743</f>
        <v>0</v>
      </c>
      <c r="C743" s="14">
        <f>'CLZ Pr'!H743</f>
        <v>0</v>
      </c>
      <c r="D743">
        <f>'CLZ Pr'!W743</f>
        <v>0</v>
      </c>
      <c r="E743">
        <f>'CLZ Pr'!B743</f>
        <v>0</v>
      </c>
      <c r="F743">
        <f>'CLZ Pr'!N743</f>
        <v>0</v>
      </c>
      <c r="G743">
        <f>'CLZ Pr'!X743</f>
        <v>0</v>
      </c>
      <c r="H743">
        <f>'CLZ Pr'!E743</f>
        <v>0</v>
      </c>
      <c r="I743">
        <f>'CLZ Pr'!U743</f>
        <v>0</v>
      </c>
    </row>
    <row r="744" spans="1:9">
      <c r="A744" s="13" t="str">
        <f>IF('CLZ Pr'!C744 = "", "", 'CLZ Pr'!C744)</f>
        <v/>
      </c>
      <c r="B744">
        <f>'CLZ Pr'!O744</f>
        <v>0</v>
      </c>
      <c r="C744" s="14">
        <f>'CLZ Pr'!H744</f>
        <v>0</v>
      </c>
      <c r="D744">
        <f>'CLZ Pr'!W744</f>
        <v>0</v>
      </c>
      <c r="E744">
        <f>'CLZ Pr'!B744</f>
        <v>0</v>
      </c>
      <c r="F744">
        <f>'CLZ Pr'!N744</f>
        <v>0</v>
      </c>
      <c r="G744">
        <f>'CLZ Pr'!X744</f>
        <v>0</v>
      </c>
      <c r="H744">
        <f>'CLZ Pr'!E744</f>
        <v>0</v>
      </c>
      <c r="I744">
        <f>'CLZ Pr'!U744</f>
        <v>0</v>
      </c>
    </row>
    <row r="745" spans="1:9">
      <c r="A745" s="13" t="str">
        <f>IF('CLZ Pr'!C745 = "", "", 'CLZ Pr'!C745)</f>
        <v/>
      </c>
      <c r="B745">
        <f>'CLZ Pr'!O745</f>
        <v>0</v>
      </c>
      <c r="C745" s="14">
        <f>'CLZ Pr'!H745</f>
        <v>0</v>
      </c>
      <c r="D745">
        <f>'CLZ Pr'!W745</f>
        <v>0</v>
      </c>
      <c r="E745">
        <f>'CLZ Pr'!B745</f>
        <v>0</v>
      </c>
      <c r="F745">
        <f>'CLZ Pr'!N745</f>
        <v>0</v>
      </c>
      <c r="G745">
        <f>'CLZ Pr'!X745</f>
        <v>0</v>
      </c>
      <c r="H745">
        <f>'CLZ Pr'!E745</f>
        <v>0</v>
      </c>
      <c r="I745">
        <f>'CLZ Pr'!U745</f>
        <v>0</v>
      </c>
    </row>
    <row r="746" spans="1:9">
      <c r="A746" s="13" t="str">
        <f>IF('CLZ Pr'!C746 = "", "", 'CLZ Pr'!C746)</f>
        <v/>
      </c>
      <c r="B746">
        <f>'CLZ Pr'!O746</f>
        <v>0</v>
      </c>
      <c r="C746" s="14">
        <f>'CLZ Pr'!H746</f>
        <v>0</v>
      </c>
      <c r="D746">
        <f>'CLZ Pr'!W746</f>
        <v>0</v>
      </c>
      <c r="E746">
        <f>'CLZ Pr'!B746</f>
        <v>0</v>
      </c>
      <c r="F746">
        <f>'CLZ Pr'!N746</f>
        <v>0</v>
      </c>
      <c r="G746">
        <f>'CLZ Pr'!X746</f>
        <v>0</v>
      </c>
      <c r="H746">
        <f>'CLZ Pr'!E746</f>
        <v>0</v>
      </c>
      <c r="I746">
        <f>'CLZ Pr'!U746</f>
        <v>0</v>
      </c>
    </row>
    <row r="747" spans="1:9">
      <c r="A747" s="13" t="str">
        <f>IF('CLZ Pr'!C747 = "", "", 'CLZ Pr'!C747)</f>
        <v/>
      </c>
      <c r="B747">
        <f>'CLZ Pr'!O747</f>
        <v>0</v>
      </c>
      <c r="C747" s="14">
        <f>'CLZ Pr'!H747</f>
        <v>0</v>
      </c>
      <c r="D747">
        <f>'CLZ Pr'!W747</f>
        <v>0</v>
      </c>
      <c r="E747">
        <f>'CLZ Pr'!B747</f>
        <v>0</v>
      </c>
      <c r="F747">
        <f>'CLZ Pr'!N747</f>
        <v>0</v>
      </c>
      <c r="G747">
        <f>'CLZ Pr'!X747</f>
        <v>0</v>
      </c>
      <c r="H747">
        <f>'CLZ Pr'!E747</f>
        <v>0</v>
      </c>
      <c r="I747">
        <f>'CLZ Pr'!U747</f>
        <v>0</v>
      </c>
    </row>
    <row r="748" spans="1:9">
      <c r="A748" s="13" t="str">
        <f>IF('CLZ Pr'!C748 = "", "", 'CLZ Pr'!C748)</f>
        <v/>
      </c>
      <c r="B748">
        <f>'CLZ Pr'!O748</f>
        <v>0</v>
      </c>
      <c r="C748" s="14">
        <f>'CLZ Pr'!H748</f>
        <v>0</v>
      </c>
      <c r="D748">
        <f>'CLZ Pr'!W748</f>
        <v>0</v>
      </c>
      <c r="E748">
        <f>'CLZ Pr'!B748</f>
        <v>0</v>
      </c>
      <c r="F748">
        <f>'CLZ Pr'!N748</f>
        <v>0</v>
      </c>
      <c r="G748">
        <f>'CLZ Pr'!X748</f>
        <v>0</v>
      </c>
      <c r="H748">
        <f>'CLZ Pr'!E748</f>
        <v>0</v>
      </c>
      <c r="I748">
        <f>'CLZ Pr'!U748</f>
        <v>0</v>
      </c>
    </row>
    <row r="749" spans="1:9">
      <c r="A749" s="13" t="str">
        <f>IF('CLZ Pr'!C749 = "", "", 'CLZ Pr'!C749)</f>
        <v/>
      </c>
      <c r="B749">
        <f>'CLZ Pr'!O749</f>
        <v>0</v>
      </c>
      <c r="C749" s="14">
        <f>'CLZ Pr'!H749</f>
        <v>0</v>
      </c>
      <c r="D749">
        <f>'CLZ Pr'!W749</f>
        <v>0</v>
      </c>
      <c r="E749">
        <f>'CLZ Pr'!B749</f>
        <v>0</v>
      </c>
      <c r="F749">
        <f>'CLZ Pr'!N749</f>
        <v>0</v>
      </c>
      <c r="G749">
        <f>'CLZ Pr'!X749</f>
        <v>0</v>
      </c>
      <c r="H749">
        <f>'CLZ Pr'!E749</f>
        <v>0</v>
      </c>
      <c r="I749">
        <f>'CLZ Pr'!U749</f>
        <v>0</v>
      </c>
    </row>
    <row r="750" spans="1:9">
      <c r="A750" s="13" t="str">
        <f>IF('CLZ Pr'!C750 = "", "", 'CLZ Pr'!C750)</f>
        <v/>
      </c>
      <c r="B750">
        <f>'CLZ Pr'!O750</f>
        <v>0</v>
      </c>
      <c r="C750" s="14">
        <f>'CLZ Pr'!H750</f>
        <v>0</v>
      </c>
      <c r="D750">
        <f>'CLZ Pr'!W750</f>
        <v>0</v>
      </c>
      <c r="E750">
        <f>'CLZ Pr'!B750</f>
        <v>0</v>
      </c>
      <c r="F750">
        <f>'CLZ Pr'!N750</f>
        <v>0</v>
      </c>
      <c r="G750">
        <f>'CLZ Pr'!X750</f>
        <v>0</v>
      </c>
      <c r="H750">
        <f>'CLZ Pr'!E750</f>
        <v>0</v>
      </c>
      <c r="I750">
        <f>'CLZ Pr'!U750</f>
        <v>0</v>
      </c>
    </row>
    <row r="751" spans="1:9">
      <c r="A751" s="13" t="str">
        <f>IF('CLZ Pr'!C751 = "", "", 'CLZ Pr'!C751)</f>
        <v/>
      </c>
      <c r="B751">
        <f>'CLZ Pr'!O751</f>
        <v>0</v>
      </c>
      <c r="C751" s="14">
        <f>'CLZ Pr'!H751</f>
        <v>0</v>
      </c>
      <c r="D751">
        <f>'CLZ Pr'!W751</f>
        <v>0</v>
      </c>
      <c r="E751">
        <f>'CLZ Pr'!B751</f>
        <v>0</v>
      </c>
      <c r="F751">
        <f>'CLZ Pr'!N751</f>
        <v>0</v>
      </c>
      <c r="G751">
        <f>'CLZ Pr'!X751</f>
        <v>0</v>
      </c>
      <c r="H751">
        <f>'CLZ Pr'!E751</f>
        <v>0</v>
      </c>
      <c r="I751">
        <f>'CLZ Pr'!U751</f>
        <v>0</v>
      </c>
    </row>
    <row r="752" spans="1:9">
      <c r="A752" s="13" t="str">
        <f>IF('CLZ Pr'!C752 = "", "", 'CLZ Pr'!C752)</f>
        <v/>
      </c>
      <c r="B752">
        <f>'CLZ Pr'!O752</f>
        <v>0</v>
      </c>
      <c r="C752" s="14">
        <f>'CLZ Pr'!H752</f>
        <v>0</v>
      </c>
      <c r="D752">
        <f>'CLZ Pr'!W752</f>
        <v>0</v>
      </c>
      <c r="E752">
        <f>'CLZ Pr'!B752</f>
        <v>0</v>
      </c>
      <c r="F752">
        <f>'CLZ Pr'!N752</f>
        <v>0</v>
      </c>
      <c r="G752">
        <f>'CLZ Pr'!X752</f>
        <v>0</v>
      </c>
      <c r="H752">
        <f>'CLZ Pr'!E752</f>
        <v>0</v>
      </c>
      <c r="I752">
        <f>'CLZ Pr'!U752</f>
        <v>0</v>
      </c>
    </row>
    <row r="753" spans="1:9">
      <c r="A753" s="13" t="str">
        <f>IF('CLZ Pr'!C753 = "", "", 'CLZ Pr'!C753)</f>
        <v/>
      </c>
      <c r="B753">
        <f>'CLZ Pr'!O753</f>
        <v>0</v>
      </c>
      <c r="C753" s="14">
        <f>'CLZ Pr'!H753</f>
        <v>0</v>
      </c>
      <c r="D753">
        <f>'CLZ Pr'!W753</f>
        <v>0</v>
      </c>
      <c r="E753">
        <f>'CLZ Pr'!B753</f>
        <v>0</v>
      </c>
      <c r="F753">
        <f>'CLZ Pr'!N753</f>
        <v>0</v>
      </c>
      <c r="G753">
        <f>'CLZ Pr'!X753</f>
        <v>0</v>
      </c>
      <c r="H753">
        <f>'CLZ Pr'!E753</f>
        <v>0</v>
      </c>
      <c r="I753">
        <f>'CLZ Pr'!U753</f>
        <v>0</v>
      </c>
    </row>
    <row r="754" spans="1:9">
      <c r="A754" s="13" t="str">
        <f>IF('CLZ Pr'!C754 = "", "", 'CLZ Pr'!C754)</f>
        <v/>
      </c>
      <c r="B754">
        <f>'CLZ Pr'!O754</f>
        <v>0</v>
      </c>
      <c r="C754" s="14">
        <f>'CLZ Pr'!H754</f>
        <v>0</v>
      </c>
      <c r="D754">
        <f>'CLZ Pr'!W754</f>
        <v>0</v>
      </c>
      <c r="E754">
        <f>'CLZ Pr'!B754</f>
        <v>0</v>
      </c>
      <c r="F754">
        <f>'CLZ Pr'!N754</f>
        <v>0</v>
      </c>
      <c r="G754">
        <f>'CLZ Pr'!X754</f>
        <v>0</v>
      </c>
      <c r="H754">
        <f>'CLZ Pr'!E754</f>
        <v>0</v>
      </c>
      <c r="I754">
        <f>'CLZ Pr'!U754</f>
        <v>0</v>
      </c>
    </row>
    <row r="755" spans="1:9">
      <c r="A755" s="13" t="str">
        <f>IF('CLZ Pr'!C755 = "", "", 'CLZ Pr'!C755)</f>
        <v/>
      </c>
      <c r="B755">
        <f>'CLZ Pr'!O755</f>
        <v>0</v>
      </c>
      <c r="C755" s="14">
        <f>'CLZ Pr'!H755</f>
        <v>0</v>
      </c>
      <c r="D755">
        <f>'CLZ Pr'!W755</f>
        <v>0</v>
      </c>
      <c r="E755">
        <f>'CLZ Pr'!B755</f>
        <v>0</v>
      </c>
      <c r="F755">
        <f>'CLZ Pr'!N755</f>
        <v>0</v>
      </c>
      <c r="G755">
        <f>'CLZ Pr'!X755</f>
        <v>0</v>
      </c>
      <c r="H755">
        <f>'CLZ Pr'!E755</f>
        <v>0</v>
      </c>
      <c r="I755">
        <f>'CLZ Pr'!U755</f>
        <v>0</v>
      </c>
    </row>
    <row r="756" spans="1:9">
      <c r="A756" s="13" t="str">
        <f>IF('CLZ Pr'!C756 = "", "", 'CLZ Pr'!C756)</f>
        <v/>
      </c>
      <c r="B756">
        <f>'CLZ Pr'!O756</f>
        <v>0</v>
      </c>
      <c r="C756" s="14">
        <f>'CLZ Pr'!H756</f>
        <v>0</v>
      </c>
      <c r="D756">
        <f>'CLZ Pr'!W756</f>
        <v>0</v>
      </c>
      <c r="E756">
        <f>'CLZ Pr'!B756</f>
        <v>0</v>
      </c>
      <c r="F756">
        <f>'CLZ Pr'!N756</f>
        <v>0</v>
      </c>
      <c r="G756">
        <f>'CLZ Pr'!X756</f>
        <v>0</v>
      </c>
      <c r="H756">
        <f>'CLZ Pr'!E756</f>
        <v>0</v>
      </c>
      <c r="I756">
        <f>'CLZ Pr'!U756</f>
        <v>0</v>
      </c>
    </row>
    <row r="757" spans="1:9">
      <c r="A757" s="13" t="str">
        <f>IF('CLZ Pr'!C757 = "", "", 'CLZ Pr'!C757)</f>
        <v/>
      </c>
      <c r="B757">
        <f>'CLZ Pr'!O757</f>
        <v>0</v>
      </c>
      <c r="C757" s="14">
        <f>'CLZ Pr'!H757</f>
        <v>0</v>
      </c>
      <c r="D757">
        <f>'CLZ Pr'!W757</f>
        <v>0</v>
      </c>
      <c r="E757">
        <f>'CLZ Pr'!B757</f>
        <v>0</v>
      </c>
      <c r="F757">
        <f>'CLZ Pr'!N757</f>
        <v>0</v>
      </c>
      <c r="G757">
        <f>'CLZ Pr'!X757</f>
        <v>0</v>
      </c>
      <c r="H757">
        <f>'CLZ Pr'!E757</f>
        <v>0</v>
      </c>
      <c r="I757">
        <f>'CLZ Pr'!U757</f>
        <v>0</v>
      </c>
    </row>
    <row r="758" spans="1:9">
      <c r="A758" s="13" t="str">
        <f>IF('CLZ Pr'!C758 = "", "", 'CLZ Pr'!C758)</f>
        <v/>
      </c>
      <c r="B758">
        <f>'CLZ Pr'!O758</f>
        <v>0</v>
      </c>
      <c r="C758" s="14">
        <f>'CLZ Pr'!H758</f>
        <v>0</v>
      </c>
      <c r="D758">
        <f>'CLZ Pr'!W758</f>
        <v>0</v>
      </c>
      <c r="E758">
        <f>'CLZ Pr'!B758</f>
        <v>0</v>
      </c>
      <c r="F758">
        <f>'CLZ Pr'!N758</f>
        <v>0</v>
      </c>
      <c r="G758">
        <f>'CLZ Pr'!X758</f>
        <v>0</v>
      </c>
      <c r="H758">
        <f>'CLZ Pr'!E758</f>
        <v>0</v>
      </c>
      <c r="I758">
        <f>'CLZ Pr'!U758</f>
        <v>0</v>
      </c>
    </row>
    <row r="759" spans="1:9">
      <c r="A759" s="13" t="str">
        <f>IF('CLZ Pr'!C759 = "", "", 'CLZ Pr'!C759)</f>
        <v/>
      </c>
      <c r="B759">
        <f>'CLZ Pr'!O759</f>
        <v>0</v>
      </c>
      <c r="C759" s="14">
        <f>'CLZ Pr'!H759</f>
        <v>0</v>
      </c>
      <c r="D759">
        <f>'CLZ Pr'!W759</f>
        <v>0</v>
      </c>
      <c r="E759">
        <f>'CLZ Pr'!B759</f>
        <v>0</v>
      </c>
      <c r="F759">
        <f>'CLZ Pr'!N759</f>
        <v>0</v>
      </c>
      <c r="G759">
        <f>'CLZ Pr'!X759</f>
        <v>0</v>
      </c>
      <c r="H759">
        <f>'CLZ Pr'!E759</f>
        <v>0</v>
      </c>
      <c r="I759">
        <f>'CLZ Pr'!U759</f>
        <v>0</v>
      </c>
    </row>
    <row r="760" spans="1:9">
      <c r="A760" s="13" t="str">
        <f>IF('CLZ Pr'!C760 = "", "", 'CLZ Pr'!C760)</f>
        <v/>
      </c>
      <c r="B760">
        <f>'CLZ Pr'!O760</f>
        <v>0</v>
      </c>
      <c r="C760" s="14">
        <f>'CLZ Pr'!H760</f>
        <v>0</v>
      </c>
      <c r="D760">
        <f>'CLZ Pr'!W760</f>
        <v>0</v>
      </c>
      <c r="E760">
        <f>'CLZ Pr'!B760</f>
        <v>0</v>
      </c>
      <c r="F760">
        <f>'CLZ Pr'!N760</f>
        <v>0</v>
      </c>
      <c r="G760">
        <f>'CLZ Pr'!X760</f>
        <v>0</v>
      </c>
      <c r="H760">
        <f>'CLZ Pr'!E760</f>
        <v>0</v>
      </c>
      <c r="I760">
        <f>'CLZ Pr'!U760</f>
        <v>0</v>
      </c>
    </row>
    <row r="761" spans="1:9">
      <c r="A761" s="13" t="str">
        <f>IF('CLZ Pr'!C761 = "", "", 'CLZ Pr'!C761)</f>
        <v/>
      </c>
      <c r="B761">
        <f>'CLZ Pr'!O761</f>
        <v>0</v>
      </c>
      <c r="C761" s="14">
        <f>'CLZ Pr'!H761</f>
        <v>0</v>
      </c>
      <c r="D761">
        <f>'CLZ Pr'!W761</f>
        <v>0</v>
      </c>
      <c r="E761">
        <f>'CLZ Pr'!B761</f>
        <v>0</v>
      </c>
      <c r="F761">
        <f>'CLZ Pr'!N761</f>
        <v>0</v>
      </c>
      <c r="G761">
        <f>'CLZ Pr'!X761</f>
        <v>0</v>
      </c>
      <c r="H761">
        <f>'CLZ Pr'!E761</f>
        <v>0</v>
      </c>
      <c r="I761">
        <f>'CLZ Pr'!U761</f>
        <v>0</v>
      </c>
    </row>
    <row r="762" spans="1:9">
      <c r="A762" s="13" t="str">
        <f>IF('CLZ Pr'!C762 = "", "", 'CLZ Pr'!C762)</f>
        <v/>
      </c>
      <c r="B762">
        <f>'CLZ Pr'!O762</f>
        <v>0</v>
      </c>
      <c r="C762" s="14">
        <f>'CLZ Pr'!H762</f>
        <v>0</v>
      </c>
      <c r="D762">
        <f>'CLZ Pr'!W762</f>
        <v>0</v>
      </c>
      <c r="E762">
        <f>'CLZ Pr'!B762</f>
        <v>0</v>
      </c>
      <c r="F762">
        <f>'CLZ Pr'!N762</f>
        <v>0</v>
      </c>
      <c r="G762">
        <f>'CLZ Pr'!X762</f>
        <v>0</v>
      </c>
      <c r="H762">
        <f>'CLZ Pr'!E762</f>
        <v>0</v>
      </c>
      <c r="I762">
        <f>'CLZ Pr'!U762</f>
        <v>0</v>
      </c>
    </row>
    <row r="763" spans="1:9">
      <c r="A763" s="13" t="str">
        <f>IF('CLZ Pr'!C763 = "", "", 'CLZ Pr'!C763)</f>
        <v/>
      </c>
      <c r="B763">
        <f>'CLZ Pr'!O763</f>
        <v>0</v>
      </c>
      <c r="C763" s="14">
        <f>'CLZ Pr'!H763</f>
        <v>0</v>
      </c>
      <c r="D763">
        <f>'CLZ Pr'!W763</f>
        <v>0</v>
      </c>
      <c r="E763">
        <f>'CLZ Pr'!B763</f>
        <v>0</v>
      </c>
      <c r="F763">
        <f>'CLZ Pr'!N763</f>
        <v>0</v>
      </c>
      <c r="G763">
        <f>'CLZ Pr'!X763</f>
        <v>0</v>
      </c>
      <c r="H763">
        <f>'CLZ Pr'!E763</f>
        <v>0</v>
      </c>
      <c r="I763">
        <f>'CLZ Pr'!U763</f>
        <v>0</v>
      </c>
    </row>
    <row r="764" spans="1:9">
      <c r="A764" s="13" t="str">
        <f>IF('CLZ Pr'!C764 = "", "", 'CLZ Pr'!C764)</f>
        <v/>
      </c>
      <c r="B764">
        <f>'CLZ Pr'!O764</f>
        <v>0</v>
      </c>
      <c r="C764" s="14">
        <f>'CLZ Pr'!H764</f>
        <v>0</v>
      </c>
      <c r="D764">
        <f>'CLZ Pr'!W764</f>
        <v>0</v>
      </c>
      <c r="E764">
        <f>'CLZ Pr'!B764</f>
        <v>0</v>
      </c>
      <c r="F764">
        <f>'CLZ Pr'!N764</f>
        <v>0</v>
      </c>
      <c r="G764">
        <f>'CLZ Pr'!X764</f>
        <v>0</v>
      </c>
      <c r="H764">
        <f>'CLZ Pr'!E764</f>
        <v>0</v>
      </c>
      <c r="I764">
        <f>'CLZ Pr'!U764</f>
        <v>0</v>
      </c>
    </row>
    <row r="765" spans="1:9">
      <c r="A765" s="13" t="str">
        <f>IF('CLZ Pr'!C765 = "", "", 'CLZ Pr'!C765)</f>
        <v/>
      </c>
      <c r="B765">
        <f>'CLZ Pr'!O765</f>
        <v>0</v>
      </c>
      <c r="C765" s="14">
        <f>'CLZ Pr'!H765</f>
        <v>0</v>
      </c>
      <c r="D765">
        <f>'CLZ Pr'!W765</f>
        <v>0</v>
      </c>
      <c r="E765">
        <f>'CLZ Pr'!B765</f>
        <v>0</v>
      </c>
      <c r="F765">
        <f>'CLZ Pr'!N765</f>
        <v>0</v>
      </c>
      <c r="G765">
        <f>'CLZ Pr'!X765</f>
        <v>0</v>
      </c>
      <c r="H765">
        <f>'CLZ Pr'!E765</f>
        <v>0</v>
      </c>
      <c r="I765">
        <f>'CLZ Pr'!U765</f>
        <v>0</v>
      </c>
    </row>
    <row r="766" spans="1:9">
      <c r="A766" s="13" t="str">
        <f>IF('CLZ Pr'!C766 = "", "", 'CLZ Pr'!C766)</f>
        <v/>
      </c>
      <c r="B766">
        <f>'CLZ Pr'!O766</f>
        <v>0</v>
      </c>
      <c r="C766" s="14">
        <f>'CLZ Pr'!H766</f>
        <v>0</v>
      </c>
      <c r="D766">
        <f>'CLZ Pr'!W766</f>
        <v>0</v>
      </c>
      <c r="E766">
        <f>'CLZ Pr'!B766</f>
        <v>0</v>
      </c>
      <c r="F766">
        <f>'CLZ Pr'!N766</f>
        <v>0</v>
      </c>
      <c r="G766">
        <f>'CLZ Pr'!X766</f>
        <v>0</v>
      </c>
      <c r="H766">
        <f>'CLZ Pr'!E766</f>
        <v>0</v>
      </c>
      <c r="I766">
        <f>'CLZ Pr'!U766</f>
        <v>0</v>
      </c>
    </row>
    <row r="767" spans="1:9">
      <c r="A767" s="13" t="str">
        <f>IF('CLZ Pr'!C767 = "", "", 'CLZ Pr'!C767)</f>
        <v/>
      </c>
      <c r="B767">
        <f>'CLZ Pr'!O767</f>
        <v>0</v>
      </c>
      <c r="C767" s="14">
        <f>'CLZ Pr'!H767</f>
        <v>0</v>
      </c>
      <c r="D767">
        <f>'CLZ Pr'!W767</f>
        <v>0</v>
      </c>
      <c r="E767">
        <f>'CLZ Pr'!B767</f>
        <v>0</v>
      </c>
      <c r="F767">
        <f>'CLZ Pr'!N767</f>
        <v>0</v>
      </c>
      <c r="G767">
        <f>'CLZ Pr'!X767</f>
        <v>0</v>
      </c>
      <c r="H767">
        <f>'CLZ Pr'!E767</f>
        <v>0</v>
      </c>
      <c r="I767">
        <f>'CLZ Pr'!U767</f>
        <v>0</v>
      </c>
    </row>
    <row r="768" spans="1:9">
      <c r="A768" s="13" t="str">
        <f>IF('CLZ Pr'!C768 = "", "", 'CLZ Pr'!C768)</f>
        <v/>
      </c>
      <c r="B768">
        <f>'CLZ Pr'!O768</f>
        <v>0</v>
      </c>
      <c r="C768" s="14">
        <f>'CLZ Pr'!H768</f>
        <v>0</v>
      </c>
      <c r="D768">
        <f>'CLZ Pr'!W768</f>
        <v>0</v>
      </c>
      <c r="E768">
        <f>'CLZ Pr'!B768</f>
        <v>0</v>
      </c>
      <c r="F768">
        <f>'CLZ Pr'!N768</f>
        <v>0</v>
      </c>
      <c r="G768">
        <f>'CLZ Pr'!X768</f>
        <v>0</v>
      </c>
      <c r="H768">
        <f>'CLZ Pr'!E768</f>
        <v>0</v>
      </c>
      <c r="I768">
        <f>'CLZ Pr'!U768</f>
        <v>0</v>
      </c>
    </row>
    <row r="769" spans="1:9">
      <c r="A769" s="13" t="str">
        <f>IF('CLZ Pr'!C769 = "", "", 'CLZ Pr'!C769)</f>
        <v/>
      </c>
      <c r="B769">
        <f>'CLZ Pr'!O769</f>
        <v>0</v>
      </c>
      <c r="C769" s="14">
        <f>'CLZ Pr'!H769</f>
        <v>0</v>
      </c>
      <c r="D769">
        <f>'CLZ Pr'!W769</f>
        <v>0</v>
      </c>
      <c r="E769">
        <f>'CLZ Pr'!B769</f>
        <v>0</v>
      </c>
      <c r="F769">
        <f>'CLZ Pr'!N769</f>
        <v>0</v>
      </c>
      <c r="G769">
        <f>'CLZ Pr'!X769</f>
        <v>0</v>
      </c>
      <c r="H769">
        <f>'CLZ Pr'!E769</f>
        <v>0</v>
      </c>
      <c r="I769">
        <f>'CLZ Pr'!U769</f>
        <v>0</v>
      </c>
    </row>
    <row r="770" spans="1:9">
      <c r="A770" s="13" t="str">
        <f>IF('CLZ Pr'!C770 = "", "", 'CLZ Pr'!C770)</f>
        <v/>
      </c>
      <c r="B770">
        <f>'CLZ Pr'!O770</f>
        <v>0</v>
      </c>
      <c r="C770" s="14">
        <f>'CLZ Pr'!H770</f>
        <v>0</v>
      </c>
      <c r="D770">
        <f>'CLZ Pr'!W770</f>
        <v>0</v>
      </c>
      <c r="E770">
        <f>'CLZ Pr'!B770</f>
        <v>0</v>
      </c>
      <c r="F770">
        <f>'CLZ Pr'!N770</f>
        <v>0</v>
      </c>
      <c r="G770">
        <f>'CLZ Pr'!X770</f>
        <v>0</v>
      </c>
      <c r="H770">
        <f>'CLZ Pr'!E770</f>
        <v>0</v>
      </c>
      <c r="I770">
        <f>'CLZ Pr'!U770</f>
        <v>0</v>
      </c>
    </row>
    <row r="771" spans="1:9">
      <c r="A771" s="13" t="str">
        <f>IF('CLZ Pr'!C771 = "", "", 'CLZ Pr'!C771)</f>
        <v/>
      </c>
      <c r="B771">
        <f>'CLZ Pr'!O771</f>
        <v>0</v>
      </c>
      <c r="C771" s="14">
        <f>'CLZ Pr'!H771</f>
        <v>0</v>
      </c>
      <c r="D771">
        <f>'CLZ Pr'!W771</f>
        <v>0</v>
      </c>
      <c r="E771">
        <f>'CLZ Pr'!B771</f>
        <v>0</v>
      </c>
      <c r="F771">
        <f>'CLZ Pr'!N771</f>
        <v>0</v>
      </c>
      <c r="G771">
        <f>'CLZ Pr'!X771</f>
        <v>0</v>
      </c>
      <c r="H771">
        <f>'CLZ Pr'!E771</f>
        <v>0</v>
      </c>
      <c r="I771">
        <f>'CLZ Pr'!U771</f>
        <v>0</v>
      </c>
    </row>
    <row r="772" spans="1:9">
      <c r="A772" s="13" t="str">
        <f>IF('CLZ Pr'!C772 = "", "", 'CLZ Pr'!C772)</f>
        <v/>
      </c>
      <c r="B772">
        <f>'CLZ Pr'!O772</f>
        <v>0</v>
      </c>
      <c r="C772" s="14">
        <f>'CLZ Pr'!H772</f>
        <v>0</v>
      </c>
      <c r="D772">
        <f>'CLZ Pr'!W772</f>
        <v>0</v>
      </c>
      <c r="E772">
        <f>'CLZ Pr'!B772</f>
        <v>0</v>
      </c>
      <c r="F772">
        <f>'CLZ Pr'!N772</f>
        <v>0</v>
      </c>
      <c r="G772">
        <f>'CLZ Pr'!X772</f>
        <v>0</v>
      </c>
      <c r="H772">
        <f>'CLZ Pr'!E772</f>
        <v>0</v>
      </c>
      <c r="I772">
        <f>'CLZ Pr'!U772</f>
        <v>0</v>
      </c>
    </row>
    <row r="773" spans="1:9">
      <c r="A773" s="13" t="str">
        <f>IF('CLZ Pr'!C773 = "", "", 'CLZ Pr'!C773)</f>
        <v/>
      </c>
      <c r="B773">
        <f>'CLZ Pr'!O773</f>
        <v>0</v>
      </c>
      <c r="C773" s="14">
        <f>'CLZ Pr'!H773</f>
        <v>0</v>
      </c>
      <c r="D773">
        <f>'CLZ Pr'!W773</f>
        <v>0</v>
      </c>
      <c r="E773">
        <f>'CLZ Pr'!B773</f>
        <v>0</v>
      </c>
      <c r="F773">
        <f>'CLZ Pr'!N773</f>
        <v>0</v>
      </c>
      <c r="G773">
        <f>'CLZ Pr'!X773</f>
        <v>0</v>
      </c>
      <c r="H773">
        <f>'CLZ Pr'!E773</f>
        <v>0</v>
      </c>
      <c r="I773">
        <f>'CLZ Pr'!U773</f>
        <v>0</v>
      </c>
    </row>
    <row r="774" spans="1:9">
      <c r="A774" s="13" t="str">
        <f>IF('CLZ Pr'!C774 = "", "", 'CLZ Pr'!C774)</f>
        <v/>
      </c>
      <c r="B774">
        <f>'CLZ Pr'!O774</f>
        <v>0</v>
      </c>
      <c r="C774" s="14">
        <f>'CLZ Pr'!H774</f>
        <v>0</v>
      </c>
      <c r="D774">
        <f>'CLZ Pr'!W774</f>
        <v>0</v>
      </c>
      <c r="E774">
        <f>'CLZ Pr'!B774</f>
        <v>0</v>
      </c>
      <c r="F774">
        <f>'CLZ Pr'!N774</f>
        <v>0</v>
      </c>
      <c r="G774">
        <f>'CLZ Pr'!X774</f>
        <v>0</v>
      </c>
      <c r="H774">
        <f>'CLZ Pr'!E774</f>
        <v>0</v>
      </c>
      <c r="I774">
        <f>'CLZ Pr'!U774</f>
        <v>0</v>
      </c>
    </row>
    <row r="775" spans="1:9">
      <c r="A775" s="13" t="str">
        <f>IF('CLZ Pr'!C775 = "", "", 'CLZ Pr'!C775)</f>
        <v/>
      </c>
      <c r="B775">
        <f>'CLZ Pr'!O775</f>
        <v>0</v>
      </c>
      <c r="C775" s="14">
        <f>'CLZ Pr'!H775</f>
        <v>0</v>
      </c>
      <c r="D775">
        <f>'CLZ Pr'!W775</f>
        <v>0</v>
      </c>
      <c r="E775">
        <f>'CLZ Pr'!B775</f>
        <v>0</v>
      </c>
      <c r="F775">
        <f>'CLZ Pr'!N775</f>
        <v>0</v>
      </c>
      <c r="G775">
        <f>'CLZ Pr'!X775</f>
        <v>0</v>
      </c>
      <c r="H775">
        <f>'CLZ Pr'!E775</f>
        <v>0</v>
      </c>
      <c r="I775">
        <f>'CLZ Pr'!U775</f>
        <v>0</v>
      </c>
    </row>
    <row r="776" spans="1:9">
      <c r="A776" s="13" t="str">
        <f>IF('CLZ Pr'!C776 = "", "", 'CLZ Pr'!C776)</f>
        <v/>
      </c>
      <c r="B776">
        <f>'CLZ Pr'!O776</f>
        <v>0</v>
      </c>
      <c r="C776" s="14">
        <f>'CLZ Pr'!H776</f>
        <v>0</v>
      </c>
      <c r="D776">
        <f>'CLZ Pr'!W776</f>
        <v>0</v>
      </c>
      <c r="E776">
        <f>'CLZ Pr'!B776</f>
        <v>0</v>
      </c>
      <c r="F776">
        <f>'CLZ Pr'!N776</f>
        <v>0</v>
      </c>
      <c r="G776">
        <f>'CLZ Pr'!X776</f>
        <v>0</v>
      </c>
      <c r="H776">
        <f>'CLZ Pr'!E776</f>
        <v>0</v>
      </c>
      <c r="I776">
        <f>'CLZ Pr'!U776</f>
        <v>0</v>
      </c>
    </row>
    <row r="777" spans="1:9">
      <c r="A777" s="13" t="str">
        <f>IF('CLZ Pr'!C777 = "", "", 'CLZ Pr'!C777)</f>
        <v/>
      </c>
      <c r="B777">
        <f>'CLZ Pr'!O777</f>
        <v>0</v>
      </c>
      <c r="C777" s="14">
        <f>'CLZ Pr'!H777</f>
        <v>0</v>
      </c>
      <c r="D777">
        <f>'CLZ Pr'!W777</f>
        <v>0</v>
      </c>
      <c r="E777">
        <f>'CLZ Pr'!B777</f>
        <v>0</v>
      </c>
      <c r="F777">
        <f>'CLZ Pr'!N777</f>
        <v>0</v>
      </c>
      <c r="G777">
        <f>'CLZ Pr'!X777</f>
        <v>0</v>
      </c>
      <c r="H777">
        <f>'CLZ Pr'!E777</f>
        <v>0</v>
      </c>
      <c r="I777">
        <f>'CLZ Pr'!U777</f>
        <v>0</v>
      </c>
    </row>
    <row r="778" spans="1:9">
      <c r="A778" s="13" t="str">
        <f>IF('CLZ Pr'!C778 = "", "", 'CLZ Pr'!C778)</f>
        <v/>
      </c>
      <c r="B778">
        <f>'CLZ Pr'!O778</f>
        <v>0</v>
      </c>
      <c r="C778" s="14">
        <f>'CLZ Pr'!H778</f>
        <v>0</v>
      </c>
      <c r="D778">
        <f>'CLZ Pr'!W778</f>
        <v>0</v>
      </c>
      <c r="E778">
        <f>'CLZ Pr'!B778</f>
        <v>0</v>
      </c>
      <c r="F778">
        <f>'CLZ Pr'!N778</f>
        <v>0</v>
      </c>
      <c r="G778">
        <f>'CLZ Pr'!X778</f>
        <v>0</v>
      </c>
      <c r="H778">
        <f>'CLZ Pr'!E778</f>
        <v>0</v>
      </c>
      <c r="I778">
        <f>'CLZ Pr'!U778</f>
        <v>0</v>
      </c>
    </row>
    <row r="779" spans="1:9">
      <c r="A779" s="13" t="str">
        <f>IF('CLZ Pr'!C779 = "", "", 'CLZ Pr'!C779)</f>
        <v/>
      </c>
      <c r="B779">
        <f>'CLZ Pr'!O779</f>
        <v>0</v>
      </c>
      <c r="C779" s="14">
        <f>'CLZ Pr'!H779</f>
        <v>0</v>
      </c>
      <c r="D779">
        <f>'CLZ Pr'!W779</f>
        <v>0</v>
      </c>
      <c r="E779">
        <f>'CLZ Pr'!B779</f>
        <v>0</v>
      </c>
      <c r="F779">
        <f>'CLZ Pr'!N779</f>
        <v>0</v>
      </c>
      <c r="G779">
        <f>'CLZ Pr'!X779</f>
        <v>0</v>
      </c>
      <c r="H779">
        <f>'CLZ Pr'!E779</f>
        <v>0</v>
      </c>
      <c r="I779">
        <f>'CLZ Pr'!U779</f>
        <v>0</v>
      </c>
    </row>
    <row r="780" spans="1:9">
      <c r="A780" s="13" t="str">
        <f>IF('CLZ Pr'!C780 = "", "", 'CLZ Pr'!C780)</f>
        <v/>
      </c>
      <c r="B780">
        <f>'CLZ Pr'!O780</f>
        <v>0</v>
      </c>
      <c r="C780" s="14">
        <f>'CLZ Pr'!H780</f>
        <v>0</v>
      </c>
      <c r="D780">
        <f>'CLZ Pr'!W780</f>
        <v>0</v>
      </c>
      <c r="E780">
        <f>'CLZ Pr'!B780</f>
        <v>0</v>
      </c>
      <c r="F780">
        <f>'CLZ Pr'!N780</f>
        <v>0</v>
      </c>
      <c r="G780">
        <f>'CLZ Pr'!X780</f>
        <v>0</v>
      </c>
      <c r="H780">
        <f>'CLZ Pr'!E780</f>
        <v>0</v>
      </c>
      <c r="I780">
        <f>'CLZ Pr'!U780</f>
        <v>0</v>
      </c>
    </row>
    <row r="781" spans="1:9">
      <c r="A781" s="13" t="str">
        <f>IF('CLZ Pr'!C781 = "", "", 'CLZ Pr'!C781)</f>
        <v/>
      </c>
      <c r="B781">
        <f>'CLZ Pr'!O781</f>
        <v>0</v>
      </c>
      <c r="C781" s="14">
        <f>'CLZ Pr'!H781</f>
        <v>0</v>
      </c>
      <c r="D781">
        <f>'CLZ Pr'!W781</f>
        <v>0</v>
      </c>
      <c r="E781">
        <f>'CLZ Pr'!B781</f>
        <v>0</v>
      </c>
      <c r="F781">
        <f>'CLZ Pr'!N781</f>
        <v>0</v>
      </c>
      <c r="G781">
        <f>'CLZ Pr'!X781</f>
        <v>0</v>
      </c>
      <c r="H781">
        <f>'CLZ Pr'!E781</f>
        <v>0</v>
      </c>
      <c r="I781">
        <f>'CLZ Pr'!U781</f>
        <v>0</v>
      </c>
    </row>
    <row r="782" spans="1:9">
      <c r="A782" s="13" t="str">
        <f>IF('CLZ Pr'!C782 = "", "", 'CLZ Pr'!C782)</f>
        <v/>
      </c>
      <c r="B782">
        <f>'CLZ Pr'!O782</f>
        <v>0</v>
      </c>
      <c r="C782" s="14">
        <f>'CLZ Pr'!H782</f>
        <v>0</v>
      </c>
      <c r="D782">
        <f>'CLZ Pr'!W782</f>
        <v>0</v>
      </c>
      <c r="E782">
        <f>'CLZ Pr'!B782</f>
        <v>0</v>
      </c>
      <c r="F782">
        <f>'CLZ Pr'!N782</f>
        <v>0</v>
      </c>
      <c r="G782">
        <f>'CLZ Pr'!X782</f>
        <v>0</v>
      </c>
      <c r="H782">
        <f>'CLZ Pr'!E782</f>
        <v>0</v>
      </c>
      <c r="I782">
        <f>'CLZ Pr'!U782</f>
        <v>0</v>
      </c>
    </row>
    <row r="783" spans="1:9">
      <c r="A783" s="13" t="str">
        <f>IF('CLZ Pr'!C783 = "", "", 'CLZ Pr'!C783)</f>
        <v/>
      </c>
      <c r="B783">
        <f>'CLZ Pr'!O783</f>
        <v>0</v>
      </c>
      <c r="C783" s="14">
        <f>'CLZ Pr'!H783</f>
        <v>0</v>
      </c>
      <c r="D783">
        <f>'CLZ Pr'!W783</f>
        <v>0</v>
      </c>
      <c r="E783">
        <f>'CLZ Pr'!B783</f>
        <v>0</v>
      </c>
      <c r="F783">
        <f>'CLZ Pr'!N783</f>
        <v>0</v>
      </c>
      <c r="G783">
        <f>'CLZ Pr'!X783</f>
        <v>0</v>
      </c>
      <c r="H783">
        <f>'CLZ Pr'!E783</f>
        <v>0</v>
      </c>
      <c r="I783">
        <f>'CLZ Pr'!U783</f>
        <v>0</v>
      </c>
    </row>
    <row r="784" spans="1:9">
      <c r="A784" s="13" t="str">
        <f>IF('CLZ Pr'!C784 = "", "", 'CLZ Pr'!C784)</f>
        <v/>
      </c>
      <c r="B784">
        <f>'CLZ Pr'!O784</f>
        <v>0</v>
      </c>
      <c r="C784" s="14">
        <f>'CLZ Pr'!H784</f>
        <v>0</v>
      </c>
      <c r="D784">
        <f>'CLZ Pr'!W784</f>
        <v>0</v>
      </c>
      <c r="E784">
        <f>'CLZ Pr'!B784</f>
        <v>0</v>
      </c>
      <c r="F784">
        <f>'CLZ Pr'!N784</f>
        <v>0</v>
      </c>
      <c r="G784">
        <f>'CLZ Pr'!X784</f>
        <v>0</v>
      </c>
      <c r="H784">
        <f>'CLZ Pr'!E784</f>
        <v>0</v>
      </c>
      <c r="I784">
        <f>'CLZ Pr'!U784</f>
        <v>0</v>
      </c>
    </row>
    <row r="785" spans="1:9">
      <c r="A785" s="13" t="str">
        <f>IF('CLZ Pr'!C785 = "", "", 'CLZ Pr'!C785)</f>
        <v/>
      </c>
      <c r="B785">
        <f>'CLZ Pr'!O785</f>
        <v>0</v>
      </c>
      <c r="C785" s="14">
        <f>'CLZ Pr'!H785</f>
        <v>0</v>
      </c>
      <c r="D785">
        <f>'CLZ Pr'!W785</f>
        <v>0</v>
      </c>
      <c r="E785">
        <f>'CLZ Pr'!B785</f>
        <v>0</v>
      </c>
      <c r="F785">
        <f>'CLZ Pr'!N785</f>
        <v>0</v>
      </c>
      <c r="G785">
        <f>'CLZ Pr'!X785</f>
        <v>0</v>
      </c>
      <c r="H785">
        <f>'CLZ Pr'!E785</f>
        <v>0</v>
      </c>
      <c r="I785">
        <f>'CLZ Pr'!U785</f>
        <v>0</v>
      </c>
    </row>
    <row r="786" spans="1:9">
      <c r="A786" s="13" t="str">
        <f>IF('CLZ Pr'!C786 = "", "", 'CLZ Pr'!C786)</f>
        <v/>
      </c>
      <c r="B786">
        <f>'CLZ Pr'!O786</f>
        <v>0</v>
      </c>
      <c r="C786" s="14">
        <f>'CLZ Pr'!H786</f>
        <v>0</v>
      </c>
      <c r="D786">
        <f>'CLZ Pr'!W786</f>
        <v>0</v>
      </c>
      <c r="E786">
        <f>'CLZ Pr'!B786</f>
        <v>0</v>
      </c>
      <c r="F786">
        <f>'CLZ Pr'!N786</f>
        <v>0</v>
      </c>
      <c r="G786">
        <f>'CLZ Pr'!X786</f>
        <v>0</v>
      </c>
      <c r="H786">
        <f>'CLZ Pr'!E786</f>
        <v>0</v>
      </c>
      <c r="I786">
        <f>'CLZ Pr'!U786</f>
        <v>0</v>
      </c>
    </row>
    <row r="787" spans="1:9">
      <c r="A787" s="13" t="str">
        <f>IF('CLZ Pr'!C787 = "", "", 'CLZ Pr'!C787)</f>
        <v/>
      </c>
      <c r="B787">
        <f>'CLZ Pr'!O787</f>
        <v>0</v>
      </c>
      <c r="C787" s="14">
        <f>'CLZ Pr'!H787</f>
        <v>0</v>
      </c>
      <c r="D787">
        <f>'CLZ Pr'!W787</f>
        <v>0</v>
      </c>
      <c r="E787">
        <f>'CLZ Pr'!B787</f>
        <v>0</v>
      </c>
      <c r="F787">
        <f>'CLZ Pr'!N787</f>
        <v>0</v>
      </c>
      <c r="G787">
        <f>'CLZ Pr'!X787</f>
        <v>0</v>
      </c>
      <c r="H787">
        <f>'CLZ Pr'!E787</f>
        <v>0</v>
      </c>
      <c r="I787">
        <f>'CLZ Pr'!U787</f>
        <v>0</v>
      </c>
    </row>
    <row r="788" spans="1:9">
      <c r="A788" s="13" t="str">
        <f>IF('CLZ Pr'!C788 = "", "", 'CLZ Pr'!C788)</f>
        <v/>
      </c>
      <c r="B788">
        <f>'CLZ Pr'!O788</f>
        <v>0</v>
      </c>
      <c r="C788" s="14">
        <f>'CLZ Pr'!H788</f>
        <v>0</v>
      </c>
      <c r="D788">
        <f>'CLZ Pr'!W788</f>
        <v>0</v>
      </c>
      <c r="E788">
        <f>'CLZ Pr'!B788</f>
        <v>0</v>
      </c>
      <c r="F788">
        <f>'CLZ Pr'!N788</f>
        <v>0</v>
      </c>
      <c r="G788">
        <f>'CLZ Pr'!X788</f>
        <v>0</v>
      </c>
      <c r="H788">
        <f>'CLZ Pr'!E788</f>
        <v>0</v>
      </c>
      <c r="I788">
        <f>'CLZ Pr'!U788</f>
        <v>0</v>
      </c>
    </row>
    <row r="789" spans="1:9">
      <c r="A789" s="13" t="str">
        <f>IF('CLZ Pr'!C789 = "", "", 'CLZ Pr'!C789)</f>
        <v/>
      </c>
      <c r="B789">
        <f>'CLZ Pr'!O789</f>
        <v>0</v>
      </c>
      <c r="C789" s="14">
        <f>'CLZ Pr'!H789</f>
        <v>0</v>
      </c>
      <c r="D789">
        <f>'CLZ Pr'!W789</f>
        <v>0</v>
      </c>
      <c r="E789">
        <f>'CLZ Pr'!B789</f>
        <v>0</v>
      </c>
      <c r="F789">
        <f>'CLZ Pr'!N789</f>
        <v>0</v>
      </c>
      <c r="G789">
        <f>'CLZ Pr'!X789</f>
        <v>0</v>
      </c>
      <c r="H789">
        <f>'CLZ Pr'!E789</f>
        <v>0</v>
      </c>
      <c r="I789">
        <f>'CLZ Pr'!U789</f>
        <v>0</v>
      </c>
    </row>
    <row r="790" spans="1:9">
      <c r="A790" s="13" t="str">
        <f>IF('CLZ Pr'!C790 = "", "", 'CLZ Pr'!C790)</f>
        <v/>
      </c>
      <c r="B790">
        <f>'CLZ Pr'!O790</f>
        <v>0</v>
      </c>
      <c r="C790" s="14">
        <f>'CLZ Pr'!H790</f>
        <v>0</v>
      </c>
      <c r="D790">
        <f>'CLZ Pr'!W790</f>
        <v>0</v>
      </c>
      <c r="E790">
        <f>'CLZ Pr'!B790</f>
        <v>0</v>
      </c>
      <c r="F790">
        <f>'CLZ Pr'!N790</f>
        <v>0</v>
      </c>
      <c r="G790">
        <f>'CLZ Pr'!X790</f>
        <v>0</v>
      </c>
      <c r="H790">
        <f>'CLZ Pr'!E790</f>
        <v>0</v>
      </c>
      <c r="I790">
        <f>'CLZ Pr'!U790</f>
        <v>0</v>
      </c>
    </row>
    <row r="791" spans="1:9">
      <c r="A791" s="13" t="str">
        <f>IF('CLZ Pr'!C791 = "", "", 'CLZ Pr'!C791)</f>
        <v/>
      </c>
      <c r="B791">
        <f>'CLZ Pr'!O791</f>
        <v>0</v>
      </c>
      <c r="C791" s="14">
        <f>'CLZ Pr'!H791</f>
        <v>0</v>
      </c>
      <c r="D791">
        <f>'CLZ Pr'!W791</f>
        <v>0</v>
      </c>
      <c r="E791">
        <f>'CLZ Pr'!B791</f>
        <v>0</v>
      </c>
      <c r="F791">
        <f>'CLZ Pr'!N791</f>
        <v>0</v>
      </c>
      <c r="G791">
        <f>'CLZ Pr'!X791</f>
        <v>0</v>
      </c>
      <c r="H791">
        <f>'CLZ Pr'!E791</f>
        <v>0</v>
      </c>
      <c r="I791">
        <f>'CLZ Pr'!U791</f>
        <v>0</v>
      </c>
    </row>
    <row r="792" spans="1:9">
      <c r="A792" s="13" t="str">
        <f>IF('CLZ Pr'!C792 = "", "", 'CLZ Pr'!C792)</f>
        <v/>
      </c>
      <c r="B792">
        <f>'CLZ Pr'!O792</f>
        <v>0</v>
      </c>
      <c r="C792" s="14">
        <f>'CLZ Pr'!H792</f>
        <v>0</v>
      </c>
      <c r="D792">
        <f>'CLZ Pr'!W792</f>
        <v>0</v>
      </c>
      <c r="E792">
        <f>'CLZ Pr'!B792</f>
        <v>0</v>
      </c>
      <c r="F792">
        <f>'CLZ Pr'!N792</f>
        <v>0</v>
      </c>
      <c r="G792">
        <f>'CLZ Pr'!X792</f>
        <v>0</v>
      </c>
      <c r="H792">
        <f>'CLZ Pr'!E792</f>
        <v>0</v>
      </c>
      <c r="I792">
        <f>'CLZ Pr'!U792</f>
        <v>0</v>
      </c>
    </row>
    <row r="793" spans="1:9">
      <c r="A793" s="13" t="str">
        <f>IF('CLZ Pr'!C793 = "", "", 'CLZ Pr'!C793)</f>
        <v/>
      </c>
      <c r="B793">
        <f>'CLZ Pr'!O793</f>
        <v>0</v>
      </c>
      <c r="C793" s="14">
        <f>'CLZ Pr'!H793</f>
        <v>0</v>
      </c>
      <c r="D793">
        <f>'CLZ Pr'!W793</f>
        <v>0</v>
      </c>
      <c r="E793">
        <f>'CLZ Pr'!B793</f>
        <v>0</v>
      </c>
      <c r="F793">
        <f>'CLZ Pr'!N793</f>
        <v>0</v>
      </c>
      <c r="G793">
        <f>'CLZ Pr'!X793</f>
        <v>0</v>
      </c>
      <c r="H793">
        <f>'CLZ Pr'!E793</f>
        <v>0</v>
      </c>
      <c r="I793">
        <f>'CLZ Pr'!U793</f>
        <v>0</v>
      </c>
    </row>
    <row r="794" spans="1:9">
      <c r="A794" s="13" t="str">
        <f>IF('CLZ Pr'!C794 = "", "", 'CLZ Pr'!C794)</f>
        <v/>
      </c>
      <c r="B794">
        <f>'CLZ Pr'!O794</f>
        <v>0</v>
      </c>
      <c r="C794" s="14">
        <f>'CLZ Pr'!H794</f>
        <v>0</v>
      </c>
      <c r="D794">
        <f>'CLZ Pr'!W794</f>
        <v>0</v>
      </c>
      <c r="E794">
        <f>'CLZ Pr'!B794</f>
        <v>0</v>
      </c>
      <c r="F794">
        <f>'CLZ Pr'!N794</f>
        <v>0</v>
      </c>
      <c r="G794">
        <f>'CLZ Pr'!X794</f>
        <v>0</v>
      </c>
      <c r="H794">
        <f>'CLZ Pr'!E794</f>
        <v>0</v>
      </c>
      <c r="I794">
        <f>'CLZ Pr'!U794</f>
        <v>0</v>
      </c>
    </row>
    <row r="795" spans="1:9">
      <c r="A795" s="13" t="str">
        <f>IF('CLZ Pr'!C795 = "", "", 'CLZ Pr'!C795)</f>
        <v/>
      </c>
      <c r="B795">
        <f>'CLZ Pr'!O795</f>
        <v>0</v>
      </c>
      <c r="C795" s="14">
        <f>'CLZ Pr'!H795</f>
        <v>0</v>
      </c>
      <c r="D795">
        <f>'CLZ Pr'!W795</f>
        <v>0</v>
      </c>
      <c r="E795">
        <f>'CLZ Pr'!B795</f>
        <v>0</v>
      </c>
      <c r="F795">
        <f>'CLZ Pr'!N795</f>
        <v>0</v>
      </c>
      <c r="G795">
        <f>'CLZ Pr'!X795</f>
        <v>0</v>
      </c>
      <c r="H795">
        <f>'CLZ Pr'!E795</f>
        <v>0</v>
      </c>
      <c r="I795">
        <f>'CLZ Pr'!U795</f>
        <v>0</v>
      </c>
    </row>
    <row r="796" spans="1:9">
      <c r="A796" s="13" t="str">
        <f>IF('CLZ Pr'!C796 = "", "", 'CLZ Pr'!C796)</f>
        <v/>
      </c>
      <c r="B796">
        <f>'CLZ Pr'!O796</f>
        <v>0</v>
      </c>
      <c r="C796" s="14">
        <f>'CLZ Pr'!H796</f>
        <v>0</v>
      </c>
      <c r="D796">
        <f>'CLZ Pr'!W796</f>
        <v>0</v>
      </c>
      <c r="E796">
        <f>'CLZ Pr'!B796</f>
        <v>0</v>
      </c>
      <c r="F796">
        <f>'CLZ Pr'!N796</f>
        <v>0</v>
      </c>
      <c r="G796">
        <f>'CLZ Pr'!X796</f>
        <v>0</v>
      </c>
      <c r="H796">
        <f>'CLZ Pr'!E796</f>
        <v>0</v>
      </c>
      <c r="I796">
        <f>'CLZ Pr'!U796</f>
        <v>0</v>
      </c>
    </row>
    <row r="797" spans="1:9">
      <c r="A797" s="13" t="str">
        <f>IF('CLZ Pr'!C797 = "", "", 'CLZ Pr'!C797)</f>
        <v/>
      </c>
      <c r="B797">
        <f>'CLZ Pr'!O797</f>
        <v>0</v>
      </c>
      <c r="C797" s="14">
        <f>'CLZ Pr'!H797</f>
        <v>0</v>
      </c>
      <c r="D797">
        <f>'CLZ Pr'!W797</f>
        <v>0</v>
      </c>
      <c r="E797">
        <f>'CLZ Pr'!B797</f>
        <v>0</v>
      </c>
      <c r="F797">
        <f>'CLZ Pr'!N797</f>
        <v>0</v>
      </c>
      <c r="G797">
        <f>'CLZ Pr'!X797</f>
        <v>0</v>
      </c>
      <c r="H797">
        <f>'CLZ Pr'!E797</f>
        <v>0</v>
      </c>
      <c r="I797">
        <f>'CLZ Pr'!U797</f>
        <v>0</v>
      </c>
    </row>
    <row r="798" spans="1:9">
      <c r="A798" s="13" t="str">
        <f>IF('CLZ Pr'!C798 = "", "", 'CLZ Pr'!C798)</f>
        <v/>
      </c>
      <c r="B798">
        <f>'CLZ Pr'!O798</f>
        <v>0</v>
      </c>
      <c r="C798" s="14">
        <f>'CLZ Pr'!H798</f>
        <v>0</v>
      </c>
      <c r="D798">
        <f>'CLZ Pr'!W798</f>
        <v>0</v>
      </c>
      <c r="E798">
        <f>'CLZ Pr'!B798</f>
        <v>0</v>
      </c>
      <c r="F798">
        <f>'CLZ Pr'!N798</f>
        <v>0</v>
      </c>
      <c r="G798">
        <f>'CLZ Pr'!X798</f>
        <v>0</v>
      </c>
      <c r="H798">
        <f>'CLZ Pr'!E798</f>
        <v>0</v>
      </c>
      <c r="I798">
        <f>'CLZ Pr'!U798</f>
        <v>0</v>
      </c>
    </row>
    <row r="799" spans="1:9">
      <c r="A799" s="13" t="str">
        <f>IF('CLZ Pr'!C799 = "", "", 'CLZ Pr'!C799)</f>
        <v/>
      </c>
      <c r="B799">
        <f>'CLZ Pr'!O799</f>
        <v>0</v>
      </c>
      <c r="C799" s="14">
        <f>'CLZ Pr'!H799</f>
        <v>0</v>
      </c>
      <c r="D799">
        <f>'CLZ Pr'!W799</f>
        <v>0</v>
      </c>
      <c r="E799">
        <f>'CLZ Pr'!B799</f>
        <v>0</v>
      </c>
      <c r="F799">
        <f>'CLZ Pr'!N799</f>
        <v>0</v>
      </c>
      <c r="G799">
        <f>'CLZ Pr'!X799</f>
        <v>0</v>
      </c>
      <c r="H799">
        <f>'CLZ Pr'!E799</f>
        <v>0</v>
      </c>
      <c r="I799">
        <f>'CLZ Pr'!U799</f>
        <v>0</v>
      </c>
    </row>
    <row r="800" spans="1:9">
      <c r="A800" s="13" t="str">
        <f>IF('CLZ Pr'!C800 = "", "", 'CLZ Pr'!C800)</f>
        <v/>
      </c>
      <c r="B800">
        <f>'CLZ Pr'!O800</f>
        <v>0</v>
      </c>
      <c r="C800" s="14">
        <f>'CLZ Pr'!H800</f>
        <v>0</v>
      </c>
      <c r="D800">
        <f>'CLZ Pr'!W800</f>
        <v>0</v>
      </c>
      <c r="E800">
        <f>'CLZ Pr'!B800</f>
        <v>0</v>
      </c>
      <c r="F800">
        <f>'CLZ Pr'!N800</f>
        <v>0</v>
      </c>
      <c r="G800">
        <f>'CLZ Pr'!X800</f>
        <v>0</v>
      </c>
      <c r="H800">
        <f>'CLZ Pr'!E800</f>
        <v>0</v>
      </c>
      <c r="I800">
        <f>'CLZ Pr'!U800</f>
        <v>0</v>
      </c>
    </row>
    <row r="801" spans="1:9">
      <c r="A801" s="13" t="str">
        <f>IF('CLZ Pr'!C801 = "", "", 'CLZ Pr'!C801)</f>
        <v/>
      </c>
      <c r="B801">
        <f>'CLZ Pr'!O801</f>
        <v>0</v>
      </c>
      <c r="C801" s="14">
        <f>'CLZ Pr'!H801</f>
        <v>0</v>
      </c>
      <c r="D801">
        <f>'CLZ Pr'!W801</f>
        <v>0</v>
      </c>
      <c r="E801">
        <f>'CLZ Pr'!B801</f>
        <v>0</v>
      </c>
      <c r="F801">
        <f>'CLZ Pr'!N801</f>
        <v>0</v>
      </c>
      <c r="G801">
        <f>'CLZ Pr'!X801</f>
        <v>0</v>
      </c>
      <c r="H801">
        <f>'CLZ Pr'!E801</f>
        <v>0</v>
      </c>
      <c r="I801">
        <f>'CLZ Pr'!U801</f>
        <v>0</v>
      </c>
    </row>
    <row r="802" spans="1:9">
      <c r="A802" s="13" t="str">
        <f>IF('CLZ Pr'!C802 = "", "", 'CLZ Pr'!C802)</f>
        <v/>
      </c>
      <c r="B802">
        <f>'CLZ Pr'!O802</f>
        <v>0</v>
      </c>
      <c r="C802" s="14">
        <f>'CLZ Pr'!H802</f>
        <v>0</v>
      </c>
      <c r="D802">
        <f>'CLZ Pr'!W802</f>
        <v>0</v>
      </c>
      <c r="E802">
        <f>'CLZ Pr'!B802</f>
        <v>0</v>
      </c>
      <c r="F802">
        <f>'CLZ Pr'!N802</f>
        <v>0</v>
      </c>
      <c r="G802">
        <f>'CLZ Pr'!X802</f>
        <v>0</v>
      </c>
      <c r="H802">
        <f>'CLZ Pr'!E802</f>
        <v>0</v>
      </c>
      <c r="I802">
        <f>'CLZ Pr'!U802</f>
        <v>0</v>
      </c>
    </row>
    <row r="803" spans="1:9">
      <c r="A803" s="13" t="str">
        <f>IF('CLZ Pr'!C803 = "", "", 'CLZ Pr'!C803)</f>
        <v/>
      </c>
      <c r="B803">
        <f>'CLZ Pr'!O803</f>
        <v>0</v>
      </c>
      <c r="C803" s="14">
        <f>'CLZ Pr'!H803</f>
        <v>0</v>
      </c>
      <c r="D803">
        <f>'CLZ Pr'!W803</f>
        <v>0</v>
      </c>
      <c r="E803">
        <f>'CLZ Pr'!B803</f>
        <v>0</v>
      </c>
      <c r="F803">
        <f>'CLZ Pr'!N803</f>
        <v>0</v>
      </c>
      <c r="G803">
        <f>'CLZ Pr'!X803</f>
        <v>0</v>
      </c>
      <c r="H803">
        <f>'CLZ Pr'!E803</f>
        <v>0</v>
      </c>
      <c r="I803">
        <f>'CLZ Pr'!U803</f>
        <v>0</v>
      </c>
    </row>
    <row r="804" spans="1:9">
      <c r="A804" s="13" t="str">
        <f>IF('CLZ Pr'!C804 = "", "", 'CLZ Pr'!C804)</f>
        <v/>
      </c>
      <c r="B804">
        <f>'CLZ Pr'!O804</f>
        <v>0</v>
      </c>
      <c r="C804" s="14">
        <f>'CLZ Pr'!H804</f>
        <v>0</v>
      </c>
      <c r="D804">
        <f>'CLZ Pr'!W804</f>
        <v>0</v>
      </c>
      <c r="E804">
        <f>'CLZ Pr'!B804</f>
        <v>0</v>
      </c>
      <c r="F804">
        <f>'CLZ Pr'!N804</f>
        <v>0</v>
      </c>
      <c r="G804">
        <f>'CLZ Pr'!X804</f>
        <v>0</v>
      </c>
      <c r="H804">
        <f>'CLZ Pr'!E804</f>
        <v>0</v>
      </c>
      <c r="I804">
        <f>'CLZ Pr'!U804</f>
        <v>0</v>
      </c>
    </row>
    <row r="805" spans="1:9">
      <c r="A805" s="13" t="str">
        <f>IF('CLZ Pr'!C805 = "", "", 'CLZ Pr'!C805)</f>
        <v/>
      </c>
      <c r="B805">
        <f>'CLZ Pr'!O805</f>
        <v>0</v>
      </c>
      <c r="C805" s="14">
        <f>'CLZ Pr'!H805</f>
        <v>0</v>
      </c>
      <c r="D805">
        <f>'CLZ Pr'!W805</f>
        <v>0</v>
      </c>
      <c r="E805">
        <f>'CLZ Pr'!B805</f>
        <v>0</v>
      </c>
      <c r="F805">
        <f>'CLZ Pr'!N805</f>
        <v>0</v>
      </c>
      <c r="G805">
        <f>'CLZ Pr'!X805</f>
        <v>0</v>
      </c>
      <c r="H805">
        <f>'CLZ Pr'!E805</f>
        <v>0</v>
      </c>
      <c r="I805">
        <f>'CLZ Pr'!U805</f>
        <v>0</v>
      </c>
    </row>
    <row r="806" spans="1:9">
      <c r="A806" s="13" t="str">
        <f>IF('CLZ Pr'!C806 = "", "", 'CLZ Pr'!C806)</f>
        <v/>
      </c>
      <c r="B806">
        <f>'CLZ Pr'!O806</f>
        <v>0</v>
      </c>
      <c r="C806" s="14">
        <f>'CLZ Pr'!H806</f>
        <v>0</v>
      </c>
      <c r="D806">
        <f>'CLZ Pr'!W806</f>
        <v>0</v>
      </c>
      <c r="E806">
        <f>'CLZ Pr'!B806</f>
        <v>0</v>
      </c>
      <c r="F806">
        <f>'CLZ Pr'!N806</f>
        <v>0</v>
      </c>
      <c r="G806">
        <f>'CLZ Pr'!X806</f>
        <v>0</v>
      </c>
      <c r="H806">
        <f>'CLZ Pr'!E806</f>
        <v>0</v>
      </c>
      <c r="I806">
        <f>'CLZ Pr'!U806</f>
        <v>0</v>
      </c>
    </row>
    <row r="807" spans="1:9">
      <c r="A807" s="13" t="str">
        <f>IF('CLZ Pr'!C807 = "", "", 'CLZ Pr'!C807)</f>
        <v/>
      </c>
      <c r="B807">
        <f>'CLZ Pr'!O807</f>
        <v>0</v>
      </c>
      <c r="C807" s="14">
        <f>'CLZ Pr'!H807</f>
        <v>0</v>
      </c>
      <c r="D807">
        <f>'CLZ Pr'!W807</f>
        <v>0</v>
      </c>
      <c r="E807">
        <f>'CLZ Pr'!B807</f>
        <v>0</v>
      </c>
      <c r="F807">
        <f>'CLZ Pr'!N807</f>
        <v>0</v>
      </c>
      <c r="G807">
        <f>'CLZ Pr'!X807</f>
        <v>0</v>
      </c>
      <c r="H807">
        <f>'CLZ Pr'!E807</f>
        <v>0</v>
      </c>
      <c r="I807">
        <f>'CLZ Pr'!U807</f>
        <v>0</v>
      </c>
    </row>
    <row r="808" spans="1:9">
      <c r="A808" s="13" t="str">
        <f>IF('CLZ Pr'!C808 = "", "", 'CLZ Pr'!C808)</f>
        <v/>
      </c>
      <c r="B808">
        <f>'CLZ Pr'!O808</f>
        <v>0</v>
      </c>
      <c r="C808" s="14">
        <f>'CLZ Pr'!H808</f>
        <v>0</v>
      </c>
      <c r="D808">
        <f>'CLZ Pr'!W808</f>
        <v>0</v>
      </c>
      <c r="E808">
        <f>'CLZ Pr'!B808</f>
        <v>0</v>
      </c>
      <c r="F808">
        <f>'CLZ Pr'!N808</f>
        <v>0</v>
      </c>
      <c r="G808">
        <f>'CLZ Pr'!X808</f>
        <v>0</v>
      </c>
      <c r="H808">
        <f>'CLZ Pr'!E808</f>
        <v>0</v>
      </c>
      <c r="I808">
        <f>'CLZ Pr'!U808</f>
        <v>0</v>
      </c>
    </row>
    <row r="809" spans="1:9">
      <c r="A809" s="13" t="str">
        <f>IF('CLZ Pr'!C809 = "", "", 'CLZ Pr'!C809)</f>
        <v/>
      </c>
      <c r="B809">
        <f>'CLZ Pr'!O809</f>
        <v>0</v>
      </c>
      <c r="C809" s="14">
        <f>'CLZ Pr'!H809</f>
        <v>0</v>
      </c>
      <c r="D809">
        <f>'CLZ Pr'!W809</f>
        <v>0</v>
      </c>
      <c r="E809">
        <f>'CLZ Pr'!B809</f>
        <v>0</v>
      </c>
      <c r="F809">
        <f>'CLZ Pr'!N809</f>
        <v>0</v>
      </c>
      <c r="G809">
        <f>'CLZ Pr'!X809</f>
        <v>0</v>
      </c>
      <c r="H809">
        <f>'CLZ Pr'!E809</f>
        <v>0</v>
      </c>
      <c r="I809">
        <f>'CLZ Pr'!U809</f>
        <v>0</v>
      </c>
    </row>
    <row r="810" spans="1:9">
      <c r="A810" s="13" t="str">
        <f>IF('CLZ Pr'!C810 = "", "", 'CLZ Pr'!C810)</f>
        <v/>
      </c>
      <c r="B810">
        <f>'CLZ Pr'!O810</f>
        <v>0</v>
      </c>
      <c r="C810" s="14">
        <f>'CLZ Pr'!H810</f>
        <v>0</v>
      </c>
      <c r="D810">
        <f>'CLZ Pr'!W810</f>
        <v>0</v>
      </c>
      <c r="E810">
        <f>'CLZ Pr'!B810</f>
        <v>0</v>
      </c>
      <c r="F810">
        <f>'CLZ Pr'!N810</f>
        <v>0</v>
      </c>
      <c r="G810">
        <f>'CLZ Pr'!X810</f>
        <v>0</v>
      </c>
      <c r="H810">
        <f>'CLZ Pr'!E810</f>
        <v>0</v>
      </c>
      <c r="I810">
        <f>'CLZ Pr'!U810</f>
        <v>0</v>
      </c>
    </row>
    <row r="811" spans="1:9">
      <c r="A811" s="13" t="str">
        <f>IF('CLZ Pr'!C811 = "", "", 'CLZ Pr'!C811)</f>
        <v/>
      </c>
      <c r="B811">
        <f>'CLZ Pr'!O811</f>
        <v>0</v>
      </c>
      <c r="C811" s="14">
        <f>'CLZ Pr'!H811</f>
        <v>0</v>
      </c>
      <c r="D811">
        <f>'CLZ Pr'!W811</f>
        <v>0</v>
      </c>
      <c r="E811">
        <f>'CLZ Pr'!B811</f>
        <v>0</v>
      </c>
      <c r="F811">
        <f>'CLZ Pr'!N811</f>
        <v>0</v>
      </c>
      <c r="G811">
        <f>'CLZ Pr'!X811</f>
        <v>0</v>
      </c>
      <c r="H811">
        <f>'CLZ Pr'!E811</f>
        <v>0</v>
      </c>
      <c r="I811">
        <f>'CLZ Pr'!U811</f>
        <v>0</v>
      </c>
    </row>
    <row r="812" spans="1:9">
      <c r="A812" s="13" t="str">
        <f>IF('CLZ Pr'!C812 = "", "", 'CLZ Pr'!C812)</f>
        <v/>
      </c>
      <c r="B812">
        <f>'CLZ Pr'!O812</f>
        <v>0</v>
      </c>
      <c r="C812" s="14">
        <f>'CLZ Pr'!H812</f>
        <v>0</v>
      </c>
      <c r="D812">
        <f>'CLZ Pr'!W812</f>
        <v>0</v>
      </c>
      <c r="E812">
        <f>'CLZ Pr'!B812</f>
        <v>0</v>
      </c>
      <c r="F812">
        <f>'CLZ Pr'!N812</f>
        <v>0</v>
      </c>
      <c r="G812">
        <f>'CLZ Pr'!X812</f>
        <v>0</v>
      </c>
      <c r="H812">
        <f>'CLZ Pr'!E812</f>
        <v>0</v>
      </c>
      <c r="I812">
        <f>'CLZ Pr'!U812</f>
        <v>0</v>
      </c>
    </row>
    <row r="813" spans="1:9">
      <c r="A813" s="13" t="str">
        <f>IF('CLZ Pr'!C813 = "", "", 'CLZ Pr'!C813)</f>
        <v/>
      </c>
      <c r="B813">
        <f>'CLZ Pr'!O813</f>
        <v>0</v>
      </c>
      <c r="C813" s="14">
        <f>'CLZ Pr'!H813</f>
        <v>0</v>
      </c>
      <c r="D813">
        <f>'CLZ Pr'!W813</f>
        <v>0</v>
      </c>
      <c r="E813">
        <f>'CLZ Pr'!B813</f>
        <v>0</v>
      </c>
      <c r="F813">
        <f>'CLZ Pr'!N813</f>
        <v>0</v>
      </c>
      <c r="G813">
        <f>'CLZ Pr'!X813</f>
        <v>0</v>
      </c>
      <c r="H813">
        <f>'CLZ Pr'!E813</f>
        <v>0</v>
      </c>
      <c r="I813">
        <f>'CLZ Pr'!U813</f>
        <v>0</v>
      </c>
    </row>
    <row r="814" spans="1:9">
      <c r="A814" s="13" t="str">
        <f>IF('CLZ Pr'!C814 = "", "", 'CLZ Pr'!C814)</f>
        <v/>
      </c>
      <c r="B814">
        <f>'CLZ Pr'!O814</f>
        <v>0</v>
      </c>
      <c r="C814" s="14">
        <f>'CLZ Pr'!H814</f>
        <v>0</v>
      </c>
      <c r="D814">
        <f>'CLZ Pr'!W814</f>
        <v>0</v>
      </c>
      <c r="E814">
        <f>'CLZ Pr'!B814</f>
        <v>0</v>
      </c>
      <c r="F814">
        <f>'CLZ Pr'!N814</f>
        <v>0</v>
      </c>
      <c r="G814">
        <f>'CLZ Pr'!X814</f>
        <v>0</v>
      </c>
      <c r="H814">
        <f>'CLZ Pr'!E814</f>
        <v>0</v>
      </c>
      <c r="I814">
        <f>'CLZ Pr'!U814</f>
        <v>0</v>
      </c>
    </row>
    <row r="815" spans="1:9">
      <c r="A815" s="13" t="str">
        <f>IF('CLZ Pr'!C815 = "", "", 'CLZ Pr'!C815)</f>
        <v/>
      </c>
      <c r="B815">
        <f>'CLZ Pr'!O815</f>
        <v>0</v>
      </c>
      <c r="C815" s="14">
        <f>'CLZ Pr'!H815</f>
        <v>0</v>
      </c>
      <c r="D815">
        <f>'CLZ Pr'!W815</f>
        <v>0</v>
      </c>
      <c r="E815">
        <f>'CLZ Pr'!B815</f>
        <v>0</v>
      </c>
      <c r="F815">
        <f>'CLZ Pr'!N815</f>
        <v>0</v>
      </c>
      <c r="G815">
        <f>'CLZ Pr'!X815</f>
        <v>0</v>
      </c>
      <c r="H815">
        <f>'CLZ Pr'!E815</f>
        <v>0</v>
      </c>
      <c r="I815">
        <f>'CLZ Pr'!U815</f>
        <v>0</v>
      </c>
    </row>
    <row r="816" spans="1:9">
      <c r="A816" s="13" t="str">
        <f>IF('CLZ Pr'!C816 = "", "", 'CLZ Pr'!C816)</f>
        <v/>
      </c>
      <c r="B816">
        <f>'CLZ Pr'!O816</f>
        <v>0</v>
      </c>
      <c r="C816" s="14">
        <f>'CLZ Pr'!H816</f>
        <v>0</v>
      </c>
      <c r="D816">
        <f>'CLZ Pr'!W816</f>
        <v>0</v>
      </c>
      <c r="E816">
        <f>'CLZ Pr'!B816</f>
        <v>0</v>
      </c>
      <c r="F816">
        <f>'CLZ Pr'!N816</f>
        <v>0</v>
      </c>
      <c r="G816">
        <f>'CLZ Pr'!X816</f>
        <v>0</v>
      </c>
      <c r="H816">
        <f>'CLZ Pr'!E816</f>
        <v>0</v>
      </c>
      <c r="I816">
        <f>'CLZ Pr'!U816</f>
        <v>0</v>
      </c>
    </row>
    <row r="817" spans="1:9">
      <c r="A817" s="13" t="str">
        <f>IF('CLZ Pr'!C817 = "", "", 'CLZ Pr'!C817)</f>
        <v/>
      </c>
      <c r="B817">
        <f>'CLZ Pr'!O817</f>
        <v>0</v>
      </c>
      <c r="C817" s="14">
        <f>'CLZ Pr'!H817</f>
        <v>0</v>
      </c>
      <c r="D817">
        <f>'CLZ Pr'!W817</f>
        <v>0</v>
      </c>
      <c r="E817">
        <f>'CLZ Pr'!B817</f>
        <v>0</v>
      </c>
      <c r="F817">
        <f>'CLZ Pr'!N817</f>
        <v>0</v>
      </c>
      <c r="G817">
        <f>'CLZ Pr'!X817</f>
        <v>0</v>
      </c>
      <c r="H817">
        <f>'CLZ Pr'!E817</f>
        <v>0</v>
      </c>
      <c r="I817">
        <f>'CLZ Pr'!U817</f>
        <v>0</v>
      </c>
    </row>
    <row r="818" spans="1:9">
      <c r="A818" s="13" t="str">
        <f>IF('CLZ Pr'!C818 = "", "", 'CLZ Pr'!C818)</f>
        <v/>
      </c>
      <c r="B818">
        <f>'CLZ Pr'!O818</f>
        <v>0</v>
      </c>
      <c r="C818" s="14">
        <f>'CLZ Pr'!H818</f>
        <v>0</v>
      </c>
      <c r="D818">
        <f>'CLZ Pr'!W818</f>
        <v>0</v>
      </c>
      <c r="E818">
        <f>'CLZ Pr'!B818</f>
        <v>0</v>
      </c>
      <c r="F818">
        <f>'CLZ Pr'!N818</f>
        <v>0</v>
      </c>
      <c r="G818">
        <f>'CLZ Pr'!X818</f>
        <v>0</v>
      </c>
      <c r="H818">
        <f>'CLZ Pr'!E818</f>
        <v>0</v>
      </c>
      <c r="I818">
        <f>'CLZ Pr'!U818</f>
        <v>0</v>
      </c>
    </row>
    <row r="819" spans="1:9">
      <c r="A819" s="13" t="str">
        <f>IF('CLZ Pr'!C819 = "", "", 'CLZ Pr'!C819)</f>
        <v/>
      </c>
      <c r="B819">
        <f>'CLZ Pr'!O819</f>
        <v>0</v>
      </c>
      <c r="C819" s="14">
        <f>'CLZ Pr'!H819</f>
        <v>0</v>
      </c>
      <c r="D819">
        <f>'CLZ Pr'!W819</f>
        <v>0</v>
      </c>
      <c r="E819">
        <f>'CLZ Pr'!B819</f>
        <v>0</v>
      </c>
      <c r="F819">
        <f>'CLZ Pr'!N819</f>
        <v>0</v>
      </c>
      <c r="G819">
        <f>'CLZ Pr'!X819</f>
        <v>0</v>
      </c>
      <c r="H819">
        <f>'CLZ Pr'!E819</f>
        <v>0</v>
      </c>
      <c r="I819">
        <f>'CLZ Pr'!U819</f>
        <v>0</v>
      </c>
    </row>
    <row r="820" spans="1:9">
      <c r="A820" s="13" t="str">
        <f>IF('CLZ Pr'!C820 = "", "", 'CLZ Pr'!C820)</f>
        <v/>
      </c>
      <c r="B820">
        <f>'CLZ Pr'!O820</f>
        <v>0</v>
      </c>
      <c r="C820" s="14">
        <f>'CLZ Pr'!H820</f>
        <v>0</v>
      </c>
      <c r="D820">
        <f>'CLZ Pr'!W820</f>
        <v>0</v>
      </c>
      <c r="E820">
        <f>'CLZ Pr'!B820</f>
        <v>0</v>
      </c>
      <c r="F820">
        <f>'CLZ Pr'!N820</f>
        <v>0</v>
      </c>
      <c r="G820">
        <f>'CLZ Pr'!X820</f>
        <v>0</v>
      </c>
      <c r="H820">
        <f>'CLZ Pr'!E820</f>
        <v>0</v>
      </c>
      <c r="I820">
        <f>'CLZ Pr'!U820</f>
        <v>0</v>
      </c>
    </row>
    <row r="821" spans="1:9">
      <c r="A821" s="13" t="str">
        <f>IF('CLZ Pr'!C821 = "", "", 'CLZ Pr'!C821)</f>
        <v/>
      </c>
      <c r="B821">
        <f>'CLZ Pr'!O821</f>
        <v>0</v>
      </c>
      <c r="C821" s="14">
        <f>'CLZ Pr'!H821</f>
        <v>0</v>
      </c>
      <c r="D821">
        <f>'CLZ Pr'!W821</f>
        <v>0</v>
      </c>
      <c r="E821">
        <f>'CLZ Pr'!B821</f>
        <v>0</v>
      </c>
      <c r="F821">
        <f>'CLZ Pr'!N821</f>
        <v>0</v>
      </c>
      <c r="G821">
        <f>'CLZ Pr'!X821</f>
        <v>0</v>
      </c>
      <c r="H821">
        <f>'CLZ Pr'!E821</f>
        <v>0</v>
      </c>
      <c r="I821">
        <f>'CLZ Pr'!U821</f>
        <v>0</v>
      </c>
    </row>
    <row r="822" spans="1:9">
      <c r="A822" s="13" t="str">
        <f>IF('CLZ Pr'!C822 = "", "", 'CLZ Pr'!C822)</f>
        <v/>
      </c>
      <c r="B822">
        <f>'CLZ Pr'!O822</f>
        <v>0</v>
      </c>
      <c r="C822" s="14">
        <f>'CLZ Pr'!H822</f>
        <v>0</v>
      </c>
      <c r="D822">
        <f>'CLZ Pr'!W822</f>
        <v>0</v>
      </c>
      <c r="E822">
        <f>'CLZ Pr'!B822</f>
        <v>0</v>
      </c>
      <c r="F822">
        <f>'CLZ Pr'!N822</f>
        <v>0</v>
      </c>
      <c r="G822">
        <f>'CLZ Pr'!X822</f>
        <v>0</v>
      </c>
      <c r="H822">
        <f>'CLZ Pr'!E822</f>
        <v>0</v>
      </c>
      <c r="I822">
        <f>'CLZ Pr'!U822</f>
        <v>0</v>
      </c>
    </row>
    <row r="823" spans="1:9">
      <c r="A823" s="13" t="str">
        <f>IF('CLZ Pr'!C823 = "", "", 'CLZ Pr'!C823)</f>
        <v/>
      </c>
      <c r="B823">
        <f>'CLZ Pr'!O823</f>
        <v>0</v>
      </c>
      <c r="C823" s="14">
        <f>'CLZ Pr'!H823</f>
        <v>0</v>
      </c>
      <c r="D823">
        <f>'CLZ Pr'!W823</f>
        <v>0</v>
      </c>
      <c r="E823">
        <f>'CLZ Pr'!B823</f>
        <v>0</v>
      </c>
      <c r="F823">
        <f>'CLZ Pr'!N823</f>
        <v>0</v>
      </c>
      <c r="G823">
        <f>'CLZ Pr'!X823</f>
        <v>0</v>
      </c>
      <c r="H823">
        <f>'CLZ Pr'!E823</f>
        <v>0</v>
      </c>
      <c r="I823">
        <f>'CLZ Pr'!U823</f>
        <v>0</v>
      </c>
    </row>
    <row r="824" spans="1:9">
      <c r="A824" s="13" t="str">
        <f>IF('CLZ Pr'!C824 = "", "", 'CLZ Pr'!C824)</f>
        <v/>
      </c>
      <c r="B824">
        <f>'CLZ Pr'!O824</f>
        <v>0</v>
      </c>
      <c r="C824" s="14">
        <f>'CLZ Pr'!H824</f>
        <v>0</v>
      </c>
      <c r="D824">
        <f>'CLZ Pr'!W824</f>
        <v>0</v>
      </c>
      <c r="E824">
        <f>'CLZ Pr'!B824</f>
        <v>0</v>
      </c>
      <c r="F824">
        <f>'CLZ Pr'!N824</f>
        <v>0</v>
      </c>
      <c r="G824">
        <f>'CLZ Pr'!X824</f>
        <v>0</v>
      </c>
      <c r="H824">
        <f>'CLZ Pr'!E824</f>
        <v>0</v>
      </c>
      <c r="I824">
        <f>'CLZ Pr'!U824</f>
        <v>0</v>
      </c>
    </row>
    <row r="825" spans="1:9">
      <c r="A825" s="13" t="str">
        <f>IF('CLZ Pr'!C825 = "", "", 'CLZ Pr'!C825)</f>
        <v/>
      </c>
      <c r="B825">
        <f>'CLZ Pr'!O825</f>
        <v>0</v>
      </c>
      <c r="C825" s="14">
        <f>'CLZ Pr'!H825</f>
        <v>0</v>
      </c>
      <c r="D825">
        <f>'CLZ Pr'!W825</f>
        <v>0</v>
      </c>
      <c r="E825">
        <f>'CLZ Pr'!B825</f>
        <v>0</v>
      </c>
      <c r="F825">
        <f>'CLZ Pr'!N825</f>
        <v>0</v>
      </c>
      <c r="G825">
        <f>'CLZ Pr'!X825</f>
        <v>0</v>
      </c>
      <c r="H825">
        <f>'CLZ Pr'!E825</f>
        <v>0</v>
      </c>
      <c r="I825">
        <f>'CLZ Pr'!U825</f>
        <v>0</v>
      </c>
    </row>
    <row r="826" spans="1:9">
      <c r="A826" s="13" t="str">
        <f>IF('CLZ Pr'!C826 = "", "", 'CLZ Pr'!C826)</f>
        <v/>
      </c>
      <c r="B826">
        <f>'CLZ Pr'!O826</f>
        <v>0</v>
      </c>
      <c r="C826" s="14">
        <f>'CLZ Pr'!H826</f>
        <v>0</v>
      </c>
      <c r="D826">
        <f>'CLZ Pr'!W826</f>
        <v>0</v>
      </c>
      <c r="E826">
        <f>'CLZ Pr'!B826</f>
        <v>0</v>
      </c>
      <c r="F826">
        <f>'CLZ Pr'!N826</f>
        <v>0</v>
      </c>
      <c r="G826">
        <f>'CLZ Pr'!X826</f>
        <v>0</v>
      </c>
      <c r="H826">
        <f>'CLZ Pr'!E826</f>
        <v>0</v>
      </c>
      <c r="I826">
        <f>'CLZ Pr'!U826</f>
        <v>0</v>
      </c>
    </row>
    <row r="827" spans="1:9">
      <c r="A827" s="13" t="str">
        <f>IF('CLZ Pr'!C827 = "", "", 'CLZ Pr'!C827)</f>
        <v/>
      </c>
      <c r="B827">
        <f>'CLZ Pr'!O827</f>
        <v>0</v>
      </c>
      <c r="C827" s="14">
        <f>'CLZ Pr'!H827</f>
        <v>0</v>
      </c>
      <c r="D827">
        <f>'CLZ Pr'!W827</f>
        <v>0</v>
      </c>
      <c r="E827">
        <f>'CLZ Pr'!B827</f>
        <v>0</v>
      </c>
      <c r="F827">
        <f>'CLZ Pr'!N827</f>
        <v>0</v>
      </c>
      <c r="G827">
        <f>'CLZ Pr'!X827</f>
        <v>0</v>
      </c>
      <c r="H827">
        <f>'CLZ Pr'!E827</f>
        <v>0</v>
      </c>
      <c r="I827">
        <f>'CLZ Pr'!U827</f>
        <v>0</v>
      </c>
    </row>
    <row r="828" spans="1:9">
      <c r="A828" s="13" t="str">
        <f>IF('CLZ Pr'!C828 = "", "", 'CLZ Pr'!C828)</f>
        <v/>
      </c>
      <c r="B828">
        <f>'CLZ Pr'!O828</f>
        <v>0</v>
      </c>
      <c r="C828" s="14">
        <f>'CLZ Pr'!H828</f>
        <v>0</v>
      </c>
      <c r="D828">
        <f>'CLZ Pr'!W828</f>
        <v>0</v>
      </c>
      <c r="E828">
        <f>'CLZ Pr'!B828</f>
        <v>0</v>
      </c>
      <c r="F828">
        <f>'CLZ Pr'!N828</f>
        <v>0</v>
      </c>
      <c r="G828">
        <f>'CLZ Pr'!X828</f>
        <v>0</v>
      </c>
      <c r="H828">
        <f>'CLZ Pr'!E828</f>
        <v>0</v>
      </c>
      <c r="I828">
        <f>'CLZ Pr'!U828</f>
        <v>0</v>
      </c>
    </row>
    <row r="829" spans="1:9">
      <c r="A829" s="13" t="str">
        <f>IF('CLZ Pr'!C829 = "", "", 'CLZ Pr'!C829)</f>
        <v/>
      </c>
      <c r="B829">
        <f>'CLZ Pr'!O829</f>
        <v>0</v>
      </c>
      <c r="C829" s="14">
        <f>'CLZ Pr'!H829</f>
        <v>0</v>
      </c>
      <c r="D829">
        <f>'CLZ Pr'!W829</f>
        <v>0</v>
      </c>
      <c r="E829">
        <f>'CLZ Pr'!B829</f>
        <v>0</v>
      </c>
      <c r="F829">
        <f>'CLZ Pr'!N829</f>
        <v>0</v>
      </c>
      <c r="G829">
        <f>'CLZ Pr'!X829</f>
        <v>0</v>
      </c>
      <c r="H829">
        <f>'CLZ Pr'!E829</f>
        <v>0</v>
      </c>
      <c r="I829">
        <f>'CLZ Pr'!U829</f>
        <v>0</v>
      </c>
    </row>
    <row r="830" spans="1:9">
      <c r="A830" s="13" t="str">
        <f>IF('CLZ Pr'!C830 = "", "", 'CLZ Pr'!C830)</f>
        <v/>
      </c>
      <c r="B830">
        <f>'CLZ Pr'!O830</f>
        <v>0</v>
      </c>
      <c r="C830" s="14">
        <f>'CLZ Pr'!H830</f>
        <v>0</v>
      </c>
      <c r="D830">
        <f>'CLZ Pr'!W830</f>
        <v>0</v>
      </c>
      <c r="E830">
        <f>'CLZ Pr'!B830</f>
        <v>0</v>
      </c>
      <c r="F830">
        <f>'CLZ Pr'!N830</f>
        <v>0</v>
      </c>
      <c r="G830">
        <f>'CLZ Pr'!X830</f>
        <v>0</v>
      </c>
      <c r="H830">
        <f>'CLZ Pr'!E830</f>
        <v>0</v>
      </c>
      <c r="I830">
        <f>'CLZ Pr'!U830</f>
        <v>0</v>
      </c>
    </row>
    <row r="831" spans="1:9">
      <c r="A831" s="13" t="str">
        <f>IF('CLZ Pr'!C831 = "", "", 'CLZ Pr'!C831)</f>
        <v/>
      </c>
      <c r="B831">
        <f>'CLZ Pr'!O831</f>
        <v>0</v>
      </c>
      <c r="C831" s="14">
        <f>'CLZ Pr'!H831</f>
        <v>0</v>
      </c>
      <c r="D831">
        <f>'CLZ Pr'!W831</f>
        <v>0</v>
      </c>
      <c r="E831">
        <f>'CLZ Pr'!B831</f>
        <v>0</v>
      </c>
      <c r="F831">
        <f>'CLZ Pr'!N831</f>
        <v>0</v>
      </c>
      <c r="G831">
        <f>'CLZ Pr'!X831</f>
        <v>0</v>
      </c>
      <c r="H831">
        <f>'CLZ Pr'!E831</f>
        <v>0</v>
      </c>
      <c r="I831">
        <f>'CLZ Pr'!U831</f>
        <v>0</v>
      </c>
    </row>
    <row r="832" spans="1:9">
      <c r="A832" s="13" t="str">
        <f>IF('CLZ Pr'!C832 = "", "", 'CLZ Pr'!C832)</f>
        <v/>
      </c>
      <c r="B832">
        <f>'CLZ Pr'!O832</f>
        <v>0</v>
      </c>
      <c r="C832" s="14">
        <f>'CLZ Pr'!H832</f>
        <v>0</v>
      </c>
      <c r="D832">
        <f>'CLZ Pr'!W832</f>
        <v>0</v>
      </c>
      <c r="E832">
        <f>'CLZ Pr'!B832</f>
        <v>0</v>
      </c>
      <c r="F832">
        <f>'CLZ Pr'!N832</f>
        <v>0</v>
      </c>
      <c r="G832">
        <f>'CLZ Pr'!X832</f>
        <v>0</v>
      </c>
      <c r="H832">
        <f>'CLZ Pr'!E832</f>
        <v>0</v>
      </c>
      <c r="I832">
        <f>'CLZ Pr'!U832</f>
        <v>0</v>
      </c>
    </row>
    <row r="833" spans="1:9">
      <c r="A833" s="13" t="str">
        <f>IF('CLZ Pr'!C833 = "", "", 'CLZ Pr'!C833)</f>
        <v/>
      </c>
      <c r="B833">
        <f>'CLZ Pr'!O833</f>
        <v>0</v>
      </c>
      <c r="C833" s="14">
        <f>'CLZ Pr'!H833</f>
        <v>0</v>
      </c>
      <c r="D833">
        <f>'CLZ Pr'!W833</f>
        <v>0</v>
      </c>
      <c r="E833">
        <f>'CLZ Pr'!B833</f>
        <v>0</v>
      </c>
      <c r="F833">
        <f>'CLZ Pr'!N833</f>
        <v>0</v>
      </c>
      <c r="G833">
        <f>'CLZ Pr'!X833</f>
        <v>0</v>
      </c>
      <c r="H833">
        <f>'CLZ Pr'!E833</f>
        <v>0</v>
      </c>
      <c r="I833">
        <f>'CLZ Pr'!U833</f>
        <v>0</v>
      </c>
    </row>
    <row r="834" spans="1:9">
      <c r="A834" s="13" t="str">
        <f>IF('CLZ Pr'!C834 = "", "", 'CLZ Pr'!C834)</f>
        <v/>
      </c>
      <c r="B834">
        <f>'CLZ Pr'!O834</f>
        <v>0</v>
      </c>
      <c r="C834" s="14">
        <f>'CLZ Pr'!H834</f>
        <v>0</v>
      </c>
      <c r="D834">
        <f>'CLZ Pr'!W834</f>
        <v>0</v>
      </c>
      <c r="E834">
        <f>'CLZ Pr'!B834</f>
        <v>0</v>
      </c>
      <c r="F834">
        <f>'CLZ Pr'!N834</f>
        <v>0</v>
      </c>
      <c r="G834">
        <f>'CLZ Pr'!X834</f>
        <v>0</v>
      </c>
      <c r="H834">
        <f>'CLZ Pr'!E834</f>
        <v>0</v>
      </c>
      <c r="I834">
        <f>'CLZ Pr'!U834</f>
        <v>0</v>
      </c>
    </row>
    <row r="835" spans="1:9">
      <c r="A835" s="13" t="str">
        <f>IF('CLZ Pr'!C835 = "", "", 'CLZ Pr'!C835)</f>
        <v/>
      </c>
      <c r="B835">
        <f>'CLZ Pr'!O835</f>
        <v>0</v>
      </c>
      <c r="C835" s="14">
        <f>'CLZ Pr'!H835</f>
        <v>0</v>
      </c>
      <c r="D835">
        <f>'CLZ Pr'!W835</f>
        <v>0</v>
      </c>
      <c r="E835">
        <f>'CLZ Pr'!B835</f>
        <v>0</v>
      </c>
      <c r="F835">
        <f>'CLZ Pr'!N835</f>
        <v>0</v>
      </c>
      <c r="G835">
        <f>'CLZ Pr'!X835</f>
        <v>0</v>
      </c>
      <c r="H835">
        <f>'CLZ Pr'!E835</f>
        <v>0</v>
      </c>
      <c r="I835">
        <f>'CLZ Pr'!U835</f>
        <v>0</v>
      </c>
    </row>
    <row r="836" spans="1:9">
      <c r="A836" s="13" t="str">
        <f>IF('CLZ Pr'!C836 = "", "", 'CLZ Pr'!C836)</f>
        <v/>
      </c>
      <c r="B836">
        <f>'CLZ Pr'!O836</f>
        <v>0</v>
      </c>
      <c r="C836" s="14">
        <f>'CLZ Pr'!H836</f>
        <v>0</v>
      </c>
      <c r="D836">
        <f>'CLZ Pr'!W836</f>
        <v>0</v>
      </c>
      <c r="E836">
        <f>'CLZ Pr'!B836</f>
        <v>0</v>
      </c>
      <c r="F836">
        <f>'CLZ Pr'!N836</f>
        <v>0</v>
      </c>
      <c r="G836">
        <f>'CLZ Pr'!X836</f>
        <v>0</v>
      </c>
      <c r="H836">
        <f>'CLZ Pr'!E836</f>
        <v>0</v>
      </c>
      <c r="I836">
        <f>'CLZ Pr'!U836</f>
        <v>0</v>
      </c>
    </row>
    <row r="837" spans="1:9">
      <c r="A837" s="13" t="str">
        <f>IF('CLZ Pr'!C837 = "", "", 'CLZ Pr'!C837)</f>
        <v/>
      </c>
      <c r="B837">
        <f>'CLZ Pr'!O837</f>
        <v>0</v>
      </c>
      <c r="C837" s="14">
        <f>'CLZ Pr'!H837</f>
        <v>0</v>
      </c>
      <c r="D837">
        <f>'CLZ Pr'!W837</f>
        <v>0</v>
      </c>
      <c r="E837">
        <f>'CLZ Pr'!B837</f>
        <v>0</v>
      </c>
      <c r="F837">
        <f>'CLZ Pr'!N837</f>
        <v>0</v>
      </c>
      <c r="G837">
        <f>'CLZ Pr'!X837</f>
        <v>0</v>
      </c>
      <c r="H837">
        <f>'CLZ Pr'!E837</f>
        <v>0</v>
      </c>
      <c r="I837">
        <f>'CLZ Pr'!U837</f>
        <v>0</v>
      </c>
    </row>
    <row r="838" spans="1:9">
      <c r="A838" s="13" t="str">
        <f>IF('CLZ Pr'!C838 = "", "", 'CLZ Pr'!C838)</f>
        <v/>
      </c>
      <c r="B838">
        <f>'CLZ Pr'!O838</f>
        <v>0</v>
      </c>
      <c r="C838" s="14">
        <f>'CLZ Pr'!H838</f>
        <v>0</v>
      </c>
      <c r="D838">
        <f>'CLZ Pr'!W838</f>
        <v>0</v>
      </c>
      <c r="E838">
        <f>'CLZ Pr'!B838</f>
        <v>0</v>
      </c>
      <c r="F838">
        <f>'CLZ Pr'!N838</f>
        <v>0</v>
      </c>
      <c r="G838">
        <f>'CLZ Pr'!X838</f>
        <v>0</v>
      </c>
      <c r="H838">
        <f>'CLZ Pr'!E838</f>
        <v>0</v>
      </c>
      <c r="I838">
        <f>'CLZ Pr'!U838</f>
        <v>0</v>
      </c>
    </row>
    <row r="839" spans="1:9">
      <c r="A839" s="13" t="str">
        <f>IF('CLZ Pr'!C839 = "", "", 'CLZ Pr'!C839)</f>
        <v/>
      </c>
      <c r="B839">
        <f>'CLZ Pr'!O839</f>
        <v>0</v>
      </c>
      <c r="C839" s="14">
        <f>'CLZ Pr'!H839</f>
        <v>0</v>
      </c>
      <c r="D839">
        <f>'CLZ Pr'!W839</f>
        <v>0</v>
      </c>
      <c r="E839">
        <f>'CLZ Pr'!B839</f>
        <v>0</v>
      </c>
      <c r="F839">
        <f>'CLZ Pr'!N839</f>
        <v>0</v>
      </c>
      <c r="G839">
        <f>'CLZ Pr'!X839</f>
        <v>0</v>
      </c>
      <c r="H839">
        <f>'CLZ Pr'!E839</f>
        <v>0</v>
      </c>
      <c r="I839">
        <f>'CLZ Pr'!U839</f>
        <v>0</v>
      </c>
    </row>
    <row r="840" spans="1:9">
      <c r="A840" s="13" t="str">
        <f>IF('CLZ Pr'!C840 = "", "", 'CLZ Pr'!C840)</f>
        <v/>
      </c>
      <c r="B840">
        <f>'CLZ Pr'!O840</f>
        <v>0</v>
      </c>
      <c r="C840" s="14">
        <f>'CLZ Pr'!H840</f>
        <v>0</v>
      </c>
      <c r="D840">
        <f>'CLZ Pr'!W840</f>
        <v>0</v>
      </c>
      <c r="E840">
        <f>'CLZ Pr'!B840</f>
        <v>0</v>
      </c>
      <c r="F840">
        <f>'CLZ Pr'!N840</f>
        <v>0</v>
      </c>
      <c r="G840">
        <f>'CLZ Pr'!X840</f>
        <v>0</v>
      </c>
      <c r="H840">
        <f>'CLZ Pr'!E840</f>
        <v>0</v>
      </c>
      <c r="I840">
        <f>'CLZ Pr'!U840</f>
        <v>0</v>
      </c>
    </row>
    <row r="841" spans="1:9">
      <c r="A841" s="13" t="str">
        <f>IF('CLZ Pr'!C841 = "", "", 'CLZ Pr'!C841)</f>
        <v/>
      </c>
      <c r="B841">
        <f>'CLZ Pr'!O841</f>
        <v>0</v>
      </c>
      <c r="C841" s="14">
        <f>'CLZ Pr'!H841</f>
        <v>0</v>
      </c>
      <c r="D841">
        <f>'CLZ Pr'!W841</f>
        <v>0</v>
      </c>
      <c r="E841">
        <f>'CLZ Pr'!B841</f>
        <v>0</v>
      </c>
      <c r="F841">
        <f>'CLZ Pr'!N841</f>
        <v>0</v>
      </c>
      <c r="G841">
        <f>'CLZ Pr'!X841</f>
        <v>0</v>
      </c>
      <c r="H841">
        <f>'CLZ Pr'!E841</f>
        <v>0</v>
      </c>
      <c r="I841">
        <f>'CLZ Pr'!U841</f>
        <v>0</v>
      </c>
    </row>
    <row r="842" spans="1:9">
      <c r="A842" s="13" t="str">
        <f>IF('CLZ Pr'!C842 = "", "", 'CLZ Pr'!C842)</f>
        <v/>
      </c>
      <c r="B842">
        <f>'CLZ Pr'!O842</f>
        <v>0</v>
      </c>
      <c r="C842" s="14">
        <f>'CLZ Pr'!H842</f>
        <v>0</v>
      </c>
      <c r="D842">
        <f>'CLZ Pr'!W842</f>
        <v>0</v>
      </c>
      <c r="E842">
        <f>'CLZ Pr'!B842</f>
        <v>0</v>
      </c>
      <c r="F842">
        <f>'CLZ Pr'!N842</f>
        <v>0</v>
      </c>
      <c r="G842">
        <f>'CLZ Pr'!X842</f>
        <v>0</v>
      </c>
      <c r="H842">
        <f>'CLZ Pr'!E842</f>
        <v>0</v>
      </c>
      <c r="I842">
        <f>'CLZ Pr'!U842</f>
        <v>0</v>
      </c>
    </row>
    <row r="843" spans="1:9">
      <c r="A843" s="13" t="str">
        <f>IF('CLZ Pr'!C843 = "", "", 'CLZ Pr'!C843)</f>
        <v/>
      </c>
      <c r="B843">
        <f>'CLZ Pr'!O843</f>
        <v>0</v>
      </c>
      <c r="C843" s="14">
        <f>'CLZ Pr'!H843</f>
        <v>0</v>
      </c>
      <c r="D843">
        <f>'CLZ Pr'!W843</f>
        <v>0</v>
      </c>
      <c r="E843">
        <f>'CLZ Pr'!B843</f>
        <v>0</v>
      </c>
      <c r="F843">
        <f>'CLZ Pr'!N843</f>
        <v>0</v>
      </c>
      <c r="G843">
        <f>'CLZ Pr'!X843</f>
        <v>0</v>
      </c>
      <c r="H843">
        <f>'CLZ Pr'!E843</f>
        <v>0</v>
      </c>
      <c r="I843">
        <f>'CLZ Pr'!U843</f>
        <v>0</v>
      </c>
    </row>
    <row r="844" spans="1:9">
      <c r="A844" s="13" t="str">
        <f>IF('CLZ Pr'!C844 = "", "", 'CLZ Pr'!C844)</f>
        <v/>
      </c>
      <c r="B844">
        <f>'CLZ Pr'!O844</f>
        <v>0</v>
      </c>
      <c r="C844" s="14">
        <f>'CLZ Pr'!H844</f>
        <v>0</v>
      </c>
      <c r="D844">
        <f>'CLZ Pr'!W844</f>
        <v>0</v>
      </c>
      <c r="E844">
        <f>'CLZ Pr'!B844</f>
        <v>0</v>
      </c>
      <c r="F844">
        <f>'CLZ Pr'!N844</f>
        <v>0</v>
      </c>
      <c r="G844">
        <f>'CLZ Pr'!X844</f>
        <v>0</v>
      </c>
      <c r="H844">
        <f>'CLZ Pr'!E844</f>
        <v>0</v>
      </c>
      <c r="I844">
        <f>'CLZ Pr'!U844</f>
        <v>0</v>
      </c>
    </row>
    <row r="845" spans="1:9">
      <c r="A845" s="13" t="str">
        <f>IF('CLZ Pr'!C845 = "", "", 'CLZ Pr'!C845)</f>
        <v/>
      </c>
      <c r="B845">
        <f>'CLZ Pr'!O845</f>
        <v>0</v>
      </c>
      <c r="C845" s="14">
        <f>'CLZ Pr'!H845</f>
        <v>0</v>
      </c>
      <c r="D845">
        <f>'CLZ Pr'!W845</f>
        <v>0</v>
      </c>
      <c r="E845">
        <f>'CLZ Pr'!B845</f>
        <v>0</v>
      </c>
      <c r="F845">
        <f>'CLZ Pr'!N845</f>
        <v>0</v>
      </c>
      <c r="G845">
        <f>'CLZ Pr'!X845</f>
        <v>0</v>
      </c>
      <c r="H845">
        <f>'CLZ Pr'!E845</f>
        <v>0</v>
      </c>
      <c r="I845">
        <f>'CLZ Pr'!U845</f>
        <v>0</v>
      </c>
    </row>
    <row r="846" spans="1:9">
      <c r="A846" s="13" t="str">
        <f>IF('CLZ Pr'!C846 = "", "", 'CLZ Pr'!C846)</f>
        <v/>
      </c>
      <c r="B846">
        <f>'CLZ Pr'!O846</f>
        <v>0</v>
      </c>
      <c r="C846" s="14">
        <f>'CLZ Pr'!H846</f>
        <v>0</v>
      </c>
      <c r="D846">
        <f>'CLZ Pr'!W846</f>
        <v>0</v>
      </c>
      <c r="E846">
        <f>'CLZ Pr'!B846</f>
        <v>0</v>
      </c>
      <c r="F846">
        <f>'CLZ Pr'!N846</f>
        <v>0</v>
      </c>
      <c r="G846">
        <f>'CLZ Pr'!X846</f>
        <v>0</v>
      </c>
      <c r="H846">
        <f>'CLZ Pr'!E846</f>
        <v>0</v>
      </c>
      <c r="I846">
        <f>'CLZ Pr'!U846</f>
        <v>0</v>
      </c>
    </row>
    <row r="847" spans="1:9">
      <c r="A847" s="13" t="str">
        <f>IF('CLZ Pr'!C847 = "", "", 'CLZ Pr'!C847)</f>
        <v/>
      </c>
      <c r="B847">
        <f>'CLZ Pr'!O847</f>
        <v>0</v>
      </c>
      <c r="C847" s="14">
        <f>'CLZ Pr'!H847</f>
        <v>0</v>
      </c>
      <c r="D847">
        <f>'CLZ Pr'!W847</f>
        <v>0</v>
      </c>
      <c r="E847">
        <f>'CLZ Pr'!B847</f>
        <v>0</v>
      </c>
      <c r="F847">
        <f>'CLZ Pr'!N847</f>
        <v>0</v>
      </c>
      <c r="G847">
        <f>'CLZ Pr'!X847</f>
        <v>0</v>
      </c>
      <c r="H847">
        <f>'CLZ Pr'!E847</f>
        <v>0</v>
      </c>
      <c r="I847">
        <f>'CLZ Pr'!U847</f>
        <v>0</v>
      </c>
    </row>
    <row r="848" spans="1:9">
      <c r="A848" s="13" t="str">
        <f>IF('CLZ Pr'!C848 = "", "", 'CLZ Pr'!C848)</f>
        <v/>
      </c>
      <c r="B848">
        <f>'CLZ Pr'!O848</f>
        <v>0</v>
      </c>
      <c r="C848" s="14">
        <f>'CLZ Pr'!H848</f>
        <v>0</v>
      </c>
      <c r="D848">
        <f>'CLZ Pr'!W848</f>
        <v>0</v>
      </c>
      <c r="E848">
        <f>'CLZ Pr'!B848</f>
        <v>0</v>
      </c>
      <c r="F848">
        <f>'CLZ Pr'!N848</f>
        <v>0</v>
      </c>
      <c r="G848">
        <f>'CLZ Pr'!X848</f>
        <v>0</v>
      </c>
      <c r="H848">
        <f>'CLZ Pr'!E848</f>
        <v>0</v>
      </c>
      <c r="I848">
        <f>'CLZ Pr'!U848</f>
        <v>0</v>
      </c>
    </row>
    <row r="849" spans="1:9">
      <c r="A849" s="13" t="str">
        <f>IF('CLZ Pr'!C849 = "", "", 'CLZ Pr'!C849)</f>
        <v/>
      </c>
      <c r="B849">
        <f>'CLZ Pr'!O849</f>
        <v>0</v>
      </c>
      <c r="C849" s="14">
        <f>'CLZ Pr'!H849</f>
        <v>0</v>
      </c>
      <c r="D849">
        <f>'CLZ Pr'!W849</f>
        <v>0</v>
      </c>
      <c r="E849">
        <f>'CLZ Pr'!B849</f>
        <v>0</v>
      </c>
      <c r="F849">
        <f>'CLZ Pr'!N849</f>
        <v>0</v>
      </c>
      <c r="G849">
        <f>'CLZ Pr'!X849</f>
        <v>0</v>
      </c>
      <c r="H849">
        <f>'CLZ Pr'!E849</f>
        <v>0</v>
      </c>
      <c r="I849">
        <f>'CLZ Pr'!U849</f>
        <v>0</v>
      </c>
    </row>
    <row r="850" spans="1:9">
      <c r="A850" s="13" t="str">
        <f>IF('CLZ Pr'!C850 = "", "", 'CLZ Pr'!C850)</f>
        <v/>
      </c>
      <c r="B850">
        <f>'CLZ Pr'!O850</f>
        <v>0</v>
      </c>
      <c r="C850" s="14">
        <f>'CLZ Pr'!H850</f>
        <v>0</v>
      </c>
      <c r="D850">
        <f>'CLZ Pr'!W850</f>
        <v>0</v>
      </c>
      <c r="E850">
        <f>'CLZ Pr'!B850</f>
        <v>0</v>
      </c>
      <c r="F850">
        <f>'CLZ Pr'!N850</f>
        <v>0</v>
      </c>
      <c r="G850">
        <f>'CLZ Pr'!X850</f>
        <v>0</v>
      </c>
      <c r="H850">
        <f>'CLZ Pr'!E850</f>
        <v>0</v>
      </c>
      <c r="I850">
        <f>'CLZ Pr'!U850</f>
        <v>0</v>
      </c>
    </row>
    <row r="851" spans="1:9">
      <c r="A851" s="13" t="str">
        <f>IF('CLZ Pr'!C851 = "", "", 'CLZ Pr'!C851)</f>
        <v/>
      </c>
      <c r="B851">
        <f>'CLZ Pr'!O851</f>
        <v>0</v>
      </c>
      <c r="C851" s="14">
        <f>'CLZ Pr'!H851</f>
        <v>0</v>
      </c>
      <c r="D851">
        <f>'CLZ Pr'!W851</f>
        <v>0</v>
      </c>
      <c r="E851">
        <f>'CLZ Pr'!B851</f>
        <v>0</v>
      </c>
      <c r="F851">
        <f>'CLZ Pr'!N851</f>
        <v>0</v>
      </c>
      <c r="G851">
        <f>'CLZ Pr'!X851</f>
        <v>0</v>
      </c>
      <c r="H851">
        <f>'CLZ Pr'!E851</f>
        <v>0</v>
      </c>
      <c r="I851">
        <f>'CLZ Pr'!U851</f>
        <v>0</v>
      </c>
    </row>
    <row r="852" spans="1:9">
      <c r="A852" s="13" t="str">
        <f>IF('CLZ Pr'!C852 = "", "", 'CLZ Pr'!C852)</f>
        <v/>
      </c>
      <c r="B852">
        <f>'CLZ Pr'!O852</f>
        <v>0</v>
      </c>
      <c r="C852" s="14">
        <f>'CLZ Pr'!H852</f>
        <v>0</v>
      </c>
      <c r="D852">
        <f>'CLZ Pr'!W852</f>
        <v>0</v>
      </c>
      <c r="E852">
        <f>'CLZ Pr'!B852</f>
        <v>0</v>
      </c>
      <c r="F852">
        <f>'CLZ Pr'!N852</f>
        <v>0</v>
      </c>
      <c r="G852">
        <f>'CLZ Pr'!X852</f>
        <v>0</v>
      </c>
      <c r="H852">
        <f>'CLZ Pr'!E852</f>
        <v>0</v>
      </c>
      <c r="I852">
        <f>'CLZ Pr'!U852</f>
        <v>0</v>
      </c>
    </row>
    <row r="853" spans="1:9">
      <c r="A853" s="13" t="str">
        <f>IF('CLZ Pr'!C853 = "", "", 'CLZ Pr'!C853)</f>
        <v/>
      </c>
      <c r="B853">
        <f>'CLZ Pr'!O853</f>
        <v>0</v>
      </c>
      <c r="C853" s="14">
        <f>'CLZ Pr'!H853</f>
        <v>0</v>
      </c>
      <c r="D853">
        <f>'CLZ Pr'!W853</f>
        <v>0</v>
      </c>
      <c r="E853">
        <f>'CLZ Pr'!B853</f>
        <v>0</v>
      </c>
      <c r="F853">
        <f>'CLZ Pr'!N853</f>
        <v>0</v>
      </c>
      <c r="G853">
        <f>'CLZ Pr'!X853</f>
        <v>0</v>
      </c>
      <c r="H853">
        <f>'CLZ Pr'!E853</f>
        <v>0</v>
      </c>
      <c r="I853">
        <f>'CLZ Pr'!U853</f>
        <v>0</v>
      </c>
    </row>
    <row r="854" spans="1:9">
      <c r="A854" s="13" t="str">
        <f>IF('CLZ Pr'!C854 = "", "", 'CLZ Pr'!C854)</f>
        <v/>
      </c>
      <c r="B854">
        <f>'CLZ Pr'!O854</f>
        <v>0</v>
      </c>
      <c r="C854" s="14">
        <f>'CLZ Pr'!H854</f>
        <v>0</v>
      </c>
      <c r="D854">
        <f>'CLZ Pr'!W854</f>
        <v>0</v>
      </c>
      <c r="E854">
        <f>'CLZ Pr'!B854</f>
        <v>0</v>
      </c>
      <c r="F854">
        <f>'CLZ Pr'!N854</f>
        <v>0</v>
      </c>
      <c r="G854">
        <f>'CLZ Pr'!X854</f>
        <v>0</v>
      </c>
      <c r="H854">
        <f>'CLZ Pr'!E854</f>
        <v>0</v>
      </c>
      <c r="I854">
        <f>'CLZ Pr'!U854</f>
        <v>0</v>
      </c>
    </row>
    <row r="855" spans="1:9">
      <c r="A855" s="13" t="str">
        <f>IF('CLZ Pr'!C855 = "", "", 'CLZ Pr'!C855)</f>
        <v/>
      </c>
      <c r="B855">
        <f>'CLZ Pr'!O855</f>
        <v>0</v>
      </c>
      <c r="C855" s="14">
        <f>'CLZ Pr'!H855</f>
        <v>0</v>
      </c>
      <c r="D855">
        <f>'CLZ Pr'!W855</f>
        <v>0</v>
      </c>
      <c r="E855">
        <f>'CLZ Pr'!B855</f>
        <v>0</v>
      </c>
      <c r="F855">
        <f>'CLZ Pr'!N855</f>
        <v>0</v>
      </c>
      <c r="G855">
        <f>'CLZ Pr'!X855</f>
        <v>0</v>
      </c>
      <c r="H855">
        <f>'CLZ Pr'!E855</f>
        <v>0</v>
      </c>
      <c r="I855">
        <f>'CLZ Pr'!U855</f>
        <v>0</v>
      </c>
    </row>
    <row r="856" spans="1:9">
      <c r="A856" s="13" t="str">
        <f>IF('CLZ Pr'!C856 = "", "", 'CLZ Pr'!C856)</f>
        <v/>
      </c>
      <c r="B856">
        <f>'CLZ Pr'!O856</f>
        <v>0</v>
      </c>
      <c r="C856" s="14">
        <f>'CLZ Pr'!H856</f>
        <v>0</v>
      </c>
      <c r="D856">
        <f>'CLZ Pr'!W856</f>
        <v>0</v>
      </c>
      <c r="E856">
        <f>'CLZ Pr'!B856</f>
        <v>0</v>
      </c>
      <c r="F856">
        <f>'CLZ Pr'!N856</f>
        <v>0</v>
      </c>
      <c r="G856">
        <f>'CLZ Pr'!X856</f>
        <v>0</v>
      </c>
      <c r="H856">
        <f>'CLZ Pr'!E856</f>
        <v>0</v>
      </c>
      <c r="I856">
        <f>'CLZ Pr'!U856</f>
        <v>0</v>
      </c>
    </row>
    <row r="857" spans="1:9">
      <c r="A857" s="13" t="str">
        <f>IF('CLZ Pr'!C857 = "", "", 'CLZ Pr'!C857)</f>
        <v/>
      </c>
      <c r="B857">
        <f>'CLZ Pr'!O857</f>
        <v>0</v>
      </c>
      <c r="C857" s="14">
        <f>'CLZ Pr'!H857</f>
        <v>0</v>
      </c>
      <c r="D857">
        <f>'CLZ Pr'!W857</f>
        <v>0</v>
      </c>
      <c r="E857">
        <f>'CLZ Pr'!B857</f>
        <v>0</v>
      </c>
      <c r="F857">
        <f>'CLZ Pr'!N857</f>
        <v>0</v>
      </c>
      <c r="G857">
        <f>'CLZ Pr'!X857</f>
        <v>0</v>
      </c>
      <c r="H857">
        <f>'CLZ Pr'!E857</f>
        <v>0</v>
      </c>
      <c r="I857">
        <f>'CLZ Pr'!U857</f>
        <v>0</v>
      </c>
    </row>
    <row r="858" spans="1:9">
      <c r="A858" s="13" t="str">
        <f>IF('CLZ Pr'!C858 = "", "", 'CLZ Pr'!C858)</f>
        <v/>
      </c>
      <c r="B858">
        <f>'CLZ Pr'!O858</f>
        <v>0</v>
      </c>
      <c r="C858" s="14">
        <f>'CLZ Pr'!H858</f>
        <v>0</v>
      </c>
      <c r="D858">
        <f>'CLZ Pr'!W858</f>
        <v>0</v>
      </c>
      <c r="E858">
        <f>'CLZ Pr'!B858</f>
        <v>0</v>
      </c>
      <c r="F858">
        <f>'CLZ Pr'!N858</f>
        <v>0</v>
      </c>
      <c r="G858">
        <f>'CLZ Pr'!X858</f>
        <v>0</v>
      </c>
      <c r="H858">
        <f>'CLZ Pr'!E858</f>
        <v>0</v>
      </c>
      <c r="I858">
        <f>'CLZ Pr'!U858</f>
        <v>0</v>
      </c>
    </row>
    <row r="859" spans="1:9">
      <c r="A859" s="13" t="str">
        <f>IF('CLZ Pr'!C859 = "", "", 'CLZ Pr'!C859)</f>
        <v/>
      </c>
      <c r="B859">
        <f>'CLZ Pr'!O859</f>
        <v>0</v>
      </c>
      <c r="C859" s="14">
        <f>'CLZ Pr'!H859</f>
        <v>0</v>
      </c>
      <c r="D859">
        <f>'CLZ Pr'!W859</f>
        <v>0</v>
      </c>
      <c r="E859">
        <f>'CLZ Pr'!B859</f>
        <v>0</v>
      </c>
      <c r="F859">
        <f>'CLZ Pr'!N859</f>
        <v>0</v>
      </c>
      <c r="G859">
        <f>'CLZ Pr'!X859</f>
        <v>0</v>
      </c>
      <c r="H859">
        <f>'CLZ Pr'!E859</f>
        <v>0</v>
      </c>
      <c r="I859">
        <f>'CLZ Pr'!U859</f>
        <v>0</v>
      </c>
    </row>
    <row r="860" spans="1:9">
      <c r="A860" s="13" t="str">
        <f>IF('CLZ Pr'!C860 = "", "", 'CLZ Pr'!C860)</f>
        <v/>
      </c>
      <c r="B860">
        <f>'CLZ Pr'!O860</f>
        <v>0</v>
      </c>
      <c r="C860" s="14">
        <f>'CLZ Pr'!H860</f>
        <v>0</v>
      </c>
      <c r="D860">
        <f>'CLZ Pr'!W860</f>
        <v>0</v>
      </c>
      <c r="E860">
        <f>'CLZ Pr'!B860</f>
        <v>0</v>
      </c>
      <c r="F860">
        <f>'CLZ Pr'!N860</f>
        <v>0</v>
      </c>
      <c r="G860">
        <f>'CLZ Pr'!X860</f>
        <v>0</v>
      </c>
      <c r="H860">
        <f>'CLZ Pr'!E860</f>
        <v>0</v>
      </c>
      <c r="I860">
        <f>'CLZ Pr'!U860</f>
        <v>0</v>
      </c>
    </row>
    <row r="861" spans="1:9">
      <c r="A861" s="13" t="str">
        <f>IF('CLZ Pr'!C861 = "", "", 'CLZ Pr'!C861)</f>
        <v/>
      </c>
      <c r="B861">
        <f>'CLZ Pr'!O861</f>
        <v>0</v>
      </c>
      <c r="C861" s="14">
        <f>'CLZ Pr'!H861</f>
        <v>0</v>
      </c>
      <c r="D861">
        <f>'CLZ Pr'!W861</f>
        <v>0</v>
      </c>
      <c r="E861">
        <f>'CLZ Pr'!B861</f>
        <v>0</v>
      </c>
      <c r="F861">
        <f>'CLZ Pr'!N861</f>
        <v>0</v>
      </c>
      <c r="G861">
        <f>'CLZ Pr'!X861</f>
        <v>0</v>
      </c>
      <c r="H861">
        <f>'CLZ Pr'!E861</f>
        <v>0</v>
      </c>
      <c r="I861">
        <f>'CLZ Pr'!U861</f>
        <v>0</v>
      </c>
    </row>
    <row r="862" spans="1:9">
      <c r="A862" s="13" t="str">
        <f>IF('CLZ Pr'!C862 = "", "", 'CLZ Pr'!C862)</f>
        <v/>
      </c>
      <c r="B862">
        <f>'CLZ Pr'!O862</f>
        <v>0</v>
      </c>
      <c r="C862" s="14">
        <f>'CLZ Pr'!H862</f>
        <v>0</v>
      </c>
      <c r="D862">
        <f>'CLZ Pr'!W862</f>
        <v>0</v>
      </c>
      <c r="E862">
        <f>'CLZ Pr'!B862</f>
        <v>0</v>
      </c>
      <c r="F862">
        <f>'CLZ Pr'!N862</f>
        <v>0</v>
      </c>
      <c r="G862">
        <f>'CLZ Pr'!X862</f>
        <v>0</v>
      </c>
      <c r="H862">
        <f>'CLZ Pr'!E862</f>
        <v>0</v>
      </c>
      <c r="I862">
        <f>'CLZ Pr'!U862</f>
        <v>0</v>
      </c>
    </row>
    <row r="863" spans="1:9">
      <c r="A863" s="13" t="str">
        <f>IF('CLZ Pr'!C863 = "", "", 'CLZ Pr'!C863)</f>
        <v/>
      </c>
      <c r="B863">
        <f>'CLZ Pr'!O863</f>
        <v>0</v>
      </c>
      <c r="C863" s="14">
        <f>'CLZ Pr'!H863</f>
        <v>0</v>
      </c>
      <c r="D863">
        <f>'CLZ Pr'!W863</f>
        <v>0</v>
      </c>
      <c r="E863">
        <f>'CLZ Pr'!B863</f>
        <v>0</v>
      </c>
      <c r="F863">
        <f>'CLZ Pr'!N863</f>
        <v>0</v>
      </c>
      <c r="G863">
        <f>'CLZ Pr'!X863</f>
        <v>0</v>
      </c>
      <c r="H863">
        <f>'CLZ Pr'!E863</f>
        <v>0</v>
      </c>
      <c r="I863">
        <f>'CLZ Pr'!U863</f>
        <v>0</v>
      </c>
    </row>
    <row r="864" spans="1:9">
      <c r="A864" s="13" t="str">
        <f>IF('CLZ Pr'!C864 = "", "", 'CLZ Pr'!C864)</f>
        <v/>
      </c>
      <c r="B864">
        <f>'CLZ Pr'!O864</f>
        <v>0</v>
      </c>
      <c r="C864" s="14">
        <f>'CLZ Pr'!H864</f>
        <v>0</v>
      </c>
      <c r="D864">
        <f>'CLZ Pr'!W864</f>
        <v>0</v>
      </c>
      <c r="E864">
        <f>'CLZ Pr'!B864</f>
        <v>0</v>
      </c>
      <c r="F864">
        <f>'CLZ Pr'!N864</f>
        <v>0</v>
      </c>
      <c r="G864">
        <f>'CLZ Pr'!X864</f>
        <v>0</v>
      </c>
      <c r="H864">
        <f>'CLZ Pr'!E864</f>
        <v>0</v>
      </c>
      <c r="I864">
        <f>'CLZ Pr'!U864</f>
        <v>0</v>
      </c>
    </row>
    <row r="865" spans="1:9">
      <c r="A865" s="13" t="str">
        <f>IF('CLZ Pr'!C865 = "", "", 'CLZ Pr'!C865)</f>
        <v/>
      </c>
      <c r="B865">
        <f>'CLZ Pr'!O865</f>
        <v>0</v>
      </c>
      <c r="C865" s="14">
        <f>'CLZ Pr'!H865</f>
        <v>0</v>
      </c>
      <c r="D865">
        <f>'CLZ Pr'!W865</f>
        <v>0</v>
      </c>
      <c r="E865">
        <f>'CLZ Pr'!B865</f>
        <v>0</v>
      </c>
      <c r="F865">
        <f>'CLZ Pr'!N865</f>
        <v>0</v>
      </c>
      <c r="G865">
        <f>'CLZ Pr'!X865</f>
        <v>0</v>
      </c>
      <c r="H865">
        <f>'CLZ Pr'!E865</f>
        <v>0</v>
      </c>
      <c r="I865">
        <f>'CLZ Pr'!U865</f>
        <v>0</v>
      </c>
    </row>
    <row r="866" spans="1:9">
      <c r="A866" s="13" t="str">
        <f>IF('CLZ Pr'!C866 = "", "", 'CLZ Pr'!C866)</f>
        <v/>
      </c>
      <c r="B866">
        <f>'CLZ Pr'!O866</f>
        <v>0</v>
      </c>
      <c r="C866" s="14">
        <f>'CLZ Pr'!H866</f>
        <v>0</v>
      </c>
      <c r="D866">
        <f>'CLZ Pr'!W866</f>
        <v>0</v>
      </c>
      <c r="E866">
        <f>'CLZ Pr'!B866</f>
        <v>0</v>
      </c>
      <c r="F866">
        <f>'CLZ Pr'!N866</f>
        <v>0</v>
      </c>
      <c r="G866">
        <f>'CLZ Pr'!X866</f>
        <v>0</v>
      </c>
      <c r="H866">
        <f>'CLZ Pr'!E866</f>
        <v>0</v>
      </c>
      <c r="I866">
        <f>'CLZ Pr'!U866</f>
        <v>0</v>
      </c>
    </row>
    <row r="867" spans="1:9">
      <c r="A867" s="13" t="str">
        <f>IF('CLZ Pr'!C867 = "", "", 'CLZ Pr'!C867)</f>
        <v/>
      </c>
      <c r="B867">
        <f>'CLZ Pr'!O867</f>
        <v>0</v>
      </c>
      <c r="C867" s="14">
        <f>'CLZ Pr'!H867</f>
        <v>0</v>
      </c>
      <c r="D867">
        <f>'CLZ Pr'!W867</f>
        <v>0</v>
      </c>
      <c r="E867">
        <f>'CLZ Pr'!B867</f>
        <v>0</v>
      </c>
      <c r="F867">
        <f>'CLZ Pr'!N867</f>
        <v>0</v>
      </c>
      <c r="G867">
        <f>'CLZ Pr'!X867</f>
        <v>0</v>
      </c>
      <c r="H867">
        <f>'CLZ Pr'!E867</f>
        <v>0</v>
      </c>
      <c r="I867">
        <f>'CLZ Pr'!U867</f>
        <v>0</v>
      </c>
    </row>
    <row r="868" spans="1:9">
      <c r="A868" s="13" t="str">
        <f>IF('CLZ Pr'!C868 = "", "", 'CLZ Pr'!C868)</f>
        <v/>
      </c>
      <c r="B868">
        <f>'CLZ Pr'!O868</f>
        <v>0</v>
      </c>
      <c r="C868" s="14">
        <f>'CLZ Pr'!H868</f>
        <v>0</v>
      </c>
      <c r="D868">
        <f>'CLZ Pr'!W868</f>
        <v>0</v>
      </c>
      <c r="E868">
        <f>'CLZ Pr'!B868</f>
        <v>0</v>
      </c>
      <c r="F868">
        <f>'CLZ Pr'!N868</f>
        <v>0</v>
      </c>
      <c r="G868">
        <f>'CLZ Pr'!X868</f>
        <v>0</v>
      </c>
      <c r="H868">
        <f>'CLZ Pr'!E868</f>
        <v>0</v>
      </c>
      <c r="I868">
        <f>'CLZ Pr'!U868</f>
        <v>0</v>
      </c>
    </row>
    <row r="869" spans="1:9">
      <c r="A869" s="13" t="str">
        <f>IF('CLZ Pr'!C869 = "", "", 'CLZ Pr'!C869)</f>
        <v/>
      </c>
      <c r="B869">
        <f>'CLZ Pr'!O869</f>
        <v>0</v>
      </c>
      <c r="C869" s="14">
        <f>'CLZ Pr'!H869</f>
        <v>0</v>
      </c>
      <c r="D869">
        <f>'CLZ Pr'!W869</f>
        <v>0</v>
      </c>
      <c r="E869">
        <f>'CLZ Pr'!B869</f>
        <v>0</v>
      </c>
      <c r="F869">
        <f>'CLZ Pr'!N869</f>
        <v>0</v>
      </c>
      <c r="G869">
        <f>'CLZ Pr'!X869</f>
        <v>0</v>
      </c>
      <c r="H869">
        <f>'CLZ Pr'!E869</f>
        <v>0</v>
      </c>
      <c r="I869">
        <f>'CLZ Pr'!U869</f>
        <v>0</v>
      </c>
    </row>
    <row r="870" spans="1:9">
      <c r="A870" s="13" t="str">
        <f>IF('CLZ Pr'!C870 = "", "", 'CLZ Pr'!C870)</f>
        <v/>
      </c>
      <c r="B870">
        <f>'CLZ Pr'!O870</f>
        <v>0</v>
      </c>
      <c r="C870" s="14">
        <f>'CLZ Pr'!H870</f>
        <v>0</v>
      </c>
      <c r="D870">
        <f>'CLZ Pr'!W870</f>
        <v>0</v>
      </c>
      <c r="E870">
        <f>'CLZ Pr'!B870</f>
        <v>0</v>
      </c>
      <c r="F870">
        <f>'CLZ Pr'!N870</f>
        <v>0</v>
      </c>
      <c r="G870">
        <f>'CLZ Pr'!X870</f>
        <v>0</v>
      </c>
      <c r="H870">
        <f>'CLZ Pr'!E870</f>
        <v>0</v>
      </c>
      <c r="I870">
        <f>'CLZ Pr'!U870</f>
        <v>0</v>
      </c>
    </row>
    <row r="871" spans="1:9">
      <c r="A871" s="13" t="str">
        <f>IF('CLZ Pr'!C871 = "", "", 'CLZ Pr'!C871)</f>
        <v/>
      </c>
      <c r="B871">
        <f>'CLZ Pr'!O871</f>
        <v>0</v>
      </c>
      <c r="C871" s="14">
        <f>'CLZ Pr'!H871</f>
        <v>0</v>
      </c>
      <c r="D871">
        <f>'CLZ Pr'!W871</f>
        <v>0</v>
      </c>
      <c r="E871">
        <f>'CLZ Pr'!B871</f>
        <v>0</v>
      </c>
      <c r="F871">
        <f>'CLZ Pr'!N871</f>
        <v>0</v>
      </c>
      <c r="G871">
        <f>'CLZ Pr'!X871</f>
        <v>0</v>
      </c>
      <c r="H871">
        <f>'CLZ Pr'!E871</f>
        <v>0</v>
      </c>
      <c r="I871">
        <f>'CLZ Pr'!U871</f>
        <v>0</v>
      </c>
    </row>
    <row r="872" spans="1:9">
      <c r="A872" s="13" t="str">
        <f>IF('CLZ Pr'!C872 = "", "", 'CLZ Pr'!C872)</f>
        <v/>
      </c>
      <c r="B872">
        <f>'CLZ Pr'!O872</f>
        <v>0</v>
      </c>
      <c r="C872" s="14">
        <f>'CLZ Pr'!H872</f>
        <v>0</v>
      </c>
      <c r="D872">
        <f>'CLZ Pr'!W872</f>
        <v>0</v>
      </c>
      <c r="E872">
        <f>'CLZ Pr'!B872</f>
        <v>0</v>
      </c>
      <c r="F872">
        <f>'CLZ Pr'!N872</f>
        <v>0</v>
      </c>
      <c r="G872">
        <f>'CLZ Pr'!X872</f>
        <v>0</v>
      </c>
      <c r="H872">
        <f>'CLZ Pr'!E872</f>
        <v>0</v>
      </c>
      <c r="I872">
        <f>'CLZ Pr'!U872</f>
        <v>0</v>
      </c>
    </row>
    <row r="873" spans="1:9">
      <c r="A873" s="13" t="str">
        <f>IF('CLZ Pr'!C873 = "", "", 'CLZ Pr'!C873)</f>
        <v/>
      </c>
      <c r="B873">
        <f>'CLZ Pr'!O873</f>
        <v>0</v>
      </c>
      <c r="C873" s="14">
        <f>'CLZ Pr'!H873</f>
        <v>0</v>
      </c>
      <c r="D873">
        <f>'CLZ Pr'!W873</f>
        <v>0</v>
      </c>
      <c r="E873">
        <f>'CLZ Pr'!B873</f>
        <v>0</v>
      </c>
      <c r="F873">
        <f>'CLZ Pr'!N873</f>
        <v>0</v>
      </c>
      <c r="G873">
        <f>'CLZ Pr'!X873</f>
        <v>0</v>
      </c>
      <c r="H873">
        <f>'CLZ Pr'!E873</f>
        <v>0</v>
      </c>
      <c r="I873">
        <f>'CLZ Pr'!U873</f>
        <v>0</v>
      </c>
    </row>
    <row r="874" spans="1:9">
      <c r="A874" s="13" t="str">
        <f>IF('CLZ Pr'!C874 = "", "", 'CLZ Pr'!C874)</f>
        <v/>
      </c>
      <c r="B874">
        <f>'CLZ Pr'!O874</f>
        <v>0</v>
      </c>
      <c r="C874" s="14">
        <f>'CLZ Pr'!H874</f>
        <v>0</v>
      </c>
      <c r="D874">
        <f>'CLZ Pr'!W874</f>
        <v>0</v>
      </c>
      <c r="E874">
        <f>'CLZ Pr'!B874</f>
        <v>0</v>
      </c>
      <c r="F874">
        <f>'CLZ Pr'!N874</f>
        <v>0</v>
      </c>
      <c r="G874">
        <f>'CLZ Pr'!X874</f>
        <v>0</v>
      </c>
      <c r="H874">
        <f>'CLZ Pr'!E874</f>
        <v>0</v>
      </c>
      <c r="I874">
        <f>'CLZ Pr'!U874</f>
        <v>0</v>
      </c>
    </row>
    <row r="875" spans="1:9">
      <c r="A875" s="13" t="str">
        <f>IF('CLZ Pr'!C875 = "", "", 'CLZ Pr'!C875)</f>
        <v/>
      </c>
      <c r="B875">
        <f>'CLZ Pr'!O875</f>
        <v>0</v>
      </c>
      <c r="C875" s="14">
        <f>'CLZ Pr'!H875</f>
        <v>0</v>
      </c>
      <c r="D875">
        <f>'CLZ Pr'!W875</f>
        <v>0</v>
      </c>
      <c r="E875">
        <f>'CLZ Pr'!B875</f>
        <v>0</v>
      </c>
      <c r="F875">
        <f>'CLZ Pr'!N875</f>
        <v>0</v>
      </c>
      <c r="G875">
        <f>'CLZ Pr'!X875</f>
        <v>0</v>
      </c>
      <c r="H875">
        <f>'CLZ Pr'!E875</f>
        <v>0</v>
      </c>
      <c r="I875">
        <f>'CLZ Pr'!U875</f>
        <v>0</v>
      </c>
    </row>
    <row r="876" spans="1:9">
      <c r="A876" s="13" t="str">
        <f>IF('CLZ Pr'!C876 = "", "", 'CLZ Pr'!C876)</f>
        <v/>
      </c>
      <c r="B876">
        <f>'CLZ Pr'!O876</f>
        <v>0</v>
      </c>
      <c r="C876" s="14">
        <f>'CLZ Pr'!H876</f>
        <v>0</v>
      </c>
      <c r="D876">
        <f>'CLZ Pr'!W876</f>
        <v>0</v>
      </c>
      <c r="E876">
        <f>'CLZ Pr'!B876</f>
        <v>0</v>
      </c>
      <c r="F876">
        <f>'CLZ Pr'!N876</f>
        <v>0</v>
      </c>
      <c r="G876">
        <f>'CLZ Pr'!X876</f>
        <v>0</v>
      </c>
      <c r="H876">
        <f>'CLZ Pr'!E876</f>
        <v>0</v>
      </c>
      <c r="I876">
        <f>'CLZ Pr'!U876</f>
        <v>0</v>
      </c>
    </row>
    <row r="877" spans="1:9">
      <c r="A877" s="13" t="str">
        <f>IF('CLZ Pr'!C877 = "", "", 'CLZ Pr'!C877)</f>
        <v/>
      </c>
      <c r="B877">
        <f>'CLZ Pr'!O877</f>
        <v>0</v>
      </c>
      <c r="C877" s="14">
        <f>'CLZ Pr'!H877</f>
        <v>0</v>
      </c>
      <c r="D877">
        <f>'CLZ Pr'!W877</f>
        <v>0</v>
      </c>
      <c r="E877">
        <f>'CLZ Pr'!B877</f>
        <v>0</v>
      </c>
      <c r="F877">
        <f>'CLZ Pr'!N877</f>
        <v>0</v>
      </c>
      <c r="G877">
        <f>'CLZ Pr'!X877</f>
        <v>0</v>
      </c>
      <c r="H877">
        <f>'CLZ Pr'!E877</f>
        <v>0</v>
      </c>
      <c r="I877">
        <f>'CLZ Pr'!U877</f>
        <v>0</v>
      </c>
    </row>
    <row r="878" spans="1:9">
      <c r="A878" s="13" t="str">
        <f>IF('CLZ Pr'!C878 = "", "", 'CLZ Pr'!C878)</f>
        <v/>
      </c>
      <c r="B878">
        <f>'CLZ Pr'!O878</f>
        <v>0</v>
      </c>
      <c r="C878" s="14">
        <f>'CLZ Pr'!H878</f>
        <v>0</v>
      </c>
      <c r="D878">
        <f>'CLZ Pr'!W878</f>
        <v>0</v>
      </c>
      <c r="E878">
        <f>'CLZ Pr'!B878</f>
        <v>0</v>
      </c>
      <c r="F878">
        <f>'CLZ Pr'!N878</f>
        <v>0</v>
      </c>
      <c r="G878">
        <f>'CLZ Pr'!X878</f>
        <v>0</v>
      </c>
      <c r="H878">
        <f>'CLZ Pr'!E878</f>
        <v>0</v>
      </c>
      <c r="I878">
        <f>'CLZ Pr'!U878</f>
        <v>0</v>
      </c>
    </row>
    <row r="879" spans="1:9">
      <c r="A879" s="13" t="str">
        <f>IF('CLZ Pr'!C879 = "", "", 'CLZ Pr'!C879)</f>
        <v/>
      </c>
      <c r="B879">
        <f>'CLZ Pr'!O879</f>
        <v>0</v>
      </c>
      <c r="C879" s="14">
        <f>'CLZ Pr'!H879</f>
        <v>0</v>
      </c>
      <c r="D879">
        <f>'CLZ Pr'!W879</f>
        <v>0</v>
      </c>
      <c r="E879">
        <f>'CLZ Pr'!B879</f>
        <v>0</v>
      </c>
      <c r="F879">
        <f>'CLZ Pr'!N879</f>
        <v>0</v>
      </c>
      <c r="G879">
        <f>'CLZ Pr'!X879</f>
        <v>0</v>
      </c>
      <c r="H879">
        <f>'CLZ Pr'!E879</f>
        <v>0</v>
      </c>
      <c r="I879">
        <f>'CLZ Pr'!U879</f>
        <v>0</v>
      </c>
    </row>
    <row r="880" spans="1:9">
      <c r="A880" s="13" t="str">
        <f>IF('CLZ Pr'!C880 = "", "", 'CLZ Pr'!C880)</f>
        <v/>
      </c>
      <c r="B880">
        <f>'CLZ Pr'!O880</f>
        <v>0</v>
      </c>
      <c r="C880" s="14">
        <f>'CLZ Pr'!H880</f>
        <v>0</v>
      </c>
      <c r="D880">
        <f>'CLZ Pr'!W880</f>
        <v>0</v>
      </c>
      <c r="E880">
        <f>'CLZ Pr'!B880</f>
        <v>0</v>
      </c>
      <c r="F880">
        <f>'CLZ Pr'!N880</f>
        <v>0</v>
      </c>
      <c r="G880">
        <f>'CLZ Pr'!X880</f>
        <v>0</v>
      </c>
      <c r="H880">
        <f>'CLZ Pr'!E880</f>
        <v>0</v>
      </c>
      <c r="I880">
        <f>'CLZ Pr'!U880</f>
        <v>0</v>
      </c>
    </row>
    <row r="881" spans="1:9">
      <c r="A881" s="13" t="str">
        <f>IF('CLZ Pr'!C881 = "", "", 'CLZ Pr'!C881)</f>
        <v/>
      </c>
      <c r="B881">
        <f>'CLZ Pr'!O881</f>
        <v>0</v>
      </c>
      <c r="C881" s="14">
        <f>'CLZ Pr'!H881</f>
        <v>0</v>
      </c>
      <c r="D881">
        <f>'CLZ Pr'!W881</f>
        <v>0</v>
      </c>
      <c r="E881">
        <f>'CLZ Pr'!B881</f>
        <v>0</v>
      </c>
      <c r="F881">
        <f>'CLZ Pr'!N881</f>
        <v>0</v>
      </c>
      <c r="G881">
        <f>'CLZ Pr'!X881</f>
        <v>0</v>
      </c>
      <c r="H881">
        <f>'CLZ Pr'!E881</f>
        <v>0</v>
      </c>
      <c r="I881">
        <f>'CLZ Pr'!U881</f>
        <v>0</v>
      </c>
    </row>
    <row r="882" spans="1:9">
      <c r="A882" s="13" t="str">
        <f>IF('CLZ Pr'!C882 = "", "", 'CLZ Pr'!C882)</f>
        <v/>
      </c>
      <c r="B882">
        <f>'CLZ Pr'!O882</f>
        <v>0</v>
      </c>
      <c r="C882" s="14">
        <f>'CLZ Pr'!H882</f>
        <v>0</v>
      </c>
      <c r="D882">
        <f>'CLZ Pr'!W882</f>
        <v>0</v>
      </c>
      <c r="E882">
        <f>'CLZ Pr'!B882</f>
        <v>0</v>
      </c>
      <c r="F882">
        <f>'CLZ Pr'!N882</f>
        <v>0</v>
      </c>
      <c r="G882">
        <f>'CLZ Pr'!X882</f>
        <v>0</v>
      </c>
      <c r="H882">
        <f>'CLZ Pr'!E882</f>
        <v>0</v>
      </c>
      <c r="I882">
        <f>'CLZ Pr'!U882</f>
        <v>0</v>
      </c>
    </row>
    <row r="883" spans="1:9">
      <c r="A883" s="13" t="str">
        <f>IF('CLZ Pr'!C883 = "", "", 'CLZ Pr'!C883)</f>
        <v/>
      </c>
      <c r="B883">
        <f>'CLZ Pr'!O883</f>
        <v>0</v>
      </c>
      <c r="C883" s="14">
        <f>'CLZ Pr'!H883</f>
        <v>0</v>
      </c>
      <c r="D883">
        <f>'CLZ Pr'!W883</f>
        <v>0</v>
      </c>
      <c r="E883">
        <f>'CLZ Pr'!B883</f>
        <v>0</v>
      </c>
      <c r="F883">
        <f>'CLZ Pr'!N883</f>
        <v>0</v>
      </c>
      <c r="G883">
        <f>'CLZ Pr'!X883</f>
        <v>0</v>
      </c>
      <c r="H883">
        <f>'CLZ Pr'!E883</f>
        <v>0</v>
      </c>
      <c r="I883">
        <f>'CLZ Pr'!U883</f>
        <v>0</v>
      </c>
    </row>
    <row r="884" spans="1:9">
      <c r="A884" s="13" t="str">
        <f>IF('CLZ Pr'!C884 = "", "", 'CLZ Pr'!C884)</f>
        <v/>
      </c>
      <c r="B884">
        <f>'CLZ Pr'!O884</f>
        <v>0</v>
      </c>
      <c r="C884" s="14">
        <f>'CLZ Pr'!H884</f>
        <v>0</v>
      </c>
      <c r="D884">
        <f>'CLZ Pr'!W884</f>
        <v>0</v>
      </c>
      <c r="E884">
        <f>'CLZ Pr'!B884</f>
        <v>0</v>
      </c>
      <c r="F884">
        <f>'CLZ Pr'!N884</f>
        <v>0</v>
      </c>
      <c r="G884">
        <f>'CLZ Pr'!X884</f>
        <v>0</v>
      </c>
      <c r="H884">
        <f>'CLZ Pr'!E884</f>
        <v>0</v>
      </c>
      <c r="I884">
        <f>'CLZ Pr'!U884</f>
        <v>0</v>
      </c>
    </row>
    <row r="885" spans="1:9">
      <c r="A885" s="13" t="str">
        <f>IF('CLZ Pr'!C885 = "", "", 'CLZ Pr'!C885)</f>
        <v/>
      </c>
      <c r="B885">
        <f>'CLZ Pr'!O885</f>
        <v>0</v>
      </c>
      <c r="C885" s="14">
        <f>'CLZ Pr'!H885</f>
        <v>0</v>
      </c>
      <c r="D885">
        <f>'CLZ Pr'!W885</f>
        <v>0</v>
      </c>
      <c r="E885">
        <f>'CLZ Pr'!B885</f>
        <v>0</v>
      </c>
      <c r="F885">
        <f>'CLZ Pr'!N885</f>
        <v>0</v>
      </c>
      <c r="G885">
        <f>'CLZ Pr'!X885</f>
        <v>0</v>
      </c>
      <c r="H885">
        <f>'CLZ Pr'!E885</f>
        <v>0</v>
      </c>
      <c r="I885">
        <f>'CLZ Pr'!U885</f>
        <v>0</v>
      </c>
    </row>
    <row r="886" spans="1:9">
      <c r="A886" s="13" t="str">
        <f>IF('CLZ Pr'!C886 = "", "", 'CLZ Pr'!C886)</f>
        <v/>
      </c>
      <c r="B886">
        <f>'CLZ Pr'!O886</f>
        <v>0</v>
      </c>
      <c r="C886" s="14">
        <f>'CLZ Pr'!H886</f>
        <v>0</v>
      </c>
      <c r="D886">
        <f>'CLZ Pr'!W886</f>
        <v>0</v>
      </c>
      <c r="E886">
        <f>'CLZ Pr'!B886</f>
        <v>0</v>
      </c>
      <c r="F886">
        <f>'CLZ Pr'!N886</f>
        <v>0</v>
      </c>
      <c r="G886">
        <f>'CLZ Pr'!X886</f>
        <v>0</v>
      </c>
      <c r="H886">
        <f>'CLZ Pr'!E886</f>
        <v>0</v>
      </c>
      <c r="I886">
        <f>'CLZ Pr'!U886</f>
        <v>0</v>
      </c>
    </row>
    <row r="887" spans="1:9">
      <c r="A887" s="13" t="str">
        <f>IF('CLZ Pr'!C887 = "", "", 'CLZ Pr'!C887)</f>
        <v/>
      </c>
      <c r="B887">
        <f>'CLZ Pr'!O887</f>
        <v>0</v>
      </c>
      <c r="C887" s="14">
        <f>'CLZ Pr'!H887</f>
        <v>0</v>
      </c>
      <c r="D887">
        <f>'CLZ Pr'!W887</f>
        <v>0</v>
      </c>
      <c r="E887">
        <f>'CLZ Pr'!B887</f>
        <v>0</v>
      </c>
      <c r="F887">
        <f>'CLZ Pr'!N887</f>
        <v>0</v>
      </c>
      <c r="G887">
        <f>'CLZ Pr'!X887</f>
        <v>0</v>
      </c>
      <c r="H887">
        <f>'CLZ Pr'!E887</f>
        <v>0</v>
      </c>
      <c r="I887">
        <f>'CLZ Pr'!U887</f>
        <v>0</v>
      </c>
    </row>
    <row r="888" spans="1:9">
      <c r="A888" s="13" t="str">
        <f>IF('CLZ Pr'!C888 = "", "", 'CLZ Pr'!C888)</f>
        <v/>
      </c>
      <c r="B888">
        <f>'CLZ Pr'!O888</f>
        <v>0</v>
      </c>
      <c r="C888" s="14">
        <f>'CLZ Pr'!H888</f>
        <v>0</v>
      </c>
      <c r="D888">
        <f>'CLZ Pr'!W888</f>
        <v>0</v>
      </c>
      <c r="E888">
        <f>'CLZ Pr'!B888</f>
        <v>0</v>
      </c>
      <c r="F888">
        <f>'CLZ Pr'!N888</f>
        <v>0</v>
      </c>
      <c r="G888">
        <f>'CLZ Pr'!X888</f>
        <v>0</v>
      </c>
      <c r="H888">
        <f>'CLZ Pr'!E888</f>
        <v>0</v>
      </c>
      <c r="I888">
        <f>'CLZ Pr'!U888</f>
        <v>0</v>
      </c>
    </row>
    <row r="889" spans="1:9">
      <c r="A889" s="13" t="str">
        <f>IF('CLZ Pr'!C889 = "", "", 'CLZ Pr'!C889)</f>
        <v/>
      </c>
      <c r="B889">
        <f>'CLZ Pr'!O889</f>
        <v>0</v>
      </c>
      <c r="C889" s="14">
        <f>'CLZ Pr'!H889</f>
        <v>0</v>
      </c>
      <c r="D889">
        <f>'CLZ Pr'!W889</f>
        <v>0</v>
      </c>
      <c r="E889">
        <f>'CLZ Pr'!B889</f>
        <v>0</v>
      </c>
      <c r="F889">
        <f>'CLZ Pr'!N889</f>
        <v>0</v>
      </c>
      <c r="G889">
        <f>'CLZ Pr'!X889</f>
        <v>0</v>
      </c>
      <c r="H889">
        <f>'CLZ Pr'!E889</f>
        <v>0</v>
      </c>
      <c r="I889">
        <f>'CLZ Pr'!U889</f>
        <v>0</v>
      </c>
    </row>
    <row r="890" spans="1:9">
      <c r="A890" s="13" t="str">
        <f>IF('CLZ Pr'!C890 = "", "", 'CLZ Pr'!C890)</f>
        <v/>
      </c>
      <c r="B890">
        <f>'CLZ Pr'!O890</f>
        <v>0</v>
      </c>
      <c r="C890" s="14">
        <f>'CLZ Pr'!H890</f>
        <v>0</v>
      </c>
      <c r="D890">
        <f>'CLZ Pr'!W890</f>
        <v>0</v>
      </c>
      <c r="E890">
        <f>'CLZ Pr'!B890</f>
        <v>0</v>
      </c>
      <c r="F890">
        <f>'CLZ Pr'!N890</f>
        <v>0</v>
      </c>
      <c r="G890">
        <f>'CLZ Pr'!X890</f>
        <v>0</v>
      </c>
      <c r="H890">
        <f>'CLZ Pr'!E890</f>
        <v>0</v>
      </c>
      <c r="I890">
        <f>'CLZ Pr'!U890</f>
        <v>0</v>
      </c>
    </row>
    <row r="891" spans="1:9">
      <c r="A891" s="13" t="str">
        <f>IF('CLZ Pr'!C891 = "", "", 'CLZ Pr'!C891)</f>
        <v/>
      </c>
      <c r="B891">
        <f>'CLZ Pr'!O891</f>
        <v>0</v>
      </c>
      <c r="C891" s="14">
        <f>'CLZ Pr'!H891</f>
        <v>0</v>
      </c>
      <c r="D891">
        <f>'CLZ Pr'!W891</f>
        <v>0</v>
      </c>
      <c r="E891">
        <f>'CLZ Pr'!B891</f>
        <v>0</v>
      </c>
      <c r="F891">
        <f>'CLZ Pr'!N891</f>
        <v>0</v>
      </c>
      <c r="G891">
        <f>'CLZ Pr'!X891</f>
        <v>0</v>
      </c>
      <c r="H891">
        <f>'CLZ Pr'!E891</f>
        <v>0</v>
      </c>
      <c r="I891">
        <f>'CLZ Pr'!U891</f>
        <v>0</v>
      </c>
    </row>
    <row r="892" spans="1:9">
      <c r="A892" s="13" t="str">
        <f>IF('CLZ Pr'!C892 = "", "", 'CLZ Pr'!C892)</f>
        <v/>
      </c>
      <c r="B892">
        <f>'CLZ Pr'!O892</f>
        <v>0</v>
      </c>
      <c r="C892" s="14">
        <f>'CLZ Pr'!H892</f>
        <v>0</v>
      </c>
      <c r="D892">
        <f>'CLZ Pr'!W892</f>
        <v>0</v>
      </c>
      <c r="E892">
        <f>'CLZ Pr'!B892</f>
        <v>0</v>
      </c>
      <c r="F892">
        <f>'CLZ Pr'!N892</f>
        <v>0</v>
      </c>
      <c r="G892">
        <f>'CLZ Pr'!X892</f>
        <v>0</v>
      </c>
      <c r="H892">
        <f>'CLZ Pr'!E892</f>
        <v>0</v>
      </c>
      <c r="I892">
        <f>'CLZ Pr'!U892</f>
        <v>0</v>
      </c>
    </row>
    <row r="893" spans="1:9">
      <c r="A893" s="13" t="str">
        <f>IF('CLZ Pr'!C893 = "", "", 'CLZ Pr'!C893)</f>
        <v/>
      </c>
      <c r="B893">
        <f>'CLZ Pr'!O893</f>
        <v>0</v>
      </c>
      <c r="C893" s="14">
        <f>'CLZ Pr'!H893</f>
        <v>0</v>
      </c>
      <c r="D893">
        <f>'CLZ Pr'!W893</f>
        <v>0</v>
      </c>
      <c r="E893">
        <f>'CLZ Pr'!B893</f>
        <v>0</v>
      </c>
      <c r="F893">
        <f>'CLZ Pr'!N893</f>
        <v>0</v>
      </c>
      <c r="G893">
        <f>'CLZ Pr'!X893</f>
        <v>0</v>
      </c>
      <c r="H893">
        <f>'CLZ Pr'!E893</f>
        <v>0</v>
      </c>
      <c r="I893">
        <f>'CLZ Pr'!U893</f>
        <v>0</v>
      </c>
    </row>
    <row r="894" spans="1:9">
      <c r="A894" s="13" t="str">
        <f>IF('CLZ Pr'!C894 = "", "", 'CLZ Pr'!C894)</f>
        <v/>
      </c>
      <c r="B894">
        <f>'CLZ Pr'!O894</f>
        <v>0</v>
      </c>
      <c r="C894" s="14">
        <f>'CLZ Pr'!H894</f>
        <v>0</v>
      </c>
      <c r="D894">
        <f>'CLZ Pr'!W894</f>
        <v>0</v>
      </c>
      <c r="E894">
        <f>'CLZ Pr'!B894</f>
        <v>0</v>
      </c>
      <c r="F894">
        <f>'CLZ Pr'!N894</f>
        <v>0</v>
      </c>
      <c r="G894">
        <f>'CLZ Pr'!X894</f>
        <v>0</v>
      </c>
      <c r="H894">
        <f>'CLZ Pr'!E894</f>
        <v>0</v>
      </c>
      <c r="I894">
        <f>'CLZ Pr'!U894</f>
        <v>0</v>
      </c>
    </row>
    <row r="895" spans="1:9">
      <c r="A895" s="13" t="str">
        <f>IF('CLZ Pr'!C895 = "", "", 'CLZ Pr'!C895)</f>
        <v/>
      </c>
      <c r="B895">
        <f>'CLZ Pr'!O895</f>
        <v>0</v>
      </c>
      <c r="C895" s="14">
        <f>'CLZ Pr'!H895</f>
        <v>0</v>
      </c>
      <c r="D895">
        <f>'CLZ Pr'!W895</f>
        <v>0</v>
      </c>
      <c r="E895">
        <f>'CLZ Pr'!B895</f>
        <v>0</v>
      </c>
      <c r="F895">
        <f>'CLZ Pr'!N895</f>
        <v>0</v>
      </c>
      <c r="G895">
        <f>'CLZ Pr'!X895</f>
        <v>0</v>
      </c>
      <c r="H895">
        <f>'CLZ Pr'!E895</f>
        <v>0</v>
      </c>
      <c r="I895">
        <f>'CLZ Pr'!U895</f>
        <v>0</v>
      </c>
    </row>
    <row r="896" spans="1:9">
      <c r="A896" s="13" t="str">
        <f>IF('CLZ Pr'!C896 = "", "", 'CLZ Pr'!C896)</f>
        <v/>
      </c>
      <c r="B896">
        <f>'CLZ Pr'!O896</f>
        <v>0</v>
      </c>
      <c r="C896" s="14">
        <f>'CLZ Pr'!H896</f>
        <v>0</v>
      </c>
      <c r="D896">
        <f>'CLZ Pr'!W896</f>
        <v>0</v>
      </c>
      <c r="E896">
        <f>'CLZ Pr'!B896</f>
        <v>0</v>
      </c>
      <c r="F896">
        <f>'CLZ Pr'!N896</f>
        <v>0</v>
      </c>
      <c r="G896">
        <f>'CLZ Pr'!X896</f>
        <v>0</v>
      </c>
      <c r="H896">
        <f>'CLZ Pr'!E896</f>
        <v>0</v>
      </c>
      <c r="I896">
        <f>'CLZ Pr'!U896</f>
        <v>0</v>
      </c>
    </row>
    <row r="897" spans="1:9">
      <c r="A897" s="13" t="str">
        <f>IF('CLZ Pr'!C897 = "", "", 'CLZ Pr'!C897)</f>
        <v/>
      </c>
      <c r="B897">
        <f>'CLZ Pr'!O897</f>
        <v>0</v>
      </c>
      <c r="C897" s="14">
        <f>'CLZ Pr'!H897</f>
        <v>0</v>
      </c>
      <c r="D897">
        <f>'CLZ Pr'!W897</f>
        <v>0</v>
      </c>
      <c r="E897">
        <f>'CLZ Pr'!B897</f>
        <v>0</v>
      </c>
      <c r="F897">
        <f>'CLZ Pr'!N897</f>
        <v>0</v>
      </c>
      <c r="G897">
        <f>'CLZ Pr'!X897</f>
        <v>0</v>
      </c>
      <c r="H897">
        <f>'CLZ Pr'!E897</f>
        <v>0</v>
      </c>
      <c r="I897">
        <f>'CLZ Pr'!U897</f>
        <v>0</v>
      </c>
    </row>
    <row r="898" spans="1:9">
      <c r="A898" s="13" t="str">
        <f>IF('CLZ Pr'!C898 = "", "", 'CLZ Pr'!C898)</f>
        <v/>
      </c>
      <c r="B898">
        <f>'CLZ Pr'!O898</f>
        <v>0</v>
      </c>
      <c r="C898" s="14">
        <f>'CLZ Pr'!H898</f>
        <v>0</v>
      </c>
      <c r="D898">
        <f>'CLZ Pr'!W898</f>
        <v>0</v>
      </c>
      <c r="E898">
        <f>'CLZ Pr'!B898</f>
        <v>0</v>
      </c>
      <c r="F898">
        <f>'CLZ Pr'!N898</f>
        <v>0</v>
      </c>
      <c r="G898">
        <f>'CLZ Pr'!X898</f>
        <v>0</v>
      </c>
      <c r="H898">
        <f>'CLZ Pr'!E898</f>
        <v>0</v>
      </c>
      <c r="I898">
        <f>'CLZ Pr'!U898</f>
        <v>0</v>
      </c>
    </row>
    <row r="899" spans="1:9">
      <c r="A899" s="13" t="str">
        <f>IF('CLZ Pr'!C899 = "", "", 'CLZ Pr'!C899)</f>
        <v/>
      </c>
      <c r="B899">
        <f>'CLZ Pr'!O899</f>
        <v>0</v>
      </c>
      <c r="C899" s="14">
        <f>'CLZ Pr'!H899</f>
        <v>0</v>
      </c>
      <c r="D899">
        <f>'CLZ Pr'!W899</f>
        <v>0</v>
      </c>
      <c r="E899">
        <f>'CLZ Pr'!B899</f>
        <v>0</v>
      </c>
      <c r="F899">
        <f>'CLZ Pr'!N899</f>
        <v>0</v>
      </c>
      <c r="G899">
        <f>'CLZ Pr'!X899</f>
        <v>0</v>
      </c>
      <c r="H899">
        <f>'CLZ Pr'!E899</f>
        <v>0</v>
      </c>
      <c r="I899">
        <f>'CLZ Pr'!U899</f>
        <v>0</v>
      </c>
    </row>
    <row r="900" spans="1:9">
      <c r="A900" s="13" t="str">
        <f>IF('CLZ Pr'!C900 = "", "", 'CLZ Pr'!C900)</f>
        <v/>
      </c>
      <c r="B900">
        <f>'CLZ Pr'!O900</f>
        <v>0</v>
      </c>
      <c r="C900" s="14">
        <f>'CLZ Pr'!H900</f>
        <v>0</v>
      </c>
      <c r="D900">
        <f>'CLZ Pr'!W900</f>
        <v>0</v>
      </c>
      <c r="E900">
        <f>'CLZ Pr'!B900</f>
        <v>0</v>
      </c>
      <c r="F900">
        <f>'CLZ Pr'!N900</f>
        <v>0</v>
      </c>
      <c r="G900">
        <f>'CLZ Pr'!X900</f>
        <v>0</v>
      </c>
      <c r="H900">
        <f>'CLZ Pr'!E900</f>
        <v>0</v>
      </c>
      <c r="I900">
        <f>'CLZ Pr'!U900</f>
        <v>0</v>
      </c>
    </row>
    <row r="901" spans="1:9">
      <c r="A901" s="13" t="str">
        <f>IF('CLZ Pr'!C901 = "", "", 'CLZ Pr'!C901)</f>
        <v/>
      </c>
      <c r="B901">
        <f>'CLZ Pr'!O901</f>
        <v>0</v>
      </c>
      <c r="C901" s="14">
        <f>'CLZ Pr'!H901</f>
        <v>0</v>
      </c>
      <c r="D901">
        <f>'CLZ Pr'!W901</f>
        <v>0</v>
      </c>
      <c r="E901">
        <f>'CLZ Pr'!B901</f>
        <v>0</v>
      </c>
      <c r="F901">
        <f>'CLZ Pr'!N901</f>
        <v>0</v>
      </c>
      <c r="G901">
        <f>'CLZ Pr'!X901</f>
        <v>0</v>
      </c>
      <c r="H901">
        <f>'CLZ Pr'!E901</f>
        <v>0</v>
      </c>
      <c r="I901">
        <f>'CLZ Pr'!U901</f>
        <v>0</v>
      </c>
    </row>
    <row r="902" spans="1:9">
      <c r="A902" s="13" t="str">
        <f>IF('CLZ Pr'!C902 = "", "", 'CLZ Pr'!C902)</f>
        <v/>
      </c>
      <c r="B902">
        <f>'CLZ Pr'!O902</f>
        <v>0</v>
      </c>
      <c r="C902" s="14">
        <f>'CLZ Pr'!H902</f>
        <v>0</v>
      </c>
      <c r="D902">
        <f>'CLZ Pr'!W902</f>
        <v>0</v>
      </c>
      <c r="E902">
        <f>'CLZ Pr'!B902</f>
        <v>0</v>
      </c>
      <c r="F902">
        <f>'CLZ Pr'!N902</f>
        <v>0</v>
      </c>
      <c r="G902">
        <f>'CLZ Pr'!X902</f>
        <v>0</v>
      </c>
      <c r="H902">
        <f>'CLZ Pr'!E902</f>
        <v>0</v>
      </c>
      <c r="I902">
        <f>'CLZ Pr'!U902</f>
        <v>0</v>
      </c>
    </row>
    <row r="903" spans="1:9">
      <c r="A903" s="13" t="str">
        <f>IF('CLZ Pr'!C903 = "", "", 'CLZ Pr'!C903)</f>
        <v/>
      </c>
      <c r="B903">
        <f>'CLZ Pr'!O903</f>
        <v>0</v>
      </c>
      <c r="C903" s="14">
        <f>'CLZ Pr'!H903</f>
        <v>0</v>
      </c>
      <c r="D903">
        <f>'CLZ Pr'!W903</f>
        <v>0</v>
      </c>
      <c r="E903">
        <f>'CLZ Pr'!B903</f>
        <v>0</v>
      </c>
      <c r="F903">
        <f>'CLZ Pr'!N903</f>
        <v>0</v>
      </c>
      <c r="G903">
        <f>'CLZ Pr'!X903</f>
        <v>0</v>
      </c>
      <c r="H903">
        <f>'CLZ Pr'!E903</f>
        <v>0</v>
      </c>
      <c r="I903">
        <f>'CLZ Pr'!U903</f>
        <v>0</v>
      </c>
    </row>
    <row r="904" spans="1:9">
      <c r="A904" s="13" t="str">
        <f>IF('CLZ Pr'!C904 = "", "", 'CLZ Pr'!C904)</f>
        <v/>
      </c>
      <c r="B904">
        <f>'CLZ Pr'!O904</f>
        <v>0</v>
      </c>
      <c r="C904" s="14">
        <f>'CLZ Pr'!H904</f>
        <v>0</v>
      </c>
      <c r="D904">
        <f>'CLZ Pr'!W904</f>
        <v>0</v>
      </c>
      <c r="E904">
        <f>'CLZ Pr'!B904</f>
        <v>0</v>
      </c>
      <c r="F904">
        <f>'CLZ Pr'!N904</f>
        <v>0</v>
      </c>
      <c r="G904">
        <f>'CLZ Pr'!X904</f>
        <v>0</v>
      </c>
      <c r="H904">
        <f>'CLZ Pr'!E904</f>
        <v>0</v>
      </c>
      <c r="I904">
        <f>'CLZ Pr'!U904</f>
        <v>0</v>
      </c>
    </row>
    <row r="905" spans="1:9">
      <c r="A905" s="13" t="str">
        <f>IF('CLZ Pr'!C905 = "", "", 'CLZ Pr'!C905)</f>
        <v/>
      </c>
      <c r="B905">
        <f>'CLZ Pr'!O905</f>
        <v>0</v>
      </c>
      <c r="C905" s="14">
        <f>'CLZ Pr'!H905</f>
        <v>0</v>
      </c>
      <c r="D905">
        <f>'CLZ Pr'!W905</f>
        <v>0</v>
      </c>
      <c r="E905">
        <f>'CLZ Pr'!B905</f>
        <v>0</v>
      </c>
      <c r="F905">
        <f>'CLZ Pr'!N905</f>
        <v>0</v>
      </c>
      <c r="G905">
        <f>'CLZ Pr'!X905</f>
        <v>0</v>
      </c>
      <c r="H905">
        <f>'CLZ Pr'!E905</f>
        <v>0</v>
      </c>
      <c r="I905">
        <f>'CLZ Pr'!U905</f>
        <v>0</v>
      </c>
    </row>
    <row r="906" spans="1:9">
      <c r="A906" s="13" t="str">
        <f>IF('CLZ Pr'!C906 = "", "", 'CLZ Pr'!C906)</f>
        <v/>
      </c>
      <c r="B906">
        <f>'CLZ Pr'!O906</f>
        <v>0</v>
      </c>
      <c r="C906" s="14">
        <f>'CLZ Pr'!H906</f>
        <v>0</v>
      </c>
      <c r="D906">
        <f>'CLZ Pr'!W906</f>
        <v>0</v>
      </c>
      <c r="E906">
        <f>'CLZ Pr'!B906</f>
        <v>0</v>
      </c>
      <c r="F906">
        <f>'CLZ Pr'!N906</f>
        <v>0</v>
      </c>
      <c r="G906">
        <f>'CLZ Pr'!X906</f>
        <v>0</v>
      </c>
      <c r="H906">
        <f>'CLZ Pr'!E906</f>
        <v>0</v>
      </c>
      <c r="I906">
        <f>'CLZ Pr'!U906</f>
        <v>0</v>
      </c>
    </row>
    <row r="907" spans="1:9">
      <c r="A907" s="13" t="str">
        <f>IF('CLZ Pr'!C907 = "", "", 'CLZ Pr'!C907)</f>
        <v/>
      </c>
      <c r="B907">
        <f>'CLZ Pr'!O907</f>
        <v>0</v>
      </c>
      <c r="C907" s="14">
        <f>'CLZ Pr'!H907</f>
        <v>0</v>
      </c>
      <c r="D907">
        <f>'CLZ Pr'!W907</f>
        <v>0</v>
      </c>
      <c r="E907">
        <f>'CLZ Pr'!B907</f>
        <v>0</v>
      </c>
      <c r="F907">
        <f>'CLZ Pr'!N907</f>
        <v>0</v>
      </c>
      <c r="G907">
        <f>'CLZ Pr'!X907</f>
        <v>0</v>
      </c>
      <c r="H907">
        <f>'CLZ Pr'!E907</f>
        <v>0</v>
      </c>
      <c r="I907">
        <f>'CLZ Pr'!U907</f>
        <v>0</v>
      </c>
    </row>
    <row r="908" spans="1:9">
      <c r="A908" s="13" t="str">
        <f>IF('CLZ Pr'!C908 = "", "", 'CLZ Pr'!C908)</f>
        <v/>
      </c>
      <c r="B908">
        <f>'CLZ Pr'!O908</f>
        <v>0</v>
      </c>
      <c r="C908" s="14">
        <f>'CLZ Pr'!H908</f>
        <v>0</v>
      </c>
      <c r="D908">
        <f>'CLZ Pr'!W908</f>
        <v>0</v>
      </c>
      <c r="E908">
        <f>'CLZ Pr'!B908</f>
        <v>0</v>
      </c>
      <c r="F908">
        <f>'CLZ Pr'!N908</f>
        <v>0</v>
      </c>
      <c r="G908">
        <f>'CLZ Pr'!X908</f>
        <v>0</v>
      </c>
      <c r="H908">
        <f>'CLZ Pr'!E908</f>
        <v>0</v>
      </c>
      <c r="I908">
        <f>'CLZ Pr'!U908</f>
        <v>0</v>
      </c>
    </row>
    <row r="909" spans="1:9">
      <c r="A909" s="13" t="str">
        <f>IF('CLZ Pr'!C909 = "", "", 'CLZ Pr'!C909)</f>
        <v/>
      </c>
      <c r="B909">
        <f>'CLZ Pr'!O909</f>
        <v>0</v>
      </c>
      <c r="C909" s="14">
        <f>'CLZ Pr'!H909</f>
        <v>0</v>
      </c>
      <c r="D909">
        <f>'CLZ Pr'!W909</f>
        <v>0</v>
      </c>
      <c r="E909">
        <f>'CLZ Pr'!B909</f>
        <v>0</v>
      </c>
      <c r="F909">
        <f>'CLZ Pr'!N909</f>
        <v>0</v>
      </c>
      <c r="G909">
        <f>'CLZ Pr'!X909</f>
        <v>0</v>
      </c>
      <c r="H909">
        <f>'CLZ Pr'!E909</f>
        <v>0</v>
      </c>
      <c r="I909">
        <f>'CLZ Pr'!U909</f>
        <v>0</v>
      </c>
    </row>
    <row r="910" spans="1:9">
      <c r="A910" s="13" t="str">
        <f>IF('CLZ Pr'!C910 = "", "", 'CLZ Pr'!C910)</f>
        <v/>
      </c>
      <c r="B910">
        <f>'CLZ Pr'!O910</f>
        <v>0</v>
      </c>
      <c r="C910" s="14">
        <f>'CLZ Pr'!H910</f>
        <v>0</v>
      </c>
      <c r="D910">
        <f>'CLZ Pr'!W910</f>
        <v>0</v>
      </c>
      <c r="E910">
        <f>'CLZ Pr'!B910</f>
        <v>0</v>
      </c>
      <c r="F910">
        <f>'CLZ Pr'!N910</f>
        <v>0</v>
      </c>
      <c r="G910">
        <f>'CLZ Pr'!X910</f>
        <v>0</v>
      </c>
      <c r="H910">
        <f>'CLZ Pr'!E910</f>
        <v>0</v>
      </c>
      <c r="I910">
        <f>'CLZ Pr'!U910</f>
        <v>0</v>
      </c>
    </row>
    <row r="911" spans="1:9">
      <c r="A911" s="13" t="str">
        <f>IF('CLZ Pr'!C911 = "", "", 'CLZ Pr'!C911)</f>
        <v/>
      </c>
      <c r="B911">
        <f>'CLZ Pr'!O911</f>
        <v>0</v>
      </c>
      <c r="C911" s="14">
        <f>'CLZ Pr'!H911</f>
        <v>0</v>
      </c>
      <c r="D911">
        <f>'CLZ Pr'!W911</f>
        <v>0</v>
      </c>
      <c r="E911">
        <f>'CLZ Pr'!B911</f>
        <v>0</v>
      </c>
      <c r="F911">
        <f>'CLZ Pr'!N911</f>
        <v>0</v>
      </c>
      <c r="G911">
        <f>'CLZ Pr'!X911</f>
        <v>0</v>
      </c>
      <c r="H911">
        <f>'CLZ Pr'!E911</f>
        <v>0</v>
      </c>
      <c r="I911">
        <f>'CLZ Pr'!U911</f>
        <v>0</v>
      </c>
    </row>
    <row r="912" spans="1:9">
      <c r="A912" s="13" t="str">
        <f>IF('CLZ Pr'!C912 = "", "", 'CLZ Pr'!C912)</f>
        <v/>
      </c>
      <c r="B912">
        <f>'CLZ Pr'!O912</f>
        <v>0</v>
      </c>
      <c r="C912" s="14">
        <f>'CLZ Pr'!H912</f>
        <v>0</v>
      </c>
      <c r="D912">
        <f>'CLZ Pr'!W912</f>
        <v>0</v>
      </c>
      <c r="E912">
        <f>'CLZ Pr'!B912</f>
        <v>0</v>
      </c>
      <c r="F912">
        <f>'CLZ Pr'!N912</f>
        <v>0</v>
      </c>
      <c r="G912">
        <f>'CLZ Pr'!X912</f>
        <v>0</v>
      </c>
      <c r="H912">
        <f>'CLZ Pr'!E912</f>
        <v>0</v>
      </c>
      <c r="I912">
        <f>'CLZ Pr'!U912</f>
        <v>0</v>
      </c>
    </row>
    <row r="913" spans="1:9">
      <c r="A913" s="13" t="str">
        <f>IF('CLZ Pr'!C913 = "", "", 'CLZ Pr'!C913)</f>
        <v/>
      </c>
      <c r="B913">
        <f>'CLZ Pr'!O913</f>
        <v>0</v>
      </c>
      <c r="C913" s="14">
        <f>'CLZ Pr'!H913</f>
        <v>0</v>
      </c>
      <c r="D913">
        <f>'CLZ Pr'!W913</f>
        <v>0</v>
      </c>
      <c r="E913">
        <f>'CLZ Pr'!B913</f>
        <v>0</v>
      </c>
      <c r="F913">
        <f>'CLZ Pr'!N913</f>
        <v>0</v>
      </c>
      <c r="G913">
        <f>'CLZ Pr'!X913</f>
        <v>0</v>
      </c>
      <c r="H913">
        <f>'CLZ Pr'!E913</f>
        <v>0</v>
      </c>
      <c r="I913">
        <f>'CLZ Pr'!U913</f>
        <v>0</v>
      </c>
    </row>
    <row r="914" spans="1:9">
      <c r="A914" s="13" t="str">
        <f>IF('CLZ Pr'!C914 = "", "", 'CLZ Pr'!C914)</f>
        <v/>
      </c>
      <c r="B914">
        <f>'CLZ Pr'!O914</f>
        <v>0</v>
      </c>
      <c r="C914" s="14">
        <f>'CLZ Pr'!H914</f>
        <v>0</v>
      </c>
      <c r="D914">
        <f>'CLZ Pr'!W914</f>
        <v>0</v>
      </c>
      <c r="E914">
        <f>'CLZ Pr'!B914</f>
        <v>0</v>
      </c>
      <c r="F914">
        <f>'CLZ Pr'!N914</f>
        <v>0</v>
      </c>
      <c r="G914">
        <f>'CLZ Pr'!X914</f>
        <v>0</v>
      </c>
      <c r="H914">
        <f>'CLZ Pr'!E914</f>
        <v>0</v>
      </c>
      <c r="I914">
        <f>'CLZ Pr'!U914</f>
        <v>0</v>
      </c>
    </row>
    <row r="915" spans="1:9">
      <c r="A915" s="13" t="str">
        <f>IF('CLZ Pr'!C915 = "", "", 'CLZ Pr'!C915)</f>
        <v/>
      </c>
      <c r="B915">
        <f>'CLZ Pr'!O915</f>
        <v>0</v>
      </c>
      <c r="C915" s="14">
        <f>'CLZ Pr'!H915</f>
        <v>0</v>
      </c>
      <c r="D915">
        <f>'CLZ Pr'!W915</f>
        <v>0</v>
      </c>
      <c r="E915">
        <f>'CLZ Pr'!B915</f>
        <v>0</v>
      </c>
      <c r="F915">
        <f>'CLZ Pr'!N915</f>
        <v>0</v>
      </c>
      <c r="G915">
        <f>'CLZ Pr'!X915</f>
        <v>0</v>
      </c>
      <c r="H915">
        <f>'CLZ Pr'!E915</f>
        <v>0</v>
      </c>
      <c r="I915">
        <f>'CLZ Pr'!U915</f>
        <v>0</v>
      </c>
    </row>
    <row r="916" spans="1:9">
      <c r="A916" s="13" t="str">
        <f>IF('CLZ Pr'!C916 = "", "", 'CLZ Pr'!C916)</f>
        <v/>
      </c>
      <c r="B916">
        <f>'CLZ Pr'!O916</f>
        <v>0</v>
      </c>
      <c r="C916" s="14">
        <f>'CLZ Pr'!H916</f>
        <v>0</v>
      </c>
      <c r="D916">
        <f>'CLZ Pr'!W916</f>
        <v>0</v>
      </c>
      <c r="E916">
        <f>'CLZ Pr'!B916</f>
        <v>0</v>
      </c>
      <c r="F916">
        <f>'CLZ Pr'!N916</f>
        <v>0</v>
      </c>
      <c r="G916">
        <f>'CLZ Pr'!X916</f>
        <v>0</v>
      </c>
      <c r="H916">
        <f>'CLZ Pr'!E916</f>
        <v>0</v>
      </c>
      <c r="I916">
        <f>'CLZ Pr'!U916</f>
        <v>0</v>
      </c>
    </row>
    <row r="917" spans="1:9">
      <c r="A917" s="13" t="str">
        <f>IF('CLZ Pr'!C917 = "", "", 'CLZ Pr'!C917)</f>
        <v/>
      </c>
      <c r="B917">
        <f>'CLZ Pr'!O917</f>
        <v>0</v>
      </c>
      <c r="C917" s="14">
        <f>'CLZ Pr'!H917</f>
        <v>0</v>
      </c>
      <c r="D917">
        <f>'CLZ Pr'!W917</f>
        <v>0</v>
      </c>
      <c r="E917">
        <f>'CLZ Pr'!B917</f>
        <v>0</v>
      </c>
      <c r="F917">
        <f>'CLZ Pr'!N917</f>
        <v>0</v>
      </c>
      <c r="G917">
        <f>'CLZ Pr'!X917</f>
        <v>0</v>
      </c>
      <c r="H917">
        <f>'CLZ Pr'!E917</f>
        <v>0</v>
      </c>
      <c r="I917">
        <f>'CLZ Pr'!U917</f>
        <v>0</v>
      </c>
    </row>
    <row r="918" spans="1:9">
      <c r="A918" s="13" t="str">
        <f>IF('CLZ Pr'!C918 = "", "", 'CLZ Pr'!C918)</f>
        <v/>
      </c>
      <c r="B918">
        <f>'CLZ Pr'!O918</f>
        <v>0</v>
      </c>
      <c r="C918" s="14">
        <f>'CLZ Pr'!H918</f>
        <v>0</v>
      </c>
      <c r="D918">
        <f>'CLZ Pr'!W918</f>
        <v>0</v>
      </c>
      <c r="E918">
        <f>'CLZ Pr'!B918</f>
        <v>0</v>
      </c>
      <c r="F918">
        <f>'CLZ Pr'!N918</f>
        <v>0</v>
      </c>
      <c r="G918">
        <f>'CLZ Pr'!X918</f>
        <v>0</v>
      </c>
      <c r="H918">
        <f>'CLZ Pr'!E918</f>
        <v>0</v>
      </c>
      <c r="I918">
        <f>'CLZ Pr'!U918</f>
        <v>0</v>
      </c>
    </row>
    <row r="919" spans="1:9">
      <c r="A919" s="13" t="str">
        <f>IF('CLZ Pr'!C919 = "", "", 'CLZ Pr'!C919)</f>
        <v/>
      </c>
      <c r="B919">
        <f>'CLZ Pr'!O919</f>
        <v>0</v>
      </c>
      <c r="C919" s="14">
        <f>'CLZ Pr'!H919</f>
        <v>0</v>
      </c>
      <c r="D919">
        <f>'CLZ Pr'!W919</f>
        <v>0</v>
      </c>
      <c r="E919">
        <f>'CLZ Pr'!B919</f>
        <v>0</v>
      </c>
      <c r="F919">
        <f>'CLZ Pr'!N919</f>
        <v>0</v>
      </c>
      <c r="G919">
        <f>'CLZ Pr'!X919</f>
        <v>0</v>
      </c>
      <c r="H919">
        <f>'CLZ Pr'!E919</f>
        <v>0</v>
      </c>
      <c r="I919">
        <f>'CLZ Pr'!U919</f>
        <v>0</v>
      </c>
    </row>
    <row r="920" spans="1:9">
      <c r="A920" s="13" t="str">
        <f>IF('CLZ Pr'!C920 = "", "", 'CLZ Pr'!C920)</f>
        <v/>
      </c>
      <c r="B920">
        <f>'CLZ Pr'!O920</f>
        <v>0</v>
      </c>
      <c r="C920" s="14">
        <f>'CLZ Pr'!H920</f>
        <v>0</v>
      </c>
      <c r="D920">
        <f>'CLZ Pr'!W920</f>
        <v>0</v>
      </c>
      <c r="E920">
        <f>'CLZ Pr'!B920</f>
        <v>0</v>
      </c>
      <c r="F920">
        <f>'CLZ Pr'!N920</f>
        <v>0</v>
      </c>
      <c r="G920">
        <f>'CLZ Pr'!X920</f>
        <v>0</v>
      </c>
      <c r="H920">
        <f>'CLZ Pr'!E920</f>
        <v>0</v>
      </c>
      <c r="I920">
        <f>'CLZ Pr'!U920</f>
        <v>0</v>
      </c>
    </row>
    <row r="921" spans="1:9">
      <c r="A921" s="13" t="str">
        <f>IF('CLZ Pr'!C921 = "", "", 'CLZ Pr'!C921)</f>
        <v/>
      </c>
      <c r="B921">
        <f>'CLZ Pr'!O921</f>
        <v>0</v>
      </c>
      <c r="C921" s="14">
        <f>'CLZ Pr'!H921</f>
        <v>0</v>
      </c>
      <c r="D921">
        <f>'CLZ Pr'!W921</f>
        <v>0</v>
      </c>
      <c r="E921">
        <f>'CLZ Pr'!B921</f>
        <v>0</v>
      </c>
      <c r="F921">
        <f>'CLZ Pr'!N921</f>
        <v>0</v>
      </c>
      <c r="G921">
        <f>'CLZ Pr'!X921</f>
        <v>0</v>
      </c>
      <c r="H921">
        <f>'CLZ Pr'!E921</f>
        <v>0</v>
      </c>
      <c r="I921">
        <f>'CLZ Pr'!U921</f>
        <v>0</v>
      </c>
    </row>
    <row r="922" spans="1:9">
      <c r="A922" s="13" t="str">
        <f>IF('CLZ Pr'!C922 = "", "", 'CLZ Pr'!C922)</f>
        <v/>
      </c>
      <c r="B922">
        <f>'CLZ Pr'!O922</f>
        <v>0</v>
      </c>
      <c r="C922" s="14">
        <f>'CLZ Pr'!H922</f>
        <v>0</v>
      </c>
      <c r="D922">
        <f>'CLZ Pr'!W922</f>
        <v>0</v>
      </c>
      <c r="E922">
        <f>'CLZ Pr'!B922</f>
        <v>0</v>
      </c>
      <c r="F922">
        <f>'CLZ Pr'!N922</f>
        <v>0</v>
      </c>
      <c r="G922">
        <f>'CLZ Pr'!X922</f>
        <v>0</v>
      </c>
      <c r="H922">
        <f>'CLZ Pr'!E922</f>
        <v>0</v>
      </c>
      <c r="I922">
        <f>'CLZ Pr'!U922</f>
        <v>0</v>
      </c>
    </row>
    <row r="923" spans="1:9">
      <c r="A923" s="13" t="str">
        <f>IF('CLZ Pr'!C923 = "", "", 'CLZ Pr'!C923)</f>
        <v/>
      </c>
      <c r="B923">
        <f>'CLZ Pr'!O923</f>
        <v>0</v>
      </c>
      <c r="C923" s="14">
        <f>'CLZ Pr'!H923</f>
        <v>0</v>
      </c>
      <c r="D923">
        <f>'CLZ Pr'!W923</f>
        <v>0</v>
      </c>
      <c r="E923">
        <f>'CLZ Pr'!B923</f>
        <v>0</v>
      </c>
      <c r="F923">
        <f>'CLZ Pr'!N923</f>
        <v>0</v>
      </c>
      <c r="G923">
        <f>'CLZ Pr'!X923</f>
        <v>0</v>
      </c>
      <c r="H923">
        <f>'CLZ Pr'!E923</f>
        <v>0</v>
      </c>
      <c r="I923">
        <f>'CLZ Pr'!U923</f>
        <v>0</v>
      </c>
    </row>
    <row r="924" spans="1:9">
      <c r="A924" s="13" t="str">
        <f>IF('CLZ Pr'!C924 = "", "", 'CLZ Pr'!C924)</f>
        <v/>
      </c>
      <c r="B924">
        <f>'CLZ Pr'!O924</f>
        <v>0</v>
      </c>
      <c r="C924" s="14">
        <f>'CLZ Pr'!H924</f>
        <v>0</v>
      </c>
      <c r="D924">
        <f>'CLZ Pr'!W924</f>
        <v>0</v>
      </c>
      <c r="E924">
        <f>'CLZ Pr'!B924</f>
        <v>0</v>
      </c>
      <c r="F924">
        <f>'CLZ Pr'!N924</f>
        <v>0</v>
      </c>
      <c r="G924">
        <f>'CLZ Pr'!X924</f>
        <v>0</v>
      </c>
      <c r="H924">
        <f>'CLZ Pr'!E924</f>
        <v>0</v>
      </c>
      <c r="I924">
        <f>'CLZ Pr'!U924</f>
        <v>0</v>
      </c>
    </row>
    <row r="925" spans="1:9">
      <c r="A925" s="13" t="str">
        <f>IF('CLZ Pr'!C925 = "", "", 'CLZ Pr'!C925)</f>
        <v/>
      </c>
      <c r="B925">
        <f>'CLZ Pr'!O925</f>
        <v>0</v>
      </c>
      <c r="C925" s="14">
        <f>'CLZ Pr'!H925</f>
        <v>0</v>
      </c>
      <c r="D925">
        <f>'CLZ Pr'!W925</f>
        <v>0</v>
      </c>
      <c r="E925">
        <f>'CLZ Pr'!B925</f>
        <v>0</v>
      </c>
      <c r="F925">
        <f>'CLZ Pr'!N925</f>
        <v>0</v>
      </c>
      <c r="G925">
        <f>'CLZ Pr'!X925</f>
        <v>0</v>
      </c>
      <c r="H925">
        <f>'CLZ Pr'!E925</f>
        <v>0</v>
      </c>
      <c r="I925">
        <f>'CLZ Pr'!U925</f>
        <v>0</v>
      </c>
    </row>
    <row r="926" spans="1:9">
      <c r="A926" s="13" t="str">
        <f>IF('CLZ Pr'!C926 = "", "", 'CLZ Pr'!C926)</f>
        <v/>
      </c>
      <c r="B926">
        <f>'CLZ Pr'!O926</f>
        <v>0</v>
      </c>
      <c r="C926" s="14">
        <f>'CLZ Pr'!H926</f>
        <v>0</v>
      </c>
      <c r="D926">
        <f>'CLZ Pr'!W926</f>
        <v>0</v>
      </c>
      <c r="E926">
        <f>'CLZ Pr'!B926</f>
        <v>0</v>
      </c>
      <c r="F926">
        <f>'CLZ Pr'!N926</f>
        <v>0</v>
      </c>
      <c r="G926">
        <f>'CLZ Pr'!X926</f>
        <v>0</v>
      </c>
      <c r="H926">
        <f>'CLZ Pr'!E926</f>
        <v>0</v>
      </c>
      <c r="I926">
        <f>'CLZ Pr'!U926</f>
        <v>0</v>
      </c>
    </row>
    <row r="927" spans="1:9">
      <c r="A927" s="13" t="str">
        <f>IF('CLZ Pr'!C927 = "", "", 'CLZ Pr'!C927)</f>
        <v/>
      </c>
      <c r="B927">
        <f>'CLZ Pr'!O927</f>
        <v>0</v>
      </c>
      <c r="C927" s="14">
        <f>'CLZ Pr'!H927</f>
        <v>0</v>
      </c>
      <c r="D927">
        <f>'CLZ Pr'!W927</f>
        <v>0</v>
      </c>
      <c r="E927">
        <f>'CLZ Pr'!B927</f>
        <v>0</v>
      </c>
      <c r="F927">
        <f>'CLZ Pr'!N927</f>
        <v>0</v>
      </c>
      <c r="G927">
        <f>'CLZ Pr'!X927</f>
        <v>0</v>
      </c>
      <c r="H927">
        <f>'CLZ Pr'!E927</f>
        <v>0</v>
      </c>
      <c r="I927">
        <f>'CLZ Pr'!U927</f>
        <v>0</v>
      </c>
    </row>
    <row r="928" spans="1:9">
      <c r="A928" s="13" t="str">
        <f>IF('CLZ Pr'!C928 = "", "", 'CLZ Pr'!C928)</f>
        <v/>
      </c>
      <c r="B928">
        <f>'CLZ Pr'!O928</f>
        <v>0</v>
      </c>
      <c r="C928" s="14">
        <f>'CLZ Pr'!H928</f>
        <v>0</v>
      </c>
      <c r="D928">
        <f>'CLZ Pr'!W928</f>
        <v>0</v>
      </c>
      <c r="E928">
        <f>'CLZ Pr'!B928</f>
        <v>0</v>
      </c>
      <c r="F928">
        <f>'CLZ Pr'!N928</f>
        <v>0</v>
      </c>
      <c r="G928">
        <f>'CLZ Pr'!X928</f>
        <v>0</v>
      </c>
      <c r="H928">
        <f>'CLZ Pr'!E928</f>
        <v>0</v>
      </c>
      <c r="I928">
        <f>'CLZ Pr'!U928</f>
        <v>0</v>
      </c>
    </row>
    <row r="929" spans="1:9">
      <c r="A929" s="13" t="str">
        <f>IF('CLZ Pr'!C929 = "", "", 'CLZ Pr'!C929)</f>
        <v/>
      </c>
      <c r="B929">
        <f>'CLZ Pr'!O929</f>
        <v>0</v>
      </c>
      <c r="C929" s="14">
        <f>'CLZ Pr'!H929</f>
        <v>0</v>
      </c>
      <c r="D929">
        <f>'CLZ Pr'!W929</f>
        <v>0</v>
      </c>
      <c r="E929">
        <f>'CLZ Pr'!B929</f>
        <v>0</v>
      </c>
      <c r="F929">
        <f>'CLZ Pr'!N929</f>
        <v>0</v>
      </c>
      <c r="G929">
        <f>'CLZ Pr'!X929</f>
        <v>0</v>
      </c>
      <c r="H929">
        <f>'CLZ Pr'!E929</f>
        <v>0</v>
      </c>
      <c r="I929">
        <f>'CLZ Pr'!U929</f>
        <v>0</v>
      </c>
    </row>
    <row r="930" spans="1:9">
      <c r="A930" s="13" t="str">
        <f>IF('CLZ Pr'!C930 = "", "", 'CLZ Pr'!C930)</f>
        <v/>
      </c>
      <c r="B930">
        <f>'CLZ Pr'!O930</f>
        <v>0</v>
      </c>
      <c r="C930" s="14">
        <f>'CLZ Pr'!H930</f>
        <v>0</v>
      </c>
      <c r="D930">
        <f>'CLZ Pr'!W930</f>
        <v>0</v>
      </c>
      <c r="E930">
        <f>'CLZ Pr'!B930</f>
        <v>0</v>
      </c>
      <c r="F930">
        <f>'CLZ Pr'!N930</f>
        <v>0</v>
      </c>
      <c r="G930">
        <f>'CLZ Pr'!X930</f>
        <v>0</v>
      </c>
      <c r="H930">
        <f>'CLZ Pr'!E930</f>
        <v>0</v>
      </c>
      <c r="I930">
        <f>'CLZ Pr'!U930</f>
        <v>0</v>
      </c>
    </row>
    <row r="931" spans="1:9">
      <c r="A931" s="13" t="str">
        <f>IF('CLZ Pr'!C931 = "", "", 'CLZ Pr'!C931)</f>
        <v/>
      </c>
      <c r="B931">
        <f>'CLZ Pr'!O931</f>
        <v>0</v>
      </c>
      <c r="C931" s="14">
        <f>'CLZ Pr'!H931</f>
        <v>0</v>
      </c>
      <c r="D931">
        <f>'CLZ Pr'!W931</f>
        <v>0</v>
      </c>
      <c r="E931">
        <f>'CLZ Pr'!B931</f>
        <v>0</v>
      </c>
      <c r="F931">
        <f>'CLZ Pr'!N931</f>
        <v>0</v>
      </c>
      <c r="G931">
        <f>'CLZ Pr'!X931</f>
        <v>0</v>
      </c>
      <c r="H931">
        <f>'CLZ Pr'!E931</f>
        <v>0</v>
      </c>
      <c r="I931">
        <f>'CLZ Pr'!U931</f>
        <v>0</v>
      </c>
    </row>
    <row r="932" spans="1:9">
      <c r="A932" s="13" t="str">
        <f>IF('CLZ Pr'!C932 = "", "", 'CLZ Pr'!C932)</f>
        <v/>
      </c>
      <c r="B932">
        <f>'CLZ Pr'!O932</f>
        <v>0</v>
      </c>
      <c r="C932" s="14">
        <f>'CLZ Pr'!H932</f>
        <v>0</v>
      </c>
      <c r="D932">
        <f>'CLZ Pr'!W932</f>
        <v>0</v>
      </c>
      <c r="E932">
        <f>'CLZ Pr'!B932</f>
        <v>0</v>
      </c>
      <c r="F932">
        <f>'CLZ Pr'!N932</f>
        <v>0</v>
      </c>
      <c r="G932">
        <f>'CLZ Pr'!X932</f>
        <v>0</v>
      </c>
      <c r="H932">
        <f>'CLZ Pr'!E932</f>
        <v>0</v>
      </c>
      <c r="I932">
        <f>'CLZ Pr'!U932</f>
        <v>0</v>
      </c>
    </row>
    <row r="933" spans="1:9">
      <c r="A933" s="13" t="str">
        <f>IF('CLZ Pr'!C933 = "", "", 'CLZ Pr'!C933)</f>
        <v/>
      </c>
      <c r="B933">
        <f>'CLZ Pr'!O933</f>
        <v>0</v>
      </c>
      <c r="C933" s="14">
        <f>'CLZ Pr'!H933</f>
        <v>0</v>
      </c>
      <c r="D933">
        <f>'CLZ Pr'!W933</f>
        <v>0</v>
      </c>
      <c r="E933">
        <f>'CLZ Pr'!B933</f>
        <v>0</v>
      </c>
      <c r="F933">
        <f>'CLZ Pr'!N933</f>
        <v>0</v>
      </c>
      <c r="G933">
        <f>'CLZ Pr'!X933</f>
        <v>0</v>
      </c>
      <c r="H933">
        <f>'CLZ Pr'!E933</f>
        <v>0</v>
      </c>
      <c r="I933">
        <f>'CLZ Pr'!U933</f>
        <v>0</v>
      </c>
    </row>
    <row r="934" spans="1:9">
      <c r="A934" s="13" t="str">
        <f>IF('CLZ Pr'!C934 = "", "", 'CLZ Pr'!C934)</f>
        <v/>
      </c>
      <c r="B934">
        <f>'CLZ Pr'!O934</f>
        <v>0</v>
      </c>
      <c r="C934" s="14">
        <f>'CLZ Pr'!H934</f>
        <v>0</v>
      </c>
      <c r="D934">
        <f>'CLZ Pr'!W934</f>
        <v>0</v>
      </c>
      <c r="E934">
        <f>'CLZ Pr'!B934</f>
        <v>0</v>
      </c>
      <c r="F934">
        <f>'CLZ Pr'!N934</f>
        <v>0</v>
      </c>
      <c r="G934">
        <f>'CLZ Pr'!X934</f>
        <v>0</v>
      </c>
      <c r="H934">
        <f>'CLZ Pr'!E934</f>
        <v>0</v>
      </c>
      <c r="I934">
        <f>'CLZ Pr'!U934</f>
        <v>0</v>
      </c>
    </row>
    <row r="935" spans="1:9">
      <c r="A935" s="13" t="str">
        <f>IF('CLZ Pr'!C935 = "", "", 'CLZ Pr'!C935)</f>
        <v/>
      </c>
      <c r="B935">
        <f>'CLZ Pr'!O935</f>
        <v>0</v>
      </c>
      <c r="C935" s="14">
        <f>'CLZ Pr'!H935</f>
        <v>0</v>
      </c>
      <c r="D935">
        <f>'CLZ Pr'!W935</f>
        <v>0</v>
      </c>
      <c r="E935">
        <f>'CLZ Pr'!B935</f>
        <v>0</v>
      </c>
      <c r="F935">
        <f>'CLZ Pr'!N935</f>
        <v>0</v>
      </c>
      <c r="G935">
        <f>'CLZ Pr'!X935</f>
        <v>0</v>
      </c>
      <c r="H935">
        <f>'CLZ Pr'!E935</f>
        <v>0</v>
      </c>
      <c r="I935">
        <f>'CLZ Pr'!U935</f>
        <v>0</v>
      </c>
    </row>
    <row r="936" spans="1:9">
      <c r="A936" s="13" t="str">
        <f>IF('CLZ Pr'!C936 = "", "", 'CLZ Pr'!C936)</f>
        <v/>
      </c>
      <c r="B936">
        <f>'CLZ Pr'!O936</f>
        <v>0</v>
      </c>
      <c r="C936" s="14">
        <f>'CLZ Pr'!H936</f>
        <v>0</v>
      </c>
      <c r="D936">
        <f>'CLZ Pr'!W936</f>
        <v>0</v>
      </c>
      <c r="E936">
        <f>'CLZ Pr'!B936</f>
        <v>0</v>
      </c>
      <c r="F936">
        <f>'CLZ Pr'!N936</f>
        <v>0</v>
      </c>
      <c r="G936">
        <f>'CLZ Pr'!X936</f>
        <v>0</v>
      </c>
      <c r="H936">
        <f>'CLZ Pr'!E936</f>
        <v>0</v>
      </c>
      <c r="I936">
        <f>'CLZ Pr'!U936</f>
        <v>0</v>
      </c>
    </row>
    <row r="937" spans="1:9">
      <c r="A937" s="13" t="str">
        <f>IF('CLZ Pr'!C937 = "", "", 'CLZ Pr'!C937)</f>
        <v/>
      </c>
      <c r="B937">
        <f>'CLZ Pr'!O937</f>
        <v>0</v>
      </c>
      <c r="C937" s="14">
        <f>'CLZ Pr'!H937</f>
        <v>0</v>
      </c>
      <c r="D937">
        <f>'CLZ Pr'!W937</f>
        <v>0</v>
      </c>
      <c r="E937">
        <f>'CLZ Pr'!B937</f>
        <v>0</v>
      </c>
      <c r="F937">
        <f>'CLZ Pr'!N937</f>
        <v>0</v>
      </c>
      <c r="G937">
        <f>'CLZ Pr'!X937</f>
        <v>0</v>
      </c>
      <c r="H937">
        <f>'CLZ Pr'!E937</f>
        <v>0</v>
      </c>
      <c r="I937">
        <f>'CLZ Pr'!U937</f>
        <v>0</v>
      </c>
    </row>
    <row r="938" spans="1:9">
      <c r="A938" s="13" t="str">
        <f>IF('CLZ Pr'!C938 = "", "", 'CLZ Pr'!C938)</f>
        <v/>
      </c>
      <c r="B938">
        <f>'CLZ Pr'!O938</f>
        <v>0</v>
      </c>
      <c r="C938" s="14">
        <f>'CLZ Pr'!H938</f>
        <v>0</v>
      </c>
      <c r="D938">
        <f>'CLZ Pr'!W938</f>
        <v>0</v>
      </c>
      <c r="E938">
        <f>'CLZ Pr'!B938</f>
        <v>0</v>
      </c>
      <c r="F938">
        <f>'CLZ Pr'!N938</f>
        <v>0</v>
      </c>
      <c r="G938">
        <f>'CLZ Pr'!X938</f>
        <v>0</v>
      </c>
      <c r="H938">
        <f>'CLZ Pr'!E938</f>
        <v>0</v>
      </c>
      <c r="I938">
        <f>'CLZ Pr'!U938</f>
        <v>0</v>
      </c>
    </row>
    <row r="939" spans="1:9">
      <c r="A939" s="13" t="str">
        <f>IF('CLZ Pr'!C939 = "", "", 'CLZ Pr'!C939)</f>
        <v/>
      </c>
      <c r="B939">
        <f>'CLZ Pr'!O939</f>
        <v>0</v>
      </c>
      <c r="C939" s="14">
        <f>'CLZ Pr'!H939</f>
        <v>0</v>
      </c>
      <c r="D939">
        <f>'CLZ Pr'!W939</f>
        <v>0</v>
      </c>
      <c r="E939">
        <f>'CLZ Pr'!B939</f>
        <v>0</v>
      </c>
      <c r="F939">
        <f>'CLZ Pr'!N939</f>
        <v>0</v>
      </c>
      <c r="G939">
        <f>'CLZ Pr'!X939</f>
        <v>0</v>
      </c>
      <c r="H939">
        <f>'CLZ Pr'!E939</f>
        <v>0</v>
      </c>
      <c r="I939">
        <f>'CLZ Pr'!U939</f>
        <v>0</v>
      </c>
    </row>
    <row r="940" spans="1:9">
      <c r="A940" s="13" t="str">
        <f>IF('CLZ Pr'!C940 = "", "", 'CLZ Pr'!C940)</f>
        <v/>
      </c>
      <c r="B940">
        <f>'CLZ Pr'!O940</f>
        <v>0</v>
      </c>
      <c r="C940" s="14">
        <f>'CLZ Pr'!H940</f>
        <v>0</v>
      </c>
      <c r="D940">
        <f>'CLZ Pr'!W940</f>
        <v>0</v>
      </c>
      <c r="E940">
        <f>'CLZ Pr'!B940</f>
        <v>0</v>
      </c>
      <c r="F940">
        <f>'CLZ Pr'!N940</f>
        <v>0</v>
      </c>
      <c r="G940">
        <f>'CLZ Pr'!X940</f>
        <v>0</v>
      </c>
      <c r="H940">
        <f>'CLZ Pr'!E940</f>
        <v>0</v>
      </c>
      <c r="I940">
        <f>'CLZ Pr'!U940</f>
        <v>0</v>
      </c>
    </row>
    <row r="941" spans="1:9">
      <c r="A941" s="13" t="str">
        <f>IF('CLZ Pr'!C941 = "", "", 'CLZ Pr'!C941)</f>
        <v/>
      </c>
      <c r="B941">
        <f>'CLZ Pr'!O941</f>
        <v>0</v>
      </c>
      <c r="C941" s="14">
        <f>'CLZ Pr'!H941</f>
        <v>0</v>
      </c>
      <c r="D941">
        <f>'CLZ Pr'!W941</f>
        <v>0</v>
      </c>
      <c r="E941">
        <f>'CLZ Pr'!B941</f>
        <v>0</v>
      </c>
      <c r="F941">
        <f>'CLZ Pr'!N941</f>
        <v>0</v>
      </c>
      <c r="G941">
        <f>'CLZ Pr'!X941</f>
        <v>0</v>
      </c>
      <c r="H941">
        <f>'CLZ Pr'!E941</f>
        <v>0</v>
      </c>
      <c r="I941">
        <f>'CLZ Pr'!U941</f>
        <v>0</v>
      </c>
    </row>
    <row r="942" spans="1:9">
      <c r="A942" s="13" t="str">
        <f>IF('CLZ Pr'!C942 = "", "", 'CLZ Pr'!C942)</f>
        <v/>
      </c>
      <c r="B942">
        <f>'CLZ Pr'!O942</f>
        <v>0</v>
      </c>
      <c r="C942" s="14">
        <f>'CLZ Pr'!H942</f>
        <v>0</v>
      </c>
      <c r="D942">
        <f>'CLZ Pr'!W942</f>
        <v>0</v>
      </c>
      <c r="E942">
        <f>'CLZ Pr'!B942</f>
        <v>0</v>
      </c>
      <c r="F942">
        <f>'CLZ Pr'!N942</f>
        <v>0</v>
      </c>
      <c r="G942">
        <f>'CLZ Pr'!X942</f>
        <v>0</v>
      </c>
      <c r="H942">
        <f>'CLZ Pr'!E942</f>
        <v>0</v>
      </c>
      <c r="I942">
        <f>'CLZ Pr'!U942</f>
        <v>0</v>
      </c>
    </row>
    <row r="943" spans="1:9">
      <c r="A943" s="13" t="str">
        <f>IF('CLZ Pr'!C943 = "", "", 'CLZ Pr'!C943)</f>
        <v/>
      </c>
      <c r="B943">
        <f>'CLZ Pr'!O943</f>
        <v>0</v>
      </c>
      <c r="C943" s="14">
        <f>'CLZ Pr'!H943</f>
        <v>0</v>
      </c>
      <c r="D943">
        <f>'CLZ Pr'!W943</f>
        <v>0</v>
      </c>
      <c r="E943">
        <f>'CLZ Pr'!B943</f>
        <v>0</v>
      </c>
      <c r="F943">
        <f>'CLZ Pr'!N943</f>
        <v>0</v>
      </c>
      <c r="G943">
        <f>'CLZ Pr'!X943</f>
        <v>0</v>
      </c>
      <c r="H943">
        <f>'CLZ Pr'!E943</f>
        <v>0</v>
      </c>
      <c r="I943">
        <f>'CLZ Pr'!U943</f>
        <v>0</v>
      </c>
    </row>
    <row r="944" spans="1:9">
      <c r="A944" s="13" t="str">
        <f>IF('CLZ Pr'!C944 = "", "", 'CLZ Pr'!C944)</f>
        <v/>
      </c>
      <c r="B944">
        <f>'CLZ Pr'!O944</f>
        <v>0</v>
      </c>
      <c r="C944" s="14">
        <f>'CLZ Pr'!H944</f>
        <v>0</v>
      </c>
      <c r="D944">
        <f>'CLZ Pr'!W944</f>
        <v>0</v>
      </c>
      <c r="E944">
        <f>'CLZ Pr'!B944</f>
        <v>0</v>
      </c>
      <c r="F944">
        <f>'CLZ Pr'!N944</f>
        <v>0</v>
      </c>
      <c r="G944">
        <f>'CLZ Pr'!X944</f>
        <v>0</v>
      </c>
      <c r="H944">
        <f>'CLZ Pr'!E944</f>
        <v>0</v>
      </c>
      <c r="I944">
        <f>'CLZ Pr'!U944</f>
        <v>0</v>
      </c>
    </row>
    <row r="945" spans="1:9">
      <c r="A945" s="13" t="str">
        <f>IF('CLZ Pr'!C945 = "", "", 'CLZ Pr'!C945)</f>
        <v/>
      </c>
      <c r="B945">
        <f>'CLZ Pr'!O945</f>
        <v>0</v>
      </c>
      <c r="C945" s="14">
        <f>'CLZ Pr'!H945</f>
        <v>0</v>
      </c>
      <c r="D945">
        <f>'CLZ Pr'!W945</f>
        <v>0</v>
      </c>
      <c r="E945">
        <f>'CLZ Pr'!B945</f>
        <v>0</v>
      </c>
      <c r="F945">
        <f>'CLZ Pr'!N945</f>
        <v>0</v>
      </c>
      <c r="G945">
        <f>'CLZ Pr'!X945</f>
        <v>0</v>
      </c>
      <c r="H945">
        <f>'CLZ Pr'!E945</f>
        <v>0</v>
      </c>
      <c r="I945">
        <f>'CLZ Pr'!U945</f>
        <v>0</v>
      </c>
    </row>
    <row r="946" spans="1:9">
      <c r="A946" s="13" t="str">
        <f>IF('CLZ Pr'!C946 = "", "", 'CLZ Pr'!C946)</f>
        <v/>
      </c>
      <c r="B946">
        <f>'CLZ Pr'!O946</f>
        <v>0</v>
      </c>
      <c r="C946" s="14">
        <f>'CLZ Pr'!H946</f>
        <v>0</v>
      </c>
      <c r="D946">
        <f>'CLZ Pr'!W946</f>
        <v>0</v>
      </c>
      <c r="E946">
        <f>'CLZ Pr'!B946</f>
        <v>0</v>
      </c>
      <c r="F946">
        <f>'CLZ Pr'!N946</f>
        <v>0</v>
      </c>
      <c r="G946">
        <f>'CLZ Pr'!X946</f>
        <v>0</v>
      </c>
      <c r="H946">
        <f>'CLZ Pr'!E946</f>
        <v>0</v>
      </c>
      <c r="I946">
        <f>'CLZ Pr'!U946</f>
        <v>0</v>
      </c>
    </row>
    <row r="947" spans="1:9">
      <c r="A947" s="13" t="str">
        <f>IF('CLZ Pr'!C947 = "", "", 'CLZ Pr'!C947)</f>
        <v/>
      </c>
      <c r="B947">
        <f>'CLZ Pr'!O947</f>
        <v>0</v>
      </c>
      <c r="C947" s="14">
        <f>'CLZ Pr'!H947</f>
        <v>0</v>
      </c>
      <c r="D947">
        <f>'CLZ Pr'!W947</f>
        <v>0</v>
      </c>
      <c r="E947">
        <f>'CLZ Pr'!B947</f>
        <v>0</v>
      </c>
      <c r="F947">
        <f>'CLZ Pr'!N947</f>
        <v>0</v>
      </c>
      <c r="G947">
        <f>'CLZ Pr'!X947</f>
        <v>0</v>
      </c>
      <c r="H947">
        <f>'CLZ Pr'!E947</f>
        <v>0</v>
      </c>
      <c r="I947">
        <f>'CLZ Pr'!U947</f>
        <v>0</v>
      </c>
    </row>
    <row r="948" spans="1:9">
      <c r="A948" s="13" t="str">
        <f>IF('CLZ Pr'!C948 = "", "", 'CLZ Pr'!C948)</f>
        <v/>
      </c>
      <c r="B948">
        <f>'CLZ Pr'!O948</f>
        <v>0</v>
      </c>
      <c r="C948" s="14">
        <f>'CLZ Pr'!H948</f>
        <v>0</v>
      </c>
      <c r="D948">
        <f>'CLZ Pr'!W948</f>
        <v>0</v>
      </c>
      <c r="E948">
        <f>'CLZ Pr'!B948</f>
        <v>0</v>
      </c>
      <c r="F948">
        <f>'CLZ Pr'!N948</f>
        <v>0</v>
      </c>
      <c r="G948">
        <f>'CLZ Pr'!X948</f>
        <v>0</v>
      </c>
      <c r="H948">
        <f>'CLZ Pr'!E948</f>
        <v>0</v>
      </c>
      <c r="I948">
        <f>'CLZ Pr'!U948</f>
        <v>0</v>
      </c>
    </row>
    <row r="949" spans="1:9">
      <c r="A949" s="13" t="str">
        <f>IF('CLZ Pr'!C949 = "", "", 'CLZ Pr'!C949)</f>
        <v/>
      </c>
      <c r="B949">
        <f>'CLZ Pr'!O949</f>
        <v>0</v>
      </c>
      <c r="C949" s="14">
        <f>'CLZ Pr'!H949</f>
        <v>0</v>
      </c>
      <c r="D949">
        <f>'CLZ Pr'!W949</f>
        <v>0</v>
      </c>
      <c r="E949">
        <f>'CLZ Pr'!B949</f>
        <v>0</v>
      </c>
      <c r="F949">
        <f>'CLZ Pr'!N949</f>
        <v>0</v>
      </c>
      <c r="G949">
        <f>'CLZ Pr'!X949</f>
        <v>0</v>
      </c>
      <c r="H949">
        <f>'CLZ Pr'!E949</f>
        <v>0</v>
      </c>
      <c r="I949">
        <f>'CLZ Pr'!U949</f>
        <v>0</v>
      </c>
    </row>
    <row r="950" spans="1:9">
      <c r="A950" s="13" t="str">
        <f>IF('CLZ Pr'!C950 = "", "", 'CLZ Pr'!C950)</f>
        <v/>
      </c>
      <c r="B950">
        <f>'CLZ Pr'!O950</f>
        <v>0</v>
      </c>
      <c r="C950" s="14">
        <f>'CLZ Pr'!H950</f>
        <v>0</v>
      </c>
      <c r="D950">
        <f>'CLZ Pr'!W950</f>
        <v>0</v>
      </c>
      <c r="E950">
        <f>'CLZ Pr'!B950</f>
        <v>0</v>
      </c>
      <c r="F950">
        <f>'CLZ Pr'!N950</f>
        <v>0</v>
      </c>
      <c r="G950">
        <f>'CLZ Pr'!X950</f>
        <v>0</v>
      </c>
      <c r="H950">
        <f>'CLZ Pr'!E950</f>
        <v>0</v>
      </c>
      <c r="I950">
        <f>'CLZ Pr'!U950</f>
        <v>0</v>
      </c>
    </row>
    <row r="951" spans="1:9">
      <c r="A951" s="13" t="str">
        <f>IF('CLZ Pr'!C951 = "", "", 'CLZ Pr'!C951)</f>
        <v/>
      </c>
      <c r="B951">
        <f>'CLZ Pr'!O951</f>
        <v>0</v>
      </c>
      <c r="C951" s="14">
        <f>'CLZ Pr'!H951</f>
        <v>0</v>
      </c>
      <c r="D951">
        <f>'CLZ Pr'!W951</f>
        <v>0</v>
      </c>
      <c r="E951">
        <f>'CLZ Pr'!B951</f>
        <v>0</v>
      </c>
      <c r="F951">
        <f>'CLZ Pr'!N951</f>
        <v>0</v>
      </c>
      <c r="G951">
        <f>'CLZ Pr'!X951</f>
        <v>0</v>
      </c>
      <c r="H951">
        <f>'CLZ Pr'!E951</f>
        <v>0</v>
      </c>
      <c r="I951">
        <f>'CLZ Pr'!U951</f>
        <v>0</v>
      </c>
    </row>
    <row r="952" spans="1:9">
      <c r="A952" s="13" t="str">
        <f>IF('CLZ Pr'!C952 = "", "", 'CLZ Pr'!C952)</f>
        <v/>
      </c>
      <c r="B952">
        <f>'CLZ Pr'!O952</f>
        <v>0</v>
      </c>
      <c r="C952" s="14">
        <f>'CLZ Pr'!H952</f>
        <v>0</v>
      </c>
      <c r="D952">
        <f>'CLZ Pr'!W952</f>
        <v>0</v>
      </c>
      <c r="E952">
        <f>'CLZ Pr'!B952</f>
        <v>0</v>
      </c>
      <c r="F952">
        <f>'CLZ Pr'!N952</f>
        <v>0</v>
      </c>
      <c r="G952">
        <f>'CLZ Pr'!X952</f>
        <v>0</v>
      </c>
      <c r="H952">
        <f>'CLZ Pr'!E952</f>
        <v>0</v>
      </c>
      <c r="I952">
        <f>'CLZ Pr'!U952</f>
        <v>0</v>
      </c>
    </row>
    <row r="953" spans="1:9">
      <c r="A953" s="13" t="str">
        <f>IF('CLZ Pr'!C953 = "", "", 'CLZ Pr'!C953)</f>
        <v/>
      </c>
      <c r="B953">
        <f>'CLZ Pr'!O953</f>
        <v>0</v>
      </c>
      <c r="C953" s="14">
        <f>'CLZ Pr'!H953</f>
        <v>0</v>
      </c>
      <c r="D953">
        <f>'CLZ Pr'!W953</f>
        <v>0</v>
      </c>
      <c r="E953">
        <f>'CLZ Pr'!B953</f>
        <v>0</v>
      </c>
      <c r="F953">
        <f>'CLZ Pr'!N953</f>
        <v>0</v>
      </c>
      <c r="G953">
        <f>'CLZ Pr'!X953</f>
        <v>0</v>
      </c>
      <c r="H953">
        <f>'CLZ Pr'!E953</f>
        <v>0</v>
      </c>
      <c r="I953">
        <f>'CLZ Pr'!U953</f>
        <v>0</v>
      </c>
    </row>
    <row r="954" spans="1:9">
      <c r="A954" s="13" t="str">
        <f>IF('CLZ Pr'!C954 = "", "", 'CLZ Pr'!C954)</f>
        <v/>
      </c>
      <c r="B954">
        <f>'CLZ Pr'!O954</f>
        <v>0</v>
      </c>
      <c r="C954" s="14">
        <f>'CLZ Pr'!H954</f>
        <v>0</v>
      </c>
      <c r="D954">
        <f>'CLZ Pr'!W954</f>
        <v>0</v>
      </c>
      <c r="E954">
        <f>'CLZ Pr'!B954</f>
        <v>0</v>
      </c>
      <c r="F954">
        <f>'CLZ Pr'!N954</f>
        <v>0</v>
      </c>
      <c r="G954">
        <f>'CLZ Pr'!X954</f>
        <v>0</v>
      </c>
      <c r="H954">
        <f>'CLZ Pr'!E954</f>
        <v>0</v>
      </c>
      <c r="I954">
        <f>'CLZ Pr'!U954</f>
        <v>0</v>
      </c>
    </row>
    <row r="955" spans="1:9">
      <c r="A955" s="13" t="str">
        <f>IF('CLZ Pr'!C955 = "", "", 'CLZ Pr'!C955)</f>
        <v/>
      </c>
      <c r="B955">
        <f>'CLZ Pr'!O955</f>
        <v>0</v>
      </c>
      <c r="C955" s="14">
        <f>'CLZ Pr'!H955</f>
        <v>0</v>
      </c>
      <c r="D955">
        <f>'CLZ Pr'!W955</f>
        <v>0</v>
      </c>
      <c r="E955">
        <f>'CLZ Pr'!B955</f>
        <v>0</v>
      </c>
      <c r="F955">
        <f>'CLZ Pr'!N955</f>
        <v>0</v>
      </c>
      <c r="G955">
        <f>'CLZ Pr'!X955</f>
        <v>0</v>
      </c>
      <c r="H955">
        <f>'CLZ Pr'!E955</f>
        <v>0</v>
      </c>
      <c r="I955">
        <f>'CLZ Pr'!U955</f>
        <v>0</v>
      </c>
    </row>
    <row r="956" spans="1:9">
      <c r="A956" s="13" t="str">
        <f>IF('CLZ Pr'!C956 = "", "", 'CLZ Pr'!C956)</f>
        <v/>
      </c>
      <c r="B956">
        <f>'CLZ Pr'!O956</f>
        <v>0</v>
      </c>
      <c r="C956" s="14">
        <f>'CLZ Pr'!H956</f>
        <v>0</v>
      </c>
      <c r="D956">
        <f>'CLZ Pr'!W956</f>
        <v>0</v>
      </c>
      <c r="E956">
        <f>'CLZ Pr'!B956</f>
        <v>0</v>
      </c>
      <c r="F956">
        <f>'CLZ Pr'!N956</f>
        <v>0</v>
      </c>
      <c r="G956">
        <f>'CLZ Pr'!X956</f>
        <v>0</v>
      </c>
      <c r="H956">
        <f>'CLZ Pr'!E956</f>
        <v>0</v>
      </c>
      <c r="I956">
        <f>'CLZ Pr'!U956</f>
        <v>0</v>
      </c>
    </row>
    <row r="957" spans="1:9">
      <c r="A957" s="13" t="str">
        <f>IF('CLZ Pr'!C957 = "", "", 'CLZ Pr'!C957)</f>
        <v/>
      </c>
      <c r="B957">
        <f>'CLZ Pr'!O957</f>
        <v>0</v>
      </c>
      <c r="C957" s="14">
        <f>'CLZ Pr'!H957</f>
        <v>0</v>
      </c>
      <c r="D957">
        <f>'CLZ Pr'!W957</f>
        <v>0</v>
      </c>
      <c r="E957">
        <f>'CLZ Pr'!B957</f>
        <v>0</v>
      </c>
      <c r="F957">
        <f>'CLZ Pr'!N957</f>
        <v>0</v>
      </c>
      <c r="G957">
        <f>'CLZ Pr'!X957</f>
        <v>0</v>
      </c>
      <c r="H957">
        <f>'CLZ Pr'!E957</f>
        <v>0</v>
      </c>
      <c r="I957">
        <f>'CLZ Pr'!U957</f>
        <v>0</v>
      </c>
    </row>
    <row r="958" spans="1:9">
      <c r="A958" s="13" t="str">
        <f>IF('CLZ Pr'!C958 = "", "", 'CLZ Pr'!C958)</f>
        <v/>
      </c>
      <c r="B958">
        <f>'CLZ Pr'!O958</f>
        <v>0</v>
      </c>
      <c r="C958" s="14">
        <f>'CLZ Pr'!H958</f>
        <v>0</v>
      </c>
      <c r="D958">
        <f>'CLZ Pr'!W958</f>
        <v>0</v>
      </c>
      <c r="E958">
        <f>'CLZ Pr'!B958</f>
        <v>0</v>
      </c>
      <c r="F958">
        <f>'CLZ Pr'!N958</f>
        <v>0</v>
      </c>
      <c r="G958">
        <f>'CLZ Pr'!X958</f>
        <v>0</v>
      </c>
      <c r="H958">
        <f>'CLZ Pr'!E958</f>
        <v>0</v>
      </c>
      <c r="I958">
        <f>'CLZ Pr'!U958</f>
        <v>0</v>
      </c>
    </row>
    <row r="959" spans="1:9">
      <c r="A959" s="13" t="str">
        <f>IF('CLZ Pr'!C959 = "", "", 'CLZ Pr'!C959)</f>
        <v/>
      </c>
      <c r="B959">
        <f>'CLZ Pr'!O959</f>
        <v>0</v>
      </c>
      <c r="C959" s="14">
        <f>'CLZ Pr'!H959</f>
        <v>0</v>
      </c>
      <c r="D959">
        <f>'CLZ Pr'!W959</f>
        <v>0</v>
      </c>
      <c r="E959">
        <f>'CLZ Pr'!B959</f>
        <v>0</v>
      </c>
      <c r="F959">
        <f>'CLZ Pr'!N959</f>
        <v>0</v>
      </c>
      <c r="G959">
        <f>'CLZ Pr'!X959</f>
        <v>0</v>
      </c>
      <c r="H959">
        <f>'CLZ Pr'!E959</f>
        <v>0</v>
      </c>
      <c r="I959">
        <f>'CLZ Pr'!U959</f>
        <v>0</v>
      </c>
    </row>
    <row r="960" spans="1:9">
      <c r="A960" s="13" t="str">
        <f>IF('CLZ Pr'!C960 = "", "", 'CLZ Pr'!C960)</f>
        <v/>
      </c>
      <c r="B960">
        <f>'CLZ Pr'!O960</f>
        <v>0</v>
      </c>
      <c r="C960" s="14">
        <f>'CLZ Pr'!H960</f>
        <v>0</v>
      </c>
      <c r="D960">
        <f>'CLZ Pr'!W960</f>
        <v>0</v>
      </c>
      <c r="E960">
        <f>'CLZ Pr'!B960</f>
        <v>0</v>
      </c>
      <c r="F960">
        <f>'CLZ Pr'!N960</f>
        <v>0</v>
      </c>
      <c r="G960">
        <f>'CLZ Pr'!X960</f>
        <v>0</v>
      </c>
      <c r="H960">
        <f>'CLZ Pr'!E960</f>
        <v>0</v>
      </c>
      <c r="I960">
        <f>'CLZ Pr'!U960</f>
        <v>0</v>
      </c>
    </row>
    <row r="961" spans="1:9">
      <c r="A961" s="13" t="str">
        <f>IF('CLZ Pr'!C961 = "", "", 'CLZ Pr'!C961)</f>
        <v/>
      </c>
      <c r="B961">
        <f>'CLZ Pr'!O961</f>
        <v>0</v>
      </c>
      <c r="C961" s="14">
        <f>'CLZ Pr'!H961</f>
        <v>0</v>
      </c>
      <c r="D961">
        <f>'CLZ Pr'!W961</f>
        <v>0</v>
      </c>
      <c r="E961">
        <f>'CLZ Pr'!B961</f>
        <v>0</v>
      </c>
      <c r="F961">
        <f>'CLZ Pr'!N961</f>
        <v>0</v>
      </c>
      <c r="G961">
        <f>'CLZ Pr'!X961</f>
        <v>0</v>
      </c>
      <c r="H961">
        <f>'CLZ Pr'!E961</f>
        <v>0</v>
      </c>
      <c r="I961">
        <f>'CLZ Pr'!U961</f>
        <v>0</v>
      </c>
    </row>
    <row r="962" spans="1:9">
      <c r="A962" s="13" t="str">
        <f>IF('CLZ Pr'!C962 = "", "", 'CLZ Pr'!C962)</f>
        <v/>
      </c>
      <c r="B962">
        <f>'CLZ Pr'!O962</f>
        <v>0</v>
      </c>
      <c r="C962" s="14">
        <f>'CLZ Pr'!H962</f>
        <v>0</v>
      </c>
      <c r="D962">
        <f>'CLZ Pr'!W962</f>
        <v>0</v>
      </c>
      <c r="E962">
        <f>'CLZ Pr'!B962</f>
        <v>0</v>
      </c>
      <c r="F962">
        <f>'CLZ Pr'!N962</f>
        <v>0</v>
      </c>
      <c r="G962">
        <f>'CLZ Pr'!X962</f>
        <v>0</v>
      </c>
      <c r="H962">
        <f>'CLZ Pr'!E962</f>
        <v>0</v>
      </c>
      <c r="I962">
        <f>'CLZ Pr'!U962</f>
        <v>0</v>
      </c>
    </row>
    <row r="963" spans="1:9">
      <c r="A963" s="13" t="str">
        <f>IF('CLZ Pr'!C963 = "", "", 'CLZ Pr'!C963)</f>
        <v/>
      </c>
      <c r="B963">
        <f>'CLZ Pr'!O963</f>
        <v>0</v>
      </c>
      <c r="C963" s="14">
        <f>'CLZ Pr'!H963</f>
        <v>0</v>
      </c>
      <c r="D963">
        <f>'CLZ Pr'!W963</f>
        <v>0</v>
      </c>
      <c r="E963">
        <f>'CLZ Pr'!B963</f>
        <v>0</v>
      </c>
      <c r="F963">
        <f>'CLZ Pr'!N963</f>
        <v>0</v>
      </c>
      <c r="G963">
        <f>'CLZ Pr'!X963</f>
        <v>0</v>
      </c>
      <c r="H963">
        <f>'CLZ Pr'!E963</f>
        <v>0</v>
      </c>
      <c r="I963">
        <f>'CLZ Pr'!U963</f>
        <v>0</v>
      </c>
    </row>
    <row r="964" spans="1:9">
      <c r="A964" s="13" t="str">
        <f>IF('CLZ Pr'!C964 = "", "", 'CLZ Pr'!C964)</f>
        <v/>
      </c>
      <c r="B964">
        <f>'CLZ Pr'!O964</f>
        <v>0</v>
      </c>
      <c r="C964" s="14">
        <f>'CLZ Pr'!H964</f>
        <v>0</v>
      </c>
      <c r="D964">
        <f>'CLZ Pr'!W964</f>
        <v>0</v>
      </c>
      <c r="E964">
        <f>'CLZ Pr'!B964</f>
        <v>0</v>
      </c>
      <c r="F964">
        <f>'CLZ Pr'!N964</f>
        <v>0</v>
      </c>
      <c r="G964">
        <f>'CLZ Pr'!X964</f>
        <v>0</v>
      </c>
      <c r="H964">
        <f>'CLZ Pr'!E964</f>
        <v>0</v>
      </c>
      <c r="I964">
        <f>'CLZ Pr'!U964</f>
        <v>0</v>
      </c>
    </row>
    <row r="965" spans="1:9">
      <c r="A965" s="13" t="str">
        <f>IF('CLZ Pr'!C965 = "", "", 'CLZ Pr'!C965)</f>
        <v/>
      </c>
      <c r="B965">
        <f>'CLZ Pr'!O965</f>
        <v>0</v>
      </c>
      <c r="C965" s="14">
        <f>'CLZ Pr'!H965</f>
        <v>0</v>
      </c>
      <c r="D965">
        <f>'CLZ Pr'!W965</f>
        <v>0</v>
      </c>
      <c r="E965">
        <f>'CLZ Pr'!B965</f>
        <v>0</v>
      </c>
      <c r="F965">
        <f>'CLZ Pr'!N965</f>
        <v>0</v>
      </c>
      <c r="G965">
        <f>'CLZ Pr'!X965</f>
        <v>0</v>
      </c>
      <c r="H965">
        <f>'CLZ Pr'!E965</f>
        <v>0</v>
      </c>
      <c r="I965">
        <f>'CLZ Pr'!U965</f>
        <v>0</v>
      </c>
    </row>
    <row r="966" spans="1:9">
      <c r="A966" s="13" t="str">
        <f>IF('CLZ Pr'!C966 = "", "", 'CLZ Pr'!C966)</f>
        <v/>
      </c>
      <c r="B966">
        <f>'CLZ Pr'!O966</f>
        <v>0</v>
      </c>
      <c r="C966" s="14">
        <f>'CLZ Pr'!H966</f>
        <v>0</v>
      </c>
      <c r="D966">
        <f>'CLZ Pr'!W966</f>
        <v>0</v>
      </c>
      <c r="E966">
        <f>'CLZ Pr'!B966</f>
        <v>0</v>
      </c>
      <c r="F966">
        <f>'CLZ Pr'!N966</f>
        <v>0</v>
      </c>
      <c r="G966">
        <f>'CLZ Pr'!X966</f>
        <v>0</v>
      </c>
      <c r="H966">
        <f>'CLZ Pr'!E966</f>
        <v>0</v>
      </c>
      <c r="I966">
        <f>'CLZ Pr'!U966</f>
        <v>0</v>
      </c>
    </row>
    <row r="967" spans="1:9">
      <c r="A967" s="13" t="str">
        <f>IF('CLZ Pr'!C967 = "", "", 'CLZ Pr'!C967)</f>
        <v/>
      </c>
      <c r="B967">
        <f>'CLZ Pr'!O967</f>
        <v>0</v>
      </c>
      <c r="C967" s="14">
        <f>'CLZ Pr'!H967</f>
        <v>0</v>
      </c>
      <c r="D967">
        <f>'CLZ Pr'!W967</f>
        <v>0</v>
      </c>
      <c r="E967">
        <f>'CLZ Pr'!B967</f>
        <v>0</v>
      </c>
      <c r="F967">
        <f>'CLZ Pr'!N967</f>
        <v>0</v>
      </c>
      <c r="G967">
        <f>'CLZ Pr'!X967</f>
        <v>0</v>
      </c>
      <c r="H967">
        <f>'CLZ Pr'!E967</f>
        <v>0</v>
      </c>
      <c r="I967">
        <f>'CLZ Pr'!U967</f>
        <v>0</v>
      </c>
    </row>
    <row r="968" spans="1:9">
      <c r="A968" s="13" t="str">
        <f>IF('CLZ Pr'!C968 = "", "", 'CLZ Pr'!C968)</f>
        <v/>
      </c>
      <c r="B968">
        <f>'CLZ Pr'!O968</f>
        <v>0</v>
      </c>
      <c r="C968" s="14">
        <f>'CLZ Pr'!H968</f>
        <v>0</v>
      </c>
      <c r="D968">
        <f>'CLZ Pr'!W968</f>
        <v>0</v>
      </c>
      <c r="E968">
        <f>'CLZ Pr'!B968</f>
        <v>0</v>
      </c>
      <c r="F968">
        <f>'CLZ Pr'!N968</f>
        <v>0</v>
      </c>
      <c r="G968">
        <f>'CLZ Pr'!X968</f>
        <v>0</v>
      </c>
      <c r="H968">
        <f>'CLZ Pr'!E968</f>
        <v>0</v>
      </c>
      <c r="I968">
        <f>'CLZ Pr'!U968</f>
        <v>0</v>
      </c>
    </row>
    <row r="969" spans="1:9">
      <c r="A969" s="13" t="str">
        <f>IF('CLZ Pr'!C969 = "", "", 'CLZ Pr'!C969)</f>
        <v/>
      </c>
      <c r="B969">
        <f>'CLZ Pr'!O969</f>
        <v>0</v>
      </c>
      <c r="C969" s="14">
        <f>'CLZ Pr'!H969</f>
        <v>0</v>
      </c>
      <c r="D969">
        <f>'CLZ Pr'!W969</f>
        <v>0</v>
      </c>
      <c r="E969">
        <f>'CLZ Pr'!B969</f>
        <v>0</v>
      </c>
      <c r="F969">
        <f>'CLZ Pr'!N969</f>
        <v>0</v>
      </c>
      <c r="G969">
        <f>'CLZ Pr'!X969</f>
        <v>0</v>
      </c>
      <c r="H969">
        <f>'CLZ Pr'!E969</f>
        <v>0</v>
      </c>
      <c r="I969">
        <f>'CLZ Pr'!U969</f>
        <v>0</v>
      </c>
    </row>
    <row r="970" spans="1:9">
      <c r="A970" s="13" t="str">
        <f>IF('CLZ Pr'!C970 = "", "", 'CLZ Pr'!C970)</f>
        <v/>
      </c>
      <c r="B970">
        <f>'CLZ Pr'!O970</f>
        <v>0</v>
      </c>
      <c r="C970" s="14">
        <f>'CLZ Pr'!H970</f>
        <v>0</v>
      </c>
      <c r="D970">
        <f>'CLZ Pr'!W970</f>
        <v>0</v>
      </c>
      <c r="E970">
        <f>'CLZ Pr'!B970</f>
        <v>0</v>
      </c>
      <c r="F970">
        <f>'CLZ Pr'!N970</f>
        <v>0</v>
      </c>
      <c r="G970">
        <f>'CLZ Pr'!X970</f>
        <v>0</v>
      </c>
      <c r="H970">
        <f>'CLZ Pr'!E970</f>
        <v>0</v>
      </c>
      <c r="I970">
        <f>'CLZ Pr'!U970</f>
        <v>0</v>
      </c>
    </row>
    <row r="971" spans="1:9">
      <c r="A971" s="13" t="str">
        <f>IF('CLZ Pr'!C971 = "", "", 'CLZ Pr'!C971)</f>
        <v/>
      </c>
      <c r="B971">
        <f>'CLZ Pr'!O971</f>
        <v>0</v>
      </c>
      <c r="C971" s="14">
        <f>'CLZ Pr'!H971</f>
        <v>0</v>
      </c>
      <c r="D971">
        <f>'CLZ Pr'!W971</f>
        <v>0</v>
      </c>
      <c r="E971">
        <f>'CLZ Pr'!B971</f>
        <v>0</v>
      </c>
      <c r="F971">
        <f>'CLZ Pr'!N971</f>
        <v>0</v>
      </c>
      <c r="G971">
        <f>'CLZ Pr'!X971</f>
        <v>0</v>
      </c>
      <c r="H971">
        <f>'CLZ Pr'!E971</f>
        <v>0</v>
      </c>
      <c r="I971">
        <f>'CLZ Pr'!U971</f>
        <v>0</v>
      </c>
    </row>
    <row r="972" spans="1:9">
      <c r="A972" s="13" t="str">
        <f>IF('CLZ Pr'!C972 = "", "", 'CLZ Pr'!C972)</f>
        <v/>
      </c>
      <c r="B972">
        <f>'CLZ Pr'!O972</f>
        <v>0</v>
      </c>
      <c r="C972" s="14">
        <f>'CLZ Pr'!H972</f>
        <v>0</v>
      </c>
      <c r="D972">
        <f>'CLZ Pr'!W972</f>
        <v>0</v>
      </c>
      <c r="E972">
        <f>'CLZ Pr'!B972</f>
        <v>0</v>
      </c>
      <c r="F972">
        <f>'CLZ Pr'!N972</f>
        <v>0</v>
      </c>
      <c r="G972">
        <f>'CLZ Pr'!X972</f>
        <v>0</v>
      </c>
      <c r="H972">
        <f>'CLZ Pr'!E972</f>
        <v>0</v>
      </c>
      <c r="I972">
        <f>'CLZ Pr'!U972</f>
        <v>0</v>
      </c>
    </row>
    <row r="973" spans="1:9">
      <c r="A973" s="13" t="str">
        <f>IF('CLZ Pr'!C973 = "", "", 'CLZ Pr'!C973)</f>
        <v/>
      </c>
      <c r="B973">
        <f>'CLZ Pr'!O973</f>
        <v>0</v>
      </c>
      <c r="C973" s="14">
        <f>'CLZ Pr'!H973</f>
        <v>0</v>
      </c>
      <c r="D973">
        <f>'CLZ Pr'!W973</f>
        <v>0</v>
      </c>
      <c r="E973">
        <f>'CLZ Pr'!B973</f>
        <v>0</v>
      </c>
      <c r="F973">
        <f>'CLZ Pr'!N973</f>
        <v>0</v>
      </c>
      <c r="G973">
        <f>'CLZ Pr'!X973</f>
        <v>0</v>
      </c>
      <c r="H973">
        <f>'CLZ Pr'!E973</f>
        <v>0</v>
      </c>
      <c r="I973">
        <f>'CLZ Pr'!U973</f>
        <v>0</v>
      </c>
    </row>
    <row r="974" spans="1:9">
      <c r="A974" s="13" t="str">
        <f>IF('CLZ Pr'!C974 = "", "", 'CLZ Pr'!C974)</f>
        <v/>
      </c>
      <c r="B974">
        <f>'CLZ Pr'!O974</f>
        <v>0</v>
      </c>
      <c r="C974" s="14">
        <f>'CLZ Pr'!H974</f>
        <v>0</v>
      </c>
      <c r="D974">
        <f>'CLZ Pr'!W974</f>
        <v>0</v>
      </c>
      <c r="E974">
        <f>'CLZ Pr'!B974</f>
        <v>0</v>
      </c>
      <c r="F974">
        <f>'CLZ Pr'!N974</f>
        <v>0</v>
      </c>
      <c r="G974">
        <f>'CLZ Pr'!X974</f>
        <v>0</v>
      </c>
      <c r="H974">
        <f>'CLZ Pr'!E974</f>
        <v>0</v>
      </c>
      <c r="I974">
        <f>'CLZ Pr'!U974</f>
        <v>0</v>
      </c>
    </row>
    <row r="975" spans="1:9">
      <c r="A975" s="13" t="str">
        <f>IF('CLZ Pr'!C975 = "", "", 'CLZ Pr'!C975)</f>
        <v/>
      </c>
      <c r="B975">
        <f>'CLZ Pr'!O975</f>
        <v>0</v>
      </c>
      <c r="C975" s="14">
        <f>'CLZ Pr'!H975</f>
        <v>0</v>
      </c>
      <c r="D975">
        <f>'CLZ Pr'!W975</f>
        <v>0</v>
      </c>
      <c r="E975">
        <f>'CLZ Pr'!B975</f>
        <v>0</v>
      </c>
      <c r="F975">
        <f>'CLZ Pr'!N975</f>
        <v>0</v>
      </c>
      <c r="G975">
        <f>'CLZ Pr'!X975</f>
        <v>0</v>
      </c>
      <c r="H975">
        <f>'CLZ Pr'!E975</f>
        <v>0</v>
      </c>
      <c r="I975">
        <f>'CLZ Pr'!U975</f>
        <v>0</v>
      </c>
    </row>
    <row r="976" spans="1:9">
      <c r="A976" s="13" t="str">
        <f>IF('CLZ Pr'!C976 = "", "", 'CLZ Pr'!C976)</f>
        <v/>
      </c>
      <c r="B976">
        <f>'CLZ Pr'!O976</f>
        <v>0</v>
      </c>
      <c r="C976" s="14">
        <f>'CLZ Pr'!H976</f>
        <v>0</v>
      </c>
      <c r="D976">
        <f>'CLZ Pr'!W976</f>
        <v>0</v>
      </c>
      <c r="E976">
        <f>'CLZ Pr'!B976</f>
        <v>0</v>
      </c>
      <c r="F976">
        <f>'CLZ Pr'!N976</f>
        <v>0</v>
      </c>
      <c r="G976">
        <f>'CLZ Pr'!X976</f>
        <v>0</v>
      </c>
      <c r="H976">
        <f>'CLZ Pr'!E976</f>
        <v>0</v>
      </c>
      <c r="I976">
        <f>'CLZ Pr'!U976</f>
        <v>0</v>
      </c>
    </row>
    <row r="977" spans="1:9">
      <c r="A977" s="13" t="str">
        <f>IF('CLZ Pr'!C977 = "", "", 'CLZ Pr'!C977)</f>
        <v/>
      </c>
      <c r="B977">
        <f>'CLZ Pr'!O977</f>
        <v>0</v>
      </c>
      <c r="C977" s="14">
        <f>'CLZ Pr'!H977</f>
        <v>0</v>
      </c>
      <c r="D977">
        <f>'CLZ Pr'!W977</f>
        <v>0</v>
      </c>
      <c r="E977">
        <f>'CLZ Pr'!B977</f>
        <v>0</v>
      </c>
      <c r="F977">
        <f>'CLZ Pr'!N977</f>
        <v>0</v>
      </c>
      <c r="G977">
        <f>'CLZ Pr'!X977</f>
        <v>0</v>
      </c>
      <c r="H977">
        <f>'CLZ Pr'!E977</f>
        <v>0</v>
      </c>
      <c r="I977">
        <f>'CLZ Pr'!U977</f>
        <v>0</v>
      </c>
    </row>
    <row r="978" spans="1:9">
      <c r="A978" s="13" t="str">
        <f>IF('CLZ Pr'!C978 = "", "", 'CLZ Pr'!C978)</f>
        <v/>
      </c>
      <c r="B978">
        <f>'CLZ Pr'!O978</f>
        <v>0</v>
      </c>
      <c r="C978" s="14">
        <f>'CLZ Pr'!H978</f>
        <v>0</v>
      </c>
      <c r="D978">
        <f>'CLZ Pr'!W978</f>
        <v>0</v>
      </c>
      <c r="E978">
        <f>'CLZ Pr'!B978</f>
        <v>0</v>
      </c>
      <c r="F978">
        <f>'CLZ Pr'!N978</f>
        <v>0</v>
      </c>
      <c r="G978">
        <f>'CLZ Pr'!X978</f>
        <v>0</v>
      </c>
      <c r="H978">
        <f>'CLZ Pr'!E978</f>
        <v>0</v>
      </c>
      <c r="I978">
        <f>'CLZ Pr'!U978</f>
        <v>0</v>
      </c>
    </row>
    <row r="979" spans="1:9">
      <c r="A979" s="13" t="str">
        <f>IF('CLZ Pr'!C979 = "", "", 'CLZ Pr'!C979)</f>
        <v/>
      </c>
      <c r="B979">
        <f>'CLZ Pr'!O979</f>
        <v>0</v>
      </c>
      <c r="C979" s="14">
        <f>'CLZ Pr'!H979</f>
        <v>0</v>
      </c>
      <c r="D979">
        <f>'CLZ Pr'!W979</f>
        <v>0</v>
      </c>
      <c r="E979">
        <f>'CLZ Pr'!B979</f>
        <v>0</v>
      </c>
      <c r="F979">
        <f>'CLZ Pr'!N979</f>
        <v>0</v>
      </c>
      <c r="G979">
        <f>'CLZ Pr'!X979</f>
        <v>0</v>
      </c>
      <c r="H979">
        <f>'CLZ Pr'!E979</f>
        <v>0</v>
      </c>
      <c r="I979">
        <f>'CLZ Pr'!U979</f>
        <v>0</v>
      </c>
    </row>
    <row r="980" spans="1:9">
      <c r="A980" s="13" t="str">
        <f>IF('CLZ Pr'!C980 = "", "", 'CLZ Pr'!C980)</f>
        <v/>
      </c>
      <c r="B980">
        <f>'CLZ Pr'!O980</f>
        <v>0</v>
      </c>
      <c r="C980" s="14">
        <f>'CLZ Pr'!H980</f>
        <v>0</v>
      </c>
      <c r="D980">
        <f>'CLZ Pr'!W980</f>
        <v>0</v>
      </c>
      <c r="E980">
        <f>'CLZ Pr'!B980</f>
        <v>0</v>
      </c>
      <c r="F980">
        <f>'CLZ Pr'!N980</f>
        <v>0</v>
      </c>
      <c r="G980">
        <f>'CLZ Pr'!X980</f>
        <v>0</v>
      </c>
      <c r="H980">
        <f>'CLZ Pr'!E980</f>
        <v>0</v>
      </c>
      <c r="I980">
        <f>'CLZ Pr'!U980</f>
        <v>0</v>
      </c>
    </row>
    <row r="981" spans="1:9">
      <c r="A981" s="13" t="str">
        <f>IF('CLZ Pr'!C981 = "", "", 'CLZ Pr'!C981)</f>
        <v/>
      </c>
      <c r="B981">
        <f>'CLZ Pr'!O981</f>
        <v>0</v>
      </c>
      <c r="C981" s="14">
        <f>'CLZ Pr'!H981</f>
        <v>0</v>
      </c>
      <c r="D981">
        <f>'CLZ Pr'!W981</f>
        <v>0</v>
      </c>
      <c r="E981">
        <f>'CLZ Pr'!B981</f>
        <v>0</v>
      </c>
      <c r="F981">
        <f>'CLZ Pr'!N981</f>
        <v>0</v>
      </c>
      <c r="G981">
        <f>'CLZ Pr'!X981</f>
        <v>0</v>
      </c>
      <c r="H981">
        <f>'CLZ Pr'!E981</f>
        <v>0</v>
      </c>
      <c r="I981">
        <f>'CLZ Pr'!U981</f>
        <v>0</v>
      </c>
    </row>
    <row r="982" spans="1:9">
      <c r="A982" s="13" t="str">
        <f>IF('CLZ Pr'!C982 = "", "", 'CLZ Pr'!C982)</f>
        <v/>
      </c>
      <c r="B982">
        <f>'CLZ Pr'!O982</f>
        <v>0</v>
      </c>
      <c r="C982" s="14">
        <f>'CLZ Pr'!H982</f>
        <v>0</v>
      </c>
      <c r="D982">
        <f>'CLZ Pr'!W982</f>
        <v>0</v>
      </c>
      <c r="E982">
        <f>'CLZ Pr'!B982</f>
        <v>0</v>
      </c>
      <c r="F982">
        <f>'CLZ Pr'!N982</f>
        <v>0</v>
      </c>
      <c r="G982">
        <f>'CLZ Pr'!X982</f>
        <v>0</v>
      </c>
      <c r="H982">
        <f>'CLZ Pr'!E982</f>
        <v>0</v>
      </c>
      <c r="I982">
        <f>'CLZ Pr'!U982</f>
        <v>0</v>
      </c>
    </row>
    <row r="983" spans="1:9">
      <c r="A983" s="13" t="str">
        <f>IF('CLZ Pr'!C983 = "", "", 'CLZ Pr'!C983)</f>
        <v/>
      </c>
      <c r="B983">
        <f>'CLZ Pr'!O983</f>
        <v>0</v>
      </c>
      <c r="C983" s="14">
        <f>'CLZ Pr'!H983</f>
        <v>0</v>
      </c>
      <c r="D983">
        <f>'CLZ Pr'!W983</f>
        <v>0</v>
      </c>
      <c r="E983">
        <f>'CLZ Pr'!B983</f>
        <v>0</v>
      </c>
      <c r="F983">
        <f>'CLZ Pr'!N983</f>
        <v>0</v>
      </c>
      <c r="G983">
        <f>'CLZ Pr'!X983</f>
        <v>0</v>
      </c>
      <c r="H983">
        <f>'CLZ Pr'!E983</f>
        <v>0</v>
      </c>
      <c r="I983">
        <f>'CLZ Pr'!U983</f>
        <v>0</v>
      </c>
    </row>
    <row r="984" spans="1:9">
      <c r="A984" s="13" t="str">
        <f>IF('CLZ Pr'!C984 = "", "", 'CLZ Pr'!C984)</f>
        <v/>
      </c>
      <c r="B984">
        <f>'CLZ Pr'!O984</f>
        <v>0</v>
      </c>
      <c r="C984" s="14">
        <f>'CLZ Pr'!H984</f>
        <v>0</v>
      </c>
      <c r="D984">
        <f>'CLZ Pr'!W984</f>
        <v>0</v>
      </c>
      <c r="E984">
        <f>'CLZ Pr'!B984</f>
        <v>0</v>
      </c>
      <c r="F984">
        <f>'CLZ Pr'!N984</f>
        <v>0</v>
      </c>
      <c r="G984">
        <f>'CLZ Pr'!X984</f>
        <v>0</v>
      </c>
      <c r="H984">
        <f>'CLZ Pr'!E984</f>
        <v>0</v>
      </c>
      <c r="I984">
        <f>'CLZ Pr'!U984</f>
        <v>0</v>
      </c>
    </row>
    <row r="985" spans="1:9">
      <c r="A985" s="13" t="str">
        <f>IF('CLZ Pr'!C985 = "", "", 'CLZ Pr'!C985)</f>
        <v/>
      </c>
      <c r="B985">
        <f>'CLZ Pr'!O985</f>
        <v>0</v>
      </c>
      <c r="C985" s="14">
        <f>'CLZ Pr'!H985</f>
        <v>0</v>
      </c>
      <c r="D985">
        <f>'CLZ Pr'!W985</f>
        <v>0</v>
      </c>
      <c r="E985">
        <f>'CLZ Pr'!B985</f>
        <v>0</v>
      </c>
      <c r="F985">
        <f>'CLZ Pr'!N985</f>
        <v>0</v>
      </c>
      <c r="G985">
        <f>'CLZ Pr'!X985</f>
        <v>0</v>
      </c>
      <c r="H985">
        <f>'CLZ Pr'!E985</f>
        <v>0</v>
      </c>
      <c r="I985">
        <f>'CLZ Pr'!U985</f>
        <v>0</v>
      </c>
    </row>
    <row r="986" spans="1:9">
      <c r="A986" s="13" t="str">
        <f>IF('CLZ Pr'!C986 = "", "", 'CLZ Pr'!C986)</f>
        <v/>
      </c>
      <c r="B986">
        <f>'CLZ Pr'!O986</f>
        <v>0</v>
      </c>
      <c r="C986" s="14">
        <f>'CLZ Pr'!H986</f>
        <v>0</v>
      </c>
      <c r="D986">
        <f>'CLZ Pr'!W986</f>
        <v>0</v>
      </c>
      <c r="E986">
        <f>'CLZ Pr'!B986</f>
        <v>0</v>
      </c>
      <c r="F986">
        <f>'CLZ Pr'!N986</f>
        <v>0</v>
      </c>
      <c r="G986">
        <f>'CLZ Pr'!X986</f>
        <v>0</v>
      </c>
      <c r="H986">
        <f>'CLZ Pr'!E986</f>
        <v>0</v>
      </c>
      <c r="I986">
        <f>'CLZ Pr'!U986</f>
        <v>0</v>
      </c>
    </row>
    <row r="987" spans="1:9">
      <c r="A987" s="13" t="str">
        <f>IF('CLZ Pr'!C987 = "", "", 'CLZ Pr'!C987)</f>
        <v/>
      </c>
      <c r="B987">
        <f>'CLZ Pr'!O987</f>
        <v>0</v>
      </c>
      <c r="C987" s="14">
        <f>'CLZ Pr'!H987</f>
        <v>0</v>
      </c>
      <c r="D987">
        <f>'CLZ Pr'!W987</f>
        <v>0</v>
      </c>
      <c r="E987">
        <f>'CLZ Pr'!B987</f>
        <v>0</v>
      </c>
      <c r="F987">
        <f>'CLZ Pr'!N987</f>
        <v>0</v>
      </c>
      <c r="G987">
        <f>'CLZ Pr'!X987</f>
        <v>0</v>
      </c>
      <c r="H987">
        <f>'CLZ Pr'!E987</f>
        <v>0</v>
      </c>
      <c r="I987">
        <f>'CLZ Pr'!U987</f>
        <v>0</v>
      </c>
    </row>
    <row r="988" spans="1:9">
      <c r="A988" s="13" t="str">
        <f>IF('CLZ Pr'!C988 = "", "", 'CLZ Pr'!C988)</f>
        <v/>
      </c>
      <c r="B988">
        <f>'CLZ Pr'!O988</f>
        <v>0</v>
      </c>
      <c r="C988" s="14">
        <f>'CLZ Pr'!H988</f>
        <v>0</v>
      </c>
      <c r="D988">
        <f>'CLZ Pr'!W988</f>
        <v>0</v>
      </c>
      <c r="E988">
        <f>'CLZ Pr'!B988</f>
        <v>0</v>
      </c>
      <c r="F988">
        <f>'CLZ Pr'!N988</f>
        <v>0</v>
      </c>
      <c r="G988">
        <f>'CLZ Pr'!X988</f>
        <v>0</v>
      </c>
      <c r="H988">
        <f>'CLZ Pr'!E988</f>
        <v>0</v>
      </c>
      <c r="I988">
        <f>'CLZ Pr'!U988</f>
        <v>0</v>
      </c>
    </row>
    <row r="989" spans="1:9">
      <c r="A989" s="13" t="str">
        <f>IF('CLZ Pr'!C989 = "", "", 'CLZ Pr'!C989)</f>
        <v/>
      </c>
      <c r="B989">
        <f>'CLZ Pr'!O989</f>
        <v>0</v>
      </c>
      <c r="C989" s="14">
        <f>'CLZ Pr'!H989</f>
        <v>0</v>
      </c>
      <c r="D989">
        <f>'CLZ Pr'!W989</f>
        <v>0</v>
      </c>
      <c r="E989">
        <f>'CLZ Pr'!B989</f>
        <v>0</v>
      </c>
      <c r="F989">
        <f>'CLZ Pr'!N989</f>
        <v>0</v>
      </c>
      <c r="G989">
        <f>'CLZ Pr'!X989</f>
        <v>0</v>
      </c>
      <c r="H989">
        <f>'CLZ Pr'!E989</f>
        <v>0</v>
      </c>
      <c r="I989">
        <f>'CLZ Pr'!U989</f>
        <v>0</v>
      </c>
    </row>
    <row r="990" spans="1:9">
      <c r="A990" s="13" t="str">
        <f>IF('CLZ Pr'!C990 = "", "", 'CLZ Pr'!C990)</f>
        <v/>
      </c>
      <c r="B990">
        <f>'CLZ Pr'!O990</f>
        <v>0</v>
      </c>
      <c r="C990" s="14">
        <f>'CLZ Pr'!H990</f>
        <v>0</v>
      </c>
      <c r="D990">
        <f>'CLZ Pr'!W990</f>
        <v>0</v>
      </c>
      <c r="E990">
        <f>'CLZ Pr'!B990</f>
        <v>0</v>
      </c>
      <c r="F990">
        <f>'CLZ Pr'!N990</f>
        <v>0</v>
      </c>
      <c r="G990">
        <f>'CLZ Pr'!X990</f>
        <v>0</v>
      </c>
      <c r="H990">
        <f>'CLZ Pr'!E990</f>
        <v>0</v>
      </c>
      <c r="I990">
        <f>'CLZ Pr'!U990</f>
        <v>0</v>
      </c>
    </row>
    <row r="991" spans="1:9">
      <c r="A991" s="13" t="str">
        <f>IF('CLZ Pr'!C991 = "", "", 'CLZ Pr'!C991)</f>
        <v/>
      </c>
      <c r="B991">
        <f>'CLZ Pr'!O991</f>
        <v>0</v>
      </c>
      <c r="C991" s="14">
        <f>'CLZ Pr'!H991</f>
        <v>0</v>
      </c>
      <c r="D991">
        <f>'CLZ Pr'!W991</f>
        <v>0</v>
      </c>
      <c r="E991">
        <f>'CLZ Pr'!B991</f>
        <v>0</v>
      </c>
      <c r="F991">
        <f>'CLZ Pr'!N991</f>
        <v>0</v>
      </c>
      <c r="G991">
        <f>'CLZ Pr'!X991</f>
        <v>0</v>
      </c>
      <c r="H991">
        <f>'CLZ Pr'!E991</f>
        <v>0</v>
      </c>
      <c r="I991">
        <f>'CLZ Pr'!U991</f>
        <v>0</v>
      </c>
    </row>
    <row r="992" spans="1:9">
      <c r="A992" s="13" t="str">
        <f>IF('CLZ Pr'!C992 = "", "", 'CLZ Pr'!C992)</f>
        <v/>
      </c>
      <c r="B992">
        <f>'CLZ Pr'!O992</f>
        <v>0</v>
      </c>
      <c r="C992" s="14">
        <f>'CLZ Pr'!H992</f>
        <v>0</v>
      </c>
      <c r="D992">
        <f>'CLZ Pr'!W992</f>
        <v>0</v>
      </c>
      <c r="E992">
        <f>'CLZ Pr'!B992</f>
        <v>0</v>
      </c>
      <c r="F992">
        <f>'CLZ Pr'!N992</f>
        <v>0</v>
      </c>
      <c r="G992">
        <f>'CLZ Pr'!X992</f>
        <v>0</v>
      </c>
      <c r="H992">
        <f>'CLZ Pr'!E992</f>
        <v>0</v>
      </c>
      <c r="I992">
        <f>'CLZ Pr'!U992</f>
        <v>0</v>
      </c>
    </row>
    <row r="993" spans="1:9">
      <c r="A993" s="13" t="str">
        <f>IF('CLZ Pr'!C993 = "", "", 'CLZ Pr'!C993)</f>
        <v/>
      </c>
      <c r="B993">
        <f>'CLZ Pr'!O993</f>
        <v>0</v>
      </c>
      <c r="C993" s="14">
        <f>'CLZ Pr'!H993</f>
        <v>0</v>
      </c>
      <c r="D993">
        <f>'CLZ Pr'!W993</f>
        <v>0</v>
      </c>
      <c r="E993">
        <f>'CLZ Pr'!B993</f>
        <v>0</v>
      </c>
      <c r="F993">
        <f>'CLZ Pr'!N993</f>
        <v>0</v>
      </c>
      <c r="G993">
        <f>'CLZ Pr'!X993</f>
        <v>0</v>
      </c>
      <c r="H993">
        <f>'CLZ Pr'!E993</f>
        <v>0</v>
      </c>
      <c r="I993">
        <f>'CLZ Pr'!U993</f>
        <v>0</v>
      </c>
    </row>
    <row r="994" spans="1:9">
      <c r="A994" s="13" t="str">
        <f>IF('CLZ Pr'!C994 = "", "", 'CLZ Pr'!C994)</f>
        <v/>
      </c>
      <c r="B994">
        <f>'CLZ Pr'!O994</f>
        <v>0</v>
      </c>
      <c r="C994" s="14">
        <f>'CLZ Pr'!H994</f>
        <v>0</v>
      </c>
      <c r="D994">
        <f>'CLZ Pr'!W994</f>
        <v>0</v>
      </c>
      <c r="E994">
        <f>'CLZ Pr'!B994</f>
        <v>0</v>
      </c>
      <c r="F994">
        <f>'CLZ Pr'!N994</f>
        <v>0</v>
      </c>
      <c r="G994">
        <f>'CLZ Pr'!X994</f>
        <v>0</v>
      </c>
      <c r="H994">
        <f>'CLZ Pr'!E994</f>
        <v>0</v>
      </c>
      <c r="I994">
        <f>'CLZ Pr'!U994</f>
        <v>0</v>
      </c>
    </row>
    <row r="995" spans="1:9">
      <c r="A995" s="13" t="str">
        <f>IF('CLZ Pr'!C995 = "", "", 'CLZ Pr'!C995)</f>
        <v/>
      </c>
      <c r="B995">
        <f>'CLZ Pr'!O995</f>
        <v>0</v>
      </c>
      <c r="C995" s="14">
        <f>'CLZ Pr'!H995</f>
        <v>0</v>
      </c>
      <c r="D995">
        <f>'CLZ Pr'!W995</f>
        <v>0</v>
      </c>
      <c r="E995">
        <f>'CLZ Pr'!B995</f>
        <v>0</v>
      </c>
      <c r="F995">
        <f>'CLZ Pr'!N995</f>
        <v>0</v>
      </c>
      <c r="G995">
        <f>'CLZ Pr'!X995</f>
        <v>0</v>
      </c>
      <c r="H995">
        <f>'CLZ Pr'!E995</f>
        <v>0</v>
      </c>
      <c r="I995">
        <f>'CLZ Pr'!U995</f>
        <v>0</v>
      </c>
    </row>
    <row r="996" spans="1:9">
      <c r="A996" s="13" t="str">
        <f>IF('CLZ Pr'!C996 = "", "", 'CLZ Pr'!C996)</f>
        <v/>
      </c>
      <c r="B996">
        <f>'CLZ Pr'!O996</f>
        <v>0</v>
      </c>
      <c r="C996" s="14">
        <f>'CLZ Pr'!H996</f>
        <v>0</v>
      </c>
      <c r="D996">
        <f>'CLZ Pr'!W996</f>
        <v>0</v>
      </c>
      <c r="E996">
        <f>'CLZ Pr'!B996</f>
        <v>0</v>
      </c>
      <c r="F996">
        <f>'CLZ Pr'!N996</f>
        <v>0</v>
      </c>
      <c r="G996">
        <f>'CLZ Pr'!X996</f>
        <v>0</v>
      </c>
      <c r="H996">
        <f>'CLZ Pr'!E996</f>
        <v>0</v>
      </c>
      <c r="I996">
        <f>'CLZ Pr'!U996</f>
        <v>0</v>
      </c>
    </row>
    <row r="997" spans="1:9">
      <c r="A997" s="13" t="str">
        <f>IF('CLZ Pr'!C997 = "", "", 'CLZ Pr'!C997)</f>
        <v/>
      </c>
      <c r="B997">
        <f>'CLZ Pr'!O997</f>
        <v>0</v>
      </c>
      <c r="C997" s="14">
        <f>'CLZ Pr'!H997</f>
        <v>0</v>
      </c>
      <c r="D997">
        <f>'CLZ Pr'!W997</f>
        <v>0</v>
      </c>
      <c r="E997">
        <f>'CLZ Pr'!B997</f>
        <v>0</v>
      </c>
      <c r="F997">
        <f>'CLZ Pr'!N997</f>
        <v>0</v>
      </c>
      <c r="G997">
        <f>'CLZ Pr'!X997</f>
        <v>0</v>
      </c>
      <c r="H997">
        <f>'CLZ Pr'!E997</f>
        <v>0</v>
      </c>
      <c r="I997">
        <f>'CLZ Pr'!U997</f>
        <v>0</v>
      </c>
    </row>
    <row r="998" spans="1:9">
      <c r="A998" s="13" t="str">
        <f>IF('CLZ Pr'!C998 = "", "", 'CLZ Pr'!C998)</f>
        <v/>
      </c>
      <c r="B998">
        <f>'CLZ Pr'!O998</f>
        <v>0</v>
      </c>
      <c r="C998" s="14">
        <f>'CLZ Pr'!H998</f>
        <v>0</v>
      </c>
      <c r="D998">
        <f>'CLZ Pr'!W998</f>
        <v>0</v>
      </c>
      <c r="E998">
        <f>'CLZ Pr'!B998</f>
        <v>0</v>
      </c>
      <c r="F998">
        <f>'CLZ Pr'!N998</f>
        <v>0</v>
      </c>
      <c r="G998">
        <f>'CLZ Pr'!X998</f>
        <v>0</v>
      </c>
      <c r="H998">
        <f>'CLZ Pr'!E998</f>
        <v>0</v>
      </c>
      <c r="I998">
        <f>'CLZ Pr'!U998</f>
        <v>0</v>
      </c>
    </row>
    <row r="999" spans="1:9">
      <c r="A999" s="13" t="str">
        <f>IF('CLZ Pr'!C999 = "", "", 'CLZ Pr'!C999)</f>
        <v/>
      </c>
      <c r="B999">
        <f>'CLZ Pr'!O999</f>
        <v>0</v>
      </c>
      <c r="C999" s="14">
        <f>'CLZ Pr'!H999</f>
        <v>0</v>
      </c>
      <c r="D999">
        <f>'CLZ Pr'!W999</f>
        <v>0</v>
      </c>
      <c r="E999">
        <f>'CLZ Pr'!B999</f>
        <v>0</v>
      </c>
      <c r="F999">
        <f>'CLZ Pr'!N999</f>
        <v>0</v>
      </c>
      <c r="G999">
        <f>'CLZ Pr'!X999</f>
        <v>0</v>
      </c>
      <c r="H999">
        <f>'CLZ Pr'!E999</f>
        <v>0</v>
      </c>
      <c r="I999">
        <f>'CLZ Pr'!U999</f>
        <v>0</v>
      </c>
    </row>
    <row r="1000" spans="1:9">
      <c r="A1000" s="13" t="str">
        <f>IF('CLZ Pr'!C1000 = "", "", 'CLZ Pr'!C1000)</f>
        <v/>
      </c>
      <c r="B1000">
        <f>'CLZ Pr'!O1000</f>
        <v>0</v>
      </c>
      <c r="C1000" s="14">
        <f>'CLZ Pr'!H1000</f>
        <v>0</v>
      </c>
      <c r="D1000">
        <f>'CLZ Pr'!W1000</f>
        <v>0</v>
      </c>
      <c r="E1000">
        <f>'CLZ Pr'!B1000</f>
        <v>0</v>
      </c>
      <c r="F1000">
        <f>'CLZ Pr'!N1000</f>
        <v>0</v>
      </c>
      <c r="G1000">
        <f>'CLZ Pr'!X1000</f>
        <v>0</v>
      </c>
      <c r="H1000">
        <f>'CLZ Pr'!E1000</f>
        <v>0</v>
      </c>
      <c r="I1000">
        <f>'CLZ Pr'!U1000</f>
        <v>0</v>
      </c>
    </row>
    <row r="1001" spans="1:9">
      <c r="A1001" s="13" t="str">
        <f>IF('CLZ Pr'!C1001 = "", "", 'CLZ Pr'!C1001)</f>
        <v/>
      </c>
      <c r="B1001">
        <f>'CLZ Pr'!O1001</f>
        <v>0</v>
      </c>
      <c r="C1001" s="14">
        <f>'CLZ Pr'!H1001</f>
        <v>0</v>
      </c>
      <c r="D1001">
        <f>'CLZ Pr'!W1001</f>
        <v>0</v>
      </c>
      <c r="E1001">
        <f>'CLZ Pr'!B1001</f>
        <v>0</v>
      </c>
      <c r="F1001">
        <f>'CLZ Pr'!N1001</f>
        <v>0</v>
      </c>
      <c r="G1001">
        <f>'CLZ Pr'!X1001</f>
        <v>0</v>
      </c>
      <c r="H1001">
        <f>'CLZ Pr'!E1001</f>
        <v>0</v>
      </c>
      <c r="I1001">
        <f>'CLZ Pr'!U1001</f>
        <v>0</v>
      </c>
    </row>
    <row r="1002" spans="1:9">
      <c r="A1002" s="13" t="str">
        <f>IF('CLZ Pr'!C1002 = "", "", 'CLZ Pr'!C1002)</f>
        <v/>
      </c>
      <c r="B1002">
        <f>'CLZ Pr'!O1002</f>
        <v>0</v>
      </c>
      <c r="C1002" s="14">
        <f>'CLZ Pr'!H1002</f>
        <v>0</v>
      </c>
      <c r="D1002">
        <f>'CLZ Pr'!W1002</f>
        <v>0</v>
      </c>
      <c r="E1002">
        <f>'CLZ Pr'!B1002</f>
        <v>0</v>
      </c>
      <c r="F1002">
        <f>'CLZ Pr'!N1002</f>
        <v>0</v>
      </c>
      <c r="G1002">
        <f>'CLZ Pr'!X1002</f>
        <v>0</v>
      </c>
      <c r="H1002">
        <f>'CLZ Pr'!E1002</f>
        <v>0</v>
      </c>
      <c r="I1002">
        <f>'CLZ Pr'!U1002</f>
        <v>0</v>
      </c>
    </row>
    <row r="1003" spans="1:9">
      <c r="A1003" s="13" t="str">
        <f>IF('CLZ Pr'!C1003 = "", "", 'CLZ Pr'!C1003)</f>
        <v/>
      </c>
      <c r="B1003">
        <f>'CLZ Pr'!O1003</f>
        <v>0</v>
      </c>
      <c r="C1003" s="14">
        <f>'CLZ Pr'!H1003</f>
        <v>0</v>
      </c>
      <c r="D1003">
        <f>'CLZ Pr'!W1003</f>
        <v>0</v>
      </c>
      <c r="E1003">
        <f>'CLZ Pr'!B1003</f>
        <v>0</v>
      </c>
      <c r="F1003">
        <f>'CLZ Pr'!N1003</f>
        <v>0</v>
      </c>
      <c r="G1003">
        <f>'CLZ Pr'!X1003</f>
        <v>0</v>
      </c>
      <c r="H1003">
        <f>'CLZ Pr'!E1003</f>
        <v>0</v>
      </c>
      <c r="I1003">
        <f>'CLZ Pr'!U1003</f>
        <v>0</v>
      </c>
    </row>
    <row r="1004" spans="1:9">
      <c r="A1004" s="13" t="str">
        <f>IF('CLZ Pr'!C1004 = "", "", 'CLZ Pr'!C1004)</f>
        <v/>
      </c>
      <c r="B1004">
        <f>'CLZ Pr'!O1004</f>
        <v>0</v>
      </c>
      <c r="C1004" s="14">
        <f>'CLZ Pr'!H1004</f>
        <v>0</v>
      </c>
      <c r="D1004">
        <f>'CLZ Pr'!W1004</f>
        <v>0</v>
      </c>
      <c r="E1004">
        <f>'CLZ Pr'!B1004</f>
        <v>0</v>
      </c>
      <c r="F1004">
        <f>'CLZ Pr'!N1004</f>
        <v>0</v>
      </c>
      <c r="G1004">
        <f>'CLZ Pr'!X1004</f>
        <v>0</v>
      </c>
      <c r="H1004">
        <f>'CLZ Pr'!E1004</f>
        <v>0</v>
      </c>
      <c r="I1004">
        <f>'CLZ Pr'!U1004</f>
        <v>0</v>
      </c>
    </row>
    <row r="1005" spans="1:9">
      <c r="A1005" s="13" t="str">
        <f>IF('CLZ Pr'!C1005 = "", "", 'CLZ Pr'!C1005)</f>
        <v/>
      </c>
      <c r="B1005">
        <f>'CLZ Pr'!O1005</f>
        <v>0</v>
      </c>
      <c r="C1005" s="14">
        <f>'CLZ Pr'!H1005</f>
        <v>0</v>
      </c>
      <c r="D1005">
        <f>'CLZ Pr'!W1005</f>
        <v>0</v>
      </c>
      <c r="E1005">
        <f>'CLZ Pr'!B1005</f>
        <v>0</v>
      </c>
      <c r="F1005">
        <f>'CLZ Pr'!N1005</f>
        <v>0</v>
      </c>
      <c r="G1005">
        <f>'CLZ Pr'!X1005</f>
        <v>0</v>
      </c>
      <c r="H1005">
        <f>'CLZ Pr'!E1005</f>
        <v>0</v>
      </c>
      <c r="I1005">
        <f>'CLZ Pr'!U1005</f>
        <v>0</v>
      </c>
    </row>
    <row r="1006" spans="1:9">
      <c r="A1006" s="13" t="str">
        <f>IF('CLZ Pr'!C1006 = "", "", 'CLZ Pr'!C1006)</f>
        <v/>
      </c>
      <c r="B1006">
        <f>'CLZ Pr'!O1006</f>
        <v>0</v>
      </c>
      <c r="C1006" s="14">
        <f>'CLZ Pr'!H1006</f>
        <v>0</v>
      </c>
      <c r="D1006">
        <f>'CLZ Pr'!W1006</f>
        <v>0</v>
      </c>
      <c r="E1006">
        <f>'CLZ Pr'!B1006</f>
        <v>0</v>
      </c>
      <c r="F1006">
        <f>'CLZ Pr'!N1006</f>
        <v>0</v>
      </c>
      <c r="G1006">
        <f>'CLZ Pr'!X1006</f>
        <v>0</v>
      </c>
      <c r="H1006">
        <f>'CLZ Pr'!E1006</f>
        <v>0</v>
      </c>
      <c r="I1006">
        <f>'CLZ Pr'!U1006</f>
        <v>0</v>
      </c>
    </row>
    <row r="1007" spans="1:9">
      <c r="A1007" s="13" t="str">
        <f>IF('CLZ Pr'!C1007 = "", "", 'CLZ Pr'!C1007)</f>
        <v/>
      </c>
      <c r="B1007">
        <f>'CLZ Pr'!O1007</f>
        <v>0</v>
      </c>
      <c r="C1007" s="14">
        <f>'CLZ Pr'!H1007</f>
        <v>0</v>
      </c>
      <c r="D1007">
        <f>'CLZ Pr'!W1007</f>
        <v>0</v>
      </c>
      <c r="E1007">
        <f>'CLZ Pr'!B1007</f>
        <v>0</v>
      </c>
      <c r="F1007">
        <f>'CLZ Pr'!N1007</f>
        <v>0</v>
      </c>
      <c r="G1007">
        <f>'CLZ Pr'!X1007</f>
        <v>0</v>
      </c>
      <c r="H1007">
        <f>'CLZ Pr'!E1007</f>
        <v>0</v>
      </c>
      <c r="I1007">
        <f>'CLZ Pr'!U1007</f>
        <v>0</v>
      </c>
    </row>
    <row r="1008" spans="1:9">
      <c r="A1008" s="13" t="str">
        <f>IF('CLZ Pr'!C1008 = "", "", 'CLZ Pr'!C1008)</f>
        <v/>
      </c>
      <c r="B1008">
        <f>'CLZ Pr'!O1008</f>
        <v>0</v>
      </c>
      <c r="C1008" s="14">
        <f>'CLZ Pr'!H1008</f>
        <v>0</v>
      </c>
      <c r="D1008">
        <f>'CLZ Pr'!W1008</f>
        <v>0</v>
      </c>
      <c r="E1008">
        <f>'CLZ Pr'!B1008</f>
        <v>0</v>
      </c>
      <c r="F1008">
        <f>'CLZ Pr'!N1008</f>
        <v>0</v>
      </c>
      <c r="G1008">
        <f>'CLZ Pr'!X1008</f>
        <v>0</v>
      </c>
      <c r="H1008">
        <f>'CLZ Pr'!E1008</f>
        <v>0</v>
      </c>
      <c r="I1008">
        <f>'CLZ Pr'!U1008</f>
        <v>0</v>
      </c>
    </row>
    <row r="1009" spans="1:9">
      <c r="A1009" s="13" t="str">
        <f>IF('CLZ Pr'!C1009 = "", "", 'CLZ Pr'!C1009)</f>
        <v/>
      </c>
      <c r="B1009">
        <f>'CLZ Pr'!O1009</f>
        <v>0</v>
      </c>
      <c r="C1009" s="14">
        <f>'CLZ Pr'!H1009</f>
        <v>0</v>
      </c>
      <c r="D1009">
        <f>'CLZ Pr'!W1009</f>
        <v>0</v>
      </c>
      <c r="E1009">
        <f>'CLZ Pr'!B1009</f>
        <v>0</v>
      </c>
      <c r="F1009">
        <f>'CLZ Pr'!N1009</f>
        <v>0</v>
      </c>
      <c r="G1009">
        <f>'CLZ Pr'!X1009</f>
        <v>0</v>
      </c>
      <c r="H1009">
        <f>'CLZ Pr'!E1009</f>
        <v>0</v>
      </c>
      <c r="I1009">
        <f>'CLZ Pr'!U1009</f>
        <v>0</v>
      </c>
    </row>
    <row r="1010" spans="1:9">
      <c r="A1010" s="13" t="str">
        <f>IF('CLZ Pr'!C1010 = "", "", 'CLZ Pr'!C1010)</f>
        <v/>
      </c>
      <c r="B1010">
        <f>'CLZ Pr'!O1010</f>
        <v>0</v>
      </c>
      <c r="C1010" s="14">
        <f>'CLZ Pr'!H1010</f>
        <v>0</v>
      </c>
      <c r="D1010">
        <f>'CLZ Pr'!W1010</f>
        <v>0</v>
      </c>
      <c r="E1010">
        <f>'CLZ Pr'!B1010</f>
        <v>0</v>
      </c>
      <c r="F1010">
        <f>'CLZ Pr'!N1010</f>
        <v>0</v>
      </c>
      <c r="G1010">
        <f>'CLZ Pr'!X1010</f>
        <v>0</v>
      </c>
      <c r="H1010">
        <f>'CLZ Pr'!E1010</f>
        <v>0</v>
      </c>
      <c r="I1010">
        <f>'CLZ Pr'!U1010</f>
        <v>0</v>
      </c>
    </row>
    <row r="1011" spans="1:9">
      <c r="A1011" s="13" t="str">
        <f>IF('CLZ Pr'!C1011 = "", "", 'CLZ Pr'!C1011)</f>
        <v/>
      </c>
      <c r="B1011">
        <f>'CLZ Pr'!O1011</f>
        <v>0</v>
      </c>
      <c r="C1011" s="14">
        <f>'CLZ Pr'!H1011</f>
        <v>0</v>
      </c>
      <c r="D1011">
        <f>'CLZ Pr'!W1011</f>
        <v>0</v>
      </c>
      <c r="E1011">
        <f>'CLZ Pr'!B1011</f>
        <v>0</v>
      </c>
      <c r="F1011">
        <f>'CLZ Pr'!N1011</f>
        <v>0</v>
      </c>
      <c r="G1011">
        <f>'CLZ Pr'!X1011</f>
        <v>0</v>
      </c>
      <c r="H1011">
        <f>'CLZ Pr'!E1011</f>
        <v>0</v>
      </c>
      <c r="I1011">
        <f>'CLZ Pr'!U1011</f>
        <v>0</v>
      </c>
    </row>
    <row r="1012" spans="1:9">
      <c r="A1012" s="13" t="str">
        <f>IF('CLZ Pr'!C1012 = "", "", 'CLZ Pr'!C1012)</f>
        <v/>
      </c>
      <c r="B1012">
        <f>'CLZ Pr'!O1012</f>
        <v>0</v>
      </c>
      <c r="C1012" s="14">
        <f>'CLZ Pr'!H1012</f>
        <v>0</v>
      </c>
      <c r="D1012">
        <f>'CLZ Pr'!W1012</f>
        <v>0</v>
      </c>
      <c r="E1012">
        <f>'CLZ Pr'!B1012</f>
        <v>0</v>
      </c>
      <c r="F1012">
        <f>'CLZ Pr'!N1012</f>
        <v>0</v>
      </c>
      <c r="G1012">
        <f>'CLZ Pr'!X1012</f>
        <v>0</v>
      </c>
      <c r="H1012">
        <f>'CLZ Pr'!E1012</f>
        <v>0</v>
      </c>
      <c r="I1012">
        <f>'CLZ Pr'!U1012</f>
        <v>0</v>
      </c>
    </row>
    <row r="1013" spans="1:9">
      <c r="A1013" s="13" t="str">
        <f>IF('CLZ Pr'!C1013 = "", "", 'CLZ Pr'!C1013)</f>
        <v/>
      </c>
      <c r="B1013">
        <f>'CLZ Pr'!O1013</f>
        <v>0</v>
      </c>
      <c r="C1013" s="14">
        <f>'CLZ Pr'!H1013</f>
        <v>0</v>
      </c>
      <c r="D1013">
        <f>'CLZ Pr'!W1013</f>
        <v>0</v>
      </c>
      <c r="E1013">
        <f>'CLZ Pr'!B1013</f>
        <v>0</v>
      </c>
      <c r="F1013">
        <f>'CLZ Pr'!N1013</f>
        <v>0</v>
      </c>
      <c r="G1013">
        <f>'CLZ Pr'!X1013</f>
        <v>0</v>
      </c>
      <c r="H1013">
        <f>'CLZ Pr'!E1013</f>
        <v>0</v>
      </c>
      <c r="I1013">
        <f>'CLZ Pr'!U1013</f>
        <v>0</v>
      </c>
    </row>
    <row r="1014" spans="1:9">
      <c r="A1014" s="13" t="str">
        <f>IF('CLZ Pr'!C1014 = "", "", 'CLZ Pr'!C1014)</f>
        <v/>
      </c>
      <c r="B1014">
        <f>'CLZ Pr'!O1014</f>
        <v>0</v>
      </c>
      <c r="C1014" s="14">
        <f>'CLZ Pr'!H1014</f>
        <v>0</v>
      </c>
      <c r="D1014">
        <f>'CLZ Pr'!W1014</f>
        <v>0</v>
      </c>
      <c r="E1014">
        <f>'CLZ Pr'!B1014</f>
        <v>0</v>
      </c>
      <c r="F1014">
        <f>'CLZ Pr'!N1014</f>
        <v>0</v>
      </c>
      <c r="G1014">
        <f>'CLZ Pr'!X1014</f>
        <v>0</v>
      </c>
      <c r="H1014">
        <f>'CLZ Pr'!E1014</f>
        <v>0</v>
      </c>
      <c r="I1014">
        <f>'CLZ Pr'!U1014</f>
        <v>0</v>
      </c>
    </row>
    <row r="1015" spans="1:9">
      <c r="A1015" s="13" t="str">
        <f>IF('CLZ Pr'!C1015 = "", "", 'CLZ Pr'!C1015)</f>
        <v/>
      </c>
      <c r="B1015">
        <f>'CLZ Pr'!O1015</f>
        <v>0</v>
      </c>
      <c r="C1015" s="14">
        <f>'CLZ Pr'!H1015</f>
        <v>0</v>
      </c>
      <c r="D1015">
        <f>'CLZ Pr'!W1015</f>
        <v>0</v>
      </c>
      <c r="E1015">
        <f>'CLZ Pr'!B1015</f>
        <v>0</v>
      </c>
      <c r="F1015">
        <f>'CLZ Pr'!N1015</f>
        <v>0</v>
      </c>
      <c r="G1015">
        <f>'CLZ Pr'!X1015</f>
        <v>0</v>
      </c>
      <c r="H1015">
        <f>'CLZ Pr'!E1015</f>
        <v>0</v>
      </c>
      <c r="I1015">
        <f>'CLZ Pr'!U1015</f>
        <v>0</v>
      </c>
    </row>
    <row r="1016" spans="1:9">
      <c r="A1016" s="13" t="str">
        <f>IF('CLZ Pr'!C1016 = "", "", 'CLZ Pr'!C1016)</f>
        <v/>
      </c>
      <c r="B1016">
        <f>'CLZ Pr'!O1016</f>
        <v>0</v>
      </c>
      <c r="C1016" s="14">
        <f>'CLZ Pr'!H1016</f>
        <v>0</v>
      </c>
      <c r="D1016">
        <f>'CLZ Pr'!W1016</f>
        <v>0</v>
      </c>
      <c r="E1016">
        <f>'CLZ Pr'!B1016</f>
        <v>0</v>
      </c>
      <c r="F1016">
        <f>'CLZ Pr'!N1016</f>
        <v>0</v>
      </c>
      <c r="G1016">
        <f>'CLZ Pr'!X1016</f>
        <v>0</v>
      </c>
      <c r="H1016">
        <f>'CLZ Pr'!E1016</f>
        <v>0</v>
      </c>
      <c r="I1016">
        <f>'CLZ Pr'!U1016</f>
        <v>0</v>
      </c>
    </row>
    <row r="1017" spans="1:9">
      <c r="A1017" s="13" t="str">
        <f>IF('CLZ Pr'!C1017 = "", "", 'CLZ Pr'!C1017)</f>
        <v/>
      </c>
      <c r="B1017">
        <f>'CLZ Pr'!O1017</f>
        <v>0</v>
      </c>
      <c r="C1017" s="14">
        <f>'CLZ Pr'!H1017</f>
        <v>0</v>
      </c>
      <c r="D1017">
        <f>'CLZ Pr'!W1017</f>
        <v>0</v>
      </c>
      <c r="E1017">
        <f>'CLZ Pr'!B1017</f>
        <v>0</v>
      </c>
      <c r="F1017">
        <f>'CLZ Pr'!N1017</f>
        <v>0</v>
      </c>
      <c r="G1017">
        <f>'CLZ Pr'!X1017</f>
        <v>0</v>
      </c>
      <c r="H1017">
        <f>'CLZ Pr'!E1017</f>
        <v>0</v>
      </c>
      <c r="I1017">
        <f>'CLZ Pr'!U1017</f>
        <v>0</v>
      </c>
    </row>
    <row r="1018" spans="1:9">
      <c r="A1018" s="13" t="str">
        <f>IF('CLZ Pr'!C1018 = "", "", 'CLZ Pr'!C1018)</f>
        <v/>
      </c>
      <c r="B1018">
        <f>'CLZ Pr'!O1018</f>
        <v>0</v>
      </c>
      <c r="C1018" s="14">
        <f>'CLZ Pr'!H1018</f>
        <v>0</v>
      </c>
      <c r="D1018">
        <f>'CLZ Pr'!W1018</f>
        <v>0</v>
      </c>
      <c r="E1018">
        <f>'CLZ Pr'!B1018</f>
        <v>0</v>
      </c>
      <c r="F1018">
        <f>'CLZ Pr'!N1018</f>
        <v>0</v>
      </c>
      <c r="G1018">
        <f>'CLZ Pr'!X1018</f>
        <v>0</v>
      </c>
      <c r="H1018">
        <f>'CLZ Pr'!E1018</f>
        <v>0</v>
      </c>
      <c r="I1018">
        <f>'CLZ Pr'!U1018</f>
        <v>0</v>
      </c>
    </row>
    <row r="1019" spans="1:9">
      <c r="A1019" s="13" t="str">
        <f>IF('CLZ Pr'!C1019 = "", "", 'CLZ Pr'!C1019)</f>
        <v/>
      </c>
      <c r="B1019">
        <f>'CLZ Pr'!O1019</f>
        <v>0</v>
      </c>
      <c r="C1019" s="14">
        <f>'CLZ Pr'!H1019</f>
        <v>0</v>
      </c>
      <c r="D1019">
        <f>'CLZ Pr'!W1019</f>
        <v>0</v>
      </c>
      <c r="E1019">
        <f>'CLZ Pr'!B1019</f>
        <v>0</v>
      </c>
      <c r="F1019">
        <f>'CLZ Pr'!N1019</f>
        <v>0</v>
      </c>
      <c r="G1019">
        <f>'CLZ Pr'!X1019</f>
        <v>0</v>
      </c>
      <c r="H1019">
        <f>'CLZ Pr'!E1019</f>
        <v>0</v>
      </c>
      <c r="I1019">
        <f>'CLZ Pr'!U1019</f>
        <v>0</v>
      </c>
    </row>
    <row r="1020" spans="1:9">
      <c r="A1020" s="13" t="str">
        <f>IF('CLZ Pr'!C1020 = "", "", 'CLZ Pr'!C1020)</f>
        <v/>
      </c>
      <c r="B1020">
        <f>'CLZ Pr'!O1020</f>
        <v>0</v>
      </c>
      <c r="C1020" s="14">
        <f>'CLZ Pr'!H1020</f>
        <v>0</v>
      </c>
      <c r="D1020">
        <f>'CLZ Pr'!W1020</f>
        <v>0</v>
      </c>
      <c r="E1020">
        <f>'CLZ Pr'!B1020</f>
        <v>0</v>
      </c>
      <c r="F1020">
        <f>'CLZ Pr'!N1020</f>
        <v>0</v>
      </c>
      <c r="G1020">
        <f>'CLZ Pr'!X1020</f>
        <v>0</v>
      </c>
      <c r="H1020">
        <f>'CLZ Pr'!E1020</f>
        <v>0</v>
      </c>
      <c r="I1020">
        <f>'CLZ Pr'!U1020</f>
        <v>0</v>
      </c>
    </row>
    <row r="1021" spans="1:9">
      <c r="A1021" s="13" t="str">
        <f>IF('CLZ Pr'!C1021 = "", "", 'CLZ Pr'!C1021)</f>
        <v/>
      </c>
      <c r="B1021">
        <f>'CLZ Pr'!O1021</f>
        <v>0</v>
      </c>
      <c r="C1021" s="14">
        <f>'CLZ Pr'!H1021</f>
        <v>0</v>
      </c>
      <c r="D1021">
        <f>'CLZ Pr'!W1021</f>
        <v>0</v>
      </c>
      <c r="E1021">
        <f>'CLZ Pr'!B1021</f>
        <v>0</v>
      </c>
      <c r="F1021">
        <f>'CLZ Pr'!N1021</f>
        <v>0</v>
      </c>
      <c r="G1021">
        <f>'CLZ Pr'!X1021</f>
        <v>0</v>
      </c>
      <c r="H1021">
        <f>'CLZ Pr'!E1021</f>
        <v>0</v>
      </c>
      <c r="I1021">
        <f>'CLZ Pr'!U1021</f>
        <v>0</v>
      </c>
    </row>
    <row r="1022" spans="1:9">
      <c r="A1022" s="13" t="str">
        <f>IF('CLZ Pr'!C1022 = "", "", 'CLZ Pr'!C1022)</f>
        <v/>
      </c>
      <c r="B1022">
        <f>'CLZ Pr'!O1022</f>
        <v>0</v>
      </c>
      <c r="C1022" s="14">
        <f>'CLZ Pr'!H1022</f>
        <v>0</v>
      </c>
      <c r="D1022">
        <f>'CLZ Pr'!W1022</f>
        <v>0</v>
      </c>
      <c r="E1022">
        <f>'CLZ Pr'!B1022</f>
        <v>0</v>
      </c>
      <c r="F1022">
        <f>'CLZ Pr'!N1022</f>
        <v>0</v>
      </c>
      <c r="G1022">
        <f>'CLZ Pr'!X1022</f>
        <v>0</v>
      </c>
      <c r="H1022">
        <f>'CLZ Pr'!E1022</f>
        <v>0</v>
      </c>
      <c r="I1022">
        <f>'CLZ Pr'!U1022</f>
        <v>0</v>
      </c>
    </row>
    <row r="1023" spans="1:9">
      <c r="A1023" s="13" t="str">
        <f>IF('CLZ Pr'!C1023 = "", "", 'CLZ Pr'!C1023)</f>
        <v/>
      </c>
      <c r="B1023">
        <f>'CLZ Pr'!O1023</f>
        <v>0</v>
      </c>
      <c r="C1023" s="14">
        <f>'CLZ Pr'!H1023</f>
        <v>0</v>
      </c>
      <c r="D1023">
        <f>'CLZ Pr'!W1023</f>
        <v>0</v>
      </c>
      <c r="E1023">
        <f>'CLZ Pr'!B1023</f>
        <v>0</v>
      </c>
      <c r="F1023">
        <f>'CLZ Pr'!N1023</f>
        <v>0</v>
      </c>
      <c r="G1023">
        <f>'CLZ Pr'!X1023</f>
        <v>0</v>
      </c>
      <c r="H1023">
        <f>'CLZ Pr'!E1023</f>
        <v>0</v>
      </c>
      <c r="I1023">
        <f>'CLZ Pr'!U1023</f>
        <v>0</v>
      </c>
    </row>
    <row r="1024" spans="1:9">
      <c r="A1024" s="13" t="str">
        <f>IF('CLZ Pr'!C1024 = "", "", 'CLZ Pr'!C1024)</f>
        <v/>
      </c>
      <c r="B1024">
        <f>'CLZ Pr'!O1024</f>
        <v>0</v>
      </c>
      <c r="C1024" s="14">
        <f>'CLZ Pr'!H1024</f>
        <v>0</v>
      </c>
      <c r="D1024">
        <f>'CLZ Pr'!W1024</f>
        <v>0</v>
      </c>
      <c r="E1024">
        <f>'CLZ Pr'!B1024</f>
        <v>0</v>
      </c>
      <c r="F1024">
        <f>'CLZ Pr'!N1024</f>
        <v>0</v>
      </c>
      <c r="G1024">
        <f>'CLZ Pr'!X1024</f>
        <v>0</v>
      </c>
      <c r="H1024">
        <f>'CLZ Pr'!E1024</f>
        <v>0</v>
      </c>
      <c r="I1024">
        <f>'CLZ Pr'!U1024</f>
        <v>0</v>
      </c>
    </row>
    <row r="1025" spans="1:9">
      <c r="A1025" s="13" t="str">
        <f>IF('CLZ Pr'!C1025 = "", "", 'CLZ Pr'!C1025)</f>
        <v/>
      </c>
      <c r="B1025">
        <f>'CLZ Pr'!O1025</f>
        <v>0</v>
      </c>
      <c r="C1025" s="14">
        <f>'CLZ Pr'!H1025</f>
        <v>0</v>
      </c>
      <c r="D1025">
        <f>'CLZ Pr'!W1025</f>
        <v>0</v>
      </c>
      <c r="E1025">
        <f>'CLZ Pr'!B1025</f>
        <v>0</v>
      </c>
      <c r="F1025">
        <f>'CLZ Pr'!N1025</f>
        <v>0</v>
      </c>
      <c r="G1025">
        <f>'CLZ Pr'!X1025</f>
        <v>0</v>
      </c>
      <c r="H1025">
        <f>'CLZ Pr'!E1025</f>
        <v>0</v>
      </c>
      <c r="I1025">
        <f>'CLZ Pr'!U1025</f>
        <v>0</v>
      </c>
    </row>
    <row r="1026" spans="1:9">
      <c r="A1026" s="13" t="str">
        <f>IF('CLZ Pr'!C1026 = "", "", 'CLZ Pr'!C1026)</f>
        <v/>
      </c>
      <c r="B1026">
        <f>'CLZ Pr'!O1026</f>
        <v>0</v>
      </c>
      <c r="C1026" s="14">
        <f>'CLZ Pr'!H1026</f>
        <v>0</v>
      </c>
      <c r="D1026">
        <f>'CLZ Pr'!W1026</f>
        <v>0</v>
      </c>
      <c r="E1026">
        <f>'CLZ Pr'!B1026</f>
        <v>0</v>
      </c>
      <c r="F1026">
        <f>'CLZ Pr'!N1026</f>
        <v>0</v>
      </c>
      <c r="G1026">
        <f>'CLZ Pr'!X1026</f>
        <v>0</v>
      </c>
      <c r="H1026">
        <f>'CLZ Pr'!E1026</f>
        <v>0</v>
      </c>
      <c r="I1026">
        <f>'CLZ Pr'!U1026</f>
        <v>0</v>
      </c>
    </row>
    <row r="1027" spans="1:9">
      <c r="A1027" s="13" t="str">
        <f>IF('CLZ Pr'!C1027 = "", "", 'CLZ Pr'!C1027)</f>
        <v/>
      </c>
      <c r="B1027">
        <f>'CLZ Pr'!O1027</f>
        <v>0</v>
      </c>
      <c r="C1027" s="14">
        <f>'CLZ Pr'!H1027</f>
        <v>0</v>
      </c>
      <c r="D1027">
        <f>'CLZ Pr'!W1027</f>
        <v>0</v>
      </c>
      <c r="E1027">
        <f>'CLZ Pr'!B1027</f>
        <v>0</v>
      </c>
      <c r="F1027">
        <f>'CLZ Pr'!N1027</f>
        <v>0</v>
      </c>
      <c r="G1027">
        <f>'CLZ Pr'!X1027</f>
        <v>0</v>
      </c>
      <c r="H1027">
        <f>'CLZ Pr'!E1027</f>
        <v>0</v>
      </c>
      <c r="I1027">
        <f>'CLZ Pr'!U1027</f>
        <v>0</v>
      </c>
    </row>
    <row r="1028" spans="1:9">
      <c r="A1028" s="13" t="str">
        <f>IF('CLZ Pr'!C1028 = "", "", 'CLZ Pr'!C1028)</f>
        <v/>
      </c>
      <c r="B1028">
        <f>'CLZ Pr'!O1028</f>
        <v>0</v>
      </c>
      <c r="C1028" s="14">
        <f>'CLZ Pr'!H1028</f>
        <v>0</v>
      </c>
      <c r="D1028">
        <f>'CLZ Pr'!W1028</f>
        <v>0</v>
      </c>
      <c r="E1028">
        <f>'CLZ Pr'!B1028</f>
        <v>0</v>
      </c>
      <c r="F1028">
        <f>'CLZ Pr'!N1028</f>
        <v>0</v>
      </c>
      <c r="G1028">
        <f>'CLZ Pr'!X1028</f>
        <v>0</v>
      </c>
      <c r="H1028">
        <f>'CLZ Pr'!E1028</f>
        <v>0</v>
      </c>
      <c r="I1028">
        <f>'CLZ Pr'!U1028</f>
        <v>0</v>
      </c>
    </row>
    <row r="1029" spans="1:9">
      <c r="A1029" s="13" t="str">
        <f>IF('CLZ Pr'!C1029 = "", "", 'CLZ Pr'!C1029)</f>
        <v/>
      </c>
      <c r="B1029">
        <f>'CLZ Pr'!O1029</f>
        <v>0</v>
      </c>
      <c r="C1029" s="14">
        <f>'CLZ Pr'!H1029</f>
        <v>0</v>
      </c>
      <c r="D1029">
        <f>'CLZ Pr'!W1029</f>
        <v>0</v>
      </c>
      <c r="E1029">
        <f>'CLZ Pr'!B1029</f>
        <v>0</v>
      </c>
      <c r="F1029">
        <f>'CLZ Pr'!N1029</f>
        <v>0</v>
      </c>
      <c r="G1029">
        <f>'CLZ Pr'!X1029</f>
        <v>0</v>
      </c>
      <c r="H1029">
        <f>'CLZ Pr'!E1029</f>
        <v>0</v>
      </c>
      <c r="I1029">
        <f>'CLZ Pr'!U1029</f>
        <v>0</v>
      </c>
    </row>
    <row r="1030" spans="1:9">
      <c r="A1030" s="13" t="str">
        <f>IF('CLZ Pr'!C1030 = "", "", 'CLZ Pr'!C1030)</f>
        <v/>
      </c>
      <c r="B1030">
        <f>'CLZ Pr'!O1030</f>
        <v>0</v>
      </c>
      <c r="C1030" s="14">
        <f>'CLZ Pr'!H1030</f>
        <v>0</v>
      </c>
      <c r="D1030">
        <f>'CLZ Pr'!W1030</f>
        <v>0</v>
      </c>
      <c r="E1030">
        <f>'CLZ Pr'!B1030</f>
        <v>0</v>
      </c>
      <c r="F1030">
        <f>'CLZ Pr'!N1030</f>
        <v>0</v>
      </c>
      <c r="G1030">
        <f>'CLZ Pr'!X1030</f>
        <v>0</v>
      </c>
      <c r="H1030">
        <f>'CLZ Pr'!E1030</f>
        <v>0</v>
      </c>
      <c r="I1030">
        <f>'CLZ Pr'!U1030</f>
        <v>0</v>
      </c>
    </row>
    <row r="1031" spans="1:9">
      <c r="A1031" s="13" t="str">
        <f>IF('CLZ Pr'!C1031 = "", "", 'CLZ Pr'!C1031)</f>
        <v/>
      </c>
      <c r="B1031">
        <f>'CLZ Pr'!O1031</f>
        <v>0</v>
      </c>
      <c r="C1031" s="14">
        <f>'CLZ Pr'!H1031</f>
        <v>0</v>
      </c>
      <c r="D1031">
        <f>'CLZ Pr'!W1031</f>
        <v>0</v>
      </c>
      <c r="E1031">
        <f>'CLZ Pr'!B1031</f>
        <v>0</v>
      </c>
      <c r="F1031">
        <f>'CLZ Pr'!N1031</f>
        <v>0</v>
      </c>
      <c r="G1031">
        <f>'CLZ Pr'!X1031</f>
        <v>0</v>
      </c>
      <c r="H1031">
        <f>'CLZ Pr'!E1031</f>
        <v>0</v>
      </c>
      <c r="I1031">
        <f>'CLZ Pr'!U1031</f>
        <v>0</v>
      </c>
    </row>
    <row r="1032" spans="1:9">
      <c r="A1032" s="13" t="str">
        <f>IF('CLZ Pr'!C1032 = "", "", 'CLZ Pr'!C1032)</f>
        <v/>
      </c>
      <c r="B1032">
        <f>'CLZ Pr'!O1032</f>
        <v>0</v>
      </c>
      <c r="C1032" s="14">
        <f>'CLZ Pr'!H1032</f>
        <v>0</v>
      </c>
      <c r="D1032">
        <f>'CLZ Pr'!W1032</f>
        <v>0</v>
      </c>
      <c r="E1032">
        <f>'CLZ Pr'!B1032</f>
        <v>0</v>
      </c>
      <c r="F1032">
        <f>'CLZ Pr'!N1032</f>
        <v>0</v>
      </c>
      <c r="G1032">
        <f>'CLZ Pr'!X1032</f>
        <v>0</v>
      </c>
      <c r="H1032">
        <f>'CLZ Pr'!E1032</f>
        <v>0</v>
      </c>
      <c r="I1032">
        <f>'CLZ Pr'!U1032</f>
        <v>0</v>
      </c>
    </row>
    <row r="1033" spans="1:9">
      <c r="A1033" s="13" t="str">
        <f>IF('CLZ Pr'!C1033 = "", "", 'CLZ Pr'!C1033)</f>
        <v/>
      </c>
      <c r="B1033">
        <f>'CLZ Pr'!O1033</f>
        <v>0</v>
      </c>
      <c r="C1033" s="14">
        <f>'CLZ Pr'!H1033</f>
        <v>0</v>
      </c>
      <c r="D1033">
        <f>'CLZ Pr'!W1033</f>
        <v>0</v>
      </c>
      <c r="E1033">
        <f>'CLZ Pr'!B1033</f>
        <v>0</v>
      </c>
      <c r="F1033">
        <f>'CLZ Pr'!N1033</f>
        <v>0</v>
      </c>
      <c r="G1033">
        <f>'CLZ Pr'!X1033</f>
        <v>0</v>
      </c>
      <c r="H1033">
        <f>'CLZ Pr'!E1033</f>
        <v>0</v>
      </c>
      <c r="I1033">
        <f>'CLZ Pr'!U1033</f>
        <v>0</v>
      </c>
    </row>
    <row r="1034" spans="1:9">
      <c r="A1034" s="13" t="str">
        <f>IF('CLZ Pr'!C1034 = "", "", 'CLZ Pr'!C1034)</f>
        <v/>
      </c>
      <c r="B1034">
        <f>'CLZ Pr'!O1034</f>
        <v>0</v>
      </c>
      <c r="C1034" s="14">
        <f>'CLZ Pr'!H1034</f>
        <v>0</v>
      </c>
      <c r="D1034">
        <f>'CLZ Pr'!W1034</f>
        <v>0</v>
      </c>
      <c r="E1034">
        <f>'CLZ Pr'!B1034</f>
        <v>0</v>
      </c>
      <c r="F1034">
        <f>'CLZ Pr'!N1034</f>
        <v>0</v>
      </c>
      <c r="G1034">
        <f>'CLZ Pr'!X1034</f>
        <v>0</v>
      </c>
      <c r="H1034">
        <f>'CLZ Pr'!E1034</f>
        <v>0</v>
      </c>
      <c r="I1034">
        <f>'CLZ Pr'!U1034</f>
        <v>0</v>
      </c>
    </row>
    <row r="1035" spans="1:9">
      <c r="A1035" s="13" t="str">
        <f>IF('CLZ Pr'!C1035 = "", "", 'CLZ Pr'!C1035)</f>
        <v/>
      </c>
      <c r="B1035">
        <f>'CLZ Pr'!O1035</f>
        <v>0</v>
      </c>
      <c r="C1035" s="14">
        <f>'CLZ Pr'!H1035</f>
        <v>0</v>
      </c>
      <c r="D1035">
        <f>'CLZ Pr'!W1035</f>
        <v>0</v>
      </c>
      <c r="E1035">
        <f>'CLZ Pr'!B1035</f>
        <v>0</v>
      </c>
      <c r="F1035">
        <f>'CLZ Pr'!N1035</f>
        <v>0</v>
      </c>
      <c r="G1035">
        <f>'CLZ Pr'!X1035</f>
        <v>0</v>
      </c>
      <c r="H1035">
        <f>'CLZ Pr'!E1035</f>
        <v>0</v>
      </c>
      <c r="I1035">
        <f>'CLZ Pr'!U1035</f>
        <v>0</v>
      </c>
    </row>
    <row r="1036" spans="1:9">
      <c r="A1036" s="13" t="str">
        <f>IF('CLZ Pr'!C1036 = "", "", 'CLZ Pr'!C1036)</f>
        <v/>
      </c>
      <c r="B1036">
        <f>'CLZ Pr'!O1036</f>
        <v>0</v>
      </c>
      <c r="C1036" s="14">
        <f>'CLZ Pr'!H1036</f>
        <v>0</v>
      </c>
      <c r="D1036">
        <f>'CLZ Pr'!W1036</f>
        <v>0</v>
      </c>
      <c r="E1036">
        <f>'CLZ Pr'!B1036</f>
        <v>0</v>
      </c>
      <c r="F1036">
        <f>'CLZ Pr'!N1036</f>
        <v>0</v>
      </c>
      <c r="G1036">
        <f>'CLZ Pr'!X1036</f>
        <v>0</v>
      </c>
      <c r="H1036">
        <f>'CLZ Pr'!E1036</f>
        <v>0</v>
      </c>
      <c r="I1036">
        <f>'CLZ Pr'!U1036</f>
        <v>0</v>
      </c>
    </row>
    <row r="1037" spans="1:9">
      <c r="A1037" s="13" t="str">
        <f>IF('CLZ Pr'!C1037 = "", "", 'CLZ Pr'!C1037)</f>
        <v/>
      </c>
      <c r="B1037">
        <f>'CLZ Pr'!O1037</f>
        <v>0</v>
      </c>
      <c r="C1037" s="14">
        <f>'CLZ Pr'!H1037</f>
        <v>0</v>
      </c>
      <c r="D1037">
        <f>'CLZ Pr'!W1037</f>
        <v>0</v>
      </c>
      <c r="E1037">
        <f>'CLZ Pr'!B1037</f>
        <v>0</v>
      </c>
      <c r="F1037">
        <f>'CLZ Pr'!N1037</f>
        <v>0</v>
      </c>
      <c r="G1037">
        <f>'CLZ Pr'!X1037</f>
        <v>0</v>
      </c>
      <c r="H1037">
        <f>'CLZ Pr'!E1037</f>
        <v>0</v>
      </c>
      <c r="I1037">
        <f>'CLZ Pr'!U1037</f>
        <v>0</v>
      </c>
    </row>
    <row r="1038" spans="1:9">
      <c r="A1038" s="13" t="str">
        <f>IF('CLZ Pr'!C1038 = "", "", 'CLZ Pr'!C1038)</f>
        <v/>
      </c>
      <c r="B1038">
        <f>'CLZ Pr'!O1038</f>
        <v>0</v>
      </c>
      <c r="C1038" s="14">
        <f>'CLZ Pr'!H1038</f>
        <v>0</v>
      </c>
      <c r="D1038">
        <f>'CLZ Pr'!W1038</f>
        <v>0</v>
      </c>
      <c r="E1038">
        <f>'CLZ Pr'!B1038</f>
        <v>0</v>
      </c>
      <c r="F1038">
        <f>'CLZ Pr'!N1038</f>
        <v>0</v>
      </c>
      <c r="G1038">
        <f>'CLZ Pr'!X1038</f>
        <v>0</v>
      </c>
      <c r="H1038">
        <f>'CLZ Pr'!E1038</f>
        <v>0</v>
      </c>
      <c r="I1038">
        <f>'CLZ Pr'!U1038</f>
        <v>0</v>
      </c>
    </row>
    <row r="1039" spans="1:9">
      <c r="A1039" s="13" t="str">
        <f>IF('CLZ Pr'!C1039 = "", "", 'CLZ Pr'!C1039)</f>
        <v/>
      </c>
      <c r="B1039">
        <f>'CLZ Pr'!O1039</f>
        <v>0</v>
      </c>
      <c r="C1039" s="14">
        <f>'CLZ Pr'!H1039</f>
        <v>0</v>
      </c>
      <c r="D1039">
        <f>'CLZ Pr'!W1039</f>
        <v>0</v>
      </c>
      <c r="E1039">
        <f>'CLZ Pr'!B1039</f>
        <v>0</v>
      </c>
      <c r="F1039">
        <f>'CLZ Pr'!N1039</f>
        <v>0</v>
      </c>
      <c r="G1039">
        <f>'CLZ Pr'!X1039</f>
        <v>0</v>
      </c>
      <c r="H1039">
        <f>'CLZ Pr'!E1039</f>
        <v>0</v>
      </c>
      <c r="I1039">
        <f>'CLZ Pr'!U1039</f>
        <v>0</v>
      </c>
    </row>
    <row r="1040" spans="1:9">
      <c r="A1040" s="13" t="str">
        <f>IF('CLZ Pr'!C1040 = "", "", 'CLZ Pr'!C1040)</f>
        <v/>
      </c>
      <c r="B1040">
        <f>'CLZ Pr'!O1040</f>
        <v>0</v>
      </c>
      <c r="C1040" s="14">
        <f>'CLZ Pr'!H1040</f>
        <v>0</v>
      </c>
      <c r="D1040">
        <f>'CLZ Pr'!W1040</f>
        <v>0</v>
      </c>
      <c r="E1040">
        <f>'CLZ Pr'!B1040</f>
        <v>0</v>
      </c>
      <c r="F1040">
        <f>'CLZ Pr'!N1040</f>
        <v>0</v>
      </c>
      <c r="G1040">
        <f>'CLZ Pr'!X1040</f>
        <v>0</v>
      </c>
      <c r="H1040">
        <f>'CLZ Pr'!E1040</f>
        <v>0</v>
      </c>
      <c r="I1040">
        <f>'CLZ Pr'!U1040</f>
        <v>0</v>
      </c>
    </row>
    <row r="1041" spans="1:9">
      <c r="A1041" s="13" t="str">
        <f>IF('CLZ Pr'!C1041 = "", "", 'CLZ Pr'!C1041)</f>
        <v/>
      </c>
      <c r="B1041">
        <f>'CLZ Pr'!O1041</f>
        <v>0</v>
      </c>
      <c r="C1041" s="14">
        <f>'CLZ Pr'!H1041</f>
        <v>0</v>
      </c>
      <c r="D1041">
        <f>'CLZ Pr'!W1041</f>
        <v>0</v>
      </c>
      <c r="E1041">
        <f>'CLZ Pr'!B1041</f>
        <v>0</v>
      </c>
      <c r="F1041">
        <f>'CLZ Pr'!N1041</f>
        <v>0</v>
      </c>
      <c r="G1041">
        <f>'CLZ Pr'!X1041</f>
        <v>0</v>
      </c>
      <c r="H1041">
        <f>'CLZ Pr'!E1041</f>
        <v>0</v>
      </c>
      <c r="I1041">
        <f>'CLZ Pr'!U1041</f>
        <v>0</v>
      </c>
    </row>
    <row r="1042" spans="1:9">
      <c r="A1042" s="13" t="str">
        <f>IF('CLZ Pr'!C1042 = "", "", 'CLZ Pr'!C1042)</f>
        <v/>
      </c>
      <c r="B1042">
        <f>'CLZ Pr'!O1042</f>
        <v>0</v>
      </c>
      <c r="C1042" s="14">
        <f>'CLZ Pr'!H1042</f>
        <v>0</v>
      </c>
      <c r="D1042">
        <f>'CLZ Pr'!W1042</f>
        <v>0</v>
      </c>
      <c r="E1042">
        <f>'CLZ Pr'!B1042</f>
        <v>0</v>
      </c>
      <c r="F1042">
        <f>'CLZ Pr'!N1042</f>
        <v>0</v>
      </c>
      <c r="G1042">
        <f>'CLZ Pr'!X1042</f>
        <v>0</v>
      </c>
      <c r="H1042">
        <f>'CLZ Pr'!E1042</f>
        <v>0</v>
      </c>
      <c r="I1042">
        <f>'CLZ Pr'!U1042</f>
        <v>0</v>
      </c>
    </row>
    <row r="1043" spans="1:9">
      <c r="A1043" s="13" t="str">
        <f>IF('CLZ Pr'!C1043 = "", "", 'CLZ Pr'!C1043)</f>
        <v/>
      </c>
      <c r="B1043">
        <f>'CLZ Pr'!O1043</f>
        <v>0</v>
      </c>
      <c r="C1043" s="14">
        <f>'CLZ Pr'!H1043</f>
        <v>0</v>
      </c>
      <c r="D1043">
        <f>'CLZ Pr'!W1043</f>
        <v>0</v>
      </c>
      <c r="E1043">
        <f>'CLZ Pr'!B1043</f>
        <v>0</v>
      </c>
      <c r="F1043">
        <f>'CLZ Pr'!N1043</f>
        <v>0</v>
      </c>
      <c r="G1043">
        <f>'CLZ Pr'!X1043</f>
        <v>0</v>
      </c>
      <c r="H1043">
        <f>'CLZ Pr'!E1043</f>
        <v>0</v>
      </c>
      <c r="I1043">
        <f>'CLZ Pr'!U1043</f>
        <v>0</v>
      </c>
    </row>
    <row r="1044" spans="1:9">
      <c r="A1044" s="13" t="str">
        <f>IF('CLZ Pr'!C1044 = "", "", 'CLZ Pr'!C1044)</f>
        <v/>
      </c>
      <c r="B1044">
        <f>'CLZ Pr'!O1044</f>
        <v>0</v>
      </c>
      <c r="C1044" s="14">
        <f>'CLZ Pr'!H1044</f>
        <v>0</v>
      </c>
      <c r="D1044">
        <f>'CLZ Pr'!W1044</f>
        <v>0</v>
      </c>
      <c r="E1044">
        <f>'CLZ Pr'!B1044</f>
        <v>0</v>
      </c>
      <c r="F1044">
        <f>'CLZ Pr'!N1044</f>
        <v>0</v>
      </c>
      <c r="G1044">
        <f>'CLZ Pr'!X1044</f>
        <v>0</v>
      </c>
      <c r="H1044">
        <f>'CLZ Pr'!E1044</f>
        <v>0</v>
      </c>
      <c r="I1044">
        <f>'CLZ Pr'!U1044</f>
        <v>0</v>
      </c>
    </row>
    <row r="1045" spans="1:9">
      <c r="A1045" s="13" t="str">
        <f>IF('CLZ Pr'!C1045 = "", "", 'CLZ Pr'!C1045)</f>
        <v/>
      </c>
      <c r="B1045">
        <f>'CLZ Pr'!O1045</f>
        <v>0</v>
      </c>
      <c r="C1045" s="14">
        <f>'CLZ Pr'!H1045</f>
        <v>0</v>
      </c>
      <c r="D1045">
        <f>'CLZ Pr'!W1045</f>
        <v>0</v>
      </c>
      <c r="E1045">
        <f>'CLZ Pr'!B1045</f>
        <v>0</v>
      </c>
      <c r="F1045">
        <f>'CLZ Pr'!N1045</f>
        <v>0</v>
      </c>
      <c r="G1045">
        <f>'CLZ Pr'!X1045</f>
        <v>0</v>
      </c>
      <c r="H1045">
        <f>'CLZ Pr'!E1045</f>
        <v>0</v>
      </c>
      <c r="I1045">
        <f>'CLZ Pr'!U1045</f>
        <v>0</v>
      </c>
    </row>
    <row r="1046" spans="1:9">
      <c r="A1046" s="13" t="str">
        <f>IF('CLZ Pr'!C1046 = "", "", 'CLZ Pr'!C1046)</f>
        <v/>
      </c>
      <c r="B1046">
        <f>'CLZ Pr'!O1046</f>
        <v>0</v>
      </c>
      <c r="C1046" s="14">
        <f>'CLZ Pr'!H1046</f>
        <v>0</v>
      </c>
      <c r="D1046">
        <f>'CLZ Pr'!W1046</f>
        <v>0</v>
      </c>
      <c r="E1046">
        <f>'CLZ Pr'!B1046</f>
        <v>0</v>
      </c>
      <c r="F1046">
        <f>'CLZ Pr'!N1046</f>
        <v>0</v>
      </c>
      <c r="G1046">
        <f>'CLZ Pr'!X1046</f>
        <v>0</v>
      </c>
      <c r="H1046">
        <f>'CLZ Pr'!E1046</f>
        <v>0</v>
      </c>
      <c r="I1046">
        <f>'CLZ Pr'!U1046</f>
        <v>0</v>
      </c>
    </row>
    <row r="1047" spans="1:9">
      <c r="A1047" s="13" t="str">
        <f>IF('CLZ Pr'!C1047 = "", "", 'CLZ Pr'!C1047)</f>
        <v/>
      </c>
      <c r="B1047">
        <f>'CLZ Pr'!O1047</f>
        <v>0</v>
      </c>
      <c r="C1047" s="14">
        <f>'CLZ Pr'!H1047</f>
        <v>0</v>
      </c>
      <c r="D1047">
        <f>'CLZ Pr'!W1047</f>
        <v>0</v>
      </c>
      <c r="E1047">
        <f>'CLZ Pr'!B1047</f>
        <v>0</v>
      </c>
      <c r="F1047">
        <f>'CLZ Pr'!N1047</f>
        <v>0</v>
      </c>
      <c r="G1047">
        <f>'CLZ Pr'!X1047</f>
        <v>0</v>
      </c>
      <c r="H1047">
        <f>'CLZ Pr'!E1047</f>
        <v>0</v>
      </c>
      <c r="I1047">
        <f>'CLZ Pr'!U1047</f>
        <v>0</v>
      </c>
    </row>
    <row r="1048" spans="1:9">
      <c r="A1048" s="13" t="str">
        <f>IF('CLZ Pr'!C1048 = "", "", 'CLZ Pr'!C1048)</f>
        <v/>
      </c>
      <c r="B1048">
        <f>'CLZ Pr'!O1048</f>
        <v>0</v>
      </c>
      <c r="C1048" s="14">
        <f>'CLZ Pr'!H1048</f>
        <v>0</v>
      </c>
      <c r="D1048">
        <f>'CLZ Pr'!W1048</f>
        <v>0</v>
      </c>
      <c r="E1048">
        <f>'CLZ Pr'!B1048</f>
        <v>0</v>
      </c>
      <c r="F1048">
        <f>'CLZ Pr'!N1048</f>
        <v>0</v>
      </c>
      <c r="G1048">
        <f>'CLZ Pr'!X1048</f>
        <v>0</v>
      </c>
      <c r="H1048">
        <f>'CLZ Pr'!E1048</f>
        <v>0</v>
      </c>
      <c r="I1048">
        <f>'CLZ Pr'!U1048</f>
        <v>0</v>
      </c>
    </row>
    <row r="1049" spans="1:9">
      <c r="A1049" s="13" t="str">
        <f>IF('CLZ Pr'!C1049 = "", "", 'CLZ Pr'!C1049)</f>
        <v/>
      </c>
      <c r="B1049">
        <f>'CLZ Pr'!O1049</f>
        <v>0</v>
      </c>
      <c r="C1049" s="14">
        <f>'CLZ Pr'!H1049</f>
        <v>0</v>
      </c>
      <c r="D1049">
        <f>'CLZ Pr'!W1049</f>
        <v>0</v>
      </c>
      <c r="E1049">
        <f>'CLZ Pr'!B1049</f>
        <v>0</v>
      </c>
      <c r="F1049">
        <f>'CLZ Pr'!N1049</f>
        <v>0</v>
      </c>
      <c r="G1049">
        <f>'CLZ Pr'!X1049</f>
        <v>0</v>
      </c>
      <c r="H1049">
        <f>'CLZ Pr'!E1049</f>
        <v>0</v>
      </c>
      <c r="I1049">
        <f>'CLZ Pr'!U1049</f>
        <v>0</v>
      </c>
    </row>
    <row r="1050" spans="1:9">
      <c r="A1050" s="13" t="str">
        <f>IF('CLZ Pr'!C1050 = "", "", 'CLZ Pr'!C1050)</f>
        <v/>
      </c>
      <c r="B1050">
        <f>'CLZ Pr'!O1050</f>
        <v>0</v>
      </c>
      <c r="C1050" s="14">
        <f>'CLZ Pr'!H1050</f>
        <v>0</v>
      </c>
      <c r="D1050">
        <f>'CLZ Pr'!W1050</f>
        <v>0</v>
      </c>
      <c r="E1050">
        <f>'CLZ Pr'!B1050</f>
        <v>0</v>
      </c>
      <c r="F1050">
        <f>'CLZ Pr'!N1050</f>
        <v>0</v>
      </c>
      <c r="G1050">
        <f>'CLZ Pr'!X1050</f>
        <v>0</v>
      </c>
      <c r="H1050">
        <f>'CLZ Pr'!E1050</f>
        <v>0</v>
      </c>
      <c r="I1050">
        <f>'CLZ Pr'!U1050</f>
        <v>0</v>
      </c>
    </row>
    <row r="1051" spans="1:9">
      <c r="A1051" s="13" t="str">
        <f>IF('CLZ Pr'!C1051 = "", "", 'CLZ Pr'!C1051)</f>
        <v/>
      </c>
      <c r="B1051">
        <f>'CLZ Pr'!O1051</f>
        <v>0</v>
      </c>
      <c r="C1051" s="14">
        <f>'CLZ Pr'!H1051</f>
        <v>0</v>
      </c>
      <c r="D1051">
        <f>'CLZ Pr'!W1051</f>
        <v>0</v>
      </c>
      <c r="E1051">
        <f>'CLZ Pr'!B1051</f>
        <v>0</v>
      </c>
      <c r="F1051">
        <f>'CLZ Pr'!N1051</f>
        <v>0</v>
      </c>
      <c r="G1051">
        <f>'CLZ Pr'!X1051</f>
        <v>0</v>
      </c>
      <c r="H1051">
        <f>'CLZ Pr'!E1051</f>
        <v>0</v>
      </c>
      <c r="I1051">
        <f>'CLZ Pr'!U1051</f>
        <v>0</v>
      </c>
    </row>
    <row r="1052" spans="1:9">
      <c r="A1052" s="13" t="str">
        <f>IF('CLZ Pr'!C1052 = "", "", 'CLZ Pr'!C1052)</f>
        <v/>
      </c>
      <c r="B1052">
        <f>'CLZ Pr'!O1052</f>
        <v>0</v>
      </c>
      <c r="C1052" s="14">
        <f>'CLZ Pr'!H1052</f>
        <v>0</v>
      </c>
      <c r="D1052">
        <f>'CLZ Pr'!W1052</f>
        <v>0</v>
      </c>
      <c r="E1052">
        <f>'CLZ Pr'!B1052</f>
        <v>0</v>
      </c>
      <c r="F1052">
        <f>'CLZ Pr'!N1052</f>
        <v>0</v>
      </c>
      <c r="G1052">
        <f>'CLZ Pr'!X1052</f>
        <v>0</v>
      </c>
      <c r="H1052">
        <f>'CLZ Pr'!E1052</f>
        <v>0</v>
      </c>
      <c r="I1052">
        <f>'CLZ Pr'!U1052</f>
        <v>0</v>
      </c>
    </row>
    <row r="1053" spans="1:9">
      <c r="A1053" s="13" t="str">
        <f>IF('CLZ Pr'!C1053 = "", "", 'CLZ Pr'!C1053)</f>
        <v/>
      </c>
      <c r="B1053">
        <f>'CLZ Pr'!O1053</f>
        <v>0</v>
      </c>
      <c r="C1053" s="14">
        <f>'CLZ Pr'!H1053</f>
        <v>0</v>
      </c>
      <c r="D1053">
        <f>'CLZ Pr'!W1053</f>
        <v>0</v>
      </c>
      <c r="E1053">
        <f>'CLZ Pr'!B1053</f>
        <v>0</v>
      </c>
      <c r="F1053">
        <f>'CLZ Pr'!N1053</f>
        <v>0</v>
      </c>
      <c r="G1053">
        <f>'CLZ Pr'!X1053</f>
        <v>0</v>
      </c>
      <c r="H1053">
        <f>'CLZ Pr'!E1053</f>
        <v>0</v>
      </c>
      <c r="I1053">
        <f>'CLZ Pr'!U1053</f>
        <v>0</v>
      </c>
    </row>
    <row r="1054" spans="1:9">
      <c r="A1054" s="13" t="str">
        <f>IF('CLZ Pr'!C1054 = "", "", 'CLZ Pr'!C1054)</f>
        <v/>
      </c>
      <c r="B1054">
        <f>'CLZ Pr'!O1054</f>
        <v>0</v>
      </c>
      <c r="C1054" s="14">
        <f>'CLZ Pr'!H1054</f>
        <v>0</v>
      </c>
      <c r="D1054">
        <f>'CLZ Pr'!W1054</f>
        <v>0</v>
      </c>
      <c r="E1054">
        <f>'CLZ Pr'!B1054</f>
        <v>0</v>
      </c>
      <c r="F1054">
        <f>'CLZ Pr'!N1054</f>
        <v>0</v>
      </c>
      <c r="G1054">
        <f>'CLZ Pr'!X1054</f>
        <v>0</v>
      </c>
      <c r="H1054">
        <f>'CLZ Pr'!E1054</f>
        <v>0</v>
      </c>
      <c r="I1054">
        <f>'CLZ Pr'!U1054</f>
        <v>0</v>
      </c>
    </row>
    <row r="1055" spans="1:9">
      <c r="A1055" s="13" t="str">
        <f>IF('CLZ Pr'!C1055 = "", "", 'CLZ Pr'!C1055)</f>
        <v/>
      </c>
      <c r="B1055">
        <f>'CLZ Pr'!O1055</f>
        <v>0</v>
      </c>
      <c r="C1055" s="14">
        <f>'CLZ Pr'!H1055</f>
        <v>0</v>
      </c>
      <c r="D1055">
        <f>'CLZ Pr'!W1055</f>
        <v>0</v>
      </c>
      <c r="E1055">
        <f>'CLZ Pr'!B1055</f>
        <v>0</v>
      </c>
      <c r="F1055">
        <f>'CLZ Pr'!N1055</f>
        <v>0</v>
      </c>
      <c r="G1055">
        <f>'CLZ Pr'!X1055</f>
        <v>0</v>
      </c>
      <c r="H1055">
        <f>'CLZ Pr'!E1055</f>
        <v>0</v>
      </c>
      <c r="I1055">
        <f>'CLZ Pr'!U1055</f>
        <v>0</v>
      </c>
    </row>
    <row r="1056" spans="1:9">
      <c r="A1056" s="13" t="str">
        <f>IF('CLZ Pr'!C1056 = "", "", 'CLZ Pr'!C1056)</f>
        <v/>
      </c>
      <c r="B1056">
        <f>'CLZ Pr'!O1056</f>
        <v>0</v>
      </c>
      <c r="C1056" s="14">
        <f>'CLZ Pr'!H1056</f>
        <v>0</v>
      </c>
      <c r="D1056">
        <f>'CLZ Pr'!W1056</f>
        <v>0</v>
      </c>
      <c r="E1056">
        <f>'CLZ Pr'!B1056</f>
        <v>0</v>
      </c>
      <c r="F1056">
        <f>'CLZ Pr'!N1056</f>
        <v>0</v>
      </c>
      <c r="G1056">
        <f>'CLZ Pr'!X1056</f>
        <v>0</v>
      </c>
      <c r="H1056">
        <f>'CLZ Pr'!E1056</f>
        <v>0</v>
      </c>
      <c r="I1056">
        <f>'CLZ Pr'!U1056</f>
        <v>0</v>
      </c>
    </row>
    <row r="1057" spans="1:9">
      <c r="A1057" s="13" t="str">
        <f>IF('CLZ Pr'!C1057 = "", "", 'CLZ Pr'!C1057)</f>
        <v/>
      </c>
      <c r="B1057">
        <f>'CLZ Pr'!O1057</f>
        <v>0</v>
      </c>
      <c r="C1057" s="14">
        <f>'CLZ Pr'!H1057</f>
        <v>0</v>
      </c>
      <c r="D1057">
        <f>'CLZ Pr'!W1057</f>
        <v>0</v>
      </c>
      <c r="E1057">
        <f>'CLZ Pr'!B1057</f>
        <v>0</v>
      </c>
      <c r="F1057">
        <f>'CLZ Pr'!N1057</f>
        <v>0</v>
      </c>
      <c r="G1057">
        <f>'CLZ Pr'!X1057</f>
        <v>0</v>
      </c>
      <c r="H1057">
        <f>'CLZ Pr'!E1057</f>
        <v>0</v>
      </c>
      <c r="I1057">
        <f>'CLZ Pr'!U1057</f>
        <v>0</v>
      </c>
    </row>
    <row r="1058" spans="1:9">
      <c r="A1058" s="13" t="str">
        <f>IF('CLZ Pr'!C1058 = "", "", 'CLZ Pr'!C1058)</f>
        <v/>
      </c>
      <c r="B1058">
        <f>'CLZ Pr'!O1058</f>
        <v>0</v>
      </c>
      <c r="C1058" s="14">
        <f>'CLZ Pr'!H1058</f>
        <v>0</v>
      </c>
      <c r="D1058">
        <f>'CLZ Pr'!W1058</f>
        <v>0</v>
      </c>
      <c r="E1058">
        <f>'CLZ Pr'!B1058</f>
        <v>0</v>
      </c>
      <c r="F1058">
        <f>'CLZ Pr'!N1058</f>
        <v>0</v>
      </c>
      <c r="G1058">
        <f>'CLZ Pr'!X1058</f>
        <v>0</v>
      </c>
      <c r="H1058">
        <f>'CLZ Pr'!E1058</f>
        <v>0</v>
      </c>
      <c r="I1058">
        <f>'CLZ Pr'!U1058</f>
        <v>0</v>
      </c>
    </row>
    <row r="1059" spans="1:9">
      <c r="A1059" s="13" t="str">
        <f>IF('CLZ Pr'!C1059 = "", "", 'CLZ Pr'!C1059)</f>
        <v/>
      </c>
      <c r="B1059">
        <f>'CLZ Pr'!O1059</f>
        <v>0</v>
      </c>
      <c r="C1059" s="14">
        <f>'CLZ Pr'!H1059</f>
        <v>0</v>
      </c>
      <c r="D1059">
        <f>'CLZ Pr'!W1059</f>
        <v>0</v>
      </c>
      <c r="E1059">
        <f>'CLZ Pr'!B1059</f>
        <v>0</v>
      </c>
      <c r="F1059">
        <f>'CLZ Pr'!N1059</f>
        <v>0</v>
      </c>
      <c r="G1059">
        <f>'CLZ Pr'!X1059</f>
        <v>0</v>
      </c>
      <c r="H1059">
        <f>'CLZ Pr'!E1059</f>
        <v>0</v>
      </c>
      <c r="I1059">
        <f>'CLZ Pr'!U1059</f>
        <v>0</v>
      </c>
    </row>
    <row r="1060" spans="1:9">
      <c r="A1060" s="13" t="str">
        <f>IF('CLZ Pr'!C1060 = "", "", 'CLZ Pr'!C1060)</f>
        <v/>
      </c>
      <c r="B1060">
        <f>'CLZ Pr'!O1060</f>
        <v>0</v>
      </c>
      <c r="C1060" s="14">
        <f>'CLZ Pr'!H1060</f>
        <v>0</v>
      </c>
      <c r="D1060">
        <f>'CLZ Pr'!W1060</f>
        <v>0</v>
      </c>
      <c r="E1060">
        <f>'CLZ Pr'!B1060</f>
        <v>0</v>
      </c>
      <c r="F1060">
        <f>'CLZ Pr'!N1060</f>
        <v>0</v>
      </c>
      <c r="G1060">
        <f>'CLZ Pr'!X1060</f>
        <v>0</v>
      </c>
      <c r="H1060">
        <f>'CLZ Pr'!E1060</f>
        <v>0</v>
      </c>
      <c r="I1060">
        <f>'CLZ Pr'!U1060</f>
        <v>0</v>
      </c>
    </row>
    <row r="1061" spans="1:9">
      <c r="A1061" s="13" t="str">
        <f>IF('CLZ Pr'!C1061 = "", "", 'CLZ Pr'!C1061)</f>
        <v/>
      </c>
      <c r="B1061">
        <f>'CLZ Pr'!O1061</f>
        <v>0</v>
      </c>
      <c r="C1061" s="14">
        <f>'CLZ Pr'!H1061</f>
        <v>0</v>
      </c>
      <c r="D1061">
        <f>'CLZ Pr'!W1061</f>
        <v>0</v>
      </c>
      <c r="E1061">
        <f>'CLZ Pr'!B1061</f>
        <v>0</v>
      </c>
      <c r="F1061">
        <f>'CLZ Pr'!N1061</f>
        <v>0</v>
      </c>
      <c r="G1061">
        <f>'CLZ Pr'!X1061</f>
        <v>0</v>
      </c>
      <c r="H1061">
        <f>'CLZ Pr'!E1061</f>
        <v>0</v>
      </c>
      <c r="I1061">
        <f>'CLZ Pr'!U1061</f>
        <v>0</v>
      </c>
    </row>
    <row r="1062" spans="1:9">
      <c r="A1062" s="13" t="str">
        <f>IF('CLZ Pr'!C1062 = "", "", 'CLZ Pr'!C1062)</f>
        <v/>
      </c>
      <c r="B1062">
        <f>'CLZ Pr'!O1062</f>
        <v>0</v>
      </c>
      <c r="C1062" s="14">
        <f>'CLZ Pr'!H1062</f>
        <v>0</v>
      </c>
      <c r="D1062">
        <f>'CLZ Pr'!W1062</f>
        <v>0</v>
      </c>
      <c r="E1062">
        <f>'CLZ Pr'!B1062</f>
        <v>0</v>
      </c>
      <c r="F1062">
        <f>'CLZ Pr'!N1062</f>
        <v>0</v>
      </c>
      <c r="G1062">
        <f>'CLZ Pr'!X1062</f>
        <v>0</v>
      </c>
      <c r="H1062">
        <f>'CLZ Pr'!E1062</f>
        <v>0</v>
      </c>
      <c r="I1062">
        <f>'CLZ Pr'!U1062</f>
        <v>0</v>
      </c>
    </row>
    <row r="1063" spans="1:9">
      <c r="A1063" s="13" t="str">
        <f>IF('CLZ Pr'!C1063 = "", "", 'CLZ Pr'!C1063)</f>
        <v/>
      </c>
      <c r="B1063">
        <f>'CLZ Pr'!O1063</f>
        <v>0</v>
      </c>
      <c r="C1063" s="14">
        <f>'CLZ Pr'!H1063</f>
        <v>0</v>
      </c>
      <c r="D1063">
        <f>'CLZ Pr'!W1063</f>
        <v>0</v>
      </c>
      <c r="E1063">
        <f>'CLZ Pr'!B1063</f>
        <v>0</v>
      </c>
      <c r="F1063">
        <f>'CLZ Pr'!N1063</f>
        <v>0</v>
      </c>
      <c r="G1063">
        <f>'CLZ Pr'!X1063</f>
        <v>0</v>
      </c>
      <c r="H1063">
        <f>'CLZ Pr'!E1063</f>
        <v>0</v>
      </c>
      <c r="I1063">
        <f>'CLZ Pr'!U1063</f>
        <v>0</v>
      </c>
    </row>
    <row r="1064" spans="1:9">
      <c r="A1064" s="13" t="str">
        <f>IF('CLZ Pr'!C1064 = "", "", 'CLZ Pr'!C1064)</f>
        <v/>
      </c>
      <c r="B1064">
        <f>'CLZ Pr'!O1064</f>
        <v>0</v>
      </c>
      <c r="C1064" s="14">
        <f>'CLZ Pr'!H1064</f>
        <v>0</v>
      </c>
      <c r="D1064">
        <f>'CLZ Pr'!W1064</f>
        <v>0</v>
      </c>
      <c r="E1064">
        <f>'CLZ Pr'!B1064</f>
        <v>0</v>
      </c>
      <c r="F1064">
        <f>'CLZ Pr'!N1064</f>
        <v>0</v>
      </c>
      <c r="G1064">
        <f>'CLZ Pr'!X1064</f>
        <v>0</v>
      </c>
      <c r="H1064">
        <f>'CLZ Pr'!E1064</f>
        <v>0</v>
      </c>
      <c r="I1064">
        <f>'CLZ Pr'!U1064</f>
        <v>0</v>
      </c>
    </row>
    <row r="1065" spans="1:9">
      <c r="A1065" s="13" t="str">
        <f>IF('CLZ Pr'!C1065 = "", "", 'CLZ Pr'!C1065)</f>
        <v/>
      </c>
      <c r="B1065">
        <f>'CLZ Pr'!O1065</f>
        <v>0</v>
      </c>
      <c r="C1065" s="14">
        <f>'CLZ Pr'!H1065</f>
        <v>0</v>
      </c>
      <c r="D1065">
        <f>'CLZ Pr'!W1065</f>
        <v>0</v>
      </c>
      <c r="E1065">
        <f>'CLZ Pr'!B1065</f>
        <v>0</v>
      </c>
      <c r="F1065">
        <f>'CLZ Pr'!N1065</f>
        <v>0</v>
      </c>
      <c r="G1065">
        <f>'CLZ Pr'!X1065</f>
        <v>0</v>
      </c>
      <c r="H1065">
        <f>'CLZ Pr'!E1065</f>
        <v>0</v>
      </c>
      <c r="I1065">
        <f>'CLZ Pr'!U1065</f>
        <v>0</v>
      </c>
    </row>
    <row r="1066" spans="1:9">
      <c r="A1066" s="13" t="str">
        <f>IF('CLZ Pr'!C1066 = "", "", 'CLZ Pr'!C1066)</f>
        <v/>
      </c>
      <c r="B1066">
        <f>'CLZ Pr'!O1066</f>
        <v>0</v>
      </c>
      <c r="C1066" s="14">
        <f>'CLZ Pr'!H1066</f>
        <v>0</v>
      </c>
      <c r="D1066">
        <f>'CLZ Pr'!W1066</f>
        <v>0</v>
      </c>
      <c r="E1066">
        <f>'CLZ Pr'!B1066</f>
        <v>0</v>
      </c>
      <c r="F1066">
        <f>'CLZ Pr'!N1066</f>
        <v>0</v>
      </c>
      <c r="G1066">
        <f>'CLZ Pr'!X1066</f>
        <v>0</v>
      </c>
      <c r="H1066">
        <f>'CLZ Pr'!E1066</f>
        <v>0</v>
      </c>
      <c r="I1066">
        <f>'CLZ Pr'!U1066</f>
        <v>0</v>
      </c>
    </row>
    <row r="1067" spans="1:9">
      <c r="A1067" s="13" t="str">
        <f>IF('CLZ Pr'!C1067 = "", "", 'CLZ Pr'!C1067)</f>
        <v/>
      </c>
      <c r="B1067">
        <f>'CLZ Pr'!O1067</f>
        <v>0</v>
      </c>
      <c r="C1067" s="14">
        <f>'CLZ Pr'!H1067</f>
        <v>0</v>
      </c>
      <c r="D1067">
        <f>'CLZ Pr'!W1067</f>
        <v>0</v>
      </c>
      <c r="E1067">
        <f>'CLZ Pr'!B1067</f>
        <v>0</v>
      </c>
      <c r="F1067">
        <f>'CLZ Pr'!N1067</f>
        <v>0</v>
      </c>
      <c r="G1067">
        <f>'CLZ Pr'!X1067</f>
        <v>0</v>
      </c>
      <c r="H1067">
        <f>'CLZ Pr'!E1067</f>
        <v>0</v>
      </c>
      <c r="I1067">
        <f>'CLZ Pr'!U1067</f>
        <v>0</v>
      </c>
    </row>
    <row r="1068" spans="1:9">
      <c r="A1068" s="13" t="str">
        <f>IF('CLZ Pr'!C1068 = "", "", 'CLZ Pr'!C1068)</f>
        <v/>
      </c>
      <c r="B1068">
        <f>'CLZ Pr'!O1068</f>
        <v>0</v>
      </c>
      <c r="C1068" s="14">
        <f>'CLZ Pr'!H1068</f>
        <v>0</v>
      </c>
      <c r="D1068">
        <f>'CLZ Pr'!W1068</f>
        <v>0</v>
      </c>
      <c r="E1068">
        <f>'CLZ Pr'!B1068</f>
        <v>0</v>
      </c>
      <c r="F1068">
        <f>'CLZ Pr'!N1068</f>
        <v>0</v>
      </c>
      <c r="G1068">
        <f>'CLZ Pr'!X1068</f>
        <v>0</v>
      </c>
      <c r="H1068">
        <f>'CLZ Pr'!E1068</f>
        <v>0</v>
      </c>
      <c r="I1068">
        <f>'CLZ Pr'!U1068</f>
        <v>0</v>
      </c>
    </row>
    <row r="1069" spans="1:9">
      <c r="A1069" s="13" t="str">
        <f>IF('CLZ Pr'!C1069 = "", "", 'CLZ Pr'!C1069)</f>
        <v/>
      </c>
      <c r="B1069">
        <f>'CLZ Pr'!O1069</f>
        <v>0</v>
      </c>
      <c r="C1069" s="14">
        <f>'CLZ Pr'!H1069</f>
        <v>0</v>
      </c>
      <c r="D1069">
        <f>'CLZ Pr'!W1069</f>
        <v>0</v>
      </c>
      <c r="E1069">
        <f>'CLZ Pr'!B1069</f>
        <v>0</v>
      </c>
      <c r="F1069">
        <f>'CLZ Pr'!N1069</f>
        <v>0</v>
      </c>
      <c r="G1069">
        <f>'CLZ Pr'!X1069</f>
        <v>0</v>
      </c>
      <c r="H1069">
        <f>'CLZ Pr'!E1069</f>
        <v>0</v>
      </c>
      <c r="I1069">
        <f>'CLZ Pr'!U1069</f>
        <v>0</v>
      </c>
    </row>
    <row r="1070" spans="1:9">
      <c r="A1070" s="13" t="str">
        <f>IF('CLZ Pr'!C1070 = "", "", 'CLZ Pr'!C1070)</f>
        <v/>
      </c>
      <c r="B1070">
        <f>'CLZ Pr'!O1070</f>
        <v>0</v>
      </c>
      <c r="C1070" s="14">
        <f>'CLZ Pr'!H1070</f>
        <v>0</v>
      </c>
      <c r="D1070">
        <f>'CLZ Pr'!W1070</f>
        <v>0</v>
      </c>
      <c r="E1070">
        <f>'CLZ Pr'!B1070</f>
        <v>0</v>
      </c>
      <c r="F1070">
        <f>'CLZ Pr'!N1070</f>
        <v>0</v>
      </c>
      <c r="G1070">
        <f>'CLZ Pr'!X1070</f>
        <v>0</v>
      </c>
      <c r="H1070">
        <f>'CLZ Pr'!E1070</f>
        <v>0</v>
      </c>
      <c r="I1070">
        <f>'CLZ Pr'!U1070</f>
        <v>0</v>
      </c>
    </row>
    <row r="1071" spans="1:9">
      <c r="A1071" s="13" t="str">
        <f>IF('CLZ Pr'!C1071 = "", "", 'CLZ Pr'!C1071)</f>
        <v/>
      </c>
      <c r="B1071">
        <f>'CLZ Pr'!O1071</f>
        <v>0</v>
      </c>
      <c r="C1071" s="14">
        <f>'CLZ Pr'!H1071</f>
        <v>0</v>
      </c>
      <c r="D1071">
        <f>'CLZ Pr'!W1071</f>
        <v>0</v>
      </c>
      <c r="E1071">
        <f>'CLZ Pr'!B1071</f>
        <v>0</v>
      </c>
      <c r="F1071">
        <f>'CLZ Pr'!N1071</f>
        <v>0</v>
      </c>
      <c r="G1071">
        <f>'CLZ Pr'!X1071</f>
        <v>0</v>
      </c>
      <c r="H1071">
        <f>'CLZ Pr'!E1071</f>
        <v>0</v>
      </c>
      <c r="I1071">
        <f>'CLZ Pr'!U1071</f>
        <v>0</v>
      </c>
    </row>
    <row r="1072" spans="1:9">
      <c r="A1072" s="13" t="str">
        <f>IF('CLZ Pr'!C1072 = "", "", 'CLZ Pr'!C1072)</f>
        <v/>
      </c>
      <c r="B1072">
        <f>'CLZ Pr'!O1072</f>
        <v>0</v>
      </c>
      <c r="C1072" s="14">
        <f>'CLZ Pr'!H1072</f>
        <v>0</v>
      </c>
      <c r="D1072">
        <f>'CLZ Pr'!W1072</f>
        <v>0</v>
      </c>
      <c r="E1072">
        <f>'CLZ Pr'!B1072</f>
        <v>0</v>
      </c>
      <c r="F1072">
        <f>'CLZ Pr'!N1072</f>
        <v>0</v>
      </c>
      <c r="G1072">
        <f>'CLZ Pr'!X1072</f>
        <v>0</v>
      </c>
      <c r="H1072">
        <f>'CLZ Pr'!E1072</f>
        <v>0</v>
      </c>
      <c r="I1072">
        <f>'CLZ Pr'!U1072</f>
        <v>0</v>
      </c>
    </row>
    <row r="1073" spans="1:9">
      <c r="A1073" s="13" t="str">
        <f>IF('CLZ Pr'!C1073 = "", "", 'CLZ Pr'!C1073)</f>
        <v/>
      </c>
      <c r="B1073">
        <f>'CLZ Pr'!O1073</f>
        <v>0</v>
      </c>
      <c r="C1073" s="14">
        <f>'CLZ Pr'!H1073</f>
        <v>0</v>
      </c>
      <c r="D1073">
        <f>'CLZ Pr'!W1073</f>
        <v>0</v>
      </c>
      <c r="E1073">
        <f>'CLZ Pr'!B1073</f>
        <v>0</v>
      </c>
      <c r="F1073">
        <f>'CLZ Pr'!N1073</f>
        <v>0</v>
      </c>
      <c r="G1073">
        <f>'CLZ Pr'!X1073</f>
        <v>0</v>
      </c>
      <c r="H1073">
        <f>'CLZ Pr'!E1073</f>
        <v>0</v>
      </c>
      <c r="I1073">
        <f>'CLZ Pr'!U1073</f>
        <v>0</v>
      </c>
    </row>
    <row r="1074" spans="1:9">
      <c r="A1074" s="13" t="str">
        <f>IF('CLZ Pr'!C1074 = "", "", 'CLZ Pr'!C1074)</f>
        <v/>
      </c>
      <c r="B1074">
        <f>'CLZ Pr'!O1074</f>
        <v>0</v>
      </c>
      <c r="C1074" s="14">
        <f>'CLZ Pr'!H1074</f>
        <v>0</v>
      </c>
      <c r="D1074">
        <f>'CLZ Pr'!W1074</f>
        <v>0</v>
      </c>
      <c r="E1074">
        <f>'CLZ Pr'!B1074</f>
        <v>0</v>
      </c>
      <c r="F1074">
        <f>'CLZ Pr'!N1074</f>
        <v>0</v>
      </c>
      <c r="G1074">
        <f>'CLZ Pr'!X1074</f>
        <v>0</v>
      </c>
      <c r="H1074">
        <f>'CLZ Pr'!E1074</f>
        <v>0</v>
      </c>
      <c r="I1074">
        <f>'CLZ Pr'!U1074</f>
        <v>0</v>
      </c>
    </row>
    <row r="1075" spans="1:9">
      <c r="A1075" s="13" t="str">
        <f>IF('CLZ Pr'!C1075 = "", "", 'CLZ Pr'!C1075)</f>
        <v/>
      </c>
      <c r="B1075">
        <f>'CLZ Pr'!O1075</f>
        <v>0</v>
      </c>
      <c r="C1075" s="14">
        <f>'CLZ Pr'!H1075</f>
        <v>0</v>
      </c>
      <c r="D1075">
        <f>'CLZ Pr'!W1075</f>
        <v>0</v>
      </c>
      <c r="E1075">
        <f>'CLZ Pr'!B1075</f>
        <v>0</v>
      </c>
      <c r="F1075">
        <f>'CLZ Pr'!N1075</f>
        <v>0</v>
      </c>
      <c r="G1075">
        <f>'CLZ Pr'!X1075</f>
        <v>0</v>
      </c>
      <c r="H1075">
        <f>'CLZ Pr'!E1075</f>
        <v>0</v>
      </c>
      <c r="I1075">
        <f>'CLZ Pr'!U1075</f>
        <v>0</v>
      </c>
    </row>
    <row r="1076" spans="1:9">
      <c r="A1076" s="13" t="str">
        <f>IF('CLZ Pr'!C1076 = "", "", 'CLZ Pr'!C1076)</f>
        <v/>
      </c>
      <c r="B1076">
        <f>'CLZ Pr'!O1076</f>
        <v>0</v>
      </c>
      <c r="C1076" s="14">
        <f>'CLZ Pr'!H1076</f>
        <v>0</v>
      </c>
      <c r="D1076">
        <f>'CLZ Pr'!W1076</f>
        <v>0</v>
      </c>
      <c r="E1076">
        <f>'CLZ Pr'!B1076</f>
        <v>0</v>
      </c>
      <c r="F1076">
        <f>'CLZ Pr'!N1076</f>
        <v>0</v>
      </c>
      <c r="G1076">
        <f>'CLZ Pr'!X1076</f>
        <v>0</v>
      </c>
      <c r="H1076">
        <f>'CLZ Pr'!E1076</f>
        <v>0</v>
      </c>
      <c r="I1076">
        <f>'CLZ Pr'!U1076</f>
        <v>0</v>
      </c>
    </row>
    <row r="1077" spans="1:9">
      <c r="A1077" s="13" t="str">
        <f>IF('CLZ Pr'!C1077 = "", "", 'CLZ Pr'!C1077)</f>
        <v/>
      </c>
      <c r="B1077">
        <f>'CLZ Pr'!O1077</f>
        <v>0</v>
      </c>
      <c r="C1077" s="14">
        <f>'CLZ Pr'!H1077</f>
        <v>0</v>
      </c>
      <c r="D1077">
        <f>'CLZ Pr'!W1077</f>
        <v>0</v>
      </c>
      <c r="E1077">
        <f>'CLZ Pr'!B1077</f>
        <v>0</v>
      </c>
      <c r="F1077">
        <f>'CLZ Pr'!N1077</f>
        <v>0</v>
      </c>
      <c r="G1077">
        <f>'CLZ Pr'!X1077</f>
        <v>0</v>
      </c>
      <c r="H1077">
        <f>'CLZ Pr'!E1077</f>
        <v>0</v>
      </c>
      <c r="I1077">
        <f>'CLZ Pr'!U1077</f>
        <v>0</v>
      </c>
    </row>
    <row r="1078" spans="1:9">
      <c r="A1078" s="13" t="str">
        <f>IF('CLZ Pr'!C1078 = "", "", 'CLZ Pr'!C1078)</f>
        <v/>
      </c>
      <c r="B1078">
        <f>'CLZ Pr'!O1078</f>
        <v>0</v>
      </c>
      <c r="C1078" s="14">
        <f>'CLZ Pr'!H1078</f>
        <v>0</v>
      </c>
      <c r="D1078">
        <f>'CLZ Pr'!W1078</f>
        <v>0</v>
      </c>
      <c r="E1078">
        <f>'CLZ Pr'!B1078</f>
        <v>0</v>
      </c>
      <c r="F1078">
        <f>'CLZ Pr'!N1078</f>
        <v>0</v>
      </c>
      <c r="G1078">
        <f>'CLZ Pr'!X1078</f>
        <v>0</v>
      </c>
      <c r="H1078">
        <f>'CLZ Pr'!E1078</f>
        <v>0</v>
      </c>
      <c r="I1078">
        <f>'CLZ Pr'!U1078</f>
        <v>0</v>
      </c>
    </row>
    <row r="1079" spans="1:9">
      <c r="A1079" s="13" t="str">
        <f>IF('CLZ Pr'!C1079 = "", "", 'CLZ Pr'!C1079)</f>
        <v/>
      </c>
      <c r="B1079">
        <f>'CLZ Pr'!O1079</f>
        <v>0</v>
      </c>
      <c r="C1079" s="14">
        <f>'CLZ Pr'!H1079</f>
        <v>0</v>
      </c>
      <c r="D1079">
        <f>'CLZ Pr'!W1079</f>
        <v>0</v>
      </c>
      <c r="E1079">
        <f>'CLZ Pr'!B1079</f>
        <v>0</v>
      </c>
      <c r="F1079">
        <f>'CLZ Pr'!N1079</f>
        <v>0</v>
      </c>
      <c r="G1079">
        <f>'CLZ Pr'!X1079</f>
        <v>0</v>
      </c>
      <c r="H1079">
        <f>'CLZ Pr'!E1079</f>
        <v>0</v>
      </c>
      <c r="I1079">
        <f>'CLZ Pr'!U1079</f>
        <v>0</v>
      </c>
    </row>
    <row r="1080" spans="1:9">
      <c r="A1080" s="13" t="str">
        <f>IF('CLZ Pr'!C1080 = "", "", 'CLZ Pr'!C1080)</f>
        <v/>
      </c>
      <c r="B1080">
        <f>'CLZ Pr'!O1080</f>
        <v>0</v>
      </c>
      <c r="C1080" s="14">
        <f>'CLZ Pr'!H1080</f>
        <v>0</v>
      </c>
      <c r="D1080">
        <f>'CLZ Pr'!W1080</f>
        <v>0</v>
      </c>
      <c r="E1080">
        <f>'CLZ Pr'!B1080</f>
        <v>0</v>
      </c>
      <c r="F1080">
        <f>'CLZ Pr'!N1080</f>
        <v>0</v>
      </c>
      <c r="G1080">
        <f>'CLZ Pr'!X1080</f>
        <v>0</v>
      </c>
      <c r="H1080">
        <f>'CLZ Pr'!E1080</f>
        <v>0</v>
      </c>
      <c r="I1080">
        <f>'CLZ Pr'!U1080</f>
        <v>0</v>
      </c>
    </row>
    <row r="1081" spans="1:9">
      <c r="A1081" s="13" t="str">
        <f>IF('CLZ Pr'!C1081 = "", "", 'CLZ Pr'!C1081)</f>
        <v/>
      </c>
      <c r="B1081">
        <f>'CLZ Pr'!O1081</f>
        <v>0</v>
      </c>
      <c r="C1081" s="14">
        <f>'CLZ Pr'!H1081</f>
        <v>0</v>
      </c>
      <c r="D1081">
        <f>'CLZ Pr'!W1081</f>
        <v>0</v>
      </c>
      <c r="E1081">
        <f>'CLZ Pr'!B1081</f>
        <v>0</v>
      </c>
      <c r="F1081">
        <f>'CLZ Pr'!N1081</f>
        <v>0</v>
      </c>
      <c r="G1081">
        <f>'CLZ Pr'!X1081</f>
        <v>0</v>
      </c>
      <c r="H1081">
        <f>'CLZ Pr'!E1081</f>
        <v>0</v>
      </c>
      <c r="I1081">
        <f>'CLZ Pr'!U1081</f>
        <v>0</v>
      </c>
    </row>
    <row r="1082" spans="1:9">
      <c r="A1082" s="13" t="str">
        <f>IF('CLZ Pr'!C1082 = "", "", 'CLZ Pr'!C1082)</f>
        <v/>
      </c>
      <c r="B1082">
        <f>'CLZ Pr'!O1082</f>
        <v>0</v>
      </c>
      <c r="C1082" s="14">
        <f>'CLZ Pr'!H1082</f>
        <v>0</v>
      </c>
      <c r="D1082">
        <f>'CLZ Pr'!W1082</f>
        <v>0</v>
      </c>
      <c r="E1082">
        <f>'CLZ Pr'!B1082</f>
        <v>0</v>
      </c>
      <c r="F1082">
        <f>'CLZ Pr'!N1082</f>
        <v>0</v>
      </c>
      <c r="G1082">
        <f>'CLZ Pr'!X1082</f>
        <v>0</v>
      </c>
      <c r="H1082">
        <f>'CLZ Pr'!E1082</f>
        <v>0</v>
      </c>
      <c r="I1082">
        <f>'CLZ Pr'!U1082</f>
        <v>0</v>
      </c>
    </row>
    <row r="1083" spans="1:9">
      <c r="A1083" s="13" t="str">
        <f>IF('CLZ Pr'!C1083 = "", "", 'CLZ Pr'!C1083)</f>
        <v/>
      </c>
      <c r="B1083">
        <f>'CLZ Pr'!O1083</f>
        <v>0</v>
      </c>
      <c r="C1083" s="14">
        <f>'CLZ Pr'!H1083</f>
        <v>0</v>
      </c>
      <c r="D1083">
        <f>'CLZ Pr'!W1083</f>
        <v>0</v>
      </c>
      <c r="E1083">
        <f>'CLZ Pr'!B1083</f>
        <v>0</v>
      </c>
      <c r="F1083">
        <f>'CLZ Pr'!N1083</f>
        <v>0</v>
      </c>
      <c r="G1083">
        <f>'CLZ Pr'!X1083</f>
        <v>0</v>
      </c>
      <c r="H1083">
        <f>'CLZ Pr'!E1083</f>
        <v>0</v>
      </c>
      <c r="I1083">
        <f>'CLZ Pr'!U1083</f>
        <v>0</v>
      </c>
    </row>
    <row r="1084" spans="1:9">
      <c r="A1084" s="13" t="str">
        <f>IF('CLZ Pr'!C1084 = "", "", 'CLZ Pr'!C1084)</f>
        <v/>
      </c>
      <c r="B1084">
        <f>'CLZ Pr'!O1084</f>
        <v>0</v>
      </c>
      <c r="C1084" s="14">
        <f>'CLZ Pr'!H1084</f>
        <v>0</v>
      </c>
      <c r="D1084">
        <f>'CLZ Pr'!W1084</f>
        <v>0</v>
      </c>
      <c r="E1084">
        <f>'CLZ Pr'!B1084</f>
        <v>0</v>
      </c>
      <c r="F1084">
        <f>'CLZ Pr'!N1084</f>
        <v>0</v>
      </c>
      <c r="G1084">
        <f>'CLZ Pr'!X1084</f>
        <v>0</v>
      </c>
      <c r="H1084">
        <f>'CLZ Pr'!E1084</f>
        <v>0</v>
      </c>
      <c r="I1084">
        <f>'CLZ Pr'!U1084</f>
        <v>0</v>
      </c>
    </row>
    <row r="1085" spans="1:9">
      <c r="A1085" s="13" t="str">
        <f>IF('CLZ Pr'!C1085 = "", "", 'CLZ Pr'!C1085)</f>
        <v/>
      </c>
      <c r="B1085">
        <f>'CLZ Pr'!O1085</f>
        <v>0</v>
      </c>
      <c r="C1085" s="14">
        <f>'CLZ Pr'!H1085</f>
        <v>0</v>
      </c>
      <c r="D1085">
        <f>'CLZ Pr'!W1085</f>
        <v>0</v>
      </c>
      <c r="E1085">
        <f>'CLZ Pr'!B1085</f>
        <v>0</v>
      </c>
      <c r="F1085">
        <f>'CLZ Pr'!N1085</f>
        <v>0</v>
      </c>
      <c r="G1085">
        <f>'CLZ Pr'!X1085</f>
        <v>0</v>
      </c>
      <c r="H1085">
        <f>'CLZ Pr'!E1085</f>
        <v>0</v>
      </c>
      <c r="I1085">
        <f>'CLZ Pr'!U1085</f>
        <v>0</v>
      </c>
    </row>
    <row r="1086" spans="1:9">
      <c r="A1086" s="13" t="str">
        <f>IF('CLZ Pr'!C1086 = "", "", 'CLZ Pr'!C1086)</f>
        <v/>
      </c>
      <c r="B1086">
        <f>'CLZ Pr'!O1086</f>
        <v>0</v>
      </c>
      <c r="C1086" s="14">
        <f>'CLZ Pr'!H1086</f>
        <v>0</v>
      </c>
      <c r="D1086">
        <f>'CLZ Pr'!W1086</f>
        <v>0</v>
      </c>
      <c r="E1086">
        <f>'CLZ Pr'!B1086</f>
        <v>0</v>
      </c>
      <c r="F1086">
        <f>'CLZ Pr'!N1086</f>
        <v>0</v>
      </c>
      <c r="G1086">
        <f>'CLZ Pr'!X1086</f>
        <v>0</v>
      </c>
      <c r="H1086">
        <f>'CLZ Pr'!E1086</f>
        <v>0</v>
      </c>
      <c r="I1086">
        <f>'CLZ Pr'!U1086</f>
        <v>0</v>
      </c>
    </row>
    <row r="1087" spans="1:9">
      <c r="A1087" s="13" t="str">
        <f>IF('CLZ Pr'!C1087 = "", "", 'CLZ Pr'!C1087)</f>
        <v/>
      </c>
      <c r="B1087">
        <f>'CLZ Pr'!O1087</f>
        <v>0</v>
      </c>
      <c r="C1087" s="14">
        <f>'CLZ Pr'!H1087</f>
        <v>0</v>
      </c>
      <c r="D1087">
        <f>'CLZ Pr'!W1087</f>
        <v>0</v>
      </c>
      <c r="E1087">
        <f>'CLZ Pr'!B1087</f>
        <v>0</v>
      </c>
      <c r="F1087">
        <f>'CLZ Pr'!N1087</f>
        <v>0</v>
      </c>
      <c r="G1087">
        <f>'CLZ Pr'!X1087</f>
        <v>0</v>
      </c>
      <c r="H1087">
        <f>'CLZ Pr'!E1087</f>
        <v>0</v>
      </c>
      <c r="I1087">
        <f>'CLZ Pr'!U1087</f>
        <v>0</v>
      </c>
    </row>
    <row r="1088" spans="1:9">
      <c r="A1088" s="13" t="str">
        <f>IF('CLZ Pr'!C1088 = "", "", 'CLZ Pr'!C1088)</f>
        <v/>
      </c>
      <c r="B1088">
        <f>'CLZ Pr'!O1088</f>
        <v>0</v>
      </c>
      <c r="C1088" s="14">
        <f>'CLZ Pr'!H1088</f>
        <v>0</v>
      </c>
      <c r="D1088">
        <f>'CLZ Pr'!W1088</f>
        <v>0</v>
      </c>
      <c r="E1088">
        <f>'CLZ Pr'!B1088</f>
        <v>0</v>
      </c>
      <c r="F1088">
        <f>'CLZ Pr'!N1088</f>
        <v>0</v>
      </c>
      <c r="G1088">
        <f>'CLZ Pr'!X1088</f>
        <v>0</v>
      </c>
      <c r="H1088">
        <f>'CLZ Pr'!E1088</f>
        <v>0</v>
      </c>
      <c r="I1088">
        <f>'CLZ Pr'!U1088</f>
        <v>0</v>
      </c>
    </row>
    <row r="1089" spans="1:9">
      <c r="A1089" s="13" t="str">
        <f>IF('CLZ Pr'!C1089 = "", "", 'CLZ Pr'!C1089)</f>
        <v/>
      </c>
      <c r="B1089">
        <f>'CLZ Pr'!O1089</f>
        <v>0</v>
      </c>
      <c r="C1089" s="14">
        <f>'CLZ Pr'!H1089</f>
        <v>0</v>
      </c>
      <c r="D1089">
        <f>'CLZ Pr'!W1089</f>
        <v>0</v>
      </c>
      <c r="E1089">
        <f>'CLZ Pr'!B1089</f>
        <v>0</v>
      </c>
      <c r="F1089">
        <f>'CLZ Pr'!N1089</f>
        <v>0</v>
      </c>
      <c r="G1089">
        <f>'CLZ Pr'!X1089</f>
        <v>0</v>
      </c>
      <c r="H1089">
        <f>'CLZ Pr'!E1089</f>
        <v>0</v>
      </c>
      <c r="I1089">
        <f>'CLZ Pr'!U1089</f>
        <v>0</v>
      </c>
    </row>
    <row r="1090" spans="1:9">
      <c r="A1090" s="13" t="str">
        <f>IF('CLZ Pr'!C1090 = "", "", 'CLZ Pr'!C1090)</f>
        <v/>
      </c>
      <c r="B1090">
        <f>'CLZ Pr'!O1090</f>
        <v>0</v>
      </c>
      <c r="C1090" s="14">
        <f>'CLZ Pr'!H1090</f>
        <v>0</v>
      </c>
      <c r="D1090">
        <f>'CLZ Pr'!W1090</f>
        <v>0</v>
      </c>
      <c r="E1090">
        <f>'CLZ Pr'!B1090</f>
        <v>0</v>
      </c>
      <c r="F1090">
        <f>'CLZ Pr'!N1090</f>
        <v>0</v>
      </c>
      <c r="G1090">
        <f>'CLZ Pr'!X1090</f>
        <v>0</v>
      </c>
      <c r="H1090">
        <f>'CLZ Pr'!E1090</f>
        <v>0</v>
      </c>
      <c r="I1090">
        <f>'CLZ Pr'!U1090</f>
        <v>0</v>
      </c>
    </row>
    <row r="1091" spans="1:9">
      <c r="A1091" s="13" t="str">
        <f>IF('CLZ Pr'!C1091 = "", "", 'CLZ Pr'!C1091)</f>
        <v/>
      </c>
      <c r="B1091">
        <f>'CLZ Pr'!O1091</f>
        <v>0</v>
      </c>
      <c r="C1091" s="14">
        <f>'CLZ Pr'!H1091</f>
        <v>0</v>
      </c>
      <c r="D1091">
        <f>'CLZ Pr'!W1091</f>
        <v>0</v>
      </c>
      <c r="E1091">
        <f>'CLZ Pr'!B1091</f>
        <v>0</v>
      </c>
      <c r="F1091">
        <f>'CLZ Pr'!N1091</f>
        <v>0</v>
      </c>
      <c r="G1091">
        <f>'CLZ Pr'!X1091</f>
        <v>0</v>
      </c>
      <c r="H1091">
        <f>'CLZ Pr'!E1091</f>
        <v>0</v>
      </c>
      <c r="I1091">
        <f>'CLZ Pr'!U1091</f>
        <v>0</v>
      </c>
    </row>
    <row r="1092" spans="1:9">
      <c r="A1092" s="13" t="str">
        <f>IF('CLZ Pr'!C1092 = "", "", 'CLZ Pr'!C1092)</f>
        <v/>
      </c>
      <c r="B1092">
        <f>'CLZ Pr'!O1092</f>
        <v>0</v>
      </c>
      <c r="C1092" s="14">
        <f>'CLZ Pr'!H1092</f>
        <v>0</v>
      </c>
      <c r="D1092">
        <f>'CLZ Pr'!W1092</f>
        <v>0</v>
      </c>
      <c r="E1092">
        <f>'CLZ Pr'!B1092</f>
        <v>0</v>
      </c>
      <c r="F1092">
        <f>'CLZ Pr'!N1092</f>
        <v>0</v>
      </c>
      <c r="G1092">
        <f>'CLZ Pr'!X1092</f>
        <v>0</v>
      </c>
      <c r="H1092">
        <f>'CLZ Pr'!E1092</f>
        <v>0</v>
      </c>
      <c r="I1092">
        <f>'CLZ Pr'!U1092</f>
        <v>0</v>
      </c>
    </row>
    <row r="1093" spans="1:9">
      <c r="A1093" s="13" t="str">
        <f>IF('CLZ Pr'!C1093 = "", "", 'CLZ Pr'!C1093)</f>
        <v/>
      </c>
      <c r="B1093">
        <f>'CLZ Pr'!O1093</f>
        <v>0</v>
      </c>
      <c r="C1093" s="14">
        <f>'CLZ Pr'!H1093</f>
        <v>0</v>
      </c>
      <c r="D1093">
        <f>'CLZ Pr'!W1093</f>
        <v>0</v>
      </c>
      <c r="E1093">
        <f>'CLZ Pr'!B1093</f>
        <v>0</v>
      </c>
      <c r="F1093">
        <f>'CLZ Pr'!N1093</f>
        <v>0</v>
      </c>
      <c r="G1093">
        <f>'CLZ Pr'!X1093</f>
        <v>0</v>
      </c>
      <c r="H1093">
        <f>'CLZ Pr'!E1093</f>
        <v>0</v>
      </c>
      <c r="I1093">
        <f>'CLZ Pr'!U1093</f>
        <v>0</v>
      </c>
    </row>
    <row r="1094" spans="1:9">
      <c r="A1094" s="13" t="str">
        <f>IF('CLZ Pr'!C1094 = "", "", 'CLZ Pr'!C1094)</f>
        <v/>
      </c>
      <c r="B1094">
        <f>'CLZ Pr'!O1094</f>
        <v>0</v>
      </c>
      <c r="C1094" s="14">
        <f>'CLZ Pr'!H1094</f>
        <v>0</v>
      </c>
      <c r="D1094">
        <f>'CLZ Pr'!W1094</f>
        <v>0</v>
      </c>
      <c r="E1094">
        <f>'CLZ Pr'!B1094</f>
        <v>0</v>
      </c>
      <c r="F1094">
        <f>'CLZ Pr'!N1094</f>
        <v>0</v>
      </c>
      <c r="G1094">
        <f>'CLZ Pr'!X1094</f>
        <v>0</v>
      </c>
      <c r="H1094">
        <f>'CLZ Pr'!E1094</f>
        <v>0</v>
      </c>
      <c r="I1094">
        <f>'CLZ Pr'!U1094</f>
        <v>0</v>
      </c>
    </row>
    <row r="1095" spans="1:9">
      <c r="A1095" s="13" t="str">
        <f>IF('CLZ Pr'!C1095 = "", "", 'CLZ Pr'!C1095)</f>
        <v/>
      </c>
      <c r="B1095">
        <f>'CLZ Pr'!O1095</f>
        <v>0</v>
      </c>
      <c r="C1095" s="14">
        <f>'CLZ Pr'!H1095</f>
        <v>0</v>
      </c>
      <c r="D1095">
        <f>'CLZ Pr'!W1095</f>
        <v>0</v>
      </c>
      <c r="E1095">
        <f>'CLZ Pr'!B1095</f>
        <v>0</v>
      </c>
      <c r="F1095">
        <f>'CLZ Pr'!N1095</f>
        <v>0</v>
      </c>
      <c r="G1095">
        <f>'CLZ Pr'!X1095</f>
        <v>0</v>
      </c>
      <c r="H1095">
        <f>'CLZ Pr'!E1095</f>
        <v>0</v>
      </c>
      <c r="I1095">
        <f>'CLZ Pr'!U1095</f>
        <v>0</v>
      </c>
    </row>
    <row r="1096" spans="1:9">
      <c r="A1096" s="13" t="str">
        <f>IF('CLZ Pr'!C1096 = "", "", 'CLZ Pr'!C1096)</f>
        <v/>
      </c>
      <c r="B1096">
        <f>'CLZ Pr'!O1096</f>
        <v>0</v>
      </c>
      <c r="C1096" s="14">
        <f>'CLZ Pr'!H1096</f>
        <v>0</v>
      </c>
      <c r="D1096">
        <f>'CLZ Pr'!W1096</f>
        <v>0</v>
      </c>
      <c r="E1096">
        <f>'CLZ Pr'!B1096</f>
        <v>0</v>
      </c>
      <c r="F1096">
        <f>'CLZ Pr'!N1096</f>
        <v>0</v>
      </c>
      <c r="G1096">
        <f>'CLZ Pr'!X1096</f>
        <v>0</v>
      </c>
      <c r="H1096">
        <f>'CLZ Pr'!E1096</f>
        <v>0</v>
      </c>
      <c r="I1096">
        <f>'CLZ Pr'!U1096</f>
        <v>0</v>
      </c>
    </row>
    <row r="1097" spans="1:9">
      <c r="A1097" s="13" t="str">
        <f>IF('CLZ Pr'!C1097 = "", "", 'CLZ Pr'!C1097)</f>
        <v/>
      </c>
      <c r="B1097">
        <f>'CLZ Pr'!O1097</f>
        <v>0</v>
      </c>
      <c r="C1097" s="14">
        <f>'CLZ Pr'!H1097</f>
        <v>0</v>
      </c>
      <c r="D1097">
        <f>'CLZ Pr'!W1097</f>
        <v>0</v>
      </c>
      <c r="E1097">
        <f>'CLZ Pr'!B1097</f>
        <v>0</v>
      </c>
      <c r="F1097">
        <f>'CLZ Pr'!N1097</f>
        <v>0</v>
      </c>
      <c r="G1097">
        <f>'CLZ Pr'!X1097</f>
        <v>0</v>
      </c>
      <c r="H1097">
        <f>'CLZ Pr'!E1097</f>
        <v>0</v>
      </c>
      <c r="I1097">
        <f>'CLZ Pr'!U1097</f>
        <v>0</v>
      </c>
    </row>
    <row r="1098" spans="1:9">
      <c r="A1098" s="13" t="str">
        <f>IF('CLZ Pr'!C1098 = "", "", 'CLZ Pr'!C1098)</f>
        <v/>
      </c>
      <c r="B1098">
        <f>'CLZ Pr'!O1098</f>
        <v>0</v>
      </c>
      <c r="C1098" s="14">
        <f>'CLZ Pr'!H1098</f>
        <v>0</v>
      </c>
      <c r="D1098">
        <f>'CLZ Pr'!W1098</f>
        <v>0</v>
      </c>
      <c r="E1098">
        <f>'CLZ Pr'!B1098</f>
        <v>0</v>
      </c>
      <c r="F1098">
        <f>'CLZ Pr'!N1098</f>
        <v>0</v>
      </c>
      <c r="G1098">
        <f>'CLZ Pr'!X1098</f>
        <v>0</v>
      </c>
      <c r="H1098">
        <f>'CLZ Pr'!E1098</f>
        <v>0</v>
      </c>
      <c r="I1098">
        <f>'CLZ Pr'!U1098</f>
        <v>0</v>
      </c>
    </row>
    <row r="1099" spans="1:9">
      <c r="A1099" s="13" t="str">
        <f>IF('CLZ Pr'!C1099 = "", "", 'CLZ Pr'!C1099)</f>
        <v/>
      </c>
      <c r="B1099">
        <f>'CLZ Pr'!O1099</f>
        <v>0</v>
      </c>
      <c r="C1099" s="14">
        <f>'CLZ Pr'!H1099</f>
        <v>0</v>
      </c>
      <c r="D1099">
        <f>'CLZ Pr'!W1099</f>
        <v>0</v>
      </c>
      <c r="E1099">
        <f>'CLZ Pr'!B1099</f>
        <v>0</v>
      </c>
      <c r="F1099">
        <f>'CLZ Pr'!N1099</f>
        <v>0</v>
      </c>
      <c r="G1099">
        <f>'CLZ Pr'!X1099</f>
        <v>0</v>
      </c>
      <c r="H1099">
        <f>'CLZ Pr'!E1099</f>
        <v>0</v>
      </c>
      <c r="I1099">
        <f>'CLZ Pr'!U1099</f>
        <v>0</v>
      </c>
    </row>
    <row r="1100" spans="1:9">
      <c r="A1100" s="13" t="str">
        <f>IF('CLZ Pr'!C1100 = "", "", 'CLZ Pr'!C1100)</f>
        <v/>
      </c>
      <c r="B1100">
        <f>'CLZ Pr'!O1100</f>
        <v>0</v>
      </c>
      <c r="C1100" s="14">
        <f>'CLZ Pr'!H1100</f>
        <v>0</v>
      </c>
      <c r="D1100">
        <f>'CLZ Pr'!W1100</f>
        <v>0</v>
      </c>
      <c r="E1100">
        <f>'CLZ Pr'!B1100</f>
        <v>0</v>
      </c>
      <c r="F1100">
        <f>'CLZ Pr'!N1100</f>
        <v>0</v>
      </c>
      <c r="G1100">
        <f>'CLZ Pr'!X1100</f>
        <v>0</v>
      </c>
      <c r="H1100">
        <f>'CLZ Pr'!E1100</f>
        <v>0</v>
      </c>
      <c r="I1100">
        <f>'CLZ Pr'!U1100</f>
        <v>0</v>
      </c>
    </row>
    <row r="1101" spans="1:9">
      <c r="A1101" s="13" t="str">
        <f>IF('CLZ Pr'!C1101 = "", "", 'CLZ Pr'!C1101)</f>
        <v/>
      </c>
      <c r="B1101">
        <f>'CLZ Pr'!O1101</f>
        <v>0</v>
      </c>
      <c r="C1101" s="14">
        <f>'CLZ Pr'!H1101</f>
        <v>0</v>
      </c>
      <c r="D1101">
        <f>'CLZ Pr'!W1101</f>
        <v>0</v>
      </c>
      <c r="E1101">
        <f>'CLZ Pr'!B1101</f>
        <v>0</v>
      </c>
      <c r="F1101">
        <f>'CLZ Pr'!N1101</f>
        <v>0</v>
      </c>
      <c r="G1101">
        <f>'CLZ Pr'!X1101</f>
        <v>0</v>
      </c>
      <c r="H1101">
        <f>'CLZ Pr'!E1101</f>
        <v>0</v>
      </c>
      <c r="I1101">
        <f>'CLZ Pr'!U1101</f>
        <v>0</v>
      </c>
    </row>
    <row r="1102" spans="1:9">
      <c r="A1102" s="13" t="str">
        <f>IF('CLZ Pr'!C1102 = "", "", 'CLZ Pr'!C1102)</f>
        <v/>
      </c>
      <c r="B1102">
        <f>'CLZ Pr'!O1102</f>
        <v>0</v>
      </c>
      <c r="C1102" s="14">
        <f>'CLZ Pr'!H1102</f>
        <v>0</v>
      </c>
      <c r="D1102">
        <f>'CLZ Pr'!W1102</f>
        <v>0</v>
      </c>
      <c r="E1102">
        <f>'CLZ Pr'!B1102</f>
        <v>0</v>
      </c>
      <c r="F1102">
        <f>'CLZ Pr'!N1102</f>
        <v>0</v>
      </c>
      <c r="G1102">
        <f>'CLZ Pr'!X1102</f>
        <v>0</v>
      </c>
      <c r="H1102">
        <f>'CLZ Pr'!E1102</f>
        <v>0</v>
      </c>
      <c r="I1102">
        <f>'CLZ Pr'!U1102</f>
        <v>0</v>
      </c>
    </row>
    <row r="1103" spans="1:9">
      <c r="A1103" s="13" t="str">
        <f>IF('CLZ Pr'!C1103 = "", "", 'CLZ Pr'!C1103)</f>
        <v/>
      </c>
      <c r="B1103">
        <f>'CLZ Pr'!O1103</f>
        <v>0</v>
      </c>
      <c r="C1103" s="14">
        <f>'CLZ Pr'!H1103</f>
        <v>0</v>
      </c>
      <c r="D1103">
        <f>'CLZ Pr'!W1103</f>
        <v>0</v>
      </c>
      <c r="E1103">
        <f>'CLZ Pr'!B1103</f>
        <v>0</v>
      </c>
      <c r="F1103">
        <f>'CLZ Pr'!N1103</f>
        <v>0</v>
      </c>
      <c r="G1103">
        <f>'CLZ Pr'!X1103</f>
        <v>0</v>
      </c>
      <c r="H1103">
        <f>'CLZ Pr'!E1103</f>
        <v>0</v>
      </c>
      <c r="I1103">
        <f>'CLZ Pr'!U1103</f>
        <v>0</v>
      </c>
    </row>
    <row r="1104" spans="1:9">
      <c r="A1104" s="13" t="str">
        <f>IF('CLZ Pr'!C1104 = "", "", 'CLZ Pr'!C1104)</f>
        <v/>
      </c>
      <c r="B1104">
        <f>'CLZ Pr'!O1104</f>
        <v>0</v>
      </c>
      <c r="C1104" s="14">
        <f>'CLZ Pr'!H1104</f>
        <v>0</v>
      </c>
      <c r="D1104">
        <f>'CLZ Pr'!W1104</f>
        <v>0</v>
      </c>
      <c r="E1104">
        <f>'CLZ Pr'!B1104</f>
        <v>0</v>
      </c>
      <c r="F1104">
        <f>'CLZ Pr'!N1104</f>
        <v>0</v>
      </c>
      <c r="G1104">
        <f>'CLZ Pr'!X1104</f>
        <v>0</v>
      </c>
      <c r="H1104">
        <f>'CLZ Pr'!E1104</f>
        <v>0</v>
      </c>
      <c r="I1104">
        <f>'CLZ Pr'!U1104</f>
        <v>0</v>
      </c>
    </row>
    <row r="1105" spans="1:9">
      <c r="A1105" s="13" t="str">
        <f>IF('CLZ Pr'!C1105 = "", "", 'CLZ Pr'!C1105)</f>
        <v/>
      </c>
      <c r="B1105">
        <f>'CLZ Pr'!O1105</f>
        <v>0</v>
      </c>
      <c r="C1105" s="14">
        <f>'CLZ Pr'!H1105</f>
        <v>0</v>
      </c>
      <c r="D1105">
        <f>'CLZ Pr'!W1105</f>
        <v>0</v>
      </c>
      <c r="E1105">
        <f>'CLZ Pr'!B1105</f>
        <v>0</v>
      </c>
      <c r="F1105">
        <f>'CLZ Pr'!N1105</f>
        <v>0</v>
      </c>
      <c r="G1105">
        <f>'CLZ Pr'!X1105</f>
        <v>0</v>
      </c>
      <c r="H1105">
        <f>'CLZ Pr'!E1105</f>
        <v>0</v>
      </c>
      <c r="I1105">
        <f>'CLZ Pr'!U1105</f>
        <v>0</v>
      </c>
    </row>
    <row r="1106" spans="1:9">
      <c r="A1106" s="13" t="str">
        <f>IF('CLZ Pr'!C1106 = "", "", 'CLZ Pr'!C1106)</f>
        <v/>
      </c>
      <c r="B1106">
        <f>'CLZ Pr'!O1106</f>
        <v>0</v>
      </c>
      <c r="C1106" s="14">
        <f>'CLZ Pr'!H1106</f>
        <v>0</v>
      </c>
      <c r="D1106">
        <f>'CLZ Pr'!W1106</f>
        <v>0</v>
      </c>
      <c r="E1106">
        <f>'CLZ Pr'!B1106</f>
        <v>0</v>
      </c>
      <c r="F1106">
        <f>'CLZ Pr'!N1106</f>
        <v>0</v>
      </c>
      <c r="G1106">
        <f>'CLZ Pr'!X1106</f>
        <v>0</v>
      </c>
      <c r="H1106">
        <f>'CLZ Pr'!E1106</f>
        <v>0</v>
      </c>
      <c r="I1106">
        <f>'CLZ Pr'!U1106</f>
        <v>0</v>
      </c>
    </row>
    <row r="1107" spans="1:9">
      <c r="A1107" s="13" t="str">
        <f>IF('CLZ Pr'!C1107 = "", "", 'CLZ Pr'!C1107)</f>
        <v/>
      </c>
      <c r="B1107">
        <f>'CLZ Pr'!O1107</f>
        <v>0</v>
      </c>
      <c r="C1107" s="14">
        <f>'CLZ Pr'!H1107</f>
        <v>0</v>
      </c>
      <c r="D1107">
        <f>'CLZ Pr'!W1107</f>
        <v>0</v>
      </c>
      <c r="E1107">
        <f>'CLZ Pr'!B1107</f>
        <v>0</v>
      </c>
      <c r="F1107">
        <f>'CLZ Pr'!N1107</f>
        <v>0</v>
      </c>
      <c r="G1107">
        <f>'CLZ Pr'!X1107</f>
        <v>0</v>
      </c>
      <c r="H1107">
        <f>'CLZ Pr'!E1107</f>
        <v>0</v>
      </c>
      <c r="I1107">
        <f>'CLZ Pr'!U1107</f>
        <v>0</v>
      </c>
    </row>
    <row r="1108" spans="1:9">
      <c r="A1108" s="13" t="str">
        <f>IF('CLZ Pr'!C1108 = "", "", 'CLZ Pr'!C1108)</f>
        <v/>
      </c>
      <c r="B1108">
        <f>'CLZ Pr'!O1108</f>
        <v>0</v>
      </c>
      <c r="C1108" s="14">
        <f>'CLZ Pr'!H1108</f>
        <v>0</v>
      </c>
      <c r="D1108">
        <f>'CLZ Pr'!W1108</f>
        <v>0</v>
      </c>
      <c r="E1108">
        <f>'CLZ Pr'!B1108</f>
        <v>0</v>
      </c>
      <c r="F1108">
        <f>'CLZ Pr'!N1108</f>
        <v>0</v>
      </c>
      <c r="G1108">
        <f>'CLZ Pr'!X1108</f>
        <v>0</v>
      </c>
      <c r="H1108">
        <f>'CLZ Pr'!E1108</f>
        <v>0</v>
      </c>
      <c r="I1108">
        <f>'CLZ Pr'!U1108</f>
        <v>0</v>
      </c>
    </row>
    <row r="1109" spans="1:9">
      <c r="A1109" s="13" t="str">
        <f>IF('CLZ Pr'!C1109 = "", "", 'CLZ Pr'!C1109)</f>
        <v/>
      </c>
      <c r="B1109">
        <f>'CLZ Pr'!O1109</f>
        <v>0</v>
      </c>
      <c r="C1109" s="14">
        <f>'CLZ Pr'!H1109</f>
        <v>0</v>
      </c>
      <c r="D1109">
        <f>'CLZ Pr'!W1109</f>
        <v>0</v>
      </c>
      <c r="E1109">
        <f>'CLZ Pr'!B1109</f>
        <v>0</v>
      </c>
      <c r="F1109">
        <f>'CLZ Pr'!N1109</f>
        <v>0</v>
      </c>
      <c r="G1109">
        <f>'CLZ Pr'!X1109</f>
        <v>0</v>
      </c>
      <c r="H1109">
        <f>'CLZ Pr'!E1109</f>
        <v>0</v>
      </c>
      <c r="I1109">
        <f>'CLZ Pr'!U1109</f>
        <v>0</v>
      </c>
    </row>
    <row r="1110" spans="1:9">
      <c r="A1110" s="13" t="str">
        <f>IF('CLZ Pr'!C1110 = "", "", 'CLZ Pr'!C1110)</f>
        <v/>
      </c>
      <c r="B1110">
        <f>'CLZ Pr'!O1110</f>
        <v>0</v>
      </c>
      <c r="C1110" s="14">
        <f>'CLZ Pr'!H1110</f>
        <v>0</v>
      </c>
      <c r="D1110">
        <f>'CLZ Pr'!W1110</f>
        <v>0</v>
      </c>
      <c r="E1110">
        <f>'CLZ Pr'!B1110</f>
        <v>0</v>
      </c>
      <c r="F1110">
        <f>'CLZ Pr'!N1110</f>
        <v>0</v>
      </c>
      <c r="G1110">
        <f>'CLZ Pr'!X1110</f>
        <v>0</v>
      </c>
      <c r="H1110">
        <f>'CLZ Pr'!E1110</f>
        <v>0</v>
      </c>
      <c r="I1110">
        <f>'CLZ Pr'!U1110</f>
        <v>0</v>
      </c>
    </row>
    <row r="1111" spans="1:9">
      <c r="A1111" s="13" t="str">
        <f>IF('CLZ Pr'!C1111 = "", "", 'CLZ Pr'!C1111)</f>
        <v/>
      </c>
      <c r="B1111">
        <f>'CLZ Pr'!O1111</f>
        <v>0</v>
      </c>
      <c r="C1111" s="14">
        <f>'CLZ Pr'!H1111</f>
        <v>0</v>
      </c>
      <c r="D1111">
        <f>'CLZ Pr'!W1111</f>
        <v>0</v>
      </c>
      <c r="E1111">
        <f>'CLZ Pr'!B1111</f>
        <v>0</v>
      </c>
      <c r="F1111">
        <f>'CLZ Pr'!N1111</f>
        <v>0</v>
      </c>
      <c r="G1111">
        <f>'CLZ Pr'!X1111</f>
        <v>0</v>
      </c>
      <c r="H1111">
        <f>'CLZ Pr'!E1111</f>
        <v>0</v>
      </c>
      <c r="I1111">
        <f>'CLZ Pr'!U1111</f>
        <v>0</v>
      </c>
    </row>
    <row r="1112" spans="1:9">
      <c r="A1112" s="13" t="str">
        <f>IF('CLZ Pr'!C1112 = "", "", 'CLZ Pr'!C1112)</f>
        <v/>
      </c>
      <c r="B1112">
        <f>'CLZ Pr'!O1112</f>
        <v>0</v>
      </c>
      <c r="C1112" s="14">
        <f>'CLZ Pr'!H1112</f>
        <v>0</v>
      </c>
      <c r="D1112">
        <f>'CLZ Pr'!W1112</f>
        <v>0</v>
      </c>
      <c r="E1112">
        <f>'CLZ Pr'!B1112</f>
        <v>0</v>
      </c>
      <c r="F1112">
        <f>'CLZ Pr'!N1112</f>
        <v>0</v>
      </c>
      <c r="G1112">
        <f>'CLZ Pr'!X1112</f>
        <v>0</v>
      </c>
      <c r="H1112">
        <f>'CLZ Pr'!E1112</f>
        <v>0</v>
      </c>
      <c r="I1112">
        <f>'CLZ Pr'!U1112</f>
        <v>0</v>
      </c>
    </row>
    <row r="1113" spans="1:9">
      <c r="A1113" s="13" t="str">
        <f>IF('CLZ Pr'!C1113 = "", "", 'CLZ Pr'!C1113)</f>
        <v/>
      </c>
      <c r="B1113">
        <f>'CLZ Pr'!O1113</f>
        <v>0</v>
      </c>
      <c r="C1113" s="14">
        <f>'CLZ Pr'!H1113</f>
        <v>0</v>
      </c>
      <c r="D1113">
        <f>'CLZ Pr'!W1113</f>
        <v>0</v>
      </c>
      <c r="E1113">
        <f>'CLZ Pr'!B1113</f>
        <v>0</v>
      </c>
      <c r="F1113">
        <f>'CLZ Pr'!N1113</f>
        <v>0</v>
      </c>
      <c r="G1113">
        <f>'CLZ Pr'!X1113</f>
        <v>0</v>
      </c>
      <c r="H1113">
        <f>'CLZ Pr'!E1113</f>
        <v>0</v>
      </c>
      <c r="I1113">
        <f>'CLZ Pr'!U1113</f>
        <v>0</v>
      </c>
    </row>
    <row r="1114" spans="1:9">
      <c r="A1114" s="13" t="str">
        <f>IF('CLZ Pr'!C1114 = "", "", 'CLZ Pr'!C1114)</f>
        <v/>
      </c>
      <c r="B1114">
        <f>'CLZ Pr'!O1114</f>
        <v>0</v>
      </c>
      <c r="C1114" s="14">
        <f>'CLZ Pr'!H1114</f>
        <v>0</v>
      </c>
      <c r="D1114">
        <f>'CLZ Pr'!W1114</f>
        <v>0</v>
      </c>
      <c r="E1114">
        <f>'CLZ Pr'!B1114</f>
        <v>0</v>
      </c>
      <c r="F1114">
        <f>'CLZ Pr'!N1114</f>
        <v>0</v>
      </c>
      <c r="G1114">
        <f>'CLZ Pr'!X1114</f>
        <v>0</v>
      </c>
      <c r="H1114">
        <f>'CLZ Pr'!E1114</f>
        <v>0</v>
      </c>
      <c r="I1114">
        <f>'CLZ Pr'!U1114</f>
        <v>0</v>
      </c>
    </row>
    <row r="1115" spans="1:9">
      <c r="A1115" s="13" t="str">
        <f>IF('CLZ Pr'!C1115 = "", "", 'CLZ Pr'!C1115)</f>
        <v/>
      </c>
      <c r="B1115">
        <f>'CLZ Pr'!O1115</f>
        <v>0</v>
      </c>
      <c r="C1115" s="14">
        <f>'CLZ Pr'!H1115</f>
        <v>0</v>
      </c>
      <c r="D1115">
        <f>'CLZ Pr'!W1115</f>
        <v>0</v>
      </c>
      <c r="E1115">
        <f>'CLZ Pr'!B1115</f>
        <v>0</v>
      </c>
      <c r="F1115">
        <f>'CLZ Pr'!N1115</f>
        <v>0</v>
      </c>
      <c r="G1115">
        <f>'CLZ Pr'!X1115</f>
        <v>0</v>
      </c>
      <c r="H1115">
        <f>'CLZ Pr'!E1115</f>
        <v>0</v>
      </c>
      <c r="I1115">
        <f>'CLZ Pr'!U1115</f>
        <v>0</v>
      </c>
    </row>
    <row r="1116" spans="1:9">
      <c r="A1116" s="13" t="str">
        <f>IF('CLZ Pr'!C1116 = "", "", 'CLZ Pr'!C1116)</f>
        <v/>
      </c>
      <c r="B1116">
        <f>'CLZ Pr'!O1116</f>
        <v>0</v>
      </c>
      <c r="C1116" s="14">
        <f>'CLZ Pr'!H1116</f>
        <v>0</v>
      </c>
      <c r="D1116">
        <f>'CLZ Pr'!W1116</f>
        <v>0</v>
      </c>
      <c r="E1116">
        <f>'CLZ Pr'!B1116</f>
        <v>0</v>
      </c>
      <c r="F1116">
        <f>'CLZ Pr'!N1116</f>
        <v>0</v>
      </c>
      <c r="G1116">
        <f>'CLZ Pr'!X1116</f>
        <v>0</v>
      </c>
      <c r="H1116">
        <f>'CLZ Pr'!E1116</f>
        <v>0</v>
      </c>
      <c r="I1116">
        <f>'CLZ Pr'!U1116</f>
        <v>0</v>
      </c>
    </row>
    <row r="1117" spans="1:9">
      <c r="A1117" s="13" t="str">
        <f>IF('CLZ Pr'!C1117 = "", "", 'CLZ Pr'!C1117)</f>
        <v/>
      </c>
      <c r="B1117">
        <f>'CLZ Pr'!O1117</f>
        <v>0</v>
      </c>
      <c r="C1117" s="14">
        <f>'CLZ Pr'!H1117</f>
        <v>0</v>
      </c>
      <c r="D1117">
        <f>'CLZ Pr'!W1117</f>
        <v>0</v>
      </c>
      <c r="E1117">
        <f>'CLZ Pr'!B1117</f>
        <v>0</v>
      </c>
      <c r="F1117">
        <f>'CLZ Pr'!N1117</f>
        <v>0</v>
      </c>
      <c r="G1117">
        <f>'CLZ Pr'!X1117</f>
        <v>0</v>
      </c>
      <c r="H1117">
        <f>'CLZ Pr'!E1117</f>
        <v>0</v>
      </c>
      <c r="I1117">
        <f>'CLZ Pr'!U1117</f>
        <v>0</v>
      </c>
    </row>
    <row r="1118" spans="1:9">
      <c r="A1118" s="13" t="str">
        <f>IF('CLZ Pr'!C1118 = "", "", 'CLZ Pr'!C1118)</f>
        <v/>
      </c>
      <c r="B1118">
        <f>'CLZ Pr'!O1118</f>
        <v>0</v>
      </c>
      <c r="C1118" s="14">
        <f>'CLZ Pr'!H1118</f>
        <v>0</v>
      </c>
      <c r="D1118">
        <f>'CLZ Pr'!W1118</f>
        <v>0</v>
      </c>
      <c r="E1118">
        <f>'CLZ Pr'!B1118</f>
        <v>0</v>
      </c>
      <c r="F1118">
        <f>'CLZ Pr'!N1118</f>
        <v>0</v>
      </c>
      <c r="G1118">
        <f>'CLZ Pr'!X1118</f>
        <v>0</v>
      </c>
      <c r="H1118">
        <f>'CLZ Pr'!E1118</f>
        <v>0</v>
      </c>
      <c r="I1118">
        <f>'CLZ Pr'!U1118</f>
        <v>0</v>
      </c>
    </row>
    <row r="1119" spans="1:9">
      <c r="A1119" s="13" t="str">
        <f>IF('CLZ Pr'!C1119 = "", "", 'CLZ Pr'!C1119)</f>
        <v/>
      </c>
      <c r="B1119">
        <f>'CLZ Pr'!O1119</f>
        <v>0</v>
      </c>
      <c r="C1119" s="14">
        <f>'CLZ Pr'!H1119</f>
        <v>0</v>
      </c>
      <c r="D1119">
        <f>'CLZ Pr'!W1119</f>
        <v>0</v>
      </c>
      <c r="E1119">
        <f>'CLZ Pr'!B1119</f>
        <v>0</v>
      </c>
      <c r="F1119">
        <f>'CLZ Pr'!N1119</f>
        <v>0</v>
      </c>
      <c r="G1119">
        <f>'CLZ Pr'!X1119</f>
        <v>0</v>
      </c>
      <c r="H1119">
        <f>'CLZ Pr'!E1119</f>
        <v>0</v>
      </c>
      <c r="I1119">
        <f>'CLZ Pr'!U1119</f>
        <v>0</v>
      </c>
    </row>
    <row r="1120" spans="1:9">
      <c r="A1120" s="13" t="str">
        <f>IF('CLZ Pr'!C1120 = "", "", 'CLZ Pr'!C1120)</f>
        <v/>
      </c>
      <c r="B1120">
        <f>'CLZ Pr'!O1120</f>
        <v>0</v>
      </c>
      <c r="C1120" s="14">
        <f>'CLZ Pr'!H1120</f>
        <v>0</v>
      </c>
      <c r="D1120">
        <f>'CLZ Pr'!W1120</f>
        <v>0</v>
      </c>
      <c r="E1120">
        <f>'CLZ Pr'!B1120</f>
        <v>0</v>
      </c>
      <c r="F1120">
        <f>'CLZ Pr'!N1120</f>
        <v>0</v>
      </c>
      <c r="G1120">
        <f>'CLZ Pr'!X1120</f>
        <v>0</v>
      </c>
      <c r="H1120">
        <f>'CLZ Pr'!E1120</f>
        <v>0</v>
      </c>
      <c r="I1120">
        <f>'CLZ Pr'!U1120</f>
        <v>0</v>
      </c>
    </row>
    <row r="1121" spans="1:9">
      <c r="A1121" s="13" t="str">
        <f>IF('CLZ Pr'!C1121 = "", "", 'CLZ Pr'!C1121)</f>
        <v/>
      </c>
      <c r="B1121">
        <f>'CLZ Pr'!O1121</f>
        <v>0</v>
      </c>
      <c r="C1121" s="14">
        <f>'CLZ Pr'!H1121</f>
        <v>0</v>
      </c>
      <c r="D1121">
        <f>'CLZ Pr'!W1121</f>
        <v>0</v>
      </c>
      <c r="E1121">
        <f>'CLZ Pr'!B1121</f>
        <v>0</v>
      </c>
      <c r="F1121">
        <f>'CLZ Pr'!N1121</f>
        <v>0</v>
      </c>
      <c r="G1121">
        <f>'CLZ Pr'!X1121</f>
        <v>0</v>
      </c>
      <c r="H1121">
        <f>'CLZ Pr'!E1121</f>
        <v>0</v>
      </c>
      <c r="I1121">
        <f>'CLZ Pr'!U1121</f>
        <v>0</v>
      </c>
    </row>
    <row r="1122" spans="1:9">
      <c r="A1122" s="13" t="str">
        <f>IF('CLZ Pr'!C1122 = "", "", 'CLZ Pr'!C1122)</f>
        <v/>
      </c>
      <c r="B1122">
        <f>'CLZ Pr'!O1122</f>
        <v>0</v>
      </c>
      <c r="C1122" s="14">
        <f>'CLZ Pr'!H1122</f>
        <v>0</v>
      </c>
      <c r="D1122">
        <f>'CLZ Pr'!W1122</f>
        <v>0</v>
      </c>
      <c r="E1122">
        <f>'CLZ Pr'!B1122</f>
        <v>0</v>
      </c>
      <c r="F1122">
        <f>'CLZ Pr'!N1122</f>
        <v>0</v>
      </c>
      <c r="G1122">
        <f>'CLZ Pr'!X1122</f>
        <v>0</v>
      </c>
      <c r="H1122">
        <f>'CLZ Pr'!E1122</f>
        <v>0</v>
      </c>
      <c r="I1122">
        <f>'CLZ Pr'!U1122</f>
        <v>0</v>
      </c>
    </row>
    <row r="1123" spans="1:9">
      <c r="A1123" s="13" t="str">
        <f>IF('CLZ Pr'!C1123 = "", "", 'CLZ Pr'!C1123)</f>
        <v/>
      </c>
      <c r="B1123">
        <f>'CLZ Pr'!O1123</f>
        <v>0</v>
      </c>
      <c r="C1123" s="14">
        <f>'CLZ Pr'!H1123</f>
        <v>0</v>
      </c>
      <c r="D1123">
        <f>'CLZ Pr'!W1123</f>
        <v>0</v>
      </c>
      <c r="E1123">
        <f>'CLZ Pr'!B1123</f>
        <v>0</v>
      </c>
      <c r="F1123">
        <f>'CLZ Pr'!N1123</f>
        <v>0</v>
      </c>
      <c r="G1123">
        <f>'CLZ Pr'!X1123</f>
        <v>0</v>
      </c>
      <c r="H1123">
        <f>'CLZ Pr'!E1123</f>
        <v>0</v>
      </c>
      <c r="I1123">
        <f>'CLZ Pr'!U1123</f>
        <v>0</v>
      </c>
    </row>
    <row r="1124" spans="1:9">
      <c r="A1124" s="13" t="str">
        <f>IF('CLZ Pr'!C1124 = "", "", 'CLZ Pr'!C1124)</f>
        <v/>
      </c>
      <c r="B1124">
        <f>'CLZ Pr'!O1124</f>
        <v>0</v>
      </c>
      <c r="C1124" s="14">
        <f>'CLZ Pr'!H1124</f>
        <v>0</v>
      </c>
      <c r="D1124">
        <f>'CLZ Pr'!W1124</f>
        <v>0</v>
      </c>
      <c r="E1124">
        <f>'CLZ Pr'!B1124</f>
        <v>0</v>
      </c>
      <c r="F1124">
        <f>'CLZ Pr'!N1124</f>
        <v>0</v>
      </c>
      <c r="G1124">
        <f>'CLZ Pr'!X1124</f>
        <v>0</v>
      </c>
      <c r="H1124">
        <f>'CLZ Pr'!E1124</f>
        <v>0</v>
      </c>
      <c r="I1124">
        <f>'CLZ Pr'!U1124</f>
        <v>0</v>
      </c>
    </row>
    <row r="1125" spans="1:9">
      <c r="A1125" s="13" t="str">
        <f>IF('CLZ Pr'!C1125 = "", "", 'CLZ Pr'!C1125)</f>
        <v/>
      </c>
      <c r="B1125">
        <f>'CLZ Pr'!O1125</f>
        <v>0</v>
      </c>
      <c r="C1125" s="14">
        <f>'CLZ Pr'!H1125</f>
        <v>0</v>
      </c>
      <c r="D1125">
        <f>'CLZ Pr'!W1125</f>
        <v>0</v>
      </c>
      <c r="E1125">
        <f>'CLZ Pr'!B1125</f>
        <v>0</v>
      </c>
      <c r="F1125">
        <f>'CLZ Pr'!N1125</f>
        <v>0</v>
      </c>
      <c r="G1125">
        <f>'CLZ Pr'!X1125</f>
        <v>0</v>
      </c>
      <c r="H1125">
        <f>'CLZ Pr'!E1125</f>
        <v>0</v>
      </c>
      <c r="I1125">
        <f>'CLZ Pr'!U1125</f>
        <v>0</v>
      </c>
    </row>
    <row r="1126" spans="1:9">
      <c r="A1126" s="13" t="str">
        <f>IF('CLZ Pr'!C1126 = "", "", 'CLZ Pr'!C1126)</f>
        <v/>
      </c>
      <c r="B1126">
        <f>'CLZ Pr'!O1126</f>
        <v>0</v>
      </c>
      <c r="C1126" s="14">
        <f>'CLZ Pr'!H1126</f>
        <v>0</v>
      </c>
      <c r="D1126">
        <f>'CLZ Pr'!W1126</f>
        <v>0</v>
      </c>
      <c r="E1126">
        <f>'CLZ Pr'!B1126</f>
        <v>0</v>
      </c>
      <c r="F1126">
        <f>'CLZ Pr'!N1126</f>
        <v>0</v>
      </c>
      <c r="G1126">
        <f>'CLZ Pr'!X1126</f>
        <v>0</v>
      </c>
      <c r="H1126">
        <f>'CLZ Pr'!E1126</f>
        <v>0</v>
      </c>
      <c r="I1126">
        <f>'CLZ Pr'!U1126</f>
        <v>0</v>
      </c>
    </row>
    <row r="1127" spans="1:9">
      <c r="A1127" s="13" t="str">
        <f>IF('CLZ Pr'!C1127 = "", "", 'CLZ Pr'!C1127)</f>
        <v/>
      </c>
      <c r="B1127">
        <f>'CLZ Pr'!O1127</f>
        <v>0</v>
      </c>
      <c r="C1127" s="14">
        <f>'CLZ Pr'!H1127</f>
        <v>0</v>
      </c>
      <c r="D1127">
        <f>'CLZ Pr'!W1127</f>
        <v>0</v>
      </c>
      <c r="E1127">
        <f>'CLZ Pr'!B1127</f>
        <v>0</v>
      </c>
      <c r="F1127">
        <f>'CLZ Pr'!N1127</f>
        <v>0</v>
      </c>
      <c r="G1127">
        <f>'CLZ Pr'!X1127</f>
        <v>0</v>
      </c>
      <c r="H1127">
        <f>'CLZ Pr'!E1127</f>
        <v>0</v>
      </c>
      <c r="I1127">
        <f>'CLZ Pr'!U1127</f>
        <v>0</v>
      </c>
    </row>
    <row r="1128" spans="1:9">
      <c r="A1128" s="13" t="str">
        <f>IF('CLZ Pr'!C1128 = "", "", 'CLZ Pr'!C1128)</f>
        <v/>
      </c>
      <c r="B1128">
        <f>'CLZ Pr'!O1128</f>
        <v>0</v>
      </c>
      <c r="C1128" s="14">
        <f>'CLZ Pr'!H1128</f>
        <v>0</v>
      </c>
      <c r="D1128">
        <f>'CLZ Pr'!W1128</f>
        <v>0</v>
      </c>
      <c r="E1128">
        <f>'CLZ Pr'!B1128</f>
        <v>0</v>
      </c>
      <c r="F1128">
        <f>'CLZ Pr'!N1128</f>
        <v>0</v>
      </c>
      <c r="G1128">
        <f>'CLZ Pr'!X1128</f>
        <v>0</v>
      </c>
      <c r="H1128">
        <f>'CLZ Pr'!E1128</f>
        <v>0</v>
      </c>
      <c r="I1128">
        <f>'CLZ Pr'!U1128</f>
        <v>0</v>
      </c>
    </row>
    <row r="1129" spans="1:9">
      <c r="A1129" s="13" t="str">
        <f>IF('CLZ Pr'!C1129 = "", "", 'CLZ Pr'!C1129)</f>
        <v/>
      </c>
      <c r="B1129">
        <f>'CLZ Pr'!O1129</f>
        <v>0</v>
      </c>
      <c r="C1129" s="14">
        <f>'CLZ Pr'!H1129</f>
        <v>0</v>
      </c>
      <c r="D1129">
        <f>'CLZ Pr'!W1129</f>
        <v>0</v>
      </c>
      <c r="E1129">
        <f>'CLZ Pr'!B1129</f>
        <v>0</v>
      </c>
      <c r="F1129">
        <f>'CLZ Pr'!N1129</f>
        <v>0</v>
      </c>
      <c r="G1129">
        <f>'CLZ Pr'!X1129</f>
        <v>0</v>
      </c>
      <c r="H1129">
        <f>'CLZ Pr'!E1129</f>
        <v>0</v>
      </c>
      <c r="I1129">
        <f>'CLZ Pr'!U1129</f>
        <v>0</v>
      </c>
    </row>
    <row r="1130" spans="1:9">
      <c r="A1130" s="13" t="str">
        <f>IF('CLZ Pr'!C1130 = "", "", 'CLZ Pr'!C1130)</f>
        <v/>
      </c>
      <c r="B1130">
        <f>'CLZ Pr'!O1130</f>
        <v>0</v>
      </c>
      <c r="C1130" s="14">
        <f>'CLZ Pr'!H1130</f>
        <v>0</v>
      </c>
      <c r="D1130">
        <f>'CLZ Pr'!W1130</f>
        <v>0</v>
      </c>
      <c r="E1130">
        <f>'CLZ Pr'!B1130</f>
        <v>0</v>
      </c>
      <c r="F1130">
        <f>'CLZ Pr'!N1130</f>
        <v>0</v>
      </c>
      <c r="G1130">
        <f>'CLZ Pr'!X1130</f>
        <v>0</v>
      </c>
      <c r="H1130">
        <f>'CLZ Pr'!E1130</f>
        <v>0</v>
      </c>
      <c r="I1130">
        <f>'CLZ Pr'!U1130</f>
        <v>0</v>
      </c>
    </row>
    <row r="1131" spans="1:9">
      <c r="A1131" s="13" t="str">
        <f>IF('CLZ Pr'!C1131 = "", "", 'CLZ Pr'!C1131)</f>
        <v/>
      </c>
      <c r="B1131">
        <f>'CLZ Pr'!O1131</f>
        <v>0</v>
      </c>
      <c r="C1131" s="14">
        <f>'CLZ Pr'!H1131</f>
        <v>0</v>
      </c>
      <c r="D1131">
        <f>'CLZ Pr'!W1131</f>
        <v>0</v>
      </c>
      <c r="E1131">
        <f>'CLZ Pr'!B1131</f>
        <v>0</v>
      </c>
      <c r="F1131">
        <f>'CLZ Pr'!N1131</f>
        <v>0</v>
      </c>
      <c r="G1131">
        <f>'CLZ Pr'!X1131</f>
        <v>0</v>
      </c>
      <c r="H1131">
        <f>'CLZ Pr'!E1131</f>
        <v>0</v>
      </c>
      <c r="I1131">
        <f>'CLZ Pr'!U1131</f>
        <v>0</v>
      </c>
    </row>
    <row r="1132" spans="1:9">
      <c r="A1132" s="13" t="str">
        <f>IF('CLZ Pr'!C1132 = "", "", 'CLZ Pr'!C1132)</f>
        <v/>
      </c>
      <c r="B1132">
        <f>'CLZ Pr'!O1132</f>
        <v>0</v>
      </c>
      <c r="C1132" s="14">
        <f>'CLZ Pr'!H1132</f>
        <v>0</v>
      </c>
      <c r="D1132">
        <f>'CLZ Pr'!W1132</f>
        <v>0</v>
      </c>
      <c r="E1132">
        <f>'CLZ Pr'!B1132</f>
        <v>0</v>
      </c>
      <c r="F1132">
        <f>'CLZ Pr'!N1132</f>
        <v>0</v>
      </c>
      <c r="G1132">
        <f>'CLZ Pr'!X1132</f>
        <v>0</v>
      </c>
      <c r="H1132">
        <f>'CLZ Pr'!E1132</f>
        <v>0</v>
      </c>
      <c r="I1132">
        <f>'CLZ Pr'!U1132</f>
        <v>0</v>
      </c>
    </row>
    <row r="1133" spans="1:9">
      <c r="A1133" s="13" t="str">
        <f>IF('CLZ Pr'!C1133 = "", "", 'CLZ Pr'!C1133)</f>
        <v/>
      </c>
      <c r="B1133">
        <f>'CLZ Pr'!O1133</f>
        <v>0</v>
      </c>
      <c r="C1133" s="14">
        <f>'CLZ Pr'!H1133</f>
        <v>0</v>
      </c>
      <c r="D1133">
        <f>'CLZ Pr'!W1133</f>
        <v>0</v>
      </c>
      <c r="E1133">
        <f>'CLZ Pr'!B1133</f>
        <v>0</v>
      </c>
      <c r="F1133">
        <f>'CLZ Pr'!N1133</f>
        <v>0</v>
      </c>
      <c r="G1133">
        <f>'CLZ Pr'!X1133</f>
        <v>0</v>
      </c>
      <c r="H1133">
        <f>'CLZ Pr'!E1133</f>
        <v>0</v>
      </c>
      <c r="I1133">
        <f>'CLZ Pr'!U1133</f>
        <v>0</v>
      </c>
    </row>
    <row r="1134" spans="1:9">
      <c r="A1134" s="13" t="str">
        <f>IF('CLZ Pr'!C1134 = "", "", 'CLZ Pr'!C1134)</f>
        <v/>
      </c>
      <c r="B1134">
        <f>'CLZ Pr'!O1134</f>
        <v>0</v>
      </c>
      <c r="C1134" s="14">
        <f>'CLZ Pr'!H1134</f>
        <v>0</v>
      </c>
      <c r="D1134">
        <f>'CLZ Pr'!W1134</f>
        <v>0</v>
      </c>
      <c r="E1134">
        <f>'CLZ Pr'!B1134</f>
        <v>0</v>
      </c>
      <c r="F1134">
        <f>'CLZ Pr'!N1134</f>
        <v>0</v>
      </c>
      <c r="G1134">
        <f>'CLZ Pr'!X1134</f>
        <v>0</v>
      </c>
      <c r="H1134">
        <f>'CLZ Pr'!E1134</f>
        <v>0</v>
      </c>
      <c r="I1134">
        <f>'CLZ Pr'!U1134</f>
        <v>0</v>
      </c>
    </row>
    <row r="1135" spans="1:9">
      <c r="A1135" s="13" t="str">
        <f>IF('CLZ Pr'!C1135 = "", "", 'CLZ Pr'!C1135)</f>
        <v/>
      </c>
      <c r="B1135">
        <f>'CLZ Pr'!O1135</f>
        <v>0</v>
      </c>
      <c r="C1135" s="14">
        <f>'CLZ Pr'!H1135</f>
        <v>0</v>
      </c>
      <c r="D1135">
        <f>'CLZ Pr'!W1135</f>
        <v>0</v>
      </c>
      <c r="E1135">
        <f>'CLZ Pr'!B1135</f>
        <v>0</v>
      </c>
      <c r="F1135">
        <f>'CLZ Pr'!N1135</f>
        <v>0</v>
      </c>
      <c r="G1135">
        <f>'CLZ Pr'!X1135</f>
        <v>0</v>
      </c>
      <c r="H1135">
        <f>'CLZ Pr'!E1135</f>
        <v>0</v>
      </c>
      <c r="I1135">
        <f>'CLZ Pr'!U1135</f>
        <v>0</v>
      </c>
    </row>
    <row r="1136" spans="1:9">
      <c r="A1136" s="13" t="str">
        <f>IF('CLZ Pr'!C1136 = "", "", 'CLZ Pr'!C1136)</f>
        <v/>
      </c>
      <c r="B1136">
        <f>'CLZ Pr'!O1136</f>
        <v>0</v>
      </c>
      <c r="C1136" s="14">
        <f>'CLZ Pr'!H1136</f>
        <v>0</v>
      </c>
      <c r="D1136">
        <f>'CLZ Pr'!W1136</f>
        <v>0</v>
      </c>
      <c r="E1136">
        <f>'CLZ Pr'!B1136</f>
        <v>0</v>
      </c>
      <c r="F1136">
        <f>'CLZ Pr'!N1136</f>
        <v>0</v>
      </c>
      <c r="G1136">
        <f>'CLZ Pr'!X1136</f>
        <v>0</v>
      </c>
      <c r="H1136">
        <f>'CLZ Pr'!E1136</f>
        <v>0</v>
      </c>
      <c r="I1136">
        <f>'CLZ Pr'!U1136</f>
        <v>0</v>
      </c>
    </row>
    <row r="1137" spans="1:9">
      <c r="A1137" s="13" t="str">
        <f>IF('CLZ Pr'!C1137 = "", "", 'CLZ Pr'!C1137)</f>
        <v/>
      </c>
      <c r="B1137">
        <f>'CLZ Pr'!O1137</f>
        <v>0</v>
      </c>
      <c r="C1137" s="14">
        <f>'CLZ Pr'!H1137</f>
        <v>0</v>
      </c>
      <c r="D1137">
        <f>'CLZ Pr'!W1137</f>
        <v>0</v>
      </c>
      <c r="E1137">
        <f>'CLZ Pr'!B1137</f>
        <v>0</v>
      </c>
      <c r="F1137">
        <f>'CLZ Pr'!N1137</f>
        <v>0</v>
      </c>
      <c r="G1137">
        <f>'CLZ Pr'!X1137</f>
        <v>0</v>
      </c>
      <c r="H1137">
        <f>'CLZ Pr'!E1137</f>
        <v>0</v>
      </c>
      <c r="I1137">
        <f>'CLZ Pr'!U1137</f>
        <v>0</v>
      </c>
    </row>
    <row r="1138" spans="1:9">
      <c r="A1138" s="13" t="str">
        <f>IF('CLZ Pr'!C1138 = "", "", 'CLZ Pr'!C1138)</f>
        <v/>
      </c>
      <c r="B1138">
        <f>'CLZ Pr'!O1138</f>
        <v>0</v>
      </c>
      <c r="C1138" s="14">
        <f>'CLZ Pr'!H1138</f>
        <v>0</v>
      </c>
      <c r="D1138">
        <f>'CLZ Pr'!W1138</f>
        <v>0</v>
      </c>
      <c r="E1138">
        <f>'CLZ Pr'!B1138</f>
        <v>0</v>
      </c>
      <c r="F1138">
        <f>'CLZ Pr'!N1138</f>
        <v>0</v>
      </c>
      <c r="G1138">
        <f>'CLZ Pr'!X1138</f>
        <v>0</v>
      </c>
      <c r="H1138">
        <f>'CLZ Pr'!E1138</f>
        <v>0</v>
      </c>
      <c r="I1138">
        <f>'CLZ Pr'!U1138</f>
        <v>0</v>
      </c>
    </row>
    <row r="1139" spans="1:9">
      <c r="A1139" s="13" t="str">
        <f>IF('CLZ Pr'!C1139 = "", "", 'CLZ Pr'!C1139)</f>
        <v/>
      </c>
      <c r="B1139">
        <f>'CLZ Pr'!O1139</f>
        <v>0</v>
      </c>
      <c r="C1139" s="14">
        <f>'CLZ Pr'!H1139</f>
        <v>0</v>
      </c>
      <c r="D1139">
        <f>'CLZ Pr'!W1139</f>
        <v>0</v>
      </c>
      <c r="E1139">
        <f>'CLZ Pr'!B1139</f>
        <v>0</v>
      </c>
      <c r="F1139">
        <f>'CLZ Pr'!N1139</f>
        <v>0</v>
      </c>
      <c r="G1139">
        <f>'CLZ Pr'!X1139</f>
        <v>0</v>
      </c>
      <c r="H1139">
        <f>'CLZ Pr'!E1139</f>
        <v>0</v>
      </c>
      <c r="I1139">
        <f>'CLZ Pr'!U1139</f>
        <v>0</v>
      </c>
    </row>
    <row r="1140" spans="1:9">
      <c r="A1140" s="13" t="str">
        <f>IF('CLZ Pr'!C1140 = "", "", 'CLZ Pr'!C1140)</f>
        <v/>
      </c>
      <c r="B1140">
        <f>'CLZ Pr'!O1140</f>
        <v>0</v>
      </c>
      <c r="C1140" s="14">
        <f>'CLZ Pr'!H1140</f>
        <v>0</v>
      </c>
      <c r="D1140">
        <f>'CLZ Pr'!W1140</f>
        <v>0</v>
      </c>
      <c r="E1140">
        <f>'CLZ Pr'!B1140</f>
        <v>0</v>
      </c>
      <c r="F1140">
        <f>'CLZ Pr'!N1140</f>
        <v>0</v>
      </c>
      <c r="G1140">
        <f>'CLZ Pr'!X1140</f>
        <v>0</v>
      </c>
      <c r="H1140">
        <f>'CLZ Pr'!E1140</f>
        <v>0</v>
      </c>
      <c r="I1140">
        <f>'CLZ Pr'!U1140</f>
        <v>0</v>
      </c>
    </row>
    <row r="1141" spans="1:9">
      <c r="A1141" s="13" t="str">
        <f>IF('CLZ Pr'!C1141 = "", "", 'CLZ Pr'!C1141)</f>
        <v/>
      </c>
      <c r="B1141">
        <f>'CLZ Pr'!O1141</f>
        <v>0</v>
      </c>
      <c r="C1141" s="14">
        <f>'CLZ Pr'!H1141</f>
        <v>0</v>
      </c>
      <c r="D1141">
        <f>'CLZ Pr'!W1141</f>
        <v>0</v>
      </c>
      <c r="E1141">
        <f>'CLZ Pr'!B1141</f>
        <v>0</v>
      </c>
      <c r="F1141">
        <f>'CLZ Pr'!N1141</f>
        <v>0</v>
      </c>
      <c r="G1141">
        <f>'CLZ Pr'!X1141</f>
        <v>0</v>
      </c>
      <c r="H1141">
        <f>'CLZ Pr'!E1141</f>
        <v>0</v>
      </c>
      <c r="I1141">
        <f>'CLZ Pr'!U1141</f>
        <v>0</v>
      </c>
    </row>
    <row r="1142" spans="1:9">
      <c r="A1142" s="13" t="str">
        <f>IF('CLZ Pr'!C1142 = "", "", 'CLZ Pr'!C1142)</f>
        <v/>
      </c>
      <c r="B1142">
        <f>'CLZ Pr'!O1142</f>
        <v>0</v>
      </c>
      <c r="C1142" s="14">
        <f>'CLZ Pr'!H1142</f>
        <v>0</v>
      </c>
      <c r="D1142">
        <f>'CLZ Pr'!W1142</f>
        <v>0</v>
      </c>
      <c r="E1142">
        <f>'CLZ Pr'!B1142</f>
        <v>0</v>
      </c>
      <c r="F1142">
        <f>'CLZ Pr'!N1142</f>
        <v>0</v>
      </c>
      <c r="G1142">
        <f>'CLZ Pr'!X1142</f>
        <v>0</v>
      </c>
      <c r="H1142">
        <f>'CLZ Pr'!E1142</f>
        <v>0</v>
      </c>
      <c r="I1142">
        <f>'CLZ Pr'!U1142</f>
        <v>0</v>
      </c>
    </row>
    <row r="1143" spans="1:9">
      <c r="A1143" s="13" t="str">
        <f>IF('CLZ Pr'!C1143 = "", "", 'CLZ Pr'!C1143)</f>
        <v/>
      </c>
      <c r="B1143">
        <f>'CLZ Pr'!O1143</f>
        <v>0</v>
      </c>
      <c r="C1143" s="14">
        <f>'CLZ Pr'!H1143</f>
        <v>0</v>
      </c>
      <c r="D1143">
        <f>'CLZ Pr'!W1143</f>
        <v>0</v>
      </c>
      <c r="E1143">
        <f>'CLZ Pr'!B1143</f>
        <v>0</v>
      </c>
      <c r="F1143">
        <f>'CLZ Pr'!N1143</f>
        <v>0</v>
      </c>
      <c r="G1143">
        <f>'CLZ Pr'!X1143</f>
        <v>0</v>
      </c>
      <c r="H1143">
        <f>'CLZ Pr'!E1143</f>
        <v>0</v>
      </c>
      <c r="I1143">
        <f>'CLZ Pr'!U1143</f>
        <v>0</v>
      </c>
    </row>
    <row r="1144" spans="1:9">
      <c r="A1144" s="13" t="str">
        <f>IF('CLZ Pr'!C1144 = "", "", 'CLZ Pr'!C1144)</f>
        <v/>
      </c>
      <c r="B1144">
        <f>'CLZ Pr'!O1144</f>
        <v>0</v>
      </c>
      <c r="C1144" s="14">
        <f>'CLZ Pr'!H1144</f>
        <v>0</v>
      </c>
      <c r="D1144">
        <f>'CLZ Pr'!W1144</f>
        <v>0</v>
      </c>
      <c r="E1144">
        <f>'CLZ Pr'!B1144</f>
        <v>0</v>
      </c>
      <c r="F1144">
        <f>'CLZ Pr'!N1144</f>
        <v>0</v>
      </c>
      <c r="G1144">
        <f>'CLZ Pr'!X1144</f>
        <v>0</v>
      </c>
      <c r="H1144">
        <f>'CLZ Pr'!E1144</f>
        <v>0</v>
      </c>
      <c r="I1144">
        <f>'CLZ Pr'!U1144</f>
        <v>0</v>
      </c>
    </row>
    <row r="1145" spans="1:9">
      <c r="A1145" s="13" t="str">
        <f>IF('CLZ Pr'!C1145 = "", "", 'CLZ Pr'!C1145)</f>
        <v/>
      </c>
      <c r="B1145">
        <f>'CLZ Pr'!O1145</f>
        <v>0</v>
      </c>
      <c r="C1145" s="14">
        <f>'CLZ Pr'!H1145</f>
        <v>0</v>
      </c>
      <c r="D1145">
        <f>'CLZ Pr'!W1145</f>
        <v>0</v>
      </c>
      <c r="E1145">
        <f>'CLZ Pr'!B1145</f>
        <v>0</v>
      </c>
      <c r="F1145">
        <f>'CLZ Pr'!N1145</f>
        <v>0</v>
      </c>
      <c r="G1145">
        <f>'CLZ Pr'!X1145</f>
        <v>0</v>
      </c>
      <c r="H1145">
        <f>'CLZ Pr'!E1145</f>
        <v>0</v>
      </c>
      <c r="I1145">
        <f>'CLZ Pr'!U1145</f>
        <v>0</v>
      </c>
    </row>
    <row r="1146" spans="1:9">
      <c r="A1146" s="13" t="str">
        <f>IF('CLZ Pr'!C1146 = "", "", 'CLZ Pr'!C1146)</f>
        <v/>
      </c>
      <c r="B1146">
        <f>'CLZ Pr'!O1146</f>
        <v>0</v>
      </c>
      <c r="C1146" s="14">
        <f>'CLZ Pr'!H1146</f>
        <v>0</v>
      </c>
      <c r="D1146">
        <f>'CLZ Pr'!W1146</f>
        <v>0</v>
      </c>
      <c r="E1146">
        <f>'CLZ Pr'!B1146</f>
        <v>0</v>
      </c>
      <c r="F1146">
        <f>'CLZ Pr'!N1146</f>
        <v>0</v>
      </c>
      <c r="G1146">
        <f>'CLZ Pr'!X1146</f>
        <v>0</v>
      </c>
      <c r="H1146">
        <f>'CLZ Pr'!E1146</f>
        <v>0</v>
      </c>
      <c r="I1146">
        <f>'CLZ Pr'!U1146</f>
        <v>0</v>
      </c>
    </row>
    <row r="1147" spans="1:9">
      <c r="A1147" s="13" t="str">
        <f>IF('CLZ Pr'!C1147 = "", "", 'CLZ Pr'!C1147)</f>
        <v/>
      </c>
      <c r="B1147">
        <f>'CLZ Pr'!O1147</f>
        <v>0</v>
      </c>
      <c r="C1147" s="14">
        <f>'CLZ Pr'!H1147</f>
        <v>0</v>
      </c>
      <c r="D1147">
        <f>'CLZ Pr'!W1147</f>
        <v>0</v>
      </c>
      <c r="E1147">
        <f>'CLZ Pr'!B1147</f>
        <v>0</v>
      </c>
      <c r="F1147">
        <f>'CLZ Pr'!N1147</f>
        <v>0</v>
      </c>
      <c r="G1147">
        <f>'CLZ Pr'!X1147</f>
        <v>0</v>
      </c>
      <c r="H1147">
        <f>'CLZ Pr'!E1147</f>
        <v>0</v>
      </c>
      <c r="I1147">
        <f>'CLZ Pr'!U1147</f>
        <v>0</v>
      </c>
    </row>
    <row r="1148" spans="1:9">
      <c r="A1148" s="13" t="str">
        <f>IF('CLZ Pr'!C1148 = "", "", 'CLZ Pr'!C1148)</f>
        <v/>
      </c>
      <c r="B1148">
        <f>'CLZ Pr'!O1148</f>
        <v>0</v>
      </c>
      <c r="C1148" s="14">
        <f>'CLZ Pr'!H1148</f>
        <v>0</v>
      </c>
      <c r="D1148">
        <f>'CLZ Pr'!W1148</f>
        <v>0</v>
      </c>
      <c r="E1148">
        <f>'CLZ Pr'!B1148</f>
        <v>0</v>
      </c>
      <c r="F1148">
        <f>'CLZ Pr'!N1148</f>
        <v>0</v>
      </c>
      <c r="G1148">
        <f>'CLZ Pr'!X1148</f>
        <v>0</v>
      </c>
      <c r="H1148">
        <f>'CLZ Pr'!E1148</f>
        <v>0</v>
      </c>
      <c r="I1148">
        <f>'CLZ Pr'!U1148</f>
        <v>0</v>
      </c>
    </row>
    <row r="1149" spans="1:9">
      <c r="A1149" s="13" t="str">
        <f>IF('CLZ Pr'!C1149 = "", "", 'CLZ Pr'!C1149)</f>
        <v/>
      </c>
      <c r="B1149">
        <f>'CLZ Pr'!O1149</f>
        <v>0</v>
      </c>
      <c r="C1149" s="14">
        <f>'CLZ Pr'!H1149</f>
        <v>0</v>
      </c>
      <c r="D1149">
        <f>'CLZ Pr'!W1149</f>
        <v>0</v>
      </c>
      <c r="E1149">
        <f>'CLZ Pr'!B1149</f>
        <v>0</v>
      </c>
      <c r="F1149">
        <f>'CLZ Pr'!N1149</f>
        <v>0</v>
      </c>
      <c r="G1149">
        <f>'CLZ Pr'!X1149</f>
        <v>0</v>
      </c>
      <c r="H1149">
        <f>'CLZ Pr'!E1149</f>
        <v>0</v>
      </c>
      <c r="I1149">
        <f>'CLZ Pr'!U1149</f>
        <v>0</v>
      </c>
    </row>
    <row r="1150" spans="1:9">
      <c r="A1150" s="13" t="str">
        <f>IF('CLZ Pr'!C1150 = "", "", 'CLZ Pr'!C1150)</f>
        <v/>
      </c>
      <c r="B1150">
        <f>'CLZ Pr'!O1150</f>
        <v>0</v>
      </c>
      <c r="C1150" s="14">
        <f>'CLZ Pr'!H1150</f>
        <v>0</v>
      </c>
      <c r="D1150">
        <f>'CLZ Pr'!W1150</f>
        <v>0</v>
      </c>
      <c r="E1150">
        <f>'CLZ Pr'!B1150</f>
        <v>0</v>
      </c>
      <c r="F1150">
        <f>'CLZ Pr'!N1150</f>
        <v>0</v>
      </c>
      <c r="G1150">
        <f>'CLZ Pr'!X1150</f>
        <v>0</v>
      </c>
      <c r="H1150">
        <f>'CLZ Pr'!E1150</f>
        <v>0</v>
      </c>
      <c r="I1150">
        <f>'CLZ Pr'!U1150</f>
        <v>0</v>
      </c>
    </row>
    <row r="1151" spans="1:9">
      <c r="A1151" s="13" t="str">
        <f>IF('CLZ Pr'!C1151 = "", "", 'CLZ Pr'!C1151)</f>
        <v/>
      </c>
      <c r="B1151">
        <f>'CLZ Pr'!O1151</f>
        <v>0</v>
      </c>
      <c r="C1151" s="14">
        <f>'CLZ Pr'!H1151</f>
        <v>0</v>
      </c>
      <c r="D1151">
        <f>'CLZ Pr'!W1151</f>
        <v>0</v>
      </c>
      <c r="E1151">
        <f>'CLZ Pr'!B1151</f>
        <v>0</v>
      </c>
      <c r="F1151">
        <f>'CLZ Pr'!N1151</f>
        <v>0</v>
      </c>
      <c r="G1151">
        <f>'CLZ Pr'!X1151</f>
        <v>0</v>
      </c>
      <c r="H1151">
        <f>'CLZ Pr'!E1151</f>
        <v>0</v>
      </c>
      <c r="I1151">
        <f>'CLZ Pr'!U1151</f>
        <v>0</v>
      </c>
    </row>
    <row r="1152" spans="1:9">
      <c r="A1152" s="13" t="str">
        <f>IF('CLZ Pr'!C1152 = "", "", 'CLZ Pr'!C1152)</f>
        <v/>
      </c>
      <c r="B1152">
        <f>'CLZ Pr'!O1152</f>
        <v>0</v>
      </c>
      <c r="C1152" s="14">
        <f>'CLZ Pr'!H1152</f>
        <v>0</v>
      </c>
      <c r="D1152">
        <f>'CLZ Pr'!W1152</f>
        <v>0</v>
      </c>
      <c r="E1152">
        <f>'CLZ Pr'!B1152</f>
        <v>0</v>
      </c>
      <c r="F1152">
        <f>'CLZ Pr'!N1152</f>
        <v>0</v>
      </c>
      <c r="G1152">
        <f>'CLZ Pr'!X1152</f>
        <v>0</v>
      </c>
      <c r="H1152">
        <f>'CLZ Pr'!E1152</f>
        <v>0</v>
      </c>
      <c r="I1152">
        <f>'CLZ Pr'!U1152</f>
        <v>0</v>
      </c>
    </row>
    <row r="1153" spans="1:9">
      <c r="A1153" s="13" t="str">
        <f>IF('CLZ Pr'!C1153 = "", "", 'CLZ Pr'!C1153)</f>
        <v/>
      </c>
      <c r="B1153">
        <f>'CLZ Pr'!O1153</f>
        <v>0</v>
      </c>
      <c r="C1153" s="14">
        <f>'CLZ Pr'!H1153</f>
        <v>0</v>
      </c>
      <c r="D1153">
        <f>'CLZ Pr'!W1153</f>
        <v>0</v>
      </c>
      <c r="E1153">
        <f>'CLZ Pr'!B1153</f>
        <v>0</v>
      </c>
      <c r="F1153">
        <f>'CLZ Pr'!N1153</f>
        <v>0</v>
      </c>
      <c r="G1153">
        <f>'CLZ Pr'!X1153</f>
        <v>0</v>
      </c>
      <c r="H1153">
        <f>'CLZ Pr'!E1153</f>
        <v>0</v>
      </c>
      <c r="I1153">
        <f>'CLZ Pr'!U1153</f>
        <v>0</v>
      </c>
    </row>
    <row r="1154" spans="1:9">
      <c r="A1154" s="13" t="str">
        <f>IF('CLZ Pr'!C1154 = "", "", 'CLZ Pr'!C1154)</f>
        <v/>
      </c>
      <c r="B1154">
        <f>'CLZ Pr'!O1154</f>
        <v>0</v>
      </c>
      <c r="C1154" s="14">
        <f>'CLZ Pr'!H1154</f>
        <v>0</v>
      </c>
      <c r="D1154">
        <f>'CLZ Pr'!W1154</f>
        <v>0</v>
      </c>
      <c r="E1154">
        <f>'CLZ Pr'!B1154</f>
        <v>0</v>
      </c>
      <c r="F1154">
        <f>'CLZ Pr'!N1154</f>
        <v>0</v>
      </c>
      <c r="G1154">
        <f>'CLZ Pr'!X1154</f>
        <v>0</v>
      </c>
      <c r="H1154">
        <f>'CLZ Pr'!E1154</f>
        <v>0</v>
      </c>
      <c r="I1154">
        <f>'CLZ Pr'!U1154</f>
        <v>0</v>
      </c>
    </row>
    <row r="1155" spans="1:9">
      <c r="A1155" s="13" t="str">
        <f>IF('CLZ Pr'!C1155 = "", "", 'CLZ Pr'!C1155)</f>
        <v/>
      </c>
      <c r="B1155">
        <f>'CLZ Pr'!O1155</f>
        <v>0</v>
      </c>
      <c r="C1155" s="14">
        <f>'CLZ Pr'!H1155</f>
        <v>0</v>
      </c>
      <c r="D1155">
        <f>'CLZ Pr'!W1155</f>
        <v>0</v>
      </c>
      <c r="E1155">
        <f>'CLZ Pr'!B1155</f>
        <v>0</v>
      </c>
      <c r="F1155">
        <f>'CLZ Pr'!N1155</f>
        <v>0</v>
      </c>
      <c r="G1155">
        <f>'CLZ Pr'!X1155</f>
        <v>0</v>
      </c>
      <c r="H1155">
        <f>'CLZ Pr'!E1155</f>
        <v>0</v>
      </c>
      <c r="I1155">
        <f>'CLZ Pr'!U1155</f>
        <v>0</v>
      </c>
    </row>
    <row r="1156" spans="1:9">
      <c r="A1156" s="13" t="str">
        <f>IF('CLZ Pr'!C1156 = "", "", 'CLZ Pr'!C1156)</f>
        <v/>
      </c>
      <c r="B1156">
        <f>'CLZ Pr'!O1156</f>
        <v>0</v>
      </c>
      <c r="C1156" s="14">
        <f>'CLZ Pr'!H1156</f>
        <v>0</v>
      </c>
      <c r="D1156">
        <f>'CLZ Pr'!W1156</f>
        <v>0</v>
      </c>
      <c r="E1156">
        <f>'CLZ Pr'!B1156</f>
        <v>0</v>
      </c>
      <c r="F1156">
        <f>'CLZ Pr'!N1156</f>
        <v>0</v>
      </c>
      <c r="G1156">
        <f>'CLZ Pr'!X1156</f>
        <v>0</v>
      </c>
      <c r="H1156">
        <f>'CLZ Pr'!E1156</f>
        <v>0</v>
      </c>
      <c r="I1156">
        <f>'CLZ Pr'!U1156</f>
        <v>0</v>
      </c>
    </row>
    <row r="1157" spans="1:9">
      <c r="A1157" s="13" t="str">
        <f>IF('CLZ Pr'!C1157 = "", "", 'CLZ Pr'!C1157)</f>
        <v/>
      </c>
      <c r="B1157">
        <f>'CLZ Pr'!O1157</f>
        <v>0</v>
      </c>
      <c r="C1157" s="14">
        <f>'CLZ Pr'!H1157</f>
        <v>0</v>
      </c>
      <c r="D1157">
        <f>'CLZ Pr'!W1157</f>
        <v>0</v>
      </c>
      <c r="E1157">
        <f>'CLZ Pr'!B1157</f>
        <v>0</v>
      </c>
      <c r="F1157">
        <f>'CLZ Pr'!N1157</f>
        <v>0</v>
      </c>
      <c r="G1157">
        <f>'CLZ Pr'!X1157</f>
        <v>0</v>
      </c>
      <c r="H1157">
        <f>'CLZ Pr'!E1157</f>
        <v>0</v>
      </c>
      <c r="I1157">
        <f>'CLZ Pr'!U1157</f>
        <v>0</v>
      </c>
    </row>
    <row r="1158" spans="1:9">
      <c r="A1158" s="13" t="str">
        <f>IF('CLZ Pr'!C1158 = "", "", 'CLZ Pr'!C1158)</f>
        <v/>
      </c>
      <c r="B1158">
        <f>'CLZ Pr'!O1158</f>
        <v>0</v>
      </c>
      <c r="C1158" s="14">
        <f>'CLZ Pr'!H1158</f>
        <v>0</v>
      </c>
      <c r="D1158">
        <f>'CLZ Pr'!W1158</f>
        <v>0</v>
      </c>
      <c r="E1158">
        <f>'CLZ Pr'!B1158</f>
        <v>0</v>
      </c>
      <c r="F1158">
        <f>'CLZ Pr'!N1158</f>
        <v>0</v>
      </c>
      <c r="G1158">
        <f>'CLZ Pr'!X1158</f>
        <v>0</v>
      </c>
      <c r="H1158">
        <f>'CLZ Pr'!E1158</f>
        <v>0</v>
      </c>
      <c r="I1158">
        <f>'CLZ Pr'!U1158</f>
        <v>0</v>
      </c>
    </row>
    <row r="1159" spans="1:9">
      <c r="A1159" s="13" t="str">
        <f>IF('CLZ Pr'!C1159 = "", "", 'CLZ Pr'!C1159)</f>
        <v/>
      </c>
      <c r="B1159">
        <f>'CLZ Pr'!O1159</f>
        <v>0</v>
      </c>
      <c r="C1159" s="14">
        <f>'CLZ Pr'!H1159</f>
        <v>0</v>
      </c>
      <c r="D1159">
        <f>'CLZ Pr'!W1159</f>
        <v>0</v>
      </c>
      <c r="E1159">
        <f>'CLZ Pr'!B1159</f>
        <v>0</v>
      </c>
      <c r="F1159">
        <f>'CLZ Pr'!N1159</f>
        <v>0</v>
      </c>
      <c r="G1159">
        <f>'CLZ Pr'!X1159</f>
        <v>0</v>
      </c>
      <c r="H1159">
        <f>'CLZ Pr'!E1159</f>
        <v>0</v>
      </c>
      <c r="I1159">
        <f>'CLZ Pr'!U1159</f>
        <v>0</v>
      </c>
    </row>
    <row r="1160" spans="1:9">
      <c r="A1160" s="13" t="str">
        <f>IF('CLZ Pr'!C1160 = "", "", 'CLZ Pr'!C1160)</f>
        <v/>
      </c>
      <c r="B1160">
        <f>'CLZ Pr'!O1160</f>
        <v>0</v>
      </c>
      <c r="C1160" s="14">
        <f>'CLZ Pr'!H1160</f>
        <v>0</v>
      </c>
      <c r="D1160">
        <f>'CLZ Pr'!W1160</f>
        <v>0</v>
      </c>
      <c r="E1160">
        <f>'CLZ Pr'!B1160</f>
        <v>0</v>
      </c>
      <c r="F1160">
        <f>'CLZ Pr'!N1160</f>
        <v>0</v>
      </c>
      <c r="G1160">
        <f>'CLZ Pr'!X1160</f>
        <v>0</v>
      </c>
      <c r="H1160">
        <f>'CLZ Pr'!E1160</f>
        <v>0</v>
      </c>
      <c r="I1160">
        <f>'CLZ Pr'!U1160</f>
        <v>0</v>
      </c>
    </row>
    <row r="1161" spans="1:9">
      <c r="A1161" s="13" t="str">
        <f>IF('CLZ Pr'!C1161 = "", "", 'CLZ Pr'!C1161)</f>
        <v/>
      </c>
      <c r="B1161">
        <f>'CLZ Pr'!O1161</f>
        <v>0</v>
      </c>
      <c r="C1161" s="14">
        <f>'CLZ Pr'!H1161</f>
        <v>0</v>
      </c>
      <c r="D1161">
        <f>'CLZ Pr'!W1161</f>
        <v>0</v>
      </c>
      <c r="E1161">
        <f>'CLZ Pr'!B1161</f>
        <v>0</v>
      </c>
      <c r="F1161">
        <f>'CLZ Pr'!N1161</f>
        <v>0</v>
      </c>
      <c r="G1161">
        <f>'CLZ Pr'!X1161</f>
        <v>0</v>
      </c>
      <c r="H1161">
        <f>'CLZ Pr'!E1161</f>
        <v>0</v>
      </c>
      <c r="I1161">
        <f>'CLZ Pr'!U1161</f>
        <v>0</v>
      </c>
    </row>
    <row r="1162" spans="1:9">
      <c r="A1162" s="13" t="str">
        <f>IF('CLZ Pr'!C1162 = "", "", 'CLZ Pr'!C1162)</f>
        <v/>
      </c>
      <c r="B1162">
        <f>'CLZ Pr'!O1162</f>
        <v>0</v>
      </c>
      <c r="C1162" s="14">
        <f>'CLZ Pr'!H1162</f>
        <v>0</v>
      </c>
      <c r="D1162">
        <f>'CLZ Pr'!W1162</f>
        <v>0</v>
      </c>
      <c r="E1162">
        <f>'CLZ Pr'!B1162</f>
        <v>0</v>
      </c>
      <c r="F1162">
        <f>'CLZ Pr'!N1162</f>
        <v>0</v>
      </c>
      <c r="G1162">
        <f>'CLZ Pr'!X1162</f>
        <v>0</v>
      </c>
      <c r="H1162">
        <f>'CLZ Pr'!E1162</f>
        <v>0</v>
      </c>
      <c r="I1162">
        <f>'CLZ Pr'!U1162</f>
        <v>0</v>
      </c>
    </row>
    <row r="1163" spans="1:9">
      <c r="A1163" s="13" t="str">
        <f>IF('CLZ Pr'!C1163 = "", "", 'CLZ Pr'!C1163)</f>
        <v/>
      </c>
      <c r="B1163">
        <f>'CLZ Pr'!O1163</f>
        <v>0</v>
      </c>
      <c r="C1163" s="14">
        <f>'CLZ Pr'!H1163</f>
        <v>0</v>
      </c>
      <c r="D1163">
        <f>'CLZ Pr'!W1163</f>
        <v>0</v>
      </c>
      <c r="E1163">
        <f>'CLZ Pr'!B1163</f>
        <v>0</v>
      </c>
      <c r="F1163">
        <f>'CLZ Pr'!N1163</f>
        <v>0</v>
      </c>
      <c r="G1163">
        <f>'CLZ Pr'!X1163</f>
        <v>0</v>
      </c>
      <c r="H1163">
        <f>'CLZ Pr'!E1163</f>
        <v>0</v>
      </c>
      <c r="I1163">
        <f>'CLZ Pr'!U1163</f>
        <v>0</v>
      </c>
    </row>
    <row r="1164" spans="1:9">
      <c r="A1164" s="13" t="str">
        <f>IF('CLZ Pr'!C1164 = "", "", 'CLZ Pr'!C1164)</f>
        <v/>
      </c>
      <c r="B1164">
        <f>'CLZ Pr'!O1164</f>
        <v>0</v>
      </c>
      <c r="C1164" s="14">
        <f>'CLZ Pr'!H1164</f>
        <v>0</v>
      </c>
      <c r="D1164">
        <f>'CLZ Pr'!W1164</f>
        <v>0</v>
      </c>
      <c r="E1164">
        <f>'CLZ Pr'!B1164</f>
        <v>0</v>
      </c>
      <c r="F1164">
        <f>'CLZ Pr'!N1164</f>
        <v>0</v>
      </c>
      <c r="G1164">
        <f>'CLZ Pr'!X1164</f>
        <v>0</v>
      </c>
      <c r="H1164">
        <f>'CLZ Pr'!E1164</f>
        <v>0</v>
      </c>
      <c r="I1164">
        <f>'CLZ Pr'!U1164</f>
        <v>0</v>
      </c>
    </row>
    <row r="1165" spans="1:9">
      <c r="A1165" s="13" t="str">
        <f>IF('CLZ Pr'!C1165 = "", "", 'CLZ Pr'!C1165)</f>
        <v/>
      </c>
      <c r="B1165">
        <f>'CLZ Pr'!O1165</f>
        <v>0</v>
      </c>
      <c r="C1165" s="14">
        <f>'CLZ Pr'!H1165</f>
        <v>0</v>
      </c>
      <c r="D1165">
        <f>'CLZ Pr'!W1165</f>
        <v>0</v>
      </c>
      <c r="E1165">
        <f>'CLZ Pr'!B1165</f>
        <v>0</v>
      </c>
      <c r="F1165">
        <f>'CLZ Pr'!N1165</f>
        <v>0</v>
      </c>
      <c r="G1165">
        <f>'CLZ Pr'!X1165</f>
        <v>0</v>
      </c>
      <c r="H1165">
        <f>'CLZ Pr'!E1165</f>
        <v>0</v>
      </c>
      <c r="I1165">
        <f>'CLZ Pr'!U1165</f>
        <v>0</v>
      </c>
    </row>
    <row r="1166" spans="1:9">
      <c r="A1166" s="13" t="str">
        <f>IF('CLZ Pr'!C1166 = "", "", 'CLZ Pr'!C1166)</f>
        <v/>
      </c>
      <c r="B1166">
        <f>'CLZ Pr'!O1166</f>
        <v>0</v>
      </c>
      <c r="C1166" s="14">
        <f>'CLZ Pr'!H1166</f>
        <v>0</v>
      </c>
      <c r="D1166">
        <f>'CLZ Pr'!W1166</f>
        <v>0</v>
      </c>
      <c r="E1166">
        <f>'CLZ Pr'!B1166</f>
        <v>0</v>
      </c>
      <c r="F1166">
        <f>'CLZ Pr'!N1166</f>
        <v>0</v>
      </c>
      <c r="G1166">
        <f>'CLZ Pr'!X1166</f>
        <v>0</v>
      </c>
      <c r="H1166">
        <f>'CLZ Pr'!E1166</f>
        <v>0</v>
      </c>
      <c r="I1166">
        <f>'CLZ Pr'!U1166</f>
        <v>0</v>
      </c>
    </row>
    <row r="1167" spans="1:9">
      <c r="A1167" s="13" t="str">
        <f>IF('CLZ Pr'!C1167 = "", "", 'CLZ Pr'!C1167)</f>
        <v/>
      </c>
      <c r="B1167">
        <f>'CLZ Pr'!O1167</f>
        <v>0</v>
      </c>
      <c r="C1167" s="14">
        <f>'CLZ Pr'!H1167</f>
        <v>0</v>
      </c>
      <c r="D1167">
        <f>'CLZ Pr'!W1167</f>
        <v>0</v>
      </c>
      <c r="E1167">
        <f>'CLZ Pr'!B1167</f>
        <v>0</v>
      </c>
      <c r="F1167">
        <f>'CLZ Pr'!N1167</f>
        <v>0</v>
      </c>
      <c r="G1167">
        <f>'CLZ Pr'!X1167</f>
        <v>0</v>
      </c>
      <c r="H1167">
        <f>'CLZ Pr'!E1167</f>
        <v>0</v>
      </c>
      <c r="I1167">
        <f>'CLZ Pr'!U1167</f>
        <v>0</v>
      </c>
    </row>
    <row r="1168" spans="1:9">
      <c r="A1168" s="13" t="str">
        <f>IF('CLZ Pr'!C1168 = "", "", 'CLZ Pr'!C1168)</f>
        <v/>
      </c>
      <c r="B1168">
        <f>'CLZ Pr'!O1168</f>
        <v>0</v>
      </c>
      <c r="C1168" s="14">
        <f>'CLZ Pr'!H1168</f>
        <v>0</v>
      </c>
      <c r="D1168">
        <f>'CLZ Pr'!W1168</f>
        <v>0</v>
      </c>
      <c r="E1168">
        <f>'CLZ Pr'!B1168</f>
        <v>0</v>
      </c>
      <c r="F1168">
        <f>'CLZ Pr'!N1168</f>
        <v>0</v>
      </c>
      <c r="G1168">
        <f>'CLZ Pr'!X1168</f>
        <v>0</v>
      </c>
      <c r="H1168">
        <f>'CLZ Pr'!E1168</f>
        <v>0</v>
      </c>
      <c r="I1168">
        <f>'CLZ Pr'!U1168</f>
        <v>0</v>
      </c>
    </row>
    <row r="1169" spans="1:9">
      <c r="A1169" s="13" t="str">
        <f>IF('CLZ Pr'!C1169 = "", "", 'CLZ Pr'!C1169)</f>
        <v/>
      </c>
      <c r="B1169">
        <f>'CLZ Pr'!O1169</f>
        <v>0</v>
      </c>
      <c r="C1169" s="14">
        <f>'CLZ Pr'!H1169</f>
        <v>0</v>
      </c>
      <c r="D1169">
        <f>'CLZ Pr'!W1169</f>
        <v>0</v>
      </c>
      <c r="E1169">
        <f>'CLZ Pr'!B1169</f>
        <v>0</v>
      </c>
      <c r="F1169">
        <f>'CLZ Pr'!N1169</f>
        <v>0</v>
      </c>
      <c r="G1169">
        <f>'CLZ Pr'!X1169</f>
        <v>0</v>
      </c>
      <c r="H1169">
        <f>'CLZ Pr'!E1169</f>
        <v>0</v>
      </c>
      <c r="I1169">
        <f>'CLZ Pr'!U1169</f>
        <v>0</v>
      </c>
    </row>
    <row r="1170" spans="1:9">
      <c r="A1170" s="13" t="str">
        <f>IF('CLZ Pr'!C1170 = "", "", 'CLZ Pr'!C1170)</f>
        <v/>
      </c>
      <c r="B1170">
        <f>'CLZ Pr'!O1170</f>
        <v>0</v>
      </c>
      <c r="C1170" s="14">
        <f>'CLZ Pr'!H1170</f>
        <v>0</v>
      </c>
      <c r="D1170">
        <f>'CLZ Pr'!W1170</f>
        <v>0</v>
      </c>
      <c r="E1170">
        <f>'CLZ Pr'!B1170</f>
        <v>0</v>
      </c>
      <c r="F1170">
        <f>'CLZ Pr'!N1170</f>
        <v>0</v>
      </c>
      <c r="G1170">
        <f>'CLZ Pr'!X1170</f>
        <v>0</v>
      </c>
      <c r="H1170">
        <f>'CLZ Pr'!E1170</f>
        <v>0</v>
      </c>
      <c r="I1170">
        <f>'CLZ Pr'!U1170</f>
        <v>0</v>
      </c>
    </row>
    <row r="1171" spans="1:9">
      <c r="A1171" s="13" t="str">
        <f>IF('CLZ Pr'!C1171 = "", "", 'CLZ Pr'!C1171)</f>
        <v/>
      </c>
      <c r="B1171">
        <f>'CLZ Pr'!O1171</f>
        <v>0</v>
      </c>
      <c r="C1171" s="14">
        <f>'CLZ Pr'!H1171</f>
        <v>0</v>
      </c>
      <c r="D1171">
        <f>'CLZ Pr'!W1171</f>
        <v>0</v>
      </c>
      <c r="E1171">
        <f>'CLZ Pr'!B1171</f>
        <v>0</v>
      </c>
      <c r="F1171">
        <f>'CLZ Pr'!N1171</f>
        <v>0</v>
      </c>
      <c r="G1171">
        <f>'CLZ Pr'!X1171</f>
        <v>0</v>
      </c>
      <c r="H1171">
        <f>'CLZ Pr'!E1171</f>
        <v>0</v>
      </c>
      <c r="I1171">
        <f>'CLZ Pr'!U1171</f>
        <v>0</v>
      </c>
    </row>
    <row r="1172" spans="1:9">
      <c r="A1172" s="13" t="str">
        <f>IF('CLZ Pr'!C1172 = "", "", 'CLZ Pr'!C1172)</f>
        <v/>
      </c>
      <c r="B1172">
        <f>'CLZ Pr'!O1172</f>
        <v>0</v>
      </c>
      <c r="C1172" s="14">
        <f>'CLZ Pr'!H1172</f>
        <v>0</v>
      </c>
      <c r="D1172">
        <f>'CLZ Pr'!W1172</f>
        <v>0</v>
      </c>
      <c r="E1172">
        <f>'CLZ Pr'!B1172</f>
        <v>0</v>
      </c>
      <c r="F1172">
        <f>'CLZ Pr'!N1172</f>
        <v>0</v>
      </c>
      <c r="G1172">
        <f>'CLZ Pr'!X1172</f>
        <v>0</v>
      </c>
      <c r="H1172">
        <f>'CLZ Pr'!E1172</f>
        <v>0</v>
      </c>
      <c r="I1172">
        <f>'CLZ Pr'!U1172</f>
        <v>0</v>
      </c>
    </row>
    <row r="1173" spans="1:9">
      <c r="A1173" s="13" t="str">
        <f>IF('CLZ Pr'!C1173 = "", "", 'CLZ Pr'!C1173)</f>
        <v/>
      </c>
      <c r="B1173">
        <f>'CLZ Pr'!O1173</f>
        <v>0</v>
      </c>
      <c r="C1173" s="14">
        <f>'CLZ Pr'!H1173</f>
        <v>0</v>
      </c>
      <c r="D1173">
        <f>'CLZ Pr'!W1173</f>
        <v>0</v>
      </c>
      <c r="E1173">
        <f>'CLZ Pr'!B1173</f>
        <v>0</v>
      </c>
      <c r="F1173">
        <f>'CLZ Pr'!N1173</f>
        <v>0</v>
      </c>
      <c r="G1173">
        <f>'CLZ Pr'!X1173</f>
        <v>0</v>
      </c>
      <c r="H1173">
        <f>'CLZ Pr'!E1173</f>
        <v>0</v>
      </c>
      <c r="I1173">
        <f>'CLZ Pr'!U1173</f>
        <v>0</v>
      </c>
    </row>
    <row r="1174" spans="1:9">
      <c r="A1174" s="13" t="str">
        <f>IF('CLZ Pr'!C1174 = "", "", 'CLZ Pr'!C1174)</f>
        <v/>
      </c>
      <c r="B1174">
        <f>'CLZ Pr'!O1174</f>
        <v>0</v>
      </c>
      <c r="C1174" s="14">
        <f>'CLZ Pr'!H1174</f>
        <v>0</v>
      </c>
      <c r="D1174">
        <f>'CLZ Pr'!W1174</f>
        <v>0</v>
      </c>
      <c r="E1174">
        <f>'CLZ Pr'!B1174</f>
        <v>0</v>
      </c>
      <c r="F1174">
        <f>'CLZ Pr'!N1174</f>
        <v>0</v>
      </c>
      <c r="G1174">
        <f>'CLZ Pr'!X1174</f>
        <v>0</v>
      </c>
      <c r="H1174">
        <f>'CLZ Pr'!E1174</f>
        <v>0</v>
      </c>
      <c r="I1174">
        <f>'CLZ Pr'!U1174</f>
        <v>0</v>
      </c>
    </row>
    <row r="1175" spans="1:9">
      <c r="A1175" s="13" t="str">
        <f>IF('CLZ Pr'!C1175 = "", "", 'CLZ Pr'!C1175)</f>
        <v/>
      </c>
      <c r="B1175">
        <f>'CLZ Pr'!O1175</f>
        <v>0</v>
      </c>
      <c r="C1175" s="14">
        <f>'CLZ Pr'!H1175</f>
        <v>0</v>
      </c>
      <c r="D1175">
        <f>'CLZ Pr'!W1175</f>
        <v>0</v>
      </c>
      <c r="E1175">
        <f>'CLZ Pr'!B1175</f>
        <v>0</v>
      </c>
      <c r="F1175">
        <f>'CLZ Pr'!N1175</f>
        <v>0</v>
      </c>
      <c r="G1175">
        <f>'CLZ Pr'!X1175</f>
        <v>0</v>
      </c>
      <c r="H1175">
        <f>'CLZ Pr'!E1175</f>
        <v>0</v>
      </c>
      <c r="I1175">
        <f>'CLZ Pr'!U1175</f>
        <v>0</v>
      </c>
    </row>
    <row r="1176" spans="1:9">
      <c r="A1176" s="13" t="str">
        <f>IF('CLZ Pr'!C1176 = "", "", 'CLZ Pr'!C1176)</f>
        <v/>
      </c>
      <c r="B1176">
        <f>'CLZ Pr'!O1176</f>
        <v>0</v>
      </c>
      <c r="C1176" s="14">
        <f>'CLZ Pr'!H1176</f>
        <v>0</v>
      </c>
      <c r="D1176">
        <f>'CLZ Pr'!W1176</f>
        <v>0</v>
      </c>
      <c r="E1176">
        <f>'CLZ Pr'!B1176</f>
        <v>0</v>
      </c>
      <c r="F1176">
        <f>'CLZ Pr'!N1176</f>
        <v>0</v>
      </c>
      <c r="G1176">
        <f>'CLZ Pr'!X1176</f>
        <v>0</v>
      </c>
      <c r="H1176">
        <f>'CLZ Pr'!E1176</f>
        <v>0</v>
      </c>
      <c r="I1176">
        <f>'CLZ Pr'!U1176</f>
        <v>0</v>
      </c>
    </row>
    <row r="1177" spans="1:9">
      <c r="A1177" s="13" t="str">
        <f>IF('CLZ Pr'!C1177 = "", "", 'CLZ Pr'!C1177)</f>
        <v/>
      </c>
      <c r="B1177">
        <f>'CLZ Pr'!O1177</f>
        <v>0</v>
      </c>
      <c r="C1177" s="14">
        <f>'CLZ Pr'!H1177</f>
        <v>0</v>
      </c>
      <c r="D1177">
        <f>'CLZ Pr'!W1177</f>
        <v>0</v>
      </c>
      <c r="E1177">
        <f>'CLZ Pr'!B1177</f>
        <v>0</v>
      </c>
      <c r="F1177">
        <f>'CLZ Pr'!N1177</f>
        <v>0</v>
      </c>
      <c r="G1177">
        <f>'CLZ Pr'!X1177</f>
        <v>0</v>
      </c>
      <c r="H1177">
        <f>'CLZ Pr'!E1177</f>
        <v>0</v>
      </c>
      <c r="I1177">
        <f>'CLZ Pr'!U1177</f>
        <v>0</v>
      </c>
    </row>
    <row r="1178" spans="1:9">
      <c r="A1178" s="13" t="str">
        <f>IF('CLZ Pr'!C1178 = "", "", 'CLZ Pr'!C1178)</f>
        <v/>
      </c>
      <c r="B1178">
        <f>'CLZ Pr'!O1178</f>
        <v>0</v>
      </c>
      <c r="C1178" s="14">
        <f>'CLZ Pr'!H1178</f>
        <v>0</v>
      </c>
      <c r="D1178">
        <f>'CLZ Pr'!W1178</f>
        <v>0</v>
      </c>
      <c r="E1178">
        <f>'CLZ Pr'!B1178</f>
        <v>0</v>
      </c>
      <c r="F1178">
        <f>'CLZ Pr'!N1178</f>
        <v>0</v>
      </c>
      <c r="G1178">
        <f>'CLZ Pr'!X1178</f>
        <v>0</v>
      </c>
      <c r="H1178">
        <f>'CLZ Pr'!E1178</f>
        <v>0</v>
      </c>
      <c r="I1178">
        <f>'CLZ Pr'!U1178</f>
        <v>0</v>
      </c>
    </row>
    <row r="1179" spans="1:9">
      <c r="A1179" s="13" t="str">
        <f>IF('CLZ Pr'!C1179 = "", "", 'CLZ Pr'!C1179)</f>
        <v/>
      </c>
      <c r="B1179">
        <f>'CLZ Pr'!O1179</f>
        <v>0</v>
      </c>
      <c r="C1179" s="14">
        <f>'CLZ Pr'!H1179</f>
        <v>0</v>
      </c>
      <c r="D1179">
        <f>'CLZ Pr'!W1179</f>
        <v>0</v>
      </c>
      <c r="E1179">
        <f>'CLZ Pr'!B1179</f>
        <v>0</v>
      </c>
      <c r="F1179">
        <f>'CLZ Pr'!N1179</f>
        <v>0</v>
      </c>
      <c r="G1179">
        <f>'CLZ Pr'!X1179</f>
        <v>0</v>
      </c>
      <c r="H1179">
        <f>'CLZ Pr'!E1179</f>
        <v>0</v>
      </c>
      <c r="I1179">
        <f>'CLZ Pr'!U1179</f>
        <v>0</v>
      </c>
    </row>
    <row r="1180" spans="1:9">
      <c r="A1180" s="13" t="str">
        <f>IF('CLZ Pr'!C1180 = "", "", 'CLZ Pr'!C1180)</f>
        <v/>
      </c>
      <c r="B1180">
        <f>'CLZ Pr'!O1180</f>
        <v>0</v>
      </c>
      <c r="C1180" s="14">
        <f>'CLZ Pr'!H1180</f>
        <v>0</v>
      </c>
      <c r="D1180">
        <f>'CLZ Pr'!W1180</f>
        <v>0</v>
      </c>
      <c r="E1180">
        <f>'CLZ Pr'!B1180</f>
        <v>0</v>
      </c>
      <c r="F1180">
        <f>'CLZ Pr'!N1180</f>
        <v>0</v>
      </c>
      <c r="G1180">
        <f>'CLZ Pr'!X1180</f>
        <v>0</v>
      </c>
      <c r="H1180">
        <f>'CLZ Pr'!E1180</f>
        <v>0</v>
      </c>
      <c r="I1180">
        <f>'CLZ Pr'!U1180</f>
        <v>0</v>
      </c>
    </row>
    <row r="1181" spans="1:9">
      <c r="A1181" s="13" t="str">
        <f>IF('CLZ Pr'!C1181 = "", "", 'CLZ Pr'!C1181)</f>
        <v/>
      </c>
      <c r="B1181">
        <f>'CLZ Pr'!O1181</f>
        <v>0</v>
      </c>
      <c r="C1181" s="14">
        <f>'CLZ Pr'!H1181</f>
        <v>0</v>
      </c>
      <c r="D1181">
        <f>'CLZ Pr'!W1181</f>
        <v>0</v>
      </c>
      <c r="E1181">
        <f>'CLZ Pr'!B1181</f>
        <v>0</v>
      </c>
      <c r="F1181">
        <f>'CLZ Pr'!N1181</f>
        <v>0</v>
      </c>
      <c r="G1181">
        <f>'CLZ Pr'!X1181</f>
        <v>0</v>
      </c>
      <c r="H1181">
        <f>'CLZ Pr'!E1181</f>
        <v>0</v>
      </c>
      <c r="I1181">
        <f>'CLZ Pr'!U1181</f>
        <v>0</v>
      </c>
    </row>
    <row r="1182" spans="1:9">
      <c r="A1182" s="13" t="str">
        <f>IF('CLZ Pr'!C1182 = "", "", 'CLZ Pr'!C1182)</f>
        <v/>
      </c>
      <c r="B1182">
        <f>'CLZ Pr'!O1182</f>
        <v>0</v>
      </c>
      <c r="C1182" s="14">
        <f>'CLZ Pr'!H1182</f>
        <v>0</v>
      </c>
      <c r="D1182">
        <f>'CLZ Pr'!W1182</f>
        <v>0</v>
      </c>
      <c r="E1182">
        <f>'CLZ Pr'!B1182</f>
        <v>0</v>
      </c>
      <c r="F1182">
        <f>'CLZ Pr'!N1182</f>
        <v>0</v>
      </c>
      <c r="G1182">
        <f>'CLZ Pr'!X1182</f>
        <v>0</v>
      </c>
      <c r="H1182">
        <f>'CLZ Pr'!E1182</f>
        <v>0</v>
      </c>
      <c r="I1182">
        <f>'CLZ Pr'!U1182</f>
        <v>0</v>
      </c>
    </row>
    <row r="1183" spans="1:9">
      <c r="A1183" s="13" t="str">
        <f>IF('CLZ Pr'!C1183 = "", "", 'CLZ Pr'!C1183)</f>
        <v/>
      </c>
      <c r="B1183">
        <f>'CLZ Pr'!O1183</f>
        <v>0</v>
      </c>
      <c r="C1183" s="14">
        <f>'CLZ Pr'!H1183</f>
        <v>0</v>
      </c>
      <c r="D1183">
        <f>'CLZ Pr'!W1183</f>
        <v>0</v>
      </c>
      <c r="E1183">
        <f>'CLZ Pr'!B1183</f>
        <v>0</v>
      </c>
      <c r="F1183">
        <f>'CLZ Pr'!N1183</f>
        <v>0</v>
      </c>
      <c r="G1183">
        <f>'CLZ Pr'!X1183</f>
        <v>0</v>
      </c>
      <c r="H1183">
        <f>'CLZ Pr'!E1183</f>
        <v>0</v>
      </c>
      <c r="I1183">
        <f>'CLZ Pr'!U1183</f>
        <v>0</v>
      </c>
    </row>
    <row r="1184" spans="1:9">
      <c r="A1184" s="13" t="str">
        <f>IF('CLZ Pr'!C1184 = "", "", 'CLZ Pr'!C1184)</f>
        <v/>
      </c>
      <c r="B1184">
        <f>'CLZ Pr'!O1184</f>
        <v>0</v>
      </c>
      <c r="C1184" s="14">
        <f>'CLZ Pr'!H1184</f>
        <v>0</v>
      </c>
      <c r="D1184">
        <f>'CLZ Pr'!W1184</f>
        <v>0</v>
      </c>
      <c r="E1184">
        <f>'CLZ Pr'!B1184</f>
        <v>0</v>
      </c>
      <c r="F1184">
        <f>'CLZ Pr'!N1184</f>
        <v>0</v>
      </c>
      <c r="G1184">
        <f>'CLZ Pr'!X1184</f>
        <v>0</v>
      </c>
      <c r="H1184">
        <f>'CLZ Pr'!E1184</f>
        <v>0</v>
      </c>
      <c r="I1184">
        <f>'CLZ Pr'!U1184</f>
        <v>0</v>
      </c>
    </row>
    <row r="1185" spans="1:9">
      <c r="A1185" s="13" t="str">
        <f>IF('CLZ Pr'!C1185 = "", "", 'CLZ Pr'!C1185)</f>
        <v/>
      </c>
      <c r="B1185">
        <f>'CLZ Pr'!O1185</f>
        <v>0</v>
      </c>
      <c r="C1185" s="14">
        <f>'CLZ Pr'!H1185</f>
        <v>0</v>
      </c>
      <c r="D1185">
        <f>'CLZ Pr'!W1185</f>
        <v>0</v>
      </c>
      <c r="E1185">
        <f>'CLZ Pr'!B1185</f>
        <v>0</v>
      </c>
      <c r="F1185">
        <f>'CLZ Pr'!N1185</f>
        <v>0</v>
      </c>
      <c r="G1185">
        <f>'CLZ Pr'!X1185</f>
        <v>0</v>
      </c>
      <c r="H1185">
        <f>'CLZ Pr'!E1185</f>
        <v>0</v>
      </c>
      <c r="I1185">
        <f>'CLZ Pr'!U1185</f>
        <v>0</v>
      </c>
    </row>
    <row r="1186" spans="1:9">
      <c r="A1186" s="13" t="str">
        <f>IF('CLZ Pr'!C1186 = "", "", 'CLZ Pr'!C1186)</f>
        <v/>
      </c>
      <c r="B1186">
        <f>'CLZ Pr'!O1186</f>
        <v>0</v>
      </c>
      <c r="C1186" s="14">
        <f>'CLZ Pr'!H1186</f>
        <v>0</v>
      </c>
      <c r="D1186">
        <f>'CLZ Pr'!W1186</f>
        <v>0</v>
      </c>
      <c r="E1186">
        <f>'CLZ Pr'!B1186</f>
        <v>0</v>
      </c>
      <c r="F1186">
        <f>'CLZ Pr'!N1186</f>
        <v>0</v>
      </c>
      <c r="G1186">
        <f>'CLZ Pr'!X1186</f>
        <v>0</v>
      </c>
      <c r="H1186">
        <f>'CLZ Pr'!E1186</f>
        <v>0</v>
      </c>
      <c r="I1186">
        <f>'CLZ Pr'!U1186</f>
        <v>0</v>
      </c>
    </row>
    <row r="1187" spans="1:9">
      <c r="A1187" s="13" t="str">
        <f>IF('CLZ Pr'!C1187 = "", "", 'CLZ Pr'!C1187)</f>
        <v/>
      </c>
      <c r="B1187">
        <f>'CLZ Pr'!O1187</f>
        <v>0</v>
      </c>
      <c r="C1187" s="14">
        <f>'CLZ Pr'!H1187</f>
        <v>0</v>
      </c>
      <c r="D1187">
        <f>'CLZ Pr'!W1187</f>
        <v>0</v>
      </c>
      <c r="E1187">
        <f>'CLZ Pr'!B1187</f>
        <v>0</v>
      </c>
      <c r="F1187">
        <f>'CLZ Pr'!N1187</f>
        <v>0</v>
      </c>
      <c r="G1187">
        <f>'CLZ Pr'!X1187</f>
        <v>0</v>
      </c>
      <c r="H1187">
        <f>'CLZ Pr'!E1187</f>
        <v>0</v>
      </c>
      <c r="I1187">
        <f>'CLZ Pr'!U1187</f>
        <v>0</v>
      </c>
    </row>
    <row r="1188" spans="1:9">
      <c r="A1188" s="13" t="str">
        <f>IF('CLZ Pr'!C1188 = "", "", 'CLZ Pr'!C1188)</f>
        <v/>
      </c>
      <c r="B1188">
        <f>'CLZ Pr'!O1188</f>
        <v>0</v>
      </c>
      <c r="C1188" s="14">
        <f>'CLZ Pr'!H1188</f>
        <v>0</v>
      </c>
      <c r="D1188">
        <f>'CLZ Pr'!W1188</f>
        <v>0</v>
      </c>
      <c r="E1188">
        <f>'CLZ Pr'!B1188</f>
        <v>0</v>
      </c>
      <c r="F1188">
        <f>'CLZ Pr'!N1188</f>
        <v>0</v>
      </c>
      <c r="G1188">
        <f>'CLZ Pr'!X1188</f>
        <v>0</v>
      </c>
      <c r="H1188">
        <f>'CLZ Pr'!E1188</f>
        <v>0</v>
      </c>
      <c r="I1188">
        <f>'CLZ Pr'!U1188</f>
        <v>0</v>
      </c>
    </row>
    <row r="1189" spans="1:9">
      <c r="A1189" s="13" t="str">
        <f>IF('CLZ Pr'!C1189 = "", "", 'CLZ Pr'!C1189)</f>
        <v/>
      </c>
      <c r="B1189">
        <f>'CLZ Pr'!O1189</f>
        <v>0</v>
      </c>
      <c r="C1189" s="14">
        <f>'CLZ Pr'!H1189</f>
        <v>0</v>
      </c>
      <c r="D1189">
        <f>'CLZ Pr'!W1189</f>
        <v>0</v>
      </c>
      <c r="E1189">
        <f>'CLZ Pr'!B1189</f>
        <v>0</v>
      </c>
      <c r="F1189">
        <f>'CLZ Pr'!N1189</f>
        <v>0</v>
      </c>
      <c r="G1189">
        <f>'CLZ Pr'!X1189</f>
        <v>0</v>
      </c>
      <c r="H1189">
        <f>'CLZ Pr'!E1189</f>
        <v>0</v>
      </c>
      <c r="I1189">
        <f>'CLZ Pr'!U1189</f>
        <v>0</v>
      </c>
    </row>
    <row r="1190" spans="1:9">
      <c r="A1190" s="13" t="str">
        <f>IF('CLZ Pr'!C1190 = "", "", 'CLZ Pr'!C1190)</f>
        <v/>
      </c>
      <c r="B1190">
        <f>'CLZ Pr'!O1190</f>
        <v>0</v>
      </c>
      <c r="C1190" s="14">
        <f>'CLZ Pr'!H1190</f>
        <v>0</v>
      </c>
      <c r="D1190">
        <f>'CLZ Pr'!W1190</f>
        <v>0</v>
      </c>
      <c r="E1190">
        <f>'CLZ Pr'!B1190</f>
        <v>0</v>
      </c>
      <c r="F1190">
        <f>'CLZ Pr'!N1190</f>
        <v>0</v>
      </c>
      <c r="G1190">
        <f>'CLZ Pr'!X1190</f>
        <v>0</v>
      </c>
      <c r="H1190">
        <f>'CLZ Pr'!E1190</f>
        <v>0</v>
      </c>
      <c r="I1190">
        <f>'CLZ Pr'!U1190</f>
        <v>0</v>
      </c>
    </row>
    <row r="1191" spans="1:9">
      <c r="A1191" s="13" t="str">
        <f>IF('CLZ Pr'!C1191 = "", "", 'CLZ Pr'!C1191)</f>
        <v/>
      </c>
      <c r="B1191">
        <f>'CLZ Pr'!O1191</f>
        <v>0</v>
      </c>
      <c r="C1191" s="14">
        <f>'CLZ Pr'!H1191</f>
        <v>0</v>
      </c>
      <c r="D1191">
        <f>'CLZ Pr'!W1191</f>
        <v>0</v>
      </c>
      <c r="E1191">
        <f>'CLZ Pr'!B1191</f>
        <v>0</v>
      </c>
      <c r="F1191">
        <f>'CLZ Pr'!N1191</f>
        <v>0</v>
      </c>
      <c r="G1191">
        <f>'CLZ Pr'!X1191</f>
        <v>0</v>
      </c>
      <c r="H1191">
        <f>'CLZ Pr'!E1191</f>
        <v>0</v>
      </c>
      <c r="I1191">
        <f>'CLZ Pr'!U1191</f>
        <v>0</v>
      </c>
    </row>
    <row r="1192" spans="1:9">
      <c r="A1192" s="13" t="str">
        <f>IF('CLZ Pr'!C1192 = "", "", 'CLZ Pr'!C1192)</f>
        <v/>
      </c>
      <c r="B1192">
        <f>'CLZ Pr'!O1192</f>
        <v>0</v>
      </c>
      <c r="C1192" s="14">
        <f>'CLZ Pr'!H1192</f>
        <v>0</v>
      </c>
      <c r="D1192">
        <f>'CLZ Pr'!W1192</f>
        <v>0</v>
      </c>
      <c r="E1192">
        <f>'CLZ Pr'!B1192</f>
        <v>0</v>
      </c>
      <c r="F1192">
        <f>'CLZ Pr'!N1192</f>
        <v>0</v>
      </c>
      <c r="G1192">
        <f>'CLZ Pr'!X1192</f>
        <v>0</v>
      </c>
      <c r="H1192">
        <f>'CLZ Pr'!E1192</f>
        <v>0</v>
      </c>
      <c r="I1192">
        <f>'CLZ Pr'!U1192</f>
        <v>0</v>
      </c>
    </row>
    <row r="1193" spans="1:9">
      <c r="A1193" s="13" t="str">
        <f>IF('CLZ Pr'!C1193 = "", "", 'CLZ Pr'!C1193)</f>
        <v/>
      </c>
      <c r="B1193">
        <f>'CLZ Pr'!O1193</f>
        <v>0</v>
      </c>
      <c r="C1193" s="14">
        <f>'CLZ Pr'!H1193</f>
        <v>0</v>
      </c>
      <c r="D1193">
        <f>'CLZ Pr'!W1193</f>
        <v>0</v>
      </c>
      <c r="E1193">
        <f>'CLZ Pr'!B1193</f>
        <v>0</v>
      </c>
      <c r="F1193">
        <f>'CLZ Pr'!N1193</f>
        <v>0</v>
      </c>
      <c r="G1193">
        <f>'CLZ Pr'!X1193</f>
        <v>0</v>
      </c>
      <c r="H1193">
        <f>'CLZ Pr'!E1193</f>
        <v>0</v>
      </c>
      <c r="I1193">
        <f>'CLZ Pr'!U1193</f>
        <v>0</v>
      </c>
    </row>
    <row r="1194" spans="1:9">
      <c r="A1194" s="13" t="str">
        <f>IF('CLZ Pr'!C1194 = "", "", 'CLZ Pr'!C1194)</f>
        <v/>
      </c>
      <c r="B1194">
        <f>'CLZ Pr'!O1194</f>
        <v>0</v>
      </c>
      <c r="C1194" s="14">
        <f>'CLZ Pr'!H1194</f>
        <v>0</v>
      </c>
      <c r="D1194">
        <f>'CLZ Pr'!W1194</f>
        <v>0</v>
      </c>
      <c r="E1194">
        <f>'CLZ Pr'!B1194</f>
        <v>0</v>
      </c>
      <c r="F1194">
        <f>'CLZ Pr'!N1194</f>
        <v>0</v>
      </c>
      <c r="G1194">
        <f>'CLZ Pr'!X1194</f>
        <v>0</v>
      </c>
      <c r="H1194">
        <f>'CLZ Pr'!E1194</f>
        <v>0</v>
      </c>
      <c r="I1194">
        <f>'CLZ Pr'!U1194</f>
        <v>0</v>
      </c>
    </row>
    <row r="1195" spans="1:9">
      <c r="A1195" s="13" t="str">
        <f>IF('CLZ Pr'!C1195 = "", "", 'CLZ Pr'!C1195)</f>
        <v/>
      </c>
      <c r="B1195">
        <f>'CLZ Pr'!O1195</f>
        <v>0</v>
      </c>
      <c r="C1195" s="14">
        <f>'CLZ Pr'!H1195</f>
        <v>0</v>
      </c>
      <c r="D1195">
        <f>'CLZ Pr'!W1195</f>
        <v>0</v>
      </c>
      <c r="E1195">
        <f>'CLZ Pr'!B1195</f>
        <v>0</v>
      </c>
      <c r="F1195">
        <f>'CLZ Pr'!N1195</f>
        <v>0</v>
      </c>
      <c r="G1195">
        <f>'CLZ Pr'!X1195</f>
        <v>0</v>
      </c>
      <c r="H1195">
        <f>'CLZ Pr'!E1195</f>
        <v>0</v>
      </c>
      <c r="I1195">
        <f>'CLZ Pr'!U1195</f>
        <v>0</v>
      </c>
    </row>
    <row r="1196" spans="1:9">
      <c r="A1196" s="13" t="str">
        <f>IF('CLZ Pr'!C1196 = "", "", 'CLZ Pr'!C1196)</f>
        <v/>
      </c>
      <c r="B1196">
        <f>'CLZ Pr'!O1196</f>
        <v>0</v>
      </c>
      <c r="C1196" s="14">
        <f>'CLZ Pr'!H1196</f>
        <v>0</v>
      </c>
      <c r="D1196">
        <f>'CLZ Pr'!W1196</f>
        <v>0</v>
      </c>
      <c r="E1196">
        <f>'CLZ Pr'!B1196</f>
        <v>0</v>
      </c>
      <c r="F1196">
        <f>'CLZ Pr'!N1196</f>
        <v>0</v>
      </c>
      <c r="G1196">
        <f>'CLZ Pr'!X1196</f>
        <v>0</v>
      </c>
      <c r="H1196">
        <f>'CLZ Pr'!E1196</f>
        <v>0</v>
      </c>
      <c r="I1196">
        <f>'CLZ Pr'!U1196</f>
        <v>0</v>
      </c>
    </row>
    <row r="1197" spans="1:9">
      <c r="A1197" s="13" t="str">
        <f>IF('CLZ Pr'!C1197 = "", "", 'CLZ Pr'!C1197)</f>
        <v/>
      </c>
      <c r="B1197">
        <f>'CLZ Pr'!O1197</f>
        <v>0</v>
      </c>
      <c r="C1197" s="14">
        <f>'CLZ Pr'!H1197</f>
        <v>0</v>
      </c>
      <c r="D1197">
        <f>'CLZ Pr'!W1197</f>
        <v>0</v>
      </c>
      <c r="E1197">
        <f>'CLZ Pr'!B1197</f>
        <v>0</v>
      </c>
      <c r="F1197">
        <f>'CLZ Pr'!N1197</f>
        <v>0</v>
      </c>
      <c r="G1197">
        <f>'CLZ Pr'!X1197</f>
        <v>0</v>
      </c>
      <c r="H1197">
        <f>'CLZ Pr'!E1197</f>
        <v>0</v>
      </c>
      <c r="I1197">
        <f>'CLZ Pr'!U1197</f>
        <v>0</v>
      </c>
    </row>
    <row r="1198" spans="1:9">
      <c r="A1198" s="13" t="str">
        <f>IF('CLZ Pr'!C1198 = "", "", 'CLZ Pr'!C1198)</f>
        <v/>
      </c>
      <c r="B1198">
        <f>'CLZ Pr'!O1198</f>
        <v>0</v>
      </c>
      <c r="C1198" s="14">
        <f>'CLZ Pr'!H1198</f>
        <v>0</v>
      </c>
      <c r="D1198">
        <f>'CLZ Pr'!W1198</f>
        <v>0</v>
      </c>
      <c r="E1198">
        <f>'CLZ Pr'!B1198</f>
        <v>0</v>
      </c>
      <c r="F1198">
        <f>'CLZ Pr'!N1198</f>
        <v>0</v>
      </c>
      <c r="G1198">
        <f>'CLZ Pr'!X1198</f>
        <v>0</v>
      </c>
      <c r="H1198">
        <f>'CLZ Pr'!E1198</f>
        <v>0</v>
      </c>
      <c r="I1198">
        <f>'CLZ Pr'!U1198</f>
        <v>0</v>
      </c>
    </row>
    <row r="1199" spans="1:9">
      <c r="A1199" s="13" t="str">
        <f>IF('CLZ Pr'!C1199 = "", "", 'CLZ Pr'!C1199)</f>
        <v/>
      </c>
      <c r="B1199">
        <f>'CLZ Pr'!O1199</f>
        <v>0</v>
      </c>
      <c r="C1199" s="14">
        <f>'CLZ Pr'!H1199</f>
        <v>0</v>
      </c>
      <c r="D1199">
        <f>'CLZ Pr'!W1199</f>
        <v>0</v>
      </c>
      <c r="E1199">
        <f>'CLZ Pr'!B1199</f>
        <v>0</v>
      </c>
      <c r="F1199">
        <f>'CLZ Pr'!N1199</f>
        <v>0</v>
      </c>
      <c r="G1199">
        <f>'CLZ Pr'!X1199</f>
        <v>0</v>
      </c>
      <c r="H1199">
        <f>'CLZ Pr'!E1199</f>
        <v>0</v>
      </c>
      <c r="I1199">
        <f>'CLZ Pr'!U1199</f>
        <v>0</v>
      </c>
    </row>
    <row r="1200" spans="1:9">
      <c r="A1200" s="13" t="str">
        <f>IF('CLZ Pr'!C1200 = "", "", 'CLZ Pr'!C1200)</f>
        <v/>
      </c>
      <c r="B1200">
        <f>'CLZ Pr'!O1200</f>
        <v>0</v>
      </c>
      <c r="C1200" s="14">
        <f>'CLZ Pr'!H1200</f>
        <v>0</v>
      </c>
      <c r="D1200">
        <f>'CLZ Pr'!W1200</f>
        <v>0</v>
      </c>
      <c r="E1200">
        <f>'CLZ Pr'!B1200</f>
        <v>0</v>
      </c>
      <c r="F1200">
        <f>'CLZ Pr'!N1200</f>
        <v>0</v>
      </c>
      <c r="G1200">
        <f>'CLZ Pr'!X1200</f>
        <v>0</v>
      </c>
      <c r="H1200">
        <f>'CLZ Pr'!E1200</f>
        <v>0</v>
      </c>
      <c r="I1200">
        <f>'CLZ Pr'!U1200</f>
        <v>0</v>
      </c>
    </row>
    <row r="1201" spans="1:9">
      <c r="A1201" s="13" t="str">
        <f>IF('CLZ Pr'!C1201 = "", "", 'CLZ Pr'!C1201)</f>
        <v/>
      </c>
      <c r="B1201">
        <f>'CLZ Pr'!O1201</f>
        <v>0</v>
      </c>
      <c r="C1201" s="14">
        <f>'CLZ Pr'!H1201</f>
        <v>0</v>
      </c>
      <c r="D1201">
        <f>'CLZ Pr'!W1201</f>
        <v>0</v>
      </c>
      <c r="E1201">
        <f>'CLZ Pr'!B1201</f>
        <v>0</v>
      </c>
      <c r="F1201">
        <f>'CLZ Pr'!N1201</f>
        <v>0</v>
      </c>
      <c r="G1201">
        <f>'CLZ Pr'!X1201</f>
        <v>0</v>
      </c>
      <c r="H1201">
        <f>'CLZ Pr'!E1201</f>
        <v>0</v>
      </c>
      <c r="I1201">
        <f>'CLZ Pr'!U1201</f>
        <v>0</v>
      </c>
    </row>
    <row r="1202" spans="1:9">
      <c r="A1202" s="13" t="str">
        <f>IF('CLZ Pr'!C1202 = "", "", 'CLZ Pr'!C1202)</f>
        <v/>
      </c>
      <c r="B1202">
        <f>'CLZ Pr'!O1202</f>
        <v>0</v>
      </c>
      <c r="C1202" s="14">
        <f>'CLZ Pr'!H1202</f>
        <v>0</v>
      </c>
      <c r="D1202">
        <f>'CLZ Pr'!W1202</f>
        <v>0</v>
      </c>
      <c r="E1202">
        <f>'CLZ Pr'!B1202</f>
        <v>0</v>
      </c>
      <c r="F1202">
        <f>'CLZ Pr'!N1202</f>
        <v>0</v>
      </c>
      <c r="G1202">
        <f>'CLZ Pr'!X1202</f>
        <v>0</v>
      </c>
      <c r="H1202">
        <f>'CLZ Pr'!E1202</f>
        <v>0</v>
      </c>
      <c r="I1202">
        <f>'CLZ Pr'!U1202</f>
        <v>0</v>
      </c>
    </row>
    <row r="1203" spans="1:9">
      <c r="A1203" s="13" t="str">
        <f>IF('CLZ Pr'!C1203 = "", "", 'CLZ Pr'!C1203)</f>
        <v/>
      </c>
      <c r="B1203">
        <f>'CLZ Pr'!O1203</f>
        <v>0</v>
      </c>
      <c r="C1203" s="14">
        <f>'CLZ Pr'!H1203</f>
        <v>0</v>
      </c>
      <c r="D1203">
        <f>'CLZ Pr'!W1203</f>
        <v>0</v>
      </c>
      <c r="E1203">
        <f>'CLZ Pr'!B1203</f>
        <v>0</v>
      </c>
      <c r="F1203">
        <f>'CLZ Pr'!N1203</f>
        <v>0</v>
      </c>
      <c r="G1203">
        <f>'CLZ Pr'!X1203</f>
        <v>0</v>
      </c>
      <c r="H1203">
        <f>'CLZ Pr'!E1203</f>
        <v>0</v>
      </c>
      <c r="I1203">
        <f>'CLZ Pr'!U1203</f>
        <v>0</v>
      </c>
    </row>
    <row r="1204" spans="1:9">
      <c r="A1204" s="13" t="str">
        <f>IF('CLZ Pr'!C1204 = "", "", 'CLZ Pr'!C1204)</f>
        <v/>
      </c>
      <c r="B1204">
        <f>'CLZ Pr'!O1204</f>
        <v>0</v>
      </c>
      <c r="C1204" s="14">
        <f>'CLZ Pr'!H1204</f>
        <v>0</v>
      </c>
      <c r="D1204">
        <f>'CLZ Pr'!W1204</f>
        <v>0</v>
      </c>
      <c r="E1204">
        <f>'CLZ Pr'!B1204</f>
        <v>0</v>
      </c>
      <c r="F1204">
        <f>'CLZ Pr'!N1204</f>
        <v>0</v>
      </c>
      <c r="G1204">
        <f>'CLZ Pr'!X1204</f>
        <v>0</v>
      </c>
      <c r="H1204">
        <f>'CLZ Pr'!E1204</f>
        <v>0</v>
      </c>
      <c r="I1204">
        <f>'CLZ Pr'!U1204</f>
        <v>0</v>
      </c>
    </row>
    <row r="1205" spans="1:9">
      <c r="A1205" s="13" t="str">
        <f>IF('CLZ Pr'!C1205 = "", "", 'CLZ Pr'!C1205)</f>
        <v/>
      </c>
      <c r="B1205">
        <f>'CLZ Pr'!O1205</f>
        <v>0</v>
      </c>
      <c r="C1205" s="14">
        <f>'CLZ Pr'!H1205</f>
        <v>0</v>
      </c>
      <c r="D1205">
        <f>'CLZ Pr'!W1205</f>
        <v>0</v>
      </c>
      <c r="E1205">
        <f>'CLZ Pr'!B1205</f>
        <v>0</v>
      </c>
      <c r="F1205">
        <f>'CLZ Pr'!N1205</f>
        <v>0</v>
      </c>
      <c r="G1205">
        <f>'CLZ Pr'!X1205</f>
        <v>0</v>
      </c>
      <c r="H1205">
        <f>'CLZ Pr'!E1205</f>
        <v>0</v>
      </c>
      <c r="I1205">
        <f>'CLZ Pr'!U1205</f>
        <v>0</v>
      </c>
    </row>
    <row r="1206" spans="1:9">
      <c r="A1206" s="13" t="str">
        <f>IF('CLZ Pr'!C1206 = "", "", 'CLZ Pr'!C1206)</f>
        <v/>
      </c>
      <c r="B1206">
        <f>'CLZ Pr'!O1206</f>
        <v>0</v>
      </c>
      <c r="C1206" s="14">
        <f>'CLZ Pr'!H1206</f>
        <v>0</v>
      </c>
      <c r="D1206">
        <f>'CLZ Pr'!W1206</f>
        <v>0</v>
      </c>
      <c r="E1206">
        <f>'CLZ Pr'!B1206</f>
        <v>0</v>
      </c>
      <c r="F1206">
        <f>'CLZ Pr'!N1206</f>
        <v>0</v>
      </c>
      <c r="G1206">
        <f>'CLZ Pr'!X1206</f>
        <v>0</v>
      </c>
      <c r="H1206">
        <f>'CLZ Pr'!E1206</f>
        <v>0</v>
      </c>
      <c r="I1206">
        <f>'CLZ Pr'!U1206</f>
        <v>0</v>
      </c>
    </row>
    <row r="1207" spans="1:9">
      <c r="A1207" s="13" t="str">
        <f>IF('CLZ Pr'!C1207 = "", "", 'CLZ Pr'!C1207)</f>
        <v/>
      </c>
      <c r="B1207">
        <f>'CLZ Pr'!O1207</f>
        <v>0</v>
      </c>
      <c r="C1207" s="14">
        <f>'CLZ Pr'!H1207</f>
        <v>0</v>
      </c>
      <c r="D1207">
        <f>'CLZ Pr'!W1207</f>
        <v>0</v>
      </c>
      <c r="E1207">
        <f>'CLZ Pr'!B1207</f>
        <v>0</v>
      </c>
      <c r="F1207">
        <f>'CLZ Pr'!N1207</f>
        <v>0</v>
      </c>
      <c r="G1207">
        <f>'CLZ Pr'!X1207</f>
        <v>0</v>
      </c>
      <c r="H1207">
        <f>'CLZ Pr'!E1207</f>
        <v>0</v>
      </c>
      <c r="I1207">
        <f>'CLZ Pr'!U1207</f>
        <v>0</v>
      </c>
    </row>
    <row r="1208" spans="1:9">
      <c r="A1208" s="13" t="str">
        <f>IF('CLZ Pr'!C1208 = "", "", 'CLZ Pr'!C1208)</f>
        <v/>
      </c>
      <c r="B1208">
        <f>'CLZ Pr'!O1208</f>
        <v>0</v>
      </c>
      <c r="C1208" s="14">
        <f>'CLZ Pr'!H1208</f>
        <v>0</v>
      </c>
      <c r="D1208">
        <f>'CLZ Pr'!W1208</f>
        <v>0</v>
      </c>
      <c r="E1208">
        <f>'CLZ Pr'!B1208</f>
        <v>0</v>
      </c>
      <c r="F1208">
        <f>'CLZ Pr'!N1208</f>
        <v>0</v>
      </c>
      <c r="G1208">
        <f>'CLZ Pr'!X1208</f>
        <v>0</v>
      </c>
      <c r="H1208">
        <f>'CLZ Pr'!E1208</f>
        <v>0</v>
      </c>
      <c r="I1208">
        <f>'CLZ Pr'!U1208</f>
        <v>0</v>
      </c>
    </row>
    <row r="1209" spans="1:9">
      <c r="A1209" s="13" t="str">
        <f>IF('CLZ Pr'!C1209 = "", "", 'CLZ Pr'!C1209)</f>
        <v/>
      </c>
      <c r="B1209">
        <f>'CLZ Pr'!O1209</f>
        <v>0</v>
      </c>
      <c r="C1209" s="14">
        <f>'CLZ Pr'!H1209</f>
        <v>0</v>
      </c>
      <c r="D1209">
        <f>'CLZ Pr'!W1209</f>
        <v>0</v>
      </c>
      <c r="E1209">
        <f>'CLZ Pr'!B1209</f>
        <v>0</v>
      </c>
      <c r="F1209">
        <f>'CLZ Pr'!N1209</f>
        <v>0</v>
      </c>
      <c r="G1209">
        <f>'CLZ Pr'!X1209</f>
        <v>0</v>
      </c>
      <c r="H1209">
        <f>'CLZ Pr'!E1209</f>
        <v>0</v>
      </c>
      <c r="I1209">
        <f>'CLZ Pr'!U1209</f>
        <v>0</v>
      </c>
    </row>
    <row r="1210" spans="1:9">
      <c r="A1210" s="13" t="str">
        <f>IF('CLZ Pr'!C1210 = "", "", 'CLZ Pr'!C1210)</f>
        <v/>
      </c>
      <c r="B1210">
        <f>'CLZ Pr'!O1210</f>
        <v>0</v>
      </c>
      <c r="C1210" s="14">
        <f>'CLZ Pr'!H1210</f>
        <v>0</v>
      </c>
      <c r="D1210">
        <f>'CLZ Pr'!W1210</f>
        <v>0</v>
      </c>
      <c r="E1210">
        <f>'CLZ Pr'!B1210</f>
        <v>0</v>
      </c>
      <c r="F1210">
        <f>'CLZ Pr'!N1210</f>
        <v>0</v>
      </c>
      <c r="G1210">
        <f>'CLZ Pr'!X1210</f>
        <v>0</v>
      </c>
      <c r="H1210">
        <f>'CLZ Pr'!E1210</f>
        <v>0</v>
      </c>
      <c r="I1210">
        <f>'CLZ Pr'!U1210</f>
        <v>0</v>
      </c>
    </row>
    <row r="1211" spans="1:9">
      <c r="A1211" s="13" t="str">
        <f>IF('CLZ Pr'!C1211 = "", "", 'CLZ Pr'!C1211)</f>
        <v/>
      </c>
      <c r="B1211">
        <f>'CLZ Pr'!O1211</f>
        <v>0</v>
      </c>
      <c r="C1211" s="14">
        <f>'CLZ Pr'!H1211</f>
        <v>0</v>
      </c>
      <c r="D1211">
        <f>'CLZ Pr'!W1211</f>
        <v>0</v>
      </c>
      <c r="E1211">
        <f>'CLZ Pr'!B1211</f>
        <v>0</v>
      </c>
      <c r="F1211">
        <f>'CLZ Pr'!N1211</f>
        <v>0</v>
      </c>
      <c r="G1211">
        <f>'CLZ Pr'!X1211</f>
        <v>0</v>
      </c>
      <c r="H1211">
        <f>'CLZ Pr'!E1211</f>
        <v>0</v>
      </c>
      <c r="I1211">
        <f>'CLZ Pr'!U1211</f>
        <v>0</v>
      </c>
    </row>
    <row r="1212" spans="1:9">
      <c r="A1212" s="13" t="str">
        <f>IF('CLZ Pr'!C1212 = "", "", 'CLZ Pr'!C1212)</f>
        <v/>
      </c>
      <c r="B1212">
        <f>'CLZ Pr'!O1212</f>
        <v>0</v>
      </c>
      <c r="C1212" s="14">
        <f>'CLZ Pr'!H1212</f>
        <v>0</v>
      </c>
      <c r="D1212">
        <f>'CLZ Pr'!W1212</f>
        <v>0</v>
      </c>
      <c r="E1212">
        <f>'CLZ Pr'!B1212</f>
        <v>0</v>
      </c>
      <c r="F1212">
        <f>'CLZ Pr'!N1212</f>
        <v>0</v>
      </c>
      <c r="G1212">
        <f>'CLZ Pr'!X1212</f>
        <v>0</v>
      </c>
      <c r="H1212">
        <f>'CLZ Pr'!E1212</f>
        <v>0</v>
      </c>
      <c r="I1212">
        <f>'CLZ Pr'!U1212</f>
        <v>0</v>
      </c>
    </row>
    <row r="1213" spans="1:9">
      <c r="A1213" s="13" t="str">
        <f>IF('CLZ Pr'!C1213 = "", "", 'CLZ Pr'!C1213)</f>
        <v/>
      </c>
      <c r="B1213">
        <f>'CLZ Pr'!O1213</f>
        <v>0</v>
      </c>
      <c r="C1213" s="14">
        <f>'CLZ Pr'!H1213</f>
        <v>0</v>
      </c>
      <c r="D1213">
        <f>'CLZ Pr'!W1213</f>
        <v>0</v>
      </c>
      <c r="E1213">
        <f>'CLZ Pr'!B1213</f>
        <v>0</v>
      </c>
      <c r="F1213">
        <f>'CLZ Pr'!N1213</f>
        <v>0</v>
      </c>
      <c r="G1213">
        <f>'CLZ Pr'!X1213</f>
        <v>0</v>
      </c>
      <c r="H1213">
        <f>'CLZ Pr'!E1213</f>
        <v>0</v>
      </c>
      <c r="I1213">
        <f>'CLZ Pr'!U1213</f>
        <v>0</v>
      </c>
    </row>
    <row r="1214" spans="1:9">
      <c r="A1214" s="13" t="str">
        <f>IF('CLZ Pr'!C1214 = "", "", 'CLZ Pr'!C1214)</f>
        <v/>
      </c>
      <c r="B1214">
        <f>'CLZ Pr'!O1214</f>
        <v>0</v>
      </c>
      <c r="C1214" s="14">
        <f>'CLZ Pr'!H1214</f>
        <v>0</v>
      </c>
      <c r="D1214">
        <f>'CLZ Pr'!W1214</f>
        <v>0</v>
      </c>
      <c r="E1214">
        <f>'CLZ Pr'!B1214</f>
        <v>0</v>
      </c>
      <c r="F1214">
        <f>'CLZ Pr'!N1214</f>
        <v>0</v>
      </c>
      <c r="G1214">
        <f>'CLZ Pr'!X1214</f>
        <v>0</v>
      </c>
      <c r="H1214">
        <f>'CLZ Pr'!E1214</f>
        <v>0</v>
      </c>
      <c r="I1214">
        <f>'CLZ Pr'!U1214</f>
        <v>0</v>
      </c>
    </row>
    <row r="1215" spans="1:9">
      <c r="A1215" s="13" t="str">
        <f>IF('CLZ Pr'!C1215 = "", "", 'CLZ Pr'!C1215)</f>
        <v/>
      </c>
      <c r="B1215">
        <f>'CLZ Pr'!O1215</f>
        <v>0</v>
      </c>
      <c r="C1215" s="14">
        <f>'CLZ Pr'!H1215</f>
        <v>0</v>
      </c>
      <c r="D1215">
        <f>'CLZ Pr'!W1215</f>
        <v>0</v>
      </c>
      <c r="E1215">
        <f>'CLZ Pr'!B1215</f>
        <v>0</v>
      </c>
      <c r="F1215">
        <f>'CLZ Pr'!N1215</f>
        <v>0</v>
      </c>
      <c r="G1215">
        <f>'CLZ Pr'!X1215</f>
        <v>0</v>
      </c>
      <c r="H1215">
        <f>'CLZ Pr'!E1215</f>
        <v>0</v>
      </c>
      <c r="I1215">
        <f>'CLZ Pr'!U1215</f>
        <v>0</v>
      </c>
    </row>
    <row r="1216" spans="1:9">
      <c r="A1216" s="13" t="str">
        <f>IF('CLZ Pr'!C1216 = "", "", 'CLZ Pr'!C1216)</f>
        <v/>
      </c>
      <c r="B1216">
        <f>'CLZ Pr'!O1216</f>
        <v>0</v>
      </c>
      <c r="C1216" s="14">
        <f>'CLZ Pr'!H1216</f>
        <v>0</v>
      </c>
      <c r="D1216">
        <f>'CLZ Pr'!W1216</f>
        <v>0</v>
      </c>
      <c r="E1216">
        <f>'CLZ Pr'!B1216</f>
        <v>0</v>
      </c>
      <c r="F1216">
        <f>'CLZ Pr'!N1216</f>
        <v>0</v>
      </c>
      <c r="G1216">
        <f>'CLZ Pr'!X1216</f>
        <v>0</v>
      </c>
      <c r="H1216">
        <f>'CLZ Pr'!E1216</f>
        <v>0</v>
      </c>
      <c r="I1216">
        <f>'CLZ Pr'!U1216</f>
        <v>0</v>
      </c>
    </row>
    <row r="1217" spans="1:9">
      <c r="A1217" s="13" t="str">
        <f>IF('CLZ Pr'!C1217 = "", "", 'CLZ Pr'!C1217)</f>
        <v/>
      </c>
      <c r="B1217">
        <f>'CLZ Pr'!O1217</f>
        <v>0</v>
      </c>
      <c r="C1217" s="14">
        <f>'CLZ Pr'!H1217</f>
        <v>0</v>
      </c>
      <c r="D1217">
        <f>'CLZ Pr'!W1217</f>
        <v>0</v>
      </c>
      <c r="E1217">
        <f>'CLZ Pr'!B1217</f>
        <v>0</v>
      </c>
      <c r="F1217">
        <f>'CLZ Pr'!N1217</f>
        <v>0</v>
      </c>
      <c r="G1217">
        <f>'CLZ Pr'!X1217</f>
        <v>0</v>
      </c>
      <c r="H1217">
        <f>'CLZ Pr'!E1217</f>
        <v>0</v>
      </c>
      <c r="I1217">
        <f>'CLZ Pr'!U1217</f>
        <v>0</v>
      </c>
    </row>
    <row r="1218" spans="1:9">
      <c r="A1218" s="13" t="str">
        <f>IF('CLZ Pr'!C1218 = "", "", 'CLZ Pr'!C1218)</f>
        <v/>
      </c>
      <c r="B1218">
        <f>'CLZ Pr'!O1218</f>
        <v>0</v>
      </c>
      <c r="C1218" s="14">
        <f>'CLZ Pr'!H1218</f>
        <v>0</v>
      </c>
      <c r="D1218">
        <f>'CLZ Pr'!W1218</f>
        <v>0</v>
      </c>
      <c r="E1218">
        <f>'CLZ Pr'!B1218</f>
        <v>0</v>
      </c>
      <c r="F1218">
        <f>'CLZ Pr'!N1218</f>
        <v>0</v>
      </c>
      <c r="G1218">
        <f>'CLZ Pr'!X1218</f>
        <v>0</v>
      </c>
      <c r="H1218">
        <f>'CLZ Pr'!E1218</f>
        <v>0</v>
      </c>
      <c r="I1218">
        <f>'CLZ Pr'!U1218</f>
        <v>0</v>
      </c>
    </row>
    <row r="1219" spans="1:9">
      <c r="A1219" s="13" t="str">
        <f>IF('CLZ Pr'!C1219 = "", "", 'CLZ Pr'!C1219)</f>
        <v/>
      </c>
      <c r="B1219">
        <f>'CLZ Pr'!O1219</f>
        <v>0</v>
      </c>
      <c r="C1219" s="14">
        <f>'CLZ Pr'!H1219</f>
        <v>0</v>
      </c>
      <c r="D1219">
        <f>'CLZ Pr'!W1219</f>
        <v>0</v>
      </c>
      <c r="E1219">
        <f>'CLZ Pr'!B1219</f>
        <v>0</v>
      </c>
      <c r="F1219">
        <f>'CLZ Pr'!N1219</f>
        <v>0</v>
      </c>
      <c r="G1219">
        <f>'CLZ Pr'!X1219</f>
        <v>0</v>
      </c>
      <c r="H1219">
        <f>'CLZ Pr'!E1219</f>
        <v>0</v>
      </c>
      <c r="I1219">
        <f>'CLZ Pr'!U1219</f>
        <v>0</v>
      </c>
    </row>
    <row r="1220" spans="1:9">
      <c r="A1220" s="13" t="str">
        <f>IF('CLZ Pr'!C1220 = "", "", 'CLZ Pr'!C1220)</f>
        <v/>
      </c>
      <c r="B1220">
        <f>'CLZ Pr'!O1220</f>
        <v>0</v>
      </c>
      <c r="C1220" s="14">
        <f>'CLZ Pr'!H1220</f>
        <v>0</v>
      </c>
      <c r="D1220">
        <f>'CLZ Pr'!W1220</f>
        <v>0</v>
      </c>
      <c r="E1220">
        <f>'CLZ Pr'!B1220</f>
        <v>0</v>
      </c>
      <c r="F1220">
        <f>'CLZ Pr'!N1220</f>
        <v>0</v>
      </c>
      <c r="G1220">
        <f>'CLZ Pr'!X1220</f>
        <v>0</v>
      </c>
      <c r="H1220">
        <f>'CLZ Pr'!E1220</f>
        <v>0</v>
      </c>
      <c r="I1220">
        <f>'CLZ Pr'!U1220</f>
        <v>0</v>
      </c>
    </row>
    <row r="1221" spans="1:9">
      <c r="A1221" s="13" t="str">
        <f>IF('CLZ Pr'!C1221 = "", "", 'CLZ Pr'!C1221)</f>
        <v/>
      </c>
      <c r="B1221">
        <f>'CLZ Pr'!O1221</f>
        <v>0</v>
      </c>
      <c r="C1221" s="14">
        <f>'CLZ Pr'!H1221</f>
        <v>0</v>
      </c>
      <c r="D1221">
        <f>'CLZ Pr'!W1221</f>
        <v>0</v>
      </c>
      <c r="E1221">
        <f>'CLZ Pr'!B1221</f>
        <v>0</v>
      </c>
      <c r="F1221">
        <f>'CLZ Pr'!N1221</f>
        <v>0</v>
      </c>
      <c r="G1221">
        <f>'CLZ Pr'!X1221</f>
        <v>0</v>
      </c>
      <c r="H1221">
        <f>'CLZ Pr'!E1221</f>
        <v>0</v>
      </c>
      <c r="I1221">
        <f>'CLZ Pr'!U1221</f>
        <v>0</v>
      </c>
    </row>
    <row r="1222" spans="1:9">
      <c r="A1222" s="13" t="str">
        <f>IF('CLZ Pr'!C1222 = "", "", 'CLZ Pr'!C1222)</f>
        <v/>
      </c>
      <c r="B1222">
        <f>'CLZ Pr'!O1222</f>
        <v>0</v>
      </c>
      <c r="C1222" s="14">
        <f>'CLZ Pr'!H1222</f>
        <v>0</v>
      </c>
      <c r="D1222">
        <f>'CLZ Pr'!W1222</f>
        <v>0</v>
      </c>
      <c r="E1222">
        <f>'CLZ Pr'!B1222</f>
        <v>0</v>
      </c>
      <c r="F1222">
        <f>'CLZ Pr'!N1222</f>
        <v>0</v>
      </c>
      <c r="G1222">
        <f>'CLZ Pr'!X1222</f>
        <v>0</v>
      </c>
      <c r="H1222">
        <f>'CLZ Pr'!E1222</f>
        <v>0</v>
      </c>
      <c r="I1222">
        <f>'CLZ Pr'!U1222</f>
        <v>0</v>
      </c>
    </row>
    <row r="1223" spans="1:9">
      <c r="A1223" s="13" t="str">
        <f>IF('CLZ Pr'!C1223 = "", "", 'CLZ Pr'!C1223)</f>
        <v/>
      </c>
      <c r="B1223">
        <f>'CLZ Pr'!O1223</f>
        <v>0</v>
      </c>
      <c r="C1223" s="14">
        <f>'CLZ Pr'!H1223</f>
        <v>0</v>
      </c>
      <c r="D1223">
        <f>'CLZ Pr'!W1223</f>
        <v>0</v>
      </c>
      <c r="E1223">
        <f>'CLZ Pr'!B1223</f>
        <v>0</v>
      </c>
      <c r="F1223">
        <f>'CLZ Pr'!N1223</f>
        <v>0</v>
      </c>
      <c r="G1223">
        <f>'CLZ Pr'!X1223</f>
        <v>0</v>
      </c>
      <c r="H1223">
        <f>'CLZ Pr'!E1223</f>
        <v>0</v>
      </c>
      <c r="I1223">
        <f>'CLZ Pr'!U1223</f>
        <v>0</v>
      </c>
    </row>
    <row r="1224" spans="1:9">
      <c r="A1224" s="13" t="str">
        <f>IF('CLZ Pr'!C1224 = "", "", 'CLZ Pr'!C1224)</f>
        <v/>
      </c>
      <c r="B1224">
        <f>'CLZ Pr'!O1224</f>
        <v>0</v>
      </c>
      <c r="C1224" s="14">
        <f>'CLZ Pr'!H1224</f>
        <v>0</v>
      </c>
      <c r="D1224">
        <f>'CLZ Pr'!W1224</f>
        <v>0</v>
      </c>
      <c r="E1224">
        <f>'CLZ Pr'!B1224</f>
        <v>0</v>
      </c>
      <c r="F1224">
        <f>'CLZ Pr'!N1224</f>
        <v>0</v>
      </c>
      <c r="G1224">
        <f>'CLZ Pr'!X1224</f>
        <v>0</v>
      </c>
      <c r="H1224">
        <f>'CLZ Pr'!E1224</f>
        <v>0</v>
      </c>
      <c r="I1224">
        <f>'CLZ Pr'!U1224</f>
        <v>0</v>
      </c>
    </row>
    <row r="1225" spans="1:9">
      <c r="A1225" s="13" t="str">
        <f>IF('CLZ Pr'!C1225 = "", "", 'CLZ Pr'!C1225)</f>
        <v/>
      </c>
      <c r="B1225">
        <f>'CLZ Pr'!O1225</f>
        <v>0</v>
      </c>
      <c r="C1225" s="14">
        <f>'CLZ Pr'!H1225</f>
        <v>0</v>
      </c>
      <c r="D1225">
        <f>'CLZ Pr'!W1225</f>
        <v>0</v>
      </c>
      <c r="E1225">
        <f>'CLZ Pr'!B1225</f>
        <v>0</v>
      </c>
      <c r="F1225">
        <f>'CLZ Pr'!N1225</f>
        <v>0</v>
      </c>
      <c r="G1225">
        <f>'CLZ Pr'!X1225</f>
        <v>0</v>
      </c>
      <c r="H1225">
        <f>'CLZ Pr'!E1225</f>
        <v>0</v>
      </c>
      <c r="I1225">
        <f>'CLZ Pr'!U1225</f>
        <v>0</v>
      </c>
    </row>
    <row r="1226" spans="1:9">
      <c r="A1226" s="13" t="str">
        <f>IF('CLZ Pr'!C1226 = "", "", 'CLZ Pr'!C1226)</f>
        <v/>
      </c>
      <c r="B1226">
        <f>'CLZ Pr'!O1226</f>
        <v>0</v>
      </c>
      <c r="C1226" s="14">
        <f>'CLZ Pr'!H1226</f>
        <v>0</v>
      </c>
      <c r="D1226">
        <f>'CLZ Pr'!W1226</f>
        <v>0</v>
      </c>
      <c r="E1226">
        <f>'CLZ Pr'!B1226</f>
        <v>0</v>
      </c>
      <c r="F1226">
        <f>'CLZ Pr'!N1226</f>
        <v>0</v>
      </c>
      <c r="G1226">
        <f>'CLZ Pr'!X1226</f>
        <v>0</v>
      </c>
      <c r="H1226">
        <f>'CLZ Pr'!E1226</f>
        <v>0</v>
      </c>
      <c r="I1226">
        <f>'CLZ Pr'!U1226</f>
        <v>0</v>
      </c>
    </row>
    <row r="1227" spans="1:9">
      <c r="A1227" s="13" t="str">
        <f>IF('CLZ Pr'!C1227 = "", "", 'CLZ Pr'!C1227)</f>
        <v/>
      </c>
      <c r="B1227">
        <f>'CLZ Pr'!O1227</f>
        <v>0</v>
      </c>
      <c r="C1227" s="14">
        <f>'CLZ Pr'!H1227</f>
        <v>0</v>
      </c>
      <c r="D1227">
        <f>'CLZ Pr'!W1227</f>
        <v>0</v>
      </c>
      <c r="E1227">
        <f>'CLZ Pr'!B1227</f>
        <v>0</v>
      </c>
      <c r="F1227">
        <f>'CLZ Pr'!N1227</f>
        <v>0</v>
      </c>
      <c r="G1227">
        <f>'CLZ Pr'!X1227</f>
        <v>0</v>
      </c>
      <c r="H1227">
        <f>'CLZ Pr'!E1227</f>
        <v>0</v>
      </c>
      <c r="I1227">
        <f>'CLZ Pr'!U1227</f>
        <v>0</v>
      </c>
    </row>
    <row r="1228" spans="1:9">
      <c r="A1228" s="13" t="str">
        <f>IF('CLZ Pr'!C1228 = "", "", 'CLZ Pr'!C1228)</f>
        <v/>
      </c>
      <c r="B1228">
        <f>'CLZ Pr'!O1228</f>
        <v>0</v>
      </c>
      <c r="C1228" s="14">
        <f>'CLZ Pr'!H1228</f>
        <v>0</v>
      </c>
      <c r="D1228">
        <f>'CLZ Pr'!W1228</f>
        <v>0</v>
      </c>
      <c r="E1228">
        <f>'CLZ Pr'!B1228</f>
        <v>0</v>
      </c>
      <c r="F1228">
        <f>'CLZ Pr'!N1228</f>
        <v>0</v>
      </c>
      <c r="G1228">
        <f>'CLZ Pr'!X1228</f>
        <v>0</v>
      </c>
      <c r="H1228">
        <f>'CLZ Pr'!E1228</f>
        <v>0</v>
      </c>
      <c r="I1228">
        <f>'CLZ Pr'!U1228</f>
        <v>0</v>
      </c>
    </row>
    <row r="1229" spans="1:9">
      <c r="A1229" s="13" t="str">
        <f>IF('CLZ Pr'!C1229 = "", "", 'CLZ Pr'!C1229)</f>
        <v/>
      </c>
      <c r="B1229">
        <f>'CLZ Pr'!O1229</f>
        <v>0</v>
      </c>
      <c r="C1229" s="14">
        <f>'CLZ Pr'!H1229</f>
        <v>0</v>
      </c>
      <c r="D1229">
        <f>'CLZ Pr'!W1229</f>
        <v>0</v>
      </c>
      <c r="E1229">
        <f>'CLZ Pr'!B1229</f>
        <v>0</v>
      </c>
      <c r="F1229">
        <f>'CLZ Pr'!N1229</f>
        <v>0</v>
      </c>
      <c r="G1229">
        <f>'CLZ Pr'!X1229</f>
        <v>0</v>
      </c>
      <c r="H1229">
        <f>'CLZ Pr'!E1229</f>
        <v>0</v>
      </c>
      <c r="I1229">
        <f>'CLZ Pr'!U1229</f>
        <v>0</v>
      </c>
    </row>
    <row r="1230" spans="1:9">
      <c r="A1230" s="13" t="str">
        <f>IF('CLZ Pr'!C1230 = "", "", 'CLZ Pr'!C1230)</f>
        <v/>
      </c>
      <c r="B1230">
        <f>'CLZ Pr'!O1230</f>
        <v>0</v>
      </c>
      <c r="C1230" s="14">
        <f>'CLZ Pr'!H1230</f>
        <v>0</v>
      </c>
      <c r="D1230">
        <f>'CLZ Pr'!W1230</f>
        <v>0</v>
      </c>
      <c r="E1230">
        <f>'CLZ Pr'!B1230</f>
        <v>0</v>
      </c>
      <c r="F1230">
        <f>'CLZ Pr'!N1230</f>
        <v>0</v>
      </c>
      <c r="G1230">
        <f>'CLZ Pr'!X1230</f>
        <v>0</v>
      </c>
      <c r="H1230">
        <f>'CLZ Pr'!E1230</f>
        <v>0</v>
      </c>
      <c r="I1230">
        <f>'CLZ Pr'!U1230</f>
        <v>0</v>
      </c>
    </row>
    <row r="1231" spans="1:9">
      <c r="A1231" s="13" t="str">
        <f>IF('CLZ Pr'!C1231 = "", "", 'CLZ Pr'!C1231)</f>
        <v/>
      </c>
      <c r="B1231">
        <f>'CLZ Pr'!O1231</f>
        <v>0</v>
      </c>
      <c r="C1231" s="14">
        <f>'CLZ Pr'!H1231</f>
        <v>0</v>
      </c>
      <c r="D1231">
        <f>'CLZ Pr'!W1231</f>
        <v>0</v>
      </c>
      <c r="E1231">
        <f>'CLZ Pr'!B1231</f>
        <v>0</v>
      </c>
      <c r="F1231">
        <f>'CLZ Pr'!N1231</f>
        <v>0</v>
      </c>
      <c r="G1231">
        <f>'CLZ Pr'!X1231</f>
        <v>0</v>
      </c>
      <c r="H1231">
        <f>'CLZ Pr'!E1231</f>
        <v>0</v>
      </c>
      <c r="I1231">
        <f>'CLZ Pr'!U1231</f>
        <v>0</v>
      </c>
    </row>
    <row r="1232" spans="1:9">
      <c r="A1232" s="13" t="str">
        <f>IF('CLZ Pr'!C1232 = "", "", 'CLZ Pr'!C1232)</f>
        <v/>
      </c>
      <c r="B1232">
        <f>'CLZ Pr'!O1232</f>
        <v>0</v>
      </c>
      <c r="C1232" s="14">
        <f>'CLZ Pr'!H1232</f>
        <v>0</v>
      </c>
      <c r="D1232">
        <f>'CLZ Pr'!W1232</f>
        <v>0</v>
      </c>
      <c r="E1232">
        <f>'CLZ Pr'!B1232</f>
        <v>0</v>
      </c>
      <c r="F1232">
        <f>'CLZ Pr'!N1232</f>
        <v>0</v>
      </c>
      <c r="G1232">
        <f>'CLZ Pr'!X1232</f>
        <v>0</v>
      </c>
      <c r="H1232">
        <f>'CLZ Pr'!E1232</f>
        <v>0</v>
      </c>
      <c r="I1232">
        <f>'CLZ Pr'!U1232</f>
        <v>0</v>
      </c>
    </row>
    <row r="1233" spans="1:9">
      <c r="A1233" s="13" t="str">
        <f>IF('CLZ Pr'!C1233 = "", "", 'CLZ Pr'!C1233)</f>
        <v/>
      </c>
      <c r="B1233">
        <f>'CLZ Pr'!O1233</f>
        <v>0</v>
      </c>
      <c r="C1233" s="14">
        <f>'CLZ Pr'!H1233</f>
        <v>0</v>
      </c>
      <c r="D1233">
        <f>'CLZ Pr'!W1233</f>
        <v>0</v>
      </c>
      <c r="E1233">
        <f>'CLZ Pr'!B1233</f>
        <v>0</v>
      </c>
      <c r="F1233">
        <f>'CLZ Pr'!N1233</f>
        <v>0</v>
      </c>
      <c r="G1233">
        <f>'CLZ Pr'!X1233</f>
        <v>0</v>
      </c>
      <c r="H1233">
        <f>'CLZ Pr'!E1233</f>
        <v>0</v>
      </c>
      <c r="I1233">
        <f>'CLZ Pr'!U1233</f>
        <v>0</v>
      </c>
    </row>
    <row r="1234" spans="1:9">
      <c r="A1234" s="13" t="str">
        <f>IF('CLZ Pr'!C1234 = "", "", 'CLZ Pr'!C1234)</f>
        <v/>
      </c>
      <c r="B1234">
        <f>'CLZ Pr'!O1234</f>
        <v>0</v>
      </c>
      <c r="C1234" s="14">
        <f>'CLZ Pr'!H1234</f>
        <v>0</v>
      </c>
      <c r="D1234">
        <f>'CLZ Pr'!W1234</f>
        <v>0</v>
      </c>
      <c r="E1234">
        <f>'CLZ Pr'!B1234</f>
        <v>0</v>
      </c>
      <c r="F1234">
        <f>'CLZ Pr'!N1234</f>
        <v>0</v>
      </c>
      <c r="G1234">
        <f>'CLZ Pr'!X1234</f>
        <v>0</v>
      </c>
      <c r="H1234">
        <f>'CLZ Pr'!E1234</f>
        <v>0</v>
      </c>
      <c r="I1234">
        <f>'CLZ Pr'!U1234</f>
        <v>0</v>
      </c>
    </row>
    <row r="1235" spans="1:9">
      <c r="A1235" s="13" t="str">
        <f>IF('CLZ Pr'!C1235 = "", "", 'CLZ Pr'!C1235)</f>
        <v/>
      </c>
      <c r="B1235">
        <f>'CLZ Pr'!O1235</f>
        <v>0</v>
      </c>
      <c r="C1235" s="14">
        <f>'CLZ Pr'!H1235</f>
        <v>0</v>
      </c>
      <c r="D1235">
        <f>'CLZ Pr'!W1235</f>
        <v>0</v>
      </c>
      <c r="E1235">
        <f>'CLZ Pr'!B1235</f>
        <v>0</v>
      </c>
      <c r="F1235">
        <f>'CLZ Pr'!N1235</f>
        <v>0</v>
      </c>
      <c r="G1235">
        <f>'CLZ Pr'!X1235</f>
        <v>0</v>
      </c>
      <c r="H1235">
        <f>'CLZ Pr'!E1235</f>
        <v>0</v>
      </c>
      <c r="I1235">
        <f>'CLZ Pr'!U1235</f>
        <v>0</v>
      </c>
    </row>
    <row r="1236" spans="1:9">
      <c r="A1236" s="13" t="str">
        <f>IF('CLZ Pr'!C1236 = "", "", 'CLZ Pr'!C1236)</f>
        <v/>
      </c>
      <c r="B1236">
        <f>'CLZ Pr'!O1236</f>
        <v>0</v>
      </c>
      <c r="C1236" s="14">
        <f>'CLZ Pr'!H1236</f>
        <v>0</v>
      </c>
      <c r="D1236">
        <f>'CLZ Pr'!W1236</f>
        <v>0</v>
      </c>
      <c r="E1236">
        <f>'CLZ Pr'!B1236</f>
        <v>0</v>
      </c>
      <c r="F1236">
        <f>'CLZ Pr'!N1236</f>
        <v>0</v>
      </c>
      <c r="G1236">
        <f>'CLZ Pr'!X1236</f>
        <v>0</v>
      </c>
      <c r="H1236">
        <f>'CLZ Pr'!E1236</f>
        <v>0</v>
      </c>
      <c r="I1236">
        <f>'CLZ Pr'!U1236</f>
        <v>0</v>
      </c>
    </row>
    <row r="1237" spans="1:9">
      <c r="A1237" s="13" t="str">
        <f>IF('CLZ Pr'!C1237 = "", "", 'CLZ Pr'!C1237)</f>
        <v/>
      </c>
      <c r="B1237">
        <f>'CLZ Pr'!O1237</f>
        <v>0</v>
      </c>
      <c r="C1237" s="14">
        <f>'CLZ Pr'!H1237</f>
        <v>0</v>
      </c>
      <c r="D1237">
        <f>'CLZ Pr'!W1237</f>
        <v>0</v>
      </c>
      <c r="E1237">
        <f>'CLZ Pr'!B1237</f>
        <v>0</v>
      </c>
      <c r="F1237">
        <f>'CLZ Pr'!N1237</f>
        <v>0</v>
      </c>
      <c r="G1237">
        <f>'CLZ Pr'!X1237</f>
        <v>0</v>
      </c>
      <c r="H1237">
        <f>'CLZ Pr'!E1237</f>
        <v>0</v>
      </c>
      <c r="I1237">
        <f>'CLZ Pr'!U1237</f>
        <v>0</v>
      </c>
    </row>
    <row r="1238" spans="1:9">
      <c r="A1238" s="13" t="str">
        <f>IF('CLZ Pr'!C1238 = "", "", 'CLZ Pr'!C1238)</f>
        <v/>
      </c>
      <c r="B1238">
        <f>'CLZ Pr'!O1238</f>
        <v>0</v>
      </c>
      <c r="C1238" s="14">
        <f>'CLZ Pr'!H1238</f>
        <v>0</v>
      </c>
      <c r="D1238">
        <f>'CLZ Pr'!W1238</f>
        <v>0</v>
      </c>
      <c r="E1238">
        <f>'CLZ Pr'!B1238</f>
        <v>0</v>
      </c>
      <c r="F1238">
        <f>'CLZ Pr'!N1238</f>
        <v>0</v>
      </c>
      <c r="G1238">
        <f>'CLZ Pr'!X1238</f>
        <v>0</v>
      </c>
      <c r="H1238">
        <f>'CLZ Pr'!E1238</f>
        <v>0</v>
      </c>
      <c r="I1238">
        <f>'CLZ Pr'!U1238</f>
        <v>0</v>
      </c>
    </row>
    <row r="1239" spans="1:9">
      <c r="A1239" s="13" t="str">
        <f>IF('CLZ Pr'!C1239 = "", "", 'CLZ Pr'!C1239)</f>
        <v/>
      </c>
      <c r="B1239">
        <f>'CLZ Pr'!O1239</f>
        <v>0</v>
      </c>
      <c r="C1239" s="14">
        <f>'CLZ Pr'!H1239</f>
        <v>0</v>
      </c>
      <c r="D1239">
        <f>'CLZ Pr'!W1239</f>
        <v>0</v>
      </c>
      <c r="E1239">
        <f>'CLZ Pr'!B1239</f>
        <v>0</v>
      </c>
      <c r="F1239">
        <f>'CLZ Pr'!N1239</f>
        <v>0</v>
      </c>
      <c r="G1239">
        <f>'CLZ Pr'!X1239</f>
        <v>0</v>
      </c>
      <c r="H1239">
        <f>'CLZ Pr'!E1239</f>
        <v>0</v>
      </c>
      <c r="I1239">
        <f>'CLZ Pr'!U1239</f>
        <v>0</v>
      </c>
    </row>
    <row r="1240" spans="1:9">
      <c r="A1240" s="13" t="str">
        <f>IF('CLZ Pr'!C1240 = "", "", 'CLZ Pr'!C1240)</f>
        <v/>
      </c>
      <c r="B1240">
        <f>'CLZ Pr'!O1240</f>
        <v>0</v>
      </c>
      <c r="C1240" s="14">
        <f>'CLZ Pr'!H1240</f>
        <v>0</v>
      </c>
      <c r="D1240">
        <f>'CLZ Pr'!W1240</f>
        <v>0</v>
      </c>
      <c r="E1240">
        <f>'CLZ Pr'!B1240</f>
        <v>0</v>
      </c>
      <c r="F1240">
        <f>'CLZ Pr'!N1240</f>
        <v>0</v>
      </c>
      <c r="G1240">
        <f>'CLZ Pr'!X1240</f>
        <v>0</v>
      </c>
      <c r="H1240">
        <f>'CLZ Pr'!E1240</f>
        <v>0</v>
      </c>
      <c r="I1240">
        <f>'CLZ Pr'!U1240</f>
        <v>0</v>
      </c>
    </row>
    <row r="1241" spans="1:9">
      <c r="A1241" s="13" t="str">
        <f>IF('CLZ Pr'!C1241 = "", "", 'CLZ Pr'!C1241)</f>
        <v/>
      </c>
      <c r="B1241">
        <f>'CLZ Pr'!O1241</f>
        <v>0</v>
      </c>
      <c r="C1241" s="14">
        <f>'CLZ Pr'!H1241</f>
        <v>0</v>
      </c>
      <c r="D1241">
        <f>'CLZ Pr'!W1241</f>
        <v>0</v>
      </c>
      <c r="E1241">
        <f>'CLZ Pr'!B1241</f>
        <v>0</v>
      </c>
      <c r="F1241">
        <f>'CLZ Pr'!N1241</f>
        <v>0</v>
      </c>
      <c r="G1241">
        <f>'CLZ Pr'!X1241</f>
        <v>0</v>
      </c>
      <c r="H1241">
        <f>'CLZ Pr'!E1241</f>
        <v>0</v>
      </c>
      <c r="I1241">
        <f>'CLZ Pr'!U1241</f>
        <v>0</v>
      </c>
    </row>
    <row r="1242" spans="1:9">
      <c r="A1242" s="13" t="str">
        <f>IF('CLZ Pr'!C1242 = "", "", 'CLZ Pr'!C1242)</f>
        <v/>
      </c>
      <c r="B1242">
        <f>'CLZ Pr'!O1242</f>
        <v>0</v>
      </c>
      <c r="C1242" s="14">
        <f>'CLZ Pr'!H1242</f>
        <v>0</v>
      </c>
      <c r="D1242">
        <f>'CLZ Pr'!W1242</f>
        <v>0</v>
      </c>
      <c r="E1242">
        <f>'CLZ Pr'!B1242</f>
        <v>0</v>
      </c>
      <c r="F1242">
        <f>'CLZ Pr'!N1242</f>
        <v>0</v>
      </c>
      <c r="G1242">
        <f>'CLZ Pr'!X1242</f>
        <v>0</v>
      </c>
      <c r="H1242">
        <f>'CLZ Pr'!E1242</f>
        <v>0</v>
      </c>
      <c r="I1242">
        <f>'CLZ Pr'!U1242</f>
        <v>0</v>
      </c>
    </row>
    <row r="1243" spans="1:9">
      <c r="A1243" s="13" t="str">
        <f>IF('CLZ Pr'!C1243 = "", "", 'CLZ Pr'!C1243)</f>
        <v/>
      </c>
      <c r="B1243">
        <f>'CLZ Pr'!O1243</f>
        <v>0</v>
      </c>
      <c r="C1243" s="14">
        <f>'CLZ Pr'!H1243</f>
        <v>0</v>
      </c>
      <c r="D1243">
        <f>'CLZ Pr'!W1243</f>
        <v>0</v>
      </c>
      <c r="E1243">
        <f>'CLZ Pr'!B1243</f>
        <v>0</v>
      </c>
      <c r="F1243">
        <f>'CLZ Pr'!N1243</f>
        <v>0</v>
      </c>
      <c r="G1243">
        <f>'CLZ Pr'!X1243</f>
        <v>0</v>
      </c>
      <c r="H1243">
        <f>'CLZ Pr'!E1243</f>
        <v>0</v>
      </c>
      <c r="I1243">
        <f>'CLZ Pr'!U1243</f>
        <v>0</v>
      </c>
    </row>
    <row r="1244" spans="1:9">
      <c r="A1244" s="13" t="str">
        <f>IF('CLZ Pr'!C1244 = "", "", 'CLZ Pr'!C1244)</f>
        <v/>
      </c>
      <c r="B1244">
        <f>'CLZ Pr'!O1244</f>
        <v>0</v>
      </c>
      <c r="C1244" s="14">
        <f>'CLZ Pr'!H1244</f>
        <v>0</v>
      </c>
      <c r="D1244">
        <f>'CLZ Pr'!W1244</f>
        <v>0</v>
      </c>
      <c r="E1244">
        <f>'CLZ Pr'!B1244</f>
        <v>0</v>
      </c>
      <c r="F1244">
        <f>'CLZ Pr'!N1244</f>
        <v>0</v>
      </c>
      <c r="G1244">
        <f>'CLZ Pr'!X1244</f>
        <v>0</v>
      </c>
      <c r="H1244">
        <f>'CLZ Pr'!E1244</f>
        <v>0</v>
      </c>
      <c r="I1244">
        <f>'CLZ Pr'!U1244</f>
        <v>0</v>
      </c>
    </row>
    <row r="1245" spans="1:9">
      <c r="A1245" s="13" t="str">
        <f>IF('CLZ Pr'!C1245 = "", "", 'CLZ Pr'!C1245)</f>
        <v/>
      </c>
      <c r="B1245">
        <f>'CLZ Pr'!O1245</f>
        <v>0</v>
      </c>
      <c r="C1245" s="14">
        <f>'CLZ Pr'!H1245</f>
        <v>0</v>
      </c>
      <c r="D1245">
        <f>'CLZ Pr'!W1245</f>
        <v>0</v>
      </c>
      <c r="E1245">
        <f>'CLZ Pr'!B1245</f>
        <v>0</v>
      </c>
      <c r="F1245">
        <f>'CLZ Pr'!N1245</f>
        <v>0</v>
      </c>
      <c r="G1245">
        <f>'CLZ Pr'!X1245</f>
        <v>0</v>
      </c>
      <c r="H1245">
        <f>'CLZ Pr'!E1245</f>
        <v>0</v>
      </c>
      <c r="I1245">
        <f>'CLZ Pr'!U1245</f>
        <v>0</v>
      </c>
    </row>
    <row r="1246" spans="1:9">
      <c r="A1246" s="13" t="str">
        <f>IF('CLZ Pr'!C1246 = "", "", 'CLZ Pr'!C1246)</f>
        <v/>
      </c>
      <c r="B1246">
        <f>'CLZ Pr'!O1246</f>
        <v>0</v>
      </c>
      <c r="C1246" s="14">
        <f>'CLZ Pr'!H1246</f>
        <v>0</v>
      </c>
      <c r="D1246">
        <f>'CLZ Pr'!W1246</f>
        <v>0</v>
      </c>
      <c r="E1246">
        <f>'CLZ Pr'!B1246</f>
        <v>0</v>
      </c>
      <c r="F1246">
        <f>'CLZ Pr'!N1246</f>
        <v>0</v>
      </c>
      <c r="G1246">
        <f>'CLZ Pr'!X1246</f>
        <v>0</v>
      </c>
      <c r="H1246">
        <f>'CLZ Pr'!E1246</f>
        <v>0</v>
      </c>
      <c r="I1246">
        <f>'CLZ Pr'!U1246</f>
        <v>0</v>
      </c>
    </row>
    <row r="1247" spans="1:9">
      <c r="A1247" s="13" t="str">
        <f>IF('CLZ Pr'!C1247 = "", "", 'CLZ Pr'!C1247)</f>
        <v/>
      </c>
      <c r="B1247">
        <f>'CLZ Pr'!O1247</f>
        <v>0</v>
      </c>
      <c r="C1247" s="14">
        <f>'CLZ Pr'!H1247</f>
        <v>0</v>
      </c>
      <c r="D1247">
        <f>'CLZ Pr'!W1247</f>
        <v>0</v>
      </c>
      <c r="E1247">
        <f>'CLZ Pr'!B1247</f>
        <v>0</v>
      </c>
      <c r="F1247">
        <f>'CLZ Pr'!N1247</f>
        <v>0</v>
      </c>
      <c r="G1247">
        <f>'CLZ Pr'!X1247</f>
        <v>0</v>
      </c>
      <c r="H1247">
        <f>'CLZ Pr'!E1247</f>
        <v>0</v>
      </c>
      <c r="I1247">
        <f>'CLZ Pr'!U1247</f>
        <v>0</v>
      </c>
    </row>
    <row r="1248" spans="1:9">
      <c r="A1248" s="13" t="str">
        <f>IF('CLZ Pr'!C1248 = "", "", 'CLZ Pr'!C1248)</f>
        <v/>
      </c>
      <c r="B1248">
        <f>'CLZ Pr'!O1248</f>
        <v>0</v>
      </c>
      <c r="C1248" s="14">
        <f>'CLZ Pr'!H1248</f>
        <v>0</v>
      </c>
      <c r="D1248">
        <f>'CLZ Pr'!W1248</f>
        <v>0</v>
      </c>
      <c r="E1248">
        <f>'CLZ Pr'!B1248</f>
        <v>0</v>
      </c>
      <c r="F1248">
        <f>'CLZ Pr'!N1248</f>
        <v>0</v>
      </c>
      <c r="G1248">
        <f>'CLZ Pr'!X1248</f>
        <v>0</v>
      </c>
      <c r="H1248">
        <f>'CLZ Pr'!E1248</f>
        <v>0</v>
      </c>
      <c r="I1248">
        <f>'CLZ Pr'!U1248</f>
        <v>0</v>
      </c>
    </row>
    <row r="1249" spans="1:9">
      <c r="A1249" s="13" t="str">
        <f>IF('CLZ Pr'!C1249 = "", "", 'CLZ Pr'!C1249)</f>
        <v/>
      </c>
      <c r="B1249">
        <f>'CLZ Pr'!O1249</f>
        <v>0</v>
      </c>
      <c r="C1249" s="14">
        <f>'CLZ Pr'!H1249</f>
        <v>0</v>
      </c>
      <c r="D1249">
        <f>'CLZ Pr'!W1249</f>
        <v>0</v>
      </c>
      <c r="E1249">
        <f>'CLZ Pr'!B1249</f>
        <v>0</v>
      </c>
      <c r="F1249">
        <f>'CLZ Pr'!N1249</f>
        <v>0</v>
      </c>
      <c r="G1249">
        <f>'CLZ Pr'!X1249</f>
        <v>0</v>
      </c>
      <c r="H1249">
        <f>'CLZ Pr'!E1249</f>
        <v>0</v>
      </c>
      <c r="I1249">
        <f>'CLZ Pr'!U1249</f>
        <v>0</v>
      </c>
    </row>
    <row r="1250" spans="1:9">
      <c r="A1250" s="13" t="str">
        <f>IF('CLZ Pr'!C1250 = "", "", 'CLZ Pr'!C1250)</f>
        <v/>
      </c>
      <c r="B1250">
        <f>'CLZ Pr'!O1250</f>
        <v>0</v>
      </c>
      <c r="C1250" s="14">
        <f>'CLZ Pr'!H1250</f>
        <v>0</v>
      </c>
      <c r="D1250">
        <f>'CLZ Pr'!W1250</f>
        <v>0</v>
      </c>
      <c r="E1250">
        <f>'CLZ Pr'!B1250</f>
        <v>0</v>
      </c>
      <c r="F1250">
        <f>'CLZ Pr'!N1250</f>
        <v>0</v>
      </c>
      <c r="G1250">
        <f>'CLZ Pr'!X1250</f>
        <v>0</v>
      </c>
      <c r="H1250">
        <f>'CLZ Pr'!E1250</f>
        <v>0</v>
      </c>
      <c r="I1250">
        <f>'CLZ Pr'!U1250</f>
        <v>0</v>
      </c>
    </row>
    <row r="1251" spans="1:9">
      <c r="A1251" s="13" t="str">
        <f>IF('CLZ Pr'!C1251 = "", "", 'CLZ Pr'!C1251)</f>
        <v/>
      </c>
      <c r="B1251">
        <f>'CLZ Pr'!O1251</f>
        <v>0</v>
      </c>
      <c r="C1251" s="14">
        <f>'CLZ Pr'!H1251</f>
        <v>0</v>
      </c>
      <c r="D1251">
        <f>'CLZ Pr'!W1251</f>
        <v>0</v>
      </c>
      <c r="E1251">
        <f>'CLZ Pr'!B1251</f>
        <v>0</v>
      </c>
      <c r="F1251">
        <f>'CLZ Pr'!N1251</f>
        <v>0</v>
      </c>
      <c r="G1251">
        <f>'CLZ Pr'!X1251</f>
        <v>0</v>
      </c>
      <c r="H1251">
        <f>'CLZ Pr'!E1251</f>
        <v>0</v>
      </c>
      <c r="I1251">
        <f>'CLZ Pr'!U1251</f>
        <v>0</v>
      </c>
    </row>
    <row r="1252" spans="1:9">
      <c r="A1252" s="13" t="str">
        <f>IF('CLZ Pr'!C1252 = "", "", 'CLZ Pr'!C1252)</f>
        <v/>
      </c>
      <c r="B1252">
        <f>'CLZ Pr'!O1252</f>
        <v>0</v>
      </c>
      <c r="C1252" s="14">
        <f>'CLZ Pr'!H1252</f>
        <v>0</v>
      </c>
      <c r="D1252">
        <f>'CLZ Pr'!W1252</f>
        <v>0</v>
      </c>
      <c r="E1252">
        <f>'CLZ Pr'!B1252</f>
        <v>0</v>
      </c>
      <c r="F1252">
        <f>'CLZ Pr'!N1252</f>
        <v>0</v>
      </c>
      <c r="G1252">
        <f>'CLZ Pr'!X1252</f>
        <v>0</v>
      </c>
      <c r="H1252">
        <f>'CLZ Pr'!E1252</f>
        <v>0</v>
      </c>
      <c r="I1252">
        <f>'CLZ Pr'!U1252</f>
        <v>0</v>
      </c>
    </row>
    <row r="1253" spans="1:9">
      <c r="A1253" s="13" t="str">
        <f>IF('CLZ Pr'!C1253 = "", "", 'CLZ Pr'!C1253)</f>
        <v/>
      </c>
      <c r="B1253">
        <f>'CLZ Pr'!O1253</f>
        <v>0</v>
      </c>
      <c r="C1253" s="14">
        <f>'CLZ Pr'!H1253</f>
        <v>0</v>
      </c>
      <c r="D1253">
        <f>'CLZ Pr'!W1253</f>
        <v>0</v>
      </c>
      <c r="E1253">
        <f>'CLZ Pr'!B1253</f>
        <v>0</v>
      </c>
      <c r="F1253">
        <f>'CLZ Pr'!N1253</f>
        <v>0</v>
      </c>
      <c r="G1253">
        <f>'CLZ Pr'!X1253</f>
        <v>0</v>
      </c>
      <c r="H1253">
        <f>'CLZ Pr'!E1253</f>
        <v>0</v>
      </c>
      <c r="I1253">
        <f>'CLZ Pr'!U1253</f>
        <v>0</v>
      </c>
    </row>
    <row r="1254" spans="1:9">
      <c r="A1254" s="13" t="str">
        <f>IF('CLZ Pr'!C1254 = "", "", 'CLZ Pr'!C1254)</f>
        <v/>
      </c>
      <c r="B1254">
        <f>'CLZ Pr'!O1254</f>
        <v>0</v>
      </c>
      <c r="C1254" s="14">
        <f>'CLZ Pr'!H1254</f>
        <v>0</v>
      </c>
      <c r="D1254">
        <f>'CLZ Pr'!W1254</f>
        <v>0</v>
      </c>
      <c r="E1254">
        <f>'CLZ Pr'!B1254</f>
        <v>0</v>
      </c>
      <c r="F1254">
        <f>'CLZ Pr'!N1254</f>
        <v>0</v>
      </c>
      <c r="G1254">
        <f>'CLZ Pr'!X1254</f>
        <v>0</v>
      </c>
      <c r="H1254">
        <f>'CLZ Pr'!E1254</f>
        <v>0</v>
      </c>
      <c r="I1254">
        <f>'CLZ Pr'!U1254</f>
        <v>0</v>
      </c>
    </row>
    <row r="1255" spans="1:9">
      <c r="A1255" s="13" t="str">
        <f>IF('CLZ Pr'!C1255 = "", "", 'CLZ Pr'!C1255)</f>
        <v/>
      </c>
      <c r="B1255">
        <f>'CLZ Pr'!O1255</f>
        <v>0</v>
      </c>
      <c r="C1255" s="14">
        <f>'CLZ Pr'!H1255</f>
        <v>0</v>
      </c>
      <c r="D1255">
        <f>'CLZ Pr'!W1255</f>
        <v>0</v>
      </c>
      <c r="E1255">
        <f>'CLZ Pr'!B1255</f>
        <v>0</v>
      </c>
      <c r="F1255">
        <f>'CLZ Pr'!N1255</f>
        <v>0</v>
      </c>
      <c r="G1255">
        <f>'CLZ Pr'!X1255</f>
        <v>0</v>
      </c>
      <c r="H1255">
        <f>'CLZ Pr'!E1255</f>
        <v>0</v>
      </c>
      <c r="I1255">
        <f>'CLZ Pr'!U1255</f>
        <v>0</v>
      </c>
    </row>
    <row r="1256" spans="1:9">
      <c r="A1256" s="13" t="str">
        <f>IF('CLZ Pr'!C1256 = "", "", 'CLZ Pr'!C1256)</f>
        <v/>
      </c>
      <c r="B1256">
        <f>'CLZ Pr'!O1256</f>
        <v>0</v>
      </c>
      <c r="C1256" s="14">
        <f>'CLZ Pr'!H1256</f>
        <v>0</v>
      </c>
      <c r="D1256">
        <f>'CLZ Pr'!W1256</f>
        <v>0</v>
      </c>
      <c r="E1256">
        <f>'CLZ Pr'!B1256</f>
        <v>0</v>
      </c>
      <c r="F1256">
        <f>'CLZ Pr'!N1256</f>
        <v>0</v>
      </c>
      <c r="G1256">
        <f>'CLZ Pr'!X1256</f>
        <v>0</v>
      </c>
      <c r="H1256">
        <f>'CLZ Pr'!E1256</f>
        <v>0</v>
      </c>
      <c r="I1256">
        <f>'CLZ Pr'!U1256</f>
        <v>0</v>
      </c>
    </row>
    <row r="1257" spans="1:9">
      <c r="A1257" s="13" t="str">
        <f>IF('CLZ Pr'!C1257 = "", "", 'CLZ Pr'!C1257)</f>
        <v/>
      </c>
      <c r="B1257">
        <f>'CLZ Pr'!O1257</f>
        <v>0</v>
      </c>
      <c r="C1257" s="14">
        <f>'CLZ Pr'!H1257</f>
        <v>0</v>
      </c>
      <c r="D1257">
        <f>'CLZ Pr'!W1257</f>
        <v>0</v>
      </c>
      <c r="E1257">
        <f>'CLZ Pr'!B1257</f>
        <v>0</v>
      </c>
      <c r="F1257">
        <f>'CLZ Pr'!N1257</f>
        <v>0</v>
      </c>
      <c r="G1257">
        <f>'CLZ Pr'!X1257</f>
        <v>0</v>
      </c>
      <c r="H1257">
        <f>'CLZ Pr'!E1257</f>
        <v>0</v>
      </c>
      <c r="I1257">
        <f>'CLZ Pr'!U1257</f>
        <v>0</v>
      </c>
    </row>
    <row r="1258" spans="1:9">
      <c r="A1258" s="13" t="str">
        <f>IF('CLZ Pr'!C1258 = "", "", 'CLZ Pr'!C1258)</f>
        <v/>
      </c>
      <c r="B1258">
        <f>'CLZ Pr'!O1258</f>
        <v>0</v>
      </c>
      <c r="C1258" s="14">
        <f>'CLZ Pr'!H1258</f>
        <v>0</v>
      </c>
      <c r="D1258">
        <f>'CLZ Pr'!W1258</f>
        <v>0</v>
      </c>
      <c r="E1258">
        <f>'CLZ Pr'!B1258</f>
        <v>0</v>
      </c>
      <c r="F1258">
        <f>'CLZ Pr'!N1258</f>
        <v>0</v>
      </c>
      <c r="G1258">
        <f>'CLZ Pr'!X1258</f>
        <v>0</v>
      </c>
      <c r="H1258">
        <f>'CLZ Pr'!E1258</f>
        <v>0</v>
      </c>
      <c r="I1258">
        <f>'CLZ Pr'!U1258</f>
        <v>0</v>
      </c>
    </row>
    <row r="1259" spans="1:9">
      <c r="A1259" s="13" t="str">
        <f>IF('CLZ Pr'!C1259 = "", "", 'CLZ Pr'!C1259)</f>
        <v/>
      </c>
      <c r="B1259">
        <f>'CLZ Pr'!O1259</f>
        <v>0</v>
      </c>
      <c r="C1259" s="14">
        <f>'CLZ Pr'!H1259</f>
        <v>0</v>
      </c>
      <c r="D1259">
        <f>'CLZ Pr'!W1259</f>
        <v>0</v>
      </c>
      <c r="E1259">
        <f>'CLZ Pr'!B1259</f>
        <v>0</v>
      </c>
      <c r="F1259">
        <f>'CLZ Pr'!N1259</f>
        <v>0</v>
      </c>
      <c r="G1259">
        <f>'CLZ Pr'!X1259</f>
        <v>0</v>
      </c>
      <c r="H1259">
        <f>'CLZ Pr'!E1259</f>
        <v>0</v>
      </c>
      <c r="I1259">
        <f>'CLZ Pr'!U1259</f>
        <v>0</v>
      </c>
    </row>
    <row r="1260" spans="1:9">
      <c r="A1260" s="13" t="str">
        <f>IF('CLZ Pr'!C1260 = "", "", 'CLZ Pr'!C1260)</f>
        <v/>
      </c>
      <c r="B1260">
        <f>'CLZ Pr'!O1260</f>
        <v>0</v>
      </c>
      <c r="C1260" s="14">
        <f>'CLZ Pr'!H1260</f>
        <v>0</v>
      </c>
      <c r="D1260">
        <f>'CLZ Pr'!W1260</f>
        <v>0</v>
      </c>
      <c r="E1260">
        <f>'CLZ Pr'!B1260</f>
        <v>0</v>
      </c>
      <c r="F1260">
        <f>'CLZ Pr'!N1260</f>
        <v>0</v>
      </c>
      <c r="G1260">
        <f>'CLZ Pr'!X1260</f>
        <v>0</v>
      </c>
      <c r="H1260">
        <f>'CLZ Pr'!E1260</f>
        <v>0</v>
      </c>
      <c r="I1260">
        <f>'CLZ Pr'!U1260</f>
        <v>0</v>
      </c>
    </row>
    <row r="1261" spans="1:9">
      <c r="A1261" s="13" t="str">
        <f>IF('CLZ Pr'!C1261 = "", "", 'CLZ Pr'!C1261)</f>
        <v/>
      </c>
      <c r="B1261">
        <f>'CLZ Pr'!O1261</f>
        <v>0</v>
      </c>
      <c r="C1261" s="14">
        <f>'CLZ Pr'!H1261</f>
        <v>0</v>
      </c>
      <c r="D1261">
        <f>'CLZ Pr'!W1261</f>
        <v>0</v>
      </c>
      <c r="E1261">
        <f>'CLZ Pr'!B1261</f>
        <v>0</v>
      </c>
      <c r="F1261">
        <f>'CLZ Pr'!N1261</f>
        <v>0</v>
      </c>
      <c r="G1261">
        <f>'CLZ Pr'!X1261</f>
        <v>0</v>
      </c>
      <c r="H1261">
        <f>'CLZ Pr'!E1261</f>
        <v>0</v>
      </c>
      <c r="I1261">
        <f>'CLZ Pr'!U1261</f>
        <v>0</v>
      </c>
    </row>
    <row r="1262" spans="1:9">
      <c r="A1262" s="13" t="str">
        <f>IF('CLZ Pr'!C1262 = "", "", 'CLZ Pr'!C1262)</f>
        <v/>
      </c>
      <c r="B1262">
        <f>'CLZ Pr'!O1262</f>
        <v>0</v>
      </c>
      <c r="C1262" s="14">
        <f>'CLZ Pr'!H1262</f>
        <v>0</v>
      </c>
      <c r="D1262">
        <f>'CLZ Pr'!W1262</f>
        <v>0</v>
      </c>
      <c r="E1262">
        <f>'CLZ Pr'!B1262</f>
        <v>0</v>
      </c>
      <c r="F1262">
        <f>'CLZ Pr'!N1262</f>
        <v>0</v>
      </c>
      <c r="G1262">
        <f>'CLZ Pr'!X1262</f>
        <v>0</v>
      </c>
      <c r="H1262">
        <f>'CLZ Pr'!E1262</f>
        <v>0</v>
      </c>
      <c r="I1262">
        <f>'CLZ Pr'!U1262</f>
        <v>0</v>
      </c>
    </row>
    <row r="1263" spans="1:9">
      <c r="A1263" s="13" t="str">
        <f>IF('CLZ Pr'!C1263 = "", "", 'CLZ Pr'!C1263)</f>
        <v/>
      </c>
      <c r="B1263">
        <f>'CLZ Pr'!O1263</f>
        <v>0</v>
      </c>
      <c r="C1263" s="14">
        <f>'CLZ Pr'!H1263</f>
        <v>0</v>
      </c>
      <c r="D1263">
        <f>'CLZ Pr'!W1263</f>
        <v>0</v>
      </c>
      <c r="E1263">
        <f>'CLZ Pr'!B1263</f>
        <v>0</v>
      </c>
      <c r="F1263">
        <f>'CLZ Pr'!N1263</f>
        <v>0</v>
      </c>
      <c r="G1263">
        <f>'CLZ Pr'!X1263</f>
        <v>0</v>
      </c>
      <c r="H1263">
        <f>'CLZ Pr'!E1263</f>
        <v>0</v>
      </c>
      <c r="I1263">
        <f>'CLZ Pr'!U1263</f>
        <v>0</v>
      </c>
    </row>
    <row r="1264" spans="1:9">
      <c r="A1264" s="13" t="str">
        <f>IF('CLZ Pr'!C1264 = "", "", 'CLZ Pr'!C1264)</f>
        <v/>
      </c>
      <c r="B1264">
        <f>'CLZ Pr'!O1264</f>
        <v>0</v>
      </c>
      <c r="C1264" s="14">
        <f>'CLZ Pr'!H1264</f>
        <v>0</v>
      </c>
      <c r="D1264">
        <f>'CLZ Pr'!W1264</f>
        <v>0</v>
      </c>
      <c r="E1264">
        <f>'CLZ Pr'!B1264</f>
        <v>0</v>
      </c>
      <c r="F1264">
        <f>'CLZ Pr'!N1264</f>
        <v>0</v>
      </c>
      <c r="G1264">
        <f>'CLZ Pr'!X1264</f>
        <v>0</v>
      </c>
      <c r="H1264">
        <f>'CLZ Pr'!E1264</f>
        <v>0</v>
      </c>
      <c r="I1264">
        <f>'CLZ Pr'!U1264</f>
        <v>0</v>
      </c>
    </row>
    <row r="1265" spans="1:9">
      <c r="A1265" s="13" t="str">
        <f>IF('CLZ Pr'!C1265 = "", "", 'CLZ Pr'!C1265)</f>
        <v/>
      </c>
      <c r="B1265">
        <f>'CLZ Pr'!O1265</f>
        <v>0</v>
      </c>
      <c r="C1265" s="14">
        <f>'CLZ Pr'!H1265</f>
        <v>0</v>
      </c>
      <c r="D1265">
        <f>'CLZ Pr'!W1265</f>
        <v>0</v>
      </c>
      <c r="E1265">
        <f>'CLZ Pr'!B1265</f>
        <v>0</v>
      </c>
      <c r="F1265">
        <f>'CLZ Pr'!N1265</f>
        <v>0</v>
      </c>
      <c r="G1265">
        <f>'CLZ Pr'!X1265</f>
        <v>0</v>
      </c>
      <c r="H1265">
        <f>'CLZ Pr'!E1265</f>
        <v>0</v>
      </c>
      <c r="I1265">
        <f>'CLZ Pr'!U1265</f>
        <v>0</v>
      </c>
    </row>
    <row r="1266" spans="1:9">
      <c r="A1266" s="13" t="str">
        <f>IF('CLZ Pr'!C1266 = "", "", 'CLZ Pr'!C1266)</f>
        <v/>
      </c>
      <c r="B1266">
        <f>'CLZ Pr'!O1266</f>
        <v>0</v>
      </c>
      <c r="C1266" s="14">
        <f>'CLZ Pr'!H1266</f>
        <v>0</v>
      </c>
      <c r="D1266">
        <f>'CLZ Pr'!W1266</f>
        <v>0</v>
      </c>
      <c r="E1266">
        <f>'CLZ Pr'!B1266</f>
        <v>0</v>
      </c>
      <c r="F1266">
        <f>'CLZ Pr'!N1266</f>
        <v>0</v>
      </c>
      <c r="G1266">
        <f>'CLZ Pr'!X1266</f>
        <v>0</v>
      </c>
      <c r="H1266">
        <f>'CLZ Pr'!E1266</f>
        <v>0</v>
      </c>
      <c r="I1266">
        <f>'CLZ Pr'!U1266</f>
        <v>0</v>
      </c>
    </row>
    <row r="1267" spans="1:9">
      <c r="A1267" s="13" t="str">
        <f>IF('CLZ Pr'!C1267 = "", "", 'CLZ Pr'!C1267)</f>
        <v/>
      </c>
      <c r="B1267">
        <f>'CLZ Pr'!O1267</f>
        <v>0</v>
      </c>
      <c r="C1267" s="14">
        <f>'CLZ Pr'!H1267</f>
        <v>0</v>
      </c>
      <c r="D1267">
        <f>'CLZ Pr'!W1267</f>
        <v>0</v>
      </c>
      <c r="E1267">
        <f>'CLZ Pr'!B1267</f>
        <v>0</v>
      </c>
      <c r="F1267">
        <f>'CLZ Pr'!N1267</f>
        <v>0</v>
      </c>
      <c r="G1267">
        <f>'CLZ Pr'!X1267</f>
        <v>0</v>
      </c>
      <c r="H1267">
        <f>'CLZ Pr'!E1267</f>
        <v>0</v>
      </c>
      <c r="I1267">
        <f>'CLZ Pr'!U1267</f>
        <v>0</v>
      </c>
    </row>
    <row r="1268" spans="1:9">
      <c r="A1268" s="13" t="str">
        <f>IF('CLZ Pr'!C1268 = "", "", 'CLZ Pr'!C1268)</f>
        <v/>
      </c>
      <c r="B1268">
        <f>'CLZ Pr'!O1268</f>
        <v>0</v>
      </c>
      <c r="C1268" s="14">
        <f>'CLZ Pr'!H1268</f>
        <v>0</v>
      </c>
      <c r="D1268">
        <f>'CLZ Pr'!W1268</f>
        <v>0</v>
      </c>
      <c r="E1268">
        <f>'CLZ Pr'!B1268</f>
        <v>0</v>
      </c>
      <c r="F1268">
        <f>'CLZ Pr'!N1268</f>
        <v>0</v>
      </c>
      <c r="G1268">
        <f>'CLZ Pr'!X1268</f>
        <v>0</v>
      </c>
      <c r="H1268">
        <f>'CLZ Pr'!E1268</f>
        <v>0</v>
      </c>
      <c r="I1268">
        <f>'CLZ Pr'!U1268</f>
        <v>0</v>
      </c>
    </row>
    <row r="1269" spans="1:9">
      <c r="A1269" s="13" t="str">
        <f>IF('CLZ Pr'!C1269 = "", "", 'CLZ Pr'!C1269)</f>
        <v/>
      </c>
      <c r="B1269">
        <f>'CLZ Pr'!O1269</f>
        <v>0</v>
      </c>
      <c r="C1269" s="14">
        <f>'CLZ Pr'!H1269</f>
        <v>0</v>
      </c>
      <c r="D1269">
        <f>'CLZ Pr'!W1269</f>
        <v>0</v>
      </c>
      <c r="E1269">
        <f>'CLZ Pr'!B1269</f>
        <v>0</v>
      </c>
      <c r="F1269">
        <f>'CLZ Pr'!N1269</f>
        <v>0</v>
      </c>
      <c r="G1269">
        <f>'CLZ Pr'!X1269</f>
        <v>0</v>
      </c>
      <c r="H1269">
        <f>'CLZ Pr'!E1269</f>
        <v>0</v>
      </c>
      <c r="I1269">
        <f>'CLZ Pr'!U1269</f>
        <v>0</v>
      </c>
    </row>
    <row r="1270" spans="1:9">
      <c r="A1270" s="13" t="str">
        <f>IF('CLZ Pr'!C1270 = "", "", 'CLZ Pr'!C1270)</f>
        <v/>
      </c>
      <c r="B1270">
        <f>'CLZ Pr'!O1270</f>
        <v>0</v>
      </c>
      <c r="C1270" s="14">
        <f>'CLZ Pr'!H1270</f>
        <v>0</v>
      </c>
      <c r="D1270">
        <f>'CLZ Pr'!W1270</f>
        <v>0</v>
      </c>
      <c r="E1270">
        <f>'CLZ Pr'!B1270</f>
        <v>0</v>
      </c>
      <c r="F1270">
        <f>'CLZ Pr'!N1270</f>
        <v>0</v>
      </c>
      <c r="G1270">
        <f>'CLZ Pr'!X1270</f>
        <v>0</v>
      </c>
      <c r="H1270">
        <f>'CLZ Pr'!E1270</f>
        <v>0</v>
      </c>
      <c r="I1270">
        <f>'CLZ Pr'!U1270</f>
        <v>0</v>
      </c>
    </row>
    <row r="1271" spans="1:9">
      <c r="A1271" s="13" t="str">
        <f>IF('CLZ Pr'!C1271 = "", "", 'CLZ Pr'!C1271)</f>
        <v/>
      </c>
      <c r="B1271">
        <f>'CLZ Pr'!O1271</f>
        <v>0</v>
      </c>
      <c r="C1271" s="14">
        <f>'CLZ Pr'!H1271</f>
        <v>0</v>
      </c>
      <c r="D1271">
        <f>'CLZ Pr'!W1271</f>
        <v>0</v>
      </c>
      <c r="E1271">
        <f>'CLZ Pr'!B1271</f>
        <v>0</v>
      </c>
      <c r="F1271">
        <f>'CLZ Pr'!N1271</f>
        <v>0</v>
      </c>
      <c r="G1271">
        <f>'CLZ Pr'!X1271</f>
        <v>0</v>
      </c>
      <c r="H1271">
        <f>'CLZ Pr'!E1271</f>
        <v>0</v>
      </c>
      <c r="I1271">
        <f>'CLZ Pr'!U1271</f>
        <v>0</v>
      </c>
    </row>
    <row r="1272" spans="1:9">
      <c r="A1272" s="13" t="str">
        <f>IF('CLZ Pr'!C1272 = "", "", 'CLZ Pr'!C1272)</f>
        <v/>
      </c>
      <c r="B1272">
        <f>'CLZ Pr'!O1272</f>
        <v>0</v>
      </c>
      <c r="C1272" s="14">
        <f>'CLZ Pr'!H1272</f>
        <v>0</v>
      </c>
      <c r="D1272">
        <f>'CLZ Pr'!W1272</f>
        <v>0</v>
      </c>
      <c r="E1272">
        <f>'CLZ Pr'!B1272</f>
        <v>0</v>
      </c>
      <c r="F1272">
        <f>'CLZ Pr'!N1272</f>
        <v>0</v>
      </c>
      <c r="G1272">
        <f>'CLZ Pr'!X1272</f>
        <v>0</v>
      </c>
      <c r="H1272">
        <f>'CLZ Pr'!E1272</f>
        <v>0</v>
      </c>
      <c r="I1272">
        <f>'CLZ Pr'!U1272</f>
        <v>0</v>
      </c>
    </row>
    <row r="1273" spans="1:9">
      <c r="A1273" s="13" t="str">
        <f>IF('CLZ Pr'!C1273 = "", "", 'CLZ Pr'!C1273)</f>
        <v/>
      </c>
      <c r="B1273">
        <f>'CLZ Pr'!O1273</f>
        <v>0</v>
      </c>
      <c r="C1273" s="14">
        <f>'CLZ Pr'!H1273</f>
        <v>0</v>
      </c>
      <c r="D1273">
        <f>'CLZ Pr'!W1273</f>
        <v>0</v>
      </c>
      <c r="E1273">
        <f>'CLZ Pr'!B1273</f>
        <v>0</v>
      </c>
      <c r="F1273">
        <f>'CLZ Pr'!N1273</f>
        <v>0</v>
      </c>
      <c r="G1273">
        <f>'CLZ Pr'!X1273</f>
        <v>0</v>
      </c>
      <c r="H1273">
        <f>'CLZ Pr'!E1273</f>
        <v>0</v>
      </c>
      <c r="I1273">
        <f>'CLZ Pr'!U1273</f>
        <v>0</v>
      </c>
    </row>
    <row r="1274" spans="1:9">
      <c r="A1274" s="13" t="str">
        <f>IF('CLZ Pr'!C1274 = "", "", 'CLZ Pr'!C1274)</f>
        <v/>
      </c>
      <c r="B1274">
        <f>'CLZ Pr'!O1274</f>
        <v>0</v>
      </c>
      <c r="C1274" s="14">
        <f>'CLZ Pr'!H1274</f>
        <v>0</v>
      </c>
      <c r="D1274">
        <f>'CLZ Pr'!W1274</f>
        <v>0</v>
      </c>
      <c r="E1274">
        <f>'CLZ Pr'!B1274</f>
        <v>0</v>
      </c>
      <c r="F1274">
        <f>'CLZ Pr'!N1274</f>
        <v>0</v>
      </c>
      <c r="G1274">
        <f>'CLZ Pr'!X1274</f>
        <v>0</v>
      </c>
      <c r="H1274">
        <f>'CLZ Pr'!E1274</f>
        <v>0</v>
      </c>
      <c r="I1274">
        <f>'CLZ Pr'!U1274</f>
        <v>0</v>
      </c>
    </row>
    <row r="1275" spans="1:9">
      <c r="A1275" s="13" t="str">
        <f>IF('CLZ Pr'!C1275 = "", "", 'CLZ Pr'!C1275)</f>
        <v/>
      </c>
      <c r="B1275">
        <f>'CLZ Pr'!O1275</f>
        <v>0</v>
      </c>
      <c r="C1275" s="14">
        <f>'CLZ Pr'!H1275</f>
        <v>0</v>
      </c>
      <c r="D1275">
        <f>'CLZ Pr'!W1275</f>
        <v>0</v>
      </c>
      <c r="E1275">
        <f>'CLZ Pr'!B1275</f>
        <v>0</v>
      </c>
      <c r="F1275">
        <f>'CLZ Pr'!N1275</f>
        <v>0</v>
      </c>
      <c r="G1275">
        <f>'CLZ Pr'!X1275</f>
        <v>0</v>
      </c>
      <c r="H1275">
        <f>'CLZ Pr'!E1275</f>
        <v>0</v>
      </c>
      <c r="I1275">
        <f>'CLZ Pr'!U1275</f>
        <v>0</v>
      </c>
    </row>
    <row r="1276" spans="1:9">
      <c r="A1276" s="13" t="str">
        <f>IF('CLZ Pr'!C1276 = "", "", 'CLZ Pr'!C1276)</f>
        <v/>
      </c>
      <c r="B1276">
        <f>'CLZ Pr'!O1276</f>
        <v>0</v>
      </c>
      <c r="C1276" s="14">
        <f>'CLZ Pr'!H1276</f>
        <v>0</v>
      </c>
      <c r="D1276">
        <f>'CLZ Pr'!W1276</f>
        <v>0</v>
      </c>
      <c r="E1276">
        <f>'CLZ Pr'!B1276</f>
        <v>0</v>
      </c>
      <c r="F1276">
        <f>'CLZ Pr'!N1276</f>
        <v>0</v>
      </c>
      <c r="G1276">
        <f>'CLZ Pr'!X1276</f>
        <v>0</v>
      </c>
      <c r="H1276">
        <f>'CLZ Pr'!E1276</f>
        <v>0</v>
      </c>
      <c r="I1276">
        <f>'CLZ Pr'!U1276</f>
        <v>0</v>
      </c>
    </row>
    <row r="1277" spans="1:9">
      <c r="A1277" s="13" t="str">
        <f>IF('CLZ Pr'!C1277 = "", "", 'CLZ Pr'!C1277)</f>
        <v/>
      </c>
      <c r="B1277">
        <f>'CLZ Pr'!O1277</f>
        <v>0</v>
      </c>
      <c r="C1277" s="14">
        <f>'CLZ Pr'!H1277</f>
        <v>0</v>
      </c>
      <c r="D1277">
        <f>'CLZ Pr'!W1277</f>
        <v>0</v>
      </c>
      <c r="E1277">
        <f>'CLZ Pr'!B1277</f>
        <v>0</v>
      </c>
      <c r="F1277">
        <f>'CLZ Pr'!N1277</f>
        <v>0</v>
      </c>
      <c r="G1277">
        <f>'CLZ Pr'!X1277</f>
        <v>0</v>
      </c>
      <c r="H1277">
        <f>'CLZ Pr'!E1277</f>
        <v>0</v>
      </c>
      <c r="I1277">
        <f>'CLZ Pr'!U1277</f>
        <v>0</v>
      </c>
    </row>
    <row r="1278" spans="1:9">
      <c r="A1278" s="13" t="str">
        <f>IF('CLZ Pr'!C1278 = "", "", 'CLZ Pr'!C1278)</f>
        <v/>
      </c>
      <c r="B1278">
        <f>'CLZ Pr'!O1278</f>
        <v>0</v>
      </c>
      <c r="C1278" s="14">
        <f>'CLZ Pr'!H1278</f>
        <v>0</v>
      </c>
      <c r="D1278">
        <f>'CLZ Pr'!W1278</f>
        <v>0</v>
      </c>
      <c r="E1278">
        <f>'CLZ Pr'!B1278</f>
        <v>0</v>
      </c>
      <c r="F1278">
        <f>'CLZ Pr'!N1278</f>
        <v>0</v>
      </c>
      <c r="G1278">
        <f>'CLZ Pr'!X1278</f>
        <v>0</v>
      </c>
      <c r="H1278">
        <f>'CLZ Pr'!E1278</f>
        <v>0</v>
      </c>
      <c r="I1278">
        <f>'CLZ Pr'!U1278</f>
        <v>0</v>
      </c>
    </row>
    <row r="1279" spans="1:9">
      <c r="A1279" s="13" t="str">
        <f>IF('CLZ Pr'!C1279 = "", "", 'CLZ Pr'!C1279)</f>
        <v/>
      </c>
      <c r="B1279">
        <f>'CLZ Pr'!O1279</f>
        <v>0</v>
      </c>
      <c r="C1279" s="14">
        <f>'CLZ Pr'!H1279</f>
        <v>0</v>
      </c>
      <c r="D1279">
        <f>'CLZ Pr'!W1279</f>
        <v>0</v>
      </c>
      <c r="E1279">
        <f>'CLZ Pr'!B1279</f>
        <v>0</v>
      </c>
      <c r="F1279">
        <f>'CLZ Pr'!N1279</f>
        <v>0</v>
      </c>
      <c r="G1279">
        <f>'CLZ Pr'!X1279</f>
        <v>0</v>
      </c>
      <c r="H1279">
        <f>'CLZ Pr'!E1279</f>
        <v>0</v>
      </c>
      <c r="I1279">
        <f>'CLZ Pr'!U1279</f>
        <v>0</v>
      </c>
    </row>
    <row r="1280" spans="1:9">
      <c r="A1280" s="13" t="str">
        <f>IF('CLZ Pr'!C1280 = "", "", 'CLZ Pr'!C1280)</f>
        <v/>
      </c>
      <c r="B1280">
        <f>'CLZ Pr'!O1280</f>
        <v>0</v>
      </c>
      <c r="C1280" s="14">
        <f>'CLZ Pr'!H1280</f>
        <v>0</v>
      </c>
      <c r="D1280">
        <f>'CLZ Pr'!W1280</f>
        <v>0</v>
      </c>
      <c r="E1280">
        <f>'CLZ Pr'!B1280</f>
        <v>0</v>
      </c>
      <c r="F1280">
        <f>'CLZ Pr'!N1280</f>
        <v>0</v>
      </c>
      <c r="G1280">
        <f>'CLZ Pr'!X1280</f>
        <v>0</v>
      </c>
      <c r="H1280">
        <f>'CLZ Pr'!E1280</f>
        <v>0</v>
      </c>
      <c r="I1280">
        <f>'CLZ Pr'!U1280</f>
        <v>0</v>
      </c>
    </row>
    <row r="1281" spans="1:9">
      <c r="A1281" s="13" t="str">
        <f>IF('CLZ Pr'!C1281 = "", "", 'CLZ Pr'!C1281)</f>
        <v/>
      </c>
      <c r="B1281">
        <f>'CLZ Pr'!O1281</f>
        <v>0</v>
      </c>
      <c r="C1281" s="14">
        <f>'CLZ Pr'!H1281</f>
        <v>0</v>
      </c>
      <c r="D1281">
        <f>'CLZ Pr'!W1281</f>
        <v>0</v>
      </c>
      <c r="E1281">
        <f>'CLZ Pr'!B1281</f>
        <v>0</v>
      </c>
      <c r="F1281">
        <f>'CLZ Pr'!N1281</f>
        <v>0</v>
      </c>
      <c r="G1281">
        <f>'CLZ Pr'!X1281</f>
        <v>0</v>
      </c>
      <c r="H1281">
        <f>'CLZ Pr'!E1281</f>
        <v>0</v>
      </c>
      <c r="I1281">
        <f>'CLZ Pr'!U1281</f>
        <v>0</v>
      </c>
    </row>
    <row r="1282" spans="1:9">
      <c r="A1282" s="13" t="str">
        <f>IF('CLZ Pr'!C1282 = "", "", 'CLZ Pr'!C1282)</f>
        <v/>
      </c>
      <c r="B1282">
        <f>'CLZ Pr'!O1282</f>
        <v>0</v>
      </c>
      <c r="C1282" s="14">
        <f>'CLZ Pr'!H1282</f>
        <v>0</v>
      </c>
      <c r="D1282">
        <f>'CLZ Pr'!W1282</f>
        <v>0</v>
      </c>
      <c r="E1282">
        <f>'CLZ Pr'!B1282</f>
        <v>0</v>
      </c>
      <c r="F1282">
        <f>'CLZ Pr'!N1282</f>
        <v>0</v>
      </c>
      <c r="G1282">
        <f>'CLZ Pr'!X1282</f>
        <v>0</v>
      </c>
      <c r="H1282">
        <f>'CLZ Pr'!E1282</f>
        <v>0</v>
      </c>
      <c r="I1282">
        <f>'CLZ Pr'!U1282</f>
        <v>0</v>
      </c>
    </row>
    <row r="1283" spans="1:9">
      <c r="A1283" s="13" t="str">
        <f>IF('CLZ Pr'!C1283 = "", "", 'CLZ Pr'!C1283)</f>
        <v/>
      </c>
      <c r="B1283">
        <f>'CLZ Pr'!O1283</f>
        <v>0</v>
      </c>
      <c r="C1283" s="14">
        <f>'CLZ Pr'!H1283</f>
        <v>0</v>
      </c>
      <c r="D1283">
        <f>'CLZ Pr'!W1283</f>
        <v>0</v>
      </c>
      <c r="E1283">
        <f>'CLZ Pr'!B1283</f>
        <v>0</v>
      </c>
      <c r="F1283">
        <f>'CLZ Pr'!N1283</f>
        <v>0</v>
      </c>
      <c r="G1283">
        <f>'CLZ Pr'!X1283</f>
        <v>0</v>
      </c>
      <c r="H1283">
        <f>'CLZ Pr'!E1283</f>
        <v>0</v>
      </c>
      <c r="I1283">
        <f>'CLZ Pr'!U1283</f>
        <v>0</v>
      </c>
    </row>
    <row r="1284" spans="1:9">
      <c r="A1284" s="13" t="str">
        <f>IF('CLZ Pr'!C1284 = "", "", 'CLZ Pr'!C1284)</f>
        <v/>
      </c>
      <c r="B1284">
        <f>'CLZ Pr'!O1284</f>
        <v>0</v>
      </c>
      <c r="C1284" s="14">
        <f>'CLZ Pr'!H1284</f>
        <v>0</v>
      </c>
      <c r="D1284">
        <f>'CLZ Pr'!W1284</f>
        <v>0</v>
      </c>
      <c r="E1284">
        <f>'CLZ Pr'!B1284</f>
        <v>0</v>
      </c>
      <c r="F1284">
        <f>'CLZ Pr'!N1284</f>
        <v>0</v>
      </c>
      <c r="G1284">
        <f>'CLZ Pr'!X1284</f>
        <v>0</v>
      </c>
      <c r="H1284">
        <f>'CLZ Pr'!E1284</f>
        <v>0</v>
      </c>
      <c r="I1284">
        <f>'CLZ Pr'!U1284</f>
        <v>0</v>
      </c>
    </row>
    <row r="1285" spans="1:9">
      <c r="A1285" s="13" t="str">
        <f>IF('CLZ Pr'!C1285 = "", "", 'CLZ Pr'!C1285)</f>
        <v/>
      </c>
      <c r="B1285">
        <f>'CLZ Pr'!O1285</f>
        <v>0</v>
      </c>
      <c r="C1285" s="14">
        <f>'CLZ Pr'!H1285</f>
        <v>0</v>
      </c>
      <c r="D1285">
        <f>'CLZ Pr'!W1285</f>
        <v>0</v>
      </c>
      <c r="E1285">
        <f>'CLZ Pr'!B1285</f>
        <v>0</v>
      </c>
      <c r="F1285">
        <f>'CLZ Pr'!N1285</f>
        <v>0</v>
      </c>
      <c r="G1285">
        <f>'CLZ Pr'!X1285</f>
        <v>0</v>
      </c>
      <c r="H1285">
        <f>'CLZ Pr'!E1285</f>
        <v>0</v>
      </c>
      <c r="I1285">
        <f>'CLZ Pr'!U1285</f>
        <v>0</v>
      </c>
    </row>
    <row r="1286" spans="1:9">
      <c r="A1286" s="13" t="str">
        <f>IF('CLZ Pr'!C1286 = "", "", 'CLZ Pr'!C1286)</f>
        <v/>
      </c>
      <c r="B1286">
        <f>'CLZ Pr'!O1286</f>
        <v>0</v>
      </c>
      <c r="C1286" s="14">
        <f>'CLZ Pr'!H1286</f>
        <v>0</v>
      </c>
      <c r="D1286">
        <f>'CLZ Pr'!W1286</f>
        <v>0</v>
      </c>
      <c r="E1286">
        <f>'CLZ Pr'!B1286</f>
        <v>0</v>
      </c>
      <c r="F1286">
        <f>'CLZ Pr'!N1286</f>
        <v>0</v>
      </c>
      <c r="G1286">
        <f>'CLZ Pr'!X1286</f>
        <v>0</v>
      </c>
      <c r="H1286">
        <f>'CLZ Pr'!E1286</f>
        <v>0</v>
      </c>
      <c r="I1286">
        <f>'CLZ Pr'!U1286</f>
        <v>0</v>
      </c>
    </row>
    <row r="1287" spans="1:9">
      <c r="A1287" s="13" t="str">
        <f>IF('CLZ Pr'!C1287 = "", "", 'CLZ Pr'!C1287)</f>
        <v/>
      </c>
      <c r="B1287">
        <f>'CLZ Pr'!O1287</f>
        <v>0</v>
      </c>
      <c r="C1287" s="14">
        <f>'CLZ Pr'!H1287</f>
        <v>0</v>
      </c>
      <c r="D1287">
        <f>'CLZ Pr'!W1287</f>
        <v>0</v>
      </c>
      <c r="E1287">
        <f>'CLZ Pr'!B1287</f>
        <v>0</v>
      </c>
      <c r="F1287">
        <f>'CLZ Pr'!N1287</f>
        <v>0</v>
      </c>
      <c r="G1287">
        <f>'CLZ Pr'!X1287</f>
        <v>0</v>
      </c>
      <c r="H1287">
        <f>'CLZ Pr'!E1287</f>
        <v>0</v>
      </c>
      <c r="I1287">
        <f>'CLZ Pr'!U1287</f>
        <v>0</v>
      </c>
    </row>
    <row r="1288" spans="1:9">
      <c r="A1288" s="13" t="str">
        <f>IF('CLZ Pr'!C1288 = "", "", 'CLZ Pr'!C1288)</f>
        <v/>
      </c>
      <c r="B1288">
        <f>'CLZ Pr'!O1288</f>
        <v>0</v>
      </c>
      <c r="C1288" s="14">
        <f>'CLZ Pr'!H1288</f>
        <v>0</v>
      </c>
      <c r="D1288">
        <f>'CLZ Pr'!W1288</f>
        <v>0</v>
      </c>
      <c r="E1288">
        <f>'CLZ Pr'!B1288</f>
        <v>0</v>
      </c>
      <c r="F1288">
        <f>'CLZ Pr'!N1288</f>
        <v>0</v>
      </c>
      <c r="G1288">
        <f>'CLZ Pr'!X1288</f>
        <v>0</v>
      </c>
      <c r="H1288">
        <f>'CLZ Pr'!E1288</f>
        <v>0</v>
      </c>
      <c r="I1288">
        <f>'CLZ Pr'!U1288</f>
        <v>0</v>
      </c>
    </row>
    <row r="1289" spans="1:9">
      <c r="A1289" s="13" t="str">
        <f>IF('CLZ Pr'!C1289 = "", "", 'CLZ Pr'!C1289)</f>
        <v/>
      </c>
      <c r="B1289">
        <f>'CLZ Pr'!O1289</f>
        <v>0</v>
      </c>
      <c r="C1289" s="14">
        <f>'CLZ Pr'!H1289</f>
        <v>0</v>
      </c>
      <c r="D1289">
        <f>'CLZ Pr'!W1289</f>
        <v>0</v>
      </c>
      <c r="E1289">
        <f>'CLZ Pr'!B1289</f>
        <v>0</v>
      </c>
      <c r="F1289">
        <f>'CLZ Pr'!N1289</f>
        <v>0</v>
      </c>
      <c r="G1289">
        <f>'CLZ Pr'!X1289</f>
        <v>0</v>
      </c>
      <c r="H1289">
        <f>'CLZ Pr'!E1289</f>
        <v>0</v>
      </c>
      <c r="I1289">
        <f>'CLZ Pr'!U1289</f>
        <v>0</v>
      </c>
    </row>
    <row r="1290" spans="1:9">
      <c r="A1290" s="13" t="str">
        <f>IF('CLZ Pr'!C1290 = "", "", 'CLZ Pr'!C1290)</f>
        <v/>
      </c>
      <c r="B1290">
        <f>'CLZ Pr'!O1290</f>
        <v>0</v>
      </c>
      <c r="C1290" s="14">
        <f>'CLZ Pr'!H1290</f>
        <v>0</v>
      </c>
      <c r="D1290">
        <f>'CLZ Pr'!W1290</f>
        <v>0</v>
      </c>
      <c r="E1290">
        <f>'CLZ Pr'!B1290</f>
        <v>0</v>
      </c>
      <c r="F1290">
        <f>'CLZ Pr'!N1290</f>
        <v>0</v>
      </c>
      <c r="G1290">
        <f>'CLZ Pr'!X1290</f>
        <v>0</v>
      </c>
      <c r="H1290">
        <f>'CLZ Pr'!E1290</f>
        <v>0</v>
      </c>
      <c r="I1290">
        <f>'CLZ Pr'!U1290</f>
        <v>0</v>
      </c>
    </row>
    <row r="1291" spans="1:9">
      <c r="A1291" s="13" t="str">
        <f>IF('CLZ Pr'!C1291 = "", "", 'CLZ Pr'!C1291)</f>
        <v/>
      </c>
      <c r="B1291">
        <f>'CLZ Pr'!O1291</f>
        <v>0</v>
      </c>
      <c r="C1291" s="14">
        <f>'CLZ Pr'!H1291</f>
        <v>0</v>
      </c>
      <c r="D1291">
        <f>'CLZ Pr'!W1291</f>
        <v>0</v>
      </c>
      <c r="E1291">
        <f>'CLZ Pr'!B1291</f>
        <v>0</v>
      </c>
      <c r="F1291">
        <f>'CLZ Pr'!N1291</f>
        <v>0</v>
      </c>
      <c r="G1291">
        <f>'CLZ Pr'!X1291</f>
        <v>0</v>
      </c>
      <c r="H1291">
        <f>'CLZ Pr'!E1291</f>
        <v>0</v>
      </c>
      <c r="I1291">
        <f>'CLZ Pr'!U1291</f>
        <v>0</v>
      </c>
    </row>
    <row r="1292" spans="1:9">
      <c r="A1292" s="13" t="str">
        <f>IF('CLZ Pr'!C1292 = "", "", 'CLZ Pr'!C1292)</f>
        <v/>
      </c>
      <c r="B1292">
        <f>'CLZ Pr'!O1292</f>
        <v>0</v>
      </c>
      <c r="C1292" s="14">
        <f>'CLZ Pr'!H1292</f>
        <v>0</v>
      </c>
      <c r="D1292">
        <f>'CLZ Pr'!W1292</f>
        <v>0</v>
      </c>
      <c r="E1292">
        <f>'CLZ Pr'!B1292</f>
        <v>0</v>
      </c>
      <c r="F1292">
        <f>'CLZ Pr'!N1292</f>
        <v>0</v>
      </c>
      <c r="G1292">
        <f>'CLZ Pr'!X1292</f>
        <v>0</v>
      </c>
      <c r="H1292">
        <f>'CLZ Pr'!E1292</f>
        <v>0</v>
      </c>
      <c r="I1292">
        <f>'CLZ Pr'!U1292</f>
        <v>0</v>
      </c>
    </row>
    <row r="1293" spans="1:9">
      <c r="A1293" s="13" t="str">
        <f>IF('CLZ Pr'!C1293 = "", "", 'CLZ Pr'!C1293)</f>
        <v/>
      </c>
      <c r="B1293">
        <f>'CLZ Pr'!O1293</f>
        <v>0</v>
      </c>
      <c r="C1293" s="14">
        <f>'CLZ Pr'!H1293</f>
        <v>0</v>
      </c>
      <c r="D1293">
        <f>'CLZ Pr'!W1293</f>
        <v>0</v>
      </c>
      <c r="E1293">
        <f>'CLZ Pr'!B1293</f>
        <v>0</v>
      </c>
      <c r="F1293">
        <f>'CLZ Pr'!N1293</f>
        <v>0</v>
      </c>
      <c r="G1293">
        <f>'CLZ Pr'!X1293</f>
        <v>0</v>
      </c>
      <c r="H1293">
        <f>'CLZ Pr'!E1293</f>
        <v>0</v>
      </c>
      <c r="I1293">
        <f>'CLZ Pr'!U1293</f>
        <v>0</v>
      </c>
    </row>
    <row r="1294" spans="1:9">
      <c r="A1294" s="13" t="str">
        <f>IF('CLZ Pr'!C1294 = "", "", 'CLZ Pr'!C1294)</f>
        <v/>
      </c>
      <c r="B1294">
        <f>'CLZ Pr'!O1294</f>
        <v>0</v>
      </c>
      <c r="C1294" s="14">
        <f>'CLZ Pr'!H1294</f>
        <v>0</v>
      </c>
      <c r="D1294">
        <f>'CLZ Pr'!W1294</f>
        <v>0</v>
      </c>
      <c r="E1294">
        <f>'CLZ Pr'!B1294</f>
        <v>0</v>
      </c>
      <c r="F1294">
        <f>'CLZ Pr'!N1294</f>
        <v>0</v>
      </c>
      <c r="G1294">
        <f>'CLZ Pr'!X1294</f>
        <v>0</v>
      </c>
      <c r="H1294">
        <f>'CLZ Pr'!E1294</f>
        <v>0</v>
      </c>
      <c r="I1294">
        <f>'CLZ Pr'!U1294</f>
        <v>0</v>
      </c>
    </row>
    <row r="1295" spans="1:9">
      <c r="A1295" s="13" t="str">
        <f>IF('CLZ Pr'!C1295 = "", "", 'CLZ Pr'!C1295)</f>
        <v/>
      </c>
      <c r="B1295">
        <f>'CLZ Pr'!O1295</f>
        <v>0</v>
      </c>
      <c r="C1295" s="14">
        <f>'CLZ Pr'!H1295</f>
        <v>0</v>
      </c>
      <c r="D1295">
        <f>'CLZ Pr'!W1295</f>
        <v>0</v>
      </c>
      <c r="E1295">
        <f>'CLZ Pr'!B1295</f>
        <v>0</v>
      </c>
      <c r="F1295">
        <f>'CLZ Pr'!N1295</f>
        <v>0</v>
      </c>
      <c r="G1295">
        <f>'CLZ Pr'!X1295</f>
        <v>0</v>
      </c>
      <c r="H1295">
        <f>'CLZ Pr'!E1295</f>
        <v>0</v>
      </c>
      <c r="I1295">
        <f>'CLZ Pr'!U1295</f>
        <v>0</v>
      </c>
    </row>
    <row r="1296" spans="1:9">
      <c r="A1296" s="13" t="str">
        <f>IF('CLZ Pr'!C1296 = "", "", 'CLZ Pr'!C1296)</f>
        <v/>
      </c>
      <c r="B1296">
        <f>'CLZ Pr'!O1296</f>
        <v>0</v>
      </c>
      <c r="C1296" s="14">
        <f>'CLZ Pr'!H1296</f>
        <v>0</v>
      </c>
      <c r="D1296">
        <f>'CLZ Pr'!W1296</f>
        <v>0</v>
      </c>
      <c r="E1296">
        <f>'CLZ Pr'!B1296</f>
        <v>0</v>
      </c>
      <c r="F1296">
        <f>'CLZ Pr'!N1296</f>
        <v>0</v>
      </c>
      <c r="G1296">
        <f>'CLZ Pr'!X1296</f>
        <v>0</v>
      </c>
      <c r="H1296">
        <f>'CLZ Pr'!E1296</f>
        <v>0</v>
      </c>
      <c r="I1296">
        <f>'CLZ Pr'!U1296</f>
        <v>0</v>
      </c>
    </row>
    <row r="1297" spans="1:9">
      <c r="A1297" s="13" t="str">
        <f>IF('CLZ Pr'!C1297 = "", "", 'CLZ Pr'!C1297)</f>
        <v/>
      </c>
      <c r="B1297">
        <f>'CLZ Pr'!O1297</f>
        <v>0</v>
      </c>
      <c r="C1297" s="14">
        <f>'CLZ Pr'!H1297</f>
        <v>0</v>
      </c>
      <c r="D1297">
        <f>'CLZ Pr'!W1297</f>
        <v>0</v>
      </c>
      <c r="E1297">
        <f>'CLZ Pr'!B1297</f>
        <v>0</v>
      </c>
      <c r="F1297">
        <f>'CLZ Pr'!N1297</f>
        <v>0</v>
      </c>
      <c r="G1297">
        <f>'CLZ Pr'!X1297</f>
        <v>0</v>
      </c>
      <c r="H1297">
        <f>'CLZ Pr'!E1297</f>
        <v>0</v>
      </c>
      <c r="I1297">
        <f>'CLZ Pr'!U1297</f>
        <v>0</v>
      </c>
    </row>
    <row r="1298" spans="1:9">
      <c r="A1298" s="13" t="str">
        <f>IF('CLZ Pr'!C1298 = "", "", 'CLZ Pr'!C1298)</f>
        <v/>
      </c>
      <c r="B1298">
        <f>'CLZ Pr'!O1298</f>
        <v>0</v>
      </c>
      <c r="C1298" s="14">
        <f>'CLZ Pr'!H1298</f>
        <v>0</v>
      </c>
      <c r="D1298">
        <f>'CLZ Pr'!W1298</f>
        <v>0</v>
      </c>
      <c r="E1298">
        <f>'CLZ Pr'!B1298</f>
        <v>0</v>
      </c>
      <c r="F1298">
        <f>'CLZ Pr'!N1298</f>
        <v>0</v>
      </c>
      <c r="G1298">
        <f>'CLZ Pr'!X1298</f>
        <v>0</v>
      </c>
      <c r="H1298">
        <f>'CLZ Pr'!E1298</f>
        <v>0</v>
      </c>
      <c r="I1298">
        <f>'CLZ Pr'!U1298</f>
        <v>0</v>
      </c>
    </row>
    <row r="1299" spans="1:9">
      <c r="A1299" s="13" t="str">
        <f>IF('CLZ Pr'!C1299 = "", "", 'CLZ Pr'!C1299)</f>
        <v/>
      </c>
      <c r="B1299">
        <f>'CLZ Pr'!O1299</f>
        <v>0</v>
      </c>
      <c r="C1299" s="14">
        <f>'CLZ Pr'!H1299</f>
        <v>0</v>
      </c>
      <c r="D1299">
        <f>'CLZ Pr'!W1299</f>
        <v>0</v>
      </c>
      <c r="E1299">
        <f>'CLZ Pr'!B1299</f>
        <v>0</v>
      </c>
      <c r="F1299">
        <f>'CLZ Pr'!N1299</f>
        <v>0</v>
      </c>
      <c r="G1299">
        <f>'CLZ Pr'!X1299</f>
        <v>0</v>
      </c>
      <c r="H1299">
        <f>'CLZ Pr'!E1299</f>
        <v>0</v>
      </c>
      <c r="I1299">
        <f>'CLZ Pr'!U1299</f>
        <v>0</v>
      </c>
    </row>
    <row r="1300" spans="1:9">
      <c r="A1300" s="13" t="str">
        <f>IF('CLZ Pr'!C1300 = "", "", 'CLZ Pr'!C1300)</f>
        <v/>
      </c>
      <c r="B1300">
        <f>'CLZ Pr'!O1300</f>
        <v>0</v>
      </c>
      <c r="C1300" s="14">
        <f>'CLZ Pr'!H1300</f>
        <v>0</v>
      </c>
      <c r="D1300">
        <f>'CLZ Pr'!W1300</f>
        <v>0</v>
      </c>
      <c r="E1300">
        <f>'CLZ Pr'!B1300</f>
        <v>0</v>
      </c>
      <c r="F1300">
        <f>'CLZ Pr'!N1300</f>
        <v>0</v>
      </c>
      <c r="G1300">
        <f>'CLZ Pr'!X1300</f>
        <v>0</v>
      </c>
      <c r="H1300">
        <f>'CLZ Pr'!E1300</f>
        <v>0</v>
      </c>
      <c r="I1300">
        <f>'CLZ Pr'!U1300</f>
        <v>0</v>
      </c>
    </row>
    <row r="1301" spans="1:9">
      <c r="A1301" s="13" t="str">
        <f>IF('CLZ Pr'!C1301 = "", "", 'CLZ Pr'!C1301)</f>
        <v/>
      </c>
      <c r="B1301">
        <f>'CLZ Pr'!O1301</f>
        <v>0</v>
      </c>
      <c r="C1301" s="14">
        <f>'CLZ Pr'!H1301</f>
        <v>0</v>
      </c>
      <c r="D1301">
        <f>'CLZ Pr'!W1301</f>
        <v>0</v>
      </c>
      <c r="E1301">
        <f>'CLZ Pr'!B1301</f>
        <v>0</v>
      </c>
      <c r="F1301">
        <f>'CLZ Pr'!N1301</f>
        <v>0</v>
      </c>
      <c r="G1301">
        <f>'CLZ Pr'!X1301</f>
        <v>0</v>
      </c>
      <c r="H1301">
        <f>'CLZ Pr'!E1301</f>
        <v>0</v>
      </c>
      <c r="I1301">
        <f>'CLZ Pr'!U1301</f>
        <v>0</v>
      </c>
    </row>
    <row r="1302" spans="1:9">
      <c r="A1302" s="13" t="str">
        <f>IF('CLZ Pr'!C1302 = "", "", 'CLZ Pr'!C1302)</f>
        <v/>
      </c>
      <c r="B1302">
        <f>'CLZ Pr'!O1302</f>
        <v>0</v>
      </c>
      <c r="C1302" s="14">
        <f>'CLZ Pr'!H1302</f>
        <v>0</v>
      </c>
      <c r="D1302">
        <f>'CLZ Pr'!W1302</f>
        <v>0</v>
      </c>
      <c r="E1302">
        <f>'CLZ Pr'!B1302</f>
        <v>0</v>
      </c>
      <c r="F1302">
        <f>'CLZ Pr'!N1302</f>
        <v>0</v>
      </c>
      <c r="G1302">
        <f>'CLZ Pr'!X1302</f>
        <v>0</v>
      </c>
      <c r="H1302">
        <f>'CLZ Pr'!E1302</f>
        <v>0</v>
      </c>
      <c r="I1302">
        <f>'CLZ Pr'!U1302</f>
        <v>0</v>
      </c>
    </row>
    <row r="1303" spans="1:9">
      <c r="A1303" s="13" t="str">
        <f>IF('CLZ Pr'!C1303 = "", "", 'CLZ Pr'!C1303)</f>
        <v/>
      </c>
      <c r="B1303">
        <f>'CLZ Pr'!O1303</f>
        <v>0</v>
      </c>
      <c r="C1303" s="14">
        <f>'CLZ Pr'!H1303</f>
        <v>0</v>
      </c>
      <c r="D1303">
        <f>'CLZ Pr'!W1303</f>
        <v>0</v>
      </c>
      <c r="E1303">
        <f>'CLZ Pr'!B1303</f>
        <v>0</v>
      </c>
      <c r="F1303">
        <f>'CLZ Pr'!N1303</f>
        <v>0</v>
      </c>
      <c r="G1303">
        <f>'CLZ Pr'!X1303</f>
        <v>0</v>
      </c>
      <c r="H1303">
        <f>'CLZ Pr'!E1303</f>
        <v>0</v>
      </c>
      <c r="I1303">
        <f>'CLZ Pr'!U1303</f>
        <v>0</v>
      </c>
    </row>
    <row r="1304" spans="1:9">
      <c r="A1304" s="13" t="str">
        <f>IF('CLZ Pr'!C1304 = "", "", 'CLZ Pr'!C1304)</f>
        <v/>
      </c>
      <c r="B1304">
        <f>'CLZ Pr'!O1304</f>
        <v>0</v>
      </c>
      <c r="C1304" s="14">
        <f>'CLZ Pr'!H1304</f>
        <v>0</v>
      </c>
      <c r="D1304">
        <f>'CLZ Pr'!W1304</f>
        <v>0</v>
      </c>
      <c r="E1304">
        <f>'CLZ Pr'!B1304</f>
        <v>0</v>
      </c>
      <c r="F1304">
        <f>'CLZ Pr'!N1304</f>
        <v>0</v>
      </c>
      <c r="G1304">
        <f>'CLZ Pr'!X1304</f>
        <v>0</v>
      </c>
      <c r="H1304">
        <f>'CLZ Pr'!E1304</f>
        <v>0</v>
      </c>
      <c r="I1304">
        <f>'CLZ Pr'!U1304</f>
        <v>0</v>
      </c>
    </row>
    <row r="1305" spans="1:9">
      <c r="A1305" s="13" t="str">
        <f>IF('CLZ Pr'!C1305 = "", "", 'CLZ Pr'!C1305)</f>
        <v/>
      </c>
      <c r="B1305">
        <f>'CLZ Pr'!O1305</f>
        <v>0</v>
      </c>
      <c r="C1305" s="14">
        <f>'CLZ Pr'!H1305</f>
        <v>0</v>
      </c>
      <c r="D1305">
        <f>'CLZ Pr'!W1305</f>
        <v>0</v>
      </c>
      <c r="E1305">
        <f>'CLZ Pr'!B1305</f>
        <v>0</v>
      </c>
      <c r="F1305">
        <f>'CLZ Pr'!N1305</f>
        <v>0</v>
      </c>
      <c r="G1305">
        <f>'CLZ Pr'!X1305</f>
        <v>0</v>
      </c>
      <c r="H1305">
        <f>'CLZ Pr'!E1305</f>
        <v>0</v>
      </c>
      <c r="I1305">
        <f>'CLZ Pr'!U1305</f>
        <v>0</v>
      </c>
    </row>
    <row r="1306" spans="1:9">
      <c r="A1306" s="13" t="str">
        <f>IF('CLZ Pr'!C1306 = "", "", 'CLZ Pr'!C1306)</f>
        <v/>
      </c>
      <c r="B1306">
        <f>'CLZ Pr'!O1306</f>
        <v>0</v>
      </c>
      <c r="C1306" s="14">
        <f>'CLZ Pr'!H1306</f>
        <v>0</v>
      </c>
      <c r="D1306">
        <f>'CLZ Pr'!W1306</f>
        <v>0</v>
      </c>
      <c r="E1306">
        <f>'CLZ Pr'!B1306</f>
        <v>0</v>
      </c>
      <c r="F1306">
        <f>'CLZ Pr'!N1306</f>
        <v>0</v>
      </c>
      <c r="G1306">
        <f>'CLZ Pr'!X1306</f>
        <v>0</v>
      </c>
      <c r="H1306">
        <f>'CLZ Pr'!E1306</f>
        <v>0</v>
      </c>
      <c r="I1306">
        <f>'CLZ Pr'!U1306</f>
        <v>0</v>
      </c>
    </row>
    <row r="1307" spans="1:9">
      <c r="A1307" s="13" t="str">
        <f>IF('CLZ Pr'!C1307 = "", "", 'CLZ Pr'!C1307)</f>
        <v/>
      </c>
      <c r="B1307">
        <f>'CLZ Pr'!O1307</f>
        <v>0</v>
      </c>
      <c r="C1307" s="14">
        <f>'CLZ Pr'!H1307</f>
        <v>0</v>
      </c>
      <c r="D1307">
        <f>'CLZ Pr'!W1307</f>
        <v>0</v>
      </c>
      <c r="E1307">
        <f>'CLZ Pr'!B1307</f>
        <v>0</v>
      </c>
      <c r="F1307">
        <f>'CLZ Pr'!N1307</f>
        <v>0</v>
      </c>
      <c r="G1307">
        <f>'CLZ Pr'!X1307</f>
        <v>0</v>
      </c>
      <c r="H1307">
        <f>'CLZ Pr'!E1307</f>
        <v>0</v>
      </c>
      <c r="I1307">
        <f>'CLZ Pr'!U1307</f>
        <v>0</v>
      </c>
    </row>
    <row r="1308" spans="1:9">
      <c r="A1308" s="13" t="str">
        <f>IF('CLZ Pr'!C1308 = "", "", 'CLZ Pr'!C1308)</f>
        <v/>
      </c>
      <c r="B1308">
        <f>'CLZ Pr'!O1308</f>
        <v>0</v>
      </c>
      <c r="C1308" s="14">
        <f>'CLZ Pr'!H1308</f>
        <v>0</v>
      </c>
      <c r="D1308">
        <f>'CLZ Pr'!W1308</f>
        <v>0</v>
      </c>
      <c r="E1308">
        <f>'CLZ Pr'!B1308</f>
        <v>0</v>
      </c>
      <c r="F1308">
        <f>'CLZ Pr'!N1308</f>
        <v>0</v>
      </c>
      <c r="G1308">
        <f>'CLZ Pr'!X1308</f>
        <v>0</v>
      </c>
      <c r="H1308">
        <f>'CLZ Pr'!E1308</f>
        <v>0</v>
      </c>
      <c r="I1308">
        <f>'CLZ Pr'!U1308</f>
        <v>0</v>
      </c>
    </row>
    <row r="1309" spans="1:9">
      <c r="A1309" s="13" t="str">
        <f>IF('CLZ Pr'!C1309 = "", "", 'CLZ Pr'!C1309)</f>
        <v/>
      </c>
      <c r="B1309">
        <f>'CLZ Pr'!O1309</f>
        <v>0</v>
      </c>
      <c r="C1309" s="14">
        <f>'CLZ Pr'!H1309</f>
        <v>0</v>
      </c>
      <c r="D1309">
        <f>'CLZ Pr'!W1309</f>
        <v>0</v>
      </c>
      <c r="E1309">
        <f>'CLZ Pr'!B1309</f>
        <v>0</v>
      </c>
      <c r="F1309">
        <f>'CLZ Pr'!N1309</f>
        <v>0</v>
      </c>
      <c r="G1309">
        <f>'CLZ Pr'!X1309</f>
        <v>0</v>
      </c>
      <c r="H1309">
        <f>'CLZ Pr'!E1309</f>
        <v>0</v>
      </c>
      <c r="I1309">
        <f>'CLZ Pr'!U1309</f>
        <v>0</v>
      </c>
    </row>
    <row r="1310" spans="1:9">
      <c r="A1310" s="13" t="str">
        <f>IF('CLZ Pr'!C1310 = "", "", 'CLZ Pr'!C1310)</f>
        <v/>
      </c>
      <c r="B1310">
        <f>'CLZ Pr'!O1310</f>
        <v>0</v>
      </c>
      <c r="C1310" s="14">
        <f>'CLZ Pr'!H1310</f>
        <v>0</v>
      </c>
      <c r="D1310">
        <f>'CLZ Pr'!W1310</f>
        <v>0</v>
      </c>
      <c r="E1310">
        <f>'CLZ Pr'!B1310</f>
        <v>0</v>
      </c>
      <c r="F1310">
        <f>'CLZ Pr'!N1310</f>
        <v>0</v>
      </c>
      <c r="G1310">
        <f>'CLZ Pr'!X1310</f>
        <v>0</v>
      </c>
      <c r="H1310">
        <f>'CLZ Pr'!E1310</f>
        <v>0</v>
      </c>
      <c r="I1310">
        <f>'CLZ Pr'!U1310</f>
        <v>0</v>
      </c>
    </row>
    <row r="1311" spans="1:9">
      <c r="A1311" s="13" t="str">
        <f>IF('CLZ Pr'!C1311 = "", "", 'CLZ Pr'!C1311)</f>
        <v/>
      </c>
      <c r="B1311">
        <f>'CLZ Pr'!O1311</f>
        <v>0</v>
      </c>
      <c r="C1311" s="14">
        <f>'CLZ Pr'!H1311</f>
        <v>0</v>
      </c>
      <c r="D1311">
        <f>'CLZ Pr'!W1311</f>
        <v>0</v>
      </c>
      <c r="E1311">
        <f>'CLZ Pr'!B1311</f>
        <v>0</v>
      </c>
      <c r="F1311">
        <f>'CLZ Pr'!N1311</f>
        <v>0</v>
      </c>
      <c r="G1311">
        <f>'CLZ Pr'!X1311</f>
        <v>0</v>
      </c>
      <c r="H1311">
        <f>'CLZ Pr'!E1311</f>
        <v>0</v>
      </c>
      <c r="I1311">
        <f>'CLZ Pr'!U1311</f>
        <v>0</v>
      </c>
    </row>
    <row r="1312" spans="1:9">
      <c r="A1312" s="13" t="str">
        <f>IF('CLZ Pr'!C1312 = "", "", 'CLZ Pr'!C1312)</f>
        <v/>
      </c>
      <c r="B1312">
        <f>'CLZ Pr'!O1312</f>
        <v>0</v>
      </c>
      <c r="C1312" s="14">
        <f>'CLZ Pr'!H1312</f>
        <v>0</v>
      </c>
      <c r="D1312">
        <f>'CLZ Pr'!W1312</f>
        <v>0</v>
      </c>
      <c r="E1312">
        <f>'CLZ Pr'!B1312</f>
        <v>0</v>
      </c>
      <c r="F1312">
        <f>'CLZ Pr'!N1312</f>
        <v>0</v>
      </c>
      <c r="G1312">
        <f>'CLZ Pr'!X1312</f>
        <v>0</v>
      </c>
      <c r="H1312">
        <f>'CLZ Pr'!E1312</f>
        <v>0</v>
      </c>
      <c r="I1312">
        <f>'CLZ Pr'!U1312</f>
        <v>0</v>
      </c>
    </row>
    <row r="1313" spans="1:9">
      <c r="A1313" s="13" t="str">
        <f>IF('CLZ Pr'!C1313 = "", "", 'CLZ Pr'!C1313)</f>
        <v/>
      </c>
      <c r="B1313">
        <f>'CLZ Pr'!O1313</f>
        <v>0</v>
      </c>
      <c r="C1313" s="14">
        <f>'CLZ Pr'!H1313</f>
        <v>0</v>
      </c>
      <c r="D1313">
        <f>'CLZ Pr'!W1313</f>
        <v>0</v>
      </c>
      <c r="E1313">
        <f>'CLZ Pr'!B1313</f>
        <v>0</v>
      </c>
      <c r="F1313">
        <f>'CLZ Pr'!N1313</f>
        <v>0</v>
      </c>
      <c r="G1313">
        <f>'CLZ Pr'!X1313</f>
        <v>0</v>
      </c>
      <c r="H1313">
        <f>'CLZ Pr'!E1313</f>
        <v>0</v>
      </c>
      <c r="I1313">
        <f>'CLZ Pr'!U1313</f>
        <v>0</v>
      </c>
    </row>
    <row r="1314" spans="1:9">
      <c r="A1314" s="13" t="str">
        <f>IF('CLZ Pr'!C1314 = "", "", 'CLZ Pr'!C1314)</f>
        <v/>
      </c>
      <c r="B1314">
        <f>'CLZ Pr'!O1314</f>
        <v>0</v>
      </c>
      <c r="C1314" s="14">
        <f>'CLZ Pr'!H1314</f>
        <v>0</v>
      </c>
      <c r="D1314">
        <f>'CLZ Pr'!W1314</f>
        <v>0</v>
      </c>
      <c r="E1314">
        <f>'CLZ Pr'!B1314</f>
        <v>0</v>
      </c>
      <c r="F1314">
        <f>'CLZ Pr'!N1314</f>
        <v>0</v>
      </c>
      <c r="G1314">
        <f>'CLZ Pr'!X1314</f>
        <v>0</v>
      </c>
      <c r="H1314">
        <f>'CLZ Pr'!E1314</f>
        <v>0</v>
      </c>
      <c r="I1314">
        <f>'CLZ Pr'!U1314</f>
        <v>0</v>
      </c>
    </row>
    <row r="1315" spans="1:9">
      <c r="A1315" s="13" t="str">
        <f>IF('CLZ Pr'!C1315 = "", "", 'CLZ Pr'!C1315)</f>
        <v/>
      </c>
      <c r="B1315">
        <f>'CLZ Pr'!O1315</f>
        <v>0</v>
      </c>
      <c r="C1315" s="14">
        <f>'CLZ Pr'!H1315</f>
        <v>0</v>
      </c>
      <c r="D1315">
        <f>'CLZ Pr'!W1315</f>
        <v>0</v>
      </c>
      <c r="E1315">
        <f>'CLZ Pr'!B1315</f>
        <v>0</v>
      </c>
      <c r="F1315">
        <f>'CLZ Pr'!N1315</f>
        <v>0</v>
      </c>
      <c r="G1315">
        <f>'CLZ Pr'!X1315</f>
        <v>0</v>
      </c>
      <c r="H1315">
        <f>'CLZ Pr'!E1315</f>
        <v>0</v>
      </c>
      <c r="I1315">
        <f>'CLZ Pr'!U1315</f>
        <v>0</v>
      </c>
    </row>
    <row r="1316" spans="1:9">
      <c r="A1316" s="13" t="str">
        <f>IF('CLZ Pr'!C1316 = "", "", 'CLZ Pr'!C1316)</f>
        <v/>
      </c>
      <c r="B1316">
        <f>'CLZ Pr'!O1316</f>
        <v>0</v>
      </c>
      <c r="C1316" s="14">
        <f>'CLZ Pr'!H1316</f>
        <v>0</v>
      </c>
      <c r="D1316">
        <f>'CLZ Pr'!W1316</f>
        <v>0</v>
      </c>
      <c r="E1316">
        <f>'CLZ Pr'!B1316</f>
        <v>0</v>
      </c>
      <c r="F1316">
        <f>'CLZ Pr'!N1316</f>
        <v>0</v>
      </c>
      <c r="G1316">
        <f>'CLZ Pr'!X1316</f>
        <v>0</v>
      </c>
      <c r="H1316">
        <f>'CLZ Pr'!E1316</f>
        <v>0</v>
      </c>
      <c r="I1316">
        <f>'CLZ Pr'!U1316</f>
        <v>0</v>
      </c>
    </row>
    <row r="1317" spans="1:9">
      <c r="A1317" s="13" t="str">
        <f>IF('CLZ Pr'!C1317 = "", "", 'CLZ Pr'!C1317)</f>
        <v/>
      </c>
      <c r="B1317">
        <f>'CLZ Pr'!O1317</f>
        <v>0</v>
      </c>
      <c r="C1317" s="14">
        <f>'CLZ Pr'!H1317</f>
        <v>0</v>
      </c>
      <c r="D1317">
        <f>'CLZ Pr'!W1317</f>
        <v>0</v>
      </c>
      <c r="E1317">
        <f>'CLZ Pr'!B1317</f>
        <v>0</v>
      </c>
      <c r="F1317">
        <f>'CLZ Pr'!N1317</f>
        <v>0</v>
      </c>
      <c r="G1317">
        <f>'CLZ Pr'!X1317</f>
        <v>0</v>
      </c>
      <c r="H1317">
        <f>'CLZ Pr'!E1317</f>
        <v>0</v>
      </c>
      <c r="I1317">
        <f>'CLZ Pr'!U1317</f>
        <v>0</v>
      </c>
    </row>
    <row r="1318" spans="1:9">
      <c r="A1318" s="13" t="str">
        <f>IF('CLZ Pr'!C1318 = "", "", 'CLZ Pr'!C1318)</f>
        <v/>
      </c>
      <c r="B1318">
        <f>'CLZ Pr'!O1318</f>
        <v>0</v>
      </c>
      <c r="C1318" s="14">
        <f>'CLZ Pr'!H1318</f>
        <v>0</v>
      </c>
      <c r="D1318">
        <f>'CLZ Pr'!W1318</f>
        <v>0</v>
      </c>
      <c r="E1318">
        <f>'CLZ Pr'!B1318</f>
        <v>0</v>
      </c>
      <c r="F1318">
        <f>'CLZ Pr'!N1318</f>
        <v>0</v>
      </c>
      <c r="G1318">
        <f>'CLZ Pr'!X1318</f>
        <v>0</v>
      </c>
      <c r="H1318">
        <f>'CLZ Pr'!E1318</f>
        <v>0</v>
      </c>
      <c r="I1318">
        <f>'CLZ Pr'!U1318</f>
        <v>0</v>
      </c>
    </row>
    <row r="1319" spans="1:9">
      <c r="A1319" s="13" t="str">
        <f>IF('CLZ Pr'!C1319 = "", "", 'CLZ Pr'!C1319)</f>
        <v/>
      </c>
      <c r="B1319">
        <f>'CLZ Pr'!O1319</f>
        <v>0</v>
      </c>
      <c r="C1319" s="14">
        <f>'CLZ Pr'!H1319</f>
        <v>0</v>
      </c>
      <c r="D1319">
        <f>'CLZ Pr'!W1319</f>
        <v>0</v>
      </c>
      <c r="E1319">
        <f>'CLZ Pr'!B1319</f>
        <v>0</v>
      </c>
      <c r="F1319">
        <f>'CLZ Pr'!N1319</f>
        <v>0</v>
      </c>
      <c r="G1319">
        <f>'CLZ Pr'!X1319</f>
        <v>0</v>
      </c>
      <c r="H1319">
        <f>'CLZ Pr'!E1319</f>
        <v>0</v>
      </c>
      <c r="I1319">
        <f>'CLZ Pr'!U1319</f>
        <v>0</v>
      </c>
    </row>
    <row r="1320" spans="1:9">
      <c r="A1320" s="13" t="str">
        <f>IF('CLZ Pr'!C1320 = "", "", 'CLZ Pr'!C1320)</f>
        <v/>
      </c>
      <c r="B1320">
        <f>'CLZ Pr'!O1320</f>
        <v>0</v>
      </c>
      <c r="C1320" s="14">
        <f>'CLZ Pr'!H1320</f>
        <v>0</v>
      </c>
      <c r="D1320">
        <f>'CLZ Pr'!W1320</f>
        <v>0</v>
      </c>
      <c r="E1320">
        <f>'CLZ Pr'!B1320</f>
        <v>0</v>
      </c>
      <c r="F1320">
        <f>'CLZ Pr'!N1320</f>
        <v>0</v>
      </c>
      <c r="G1320">
        <f>'CLZ Pr'!X1320</f>
        <v>0</v>
      </c>
      <c r="H1320">
        <f>'CLZ Pr'!E1320</f>
        <v>0</v>
      </c>
      <c r="I1320">
        <f>'CLZ Pr'!U1320</f>
        <v>0</v>
      </c>
    </row>
    <row r="1321" spans="1:9">
      <c r="A1321" s="13" t="str">
        <f>IF('CLZ Pr'!C1321 = "", "", 'CLZ Pr'!C1321)</f>
        <v/>
      </c>
      <c r="B1321">
        <f>'CLZ Pr'!O1321</f>
        <v>0</v>
      </c>
      <c r="C1321" s="14">
        <f>'CLZ Pr'!H1321</f>
        <v>0</v>
      </c>
      <c r="D1321">
        <f>'CLZ Pr'!W1321</f>
        <v>0</v>
      </c>
      <c r="E1321">
        <f>'CLZ Pr'!B1321</f>
        <v>0</v>
      </c>
      <c r="F1321">
        <f>'CLZ Pr'!N1321</f>
        <v>0</v>
      </c>
      <c r="G1321">
        <f>'CLZ Pr'!X1321</f>
        <v>0</v>
      </c>
      <c r="H1321">
        <f>'CLZ Pr'!E1321</f>
        <v>0</v>
      </c>
      <c r="I1321">
        <f>'CLZ Pr'!U1321</f>
        <v>0</v>
      </c>
    </row>
    <row r="1322" spans="1:9">
      <c r="A1322" s="13" t="str">
        <f>IF('CLZ Pr'!C1322 = "", "", 'CLZ Pr'!C1322)</f>
        <v/>
      </c>
      <c r="B1322">
        <f>'CLZ Pr'!O1322</f>
        <v>0</v>
      </c>
      <c r="C1322" s="14">
        <f>'CLZ Pr'!H1322</f>
        <v>0</v>
      </c>
      <c r="D1322">
        <f>'CLZ Pr'!W1322</f>
        <v>0</v>
      </c>
      <c r="E1322">
        <f>'CLZ Pr'!B1322</f>
        <v>0</v>
      </c>
      <c r="F1322">
        <f>'CLZ Pr'!N1322</f>
        <v>0</v>
      </c>
      <c r="G1322">
        <f>'CLZ Pr'!X1322</f>
        <v>0</v>
      </c>
      <c r="H1322">
        <f>'CLZ Pr'!E1322</f>
        <v>0</v>
      </c>
      <c r="I1322">
        <f>'CLZ Pr'!U1322</f>
        <v>0</v>
      </c>
    </row>
    <row r="1323" spans="1:9">
      <c r="A1323" s="13" t="str">
        <f>IF('CLZ Pr'!C1323 = "", "", 'CLZ Pr'!C1323)</f>
        <v/>
      </c>
      <c r="B1323">
        <f>'CLZ Pr'!O1323</f>
        <v>0</v>
      </c>
      <c r="C1323" s="14">
        <f>'CLZ Pr'!H1323</f>
        <v>0</v>
      </c>
      <c r="D1323">
        <f>'CLZ Pr'!W1323</f>
        <v>0</v>
      </c>
      <c r="E1323">
        <f>'CLZ Pr'!B1323</f>
        <v>0</v>
      </c>
      <c r="F1323">
        <f>'CLZ Pr'!N1323</f>
        <v>0</v>
      </c>
      <c r="G1323">
        <f>'CLZ Pr'!X1323</f>
        <v>0</v>
      </c>
      <c r="H1323">
        <f>'CLZ Pr'!E1323</f>
        <v>0</v>
      </c>
      <c r="I1323">
        <f>'CLZ Pr'!U1323</f>
        <v>0</v>
      </c>
    </row>
    <row r="1324" spans="1:9">
      <c r="A1324" s="13" t="str">
        <f>IF('CLZ Pr'!C1324 = "", "", 'CLZ Pr'!C1324)</f>
        <v/>
      </c>
      <c r="B1324">
        <f>'CLZ Pr'!O1324</f>
        <v>0</v>
      </c>
      <c r="C1324" s="14">
        <f>'CLZ Pr'!H1324</f>
        <v>0</v>
      </c>
      <c r="D1324">
        <f>'CLZ Pr'!W1324</f>
        <v>0</v>
      </c>
      <c r="E1324">
        <f>'CLZ Pr'!B1324</f>
        <v>0</v>
      </c>
      <c r="F1324">
        <f>'CLZ Pr'!N1324</f>
        <v>0</v>
      </c>
      <c r="G1324">
        <f>'CLZ Pr'!X1324</f>
        <v>0</v>
      </c>
      <c r="H1324">
        <f>'CLZ Pr'!E1324</f>
        <v>0</v>
      </c>
      <c r="I1324">
        <f>'CLZ Pr'!U1324</f>
        <v>0</v>
      </c>
    </row>
    <row r="1325" spans="1:9">
      <c r="A1325" s="13" t="str">
        <f>IF('CLZ Pr'!C1325 = "", "", 'CLZ Pr'!C1325)</f>
        <v/>
      </c>
      <c r="B1325">
        <f>'CLZ Pr'!O1325</f>
        <v>0</v>
      </c>
      <c r="C1325" s="14">
        <f>'CLZ Pr'!H1325</f>
        <v>0</v>
      </c>
      <c r="D1325">
        <f>'CLZ Pr'!W1325</f>
        <v>0</v>
      </c>
      <c r="E1325">
        <f>'CLZ Pr'!B1325</f>
        <v>0</v>
      </c>
      <c r="F1325">
        <f>'CLZ Pr'!N1325</f>
        <v>0</v>
      </c>
      <c r="G1325">
        <f>'CLZ Pr'!X1325</f>
        <v>0</v>
      </c>
      <c r="H1325">
        <f>'CLZ Pr'!E1325</f>
        <v>0</v>
      </c>
      <c r="I1325">
        <f>'CLZ Pr'!U1325</f>
        <v>0</v>
      </c>
    </row>
    <row r="1326" spans="1:9">
      <c r="A1326" s="13" t="str">
        <f>IF('CLZ Pr'!C1326 = "", "", 'CLZ Pr'!C1326)</f>
        <v/>
      </c>
      <c r="B1326">
        <f>'CLZ Pr'!O1326</f>
        <v>0</v>
      </c>
      <c r="C1326" s="14">
        <f>'CLZ Pr'!H1326</f>
        <v>0</v>
      </c>
      <c r="D1326">
        <f>'CLZ Pr'!W1326</f>
        <v>0</v>
      </c>
      <c r="E1326">
        <f>'CLZ Pr'!B1326</f>
        <v>0</v>
      </c>
      <c r="F1326">
        <f>'CLZ Pr'!N1326</f>
        <v>0</v>
      </c>
      <c r="G1326">
        <f>'CLZ Pr'!X1326</f>
        <v>0</v>
      </c>
      <c r="H1326">
        <f>'CLZ Pr'!E1326</f>
        <v>0</v>
      </c>
      <c r="I1326">
        <f>'CLZ Pr'!U1326</f>
        <v>0</v>
      </c>
    </row>
    <row r="1327" spans="1:9">
      <c r="A1327" s="13" t="str">
        <f>IF('CLZ Pr'!C1327 = "", "", 'CLZ Pr'!C1327)</f>
        <v/>
      </c>
      <c r="B1327">
        <f>'CLZ Pr'!O1327</f>
        <v>0</v>
      </c>
      <c r="C1327" s="14">
        <f>'CLZ Pr'!H1327</f>
        <v>0</v>
      </c>
      <c r="D1327">
        <f>'CLZ Pr'!W1327</f>
        <v>0</v>
      </c>
      <c r="E1327">
        <f>'CLZ Pr'!B1327</f>
        <v>0</v>
      </c>
      <c r="F1327">
        <f>'CLZ Pr'!N1327</f>
        <v>0</v>
      </c>
      <c r="G1327">
        <f>'CLZ Pr'!X1327</f>
        <v>0</v>
      </c>
      <c r="H1327">
        <f>'CLZ Pr'!E1327</f>
        <v>0</v>
      </c>
      <c r="I1327">
        <f>'CLZ Pr'!U1327</f>
        <v>0</v>
      </c>
    </row>
    <row r="1328" spans="1:9">
      <c r="A1328" s="13" t="str">
        <f>IF('CLZ Pr'!C1328 = "", "", 'CLZ Pr'!C1328)</f>
        <v/>
      </c>
      <c r="B1328">
        <f>'CLZ Pr'!O1328</f>
        <v>0</v>
      </c>
      <c r="C1328" s="14">
        <f>'CLZ Pr'!H1328</f>
        <v>0</v>
      </c>
      <c r="D1328">
        <f>'CLZ Pr'!W1328</f>
        <v>0</v>
      </c>
      <c r="E1328">
        <f>'CLZ Pr'!B1328</f>
        <v>0</v>
      </c>
      <c r="F1328">
        <f>'CLZ Pr'!N1328</f>
        <v>0</v>
      </c>
      <c r="G1328">
        <f>'CLZ Pr'!X1328</f>
        <v>0</v>
      </c>
      <c r="H1328">
        <f>'CLZ Pr'!E1328</f>
        <v>0</v>
      </c>
      <c r="I1328">
        <f>'CLZ Pr'!U1328</f>
        <v>0</v>
      </c>
    </row>
    <row r="1329" spans="1:9">
      <c r="A1329" s="13" t="str">
        <f>IF('CLZ Pr'!C1329 = "", "", 'CLZ Pr'!C1329)</f>
        <v/>
      </c>
      <c r="B1329">
        <f>'CLZ Pr'!O1329</f>
        <v>0</v>
      </c>
      <c r="C1329" s="14">
        <f>'CLZ Pr'!H1329</f>
        <v>0</v>
      </c>
      <c r="D1329">
        <f>'CLZ Pr'!W1329</f>
        <v>0</v>
      </c>
      <c r="E1329">
        <f>'CLZ Pr'!B1329</f>
        <v>0</v>
      </c>
      <c r="F1329">
        <f>'CLZ Pr'!N1329</f>
        <v>0</v>
      </c>
      <c r="G1329">
        <f>'CLZ Pr'!X1329</f>
        <v>0</v>
      </c>
      <c r="H1329">
        <f>'CLZ Pr'!E1329</f>
        <v>0</v>
      </c>
      <c r="I1329">
        <f>'CLZ Pr'!U1329</f>
        <v>0</v>
      </c>
    </row>
    <row r="1330" spans="1:9">
      <c r="A1330" s="13" t="str">
        <f>IF('CLZ Pr'!C1330 = "", "", 'CLZ Pr'!C1330)</f>
        <v/>
      </c>
      <c r="B1330">
        <f>'CLZ Pr'!O1330</f>
        <v>0</v>
      </c>
      <c r="C1330" s="14">
        <f>'CLZ Pr'!H1330</f>
        <v>0</v>
      </c>
      <c r="D1330">
        <f>'CLZ Pr'!W1330</f>
        <v>0</v>
      </c>
      <c r="E1330">
        <f>'CLZ Pr'!B1330</f>
        <v>0</v>
      </c>
      <c r="F1330">
        <f>'CLZ Pr'!N1330</f>
        <v>0</v>
      </c>
      <c r="G1330">
        <f>'CLZ Pr'!X1330</f>
        <v>0</v>
      </c>
      <c r="H1330">
        <f>'CLZ Pr'!E1330</f>
        <v>0</v>
      </c>
      <c r="I1330">
        <f>'CLZ Pr'!U1330</f>
        <v>0</v>
      </c>
    </row>
    <row r="1331" spans="1:9">
      <c r="A1331" s="13" t="str">
        <f>IF('CLZ Pr'!C1331 = "", "", 'CLZ Pr'!C1331)</f>
        <v/>
      </c>
      <c r="B1331">
        <f>'CLZ Pr'!O1331</f>
        <v>0</v>
      </c>
      <c r="C1331" s="14">
        <f>'CLZ Pr'!H1331</f>
        <v>0</v>
      </c>
      <c r="D1331">
        <f>'CLZ Pr'!W1331</f>
        <v>0</v>
      </c>
      <c r="E1331">
        <f>'CLZ Pr'!B1331</f>
        <v>0</v>
      </c>
      <c r="F1331">
        <f>'CLZ Pr'!N1331</f>
        <v>0</v>
      </c>
      <c r="G1331">
        <f>'CLZ Pr'!X1331</f>
        <v>0</v>
      </c>
      <c r="H1331">
        <f>'CLZ Pr'!E1331</f>
        <v>0</v>
      </c>
      <c r="I1331">
        <f>'CLZ Pr'!U1331</f>
        <v>0</v>
      </c>
    </row>
    <row r="1332" spans="1:9">
      <c r="A1332" s="13" t="str">
        <f>IF('CLZ Pr'!C1332 = "", "", 'CLZ Pr'!C1332)</f>
        <v/>
      </c>
      <c r="B1332">
        <f>'CLZ Pr'!O1332</f>
        <v>0</v>
      </c>
      <c r="C1332" s="14">
        <f>'CLZ Pr'!H1332</f>
        <v>0</v>
      </c>
      <c r="D1332">
        <f>'CLZ Pr'!W1332</f>
        <v>0</v>
      </c>
      <c r="E1332">
        <f>'CLZ Pr'!B1332</f>
        <v>0</v>
      </c>
      <c r="F1332">
        <f>'CLZ Pr'!N1332</f>
        <v>0</v>
      </c>
      <c r="G1332">
        <f>'CLZ Pr'!X1332</f>
        <v>0</v>
      </c>
      <c r="H1332">
        <f>'CLZ Pr'!E1332</f>
        <v>0</v>
      </c>
      <c r="I1332">
        <f>'CLZ Pr'!U1332</f>
        <v>0</v>
      </c>
    </row>
    <row r="1333" spans="1:9">
      <c r="A1333" s="13" t="str">
        <f>IF('CLZ Pr'!C1333 = "", "", 'CLZ Pr'!C1333)</f>
        <v/>
      </c>
      <c r="B1333">
        <f>'CLZ Pr'!O1333</f>
        <v>0</v>
      </c>
      <c r="C1333" s="14">
        <f>'CLZ Pr'!H1333</f>
        <v>0</v>
      </c>
      <c r="D1333">
        <f>'CLZ Pr'!W1333</f>
        <v>0</v>
      </c>
      <c r="E1333">
        <f>'CLZ Pr'!B1333</f>
        <v>0</v>
      </c>
      <c r="F1333">
        <f>'CLZ Pr'!N1333</f>
        <v>0</v>
      </c>
      <c r="G1333">
        <f>'CLZ Pr'!X1333</f>
        <v>0</v>
      </c>
      <c r="H1333">
        <f>'CLZ Pr'!E1333</f>
        <v>0</v>
      </c>
      <c r="I1333">
        <f>'CLZ Pr'!U1333</f>
        <v>0</v>
      </c>
    </row>
    <row r="1334" spans="1:9">
      <c r="A1334" s="13" t="str">
        <f>IF('CLZ Pr'!C1334 = "", "", 'CLZ Pr'!C1334)</f>
        <v/>
      </c>
      <c r="B1334">
        <f>'CLZ Pr'!O1334</f>
        <v>0</v>
      </c>
      <c r="C1334" s="14">
        <f>'CLZ Pr'!H1334</f>
        <v>0</v>
      </c>
      <c r="D1334">
        <f>'CLZ Pr'!W1334</f>
        <v>0</v>
      </c>
      <c r="E1334">
        <f>'CLZ Pr'!B1334</f>
        <v>0</v>
      </c>
      <c r="F1334">
        <f>'CLZ Pr'!N1334</f>
        <v>0</v>
      </c>
      <c r="G1334">
        <f>'CLZ Pr'!X1334</f>
        <v>0</v>
      </c>
      <c r="H1334">
        <f>'CLZ Pr'!E1334</f>
        <v>0</v>
      </c>
      <c r="I1334">
        <f>'CLZ Pr'!U1334</f>
        <v>0</v>
      </c>
    </row>
    <row r="1335" spans="1:9">
      <c r="A1335" s="13" t="str">
        <f>IF('CLZ Pr'!C1335 = "", "", 'CLZ Pr'!C1335)</f>
        <v/>
      </c>
      <c r="B1335">
        <f>'CLZ Pr'!O1335</f>
        <v>0</v>
      </c>
      <c r="C1335" s="14">
        <f>'CLZ Pr'!H1335</f>
        <v>0</v>
      </c>
      <c r="D1335">
        <f>'CLZ Pr'!W1335</f>
        <v>0</v>
      </c>
      <c r="E1335">
        <f>'CLZ Pr'!B1335</f>
        <v>0</v>
      </c>
      <c r="F1335">
        <f>'CLZ Pr'!N1335</f>
        <v>0</v>
      </c>
      <c r="G1335">
        <f>'CLZ Pr'!X1335</f>
        <v>0</v>
      </c>
      <c r="H1335">
        <f>'CLZ Pr'!E1335</f>
        <v>0</v>
      </c>
      <c r="I1335">
        <f>'CLZ Pr'!U1335</f>
        <v>0</v>
      </c>
    </row>
    <row r="1336" spans="1:9">
      <c r="A1336" s="13" t="str">
        <f>IF('CLZ Pr'!C1336 = "", "", 'CLZ Pr'!C1336)</f>
        <v/>
      </c>
      <c r="B1336">
        <f>'CLZ Pr'!O1336</f>
        <v>0</v>
      </c>
      <c r="C1336" s="14">
        <f>'CLZ Pr'!H1336</f>
        <v>0</v>
      </c>
      <c r="D1336">
        <f>'CLZ Pr'!W1336</f>
        <v>0</v>
      </c>
      <c r="E1336">
        <f>'CLZ Pr'!B1336</f>
        <v>0</v>
      </c>
      <c r="F1336">
        <f>'CLZ Pr'!N1336</f>
        <v>0</v>
      </c>
      <c r="G1336">
        <f>'CLZ Pr'!X1336</f>
        <v>0</v>
      </c>
      <c r="H1336">
        <f>'CLZ Pr'!E1336</f>
        <v>0</v>
      </c>
      <c r="I1336">
        <f>'CLZ Pr'!U1336</f>
        <v>0</v>
      </c>
    </row>
    <row r="1337" spans="1:9">
      <c r="A1337" s="13" t="str">
        <f>IF('CLZ Pr'!C1337 = "", "", 'CLZ Pr'!C1337)</f>
        <v/>
      </c>
      <c r="B1337">
        <f>'CLZ Pr'!O1337</f>
        <v>0</v>
      </c>
      <c r="C1337" s="14">
        <f>'CLZ Pr'!H1337</f>
        <v>0</v>
      </c>
      <c r="D1337">
        <f>'CLZ Pr'!W1337</f>
        <v>0</v>
      </c>
      <c r="E1337">
        <f>'CLZ Pr'!B1337</f>
        <v>0</v>
      </c>
      <c r="F1337">
        <f>'CLZ Pr'!N1337</f>
        <v>0</v>
      </c>
      <c r="G1337">
        <f>'CLZ Pr'!X1337</f>
        <v>0</v>
      </c>
      <c r="H1337">
        <f>'CLZ Pr'!E1337</f>
        <v>0</v>
      </c>
      <c r="I1337">
        <f>'CLZ Pr'!U1337</f>
        <v>0</v>
      </c>
    </row>
    <row r="1338" spans="1:9">
      <c r="A1338" s="13" t="str">
        <f>IF('CLZ Pr'!C1338 = "", "", 'CLZ Pr'!C1338)</f>
        <v/>
      </c>
      <c r="B1338">
        <f>'CLZ Pr'!O1338</f>
        <v>0</v>
      </c>
      <c r="C1338" s="14">
        <f>'CLZ Pr'!H1338</f>
        <v>0</v>
      </c>
      <c r="D1338">
        <f>'CLZ Pr'!W1338</f>
        <v>0</v>
      </c>
      <c r="E1338">
        <f>'CLZ Pr'!B1338</f>
        <v>0</v>
      </c>
      <c r="F1338">
        <f>'CLZ Pr'!N1338</f>
        <v>0</v>
      </c>
      <c r="G1338">
        <f>'CLZ Pr'!X1338</f>
        <v>0</v>
      </c>
      <c r="H1338">
        <f>'CLZ Pr'!E1338</f>
        <v>0</v>
      </c>
      <c r="I1338">
        <f>'CLZ Pr'!U1338</f>
        <v>0</v>
      </c>
    </row>
    <row r="1339" spans="1:9">
      <c r="A1339" s="13" t="str">
        <f>IF('CLZ Pr'!C1339 = "", "", 'CLZ Pr'!C1339)</f>
        <v/>
      </c>
      <c r="B1339">
        <f>'CLZ Pr'!O1339</f>
        <v>0</v>
      </c>
      <c r="C1339" s="14">
        <f>'CLZ Pr'!H1339</f>
        <v>0</v>
      </c>
      <c r="D1339">
        <f>'CLZ Pr'!W1339</f>
        <v>0</v>
      </c>
      <c r="E1339">
        <f>'CLZ Pr'!B1339</f>
        <v>0</v>
      </c>
      <c r="F1339">
        <f>'CLZ Pr'!N1339</f>
        <v>0</v>
      </c>
      <c r="G1339">
        <f>'CLZ Pr'!X1339</f>
        <v>0</v>
      </c>
      <c r="H1339">
        <f>'CLZ Pr'!E1339</f>
        <v>0</v>
      </c>
      <c r="I1339">
        <f>'CLZ Pr'!U1339</f>
        <v>0</v>
      </c>
    </row>
    <row r="1340" spans="1:9">
      <c r="A1340" s="13" t="str">
        <f>IF('CLZ Pr'!C1340 = "", "", 'CLZ Pr'!C1340)</f>
        <v/>
      </c>
      <c r="B1340">
        <f>'CLZ Pr'!O1340</f>
        <v>0</v>
      </c>
      <c r="C1340" s="14">
        <f>'CLZ Pr'!H1340</f>
        <v>0</v>
      </c>
      <c r="D1340">
        <f>'CLZ Pr'!W1340</f>
        <v>0</v>
      </c>
      <c r="E1340">
        <f>'CLZ Pr'!B1340</f>
        <v>0</v>
      </c>
      <c r="F1340">
        <f>'CLZ Pr'!N1340</f>
        <v>0</v>
      </c>
      <c r="G1340">
        <f>'CLZ Pr'!X1340</f>
        <v>0</v>
      </c>
      <c r="H1340">
        <f>'CLZ Pr'!E1340</f>
        <v>0</v>
      </c>
      <c r="I1340">
        <f>'CLZ Pr'!U1340</f>
        <v>0</v>
      </c>
    </row>
    <row r="1341" spans="1:9">
      <c r="A1341" s="13" t="str">
        <f>IF('CLZ Pr'!C1341 = "", "", 'CLZ Pr'!C1341)</f>
        <v/>
      </c>
      <c r="B1341">
        <f>'CLZ Pr'!O1341</f>
        <v>0</v>
      </c>
      <c r="C1341" s="14">
        <f>'CLZ Pr'!H1341</f>
        <v>0</v>
      </c>
      <c r="D1341">
        <f>'CLZ Pr'!W1341</f>
        <v>0</v>
      </c>
      <c r="E1341">
        <f>'CLZ Pr'!B1341</f>
        <v>0</v>
      </c>
      <c r="F1341">
        <f>'CLZ Pr'!N1341</f>
        <v>0</v>
      </c>
      <c r="G1341">
        <f>'CLZ Pr'!X1341</f>
        <v>0</v>
      </c>
      <c r="H1341">
        <f>'CLZ Pr'!E1341</f>
        <v>0</v>
      </c>
      <c r="I1341">
        <f>'CLZ Pr'!U1341</f>
        <v>0</v>
      </c>
    </row>
    <row r="1342" spans="1:9">
      <c r="A1342" s="13" t="str">
        <f>IF('CLZ Pr'!C1342 = "", "", 'CLZ Pr'!C1342)</f>
        <v/>
      </c>
      <c r="B1342">
        <f>'CLZ Pr'!O1342</f>
        <v>0</v>
      </c>
      <c r="C1342" s="14">
        <f>'CLZ Pr'!H1342</f>
        <v>0</v>
      </c>
      <c r="D1342">
        <f>'CLZ Pr'!W1342</f>
        <v>0</v>
      </c>
      <c r="E1342">
        <f>'CLZ Pr'!B1342</f>
        <v>0</v>
      </c>
      <c r="F1342">
        <f>'CLZ Pr'!N1342</f>
        <v>0</v>
      </c>
      <c r="G1342">
        <f>'CLZ Pr'!X1342</f>
        <v>0</v>
      </c>
      <c r="H1342">
        <f>'CLZ Pr'!E1342</f>
        <v>0</v>
      </c>
      <c r="I1342">
        <f>'CLZ Pr'!U1342</f>
        <v>0</v>
      </c>
    </row>
    <row r="1343" spans="1:9">
      <c r="A1343" s="13" t="str">
        <f>IF('CLZ Pr'!C1343 = "", "", 'CLZ Pr'!C1343)</f>
        <v/>
      </c>
      <c r="B1343">
        <f>'CLZ Pr'!O1343</f>
        <v>0</v>
      </c>
      <c r="C1343" s="14">
        <f>'CLZ Pr'!H1343</f>
        <v>0</v>
      </c>
      <c r="D1343">
        <f>'CLZ Pr'!W1343</f>
        <v>0</v>
      </c>
      <c r="E1343">
        <f>'CLZ Pr'!B1343</f>
        <v>0</v>
      </c>
      <c r="F1343">
        <f>'CLZ Pr'!N1343</f>
        <v>0</v>
      </c>
      <c r="G1343">
        <f>'CLZ Pr'!X1343</f>
        <v>0</v>
      </c>
      <c r="H1343">
        <f>'CLZ Pr'!E1343</f>
        <v>0</v>
      </c>
      <c r="I1343">
        <f>'CLZ Pr'!U1343</f>
        <v>0</v>
      </c>
    </row>
    <row r="1344" spans="1:9">
      <c r="A1344" s="13" t="str">
        <f>IF('CLZ Pr'!C1344 = "", "", 'CLZ Pr'!C1344)</f>
        <v/>
      </c>
      <c r="B1344">
        <f>'CLZ Pr'!O1344</f>
        <v>0</v>
      </c>
      <c r="C1344" s="14">
        <f>'CLZ Pr'!H1344</f>
        <v>0</v>
      </c>
      <c r="D1344">
        <f>'CLZ Pr'!W1344</f>
        <v>0</v>
      </c>
      <c r="E1344">
        <f>'CLZ Pr'!B1344</f>
        <v>0</v>
      </c>
      <c r="F1344">
        <f>'CLZ Pr'!N1344</f>
        <v>0</v>
      </c>
      <c r="G1344">
        <f>'CLZ Pr'!X1344</f>
        <v>0</v>
      </c>
      <c r="H1344">
        <f>'CLZ Pr'!E1344</f>
        <v>0</v>
      </c>
      <c r="I1344">
        <f>'CLZ Pr'!U1344</f>
        <v>0</v>
      </c>
    </row>
    <row r="1345" spans="1:9">
      <c r="A1345" s="13" t="str">
        <f>IF('CLZ Pr'!C1345 = "", "", 'CLZ Pr'!C1345)</f>
        <v/>
      </c>
      <c r="B1345">
        <f>'CLZ Pr'!O1345</f>
        <v>0</v>
      </c>
      <c r="C1345" s="14">
        <f>'CLZ Pr'!H1345</f>
        <v>0</v>
      </c>
      <c r="D1345">
        <f>'CLZ Pr'!W1345</f>
        <v>0</v>
      </c>
      <c r="E1345">
        <f>'CLZ Pr'!B1345</f>
        <v>0</v>
      </c>
      <c r="F1345">
        <f>'CLZ Pr'!N1345</f>
        <v>0</v>
      </c>
      <c r="G1345">
        <f>'CLZ Pr'!X1345</f>
        <v>0</v>
      </c>
      <c r="H1345">
        <f>'CLZ Pr'!E1345</f>
        <v>0</v>
      </c>
      <c r="I1345">
        <f>'CLZ Pr'!U1345</f>
        <v>0</v>
      </c>
    </row>
    <row r="1346" spans="1:9">
      <c r="A1346" s="13" t="str">
        <f>IF('CLZ Pr'!C1346 = "", "", 'CLZ Pr'!C1346)</f>
        <v/>
      </c>
      <c r="B1346">
        <f>'CLZ Pr'!O1346</f>
        <v>0</v>
      </c>
      <c r="C1346" s="14">
        <f>'CLZ Pr'!H1346</f>
        <v>0</v>
      </c>
      <c r="D1346">
        <f>'CLZ Pr'!W1346</f>
        <v>0</v>
      </c>
      <c r="E1346">
        <f>'CLZ Pr'!B1346</f>
        <v>0</v>
      </c>
      <c r="F1346">
        <f>'CLZ Pr'!N1346</f>
        <v>0</v>
      </c>
      <c r="G1346">
        <f>'CLZ Pr'!X1346</f>
        <v>0</v>
      </c>
      <c r="H1346">
        <f>'CLZ Pr'!E1346</f>
        <v>0</v>
      </c>
      <c r="I1346">
        <f>'CLZ Pr'!U1346</f>
        <v>0</v>
      </c>
    </row>
    <row r="1347" spans="1:9">
      <c r="A1347" s="13" t="str">
        <f>IF('CLZ Pr'!C1347 = "", "", 'CLZ Pr'!C1347)</f>
        <v/>
      </c>
      <c r="B1347">
        <f>'CLZ Pr'!O1347</f>
        <v>0</v>
      </c>
      <c r="C1347" s="14">
        <f>'CLZ Pr'!H1347</f>
        <v>0</v>
      </c>
      <c r="D1347">
        <f>'CLZ Pr'!W1347</f>
        <v>0</v>
      </c>
      <c r="E1347">
        <f>'CLZ Pr'!B1347</f>
        <v>0</v>
      </c>
      <c r="F1347">
        <f>'CLZ Pr'!N1347</f>
        <v>0</v>
      </c>
      <c r="G1347">
        <f>'CLZ Pr'!X1347</f>
        <v>0</v>
      </c>
      <c r="H1347">
        <f>'CLZ Pr'!E1347</f>
        <v>0</v>
      </c>
      <c r="I1347">
        <f>'CLZ Pr'!U1347</f>
        <v>0</v>
      </c>
    </row>
    <row r="1348" spans="1:9">
      <c r="A1348" s="13" t="str">
        <f>IF('CLZ Pr'!C1348 = "", "", 'CLZ Pr'!C1348)</f>
        <v/>
      </c>
      <c r="B1348">
        <f>'CLZ Pr'!O1348</f>
        <v>0</v>
      </c>
      <c r="C1348" s="14">
        <f>'CLZ Pr'!H1348</f>
        <v>0</v>
      </c>
      <c r="D1348">
        <f>'CLZ Pr'!W1348</f>
        <v>0</v>
      </c>
      <c r="E1348">
        <f>'CLZ Pr'!B1348</f>
        <v>0</v>
      </c>
      <c r="F1348">
        <f>'CLZ Pr'!N1348</f>
        <v>0</v>
      </c>
      <c r="G1348">
        <f>'CLZ Pr'!X1348</f>
        <v>0</v>
      </c>
      <c r="H1348">
        <f>'CLZ Pr'!E1348</f>
        <v>0</v>
      </c>
      <c r="I1348">
        <f>'CLZ Pr'!U1348</f>
        <v>0</v>
      </c>
    </row>
    <row r="1349" spans="1:9">
      <c r="A1349" s="13" t="str">
        <f>IF('CLZ Pr'!C1349 = "", "", 'CLZ Pr'!C1349)</f>
        <v/>
      </c>
      <c r="B1349">
        <f>'CLZ Pr'!O1349</f>
        <v>0</v>
      </c>
      <c r="C1349" s="14">
        <f>'CLZ Pr'!H1349</f>
        <v>0</v>
      </c>
      <c r="D1349">
        <f>'CLZ Pr'!W1349</f>
        <v>0</v>
      </c>
      <c r="E1349">
        <f>'CLZ Pr'!B1349</f>
        <v>0</v>
      </c>
      <c r="F1349">
        <f>'CLZ Pr'!N1349</f>
        <v>0</v>
      </c>
      <c r="G1349">
        <f>'CLZ Pr'!X1349</f>
        <v>0</v>
      </c>
      <c r="H1349">
        <f>'CLZ Pr'!E1349</f>
        <v>0</v>
      </c>
      <c r="I1349">
        <f>'CLZ Pr'!U1349</f>
        <v>0</v>
      </c>
    </row>
    <row r="1350" spans="1:9">
      <c r="A1350" s="13" t="str">
        <f>IF('CLZ Pr'!C1350 = "", "", 'CLZ Pr'!C1350)</f>
        <v/>
      </c>
      <c r="B1350">
        <f>'CLZ Pr'!O1350</f>
        <v>0</v>
      </c>
      <c r="C1350" s="14">
        <f>'CLZ Pr'!H1350</f>
        <v>0</v>
      </c>
      <c r="D1350">
        <f>'CLZ Pr'!W1350</f>
        <v>0</v>
      </c>
      <c r="E1350">
        <f>'CLZ Pr'!B1350</f>
        <v>0</v>
      </c>
      <c r="F1350">
        <f>'CLZ Pr'!N1350</f>
        <v>0</v>
      </c>
      <c r="G1350">
        <f>'CLZ Pr'!X1350</f>
        <v>0</v>
      </c>
      <c r="H1350">
        <f>'CLZ Pr'!E1350</f>
        <v>0</v>
      </c>
      <c r="I1350">
        <f>'CLZ Pr'!U1350</f>
        <v>0</v>
      </c>
    </row>
    <row r="1351" spans="1:9">
      <c r="A1351" s="13" t="str">
        <f>IF('CLZ Pr'!C1351 = "", "", 'CLZ Pr'!C1351)</f>
        <v/>
      </c>
      <c r="B1351">
        <f>'CLZ Pr'!O1351</f>
        <v>0</v>
      </c>
      <c r="C1351" s="14">
        <f>'CLZ Pr'!H1351</f>
        <v>0</v>
      </c>
      <c r="D1351">
        <f>'CLZ Pr'!W1351</f>
        <v>0</v>
      </c>
      <c r="E1351">
        <f>'CLZ Pr'!B1351</f>
        <v>0</v>
      </c>
      <c r="F1351">
        <f>'CLZ Pr'!N1351</f>
        <v>0</v>
      </c>
      <c r="G1351">
        <f>'CLZ Pr'!X1351</f>
        <v>0</v>
      </c>
      <c r="H1351">
        <f>'CLZ Pr'!E1351</f>
        <v>0</v>
      </c>
      <c r="I1351">
        <f>'CLZ Pr'!U1351</f>
        <v>0</v>
      </c>
    </row>
    <row r="1352" spans="1:9">
      <c r="A1352" s="13" t="str">
        <f>IF('CLZ Pr'!C1352 = "", "", 'CLZ Pr'!C1352)</f>
        <v/>
      </c>
      <c r="B1352">
        <f>'CLZ Pr'!O1352</f>
        <v>0</v>
      </c>
      <c r="C1352" s="14">
        <f>'CLZ Pr'!H1352</f>
        <v>0</v>
      </c>
      <c r="D1352">
        <f>'CLZ Pr'!W1352</f>
        <v>0</v>
      </c>
      <c r="E1352">
        <f>'CLZ Pr'!B1352</f>
        <v>0</v>
      </c>
      <c r="F1352">
        <f>'CLZ Pr'!N1352</f>
        <v>0</v>
      </c>
      <c r="G1352">
        <f>'CLZ Pr'!X1352</f>
        <v>0</v>
      </c>
      <c r="H1352">
        <f>'CLZ Pr'!E1352</f>
        <v>0</v>
      </c>
      <c r="I1352">
        <f>'CLZ Pr'!U1352</f>
        <v>0</v>
      </c>
    </row>
    <row r="1353" spans="1:9">
      <c r="A1353" s="13" t="str">
        <f>IF('CLZ Pr'!C1353 = "", "", 'CLZ Pr'!C1353)</f>
        <v/>
      </c>
      <c r="B1353">
        <f>'CLZ Pr'!O1353</f>
        <v>0</v>
      </c>
      <c r="C1353" s="14">
        <f>'CLZ Pr'!H1353</f>
        <v>0</v>
      </c>
      <c r="D1353">
        <f>'CLZ Pr'!W1353</f>
        <v>0</v>
      </c>
      <c r="E1353">
        <f>'CLZ Pr'!B1353</f>
        <v>0</v>
      </c>
      <c r="F1353">
        <f>'CLZ Pr'!N1353</f>
        <v>0</v>
      </c>
      <c r="G1353">
        <f>'CLZ Pr'!X1353</f>
        <v>0</v>
      </c>
      <c r="H1353">
        <f>'CLZ Pr'!E1353</f>
        <v>0</v>
      </c>
      <c r="I1353">
        <f>'CLZ Pr'!U1353</f>
        <v>0</v>
      </c>
    </row>
    <row r="1354" spans="1:9">
      <c r="A1354" s="13" t="str">
        <f>IF('CLZ Pr'!C1354 = "", "", 'CLZ Pr'!C1354)</f>
        <v/>
      </c>
      <c r="B1354">
        <f>'CLZ Pr'!O1354</f>
        <v>0</v>
      </c>
      <c r="C1354" s="14">
        <f>'CLZ Pr'!H1354</f>
        <v>0</v>
      </c>
      <c r="D1354">
        <f>'CLZ Pr'!W1354</f>
        <v>0</v>
      </c>
      <c r="E1354">
        <f>'CLZ Pr'!B1354</f>
        <v>0</v>
      </c>
      <c r="F1354">
        <f>'CLZ Pr'!N1354</f>
        <v>0</v>
      </c>
      <c r="G1354">
        <f>'CLZ Pr'!X1354</f>
        <v>0</v>
      </c>
      <c r="H1354">
        <f>'CLZ Pr'!E1354</f>
        <v>0</v>
      </c>
      <c r="I1354">
        <f>'CLZ Pr'!U1354</f>
        <v>0</v>
      </c>
    </row>
    <row r="1355" spans="1:9">
      <c r="A1355" s="13" t="str">
        <f>IF('CLZ Pr'!C1355 = "", "", 'CLZ Pr'!C1355)</f>
        <v/>
      </c>
      <c r="B1355">
        <f>'CLZ Pr'!O1355</f>
        <v>0</v>
      </c>
      <c r="C1355" s="14">
        <f>'CLZ Pr'!H1355</f>
        <v>0</v>
      </c>
      <c r="D1355">
        <f>'CLZ Pr'!W1355</f>
        <v>0</v>
      </c>
      <c r="E1355">
        <f>'CLZ Pr'!B1355</f>
        <v>0</v>
      </c>
      <c r="F1355">
        <f>'CLZ Pr'!N1355</f>
        <v>0</v>
      </c>
      <c r="G1355">
        <f>'CLZ Pr'!X1355</f>
        <v>0</v>
      </c>
      <c r="H1355">
        <f>'CLZ Pr'!E1355</f>
        <v>0</v>
      </c>
      <c r="I1355">
        <f>'CLZ Pr'!U1355</f>
        <v>0</v>
      </c>
    </row>
    <row r="1356" spans="1:9">
      <c r="A1356" s="13" t="str">
        <f>IF('CLZ Pr'!C1356 = "", "", 'CLZ Pr'!C1356)</f>
        <v/>
      </c>
      <c r="B1356">
        <f>'CLZ Pr'!O1356</f>
        <v>0</v>
      </c>
      <c r="C1356" s="14">
        <f>'CLZ Pr'!H1356</f>
        <v>0</v>
      </c>
      <c r="D1356">
        <f>'CLZ Pr'!W1356</f>
        <v>0</v>
      </c>
      <c r="E1356">
        <f>'CLZ Pr'!B1356</f>
        <v>0</v>
      </c>
      <c r="F1356">
        <f>'CLZ Pr'!N1356</f>
        <v>0</v>
      </c>
      <c r="G1356">
        <f>'CLZ Pr'!X1356</f>
        <v>0</v>
      </c>
      <c r="H1356">
        <f>'CLZ Pr'!E1356</f>
        <v>0</v>
      </c>
      <c r="I1356">
        <f>'CLZ Pr'!U1356</f>
        <v>0</v>
      </c>
    </row>
    <row r="1357" spans="1:9">
      <c r="A1357" s="13" t="str">
        <f>IF('CLZ Pr'!C1357 = "", "", 'CLZ Pr'!C1357)</f>
        <v/>
      </c>
      <c r="B1357">
        <f>'CLZ Pr'!O1357</f>
        <v>0</v>
      </c>
      <c r="C1357" s="14">
        <f>'CLZ Pr'!H1357</f>
        <v>0</v>
      </c>
      <c r="D1357">
        <f>'CLZ Pr'!W1357</f>
        <v>0</v>
      </c>
      <c r="E1357">
        <f>'CLZ Pr'!B1357</f>
        <v>0</v>
      </c>
      <c r="F1357">
        <f>'CLZ Pr'!N1357</f>
        <v>0</v>
      </c>
      <c r="G1357">
        <f>'CLZ Pr'!X1357</f>
        <v>0</v>
      </c>
      <c r="H1357">
        <f>'CLZ Pr'!E1357</f>
        <v>0</v>
      </c>
      <c r="I1357">
        <f>'CLZ Pr'!U1357</f>
        <v>0</v>
      </c>
    </row>
    <row r="1358" spans="1:9">
      <c r="A1358" s="13" t="str">
        <f>IF('CLZ Pr'!C1358 = "", "", 'CLZ Pr'!C1358)</f>
        <v/>
      </c>
      <c r="B1358">
        <f>'CLZ Pr'!O1358</f>
        <v>0</v>
      </c>
      <c r="C1358" s="14">
        <f>'CLZ Pr'!H1358</f>
        <v>0</v>
      </c>
      <c r="D1358">
        <f>'CLZ Pr'!W1358</f>
        <v>0</v>
      </c>
      <c r="E1358">
        <f>'CLZ Pr'!B1358</f>
        <v>0</v>
      </c>
      <c r="F1358">
        <f>'CLZ Pr'!N1358</f>
        <v>0</v>
      </c>
      <c r="G1358">
        <f>'CLZ Pr'!X1358</f>
        <v>0</v>
      </c>
      <c r="H1358">
        <f>'CLZ Pr'!E1358</f>
        <v>0</v>
      </c>
      <c r="I1358">
        <f>'CLZ Pr'!U1358</f>
        <v>0</v>
      </c>
    </row>
    <row r="1359" spans="1:9">
      <c r="A1359" s="13" t="str">
        <f>IF('CLZ Pr'!C1359 = "", "", 'CLZ Pr'!C1359)</f>
        <v/>
      </c>
      <c r="B1359">
        <f>'CLZ Pr'!O1359</f>
        <v>0</v>
      </c>
      <c r="C1359" s="14">
        <f>'CLZ Pr'!H1359</f>
        <v>0</v>
      </c>
      <c r="D1359">
        <f>'CLZ Pr'!W1359</f>
        <v>0</v>
      </c>
      <c r="E1359">
        <f>'CLZ Pr'!B1359</f>
        <v>0</v>
      </c>
      <c r="F1359">
        <f>'CLZ Pr'!N1359</f>
        <v>0</v>
      </c>
      <c r="G1359">
        <f>'CLZ Pr'!X1359</f>
        <v>0</v>
      </c>
      <c r="H1359">
        <f>'CLZ Pr'!E1359</f>
        <v>0</v>
      </c>
      <c r="I1359">
        <f>'CLZ Pr'!U1359</f>
        <v>0</v>
      </c>
    </row>
    <row r="1360" spans="1:9">
      <c r="A1360" s="13" t="str">
        <f>IF('CLZ Pr'!C1360 = "", "", 'CLZ Pr'!C1360)</f>
        <v/>
      </c>
      <c r="B1360">
        <f>'CLZ Pr'!O1360</f>
        <v>0</v>
      </c>
      <c r="C1360" s="14">
        <f>'CLZ Pr'!H1360</f>
        <v>0</v>
      </c>
      <c r="D1360">
        <f>'CLZ Pr'!W1360</f>
        <v>0</v>
      </c>
      <c r="E1360">
        <f>'CLZ Pr'!B1360</f>
        <v>0</v>
      </c>
      <c r="F1360">
        <f>'CLZ Pr'!N1360</f>
        <v>0</v>
      </c>
      <c r="G1360">
        <f>'CLZ Pr'!X1360</f>
        <v>0</v>
      </c>
      <c r="H1360">
        <f>'CLZ Pr'!E1360</f>
        <v>0</v>
      </c>
      <c r="I1360">
        <f>'CLZ Pr'!U1360</f>
        <v>0</v>
      </c>
    </row>
    <row r="1361" spans="1:9">
      <c r="A1361" s="13" t="str">
        <f>IF('CLZ Pr'!C1361 = "", "", 'CLZ Pr'!C1361)</f>
        <v/>
      </c>
      <c r="B1361">
        <f>'CLZ Pr'!O1361</f>
        <v>0</v>
      </c>
      <c r="C1361" s="14">
        <f>'CLZ Pr'!H1361</f>
        <v>0</v>
      </c>
      <c r="D1361">
        <f>'CLZ Pr'!W1361</f>
        <v>0</v>
      </c>
      <c r="E1361">
        <f>'CLZ Pr'!B1361</f>
        <v>0</v>
      </c>
      <c r="F1361">
        <f>'CLZ Pr'!N1361</f>
        <v>0</v>
      </c>
      <c r="G1361">
        <f>'CLZ Pr'!X1361</f>
        <v>0</v>
      </c>
      <c r="H1361">
        <f>'CLZ Pr'!E1361</f>
        <v>0</v>
      </c>
      <c r="I1361">
        <f>'CLZ Pr'!U1361</f>
        <v>0</v>
      </c>
    </row>
    <row r="1362" spans="1:9">
      <c r="A1362" s="13" t="str">
        <f>IF('CLZ Pr'!C1362 = "", "", 'CLZ Pr'!C1362)</f>
        <v/>
      </c>
      <c r="B1362">
        <f>'CLZ Pr'!O1362</f>
        <v>0</v>
      </c>
      <c r="C1362" s="14">
        <f>'CLZ Pr'!H1362</f>
        <v>0</v>
      </c>
      <c r="D1362">
        <f>'CLZ Pr'!W1362</f>
        <v>0</v>
      </c>
      <c r="E1362">
        <f>'CLZ Pr'!B1362</f>
        <v>0</v>
      </c>
      <c r="F1362">
        <f>'CLZ Pr'!N1362</f>
        <v>0</v>
      </c>
      <c r="G1362">
        <f>'CLZ Pr'!X1362</f>
        <v>0</v>
      </c>
      <c r="H1362">
        <f>'CLZ Pr'!E1362</f>
        <v>0</v>
      </c>
      <c r="I1362">
        <f>'CLZ Pr'!U1362</f>
        <v>0</v>
      </c>
    </row>
    <row r="1363" spans="1:9">
      <c r="A1363" s="13" t="str">
        <f>IF('CLZ Pr'!C1363 = "", "", 'CLZ Pr'!C1363)</f>
        <v/>
      </c>
      <c r="B1363">
        <f>'CLZ Pr'!O1363</f>
        <v>0</v>
      </c>
      <c r="C1363" s="14">
        <f>'CLZ Pr'!H1363</f>
        <v>0</v>
      </c>
      <c r="D1363">
        <f>'CLZ Pr'!W1363</f>
        <v>0</v>
      </c>
      <c r="E1363">
        <f>'CLZ Pr'!B1363</f>
        <v>0</v>
      </c>
      <c r="F1363">
        <f>'CLZ Pr'!N1363</f>
        <v>0</v>
      </c>
      <c r="G1363">
        <f>'CLZ Pr'!X1363</f>
        <v>0</v>
      </c>
      <c r="H1363">
        <f>'CLZ Pr'!E1363</f>
        <v>0</v>
      </c>
      <c r="I1363">
        <f>'CLZ Pr'!U1363</f>
        <v>0</v>
      </c>
    </row>
    <row r="1364" spans="1:9">
      <c r="A1364" s="13" t="str">
        <f>IF('CLZ Pr'!C1364 = "", "", 'CLZ Pr'!C1364)</f>
        <v/>
      </c>
      <c r="B1364">
        <f>'CLZ Pr'!O1364</f>
        <v>0</v>
      </c>
      <c r="C1364" s="14">
        <f>'CLZ Pr'!H1364</f>
        <v>0</v>
      </c>
      <c r="D1364">
        <f>'CLZ Pr'!W1364</f>
        <v>0</v>
      </c>
      <c r="E1364">
        <f>'CLZ Pr'!B1364</f>
        <v>0</v>
      </c>
      <c r="F1364">
        <f>'CLZ Pr'!N1364</f>
        <v>0</v>
      </c>
      <c r="G1364">
        <f>'CLZ Pr'!X1364</f>
        <v>0</v>
      </c>
      <c r="H1364">
        <f>'CLZ Pr'!E1364</f>
        <v>0</v>
      </c>
      <c r="I1364">
        <f>'CLZ Pr'!U1364</f>
        <v>0</v>
      </c>
    </row>
    <row r="1365" spans="1:9">
      <c r="A1365" s="13" t="str">
        <f>IF('CLZ Pr'!C1365 = "", "", 'CLZ Pr'!C1365)</f>
        <v/>
      </c>
      <c r="B1365">
        <f>'CLZ Pr'!O1365</f>
        <v>0</v>
      </c>
      <c r="C1365" s="14">
        <f>'CLZ Pr'!H1365</f>
        <v>0</v>
      </c>
      <c r="D1365">
        <f>'CLZ Pr'!W1365</f>
        <v>0</v>
      </c>
      <c r="E1365">
        <f>'CLZ Pr'!B1365</f>
        <v>0</v>
      </c>
      <c r="F1365">
        <f>'CLZ Pr'!N1365</f>
        <v>0</v>
      </c>
      <c r="G1365">
        <f>'CLZ Pr'!X1365</f>
        <v>0</v>
      </c>
      <c r="H1365">
        <f>'CLZ Pr'!E1365</f>
        <v>0</v>
      </c>
      <c r="I1365">
        <f>'CLZ Pr'!U1365</f>
        <v>0</v>
      </c>
    </row>
    <row r="1366" spans="1:9">
      <c r="A1366" s="13" t="str">
        <f>IF('CLZ Pr'!C1366 = "", "", 'CLZ Pr'!C1366)</f>
        <v/>
      </c>
      <c r="B1366">
        <f>'CLZ Pr'!O1366</f>
        <v>0</v>
      </c>
      <c r="C1366" s="14">
        <f>'CLZ Pr'!H1366</f>
        <v>0</v>
      </c>
      <c r="D1366">
        <f>'CLZ Pr'!W1366</f>
        <v>0</v>
      </c>
      <c r="E1366">
        <f>'CLZ Pr'!B1366</f>
        <v>0</v>
      </c>
      <c r="F1366">
        <f>'CLZ Pr'!N1366</f>
        <v>0</v>
      </c>
      <c r="G1366">
        <f>'CLZ Pr'!X1366</f>
        <v>0</v>
      </c>
      <c r="H1366">
        <f>'CLZ Pr'!E1366</f>
        <v>0</v>
      </c>
      <c r="I1366">
        <f>'CLZ Pr'!U1366</f>
        <v>0</v>
      </c>
    </row>
    <row r="1367" spans="1:9">
      <c r="A1367" s="13" t="str">
        <f>IF('CLZ Pr'!C1367 = "", "", 'CLZ Pr'!C1367)</f>
        <v/>
      </c>
      <c r="B1367">
        <f>'CLZ Pr'!O1367</f>
        <v>0</v>
      </c>
      <c r="C1367" s="14">
        <f>'CLZ Pr'!H1367</f>
        <v>0</v>
      </c>
      <c r="D1367">
        <f>'CLZ Pr'!W1367</f>
        <v>0</v>
      </c>
      <c r="E1367">
        <f>'CLZ Pr'!B1367</f>
        <v>0</v>
      </c>
      <c r="F1367">
        <f>'CLZ Pr'!N1367</f>
        <v>0</v>
      </c>
      <c r="G1367">
        <f>'CLZ Pr'!X1367</f>
        <v>0</v>
      </c>
      <c r="H1367">
        <f>'CLZ Pr'!E1367</f>
        <v>0</v>
      </c>
      <c r="I1367">
        <f>'CLZ Pr'!U1367</f>
        <v>0</v>
      </c>
    </row>
    <row r="1368" spans="1:9">
      <c r="A1368" s="13" t="str">
        <f>IF('CLZ Pr'!C1368 = "", "", 'CLZ Pr'!C1368)</f>
        <v/>
      </c>
      <c r="B1368">
        <f>'CLZ Pr'!O1368</f>
        <v>0</v>
      </c>
      <c r="C1368" s="14">
        <f>'CLZ Pr'!H1368</f>
        <v>0</v>
      </c>
      <c r="D1368">
        <f>'CLZ Pr'!W1368</f>
        <v>0</v>
      </c>
      <c r="E1368">
        <f>'CLZ Pr'!B1368</f>
        <v>0</v>
      </c>
      <c r="F1368">
        <f>'CLZ Pr'!N1368</f>
        <v>0</v>
      </c>
      <c r="G1368">
        <f>'CLZ Pr'!X1368</f>
        <v>0</v>
      </c>
      <c r="H1368">
        <f>'CLZ Pr'!E1368</f>
        <v>0</v>
      </c>
      <c r="I1368">
        <f>'CLZ Pr'!U1368</f>
        <v>0</v>
      </c>
    </row>
    <row r="1369" spans="1:9">
      <c r="A1369" s="13" t="str">
        <f>IF('CLZ Pr'!C1369 = "", "", 'CLZ Pr'!C1369)</f>
        <v/>
      </c>
      <c r="B1369">
        <f>'CLZ Pr'!O1369</f>
        <v>0</v>
      </c>
      <c r="C1369" s="14">
        <f>'CLZ Pr'!H1369</f>
        <v>0</v>
      </c>
      <c r="D1369">
        <f>'CLZ Pr'!W1369</f>
        <v>0</v>
      </c>
      <c r="E1369">
        <f>'CLZ Pr'!B1369</f>
        <v>0</v>
      </c>
      <c r="F1369">
        <f>'CLZ Pr'!N1369</f>
        <v>0</v>
      </c>
      <c r="G1369">
        <f>'CLZ Pr'!X1369</f>
        <v>0</v>
      </c>
      <c r="H1369">
        <f>'CLZ Pr'!E1369</f>
        <v>0</v>
      </c>
      <c r="I1369">
        <f>'CLZ Pr'!U1369</f>
        <v>0</v>
      </c>
    </row>
    <row r="1370" spans="1:9">
      <c r="A1370" s="13" t="str">
        <f>IF('CLZ Pr'!C1370 = "", "", 'CLZ Pr'!C1370)</f>
        <v/>
      </c>
      <c r="B1370">
        <f>'CLZ Pr'!O1370</f>
        <v>0</v>
      </c>
      <c r="C1370" s="14">
        <f>'CLZ Pr'!H1370</f>
        <v>0</v>
      </c>
      <c r="D1370">
        <f>'CLZ Pr'!W1370</f>
        <v>0</v>
      </c>
      <c r="E1370">
        <f>'CLZ Pr'!B1370</f>
        <v>0</v>
      </c>
      <c r="F1370">
        <f>'CLZ Pr'!N1370</f>
        <v>0</v>
      </c>
      <c r="G1370">
        <f>'CLZ Pr'!X1370</f>
        <v>0</v>
      </c>
      <c r="H1370">
        <f>'CLZ Pr'!E1370</f>
        <v>0</v>
      </c>
      <c r="I1370">
        <f>'CLZ Pr'!U1370</f>
        <v>0</v>
      </c>
    </row>
    <row r="1371" spans="1:9">
      <c r="A1371" s="13" t="str">
        <f>IF('CLZ Pr'!C1371 = "", "", 'CLZ Pr'!C1371)</f>
        <v/>
      </c>
      <c r="B1371">
        <f>'CLZ Pr'!O1371</f>
        <v>0</v>
      </c>
      <c r="C1371" s="14">
        <f>'CLZ Pr'!H1371</f>
        <v>0</v>
      </c>
      <c r="D1371">
        <f>'CLZ Pr'!W1371</f>
        <v>0</v>
      </c>
      <c r="E1371">
        <f>'CLZ Pr'!B1371</f>
        <v>0</v>
      </c>
      <c r="F1371">
        <f>'CLZ Pr'!N1371</f>
        <v>0</v>
      </c>
      <c r="G1371">
        <f>'CLZ Pr'!X1371</f>
        <v>0</v>
      </c>
      <c r="H1371">
        <f>'CLZ Pr'!E1371</f>
        <v>0</v>
      </c>
      <c r="I1371">
        <f>'CLZ Pr'!U1371</f>
        <v>0</v>
      </c>
    </row>
    <row r="1372" spans="1:9">
      <c r="A1372" s="13" t="str">
        <f>IF('CLZ Pr'!C1372 = "", "", 'CLZ Pr'!C1372)</f>
        <v/>
      </c>
      <c r="B1372">
        <f>'CLZ Pr'!O1372</f>
        <v>0</v>
      </c>
      <c r="C1372" s="14">
        <f>'CLZ Pr'!H1372</f>
        <v>0</v>
      </c>
      <c r="D1372">
        <f>'CLZ Pr'!W1372</f>
        <v>0</v>
      </c>
      <c r="E1372">
        <f>'CLZ Pr'!B1372</f>
        <v>0</v>
      </c>
      <c r="F1372">
        <f>'CLZ Pr'!N1372</f>
        <v>0</v>
      </c>
      <c r="G1372">
        <f>'CLZ Pr'!X1372</f>
        <v>0</v>
      </c>
      <c r="H1372">
        <f>'CLZ Pr'!E1372</f>
        <v>0</v>
      </c>
      <c r="I1372">
        <f>'CLZ Pr'!U1372</f>
        <v>0</v>
      </c>
    </row>
    <row r="1373" spans="1:9">
      <c r="A1373" s="13" t="str">
        <f>IF('CLZ Pr'!C1373 = "", "", 'CLZ Pr'!C1373)</f>
        <v/>
      </c>
      <c r="B1373">
        <f>'CLZ Pr'!O1373</f>
        <v>0</v>
      </c>
      <c r="C1373" s="14">
        <f>'CLZ Pr'!H1373</f>
        <v>0</v>
      </c>
      <c r="D1373">
        <f>'CLZ Pr'!W1373</f>
        <v>0</v>
      </c>
      <c r="E1373">
        <f>'CLZ Pr'!B1373</f>
        <v>0</v>
      </c>
      <c r="F1373">
        <f>'CLZ Pr'!N1373</f>
        <v>0</v>
      </c>
      <c r="G1373">
        <f>'CLZ Pr'!X1373</f>
        <v>0</v>
      </c>
      <c r="H1373">
        <f>'CLZ Pr'!E1373</f>
        <v>0</v>
      </c>
      <c r="I1373">
        <f>'CLZ Pr'!U1373</f>
        <v>0</v>
      </c>
    </row>
    <row r="1374" spans="1:9">
      <c r="A1374" s="13" t="str">
        <f>IF('CLZ Pr'!C1374 = "", "", 'CLZ Pr'!C1374)</f>
        <v/>
      </c>
      <c r="B1374">
        <f>'CLZ Pr'!O1374</f>
        <v>0</v>
      </c>
      <c r="C1374" s="14">
        <f>'CLZ Pr'!H1374</f>
        <v>0</v>
      </c>
      <c r="D1374">
        <f>'CLZ Pr'!W1374</f>
        <v>0</v>
      </c>
      <c r="E1374">
        <f>'CLZ Pr'!B1374</f>
        <v>0</v>
      </c>
      <c r="F1374">
        <f>'CLZ Pr'!N1374</f>
        <v>0</v>
      </c>
      <c r="G1374">
        <f>'CLZ Pr'!X1374</f>
        <v>0</v>
      </c>
      <c r="H1374">
        <f>'CLZ Pr'!E1374</f>
        <v>0</v>
      </c>
      <c r="I1374">
        <f>'CLZ Pr'!U1374</f>
        <v>0</v>
      </c>
    </row>
    <row r="1375" spans="1:9">
      <c r="A1375" s="13" t="str">
        <f>IF('CLZ Pr'!C1375 = "", "", 'CLZ Pr'!C1375)</f>
        <v/>
      </c>
      <c r="B1375">
        <f>'CLZ Pr'!O1375</f>
        <v>0</v>
      </c>
      <c r="C1375" s="14">
        <f>'CLZ Pr'!H1375</f>
        <v>0</v>
      </c>
      <c r="D1375">
        <f>'CLZ Pr'!W1375</f>
        <v>0</v>
      </c>
      <c r="E1375">
        <f>'CLZ Pr'!B1375</f>
        <v>0</v>
      </c>
      <c r="F1375">
        <f>'CLZ Pr'!N1375</f>
        <v>0</v>
      </c>
      <c r="G1375">
        <f>'CLZ Pr'!X1375</f>
        <v>0</v>
      </c>
      <c r="H1375">
        <f>'CLZ Pr'!E1375</f>
        <v>0</v>
      </c>
      <c r="I1375">
        <f>'CLZ Pr'!U1375</f>
        <v>0</v>
      </c>
    </row>
    <row r="1376" spans="1:9">
      <c r="A1376" s="13" t="str">
        <f>IF('CLZ Pr'!C1376 = "", "", 'CLZ Pr'!C1376)</f>
        <v/>
      </c>
      <c r="B1376">
        <f>'CLZ Pr'!O1376</f>
        <v>0</v>
      </c>
      <c r="C1376" s="14">
        <f>'CLZ Pr'!H1376</f>
        <v>0</v>
      </c>
      <c r="D1376">
        <f>'CLZ Pr'!W1376</f>
        <v>0</v>
      </c>
      <c r="E1376">
        <f>'CLZ Pr'!B1376</f>
        <v>0</v>
      </c>
      <c r="F1376">
        <f>'CLZ Pr'!N1376</f>
        <v>0</v>
      </c>
      <c r="G1376">
        <f>'CLZ Pr'!X1376</f>
        <v>0</v>
      </c>
      <c r="H1376">
        <f>'CLZ Pr'!E1376</f>
        <v>0</v>
      </c>
      <c r="I1376">
        <f>'CLZ Pr'!U1376</f>
        <v>0</v>
      </c>
    </row>
    <row r="1377" spans="1:9">
      <c r="A1377" s="13" t="str">
        <f>IF('CLZ Pr'!C1377 = "", "", 'CLZ Pr'!C1377)</f>
        <v/>
      </c>
      <c r="B1377">
        <f>'CLZ Pr'!O1377</f>
        <v>0</v>
      </c>
      <c r="C1377" s="14">
        <f>'CLZ Pr'!H1377</f>
        <v>0</v>
      </c>
      <c r="D1377">
        <f>'CLZ Pr'!W1377</f>
        <v>0</v>
      </c>
      <c r="E1377">
        <f>'CLZ Pr'!B1377</f>
        <v>0</v>
      </c>
      <c r="F1377">
        <f>'CLZ Pr'!N1377</f>
        <v>0</v>
      </c>
      <c r="G1377">
        <f>'CLZ Pr'!X1377</f>
        <v>0</v>
      </c>
      <c r="H1377">
        <f>'CLZ Pr'!E1377</f>
        <v>0</v>
      </c>
      <c r="I1377">
        <f>'CLZ Pr'!U1377</f>
        <v>0</v>
      </c>
    </row>
    <row r="1378" spans="1:9">
      <c r="A1378" s="13" t="str">
        <f>IF('CLZ Pr'!C1378 = "", "", 'CLZ Pr'!C1378)</f>
        <v/>
      </c>
      <c r="B1378">
        <f>'CLZ Pr'!O1378</f>
        <v>0</v>
      </c>
      <c r="C1378" s="14">
        <f>'CLZ Pr'!H1378</f>
        <v>0</v>
      </c>
      <c r="D1378">
        <f>'CLZ Pr'!W1378</f>
        <v>0</v>
      </c>
      <c r="E1378">
        <f>'CLZ Pr'!B1378</f>
        <v>0</v>
      </c>
      <c r="F1378">
        <f>'CLZ Pr'!N1378</f>
        <v>0</v>
      </c>
      <c r="G1378">
        <f>'CLZ Pr'!X1378</f>
        <v>0</v>
      </c>
      <c r="H1378">
        <f>'CLZ Pr'!E1378</f>
        <v>0</v>
      </c>
      <c r="I1378">
        <f>'CLZ Pr'!U1378</f>
        <v>0</v>
      </c>
    </row>
    <row r="1379" spans="1:9">
      <c r="A1379" s="13" t="str">
        <f>IF('CLZ Pr'!C1379 = "", "", 'CLZ Pr'!C1379)</f>
        <v/>
      </c>
      <c r="B1379">
        <f>'CLZ Pr'!O1379</f>
        <v>0</v>
      </c>
      <c r="C1379" s="14">
        <f>'CLZ Pr'!H1379</f>
        <v>0</v>
      </c>
      <c r="D1379">
        <f>'CLZ Pr'!W1379</f>
        <v>0</v>
      </c>
      <c r="E1379">
        <f>'CLZ Pr'!B1379</f>
        <v>0</v>
      </c>
      <c r="F1379">
        <f>'CLZ Pr'!N1379</f>
        <v>0</v>
      </c>
      <c r="G1379">
        <f>'CLZ Pr'!X1379</f>
        <v>0</v>
      </c>
      <c r="H1379">
        <f>'CLZ Pr'!E1379</f>
        <v>0</v>
      </c>
      <c r="I1379">
        <f>'CLZ Pr'!U1379</f>
        <v>0</v>
      </c>
    </row>
    <row r="1380" spans="1:9">
      <c r="A1380" s="13" t="str">
        <f>IF('CLZ Pr'!C1380 = "", "", 'CLZ Pr'!C1380)</f>
        <v/>
      </c>
      <c r="B1380">
        <f>'CLZ Pr'!O1380</f>
        <v>0</v>
      </c>
      <c r="C1380" s="14">
        <f>'CLZ Pr'!H1380</f>
        <v>0</v>
      </c>
      <c r="D1380">
        <f>'CLZ Pr'!W1380</f>
        <v>0</v>
      </c>
      <c r="E1380">
        <f>'CLZ Pr'!B1380</f>
        <v>0</v>
      </c>
      <c r="F1380">
        <f>'CLZ Pr'!N1380</f>
        <v>0</v>
      </c>
      <c r="G1380">
        <f>'CLZ Pr'!X1380</f>
        <v>0</v>
      </c>
      <c r="H1380">
        <f>'CLZ Pr'!E1380</f>
        <v>0</v>
      </c>
      <c r="I1380">
        <f>'CLZ Pr'!U1380</f>
        <v>0</v>
      </c>
    </row>
    <row r="1381" spans="1:9">
      <c r="A1381" s="13" t="str">
        <f>IF('CLZ Pr'!C1381 = "", "", 'CLZ Pr'!C1381)</f>
        <v/>
      </c>
      <c r="B1381">
        <f>'CLZ Pr'!O1381</f>
        <v>0</v>
      </c>
      <c r="C1381" s="14">
        <f>'CLZ Pr'!H1381</f>
        <v>0</v>
      </c>
      <c r="D1381">
        <f>'CLZ Pr'!W1381</f>
        <v>0</v>
      </c>
      <c r="E1381">
        <f>'CLZ Pr'!B1381</f>
        <v>0</v>
      </c>
      <c r="F1381">
        <f>'CLZ Pr'!N1381</f>
        <v>0</v>
      </c>
      <c r="G1381">
        <f>'CLZ Pr'!X1381</f>
        <v>0</v>
      </c>
      <c r="H1381">
        <f>'CLZ Pr'!E1381</f>
        <v>0</v>
      </c>
      <c r="I1381">
        <f>'CLZ Pr'!U1381</f>
        <v>0</v>
      </c>
    </row>
    <row r="1382" spans="1:9">
      <c r="A1382" s="13" t="str">
        <f>IF('CLZ Pr'!C1382 = "", "", 'CLZ Pr'!C1382)</f>
        <v/>
      </c>
      <c r="B1382">
        <f>'CLZ Pr'!O1382</f>
        <v>0</v>
      </c>
      <c r="C1382" s="14">
        <f>'CLZ Pr'!H1382</f>
        <v>0</v>
      </c>
      <c r="D1382">
        <f>'CLZ Pr'!W1382</f>
        <v>0</v>
      </c>
      <c r="E1382">
        <f>'CLZ Pr'!B1382</f>
        <v>0</v>
      </c>
      <c r="F1382">
        <f>'CLZ Pr'!N1382</f>
        <v>0</v>
      </c>
      <c r="G1382">
        <f>'CLZ Pr'!X1382</f>
        <v>0</v>
      </c>
      <c r="H1382">
        <f>'CLZ Pr'!E1382</f>
        <v>0</v>
      </c>
      <c r="I1382">
        <f>'CLZ Pr'!U1382</f>
        <v>0</v>
      </c>
    </row>
    <row r="1383" spans="1:9">
      <c r="A1383" s="13" t="str">
        <f>IF('CLZ Pr'!C1383 = "", "", 'CLZ Pr'!C1383)</f>
        <v/>
      </c>
      <c r="B1383">
        <f>'CLZ Pr'!O1383</f>
        <v>0</v>
      </c>
      <c r="C1383" s="14">
        <f>'CLZ Pr'!H1383</f>
        <v>0</v>
      </c>
      <c r="D1383">
        <f>'CLZ Pr'!W1383</f>
        <v>0</v>
      </c>
      <c r="E1383">
        <f>'CLZ Pr'!B1383</f>
        <v>0</v>
      </c>
      <c r="F1383">
        <f>'CLZ Pr'!N1383</f>
        <v>0</v>
      </c>
      <c r="G1383">
        <f>'CLZ Pr'!X1383</f>
        <v>0</v>
      </c>
      <c r="H1383">
        <f>'CLZ Pr'!E1383</f>
        <v>0</v>
      </c>
      <c r="I1383">
        <f>'CLZ Pr'!U1383</f>
        <v>0</v>
      </c>
    </row>
    <row r="1384" spans="1:9">
      <c r="A1384" s="13" t="str">
        <f>IF('CLZ Pr'!C1384 = "", "", 'CLZ Pr'!C1384)</f>
        <v/>
      </c>
      <c r="B1384">
        <f>'CLZ Pr'!O1384</f>
        <v>0</v>
      </c>
      <c r="C1384" s="14">
        <f>'CLZ Pr'!H1384</f>
        <v>0</v>
      </c>
      <c r="D1384">
        <f>'CLZ Pr'!W1384</f>
        <v>0</v>
      </c>
      <c r="E1384">
        <f>'CLZ Pr'!B1384</f>
        <v>0</v>
      </c>
      <c r="F1384">
        <f>'CLZ Pr'!N1384</f>
        <v>0</v>
      </c>
      <c r="G1384">
        <f>'CLZ Pr'!X1384</f>
        <v>0</v>
      </c>
      <c r="H1384">
        <f>'CLZ Pr'!E1384</f>
        <v>0</v>
      </c>
      <c r="I1384">
        <f>'CLZ Pr'!U1384</f>
        <v>0</v>
      </c>
    </row>
    <row r="1385" spans="1:9">
      <c r="A1385" s="13" t="str">
        <f>IF('CLZ Pr'!C1385 = "", "", 'CLZ Pr'!C1385)</f>
        <v/>
      </c>
      <c r="B1385">
        <f>'CLZ Pr'!O1385</f>
        <v>0</v>
      </c>
      <c r="C1385" s="14">
        <f>'CLZ Pr'!H1385</f>
        <v>0</v>
      </c>
      <c r="D1385">
        <f>'CLZ Pr'!W1385</f>
        <v>0</v>
      </c>
      <c r="E1385">
        <f>'CLZ Pr'!B1385</f>
        <v>0</v>
      </c>
      <c r="F1385">
        <f>'CLZ Pr'!N1385</f>
        <v>0</v>
      </c>
      <c r="G1385">
        <f>'CLZ Pr'!X1385</f>
        <v>0</v>
      </c>
      <c r="H1385">
        <f>'CLZ Pr'!E1385</f>
        <v>0</v>
      </c>
      <c r="I1385">
        <f>'CLZ Pr'!U1385</f>
        <v>0</v>
      </c>
    </row>
    <row r="1386" spans="1:9">
      <c r="A1386" s="13" t="str">
        <f>IF('CLZ Pr'!C1386 = "", "", 'CLZ Pr'!C1386)</f>
        <v/>
      </c>
      <c r="B1386">
        <f>'CLZ Pr'!O1386</f>
        <v>0</v>
      </c>
      <c r="C1386" s="14">
        <f>'CLZ Pr'!H1386</f>
        <v>0</v>
      </c>
      <c r="D1386">
        <f>'CLZ Pr'!W1386</f>
        <v>0</v>
      </c>
      <c r="E1386">
        <f>'CLZ Pr'!B1386</f>
        <v>0</v>
      </c>
      <c r="F1386">
        <f>'CLZ Pr'!N1386</f>
        <v>0</v>
      </c>
      <c r="G1386">
        <f>'CLZ Pr'!X1386</f>
        <v>0</v>
      </c>
      <c r="H1386">
        <f>'CLZ Pr'!E1386</f>
        <v>0</v>
      </c>
      <c r="I1386">
        <f>'CLZ Pr'!U1386</f>
        <v>0</v>
      </c>
    </row>
    <row r="1387" spans="1:9">
      <c r="A1387" s="13" t="str">
        <f>IF('CLZ Pr'!C1387 = "", "", 'CLZ Pr'!C1387)</f>
        <v/>
      </c>
      <c r="B1387">
        <f>'CLZ Pr'!O1387</f>
        <v>0</v>
      </c>
      <c r="C1387" s="14">
        <f>'CLZ Pr'!H1387</f>
        <v>0</v>
      </c>
      <c r="D1387">
        <f>'CLZ Pr'!W1387</f>
        <v>0</v>
      </c>
      <c r="E1387">
        <f>'CLZ Pr'!B1387</f>
        <v>0</v>
      </c>
      <c r="F1387">
        <f>'CLZ Pr'!N1387</f>
        <v>0</v>
      </c>
      <c r="G1387">
        <f>'CLZ Pr'!X1387</f>
        <v>0</v>
      </c>
      <c r="H1387">
        <f>'CLZ Pr'!E1387</f>
        <v>0</v>
      </c>
      <c r="I1387">
        <f>'CLZ Pr'!U1387</f>
        <v>0</v>
      </c>
    </row>
    <row r="1388" spans="1:9">
      <c r="A1388" s="13" t="str">
        <f>IF('CLZ Pr'!C1388 = "", "", 'CLZ Pr'!C1388)</f>
        <v/>
      </c>
      <c r="B1388">
        <f>'CLZ Pr'!O1388</f>
        <v>0</v>
      </c>
      <c r="C1388" s="14">
        <f>'CLZ Pr'!H1388</f>
        <v>0</v>
      </c>
      <c r="D1388">
        <f>'CLZ Pr'!W1388</f>
        <v>0</v>
      </c>
      <c r="E1388">
        <f>'CLZ Pr'!B1388</f>
        <v>0</v>
      </c>
      <c r="F1388">
        <f>'CLZ Pr'!N1388</f>
        <v>0</v>
      </c>
      <c r="G1388">
        <f>'CLZ Pr'!X1388</f>
        <v>0</v>
      </c>
      <c r="H1388">
        <f>'CLZ Pr'!E1388</f>
        <v>0</v>
      </c>
      <c r="I1388">
        <f>'CLZ Pr'!U1388</f>
        <v>0</v>
      </c>
    </row>
    <row r="1389" spans="1:9">
      <c r="A1389" s="13" t="str">
        <f>IF('CLZ Pr'!C1389 = "", "", 'CLZ Pr'!C1389)</f>
        <v/>
      </c>
      <c r="B1389">
        <f>'CLZ Pr'!O1389</f>
        <v>0</v>
      </c>
      <c r="C1389" s="14">
        <f>'CLZ Pr'!H1389</f>
        <v>0</v>
      </c>
      <c r="D1389">
        <f>'CLZ Pr'!W1389</f>
        <v>0</v>
      </c>
      <c r="E1389">
        <f>'CLZ Pr'!B1389</f>
        <v>0</v>
      </c>
      <c r="F1389">
        <f>'CLZ Pr'!N1389</f>
        <v>0</v>
      </c>
      <c r="G1389">
        <f>'CLZ Pr'!X1389</f>
        <v>0</v>
      </c>
      <c r="H1389">
        <f>'CLZ Pr'!E1389</f>
        <v>0</v>
      </c>
      <c r="I1389">
        <f>'CLZ Pr'!U1389</f>
        <v>0</v>
      </c>
    </row>
    <row r="1390" spans="1:9">
      <c r="A1390" s="13" t="str">
        <f>IF('CLZ Pr'!C1390 = "", "", 'CLZ Pr'!C1390)</f>
        <v/>
      </c>
      <c r="B1390">
        <f>'CLZ Pr'!O1390</f>
        <v>0</v>
      </c>
      <c r="C1390" s="14">
        <f>'CLZ Pr'!H1390</f>
        <v>0</v>
      </c>
      <c r="D1390">
        <f>'CLZ Pr'!W1390</f>
        <v>0</v>
      </c>
      <c r="E1390">
        <f>'CLZ Pr'!B1390</f>
        <v>0</v>
      </c>
      <c r="F1390">
        <f>'CLZ Pr'!N1390</f>
        <v>0</v>
      </c>
      <c r="G1390">
        <f>'CLZ Pr'!X1390</f>
        <v>0</v>
      </c>
      <c r="H1390">
        <f>'CLZ Pr'!E1390</f>
        <v>0</v>
      </c>
      <c r="I1390">
        <f>'CLZ Pr'!U1390</f>
        <v>0</v>
      </c>
    </row>
    <row r="1391" spans="1:9">
      <c r="A1391" s="13" t="str">
        <f>IF('CLZ Pr'!C1391 = "", "", 'CLZ Pr'!C1391)</f>
        <v/>
      </c>
      <c r="B1391">
        <f>'CLZ Pr'!O1391</f>
        <v>0</v>
      </c>
      <c r="C1391" s="14">
        <f>'CLZ Pr'!H1391</f>
        <v>0</v>
      </c>
      <c r="D1391">
        <f>'CLZ Pr'!W1391</f>
        <v>0</v>
      </c>
      <c r="E1391">
        <f>'CLZ Pr'!B1391</f>
        <v>0</v>
      </c>
      <c r="F1391">
        <f>'CLZ Pr'!N1391</f>
        <v>0</v>
      </c>
      <c r="G1391">
        <f>'CLZ Pr'!X1391</f>
        <v>0</v>
      </c>
      <c r="H1391">
        <f>'CLZ Pr'!E1391</f>
        <v>0</v>
      </c>
      <c r="I1391">
        <f>'CLZ Pr'!U1391</f>
        <v>0</v>
      </c>
    </row>
    <row r="1392" spans="1:9">
      <c r="A1392" s="13" t="str">
        <f>IF('CLZ Pr'!C1392 = "", "", 'CLZ Pr'!C1392)</f>
        <v/>
      </c>
      <c r="B1392">
        <f>'CLZ Pr'!O1392</f>
        <v>0</v>
      </c>
      <c r="C1392" s="14">
        <f>'CLZ Pr'!H1392</f>
        <v>0</v>
      </c>
      <c r="D1392">
        <f>'CLZ Pr'!W1392</f>
        <v>0</v>
      </c>
      <c r="E1392">
        <f>'CLZ Pr'!B1392</f>
        <v>0</v>
      </c>
      <c r="F1392">
        <f>'CLZ Pr'!N1392</f>
        <v>0</v>
      </c>
      <c r="G1392">
        <f>'CLZ Pr'!X1392</f>
        <v>0</v>
      </c>
      <c r="H1392">
        <f>'CLZ Pr'!E1392</f>
        <v>0</v>
      </c>
      <c r="I1392">
        <f>'CLZ Pr'!U1392</f>
        <v>0</v>
      </c>
    </row>
    <row r="1393" spans="1:9">
      <c r="A1393" s="13" t="str">
        <f>IF('CLZ Pr'!C1393 = "", "", 'CLZ Pr'!C1393)</f>
        <v/>
      </c>
      <c r="B1393">
        <f>'CLZ Pr'!O1393</f>
        <v>0</v>
      </c>
      <c r="C1393" s="14">
        <f>'CLZ Pr'!H1393</f>
        <v>0</v>
      </c>
      <c r="D1393">
        <f>'CLZ Pr'!W1393</f>
        <v>0</v>
      </c>
      <c r="E1393">
        <f>'CLZ Pr'!B1393</f>
        <v>0</v>
      </c>
      <c r="F1393">
        <f>'CLZ Pr'!N1393</f>
        <v>0</v>
      </c>
      <c r="G1393">
        <f>'CLZ Pr'!X1393</f>
        <v>0</v>
      </c>
      <c r="H1393">
        <f>'CLZ Pr'!E1393</f>
        <v>0</v>
      </c>
      <c r="I1393">
        <f>'CLZ Pr'!U1393</f>
        <v>0</v>
      </c>
    </row>
    <row r="1394" spans="1:9">
      <c r="A1394" s="13" t="str">
        <f>IF('CLZ Pr'!C1394 = "", "", 'CLZ Pr'!C1394)</f>
        <v/>
      </c>
      <c r="B1394">
        <f>'CLZ Pr'!O1394</f>
        <v>0</v>
      </c>
      <c r="C1394" s="14">
        <f>'CLZ Pr'!H1394</f>
        <v>0</v>
      </c>
      <c r="D1394">
        <f>'CLZ Pr'!W1394</f>
        <v>0</v>
      </c>
      <c r="E1394">
        <f>'CLZ Pr'!B1394</f>
        <v>0</v>
      </c>
      <c r="F1394">
        <f>'CLZ Pr'!N1394</f>
        <v>0</v>
      </c>
      <c r="G1394">
        <f>'CLZ Pr'!X1394</f>
        <v>0</v>
      </c>
      <c r="H1394">
        <f>'CLZ Pr'!E1394</f>
        <v>0</v>
      </c>
      <c r="I1394">
        <f>'CLZ Pr'!U1394</f>
        <v>0</v>
      </c>
    </row>
    <row r="1395" spans="1:9">
      <c r="A1395" s="13" t="str">
        <f>IF('CLZ Pr'!C1395 = "", "", 'CLZ Pr'!C1395)</f>
        <v/>
      </c>
      <c r="B1395">
        <f>'CLZ Pr'!O1395</f>
        <v>0</v>
      </c>
      <c r="C1395" s="14">
        <f>'CLZ Pr'!H1395</f>
        <v>0</v>
      </c>
      <c r="D1395">
        <f>'CLZ Pr'!W1395</f>
        <v>0</v>
      </c>
      <c r="E1395">
        <f>'CLZ Pr'!B1395</f>
        <v>0</v>
      </c>
      <c r="F1395">
        <f>'CLZ Pr'!N1395</f>
        <v>0</v>
      </c>
      <c r="G1395">
        <f>'CLZ Pr'!X1395</f>
        <v>0</v>
      </c>
      <c r="H1395">
        <f>'CLZ Pr'!E1395</f>
        <v>0</v>
      </c>
      <c r="I1395">
        <f>'CLZ Pr'!U1395</f>
        <v>0</v>
      </c>
    </row>
    <row r="1396" spans="1:9">
      <c r="A1396" s="13" t="str">
        <f>IF('CLZ Pr'!C1396 = "", "", 'CLZ Pr'!C1396)</f>
        <v/>
      </c>
      <c r="B1396">
        <f>'CLZ Pr'!O1396</f>
        <v>0</v>
      </c>
      <c r="C1396" s="14">
        <f>'CLZ Pr'!H1396</f>
        <v>0</v>
      </c>
      <c r="D1396">
        <f>'CLZ Pr'!W1396</f>
        <v>0</v>
      </c>
      <c r="E1396">
        <f>'CLZ Pr'!B1396</f>
        <v>0</v>
      </c>
      <c r="F1396">
        <f>'CLZ Pr'!N1396</f>
        <v>0</v>
      </c>
      <c r="G1396">
        <f>'CLZ Pr'!X1396</f>
        <v>0</v>
      </c>
      <c r="H1396">
        <f>'CLZ Pr'!E1396</f>
        <v>0</v>
      </c>
      <c r="I1396">
        <f>'CLZ Pr'!U1396</f>
        <v>0</v>
      </c>
    </row>
    <row r="1397" spans="1:9">
      <c r="A1397" s="13" t="str">
        <f>IF('CLZ Pr'!C1397 = "", "", 'CLZ Pr'!C1397)</f>
        <v/>
      </c>
      <c r="B1397">
        <f>'CLZ Pr'!O1397</f>
        <v>0</v>
      </c>
      <c r="C1397" s="14">
        <f>'CLZ Pr'!H1397</f>
        <v>0</v>
      </c>
      <c r="D1397">
        <f>'CLZ Pr'!W1397</f>
        <v>0</v>
      </c>
      <c r="E1397">
        <f>'CLZ Pr'!B1397</f>
        <v>0</v>
      </c>
      <c r="F1397">
        <f>'CLZ Pr'!N1397</f>
        <v>0</v>
      </c>
      <c r="G1397">
        <f>'CLZ Pr'!X1397</f>
        <v>0</v>
      </c>
      <c r="H1397">
        <f>'CLZ Pr'!E1397</f>
        <v>0</v>
      </c>
      <c r="I1397">
        <f>'CLZ Pr'!U1397</f>
        <v>0</v>
      </c>
    </row>
    <row r="1398" spans="1:9">
      <c r="A1398" s="13" t="str">
        <f>IF('CLZ Pr'!C1398 = "", "", 'CLZ Pr'!C1398)</f>
        <v/>
      </c>
      <c r="B1398">
        <f>'CLZ Pr'!O1398</f>
        <v>0</v>
      </c>
      <c r="C1398" s="14">
        <f>'CLZ Pr'!H1398</f>
        <v>0</v>
      </c>
      <c r="D1398">
        <f>'CLZ Pr'!W1398</f>
        <v>0</v>
      </c>
      <c r="E1398">
        <f>'CLZ Pr'!B1398</f>
        <v>0</v>
      </c>
      <c r="F1398">
        <f>'CLZ Pr'!N1398</f>
        <v>0</v>
      </c>
      <c r="G1398">
        <f>'CLZ Pr'!X1398</f>
        <v>0</v>
      </c>
      <c r="H1398">
        <f>'CLZ Pr'!E1398</f>
        <v>0</v>
      </c>
      <c r="I1398">
        <f>'CLZ Pr'!U1398</f>
        <v>0</v>
      </c>
    </row>
    <row r="1399" spans="1:9">
      <c r="A1399" s="13" t="str">
        <f>IF('CLZ Pr'!C1399 = "", "", 'CLZ Pr'!C1399)</f>
        <v/>
      </c>
      <c r="B1399">
        <f>'CLZ Pr'!O1399</f>
        <v>0</v>
      </c>
      <c r="C1399" s="14">
        <f>'CLZ Pr'!H1399</f>
        <v>0</v>
      </c>
      <c r="D1399">
        <f>'CLZ Pr'!W1399</f>
        <v>0</v>
      </c>
      <c r="E1399">
        <f>'CLZ Pr'!B1399</f>
        <v>0</v>
      </c>
      <c r="F1399">
        <f>'CLZ Pr'!N1399</f>
        <v>0</v>
      </c>
      <c r="G1399">
        <f>'CLZ Pr'!X1399</f>
        <v>0</v>
      </c>
      <c r="H1399">
        <f>'CLZ Pr'!E1399</f>
        <v>0</v>
      </c>
      <c r="I1399">
        <f>'CLZ Pr'!U1399</f>
        <v>0</v>
      </c>
    </row>
    <row r="1400" spans="1:9">
      <c r="A1400" s="13" t="str">
        <f>IF('CLZ Pr'!C1400 = "", "", 'CLZ Pr'!C1400)</f>
        <v/>
      </c>
      <c r="B1400">
        <f>'CLZ Pr'!O1400</f>
        <v>0</v>
      </c>
      <c r="C1400" s="14">
        <f>'CLZ Pr'!H1400</f>
        <v>0</v>
      </c>
      <c r="D1400">
        <f>'CLZ Pr'!W1400</f>
        <v>0</v>
      </c>
      <c r="E1400">
        <f>'CLZ Pr'!B1400</f>
        <v>0</v>
      </c>
      <c r="F1400">
        <f>'CLZ Pr'!N1400</f>
        <v>0</v>
      </c>
      <c r="G1400">
        <f>'CLZ Pr'!X1400</f>
        <v>0</v>
      </c>
      <c r="H1400">
        <f>'CLZ Pr'!E1400</f>
        <v>0</v>
      </c>
      <c r="I1400">
        <f>'CLZ Pr'!U1400</f>
        <v>0</v>
      </c>
    </row>
    <row r="1401" spans="1:9">
      <c r="A1401" s="13" t="str">
        <f>IF('CLZ Pr'!C1401 = "", "", 'CLZ Pr'!C1401)</f>
        <v/>
      </c>
      <c r="B1401">
        <f>'CLZ Pr'!O1401</f>
        <v>0</v>
      </c>
      <c r="C1401" s="14">
        <f>'CLZ Pr'!H1401</f>
        <v>0</v>
      </c>
      <c r="D1401">
        <f>'CLZ Pr'!W1401</f>
        <v>0</v>
      </c>
      <c r="E1401">
        <f>'CLZ Pr'!B1401</f>
        <v>0</v>
      </c>
      <c r="F1401">
        <f>'CLZ Pr'!N1401</f>
        <v>0</v>
      </c>
      <c r="G1401">
        <f>'CLZ Pr'!X1401</f>
        <v>0</v>
      </c>
      <c r="H1401">
        <f>'CLZ Pr'!E1401</f>
        <v>0</v>
      </c>
      <c r="I1401">
        <f>'CLZ Pr'!U1401</f>
        <v>0</v>
      </c>
    </row>
    <row r="1402" spans="1:9">
      <c r="A1402" s="13" t="str">
        <f>IF('CLZ Pr'!C1402 = "", "", 'CLZ Pr'!C1402)</f>
        <v/>
      </c>
      <c r="B1402">
        <f>'CLZ Pr'!O1402</f>
        <v>0</v>
      </c>
      <c r="C1402" s="14">
        <f>'CLZ Pr'!H1402</f>
        <v>0</v>
      </c>
      <c r="D1402">
        <f>'CLZ Pr'!W1402</f>
        <v>0</v>
      </c>
      <c r="E1402">
        <f>'CLZ Pr'!B1402</f>
        <v>0</v>
      </c>
      <c r="F1402">
        <f>'CLZ Pr'!N1402</f>
        <v>0</v>
      </c>
      <c r="G1402">
        <f>'CLZ Pr'!X1402</f>
        <v>0</v>
      </c>
      <c r="H1402">
        <f>'CLZ Pr'!E1402</f>
        <v>0</v>
      </c>
      <c r="I1402">
        <f>'CLZ Pr'!U1402</f>
        <v>0</v>
      </c>
    </row>
    <row r="1403" spans="1:9">
      <c r="A1403" s="13" t="str">
        <f>IF('CLZ Pr'!C1403 = "", "", 'CLZ Pr'!C1403)</f>
        <v/>
      </c>
      <c r="B1403">
        <f>'CLZ Pr'!O1403</f>
        <v>0</v>
      </c>
      <c r="C1403" s="14">
        <f>'CLZ Pr'!H1403</f>
        <v>0</v>
      </c>
      <c r="D1403">
        <f>'CLZ Pr'!W1403</f>
        <v>0</v>
      </c>
      <c r="E1403">
        <f>'CLZ Pr'!B1403</f>
        <v>0</v>
      </c>
      <c r="F1403">
        <f>'CLZ Pr'!N1403</f>
        <v>0</v>
      </c>
      <c r="G1403">
        <f>'CLZ Pr'!X1403</f>
        <v>0</v>
      </c>
      <c r="H1403">
        <f>'CLZ Pr'!E1403</f>
        <v>0</v>
      </c>
      <c r="I1403">
        <f>'CLZ Pr'!U1403</f>
        <v>0</v>
      </c>
    </row>
    <row r="1404" spans="1:9">
      <c r="A1404" s="13" t="str">
        <f>IF('CLZ Pr'!C1404 = "", "", 'CLZ Pr'!C1404)</f>
        <v/>
      </c>
      <c r="B1404">
        <f>'CLZ Pr'!O1404</f>
        <v>0</v>
      </c>
      <c r="C1404" s="14">
        <f>'CLZ Pr'!H1404</f>
        <v>0</v>
      </c>
      <c r="D1404">
        <f>'CLZ Pr'!W1404</f>
        <v>0</v>
      </c>
      <c r="E1404">
        <f>'CLZ Pr'!B1404</f>
        <v>0</v>
      </c>
      <c r="F1404">
        <f>'CLZ Pr'!N1404</f>
        <v>0</v>
      </c>
      <c r="G1404">
        <f>'CLZ Pr'!X1404</f>
        <v>0</v>
      </c>
      <c r="H1404">
        <f>'CLZ Pr'!E1404</f>
        <v>0</v>
      </c>
      <c r="I1404">
        <f>'CLZ Pr'!U1404</f>
        <v>0</v>
      </c>
    </row>
    <row r="1405" spans="1:9">
      <c r="A1405" s="13" t="str">
        <f>IF('CLZ Pr'!C1405 = "", "", 'CLZ Pr'!C1405)</f>
        <v/>
      </c>
      <c r="B1405">
        <f>'CLZ Pr'!O1405</f>
        <v>0</v>
      </c>
      <c r="C1405" s="14">
        <f>'CLZ Pr'!H1405</f>
        <v>0</v>
      </c>
      <c r="D1405">
        <f>'CLZ Pr'!W1405</f>
        <v>0</v>
      </c>
      <c r="E1405">
        <f>'CLZ Pr'!B1405</f>
        <v>0</v>
      </c>
      <c r="F1405">
        <f>'CLZ Pr'!N1405</f>
        <v>0</v>
      </c>
      <c r="G1405">
        <f>'CLZ Pr'!X1405</f>
        <v>0</v>
      </c>
      <c r="H1405">
        <f>'CLZ Pr'!E1405</f>
        <v>0</v>
      </c>
      <c r="I1405">
        <f>'CLZ Pr'!U1405</f>
        <v>0</v>
      </c>
    </row>
    <row r="1406" spans="1:9">
      <c r="A1406" s="13" t="str">
        <f>IF('CLZ Pr'!C1406 = "", "", 'CLZ Pr'!C1406)</f>
        <v/>
      </c>
      <c r="B1406">
        <f>'CLZ Pr'!O1406</f>
        <v>0</v>
      </c>
      <c r="C1406" s="14">
        <f>'CLZ Pr'!H1406</f>
        <v>0</v>
      </c>
      <c r="D1406">
        <f>'CLZ Pr'!W1406</f>
        <v>0</v>
      </c>
      <c r="E1406">
        <f>'CLZ Pr'!B1406</f>
        <v>0</v>
      </c>
      <c r="F1406">
        <f>'CLZ Pr'!N1406</f>
        <v>0</v>
      </c>
      <c r="G1406">
        <f>'CLZ Pr'!X1406</f>
        <v>0</v>
      </c>
      <c r="H1406">
        <f>'CLZ Pr'!E1406</f>
        <v>0</v>
      </c>
      <c r="I1406">
        <f>'CLZ Pr'!U1406</f>
        <v>0</v>
      </c>
    </row>
    <row r="1407" spans="1:9">
      <c r="A1407" s="13" t="str">
        <f>IF('CLZ Pr'!C1407 = "", "", 'CLZ Pr'!C1407)</f>
        <v/>
      </c>
      <c r="B1407">
        <f>'CLZ Pr'!O1407</f>
        <v>0</v>
      </c>
      <c r="C1407" s="14">
        <f>'CLZ Pr'!H1407</f>
        <v>0</v>
      </c>
      <c r="D1407">
        <f>'CLZ Pr'!W1407</f>
        <v>0</v>
      </c>
      <c r="E1407">
        <f>'CLZ Pr'!B1407</f>
        <v>0</v>
      </c>
      <c r="F1407">
        <f>'CLZ Pr'!N1407</f>
        <v>0</v>
      </c>
      <c r="G1407">
        <f>'CLZ Pr'!X1407</f>
        <v>0</v>
      </c>
      <c r="H1407">
        <f>'CLZ Pr'!E1407</f>
        <v>0</v>
      </c>
      <c r="I1407">
        <f>'CLZ Pr'!U1407</f>
        <v>0</v>
      </c>
    </row>
    <row r="1408" spans="1:9">
      <c r="A1408" s="13" t="str">
        <f>IF('CLZ Pr'!C1408 = "", "", 'CLZ Pr'!C1408)</f>
        <v/>
      </c>
      <c r="B1408">
        <f>'CLZ Pr'!O1408</f>
        <v>0</v>
      </c>
      <c r="C1408" s="14">
        <f>'CLZ Pr'!H1408</f>
        <v>0</v>
      </c>
      <c r="D1408">
        <f>'CLZ Pr'!W1408</f>
        <v>0</v>
      </c>
      <c r="E1408">
        <f>'CLZ Pr'!B1408</f>
        <v>0</v>
      </c>
      <c r="F1408">
        <f>'CLZ Pr'!N1408</f>
        <v>0</v>
      </c>
      <c r="G1408">
        <f>'CLZ Pr'!X1408</f>
        <v>0</v>
      </c>
      <c r="H1408">
        <f>'CLZ Pr'!E1408</f>
        <v>0</v>
      </c>
      <c r="I1408">
        <f>'CLZ Pr'!U1408</f>
        <v>0</v>
      </c>
    </row>
    <row r="1409" spans="1:9">
      <c r="A1409" s="13" t="str">
        <f>IF('CLZ Pr'!C1409 = "", "", 'CLZ Pr'!C1409)</f>
        <v/>
      </c>
      <c r="B1409">
        <f>'CLZ Pr'!O1409</f>
        <v>0</v>
      </c>
      <c r="C1409" s="14">
        <f>'CLZ Pr'!H1409</f>
        <v>0</v>
      </c>
      <c r="D1409">
        <f>'CLZ Pr'!W1409</f>
        <v>0</v>
      </c>
      <c r="E1409">
        <f>'CLZ Pr'!B1409</f>
        <v>0</v>
      </c>
      <c r="F1409">
        <f>'CLZ Pr'!N1409</f>
        <v>0</v>
      </c>
      <c r="G1409">
        <f>'CLZ Pr'!X1409</f>
        <v>0</v>
      </c>
      <c r="H1409">
        <f>'CLZ Pr'!E1409</f>
        <v>0</v>
      </c>
      <c r="I1409">
        <f>'CLZ Pr'!U1409</f>
        <v>0</v>
      </c>
    </row>
    <row r="1410" spans="1:9">
      <c r="A1410" s="13" t="str">
        <f>IF('CLZ Pr'!C1410 = "", "", 'CLZ Pr'!C1410)</f>
        <v/>
      </c>
      <c r="B1410">
        <f>'CLZ Pr'!O1410</f>
        <v>0</v>
      </c>
      <c r="C1410" s="14">
        <f>'CLZ Pr'!H1410</f>
        <v>0</v>
      </c>
      <c r="D1410">
        <f>'CLZ Pr'!W1410</f>
        <v>0</v>
      </c>
      <c r="E1410">
        <f>'CLZ Pr'!B1410</f>
        <v>0</v>
      </c>
      <c r="F1410">
        <f>'CLZ Pr'!N1410</f>
        <v>0</v>
      </c>
      <c r="G1410">
        <f>'CLZ Pr'!X1410</f>
        <v>0</v>
      </c>
      <c r="H1410">
        <f>'CLZ Pr'!E1410</f>
        <v>0</v>
      </c>
      <c r="I1410">
        <f>'CLZ Pr'!U1410</f>
        <v>0</v>
      </c>
    </row>
    <row r="1411" spans="1:9">
      <c r="A1411" s="13" t="str">
        <f>IF('CLZ Pr'!C1411 = "", "", 'CLZ Pr'!C1411)</f>
        <v/>
      </c>
      <c r="B1411">
        <f>'CLZ Pr'!O1411</f>
        <v>0</v>
      </c>
      <c r="C1411" s="14">
        <f>'CLZ Pr'!H1411</f>
        <v>0</v>
      </c>
      <c r="D1411">
        <f>'CLZ Pr'!W1411</f>
        <v>0</v>
      </c>
      <c r="E1411">
        <f>'CLZ Pr'!B1411</f>
        <v>0</v>
      </c>
      <c r="F1411">
        <f>'CLZ Pr'!N1411</f>
        <v>0</v>
      </c>
      <c r="G1411">
        <f>'CLZ Pr'!X1411</f>
        <v>0</v>
      </c>
      <c r="H1411">
        <f>'CLZ Pr'!E1411</f>
        <v>0</v>
      </c>
      <c r="I1411">
        <f>'CLZ Pr'!U1411</f>
        <v>0</v>
      </c>
    </row>
    <row r="1412" spans="1:9">
      <c r="A1412" s="13" t="str">
        <f>IF('CLZ Pr'!C1412 = "", "", 'CLZ Pr'!C1412)</f>
        <v/>
      </c>
      <c r="B1412">
        <f>'CLZ Pr'!O1412</f>
        <v>0</v>
      </c>
      <c r="C1412" s="14">
        <f>'CLZ Pr'!H1412</f>
        <v>0</v>
      </c>
      <c r="D1412">
        <f>'CLZ Pr'!W1412</f>
        <v>0</v>
      </c>
      <c r="E1412">
        <f>'CLZ Pr'!B1412</f>
        <v>0</v>
      </c>
      <c r="F1412">
        <f>'CLZ Pr'!N1412</f>
        <v>0</v>
      </c>
      <c r="G1412">
        <f>'CLZ Pr'!X1412</f>
        <v>0</v>
      </c>
      <c r="H1412">
        <f>'CLZ Pr'!E1412</f>
        <v>0</v>
      </c>
      <c r="I1412">
        <f>'CLZ Pr'!U1412</f>
        <v>0</v>
      </c>
    </row>
    <row r="1413" spans="1:9">
      <c r="A1413" s="13" t="str">
        <f>IF('CLZ Pr'!C1413 = "", "", 'CLZ Pr'!C1413)</f>
        <v/>
      </c>
      <c r="B1413">
        <f>'CLZ Pr'!O1413</f>
        <v>0</v>
      </c>
      <c r="C1413" s="14">
        <f>'CLZ Pr'!H1413</f>
        <v>0</v>
      </c>
      <c r="D1413">
        <f>'CLZ Pr'!W1413</f>
        <v>0</v>
      </c>
      <c r="E1413">
        <f>'CLZ Pr'!B1413</f>
        <v>0</v>
      </c>
      <c r="F1413">
        <f>'CLZ Pr'!N1413</f>
        <v>0</v>
      </c>
      <c r="G1413">
        <f>'CLZ Pr'!X1413</f>
        <v>0</v>
      </c>
      <c r="H1413">
        <f>'CLZ Pr'!E1413</f>
        <v>0</v>
      </c>
      <c r="I1413">
        <f>'CLZ Pr'!U1413</f>
        <v>0</v>
      </c>
    </row>
    <row r="1414" spans="1:9">
      <c r="A1414" s="13" t="str">
        <f>IF('CLZ Pr'!C1414 = "", "", 'CLZ Pr'!C1414)</f>
        <v/>
      </c>
      <c r="B1414">
        <f>'CLZ Pr'!O1414</f>
        <v>0</v>
      </c>
      <c r="C1414" s="14">
        <f>'CLZ Pr'!H1414</f>
        <v>0</v>
      </c>
      <c r="D1414">
        <f>'CLZ Pr'!W1414</f>
        <v>0</v>
      </c>
      <c r="E1414">
        <f>'CLZ Pr'!B1414</f>
        <v>0</v>
      </c>
      <c r="F1414">
        <f>'CLZ Pr'!N1414</f>
        <v>0</v>
      </c>
      <c r="G1414">
        <f>'CLZ Pr'!X1414</f>
        <v>0</v>
      </c>
      <c r="H1414">
        <f>'CLZ Pr'!E1414</f>
        <v>0</v>
      </c>
      <c r="I1414">
        <f>'CLZ Pr'!U1414</f>
        <v>0</v>
      </c>
    </row>
    <row r="1415" spans="1:9">
      <c r="A1415" s="13" t="str">
        <f>IF('CLZ Pr'!C1415 = "", "", 'CLZ Pr'!C1415)</f>
        <v/>
      </c>
      <c r="B1415">
        <f>'CLZ Pr'!O1415</f>
        <v>0</v>
      </c>
      <c r="C1415" s="14">
        <f>'CLZ Pr'!H1415</f>
        <v>0</v>
      </c>
      <c r="D1415">
        <f>'CLZ Pr'!W1415</f>
        <v>0</v>
      </c>
      <c r="E1415">
        <f>'CLZ Pr'!B1415</f>
        <v>0</v>
      </c>
      <c r="F1415">
        <f>'CLZ Pr'!N1415</f>
        <v>0</v>
      </c>
      <c r="G1415">
        <f>'CLZ Pr'!X1415</f>
        <v>0</v>
      </c>
      <c r="H1415">
        <f>'CLZ Pr'!E1415</f>
        <v>0</v>
      </c>
      <c r="I1415">
        <f>'CLZ Pr'!U1415</f>
        <v>0</v>
      </c>
    </row>
    <row r="1416" spans="1:9">
      <c r="A1416" s="13" t="str">
        <f>IF('CLZ Pr'!C1416 = "", "", 'CLZ Pr'!C1416)</f>
        <v/>
      </c>
      <c r="B1416">
        <f>'CLZ Pr'!O1416</f>
        <v>0</v>
      </c>
      <c r="C1416" s="14">
        <f>'CLZ Pr'!H1416</f>
        <v>0</v>
      </c>
      <c r="D1416">
        <f>'CLZ Pr'!W1416</f>
        <v>0</v>
      </c>
      <c r="E1416">
        <f>'CLZ Pr'!B1416</f>
        <v>0</v>
      </c>
      <c r="F1416">
        <f>'CLZ Pr'!N1416</f>
        <v>0</v>
      </c>
      <c r="G1416">
        <f>'CLZ Pr'!X1416</f>
        <v>0</v>
      </c>
      <c r="H1416">
        <f>'CLZ Pr'!E1416</f>
        <v>0</v>
      </c>
      <c r="I1416">
        <f>'CLZ Pr'!U1416</f>
        <v>0</v>
      </c>
    </row>
    <row r="1417" spans="1:9">
      <c r="A1417" s="13" t="str">
        <f>IF('CLZ Pr'!C1417 = "", "", 'CLZ Pr'!C1417)</f>
        <v/>
      </c>
      <c r="B1417">
        <f>'CLZ Pr'!O1417</f>
        <v>0</v>
      </c>
      <c r="C1417" s="14">
        <f>'CLZ Pr'!H1417</f>
        <v>0</v>
      </c>
      <c r="D1417">
        <f>'CLZ Pr'!W1417</f>
        <v>0</v>
      </c>
      <c r="E1417">
        <f>'CLZ Pr'!B1417</f>
        <v>0</v>
      </c>
      <c r="F1417">
        <f>'CLZ Pr'!N1417</f>
        <v>0</v>
      </c>
      <c r="G1417">
        <f>'CLZ Pr'!X1417</f>
        <v>0</v>
      </c>
      <c r="H1417">
        <f>'CLZ Pr'!E1417</f>
        <v>0</v>
      </c>
      <c r="I1417">
        <f>'CLZ Pr'!U1417</f>
        <v>0</v>
      </c>
    </row>
    <row r="1418" spans="1:9">
      <c r="A1418" s="13" t="str">
        <f>IF('CLZ Pr'!C1418 = "", "", 'CLZ Pr'!C1418)</f>
        <v/>
      </c>
      <c r="B1418">
        <f>'CLZ Pr'!O1418</f>
        <v>0</v>
      </c>
      <c r="C1418" s="14">
        <f>'CLZ Pr'!H1418</f>
        <v>0</v>
      </c>
      <c r="D1418">
        <f>'CLZ Pr'!W1418</f>
        <v>0</v>
      </c>
      <c r="E1418">
        <f>'CLZ Pr'!B1418</f>
        <v>0</v>
      </c>
      <c r="F1418">
        <f>'CLZ Pr'!N1418</f>
        <v>0</v>
      </c>
      <c r="G1418">
        <f>'CLZ Pr'!X1418</f>
        <v>0</v>
      </c>
      <c r="H1418">
        <f>'CLZ Pr'!E1418</f>
        <v>0</v>
      </c>
      <c r="I1418">
        <f>'CLZ Pr'!U1418</f>
        <v>0</v>
      </c>
    </row>
    <row r="1419" spans="1:9">
      <c r="A1419" s="13" t="str">
        <f>IF('CLZ Pr'!C1419 = "", "", 'CLZ Pr'!C1419)</f>
        <v/>
      </c>
      <c r="B1419">
        <f>'CLZ Pr'!O1419</f>
        <v>0</v>
      </c>
      <c r="C1419" s="14">
        <f>'CLZ Pr'!H1419</f>
        <v>0</v>
      </c>
      <c r="D1419">
        <f>'CLZ Pr'!W1419</f>
        <v>0</v>
      </c>
      <c r="E1419">
        <f>'CLZ Pr'!B1419</f>
        <v>0</v>
      </c>
      <c r="F1419">
        <f>'CLZ Pr'!N1419</f>
        <v>0</v>
      </c>
      <c r="G1419">
        <f>'CLZ Pr'!X1419</f>
        <v>0</v>
      </c>
      <c r="H1419">
        <f>'CLZ Pr'!E1419</f>
        <v>0</v>
      </c>
      <c r="I1419">
        <f>'CLZ Pr'!U1419</f>
        <v>0</v>
      </c>
    </row>
    <row r="1420" spans="1:9">
      <c r="A1420" s="13" t="str">
        <f>IF('CLZ Pr'!C1420 = "", "", 'CLZ Pr'!C1420)</f>
        <v/>
      </c>
      <c r="B1420">
        <f>'CLZ Pr'!O1420</f>
        <v>0</v>
      </c>
      <c r="C1420" s="14">
        <f>'CLZ Pr'!H1420</f>
        <v>0</v>
      </c>
      <c r="D1420">
        <f>'CLZ Pr'!W1420</f>
        <v>0</v>
      </c>
      <c r="E1420">
        <f>'CLZ Pr'!B1420</f>
        <v>0</v>
      </c>
      <c r="F1420">
        <f>'CLZ Pr'!N1420</f>
        <v>0</v>
      </c>
      <c r="G1420">
        <f>'CLZ Pr'!X1420</f>
        <v>0</v>
      </c>
      <c r="H1420">
        <f>'CLZ Pr'!E1420</f>
        <v>0</v>
      </c>
      <c r="I1420">
        <f>'CLZ Pr'!U1420</f>
        <v>0</v>
      </c>
    </row>
    <row r="1421" spans="1:9">
      <c r="A1421" s="13" t="str">
        <f>IF('CLZ Pr'!C1421 = "", "", 'CLZ Pr'!C1421)</f>
        <v/>
      </c>
      <c r="B1421">
        <f>'CLZ Pr'!O1421</f>
        <v>0</v>
      </c>
      <c r="C1421" s="14">
        <f>'CLZ Pr'!H1421</f>
        <v>0</v>
      </c>
      <c r="D1421">
        <f>'CLZ Pr'!W1421</f>
        <v>0</v>
      </c>
      <c r="E1421">
        <f>'CLZ Pr'!B1421</f>
        <v>0</v>
      </c>
      <c r="F1421">
        <f>'CLZ Pr'!N1421</f>
        <v>0</v>
      </c>
      <c r="G1421">
        <f>'CLZ Pr'!X1421</f>
        <v>0</v>
      </c>
      <c r="H1421">
        <f>'CLZ Pr'!E1421</f>
        <v>0</v>
      </c>
      <c r="I1421">
        <f>'CLZ Pr'!U1421</f>
        <v>0</v>
      </c>
    </row>
    <row r="1422" spans="1:9">
      <c r="A1422" s="13" t="str">
        <f>IF('CLZ Pr'!C1422 = "", "", 'CLZ Pr'!C1422)</f>
        <v/>
      </c>
      <c r="B1422">
        <f>'CLZ Pr'!O1422</f>
        <v>0</v>
      </c>
      <c r="C1422" s="14">
        <f>'CLZ Pr'!H1422</f>
        <v>0</v>
      </c>
      <c r="D1422">
        <f>'CLZ Pr'!W1422</f>
        <v>0</v>
      </c>
      <c r="E1422">
        <f>'CLZ Pr'!B1422</f>
        <v>0</v>
      </c>
      <c r="F1422">
        <f>'CLZ Pr'!N1422</f>
        <v>0</v>
      </c>
      <c r="G1422">
        <f>'CLZ Pr'!X1422</f>
        <v>0</v>
      </c>
      <c r="H1422">
        <f>'CLZ Pr'!E1422</f>
        <v>0</v>
      </c>
      <c r="I1422">
        <f>'CLZ Pr'!U1422</f>
        <v>0</v>
      </c>
    </row>
    <row r="1423" spans="1:9">
      <c r="A1423" s="13" t="str">
        <f>IF('CLZ Pr'!C1423 = "", "", 'CLZ Pr'!C1423)</f>
        <v/>
      </c>
      <c r="B1423">
        <f>'CLZ Pr'!O1423</f>
        <v>0</v>
      </c>
      <c r="C1423" s="14">
        <f>'CLZ Pr'!H1423</f>
        <v>0</v>
      </c>
      <c r="D1423">
        <f>'CLZ Pr'!W1423</f>
        <v>0</v>
      </c>
      <c r="E1423">
        <f>'CLZ Pr'!B1423</f>
        <v>0</v>
      </c>
      <c r="F1423">
        <f>'CLZ Pr'!N1423</f>
        <v>0</v>
      </c>
      <c r="G1423">
        <f>'CLZ Pr'!X1423</f>
        <v>0</v>
      </c>
      <c r="H1423">
        <f>'CLZ Pr'!E1423</f>
        <v>0</v>
      </c>
      <c r="I1423">
        <f>'CLZ Pr'!U1423</f>
        <v>0</v>
      </c>
    </row>
    <row r="1424" spans="1:9">
      <c r="A1424" s="13" t="str">
        <f>IF('CLZ Pr'!C1424 = "", "", 'CLZ Pr'!C1424)</f>
        <v/>
      </c>
      <c r="B1424">
        <f>'CLZ Pr'!O1424</f>
        <v>0</v>
      </c>
      <c r="C1424" s="14">
        <f>'CLZ Pr'!H1424</f>
        <v>0</v>
      </c>
      <c r="D1424">
        <f>'CLZ Pr'!W1424</f>
        <v>0</v>
      </c>
      <c r="E1424">
        <f>'CLZ Pr'!B1424</f>
        <v>0</v>
      </c>
      <c r="F1424">
        <f>'CLZ Pr'!N1424</f>
        <v>0</v>
      </c>
      <c r="G1424">
        <f>'CLZ Pr'!X1424</f>
        <v>0</v>
      </c>
      <c r="H1424">
        <f>'CLZ Pr'!E1424</f>
        <v>0</v>
      </c>
      <c r="I1424">
        <f>'CLZ Pr'!U1424</f>
        <v>0</v>
      </c>
    </row>
    <row r="1425" spans="1:9">
      <c r="A1425" s="13" t="str">
        <f>IF('CLZ Pr'!C1425 = "", "", 'CLZ Pr'!C1425)</f>
        <v/>
      </c>
      <c r="B1425">
        <f>'CLZ Pr'!O1425</f>
        <v>0</v>
      </c>
      <c r="C1425" s="14">
        <f>'CLZ Pr'!H1425</f>
        <v>0</v>
      </c>
      <c r="D1425">
        <f>'CLZ Pr'!W1425</f>
        <v>0</v>
      </c>
      <c r="E1425">
        <f>'CLZ Pr'!B1425</f>
        <v>0</v>
      </c>
      <c r="F1425">
        <f>'CLZ Pr'!N1425</f>
        <v>0</v>
      </c>
      <c r="G1425">
        <f>'CLZ Pr'!X1425</f>
        <v>0</v>
      </c>
      <c r="H1425">
        <f>'CLZ Pr'!E1425</f>
        <v>0</v>
      </c>
      <c r="I1425">
        <f>'CLZ Pr'!U1425</f>
        <v>0</v>
      </c>
    </row>
    <row r="1426" spans="1:9">
      <c r="A1426" s="13" t="str">
        <f>IF('CLZ Pr'!C1426 = "", "", 'CLZ Pr'!C1426)</f>
        <v/>
      </c>
      <c r="B1426">
        <f>'CLZ Pr'!O1426</f>
        <v>0</v>
      </c>
      <c r="C1426" s="14">
        <f>'CLZ Pr'!H1426</f>
        <v>0</v>
      </c>
      <c r="D1426">
        <f>'CLZ Pr'!W1426</f>
        <v>0</v>
      </c>
      <c r="E1426">
        <f>'CLZ Pr'!B1426</f>
        <v>0</v>
      </c>
      <c r="F1426">
        <f>'CLZ Pr'!N1426</f>
        <v>0</v>
      </c>
      <c r="G1426">
        <f>'CLZ Pr'!X1426</f>
        <v>0</v>
      </c>
      <c r="H1426">
        <f>'CLZ Pr'!E1426</f>
        <v>0</v>
      </c>
      <c r="I1426">
        <f>'CLZ Pr'!U1426</f>
        <v>0</v>
      </c>
    </row>
    <row r="1427" spans="1:9">
      <c r="A1427" s="13" t="str">
        <f>IF('CLZ Pr'!C1427 = "", "", 'CLZ Pr'!C1427)</f>
        <v/>
      </c>
      <c r="B1427">
        <f>'CLZ Pr'!O1427</f>
        <v>0</v>
      </c>
      <c r="C1427" s="14">
        <f>'CLZ Pr'!H1427</f>
        <v>0</v>
      </c>
      <c r="D1427">
        <f>'CLZ Pr'!W1427</f>
        <v>0</v>
      </c>
      <c r="E1427">
        <f>'CLZ Pr'!B1427</f>
        <v>0</v>
      </c>
      <c r="F1427">
        <f>'CLZ Pr'!N1427</f>
        <v>0</v>
      </c>
      <c r="G1427">
        <f>'CLZ Pr'!X1427</f>
        <v>0</v>
      </c>
      <c r="H1427">
        <f>'CLZ Pr'!E1427</f>
        <v>0</v>
      </c>
      <c r="I1427">
        <f>'CLZ Pr'!U1427</f>
        <v>0</v>
      </c>
    </row>
    <row r="1428" spans="1:9">
      <c r="A1428" s="13" t="str">
        <f>IF('CLZ Pr'!C1428 = "", "", 'CLZ Pr'!C1428)</f>
        <v/>
      </c>
      <c r="B1428">
        <f>'CLZ Pr'!O1428</f>
        <v>0</v>
      </c>
      <c r="C1428" s="14">
        <f>'CLZ Pr'!H1428</f>
        <v>0</v>
      </c>
      <c r="D1428">
        <f>'CLZ Pr'!W1428</f>
        <v>0</v>
      </c>
      <c r="E1428">
        <f>'CLZ Pr'!B1428</f>
        <v>0</v>
      </c>
      <c r="F1428">
        <f>'CLZ Pr'!N1428</f>
        <v>0</v>
      </c>
      <c r="G1428">
        <f>'CLZ Pr'!X1428</f>
        <v>0</v>
      </c>
      <c r="H1428">
        <f>'CLZ Pr'!E1428</f>
        <v>0</v>
      </c>
      <c r="I1428">
        <f>'CLZ Pr'!U1428</f>
        <v>0</v>
      </c>
    </row>
    <row r="1429" spans="1:9">
      <c r="A1429" s="13" t="str">
        <f>IF('CLZ Pr'!C1429 = "", "", 'CLZ Pr'!C1429)</f>
        <v/>
      </c>
      <c r="B1429">
        <f>'CLZ Pr'!O1429</f>
        <v>0</v>
      </c>
      <c r="C1429" s="14">
        <f>'CLZ Pr'!H1429</f>
        <v>0</v>
      </c>
      <c r="D1429">
        <f>'CLZ Pr'!W1429</f>
        <v>0</v>
      </c>
      <c r="E1429">
        <f>'CLZ Pr'!B1429</f>
        <v>0</v>
      </c>
      <c r="F1429">
        <f>'CLZ Pr'!N1429</f>
        <v>0</v>
      </c>
      <c r="G1429">
        <f>'CLZ Pr'!X1429</f>
        <v>0</v>
      </c>
      <c r="H1429">
        <f>'CLZ Pr'!E1429</f>
        <v>0</v>
      </c>
      <c r="I1429">
        <f>'CLZ Pr'!U1429</f>
        <v>0</v>
      </c>
    </row>
    <row r="1430" spans="1:9">
      <c r="A1430" s="13" t="str">
        <f>IF('CLZ Pr'!C1430 = "", "", 'CLZ Pr'!C1430)</f>
        <v/>
      </c>
      <c r="B1430">
        <f>'CLZ Pr'!O1430</f>
        <v>0</v>
      </c>
      <c r="C1430" s="14">
        <f>'CLZ Pr'!H1430</f>
        <v>0</v>
      </c>
      <c r="D1430">
        <f>'CLZ Pr'!W1430</f>
        <v>0</v>
      </c>
      <c r="E1430">
        <f>'CLZ Pr'!B1430</f>
        <v>0</v>
      </c>
      <c r="F1430">
        <f>'CLZ Pr'!N1430</f>
        <v>0</v>
      </c>
      <c r="G1430">
        <f>'CLZ Pr'!X1430</f>
        <v>0</v>
      </c>
      <c r="H1430">
        <f>'CLZ Pr'!E1430</f>
        <v>0</v>
      </c>
      <c r="I1430">
        <f>'CLZ Pr'!U1430</f>
        <v>0</v>
      </c>
    </row>
    <row r="1431" spans="1:9">
      <c r="A1431" s="13" t="str">
        <f>IF('CLZ Pr'!C1431 = "", "", 'CLZ Pr'!C1431)</f>
        <v/>
      </c>
      <c r="B1431">
        <f>'CLZ Pr'!O1431</f>
        <v>0</v>
      </c>
      <c r="C1431" s="14">
        <f>'CLZ Pr'!H1431</f>
        <v>0</v>
      </c>
      <c r="D1431">
        <f>'CLZ Pr'!W1431</f>
        <v>0</v>
      </c>
      <c r="E1431">
        <f>'CLZ Pr'!B1431</f>
        <v>0</v>
      </c>
      <c r="F1431">
        <f>'CLZ Pr'!N1431</f>
        <v>0</v>
      </c>
      <c r="G1431">
        <f>'CLZ Pr'!X1431</f>
        <v>0</v>
      </c>
      <c r="H1431">
        <f>'CLZ Pr'!E1431</f>
        <v>0</v>
      </c>
      <c r="I1431">
        <f>'CLZ Pr'!U1431</f>
        <v>0</v>
      </c>
    </row>
    <row r="1432" spans="1:9">
      <c r="A1432" s="13" t="str">
        <f>IF('CLZ Pr'!C1432 = "", "", 'CLZ Pr'!C1432)</f>
        <v/>
      </c>
      <c r="B1432">
        <f>'CLZ Pr'!O1432</f>
        <v>0</v>
      </c>
      <c r="C1432" s="14">
        <f>'CLZ Pr'!H1432</f>
        <v>0</v>
      </c>
      <c r="D1432">
        <f>'CLZ Pr'!W1432</f>
        <v>0</v>
      </c>
      <c r="E1432">
        <f>'CLZ Pr'!B1432</f>
        <v>0</v>
      </c>
      <c r="F1432">
        <f>'CLZ Pr'!N1432</f>
        <v>0</v>
      </c>
      <c r="G1432">
        <f>'CLZ Pr'!X1432</f>
        <v>0</v>
      </c>
      <c r="H1432">
        <f>'CLZ Pr'!E1432</f>
        <v>0</v>
      </c>
      <c r="I1432">
        <f>'CLZ Pr'!U1432</f>
        <v>0</v>
      </c>
    </row>
    <row r="1433" spans="1:9">
      <c r="A1433" s="13" t="str">
        <f>IF('CLZ Pr'!C1433 = "", "", 'CLZ Pr'!C1433)</f>
        <v/>
      </c>
      <c r="B1433">
        <f>'CLZ Pr'!O1433</f>
        <v>0</v>
      </c>
      <c r="C1433" s="14">
        <f>'CLZ Pr'!H1433</f>
        <v>0</v>
      </c>
      <c r="D1433">
        <f>'CLZ Pr'!W1433</f>
        <v>0</v>
      </c>
      <c r="E1433">
        <f>'CLZ Pr'!B1433</f>
        <v>0</v>
      </c>
      <c r="F1433">
        <f>'CLZ Pr'!N1433</f>
        <v>0</v>
      </c>
      <c r="G1433">
        <f>'CLZ Pr'!X1433</f>
        <v>0</v>
      </c>
      <c r="H1433">
        <f>'CLZ Pr'!E1433</f>
        <v>0</v>
      </c>
      <c r="I1433">
        <f>'CLZ Pr'!U1433</f>
        <v>0</v>
      </c>
    </row>
    <row r="1434" spans="1:9">
      <c r="A1434" s="13" t="str">
        <f>IF('CLZ Pr'!C1434 = "", "", 'CLZ Pr'!C1434)</f>
        <v/>
      </c>
      <c r="B1434">
        <f>'CLZ Pr'!O1434</f>
        <v>0</v>
      </c>
      <c r="C1434" s="14">
        <f>'CLZ Pr'!H1434</f>
        <v>0</v>
      </c>
      <c r="D1434">
        <f>'CLZ Pr'!W1434</f>
        <v>0</v>
      </c>
      <c r="E1434">
        <f>'CLZ Pr'!B1434</f>
        <v>0</v>
      </c>
      <c r="F1434">
        <f>'CLZ Pr'!N1434</f>
        <v>0</v>
      </c>
      <c r="G1434">
        <f>'CLZ Pr'!X1434</f>
        <v>0</v>
      </c>
      <c r="H1434">
        <f>'CLZ Pr'!E1434</f>
        <v>0</v>
      </c>
      <c r="I1434">
        <f>'CLZ Pr'!U1434</f>
        <v>0</v>
      </c>
    </row>
    <row r="1435" spans="1:9">
      <c r="A1435" s="13" t="str">
        <f>IF('CLZ Pr'!C1435 = "", "", 'CLZ Pr'!C1435)</f>
        <v/>
      </c>
      <c r="B1435">
        <f>'CLZ Pr'!O1435</f>
        <v>0</v>
      </c>
      <c r="C1435" s="14">
        <f>'CLZ Pr'!H1435</f>
        <v>0</v>
      </c>
      <c r="D1435">
        <f>'CLZ Pr'!W1435</f>
        <v>0</v>
      </c>
      <c r="E1435">
        <f>'CLZ Pr'!B1435</f>
        <v>0</v>
      </c>
      <c r="F1435">
        <f>'CLZ Pr'!N1435</f>
        <v>0</v>
      </c>
      <c r="G1435">
        <f>'CLZ Pr'!X1435</f>
        <v>0</v>
      </c>
      <c r="H1435">
        <f>'CLZ Pr'!E1435</f>
        <v>0</v>
      </c>
      <c r="I1435">
        <f>'CLZ Pr'!U1435</f>
        <v>0</v>
      </c>
    </row>
    <row r="1436" spans="1:9">
      <c r="A1436" s="13" t="str">
        <f>IF('CLZ Pr'!C1436 = "", "", 'CLZ Pr'!C1436)</f>
        <v/>
      </c>
      <c r="B1436">
        <f>'CLZ Pr'!O1436</f>
        <v>0</v>
      </c>
      <c r="C1436" s="14">
        <f>'CLZ Pr'!H1436</f>
        <v>0</v>
      </c>
      <c r="D1436">
        <f>'CLZ Pr'!W1436</f>
        <v>0</v>
      </c>
      <c r="E1436">
        <f>'CLZ Pr'!B1436</f>
        <v>0</v>
      </c>
      <c r="F1436">
        <f>'CLZ Pr'!N1436</f>
        <v>0</v>
      </c>
      <c r="G1436">
        <f>'CLZ Pr'!X1436</f>
        <v>0</v>
      </c>
      <c r="H1436">
        <f>'CLZ Pr'!E1436</f>
        <v>0</v>
      </c>
      <c r="I1436">
        <f>'CLZ Pr'!U1436</f>
        <v>0</v>
      </c>
    </row>
    <row r="1437" spans="1:9">
      <c r="A1437" s="13" t="str">
        <f>IF('CLZ Pr'!C1437 = "", "", 'CLZ Pr'!C1437)</f>
        <v/>
      </c>
      <c r="B1437">
        <f>'CLZ Pr'!O1437</f>
        <v>0</v>
      </c>
      <c r="C1437" s="14">
        <f>'CLZ Pr'!H1437</f>
        <v>0</v>
      </c>
      <c r="D1437">
        <f>'CLZ Pr'!W1437</f>
        <v>0</v>
      </c>
      <c r="E1437">
        <f>'CLZ Pr'!B1437</f>
        <v>0</v>
      </c>
      <c r="F1437">
        <f>'CLZ Pr'!N1437</f>
        <v>0</v>
      </c>
      <c r="G1437">
        <f>'CLZ Pr'!X1437</f>
        <v>0</v>
      </c>
      <c r="H1437">
        <f>'CLZ Pr'!E1437</f>
        <v>0</v>
      </c>
      <c r="I1437">
        <f>'CLZ Pr'!U1437</f>
        <v>0</v>
      </c>
    </row>
    <row r="1438" spans="1:9">
      <c r="A1438" s="13" t="str">
        <f>IF('CLZ Pr'!C1438 = "", "", 'CLZ Pr'!C1438)</f>
        <v/>
      </c>
      <c r="B1438">
        <f>'CLZ Pr'!O1438</f>
        <v>0</v>
      </c>
      <c r="C1438" s="14">
        <f>'CLZ Pr'!H1438</f>
        <v>0</v>
      </c>
      <c r="D1438">
        <f>'CLZ Pr'!W1438</f>
        <v>0</v>
      </c>
      <c r="E1438">
        <f>'CLZ Pr'!B1438</f>
        <v>0</v>
      </c>
      <c r="F1438">
        <f>'CLZ Pr'!N1438</f>
        <v>0</v>
      </c>
      <c r="G1438">
        <f>'CLZ Pr'!X1438</f>
        <v>0</v>
      </c>
      <c r="H1438">
        <f>'CLZ Pr'!E1438</f>
        <v>0</v>
      </c>
      <c r="I1438">
        <f>'CLZ Pr'!U1438</f>
        <v>0</v>
      </c>
    </row>
    <row r="1439" spans="1:9">
      <c r="A1439" s="13" t="str">
        <f>IF('CLZ Pr'!C1439 = "", "", 'CLZ Pr'!C1439)</f>
        <v/>
      </c>
      <c r="B1439">
        <f>'CLZ Pr'!O1439</f>
        <v>0</v>
      </c>
      <c r="C1439" s="14">
        <f>'CLZ Pr'!H1439</f>
        <v>0</v>
      </c>
      <c r="D1439">
        <f>'CLZ Pr'!W1439</f>
        <v>0</v>
      </c>
      <c r="E1439">
        <f>'CLZ Pr'!B1439</f>
        <v>0</v>
      </c>
      <c r="F1439">
        <f>'CLZ Pr'!N1439</f>
        <v>0</v>
      </c>
      <c r="G1439">
        <f>'CLZ Pr'!X1439</f>
        <v>0</v>
      </c>
      <c r="H1439">
        <f>'CLZ Pr'!E1439</f>
        <v>0</v>
      </c>
      <c r="I1439">
        <f>'CLZ Pr'!U1439</f>
        <v>0</v>
      </c>
    </row>
    <row r="1440" spans="1:9">
      <c r="A1440" s="13" t="str">
        <f>IF('CLZ Pr'!C1440 = "", "", 'CLZ Pr'!C1440)</f>
        <v/>
      </c>
      <c r="B1440">
        <f>'CLZ Pr'!O1440</f>
        <v>0</v>
      </c>
      <c r="C1440" s="14">
        <f>'CLZ Pr'!H1440</f>
        <v>0</v>
      </c>
      <c r="D1440">
        <f>'CLZ Pr'!W1440</f>
        <v>0</v>
      </c>
      <c r="E1440">
        <f>'CLZ Pr'!B1440</f>
        <v>0</v>
      </c>
      <c r="F1440">
        <f>'CLZ Pr'!N1440</f>
        <v>0</v>
      </c>
      <c r="G1440">
        <f>'CLZ Pr'!X1440</f>
        <v>0</v>
      </c>
      <c r="H1440">
        <f>'CLZ Pr'!E1440</f>
        <v>0</v>
      </c>
      <c r="I1440">
        <f>'CLZ Pr'!U1440</f>
        <v>0</v>
      </c>
    </row>
    <row r="1441" spans="1:9">
      <c r="A1441" s="13" t="str">
        <f>IF('CLZ Pr'!C1441 = "", "", 'CLZ Pr'!C1441)</f>
        <v/>
      </c>
      <c r="B1441">
        <f>'CLZ Pr'!O1441</f>
        <v>0</v>
      </c>
      <c r="C1441" s="14">
        <f>'CLZ Pr'!H1441</f>
        <v>0</v>
      </c>
      <c r="D1441">
        <f>'CLZ Pr'!W1441</f>
        <v>0</v>
      </c>
      <c r="E1441">
        <f>'CLZ Pr'!B1441</f>
        <v>0</v>
      </c>
      <c r="F1441">
        <f>'CLZ Pr'!N1441</f>
        <v>0</v>
      </c>
      <c r="G1441">
        <f>'CLZ Pr'!X1441</f>
        <v>0</v>
      </c>
      <c r="H1441">
        <f>'CLZ Pr'!E1441</f>
        <v>0</v>
      </c>
      <c r="I1441">
        <f>'CLZ Pr'!U1441</f>
        <v>0</v>
      </c>
    </row>
    <row r="1442" spans="1:9">
      <c r="A1442" s="13" t="str">
        <f>IF('CLZ Pr'!C1442 = "", "", 'CLZ Pr'!C1442)</f>
        <v/>
      </c>
      <c r="B1442">
        <f>'CLZ Pr'!O1442</f>
        <v>0</v>
      </c>
      <c r="C1442" s="14">
        <f>'CLZ Pr'!H1442</f>
        <v>0</v>
      </c>
      <c r="D1442">
        <f>'CLZ Pr'!W1442</f>
        <v>0</v>
      </c>
      <c r="E1442">
        <f>'CLZ Pr'!B1442</f>
        <v>0</v>
      </c>
      <c r="F1442">
        <f>'CLZ Pr'!N1442</f>
        <v>0</v>
      </c>
      <c r="G1442">
        <f>'CLZ Pr'!X1442</f>
        <v>0</v>
      </c>
      <c r="H1442">
        <f>'CLZ Pr'!E1442</f>
        <v>0</v>
      </c>
      <c r="I1442">
        <f>'CLZ Pr'!U1442</f>
        <v>0</v>
      </c>
    </row>
    <row r="1443" spans="1:9">
      <c r="A1443" s="13" t="str">
        <f>IF('CLZ Pr'!C1443 = "", "", 'CLZ Pr'!C1443)</f>
        <v/>
      </c>
      <c r="B1443">
        <f>'CLZ Pr'!O1443</f>
        <v>0</v>
      </c>
      <c r="C1443" s="14">
        <f>'CLZ Pr'!H1443</f>
        <v>0</v>
      </c>
      <c r="D1443">
        <f>'CLZ Pr'!W1443</f>
        <v>0</v>
      </c>
      <c r="E1443">
        <f>'CLZ Pr'!B1443</f>
        <v>0</v>
      </c>
      <c r="F1443">
        <f>'CLZ Pr'!N1443</f>
        <v>0</v>
      </c>
      <c r="G1443">
        <f>'CLZ Pr'!X1443</f>
        <v>0</v>
      </c>
      <c r="H1443">
        <f>'CLZ Pr'!E1443</f>
        <v>0</v>
      </c>
      <c r="I1443">
        <f>'CLZ Pr'!U1443</f>
        <v>0</v>
      </c>
    </row>
    <row r="1444" spans="1:9">
      <c r="A1444" s="13" t="str">
        <f>IF('CLZ Pr'!C1444 = "", "", 'CLZ Pr'!C1444)</f>
        <v/>
      </c>
      <c r="B1444">
        <f>'CLZ Pr'!O1444</f>
        <v>0</v>
      </c>
      <c r="C1444" s="14">
        <f>'CLZ Pr'!H1444</f>
        <v>0</v>
      </c>
      <c r="D1444">
        <f>'CLZ Pr'!W1444</f>
        <v>0</v>
      </c>
      <c r="E1444">
        <f>'CLZ Pr'!B1444</f>
        <v>0</v>
      </c>
      <c r="F1444">
        <f>'CLZ Pr'!N1444</f>
        <v>0</v>
      </c>
      <c r="G1444">
        <f>'CLZ Pr'!X1444</f>
        <v>0</v>
      </c>
      <c r="H1444">
        <f>'CLZ Pr'!E1444</f>
        <v>0</v>
      </c>
      <c r="I1444">
        <f>'CLZ Pr'!U1444</f>
        <v>0</v>
      </c>
    </row>
    <row r="1445" spans="1:9">
      <c r="A1445" s="13" t="str">
        <f>IF('CLZ Pr'!C1445 = "", "", 'CLZ Pr'!C1445)</f>
        <v/>
      </c>
      <c r="B1445">
        <f>'CLZ Pr'!O1445</f>
        <v>0</v>
      </c>
      <c r="C1445" s="14">
        <f>'CLZ Pr'!H1445</f>
        <v>0</v>
      </c>
      <c r="D1445">
        <f>'CLZ Pr'!W1445</f>
        <v>0</v>
      </c>
      <c r="E1445">
        <f>'CLZ Pr'!B1445</f>
        <v>0</v>
      </c>
      <c r="F1445">
        <f>'CLZ Pr'!N1445</f>
        <v>0</v>
      </c>
      <c r="G1445">
        <f>'CLZ Pr'!X1445</f>
        <v>0</v>
      </c>
      <c r="H1445">
        <f>'CLZ Pr'!E1445</f>
        <v>0</v>
      </c>
      <c r="I1445">
        <f>'CLZ Pr'!U1445</f>
        <v>0</v>
      </c>
    </row>
    <row r="1446" spans="1:9">
      <c r="A1446" s="13" t="str">
        <f>IF('CLZ Pr'!C1446 = "", "", 'CLZ Pr'!C1446)</f>
        <v/>
      </c>
      <c r="B1446">
        <f>'CLZ Pr'!O1446</f>
        <v>0</v>
      </c>
      <c r="C1446" s="14">
        <f>'CLZ Pr'!H1446</f>
        <v>0</v>
      </c>
      <c r="D1446">
        <f>'CLZ Pr'!W1446</f>
        <v>0</v>
      </c>
      <c r="E1446">
        <f>'CLZ Pr'!B1446</f>
        <v>0</v>
      </c>
      <c r="F1446">
        <f>'CLZ Pr'!N1446</f>
        <v>0</v>
      </c>
      <c r="G1446">
        <f>'CLZ Pr'!X1446</f>
        <v>0</v>
      </c>
      <c r="H1446">
        <f>'CLZ Pr'!E1446</f>
        <v>0</v>
      </c>
      <c r="I1446">
        <f>'CLZ Pr'!U1446</f>
        <v>0</v>
      </c>
    </row>
    <row r="1447" spans="1:9">
      <c r="A1447" s="13" t="str">
        <f>IF('CLZ Pr'!C1447 = "", "", 'CLZ Pr'!C1447)</f>
        <v/>
      </c>
      <c r="B1447">
        <f>'CLZ Pr'!O1447</f>
        <v>0</v>
      </c>
      <c r="C1447" s="14">
        <f>'CLZ Pr'!H1447</f>
        <v>0</v>
      </c>
      <c r="D1447">
        <f>'CLZ Pr'!W1447</f>
        <v>0</v>
      </c>
      <c r="E1447">
        <f>'CLZ Pr'!B1447</f>
        <v>0</v>
      </c>
      <c r="F1447">
        <f>'CLZ Pr'!N1447</f>
        <v>0</v>
      </c>
      <c r="G1447">
        <f>'CLZ Pr'!X1447</f>
        <v>0</v>
      </c>
      <c r="H1447">
        <f>'CLZ Pr'!E1447</f>
        <v>0</v>
      </c>
      <c r="I1447">
        <f>'CLZ Pr'!U1447</f>
        <v>0</v>
      </c>
    </row>
    <row r="1448" spans="1:9">
      <c r="A1448" s="13" t="str">
        <f>IF('CLZ Pr'!C1448 = "", "", 'CLZ Pr'!C1448)</f>
        <v/>
      </c>
      <c r="B1448">
        <f>'CLZ Pr'!O1448</f>
        <v>0</v>
      </c>
      <c r="C1448" s="14">
        <f>'CLZ Pr'!H1448</f>
        <v>0</v>
      </c>
      <c r="D1448">
        <f>'CLZ Pr'!W1448</f>
        <v>0</v>
      </c>
      <c r="E1448">
        <f>'CLZ Pr'!B1448</f>
        <v>0</v>
      </c>
      <c r="F1448">
        <f>'CLZ Pr'!N1448</f>
        <v>0</v>
      </c>
      <c r="G1448">
        <f>'CLZ Pr'!X1448</f>
        <v>0</v>
      </c>
      <c r="H1448">
        <f>'CLZ Pr'!E1448</f>
        <v>0</v>
      </c>
      <c r="I1448">
        <f>'CLZ Pr'!U1448</f>
        <v>0</v>
      </c>
    </row>
    <row r="1449" spans="1:9">
      <c r="A1449" s="13" t="str">
        <f>IF('CLZ Pr'!C1449 = "", "", 'CLZ Pr'!C1449)</f>
        <v/>
      </c>
      <c r="B1449">
        <f>'CLZ Pr'!O1449</f>
        <v>0</v>
      </c>
      <c r="C1449" s="14">
        <f>'CLZ Pr'!H1449</f>
        <v>0</v>
      </c>
      <c r="D1449">
        <f>'CLZ Pr'!W1449</f>
        <v>0</v>
      </c>
      <c r="E1449">
        <f>'CLZ Pr'!B1449</f>
        <v>0</v>
      </c>
      <c r="F1449">
        <f>'CLZ Pr'!N1449</f>
        <v>0</v>
      </c>
      <c r="G1449">
        <f>'CLZ Pr'!X1449</f>
        <v>0</v>
      </c>
      <c r="H1449">
        <f>'CLZ Pr'!E1449</f>
        <v>0</v>
      </c>
      <c r="I1449">
        <f>'CLZ Pr'!U1449</f>
        <v>0</v>
      </c>
    </row>
    <row r="1450" spans="1:9">
      <c r="A1450" s="13" t="str">
        <f>IF('CLZ Pr'!C1450 = "", "", 'CLZ Pr'!C1450)</f>
        <v/>
      </c>
      <c r="B1450">
        <f>'CLZ Pr'!O1450</f>
        <v>0</v>
      </c>
      <c r="C1450" s="14">
        <f>'CLZ Pr'!H1450</f>
        <v>0</v>
      </c>
      <c r="D1450">
        <f>'CLZ Pr'!W1450</f>
        <v>0</v>
      </c>
      <c r="E1450">
        <f>'CLZ Pr'!B1450</f>
        <v>0</v>
      </c>
      <c r="F1450">
        <f>'CLZ Pr'!N1450</f>
        <v>0</v>
      </c>
      <c r="G1450">
        <f>'CLZ Pr'!X1450</f>
        <v>0</v>
      </c>
      <c r="H1450">
        <f>'CLZ Pr'!E1450</f>
        <v>0</v>
      </c>
      <c r="I1450">
        <f>'CLZ Pr'!U1450</f>
        <v>0</v>
      </c>
    </row>
    <row r="1451" spans="1:9">
      <c r="A1451" s="13" t="str">
        <f>IF('CLZ Pr'!C1451 = "", "", 'CLZ Pr'!C1451)</f>
        <v/>
      </c>
      <c r="B1451">
        <f>'CLZ Pr'!O1451</f>
        <v>0</v>
      </c>
      <c r="C1451" s="14">
        <f>'CLZ Pr'!H1451</f>
        <v>0</v>
      </c>
      <c r="D1451">
        <f>'CLZ Pr'!W1451</f>
        <v>0</v>
      </c>
      <c r="E1451">
        <f>'CLZ Pr'!B1451</f>
        <v>0</v>
      </c>
      <c r="F1451">
        <f>'CLZ Pr'!N1451</f>
        <v>0</v>
      </c>
      <c r="G1451">
        <f>'CLZ Pr'!X1451</f>
        <v>0</v>
      </c>
      <c r="H1451">
        <f>'CLZ Pr'!E1451</f>
        <v>0</v>
      </c>
      <c r="I1451">
        <f>'CLZ Pr'!U1451</f>
        <v>0</v>
      </c>
    </row>
    <row r="1452" spans="1:9">
      <c r="A1452" s="13" t="str">
        <f>IF('CLZ Pr'!C1452 = "", "", 'CLZ Pr'!C1452)</f>
        <v/>
      </c>
      <c r="B1452">
        <f>'CLZ Pr'!O1452</f>
        <v>0</v>
      </c>
      <c r="C1452" s="14">
        <f>'CLZ Pr'!H1452</f>
        <v>0</v>
      </c>
      <c r="D1452">
        <f>'CLZ Pr'!W1452</f>
        <v>0</v>
      </c>
      <c r="E1452">
        <f>'CLZ Pr'!B1452</f>
        <v>0</v>
      </c>
      <c r="F1452">
        <f>'CLZ Pr'!N1452</f>
        <v>0</v>
      </c>
      <c r="G1452">
        <f>'CLZ Pr'!X1452</f>
        <v>0</v>
      </c>
      <c r="H1452">
        <f>'CLZ Pr'!E1452</f>
        <v>0</v>
      </c>
      <c r="I1452">
        <f>'CLZ Pr'!U1452</f>
        <v>0</v>
      </c>
    </row>
    <row r="1453" spans="1:9">
      <c r="A1453" s="13" t="str">
        <f>IF('CLZ Pr'!C1453 = "", "", 'CLZ Pr'!C1453)</f>
        <v/>
      </c>
      <c r="B1453">
        <f>'CLZ Pr'!O1453</f>
        <v>0</v>
      </c>
      <c r="C1453" s="14">
        <f>'CLZ Pr'!H1453</f>
        <v>0</v>
      </c>
      <c r="D1453">
        <f>'CLZ Pr'!W1453</f>
        <v>0</v>
      </c>
      <c r="E1453">
        <f>'CLZ Pr'!B1453</f>
        <v>0</v>
      </c>
      <c r="F1453">
        <f>'CLZ Pr'!N1453</f>
        <v>0</v>
      </c>
      <c r="G1453">
        <f>'CLZ Pr'!X1453</f>
        <v>0</v>
      </c>
      <c r="H1453">
        <f>'CLZ Pr'!E1453</f>
        <v>0</v>
      </c>
      <c r="I1453">
        <f>'CLZ Pr'!U1453</f>
        <v>0</v>
      </c>
    </row>
    <row r="1454" spans="1:9">
      <c r="A1454" s="13" t="str">
        <f>IF('CLZ Pr'!C1454 = "", "", 'CLZ Pr'!C1454)</f>
        <v/>
      </c>
      <c r="B1454">
        <f>'CLZ Pr'!O1454</f>
        <v>0</v>
      </c>
      <c r="C1454" s="14">
        <f>'CLZ Pr'!H1454</f>
        <v>0</v>
      </c>
      <c r="D1454">
        <f>'CLZ Pr'!W1454</f>
        <v>0</v>
      </c>
      <c r="E1454">
        <f>'CLZ Pr'!B1454</f>
        <v>0</v>
      </c>
      <c r="F1454">
        <f>'CLZ Pr'!N1454</f>
        <v>0</v>
      </c>
      <c r="G1454">
        <f>'CLZ Pr'!X1454</f>
        <v>0</v>
      </c>
      <c r="H1454">
        <f>'CLZ Pr'!E1454</f>
        <v>0</v>
      </c>
      <c r="I1454">
        <f>'CLZ Pr'!U1454</f>
        <v>0</v>
      </c>
    </row>
    <row r="1455" spans="1:9">
      <c r="A1455" s="13" t="str">
        <f>IF('CLZ Pr'!C1455 = "", "", 'CLZ Pr'!C1455)</f>
        <v/>
      </c>
      <c r="B1455">
        <f>'CLZ Pr'!O1455</f>
        <v>0</v>
      </c>
      <c r="C1455" s="14">
        <f>'CLZ Pr'!H1455</f>
        <v>0</v>
      </c>
      <c r="D1455">
        <f>'CLZ Pr'!W1455</f>
        <v>0</v>
      </c>
      <c r="E1455">
        <f>'CLZ Pr'!B1455</f>
        <v>0</v>
      </c>
      <c r="F1455">
        <f>'CLZ Pr'!N1455</f>
        <v>0</v>
      </c>
      <c r="G1455">
        <f>'CLZ Pr'!X1455</f>
        <v>0</v>
      </c>
      <c r="H1455">
        <f>'CLZ Pr'!E1455</f>
        <v>0</v>
      </c>
      <c r="I1455">
        <f>'CLZ Pr'!U1455</f>
        <v>0</v>
      </c>
    </row>
    <row r="1456" spans="1:9">
      <c r="A1456" s="13" t="str">
        <f>IF('CLZ Pr'!C1456 = "", "", 'CLZ Pr'!C1456)</f>
        <v/>
      </c>
      <c r="B1456">
        <f>'CLZ Pr'!O1456</f>
        <v>0</v>
      </c>
      <c r="C1456" s="14">
        <f>'CLZ Pr'!H1456</f>
        <v>0</v>
      </c>
      <c r="D1456">
        <f>'CLZ Pr'!W1456</f>
        <v>0</v>
      </c>
      <c r="E1456">
        <f>'CLZ Pr'!B1456</f>
        <v>0</v>
      </c>
      <c r="F1456">
        <f>'CLZ Pr'!N1456</f>
        <v>0</v>
      </c>
      <c r="G1456">
        <f>'CLZ Pr'!X1456</f>
        <v>0</v>
      </c>
      <c r="H1456">
        <f>'CLZ Pr'!E1456</f>
        <v>0</v>
      </c>
      <c r="I1456">
        <f>'CLZ Pr'!U1456</f>
        <v>0</v>
      </c>
    </row>
    <row r="1457" spans="1:9">
      <c r="A1457" s="13" t="str">
        <f>IF('CLZ Pr'!C1457 = "", "", 'CLZ Pr'!C1457)</f>
        <v/>
      </c>
      <c r="B1457">
        <f>'CLZ Pr'!O1457</f>
        <v>0</v>
      </c>
      <c r="C1457" s="14">
        <f>'CLZ Pr'!H1457</f>
        <v>0</v>
      </c>
      <c r="D1457">
        <f>'CLZ Pr'!W1457</f>
        <v>0</v>
      </c>
      <c r="E1457">
        <f>'CLZ Pr'!B1457</f>
        <v>0</v>
      </c>
      <c r="F1457">
        <f>'CLZ Pr'!N1457</f>
        <v>0</v>
      </c>
      <c r="G1457">
        <f>'CLZ Pr'!X1457</f>
        <v>0</v>
      </c>
      <c r="H1457">
        <f>'CLZ Pr'!E1457</f>
        <v>0</v>
      </c>
      <c r="I1457">
        <f>'CLZ Pr'!U1457</f>
        <v>0</v>
      </c>
    </row>
    <row r="1458" spans="1:9">
      <c r="A1458" s="13" t="str">
        <f>IF('CLZ Pr'!C1458 = "", "", 'CLZ Pr'!C1458)</f>
        <v/>
      </c>
      <c r="B1458">
        <f>'CLZ Pr'!O1458</f>
        <v>0</v>
      </c>
      <c r="C1458" s="14">
        <f>'CLZ Pr'!H1458</f>
        <v>0</v>
      </c>
      <c r="D1458">
        <f>'CLZ Pr'!W1458</f>
        <v>0</v>
      </c>
      <c r="E1458">
        <f>'CLZ Pr'!B1458</f>
        <v>0</v>
      </c>
      <c r="F1458">
        <f>'CLZ Pr'!N1458</f>
        <v>0</v>
      </c>
      <c r="G1458">
        <f>'CLZ Pr'!X1458</f>
        <v>0</v>
      </c>
      <c r="H1458">
        <f>'CLZ Pr'!E1458</f>
        <v>0</v>
      </c>
      <c r="I1458">
        <f>'CLZ Pr'!U1458</f>
        <v>0</v>
      </c>
    </row>
    <row r="1459" spans="1:9">
      <c r="A1459" s="13" t="str">
        <f>IF('CLZ Pr'!C1459 = "", "", 'CLZ Pr'!C1459)</f>
        <v/>
      </c>
      <c r="B1459">
        <f>'CLZ Pr'!O1459</f>
        <v>0</v>
      </c>
      <c r="C1459" s="14">
        <f>'CLZ Pr'!H1459</f>
        <v>0</v>
      </c>
      <c r="D1459">
        <f>'CLZ Pr'!W1459</f>
        <v>0</v>
      </c>
      <c r="E1459">
        <f>'CLZ Pr'!B1459</f>
        <v>0</v>
      </c>
      <c r="F1459">
        <f>'CLZ Pr'!N1459</f>
        <v>0</v>
      </c>
      <c r="G1459">
        <f>'CLZ Pr'!X1459</f>
        <v>0</v>
      </c>
      <c r="H1459">
        <f>'CLZ Pr'!E1459</f>
        <v>0</v>
      </c>
      <c r="I1459">
        <f>'CLZ Pr'!U1459</f>
        <v>0</v>
      </c>
    </row>
    <row r="1460" spans="1:9">
      <c r="A1460" s="13" t="str">
        <f>IF('CLZ Pr'!C1460 = "", "", 'CLZ Pr'!C1460)</f>
        <v/>
      </c>
      <c r="B1460">
        <f>'CLZ Pr'!O1460</f>
        <v>0</v>
      </c>
      <c r="C1460" s="14">
        <f>'CLZ Pr'!H1460</f>
        <v>0</v>
      </c>
      <c r="D1460">
        <f>'CLZ Pr'!W1460</f>
        <v>0</v>
      </c>
      <c r="E1460">
        <f>'CLZ Pr'!B1460</f>
        <v>0</v>
      </c>
      <c r="F1460">
        <f>'CLZ Pr'!N1460</f>
        <v>0</v>
      </c>
      <c r="G1460">
        <f>'CLZ Pr'!X1460</f>
        <v>0</v>
      </c>
      <c r="H1460">
        <f>'CLZ Pr'!E1460</f>
        <v>0</v>
      </c>
      <c r="I1460">
        <f>'CLZ Pr'!U1460</f>
        <v>0</v>
      </c>
    </row>
    <row r="1461" spans="1:9">
      <c r="A1461" s="13" t="str">
        <f>IF('CLZ Pr'!C1461 = "", "", 'CLZ Pr'!C1461)</f>
        <v/>
      </c>
      <c r="B1461">
        <f>'CLZ Pr'!O1461</f>
        <v>0</v>
      </c>
      <c r="C1461" s="14">
        <f>'CLZ Pr'!H1461</f>
        <v>0</v>
      </c>
      <c r="D1461">
        <f>'CLZ Pr'!W1461</f>
        <v>0</v>
      </c>
      <c r="E1461">
        <f>'CLZ Pr'!B1461</f>
        <v>0</v>
      </c>
      <c r="F1461">
        <f>'CLZ Pr'!N1461</f>
        <v>0</v>
      </c>
      <c r="G1461">
        <f>'CLZ Pr'!X1461</f>
        <v>0</v>
      </c>
      <c r="H1461">
        <f>'CLZ Pr'!E1461</f>
        <v>0</v>
      </c>
      <c r="I1461">
        <f>'CLZ Pr'!U1461</f>
        <v>0</v>
      </c>
    </row>
    <row r="1462" spans="1:9">
      <c r="A1462" s="13" t="str">
        <f>IF('CLZ Pr'!C1462 = "", "", 'CLZ Pr'!C1462)</f>
        <v/>
      </c>
      <c r="B1462">
        <f>'CLZ Pr'!O1462</f>
        <v>0</v>
      </c>
      <c r="C1462" s="14">
        <f>'CLZ Pr'!H1462</f>
        <v>0</v>
      </c>
      <c r="D1462">
        <f>'CLZ Pr'!W1462</f>
        <v>0</v>
      </c>
      <c r="E1462">
        <f>'CLZ Pr'!B1462</f>
        <v>0</v>
      </c>
      <c r="F1462">
        <f>'CLZ Pr'!N1462</f>
        <v>0</v>
      </c>
      <c r="G1462">
        <f>'CLZ Pr'!X1462</f>
        <v>0</v>
      </c>
      <c r="H1462">
        <f>'CLZ Pr'!E1462</f>
        <v>0</v>
      </c>
      <c r="I1462">
        <f>'CLZ Pr'!U1462</f>
        <v>0</v>
      </c>
    </row>
    <row r="1463" spans="1:9">
      <c r="A1463" s="13" t="str">
        <f>IF('CLZ Pr'!C1463 = "", "", 'CLZ Pr'!C1463)</f>
        <v/>
      </c>
      <c r="B1463">
        <f>'CLZ Pr'!O1463</f>
        <v>0</v>
      </c>
      <c r="C1463" s="14">
        <f>'CLZ Pr'!H1463</f>
        <v>0</v>
      </c>
      <c r="D1463">
        <f>'CLZ Pr'!W1463</f>
        <v>0</v>
      </c>
      <c r="E1463">
        <f>'CLZ Pr'!B1463</f>
        <v>0</v>
      </c>
      <c r="F1463">
        <f>'CLZ Pr'!N1463</f>
        <v>0</v>
      </c>
      <c r="G1463">
        <f>'CLZ Pr'!X1463</f>
        <v>0</v>
      </c>
      <c r="H1463">
        <f>'CLZ Pr'!E1463</f>
        <v>0</v>
      </c>
      <c r="I1463">
        <f>'CLZ Pr'!U1463</f>
        <v>0</v>
      </c>
    </row>
    <row r="1464" spans="1:9">
      <c r="A1464" s="13" t="str">
        <f>IF('CLZ Pr'!C1464 = "", "", 'CLZ Pr'!C1464)</f>
        <v/>
      </c>
      <c r="B1464">
        <f>'CLZ Pr'!O1464</f>
        <v>0</v>
      </c>
      <c r="C1464" s="14">
        <f>'CLZ Pr'!H1464</f>
        <v>0</v>
      </c>
      <c r="D1464">
        <f>'CLZ Pr'!W1464</f>
        <v>0</v>
      </c>
      <c r="E1464">
        <f>'CLZ Pr'!B1464</f>
        <v>0</v>
      </c>
      <c r="F1464">
        <f>'CLZ Pr'!N1464</f>
        <v>0</v>
      </c>
      <c r="G1464">
        <f>'CLZ Pr'!X1464</f>
        <v>0</v>
      </c>
      <c r="H1464">
        <f>'CLZ Pr'!E1464</f>
        <v>0</v>
      </c>
      <c r="I1464">
        <f>'CLZ Pr'!U1464</f>
        <v>0</v>
      </c>
    </row>
    <row r="1465" spans="1:9">
      <c r="A1465" s="13" t="str">
        <f>IF('CLZ Pr'!C1465 = "", "", 'CLZ Pr'!C1465)</f>
        <v/>
      </c>
      <c r="B1465">
        <f>'CLZ Pr'!O1465</f>
        <v>0</v>
      </c>
      <c r="C1465" s="14">
        <f>'CLZ Pr'!H1465</f>
        <v>0</v>
      </c>
      <c r="D1465">
        <f>'CLZ Pr'!W1465</f>
        <v>0</v>
      </c>
      <c r="E1465">
        <f>'CLZ Pr'!B1465</f>
        <v>0</v>
      </c>
      <c r="F1465">
        <f>'CLZ Pr'!N1465</f>
        <v>0</v>
      </c>
      <c r="G1465">
        <f>'CLZ Pr'!X1465</f>
        <v>0</v>
      </c>
      <c r="H1465">
        <f>'CLZ Pr'!E1465</f>
        <v>0</v>
      </c>
      <c r="I1465">
        <f>'CLZ Pr'!U1465</f>
        <v>0</v>
      </c>
    </row>
    <row r="1466" spans="1:9">
      <c r="A1466" s="13" t="str">
        <f>IF('CLZ Pr'!C1466 = "", "", 'CLZ Pr'!C1466)</f>
        <v/>
      </c>
      <c r="B1466">
        <f>'CLZ Pr'!O1466</f>
        <v>0</v>
      </c>
      <c r="C1466" s="14">
        <f>'CLZ Pr'!H1466</f>
        <v>0</v>
      </c>
      <c r="D1466">
        <f>'CLZ Pr'!W1466</f>
        <v>0</v>
      </c>
      <c r="E1466">
        <f>'CLZ Pr'!B1466</f>
        <v>0</v>
      </c>
      <c r="F1466">
        <f>'CLZ Pr'!N1466</f>
        <v>0</v>
      </c>
      <c r="G1466">
        <f>'CLZ Pr'!X1466</f>
        <v>0</v>
      </c>
      <c r="H1466">
        <f>'CLZ Pr'!E1466</f>
        <v>0</v>
      </c>
      <c r="I1466">
        <f>'CLZ Pr'!U1466</f>
        <v>0</v>
      </c>
    </row>
    <row r="1467" spans="1:9">
      <c r="A1467" s="13" t="str">
        <f>IF('CLZ Pr'!C1467 = "", "", 'CLZ Pr'!C1467)</f>
        <v/>
      </c>
      <c r="B1467">
        <f>'CLZ Pr'!O1467</f>
        <v>0</v>
      </c>
      <c r="C1467" s="14">
        <f>'CLZ Pr'!H1467</f>
        <v>0</v>
      </c>
      <c r="D1467">
        <f>'CLZ Pr'!W1467</f>
        <v>0</v>
      </c>
      <c r="E1467">
        <f>'CLZ Pr'!B1467</f>
        <v>0</v>
      </c>
      <c r="F1467">
        <f>'CLZ Pr'!N1467</f>
        <v>0</v>
      </c>
      <c r="G1467">
        <f>'CLZ Pr'!X1467</f>
        <v>0</v>
      </c>
      <c r="H1467">
        <f>'CLZ Pr'!E1467</f>
        <v>0</v>
      </c>
      <c r="I1467">
        <f>'CLZ Pr'!U1467</f>
        <v>0</v>
      </c>
    </row>
    <row r="1468" spans="1:9">
      <c r="A1468" s="13" t="str">
        <f>IF('CLZ Pr'!C1468 = "", "", 'CLZ Pr'!C1468)</f>
        <v/>
      </c>
      <c r="B1468">
        <f>'CLZ Pr'!O1468</f>
        <v>0</v>
      </c>
      <c r="C1468" s="14">
        <f>'CLZ Pr'!H1468</f>
        <v>0</v>
      </c>
      <c r="D1468">
        <f>'CLZ Pr'!W1468</f>
        <v>0</v>
      </c>
      <c r="E1468">
        <f>'CLZ Pr'!B1468</f>
        <v>0</v>
      </c>
      <c r="F1468">
        <f>'CLZ Pr'!N1468</f>
        <v>0</v>
      </c>
      <c r="G1468">
        <f>'CLZ Pr'!X1468</f>
        <v>0</v>
      </c>
      <c r="H1468">
        <f>'CLZ Pr'!E1468</f>
        <v>0</v>
      </c>
      <c r="I1468">
        <f>'CLZ Pr'!U1468</f>
        <v>0</v>
      </c>
    </row>
    <row r="1469" spans="1:9">
      <c r="A1469" s="13" t="str">
        <f>IF('CLZ Pr'!C1469 = "", "", 'CLZ Pr'!C1469)</f>
        <v/>
      </c>
      <c r="B1469">
        <f>'CLZ Pr'!O1469</f>
        <v>0</v>
      </c>
      <c r="C1469" s="14">
        <f>'CLZ Pr'!H1469</f>
        <v>0</v>
      </c>
      <c r="D1469">
        <f>'CLZ Pr'!W1469</f>
        <v>0</v>
      </c>
      <c r="E1469">
        <f>'CLZ Pr'!B1469</f>
        <v>0</v>
      </c>
      <c r="F1469">
        <f>'CLZ Pr'!N1469</f>
        <v>0</v>
      </c>
      <c r="G1469">
        <f>'CLZ Pr'!X1469</f>
        <v>0</v>
      </c>
      <c r="H1469">
        <f>'CLZ Pr'!E1469</f>
        <v>0</v>
      </c>
      <c r="I1469">
        <f>'CLZ Pr'!U1469</f>
        <v>0</v>
      </c>
    </row>
    <row r="1470" spans="1:9">
      <c r="A1470" s="13" t="str">
        <f>IF('CLZ Pr'!C1470 = "", "", 'CLZ Pr'!C1470)</f>
        <v/>
      </c>
      <c r="B1470">
        <f>'CLZ Pr'!O1470</f>
        <v>0</v>
      </c>
      <c r="C1470" s="14">
        <f>'CLZ Pr'!H1470</f>
        <v>0</v>
      </c>
      <c r="D1470">
        <f>'CLZ Pr'!W1470</f>
        <v>0</v>
      </c>
      <c r="E1470">
        <f>'CLZ Pr'!B1470</f>
        <v>0</v>
      </c>
      <c r="F1470">
        <f>'CLZ Pr'!N1470</f>
        <v>0</v>
      </c>
      <c r="G1470">
        <f>'CLZ Pr'!X1470</f>
        <v>0</v>
      </c>
      <c r="H1470">
        <f>'CLZ Pr'!E1470</f>
        <v>0</v>
      </c>
      <c r="I1470">
        <f>'CLZ Pr'!U1470</f>
        <v>0</v>
      </c>
    </row>
    <row r="1471" spans="1:9">
      <c r="A1471" s="13" t="str">
        <f>IF('CLZ Pr'!C1471 = "", "", 'CLZ Pr'!C1471)</f>
        <v/>
      </c>
      <c r="B1471">
        <f>'CLZ Pr'!O1471</f>
        <v>0</v>
      </c>
      <c r="C1471" s="14">
        <f>'CLZ Pr'!H1471</f>
        <v>0</v>
      </c>
      <c r="D1471">
        <f>'CLZ Pr'!W1471</f>
        <v>0</v>
      </c>
      <c r="E1471">
        <f>'CLZ Pr'!B1471</f>
        <v>0</v>
      </c>
      <c r="F1471">
        <f>'CLZ Pr'!N1471</f>
        <v>0</v>
      </c>
      <c r="G1471">
        <f>'CLZ Pr'!X1471</f>
        <v>0</v>
      </c>
      <c r="H1471">
        <f>'CLZ Pr'!E1471</f>
        <v>0</v>
      </c>
      <c r="I1471">
        <f>'CLZ Pr'!U1471</f>
        <v>0</v>
      </c>
    </row>
    <row r="1472" spans="1:9">
      <c r="A1472" s="13" t="str">
        <f>IF('CLZ Pr'!C1472 = "", "", 'CLZ Pr'!C1472)</f>
        <v/>
      </c>
      <c r="B1472">
        <f>'CLZ Pr'!O1472</f>
        <v>0</v>
      </c>
      <c r="C1472" s="14">
        <f>'CLZ Pr'!H1472</f>
        <v>0</v>
      </c>
      <c r="D1472">
        <f>'CLZ Pr'!W1472</f>
        <v>0</v>
      </c>
      <c r="E1472">
        <f>'CLZ Pr'!B1472</f>
        <v>0</v>
      </c>
      <c r="F1472">
        <f>'CLZ Pr'!N1472</f>
        <v>0</v>
      </c>
      <c r="G1472">
        <f>'CLZ Pr'!X1472</f>
        <v>0</v>
      </c>
      <c r="H1472">
        <f>'CLZ Pr'!E1472</f>
        <v>0</v>
      </c>
      <c r="I1472">
        <f>'CLZ Pr'!U1472</f>
        <v>0</v>
      </c>
    </row>
    <row r="1473" spans="1:9">
      <c r="A1473" s="13" t="str">
        <f>IF('CLZ Pr'!C1473 = "", "", 'CLZ Pr'!C1473)</f>
        <v/>
      </c>
      <c r="B1473">
        <f>'CLZ Pr'!O1473</f>
        <v>0</v>
      </c>
      <c r="C1473" s="14">
        <f>'CLZ Pr'!H1473</f>
        <v>0</v>
      </c>
      <c r="D1473">
        <f>'CLZ Pr'!W1473</f>
        <v>0</v>
      </c>
      <c r="E1473">
        <f>'CLZ Pr'!B1473</f>
        <v>0</v>
      </c>
      <c r="F1473">
        <f>'CLZ Pr'!N1473</f>
        <v>0</v>
      </c>
      <c r="G1473">
        <f>'CLZ Pr'!X1473</f>
        <v>0</v>
      </c>
      <c r="H1473">
        <f>'CLZ Pr'!E1473</f>
        <v>0</v>
      </c>
      <c r="I1473">
        <f>'CLZ Pr'!U1473</f>
        <v>0</v>
      </c>
    </row>
    <row r="1474" spans="1:9">
      <c r="A1474" s="13" t="str">
        <f>IF('CLZ Pr'!C1474 = "", "", 'CLZ Pr'!C1474)</f>
        <v/>
      </c>
      <c r="B1474">
        <f>'CLZ Pr'!O1474</f>
        <v>0</v>
      </c>
      <c r="C1474" s="14">
        <f>'CLZ Pr'!H1474</f>
        <v>0</v>
      </c>
      <c r="D1474">
        <f>'CLZ Pr'!W1474</f>
        <v>0</v>
      </c>
      <c r="E1474">
        <f>'CLZ Pr'!B1474</f>
        <v>0</v>
      </c>
      <c r="F1474">
        <f>'CLZ Pr'!N1474</f>
        <v>0</v>
      </c>
      <c r="G1474">
        <f>'CLZ Pr'!X1474</f>
        <v>0</v>
      </c>
      <c r="H1474">
        <f>'CLZ Pr'!E1474</f>
        <v>0</v>
      </c>
      <c r="I1474">
        <f>'CLZ Pr'!U1474</f>
        <v>0</v>
      </c>
    </row>
    <row r="1475" spans="1:9">
      <c r="A1475" s="13" t="str">
        <f>IF('CLZ Pr'!C1475 = "", "", 'CLZ Pr'!C1475)</f>
        <v/>
      </c>
      <c r="B1475">
        <f>'CLZ Pr'!O1475</f>
        <v>0</v>
      </c>
      <c r="C1475" s="14">
        <f>'CLZ Pr'!H1475</f>
        <v>0</v>
      </c>
      <c r="D1475">
        <f>'CLZ Pr'!W1475</f>
        <v>0</v>
      </c>
      <c r="E1475">
        <f>'CLZ Pr'!B1475</f>
        <v>0</v>
      </c>
      <c r="F1475">
        <f>'CLZ Pr'!N1475</f>
        <v>0</v>
      </c>
      <c r="G1475">
        <f>'CLZ Pr'!X1475</f>
        <v>0</v>
      </c>
      <c r="H1475">
        <f>'CLZ Pr'!E1475</f>
        <v>0</v>
      </c>
      <c r="I1475">
        <f>'CLZ Pr'!U1475</f>
        <v>0</v>
      </c>
    </row>
    <row r="1476" spans="1:9">
      <c r="A1476" s="13" t="str">
        <f>IF('CLZ Pr'!C1476 = "", "", 'CLZ Pr'!C1476)</f>
        <v/>
      </c>
      <c r="B1476">
        <f>'CLZ Pr'!O1476</f>
        <v>0</v>
      </c>
      <c r="C1476" s="14">
        <f>'CLZ Pr'!H1476</f>
        <v>0</v>
      </c>
      <c r="D1476">
        <f>'CLZ Pr'!W1476</f>
        <v>0</v>
      </c>
      <c r="E1476">
        <f>'CLZ Pr'!B1476</f>
        <v>0</v>
      </c>
      <c r="F1476">
        <f>'CLZ Pr'!N1476</f>
        <v>0</v>
      </c>
      <c r="G1476">
        <f>'CLZ Pr'!X1476</f>
        <v>0</v>
      </c>
      <c r="H1476">
        <f>'CLZ Pr'!E1476</f>
        <v>0</v>
      </c>
      <c r="I1476">
        <f>'CLZ Pr'!U1476</f>
        <v>0</v>
      </c>
    </row>
    <row r="1477" spans="1:9">
      <c r="A1477" s="13" t="str">
        <f>IF('CLZ Pr'!C1477 = "", "", 'CLZ Pr'!C1477)</f>
        <v/>
      </c>
      <c r="B1477">
        <f>'CLZ Pr'!O1477</f>
        <v>0</v>
      </c>
      <c r="C1477" s="14">
        <f>'CLZ Pr'!H1477</f>
        <v>0</v>
      </c>
      <c r="D1477">
        <f>'CLZ Pr'!W1477</f>
        <v>0</v>
      </c>
      <c r="E1477">
        <f>'CLZ Pr'!B1477</f>
        <v>0</v>
      </c>
      <c r="F1477">
        <f>'CLZ Pr'!N1477</f>
        <v>0</v>
      </c>
      <c r="G1477">
        <f>'CLZ Pr'!X1477</f>
        <v>0</v>
      </c>
      <c r="H1477">
        <f>'CLZ Pr'!E1477</f>
        <v>0</v>
      </c>
      <c r="I1477">
        <f>'CLZ Pr'!U1477</f>
        <v>0</v>
      </c>
    </row>
    <row r="1478" spans="1:9">
      <c r="A1478" s="13" t="str">
        <f>IF('CLZ Pr'!C1478 = "", "", 'CLZ Pr'!C1478)</f>
        <v/>
      </c>
      <c r="B1478">
        <f>'CLZ Pr'!O1478</f>
        <v>0</v>
      </c>
      <c r="C1478" s="14">
        <f>'CLZ Pr'!H1478</f>
        <v>0</v>
      </c>
      <c r="D1478">
        <f>'CLZ Pr'!W1478</f>
        <v>0</v>
      </c>
      <c r="E1478">
        <f>'CLZ Pr'!B1478</f>
        <v>0</v>
      </c>
      <c r="F1478">
        <f>'CLZ Pr'!N1478</f>
        <v>0</v>
      </c>
      <c r="G1478">
        <f>'CLZ Pr'!X1478</f>
        <v>0</v>
      </c>
      <c r="H1478">
        <f>'CLZ Pr'!E1478</f>
        <v>0</v>
      </c>
      <c r="I1478">
        <f>'CLZ Pr'!U1478</f>
        <v>0</v>
      </c>
    </row>
    <row r="1479" spans="1:9">
      <c r="A1479" s="13" t="str">
        <f>IF('CLZ Pr'!C1479 = "", "", 'CLZ Pr'!C1479)</f>
        <v/>
      </c>
      <c r="B1479">
        <f>'CLZ Pr'!O1479</f>
        <v>0</v>
      </c>
      <c r="C1479" s="14">
        <f>'CLZ Pr'!H1479</f>
        <v>0</v>
      </c>
      <c r="D1479">
        <f>'CLZ Pr'!W1479</f>
        <v>0</v>
      </c>
      <c r="E1479">
        <f>'CLZ Pr'!B1479</f>
        <v>0</v>
      </c>
      <c r="F1479">
        <f>'CLZ Pr'!N1479</f>
        <v>0</v>
      </c>
      <c r="G1479">
        <f>'CLZ Pr'!X1479</f>
        <v>0</v>
      </c>
      <c r="H1479">
        <f>'CLZ Pr'!E1479</f>
        <v>0</v>
      </c>
      <c r="I1479">
        <f>'CLZ Pr'!U1479</f>
        <v>0</v>
      </c>
    </row>
    <row r="1480" spans="1:9">
      <c r="A1480" s="13" t="str">
        <f>IF('CLZ Pr'!C1480 = "", "", 'CLZ Pr'!C1480)</f>
        <v/>
      </c>
      <c r="B1480">
        <f>'CLZ Pr'!O1480</f>
        <v>0</v>
      </c>
      <c r="C1480" s="14">
        <f>'CLZ Pr'!H1480</f>
        <v>0</v>
      </c>
      <c r="D1480">
        <f>'CLZ Pr'!W1480</f>
        <v>0</v>
      </c>
      <c r="E1480">
        <f>'CLZ Pr'!B1480</f>
        <v>0</v>
      </c>
      <c r="F1480">
        <f>'CLZ Pr'!N1480</f>
        <v>0</v>
      </c>
      <c r="G1480">
        <f>'CLZ Pr'!X1480</f>
        <v>0</v>
      </c>
      <c r="H1480">
        <f>'CLZ Pr'!E1480</f>
        <v>0</v>
      </c>
      <c r="I1480">
        <f>'CLZ Pr'!U1480</f>
        <v>0</v>
      </c>
    </row>
    <row r="1481" spans="1:9">
      <c r="A1481" s="13" t="str">
        <f>IF('CLZ Pr'!C1481 = "", "", 'CLZ Pr'!C1481)</f>
        <v/>
      </c>
      <c r="B1481">
        <f>'CLZ Pr'!O1481</f>
        <v>0</v>
      </c>
      <c r="C1481" s="14">
        <f>'CLZ Pr'!H1481</f>
        <v>0</v>
      </c>
      <c r="D1481">
        <f>'CLZ Pr'!W1481</f>
        <v>0</v>
      </c>
      <c r="E1481">
        <f>'CLZ Pr'!B1481</f>
        <v>0</v>
      </c>
      <c r="F1481">
        <f>'CLZ Pr'!N1481</f>
        <v>0</v>
      </c>
      <c r="G1481">
        <f>'CLZ Pr'!X1481</f>
        <v>0</v>
      </c>
      <c r="H1481">
        <f>'CLZ Pr'!E1481</f>
        <v>0</v>
      </c>
      <c r="I1481">
        <f>'CLZ Pr'!U1481</f>
        <v>0</v>
      </c>
    </row>
    <row r="1482" spans="1:9">
      <c r="A1482" s="13" t="str">
        <f>IF('CLZ Pr'!C1482 = "", "", 'CLZ Pr'!C1482)</f>
        <v/>
      </c>
      <c r="B1482">
        <f>'CLZ Pr'!O1482</f>
        <v>0</v>
      </c>
      <c r="C1482" s="14">
        <f>'CLZ Pr'!H1482</f>
        <v>0</v>
      </c>
      <c r="D1482">
        <f>'CLZ Pr'!W1482</f>
        <v>0</v>
      </c>
      <c r="E1482">
        <f>'CLZ Pr'!B1482</f>
        <v>0</v>
      </c>
      <c r="F1482">
        <f>'CLZ Pr'!N1482</f>
        <v>0</v>
      </c>
      <c r="G1482">
        <f>'CLZ Pr'!X1482</f>
        <v>0</v>
      </c>
      <c r="H1482">
        <f>'CLZ Pr'!E1482</f>
        <v>0</v>
      </c>
      <c r="I1482">
        <f>'CLZ Pr'!U1482</f>
        <v>0</v>
      </c>
    </row>
    <row r="1483" spans="1:9">
      <c r="A1483" s="13" t="str">
        <f>IF('CLZ Pr'!C1483 = "", "", 'CLZ Pr'!C1483)</f>
        <v/>
      </c>
      <c r="B1483">
        <f>'CLZ Pr'!O1483</f>
        <v>0</v>
      </c>
      <c r="C1483" s="14">
        <f>'CLZ Pr'!H1483</f>
        <v>0</v>
      </c>
      <c r="D1483">
        <f>'CLZ Pr'!W1483</f>
        <v>0</v>
      </c>
      <c r="E1483">
        <f>'CLZ Pr'!B1483</f>
        <v>0</v>
      </c>
      <c r="F1483">
        <f>'CLZ Pr'!N1483</f>
        <v>0</v>
      </c>
      <c r="G1483">
        <f>'CLZ Pr'!X1483</f>
        <v>0</v>
      </c>
      <c r="H1483">
        <f>'CLZ Pr'!E1483</f>
        <v>0</v>
      </c>
      <c r="I1483">
        <f>'CLZ Pr'!U1483</f>
        <v>0</v>
      </c>
    </row>
    <row r="1484" spans="1:9">
      <c r="A1484" s="13" t="str">
        <f>IF('CLZ Pr'!C1484 = "", "", 'CLZ Pr'!C1484)</f>
        <v/>
      </c>
      <c r="B1484">
        <f>'CLZ Pr'!O1484</f>
        <v>0</v>
      </c>
      <c r="C1484" s="14">
        <f>'CLZ Pr'!H1484</f>
        <v>0</v>
      </c>
      <c r="D1484">
        <f>'CLZ Pr'!W1484</f>
        <v>0</v>
      </c>
      <c r="E1484">
        <f>'CLZ Pr'!B1484</f>
        <v>0</v>
      </c>
      <c r="F1484">
        <f>'CLZ Pr'!N1484</f>
        <v>0</v>
      </c>
      <c r="G1484">
        <f>'CLZ Pr'!X1484</f>
        <v>0</v>
      </c>
      <c r="H1484">
        <f>'CLZ Pr'!E1484</f>
        <v>0</v>
      </c>
      <c r="I1484">
        <f>'CLZ Pr'!U1484</f>
        <v>0</v>
      </c>
    </row>
    <row r="1485" spans="1:9">
      <c r="A1485" s="13" t="str">
        <f>IF('CLZ Pr'!C1485 = "", "", 'CLZ Pr'!C1485)</f>
        <v/>
      </c>
      <c r="B1485">
        <f>'CLZ Pr'!O1485</f>
        <v>0</v>
      </c>
      <c r="C1485" s="14">
        <f>'CLZ Pr'!H1485</f>
        <v>0</v>
      </c>
      <c r="D1485">
        <f>'CLZ Pr'!W1485</f>
        <v>0</v>
      </c>
      <c r="E1485">
        <f>'CLZ Pr'!B1485</f>
        <v>0</v>
      </c>
      <c r="F1485">
        <f>'CLZ Pr'!N1485</f>
        <v>0</v>
      </c>
      <c r="G1485">
        <f>'CLZ Pr'!X1485</f>
        <v>0</v>
      </c>
      <c r="H1485">
        <f>'CLZ Pr'!E1485</f>
        <v>0</v>
      </c>
      <c r="I1485">
        <f>'CLZ Pr'!U1485</f>
        <v>0</v>
      </c>
    </row>
    <row r="1486" spans="1:9">
      <c r="A1486" s="13" t="str">
        <f>IF('CLZ Pr'!C1486 = "", "", 'CLZ Pr'!C1486)</f>
        <v/>
      </c>
      <c r="B1486">
        <f>'CLZ Pr'!O1486</f>
        <v>0</v>
      </c>
      <c r="C1486" s="14">
        <f>'CLZ Pr'!H1486</f>
        <v>0</v>
      </c>
      <c r="D1486">
        <f>'CLZ Pr'!W1486</f>
        <v>0</v>
      </c>
      <c r="E1486">
        <f>'CLZ Pr'!B1486</f>
        <v>0</v>
      </c>
      <c r="F1486">
        <f>'CLZ Pr'!N1486</f>
        <v>0</v>
      </c>
      <c r="G1486">
        <f>'CLZ Pr'!X1486</f>
        <v>0</v>
      </c>
      <c r="H1486">
        <f>'CLZ Pr'!E1486</f>
        <v>0</v>
      </c>
      <c r="I1486">
        <f>'CLZ Pr'!U1486</f>
        <v>0</v>
      </c>
    </row>
    <row r="1487" spans="1:9">
      <c r="A1487" s="13" t="str">
        <f>IF('CLZ Pr'!C1487 = "", "", 'CLZ Pr'!C1487)</f>
        <v/>
      </c>
      <c r="B1487">
        <f>'CLZ Pr'!O1487</f>
        <v>0</v>
      </c>
      <c r="C1487" s="14">
        <f>'CLZ Pr'!H1487</f>
        <v>0</v>
      </c>
      <c r="D1487">
        <f>'CLZ Pr'!W1487</f>
        <v>0</v>
      </c>
      <c r="E1487">
        <f>'CLZ Pr'!B1487</f>
        <v>0</v>
      </c>
      <c r="F1487">
        <f>'CLZ Pr'!N1487</f>
        <v>0</v>
      </c>
      <c r="G1487">
        <f>'CLZ Pr'!X1487</f>
        <v>0</v>
      </c>
      <c r="H1487">
        <f>'CLZ Pr'!E1487</f>
        <v>0</v>
      </c>
      <c r="I1487">
        <f>'CLZ Pr'!U1487</f>
        <v>0</v>
      </c>
    </row>
    <row r="1488" spans="1:9">
      <c r="A1488" s="13" t="str">
        <f>IF('CLZ Pr'!C1488 = "", "", 'CLZ Pr'!C1488)</f>
        <v/>
      </c>
      <c r="B1488">
        <f>'CLZ Pr'!O1488</f>
        <v>0</v>
      </c>
      <c r="C1488" s="14">
        <f>'CLZ Pr'!H1488</f>
        <v>0</v>
      </c>
      <c r="D1488">
        <f>'CLZ Pr'!W1488</f>
        <v>0</v>
      </c>
      <c r="E1488">
        <f>'CLZ Pr'!B1488</f>
        <v>0</v>
      </c>
      <c r="F1488">
        <f>'CLZ Pr'!N1488</f>
        <v>0</v>
      </c>
      <c r="G1488">
        <f>'CLZ Pr'!X1488</f>
        <v>0</v>
      </c>
      <c r="H1488">
        <f>'CLZ Pr'!E1488</f>
        <v>0</v>
      </c>
      <c r="I1488">
        <f>'CLZ Pr'!U1488</f>
        <v>0</v>
      </c>
    </row>
    <row r="1489" spans="1:9">
      <c r="A1489" s="13" t="str">
        <f>IF('CLZ Pr'!C1489 = "", "", 'CLZ Pr'!C1489)</f>
        <v/>
      </c>
      <c r="B1489">
        <f>'CLZ Pr'!O1489</f>
        <v>0</v>
      </c>
      <c r="C1489" s="14">
        <f>'CLZ Pr'!H1489</f>
        <v>0</v>
      </c>
      <c r="D1489">
        <f>'CLZ Pr'!W1489</f>
        <v>0</v>
      </c>
      <c r="E1489">
        <f>'CLZ Pr'!B1489</f>
        <v>0</v>
      </c>
      <c r="F1489">
        <f>'CLZ Pr'!N1489</f>
        <v>0</v>
      </c>
      <c r="G1489">
        <f>'CLZ Pr'!X1489</f>
        <v>0</v>
      </c>
      <c r="H1489">
        <f>'CLZ Pr'!E1489</f>
        <v>0</v>
      </c>
      <c r="I1489">
        <f>'CLZ Pr'!U1489</f>
        <v>0</v>
      </c>
    </row>
    <row r="1490" spans="1:9">
      <c r="A1490" s="13" t="str">
        <f>IF('CLZ Pr'!C1490 = "", "", 'CLZ Pr'!C1490)</f>
        <v/>
      </c>
      <c r="B1490">
        <f>'CLZ Pr'!O1490</f>
        <v>0</v>
      </c>
      <c r="C1490" s="14">
        <f>'CLZ Pr'!H1490</f>
        <v>0</v>
      </c>
      <c r="D1490">
        <f>'CLZ Pr'!W1490</f>
        <v>0</v>
      </c>
      <c r="E1490">
        <f>'CLZ Pr'!B1490</f>
        <v>0</v>
      </c>
      <c r="F1490">
        <f>'CLZ Pr'!N1490</f>
        <v>0</v>
      </c>
      <c r="G1490">
        <f>'CLZ Pr'!X1490</f>
        <v>0</v>
      </c>
      <c r="H1490">
        <f>'CLZ Pr'!E1490</f>
        <v>0</v>
      </c>
      <c r="I1490">
        <f>'CLZ Pr'!U1490</f>
        <v>0</v>
      </c>
    </row>
    <row r="1491" spans="1:9">
      <c r="A1491" s="13" t="str">
        <f>IF('CLZ Pr'!C1491 = "", "", 'CLZ Pr'!C1491)</f>
        <v/>
      </c>
      <c r="B1491">
        <f>'CLZ Pr'!O1491</f>
        <v>0</v>
      </c>
      <c r="C1491" s="14">
        <f>'CLZ Pr'!H1491</f>
        <v>0</v>
      </c>
      <c r="D1491">
        <f>'CLZ Pr'!W1491</f>
        <v>0</v>
      </c>
      <c r="E1491">
        <f>'CLZ Pr'!B1491</f>
        <v>0</v>
      </c>
      <c r="F1491">
        <f>'CLZ Pr'!N1491</f>
        <v>0</v>
      </c>
      <c r="G1491">
        <f>'CLZ Pr'!X1491</f>
        <v>0</v>
      </c>
      <c r="H1491">
        <f>'CLZ Pr'!E1491</f>
        <v>0</v>
      </c>
      <c r="I1491">
        <f>'CLZ Pr'!U1491</f>
        <v>0</v>
      </c>
    </row>
    <row r="1492" spans="1:9">
      <c r="A1492" s="13" t="str">
        <f>IF('CLZ Pr'!C1492 = "", "", 'CLZ Pr'!C1492)</f>
        <v/>
      </c>
      <c r="B1492">
        <f>'CLZ Pr'!O1492</f>
        <v>0</v>
      </c>
      <c r="C1492" s="14">
        <f>'CLZ Pr'!H1492</f>
        <v>0</v>
      </c>
      <c r="D1492">
        <f>'CLZ Pr'!W1492</f>
        <v>0</v>
      </c>
      <c r="E1492">
        <f>'CLZ Pr'!B1492</f>
        <v>0</v>
      </c>
      <c r="F1492">
        <f>'CLZ Pr'!N1492</f>
        <v>0</v>
      </c>
      <c r="G1492">
        <f>'CLZ Pr'!X1492</f>
        <v>0</v>
      </c>
      <c r="H1492">
        <f>'CLZ Pr'!E1492</f>
        <v>0</v>
      </c>
      <c r="I1492">
        <f>'CLZ Pr'!U1492</f>
        <v>0</v>
      </c>
    </row>
    <row r="1493" spans="1:9">
      <c r="A1493" s="13" t="str">
        <f>IF('CLZ Pr'!C1493 = "", "", 'CLZ Pr'!C1493)</f>
        <v/>
      </c>
      <c r="B1493">
        <f>'CLZ Pr'!O1493</f>
        <v>0</v>
      </c>
      <c r="C1493" s="14">
        <f>'CLZ Pr'!H1493</f>
        <v>0</v>
      </c>
      <c r="D1493">
        <f>'CLZ Pr'!W1493</f>
        <v>0</v>
      </c>
      <c r="E1493">
        <f>'CLZ Pr'!B1493</f>
        <v>0</v>
      </c>
      <c r="F1493">
        <f>'CLZ Pr'!N1493</f>
        <v>0</v>
      </c>
      <c r="G1493">
        <f>'CLZ Pr'!X1493</f>
        <v>0</v>
      </c>
      <c r="H1493">
        <f>'CLZ Pr'!E1493</f>
        <v>0</v>
      </c>
      <c r="I1493">
        <f>'CLZ Pr'!U1493</f>
        <v>0</v>
      </c>
    </row>
    <row r="1494" spans="1:9">
      <c r="A1494" s="13" t="str">
        <f>IF('CLZ Pr'!C1494 = "", "", 'CLZ Pr'!C1494)</f>
        <v/>
      </c>
      <c r="B1494">
        <f>'CLZ Pr'!O1494</f>
        <v>0</v>
      </c>
      <c r="C1494" s="14">
        <f>'CLZ Pr'!H1494</f>
        <v>0</v>
      </c>
      <c r="D1494">
        <f>'CLZ Pr'!W1494</f>
        <v>0</v>
      </c>
      <c r="E1494">
        <f>'CLZ Pr'!B1494</f>
        <v>0</v>
      </c>
      <c r="F1494">
        <f>'CLZ Pr'!N1494</f>
        <v>0</v>
      </c>
      <c r="G1494">
        <f>'CLZ Pr'!X1494</f>
        <v>0</v>
      </c>
      <c r="H1494">
        <f>'CLZ Pr'!E1494</f>
        <v>0</v>
      </c>
      <c r="I1494">
        <f>'CLZ Pr'!U1494</f>
        <v>0</v>
      </c>
    </row>
    <row r="1495" spans="1:9">
      <c r="A1495" s="13" t="str">
        <f>IF('CLZ Pr'!C1495 = "", "", 'CLZ Pr'!C1495)</f>
        <v/>
      </c>
      <c r="B1495">
        <f>'CLZ Pr'!O1495</f>
        <v>0</v>
      </c>
      <c r="C1495" s="14">
        <f>'CLZ Pr'!H1495</f>
        <v>0</v>
      </c>
      <c r="D1495">
        <f>'CLZ Pr'!W1495</f>
        <v>0</v>
      </c>
      <c r="E1495">
        <f>'CLZ Pr'!B1495</f>
        <v>0</v>
      </c>
      <c r="F1495">
        <f>'CLZ Pr'!N1495</f>
        <v>0</v>
      </c>
      <c r="G1495">
        <f>'CLZ Pr'!X1495</f>
        <v>0</v>
      </c>
      <c r="H1495">
        <f>'CLZ Pr'!E1495</f>
        <v>0</v>
      </c>
      <c r="I1495">
        <f>'CLZ Pr'!U1495</f>
        <v>0</v>
      </c>
    </row>
    <row r="1496" spans="1:9">
      <c r="A1496" s="13" t="str">
        <f>IF('CLZ Pr'!C1496 = "", "", 'CLZ Pr'!C1496)</f>
        <v/>
      </c>
      <c r="B1496">
        <f>'CLZ Pr'!O1496</f>
        <v>0</v>
      </c>
      <c r="C1496" s="14">
        <f>'CLZ Pr'!H1496</f>
        <v>0</v>
      </c>
      <c r="D1496">
        <f>'CLZ Pr'!W1496</f>
        <v>0</v>
      </c>
      <c r="E1496">
        <f>'CLZ Pr'!B1496</f>
        <v>0</v>
      </c>
      <c r="F1496">
        <f>'CLZ Pr'!N1496</f>
        <v>0</v>
      </c>
      <c r="G1496">
        <f>'CLZ Pr'!X1496</f>
        <v>0</v>
      </c>
      <c r="H1496">
        <f>'CLZ Pr'!E1496</f>
        <v>0</v>
      </c>
      <c r="I1496">
        <f>'CLZ Pr'!U1496</f>
        <v>0</v>
      </c>
    </row>
    <row r="1497" spans="1:9">
      <c r="A1497" s="13" t="str">
        <f>IF('CLZ Pr'!C1497 = "", "", 'CLZ Pr'!C1497)</f>
        <v/>
      </c>
      <c r="B1497">
        <f>'CLZ Pr'!O1497</f>
        <v>0</v>
      </c>
      <c r="C1497" s="14">
        <f>'CLZ Pr'!H1497</f>
        <v>0</v>
      </c>
      <c r="D1497">
        <f>'CLZ Pr'!W1497</f>
        <v>0</v>
      </c>
      <c r="E1497">
        <f>'CLZ Pr'!B1497</f>
        <v>0</v>
      </c>
      <c r="F1497">
        <f>'CLZ Pr'!N1497</f>
        <v>0</v>
      </c>
      <c r="G1497">
        <f>'CLZ Pr'!X1497</f>
        <v>0</v>
      </c>
      <c r="H1497">
        <f>'CLZ Pr'!E1497</f>
        <v>0</v>
      </c>
      <c r="I1497">
        <f>'CLZ Pr'!U1497</f>
        <v>0</v>
      </c>
    </row>
    <row r="1498" spans="1:9">
      <c r="A1498" s="13" t="str">
        <f>IF('CLZ Pr'!C1498 = "", "", 'CLZ Pr'!C1498)</f>
        <v/>
      </c>
      <c r="B1498">
        <f>'CLZ Pr'!O1498</f>
        <v>0</v>
      </c>
      <c r="C1498" s="14">
        <f>'CLZ Pr'!H1498</f>
        <v>0</v>
      </c>
      <c r="D1498">
        <f>'CLZ Pr'!W1498</f>
        <v>0</v>
      </c>
      <c r="E1498">
        <f>'CLZ Pr'!B1498</f>
        <v>0</v>
      </c>
      <c r="F1498">
        <f>'CLZ Pr'!N1498</f>
        <v>0</v>
      </c>
      <c r="G1498">
        <f>'CLZ Pr'!X1498</f>
        <v>0</v>
      </c>
      <c r="H1498">
        <f>'CLZ Pr'!E1498</f>
        <v>0</v>
      </c>
      <c r="I1498">
        <f>'CLZ Pr'!U1498</f>
        <v>0</v>
      </c>
    </row>
    <row r="1499" spans="1:9">
      <c r="A1499" s="13" t="str">
        <f>IF('CLZ Pr'!C1499 = "", "", 'CLZ Pr'!C1499)</f>
        <v/>
      </c>
      <c r="B1499">
        <f>'CLZ Pr'!O1499</f>
        <v>0</v>
      </c>
      <c r="C1499" s="14">
        <f>'CLZ Pr'!H1499</f>
        <v>0</v>
      </c>
      <c r="D1499">
        <f>'CLZ Pr'!W1499</f>
        <v>0</v>
      </c>
      <c r="E1499">
        <f>'CLZ Pr'!B1499</f>
        <v>0</v>
      </c>
      <c r="F1499">
        <f>'CLZ Pr'!N1499</f>
        <v>0</v>
      </c>
      <c r="G1499">
        <f>'CLZ Pr'!X1499</f>
        <v>0</v>
      </c>
      <c r="H1499">
        <f>'CLZ Pr'!E1499</f>
        <v>0</v>
      </c>
      <c r="I1499">
        <f>'CLZ Pr'!U1499</f>
        <v>0</v>
      </c>
    </row>
    <row r="1500" spans="1:9">
      <c r="A1500" s="13" t="str">
        <f>IF('CLZ Pr'!C1500 = "", "", 'CLZ Pr'!C1500)</f>
        <v/>
      </c>
      <c r="B1500">
        <f>'CLZ Pr'!O1500</f>
        <v>0</v>
      </c>
      <c r="C1500" s="14">
        <f>'CLZ Pr'!H1500</f>
        <v>0</v>
      </c>
      <c r="D1500">
        <f>'CLZ Pr'!W1500</f>
        <v>0</v>
      </c>
      <c r="E1500">
        <f>'CLZ Pr'!B1500</f>
        <v>0</v>
      </c>
      <c r="F1500">
        <f>'CLZ Pr'!N1500</f>
        <v>0</v>
      </c>
      <c r="G1500">
        <f>'CLZ Pr'!X1500</f>
        <v>0</v>
      </c>
      <c r="H1500">
        <f>'CLZ Pr'!E1500</f>
        <v>0</v>
      </c>
      <c r="I1500">
        <f>'CLZ Pr'!U1500</f>
        <v>0</v>
      </c>
    </row>
    <row r="1501" spans="1:9">
      <c r="A1501" s="13" t="str">
        <f>IF('CLZ Pr'!C1501 = "", "", 'CLZ Pr'!C1501)</f>
        <v/>
      </c>
      <c r="B1501">
        <f>'CLZ Pr'!O1501</f>
        <v>0</v>
      </c>
      <c r="C1501" s="14">
        <f>'CLZ Pr'!H1501</f>
        <v>0</v>
      </c>
      <c r="D1501">
        <f>'CLZ Pr'!W1501</f>
        <v>0</v>
      </c>
      <c r="E1501">
        <f>'CLZ Pr'!B1501</f>
        <v>0</v>
      </c>
      <c r="F1501">
        <f>'CLZ Pr'!N1501</f>
        <v>0</v>
      </c>
      <c r="G1501">
        <f>'CLZ Pr'!X1501</f>
        <v>0</v>
      </c>
      <c r="H1501">
        <f>'CLZ Pr'!E1501</f>
        <v>0</v>
      </c>
      <c r="I1501">
        <f>'CLZ Pr'!U1501</f>
        <v>0</v>
      </c>
    </row>
    <row r="1502" spans="1:9">
      <c r="A1502" s="13" t="str">
        <f>IF('CLZ Pr'!C1502 = "", "", 'CLZ Pr'!C1502)</f>
        <v/>
      </c>
      <c r="B1502">
        <f>'CLZ Pr'!O1502</f>
        <v>0</v>
      </c>
      <c r="C1502" s="14">
        <f>'CLZ Pr'!H1502</f>
        <v>0</v>
      </c>
      <c r="D1502">
        <f>'CLZ Pr'!W1502</f>
        <v>0</v>
      </c>
      <c r="E1502">
        <f>'CLZ Pr'!B1502</f>
        <v>0</v>
      </c>
      <c r="F1502">
        <f>'CLZ Pr'!N1502</f>
        <v>0</v>
      </c>
      <c r="G1502">
        <f>'CLZ Pr'!X1502</f>
        <v>0</v>
      </c>
      <c r="H1502">
        <f>'CLZ Pr'!E1502</f>
        <v>0</v>
      </c>
      <c r="I1502">
        <f>'CLZ Pr'!U1502</f>
        <v>0</v>
      </c>
    </row>
    <row r="1503" spans="1:9">
      <c r="A1503" s="13" t="str">
        <f>IF('CLZ Pr'!C1503 = "", "", 'CLZ Pr'!C1503)</f>
        <v/>
      </c>
      <c r="B1503">
        <f>'CLZ Pr'!O1503</f>
        <v>0</v>
      </c>
      <c r="C1503" s="14">
        <f>'CLZ Pr'!H1503</f>
        <v>0</v>
      </c>
      <c r="D1503">
        <f>'CLZ Pr'!W1503</f>
        <v>0</v>
      </c>
      <c r="E1503">
        <f>'CLZ Pr'!B1503</f>
        <v>0</v>
      </c>
      <c r="F1503">
        <f>'CLZ Pr'!N1503</f>
        <v>0</v>
      </c>
      <c r="G1503">
        <f>'CLZ Pr'!X1503</f>
        <v>0</v>
      </c>
      <c r="H1503">
        <f>'CLZ Pr'!E1503</f>
        <v>0</v>
      </c>
      <c r="I1503">
        <f>'CLZ Pr'!U1503</f>
        <v>0</v>
      </c>
    </row>
    <row r="1504" spans="1:9">
      <c r="A1504" s="13" t="str">
        <f>IF('CLZ Pr'!C1504 = "", "", 'CLZ Pr'!C1504)</f>
        <v/>
      </c>
      <c r="B1504">
        <f>'CLZ Pr'!O1504</f>
        <v>0</v>
      </c>
      <c r="C1504" s="14">
        <f>'CLZ Pr'!H1504</f>
        <v>0</v>
      </c>
      <c r="D1504">
        <f>'CLZ Pr'!W1504</f>
        <v>0</v>
      </c>
      <c r="E1504">
        <f>'CLZ Pr'!B1504</f>
        <v>0</v>
      </c>
      <c r="F1504">
        <f>'CLZ Pr'!N1504</f>
        <v>0</v>
      </c>
      <c r="G1504">
        <f>'CLZ Pr'!X1504</f>
        <v>0</v>
      </c>
      <c r="H1504">
        <f>'CLZ Pr'!E1504</f>
        <v>0</v>
      </c>
      <c r="I1504">
        <f>'CLZ Pr'!U1504</f>
        <v>0</v>
      </c>
    </row>
    <row r="1505" spans="1:9">
      <c r="A1505" s="13" t="str">
        <f>IF('CLZ Pr'!C1505 = "", "", 'CLZ Pr'!C1505)</f>
        <v/>
      </c>
      <c r="B1505">
        <f>'CLZ Pr'!O1505</f>
        <v>0</v>
      </c>
      <c r="C1505" s="14">
        <f>'CLZ Pr'!H1505</f>
        <v>0</v>
      </c>
      <c r="D1505">
        <f>'CLZ Pr'!W1505</f>
        <v>0</v>
      </c>
      <c r="E1505">
        <f>'CLZ Pr'!B1505</f>
        <v>0</v>
      </c>
      <c r="F1505">
        <f>'CLZ Pr'!N1505</f>
        <v>0</v>
      </c>
      <c r="G1505">
        <f>'CLZ Pr'!X1505</f>
        <v>0</v>
      </c>
      <c r="H1505">
        <f>'CLZ Pr'!E1505</f>
        <v>0</v>
      </c>
      <c r="I1505">
        <f>'CLZ Pr'!U1505</f>
        <v>0</v>
      </c>
    </row>
    <row r="1506" spans="1:9">
      <c r="A1506" s="13" t="str">
        <f>IF('CLZ Pr'!C1506 = "", "", 'CLZ Pr'!C1506)</f>
        <v/>
      </c>
      <c r="B1506">
        <f>'CLZ Pr'!O1506</f>
        <v>0</v>
      </c>
      <c r="C1506" s="14">
        <f>'CLZ Pr'!H1506</f>
        <v>0</v>
      </c>
      <c r="D1506">
        <f>'CLZ Pr'!W1506</f>
        <v>0</v>
      </c>
      <c r="E1506">
        <f>'CLZ Pr'!B1506</f>
        <v>0</v>
      </c>
      <c r="F1506">
        <f>'CLZ Pr'!N1506</f>
        <v>0</v>
      </c>
      <c r="G1506">
        <f>'CLZ Pr'!X1506</f>
        <v>0</v>
      </c>
      <c r="H1506">
        <f>'CLZ Pr'!E1506</f>
        <v>0</v>
      </c>
      <c r="I1506">
        <f>'CLZ Pr'!U1506</f>
        <v>0</v>
      </c>
    </row>
    <row r="1507" spans="1:9">
      <c r="A1507" s="13" t="str">
        <f>IF('CLZ Pr'!C1507 = "", "", 'CLZ Pr'!C1507)</f>
        <v/>
      </c>
      <c r="B1507">
        <f>'CLZ Pr'!O1507</f>
        <v>0</v>
      </c>
      <c r="C1507" s="14">
        <f>'CLZ Pr'!H1507</f>
        <v>0</v>
      </c>
      <c r="D1507">
        <f>'CLZ Pr'!W1507</f>
        <v>0</v>
      </c>
      <c r="E1507">
        <f>'CLZ Pr'!B1507</f>
        <v>0</v>
      </c>
      <c r="F1507">
        <f>'CLZ Pr'!N1507</f>
        <v>0</v>
      </c>
      <c r="G1507">
        <f>'CLZ Pr'!X1507</f>
        <v>0</v>
      </c>
      <c r="H1507">
        <f>'CLZ Pr'!E1507</f>
        <v>0</v>
      </c>
      <c r="I1507">
        <f>'CLZ Pr'!U1507</f>
        <v>0</v>
      </c>
    </row>
    <row r="1508" spans="1:9">
      <c r="A1508" s="13" t="str">
        <f>IF('CLZ Pr'!C1508 = "", "", 'CLZ Pr'!C1508)</f>
        <v/>
      </c>
      <c r="B1508">
        <f>'CLZ Pr'!O1508</f>
        <v>0</v>
      </c>
      <c r="C1508" s="14">
        <f>'CLZ Pr'!H1508</f>
        <v>0</v>
      </c>
      <c r="D1508">
        <f>'CLZ Pr'!W1508</f>
        <v>0</v>
      </c>
      <c r="E1508">
        <f>'CLZ Pr'!B1508</f>
        <v>0</v>
      </c>
      <c r="F1508">
        <f>'CLZ Pr'!N1508</f>
        <v>0</v>
      </c>
      <c r="G1508">
        <f>'CLZ Pr'!X1508</f>
        <v>0</v>
      </c>
      <c r="H1508">
        <f>'CLZ Pr'!E1508</f>
        <v>0</v>
      </c>
      <c r="I1508">
        <f>'CLZ Pr'!U1508</f>
        <v>0</v>
      </c>
    </row>
    <row r="1509" spans="1:9">
      <c r="A1509" s="13" t="str">
        <f>IF('CLZ Pr'!C1509 = "", "", 'CLZ Pr'!C1509)</f>
        <v/>
      </c>
      <c r="B1509">
        <f>'CLZ Pr'!O1509</f>
        <v>0</v>
      </c>
      <c r="C1509" s="14">
        <f>'CLZ Pr'!H1509</f>
        <v>0</v>
      </c>
      <c r="D1509">
        <f>'CLZ Pr'!W1509</f>
        <v>0</v>
      </c>
      <c r="E1509">
        <f>'CLZ Pr'!B1509</f>
        <v>0</v>
      </c>
      <c r="F1509">
        <f>'CLZ Pr'!N1509</f>
        <v>0</v>
      </c>
      <c r="G1509">
        <f>'CLZ Pr'!X1509</f>
        <v>0</v>
      </c>
      <c r="H1509">
        <f>'CLZ Pr'!E1509</f>
        <v>0</v>
      </c>
      <c r="I1509">
        <f>'CLZ Pr'!U1509</f>
        <v>0</v>
      </c>
    </row>
    <row r="1510" spans="1:9">
      <c r="A1510" s="13" t="str">
        <f>IF('CLZ Pr'!C1510 = "", "", 'CLZ Pr'!C1510)</f>
        <v/>
      </c>
      <c r="B1510">
        <f>'CLZ Pr'!O1510</f>
        <v>0</v>
      </c>
      <c r="C1510" s="14">
        <f>'CLZ Pr'!H1510</f>
        <v>0</v>
      </c>
      <c r="D1510">
        <f>'CLZ Pr'!W1510</f>
        <v>0</v>
      </c>
      <c r="E1510">
        <f>'CLZ Pr'!B1510</f>
        <v>0</v>
      </c>
      <c r="F1510">
        <f>'CLZ Pr'!N1510</f>
        <v>0</v>
      </c>
      <c r="G1510">
        <f>'CLZ Pr'!X1510</f>
        <v>0</v>
      </c>
      <c r="H1510">
        <f>'CLZ Pr'!E1510</f>
        <v>0</v>
      </c>
      <c r="I1510">
        <f>'CLZ Pr'!U1510</f>
        <v>0</v>
      </c>
    </row>
    <row r="1511" spans="1:9">
      <c r="A1511" s="13" t="str">
        <f>IF('CLZ Pr'!C1511 = "", "", 'CLZ Pr'!C1511)</f>
        <v/>
      </c>
      <c r="B1511">
        <f>'CLZ Pr'!O1511</f>
        <v>0</v>
      </c>
      <c r="C1511" s="14">
        <f>'CLZ Pr'!H1511</f>
        <v>0</v>
      </c>
      <c r="D1511">
        <f>'CLZ Pr'!W1511</f>
        <v>0</v>
      </c>
      <c r="E1511">
        <f>'CLZ Pr'!B1511</f>
        <v>0</v>
      </c>
      <c r="F1511">
        <f>'CLZ Pr'!N1511</f>
        <v>0</v>
      </c>
      <c r="G1511">
        <f>'CLZ Pr'!X1511</f>
        <v>0</v>
      </c>
      <c r="H1511">
        <f>'CLZ Pr'!E1511</f>
        <v>0</v>
      </c>
      <c r="I1511">
        <f>'CLZ Pr'!U1511</f>
        <v>0</v>
      </c>
    </row>
    <row r="1512" spans="1:9">
      <c r="A1512" s="13" t="str">
        <f>IF('CLZ Pr'!C1512 = "", "", 'CLZ Pr'!C1512)</f>
        <v/>
      </c>
      <c r="B1512">
        <f>'CLZ Pr'!O1512</f>
        <v>0</v>
      </c>
      <c r="C1512" s="14">
        <f>'CLZ Pr'!H1512</f>
        <v>0</v>
      </c>
      <c r="D1512">
        <f>'CLZ Pr'!W1512</f>
        <v>0</v>
      </c>
      <c r="E1512">
        <f>'CLZ Pr'!B1512</f>
        <v>0</v>
      </c>
      <c r="F1512">
        <f>'CLZ Pr'!N1512</f>
        <v>0</v>
      </c>
      <c r="G1512">
        <f>'CLZ Pr'!X1512</f>
        <v>0</v>
      </c>
      <c r="H1512">
        <f>'CLZ Pr'!E1512</f>
        <v>0</v>
      </c>
      <c r="I1512">
        <f>'CLZ Pr'!U1512</f>
        <v>0</v>
      </c>
    </row>
    <row r="1513" spans="1:9">
      <c r="A1513" s="13" t="str">
        <f>IF('CLZ Pr'!C1513 = "", "", 'CLZ Pr'!C1513)</f>
        <v/>
      </c>
      <c r="B1513">
        <f>'CLZ Pr'!O1513</f>
        <v>0</v>
      </c>
      <c r="C1513" s="14">
        <f>'CLZ Pr'!H1513</f>
        <v>0</v>
      </c>
      <c r="D1513">
        <f>'CLZ Pr'!W1513</f>
        <v>0</v>
      </c>
      <c r="E1513">
        <f>'CLZ Pr'!B1513</f>
        <v>0</v>
      </c>
      <c r="F1513">
        <f>'CLZ Pr'!N1513</f>
        <v>0</v>
      </c>
      <c r="G1513">
        <f>'CLZ Pr'!X1513</f>
        <v>0</v>
      </c>
      <c r="H1513">
        <f>'CLZ Pr'!E1513</f>
        <v>0</v>
      </c>
      <c r="I1513">
        <f>'CLZ Pr'!U1513</f>
        <v>0</v>
      </c>
    </row>
    <row r="1514" spans="1:9">
      <c r="A1514" s="13" t="str">
        <f>IF('CLZ Pr'!C1514 = "", "", 'CLZ Pr'!C1514)</f>
        <v/>
      </c>
      <c r="B1514">
        <f>'CLZ Pr'!O1514</f>
        <v>0</v>
      </c>
      <c r="C1514" s="14">
        <f>'CLZ Pr'!H1514</f>
        <v>0</v>
      </c>
      <c r="D1514">
        <f>'CLZ Pr'!W1514</f>
        <v>0</v>
      </c>
      <c r="E1514">
        <f>'CLZ Pr'!B1514</f>
        <v>0</v>
      </c>
      <c r="F1514">
        <f>'CLZ Pr'!N1514</f>
        <v>0</v>
      </c>
      <c r="G1514">
        <f>'CLZ Pr'!X1514</f>
        <v>0</v>
      </c>
      <c r="H1514">
        <f>'CLZ Pr'!E1514</f>
        <v>0</v>
      </c>
      <c r="I1514">
        <f>'CLZ Pr'!U1514</f>
        <v>0</v>
      </c>
    </row>
    <row r="1515" spans="1:9">
      <c r="A1515" s="13" t="str">
        <f>IF('CLZ Pr'!C1515 = "", "", 'CLZ Pr'!C1515)</f>
        <v/>
      </c>
      <c r="B1515">
        <f>'CLZ Pr'!O1515</f>
        <v>0</v>
      </c>
      <c r="C1515" s="14">
        <f>'CLZ Pr'!H1515</f>
        <v>0</v>
      </c>
      <c r="D1515">
        <f>'CLZ Pr'!W1515</f>
        <v>0</v>
      </c>
      <c r="E1515">
        <f>'CLZ Pr'!B1515</f>
        <v>0</v>
      </c>
      <c r="F1515">
        <f>'CLZ Pr'!N1515</f>
        <v>0</v>
      </c>
      <c r="G1515">
        <f>'CLZ Pr'!X1515</f>
        <v>0</v>
      </c>
      <c r="H1515">
        <f>'CLZ Pr'!E1515</f>
        <v>0</v>
      </c>
      <c r="I1515">
        <f>'CLZ Pr'!U1515</f>
        <v>0</v>
      </c>
    </row>
    <row r="1516" spans="1:9">
      <c r="A1516" s="13" t="str">
        <f>IF('CLZ Pr'!C1516 = "", "", 'CLZ Pr'!C1516)</f>
        <v/>
      </c>
      <c r="B1516">
        <f>'CLZ Pr'!O1516</f>
        <v>0</v>
      </c>
      <c r="C1516" s="14">
        <f>'CLZ Pr'!H1516</f>
        <v>0</v>
      </c>
      <c r="D1516">
        <f>'CLZ Pr'!W1516</f>
        <v>0</v>
      </c>
      <c r="E1516">
        <f>'CLZ Pr'!B1516</f>
        <v>0</v>
      </c>
      <c r="F1516">
        <f>'CLZ Pr'!N1516</f>
        <v>0</v>
      </c>
      <c r="G1516">
        <f>'CLZ Pr'!X1516</f>
        <v>0</v>
      </c>
      <c r="H1516">
        <f>'CLZ Pr'!E1516</f>
        <v>0</v>
      </c>
      <c r="I1516">
        <f>'CLZ Pr'!U1516</f>
        <v>0</v>
      </c>
    </row>
    <row r="1517" spans="1:9">
      <c r="A1517" s="13" t="str">
        <f>IF('CLZ Pr'!C1517 = "", "", 'CLZ Pr'!C1517)</f>
        <v/>
      </c>
      <c r="B1517">
        <f>'CLZ Pr'!O1517</f>
        <v>0</v>
      </c>
      <c r="C1517" s="14">
        <f>'CLZ Pr'!H1517</f>
        <v>0</v>
      </c>
      <c r="D1517">
        <f>'CLZ Pr'!W1517</f>
        <v>0</v>
      </c>
      <c r="E1517">
        <f>'CLZ Pr'!B1517</f>
        <v>0</v>
      </c>
      <c r="F1517">
        <f>'CLZ Pr'!N1517</f>
        <v>0</v>
      </c>
      <c r="G1517">
        <f>'CLZ Pr'!X1517</f>
        <v>0</v>
      </c>
      <c r="H1517">
        <f>'CLZ Pr'!E1517</f>
        <v>0</v>
      </c>
      <c r="I1517">
        <f>'CLZ Pr'!U1517</f>
        <v>0</v>
      </c>
    </row>
    <row r="1518" spans="1:9">
      <c r="A1518" s="13" t="str">
        <f>IF('CLZ Pr'!C1518 = "", "", 'CLZ Pr'!C1518)</f>
        <v/>
      </c>
      <c r="B1518">
        <f>'CLZ Pr'!O1518</f>
        <v>0</v>
      </c>
      <c r="C1518" s="14">
        <f>'CLZ Pr'!H1518</f>
        <v>0</v>
      </c>
      <c r="D1518">
        <f>'CLZ Pr'!W1518</f>
        <v>0</v>
      </c>
      <c r="E1518">
        <f>'CLZ Pr'!B1518</f>
        <v>0</v>
      </c>
      <c r="F1518">
        <f>'CLZ Pr'!N1518</f>
        <v>0</v>
      </c>
      <c r="G1518">
        <f>'CLZ Pr'!X1518</f>
        <v>0</v>
      </c>
      <c r="H1518">
        <f>'CLZ Pr'!E1518</f>
        <v>0</v>
      </c>
      <c r="I1518">
        <f>'CLZ Pr'!U1518</f>
        <v>0</v>
      </c>
    </row>
    <row r="1519" spans="1:9">
      <c r="A1519" s="13" t="str">
        <f>IF('CLZ Pr'!C1519 = "", "", 'CLZ Pr'!C1519)</f>
        <v/>
      </c>
      <c r="B1519">
        <f>'CLZ Pr'!O1519</f>
        <v>0</v>
      </c>
      <c r="C1519" s="14">
        <f>'CLZ Pr'!H1519</f>
        <v>0</v>
      </c>
      <c r="D1519">
        <f>'CLZ Pr'!W1519</f>
        <v>0</v>
      </c>
      <c r="E1519">
        <f>'CLZ Pr'!B1519</f>
        <v>0</v>
      </c>
      <c r="F1519">
        <f>'CLZ Pr'!N1519</f>
        <v>0</v>
      </c>
      <c r="G1519">
        <f>'CLZ Pr'!X1519</f>
        <v>0</v>
      </c>
      <c r="H1519">
        <f>'CLZ Pr'!E1519</f>
        <v>0</v>
      </c>
      <c r="I1519">
        <f>'CLZ Pr'!U1519</f>
        <v>0</v>
      </c>
    </row>
    <row r="1520" spans="1:9">
      <c r="A1520" s="13" t="str">
        <f>IF('CLZ Pr'!C1520 = "", "", 'CLZ Pr'!C1520)</f>
        <v/>
      </c>
      <c r="B1520">
        <f>'CLZ Pr'!O1520</f>
        <v>0</v>
      </c>
      <c r="C1520" s="14">
        <f>'CLZ Pr'!H1520</f>
        <v>0</v>
      </c>
      <c r="D1520">
        <f>'CLZ Pr'!W1520</f>
        <v>0</v>
      </c>
      <c r="E1520">
        <f>'CLZ Pr'!B1520</f>
        <v>0</v>
      </c>
      <c r="F1520">
        <f>'CLZ Pr'!N1520</f>
        <v>0</v>
      </c>
      <c r="G1520">
        <f>'CLZ Pr'!X1520</f>
        <v>0</v>
      </c>
      <c r="H1520">
        <f>'CLZ Pr'!E1520</f>
        <v>0</v>
      </c>
      <c r="I1520">
        <f>'CLZ Pr'!U1520</f>
        <v>0</v>
      </c>
    </row>
    <row r="1521" spans="1:9">
      <c r="A1521" s="13" t="str">
        <f>IF('CLZ Pr'!C1521 = "", "", 'CLZ Pr'!C1521)</f>
        <v/>
      </c>
      <c r="B1521">
        <f>'CLZ Pr'!O1521</f>
        <v>0</v>
      </c>
      <c r="C1521" s="14">
        <f>'CLZ Pr'!H1521</f>
        <v>0</v>
      </c>
      <c r="D1521">
        <f>'CLZ Pr'!W1521</f>
        <v>0</v>
      </c>
      <c r="E1521">
        <f>'CLZ Pr'!B1521</f>
        <v>0</v>
      </c>
      <c r="F1521">
        <f>'CLZ Pr'!N1521</f>
        <v>0</v>
      </c>
      <c r="G1521">
        <f>'CLZ Pr'!X1521</f>
        <v>0</v>
      </c>
      <c r="H1521">
        <f>'CLZ Pr'!E1521</f>
        <v>0</v>
      </c>
      <c r="I1521">
        <f>'CLZ Pr'!U1521</f>
        <v>0</v>
      </c>
    </row>
    <row r="1522" spans="1:9">
      <c r="A1522" s="13" t="str">
        <f>IF('CLZ Pr'!C1522 = "", "", 'CLZ Pr'!C1522)</f>
        <v/>
      </c>
      <c r="B1522">
        <f>'CLZ Pr'!O1522</f>
        <v>0</v>
      </c>
      <c r="C1522" s="14">
        <f>'CLZ Pr'!H1522</f>
        <v>0</v>
      </c>
      <c r="D1522">
        <f>'CLZ Pr'!W1522</f>
        <v>0</v>
      </c>
      <c r="E1522">
        <f>'CLZ Pr'!B1522</f>
        <v>0</v>
      </c>
      <c r="F1522">
        <f>'CLZ Pr'!N1522</f>
        <v>0</v>
      </c>
      <c r="G1522">
        <f>'CLZ Pr'!X1522</f>
        <v>0</v>
      </c>
      <c r="H1522">
        <f>'CLZ Pr'!E1522</f>
        <v>0</v>
      </c>
      <c r="I1522">
        <f>'CLZ Pr'!U1522</f>
        <v>0</v>
      </c>
    </row>
    <row r="1523" spans="1:9">
      <c r="A1523" s="13" t="str">
        <f>IF('CLZ Pr'!C1523 = "", "", 'CLZ Pr'!C1523)</f>
        <v/>
      </c>
      <c r="B1523">
        <f>'CLZ Pr'!O1523</f>
        <v>0</v>
      </c>
      <c r="C1523" s="14">
        <f>'CLZ Pr'!H1523</f>
        <v>0</v>
      </c>
      <c r="D1523">
        <f>'CLZ Pr'!W1523</f>
        <v>0</v>
      </c>
      <c r="E1523">
        <f>'CLZ Pr'!B1523</f>
        <v>0</v>
      </c>
      <c r="F1523">
        <f>'CLZ Pr'!N1523</f>
        <v>0</v>
      </c>
      <c r="G1523">
        <f>'CLZ Pr'!X1523</f>
        <v>0</v>
      </c>
      <c r="H1523">
        <f>'CLZ Pr'!E1523</f>
        <v>0</v>
      </c>
      <c r="I1523">
        <f>'CLZ Pr'!U1523</f>
        <v>0</v>
      </c>
    </row>
    <row r="1524" spans="1:9">
      <c r="A1524" s="13" t="str">
        <f>IF('CLZ Pr'!C1524 = "", "", 'CLZ Pr'!C1524)</f>
        <v/>
      </c>
      <c r="B1524">
        <f>'CLZ Pr'!O1524</f>
        <v>0</v>
      </c>
      <c r="C1524" s="14">
        <f>'CLZ Pr'!H1524</f>
        <v>0</v>
      </c>
      <c r="D1524">
        <f>'CLZ Pr'!W1524</f>
        <v>0</v>
      </c>
      <c r="E1524">
        <f>'CLZ Pr'!B1524</f>
        <v>0</v>
      </c>
      <c r="F1524">
        <f>'CLZ Pr'!N1524</f>
        <v>0</v>
      </c>
      <c r="G1524">
        <f>'CLZ Pr'!X1524</f>
        <v>0</v>
      </c>
      <c r="H1524">
        <f>'CLZ Pr'!E1524</f>
        <v>0</v>
      </c>
      <c r="I1524">
        <f>'CLZ Pr'!U1524</f>
        <v>0</v>
      </c>
    </row>
    <row r="1525" spans="1:9">
      <c r="A1525" s="13" t="str">
        <f>IF('CLZ Pr'!C1525 = "", "", 'CLZ Pr'!C1525)</f>
        <v/>
      </c>
      <c r="B1525">
        <f>'CLZ Pr'!O1525</f>
        <v>0</v>
      </c>
      <c r="C1525" s="14">
        <f>'CLZ Pr'!H1525</f>
        <v>0</v>
      </c>
      <c r="D1525">
        <f>'CLZ Pr'!W1525</f>
        <v>0</v>
      </c>
      <c r="E1525">
        <f>'CLZ Pr'!B1525</f>
        <v>0</v>
      </c>
      <c r="F1525">
        <f>'CLZ Pr'!N1525</f>
        <v>0</v>
      </c>
      <c r="G1525">
        <f>'CLZ Pr'!X1525</f>
        <v>0</v>
      </c>
      <c r="H1525">
        <f>'CLZ Pr'!E1525</f>
        <v>0</v>
      </c>
      <c r="I1525">
        <f>'CLZ Pr'!U1525</f>
        <v>0</v>
      </c>
    </row>
    <row r="1526" spans="1:9">
      <c r="A1526" s="13" t="str">
        <f>IF('CLZ Pr'!C1526 = "", "", 'CLZ Pr'!C1526)</f>
        <v/>
      </c>
      <c r="B1526">
        <f>'CLZ Pr'!O1526</f>
        <v>0</v>
      </c>
      <c r="C1526" s="14">
        <f>'CLZ Pr'!H1526</f>
        <v>0</v>
      </c>
      <c r="D1526">
        <f>'CLZ Pr'!W1526</f>
        <v>0</v>
      </c>
      <c r="E1526">
        <f>'CLZ Pr'!B1526</f>
        <v>0</v>
      </c>
      <c r="F1526">
        <f>'CLZ Pr'!N1526</f>
        <v>0</v>
      </c>
      <c r="G1526">
        <f>'CLZ Pr'!X1526</f>
        <v>0</v>
      </c>
      <c r="H1526">
        <f>'CLZ Pr'!E1526</f>
        <v>0</v>
      </c>
      <c r="I1526">
        <f>'CLZ Pr'!U1526</f>
        <v>0</v>
      </c>
    </row>
    <row r="1527" spans="1:9">
      <c r="A1527" s="13" t="str">
        <f>IF('CLZ Pr'!C1527 = "", "", 'CLZ Pr'!C1527)</f>
        <v/>
      </c>
      <c r="B1527">
        <f>'CLZ Pr'!O1527</f>
        <v>0</v>
      </c>
      <c r="C1527" s="14">
        <f>'CLZ Pr'!H1527</f>
        <v>0</v>
      </c>
      <c r="D1527">
        <f>'CLZ Pr'!W1527</f>
        <v>0</v>
      </c>
      <c r="E1527">
        <f>'CLZ Pr'!B1527</f>
        <v>0</v>
      </c>
      <c r="F1527">
        <f>'CLZ Pr'!N1527</f>
        <v>0</v>
      </c>
      <c r="G1527">
        <f>'CLZ Pr'!X1527</f>
        <v>0</v>
      </c>
      <c r="H1527">
        <f>'CLZ Pr'!E1527</f>
        <v>0</v>
      </c>
      <c r="I1527">
        <f>'CLZ Pr'!U1527</f>
        <v>0</v>
      </c>
    </row>
    <row r="1528" spans="1:9">
      <c r="A1528" s="13" t="str">
        <f>IF('CLZ Pr'!C1528 = "", "", 'CLZ Pr'!C1528)</f>
        <v/>
      </c>
      <c r="B1528">
        <f>'CLZ Pr'!O1528</f>
        <v>0</v>
      </c>
      <c r="C1528" s="14">
        <f>'CLZ Pr'!H1528</f>
        <v>0</v>
      </c>
      <c r="D1528">
        <f>'CLZ Pr'!W1528</f>
        <v>0</v>
      </c>
      <c r="E1528">
        <f>'CLZ Pr'!B1528</f>
        <v>0</v>
      </c>
      <c r="F1528">
        <f>'CLZ Pr'!N1528</f>
        <v>0</v>
      </c>
      <c r="G1528">
        <f>'CLZ Pr'!X1528</f>
        <v>0</v>
      </c>
      <c r="H1528">
        <f>'CLZ Pr'!E1528</f>
        <v>0</v>
      </c>
      <c r="I1528">
        <f>'CLZ Pr'!U1528</f>
        <v>0</v>
      </c>
    </row>
    <row r="1529" spans="1:9">
      <c r="A1529" s="13" t="str">
        <f>IF('CLZ Pr'!C1529 = "", "", 'CLZ Pr'!C1529)</f>
        <v/>
      </c>
      <c r="B1529">
        <f>'CLZ Pr'!O1529</f>
        <v>0</v>
      </c>
      <c r="C1529" s="14">
        <f>'CLZ Pr'!H1529</f>
        <v>0</v>
      </c>
      <c r="D1529">
        <f>'CLZ Pr'!W1529</f>
        <v>0</v>
      </c>
      <c r="E1529">
        <f>'CLZ Pr'!B1529</f>
        <v>0</v>
      </c>
      <c r="F1529">
        <f>'CLZ Pr'!N1529</f>
        <v>0</v>
      </c>
      <c r="G1529">
        <f>'CLZ Pr'!X1529</f>
        <v>0</v>
      </c>
      <c r="H1529">
        <f>'CLZ Pr'!E1529</f>
        <v>0</v>
      </c>
      <c r="I1529">
        <f>'CLZ Pr'!U1529</f>
        <v>0</v>
      </c>
    </row>
    <row r="1530" spans="1:9">
      <c r="A1530" s="13" t="str">
        <f>IF('CLZ Pr'!C1530 = "", "", 'CLZ Pr'!C1530)</f>
        <v/>
      </c>
      <c r="B1530">
        <f>'CLZ Pr'!O1530</f>
        <v>0</v>
      </c>
      <c r="C1530" s="14">
        <f>'CLZ Pr'!H1530</f>
        <v>0</v>
      </c>
      <c r="D1530">
        <f>'CLZ Pr'!W1530</f>
        <v>0</v>
      </c>
      <c r="E1530">
        <f>'CLZ Pr'!B1530</f>
        <v>0</v>
      </c>
      <c r="F1530">
        <f>'CLZ Pr'!N1530</f>
        <v>0</v>
      </c>
      <c r="G1530">
        <f>'CLZ Pr'!X1530</f>
        <v>0</v>
      </c>
      <c r="H1530">
        <f>'CLZ Pr'!E1530</f>
        <v>0</v>
      </c>
      <c r="I1530">
        <f>'CLZ Pr'!U1530</f>
        <v>0</v>
      </c>
    </row>
    <row r="1531" spans="1:9">
      <c r="A1531" s="13" t="str">
        <f>IF('CLZ Pr'!C1531 = "", "", 'CLZ Pr'!C1531)</f>
        <v/>
      </c>
      <c r="B1531">
        <f>'CLZ Pr'!O1531</f>
        <v>0</v>
      </c>
      <c r="C1531" s="14">
        <f>'CLZ Pr'!H1531</f>
        <v>0</v>
      </c>
      <c r="D1531">
        <f>'CLZ Pr'!W1531</f>
        <v>0</v>
      </c>
      <c r="E1531">
        <f>'CLZ Pr'!B1531</f>
        <v>0</v>
      </c>
      <c r="F1531">
        <f>'CLZ Pr'!N1531</f>
        <v>0</v>
      </c>
      <c r="G1531">
        <f>'CLZ Pr'!X1531</f>
        <v>0</v>
      </c>
      <c r="H1531">
        <f>'CLZ Pr'!E1531</f>
        <v>0</v>
      </c>
      <c r="I1531">
        <f>'CLZ Pr'!U1531</f>
        <v>0</v>
      </c>
    </row>
    <row r="1532" spans="1:9">
      <c r="A1532" s="13" t="str">
        <f>IF('CLZ Pr'!C1532 = "", "", 'CLZ Pr'!C1532)</f>
        <v/>
      </c>
      <c r="B1532">
        <f>'CLZ Pr'!O1532</f>
        <v>0</v>
      </c>
      <c r="C1532" s="14">
        <f>'CLZ Pr'!H1532</f>
        <v>0</v>
      </c>
      <c r="D1532">
        <f>'CLZ Pr'!W1532</f>
        <v>0</v>
      </c>
      <c r="E1532">
        <f>'CLZ Pr'!B1532</f>
        <v>0</v>
      </c>
      <c r="F1532">
        <f>'CLZ Pr'!N1532</f>
        <v>0</v>
      </c>
      <c r="G1532">
        <f>'CLZ Pr'!X1532</f>
        <v>0</v>
      </c>
      <c r="H1532">
        <f>'CLZ Pr'!E1532</f>
        <v>0</v>
      </c>
      <c r="I1532">
        <f>'CLZ Pr'!U1532</f>
        <v>0</v>
      </c>
    </row>
    <row r="1533" spans="1:9">
      <c r="A1533" s="13" t="str">
        <f>IF('CLZ Pr'!C1533 = "", "", 'CLZ Pr'!C1533)</f>
        <v/>
      </c>
      <c r="B1533">
        <f>'CLZ Pr'!O1533</f>
        <v>0</v>
      </c>
      <c r="C1533" s="14">
        <f>'CLZ Pr'!H1533</f>
        <v>0</v>
      </c>
      <c r="D1533">
        <f>'CLZ Pr'!W1533</f>
        <v>0</v>
      </c>
      <c r="E1533">
        <f>'CLZ Pr'!B1533</f>
        <v>0</v>
      </c>
      <c r="F1533">
        <f>'CLZ Pr'!N1533</f>
        <v>0</v>
      </c>
      <c r="G1533">
        <f>'CLZ Pr'!X1533</f>
        <v>0</v>
      </c>
      <c r="H1533">
        <f>'CLZ Pr'!E1533</f>
        <v>0</v>
      </c>
      <c r="I1533">
        <f>'CLZ Pr'!U1533</f>
        <v>0</v>
      </c>
    </row>
    <row r="1534" spans="1:9">
      <c r="A1534" s="13" t="str">
        <f>IF('CLZ Pr'!C1534 = "", "", 'CLZ Pr'!C1534)</f>
        <v/>
      </c>
      <c r="B1534">
        <f>'CLZ Pr'!O1534</f>
        <v>0</v>
      </c>
      <c r="C1534" s="14">
        <f>'CLZ Pr'!H1534</f>
        <v>0</v>
      </c>
      <c r="D1534">
        <f>'CLZ Pr'!W1534</f>
        <v>0</v>
      </c>
      <c r="E1534">
        <f>'CLZ Pr'!B1534</f>
        <v>0</v>
      </c>
      <c r="F1534">
        <f>'CLZ Pr'!N1534</f>
        <v>0</v>
      </c>
      <c r="G1534">
        <f>'CLZ Pr'!X1534</f>
        <v>0</v>
      </c>
      <c r="H1534">
        <f>'CLZ Pr'!E1534</f>
        <v>0</v>
      </c>
      <c r="I1534">
        <f>'CLZ Pr'!U1534</f>
        <v>0</v>
      </c>
    </row>
    <row r="1535" spans="1:9">
      <c r="A1535" s="13" t="str">
        <f>IF('CLZ Pr'!C1535 = "", "", 'CLZ Pr'!C1535)</f>
        <v/>
      </c>
      <c r="B1535">
        <f>'CLZ Pr'!O1535</f>
        <v>0</v>
      </c>
      <c r="C1535" s="14">
        <f>'CLZ Pr'!H1535</f>
        <v>0</v>
      </c>
      <c r="D1535">
        <f>'CLZ Pr'!W1535</f>
        <v>0</v>
      </c>
      <c r="E1535">
        <f>'CLZ Pr'!B1535</f>
        <v>0</v>
      </c>
      <c r="F1535">
        <f>'CLZ Pr'!N1535</f>
        <v>0</v>
      </c>
      <c r="G1535">
        <f>'CLZ Pr'!X1535</f>
        <v>0</v>
      </c>
      <c r="H1535">
        <f>'CLZ Pr'!E1535</f>
        <v>0</v>
      </c>
      <c r="I1535">
        <f>'CLZ Pr'!U1535</f>
        <v>0</v>
      </c>
    </row>
    <row r="1536" spans="1:9">
      <c r="A1536" s="13" t="str">
        <f>IF('CLZ Pr'!C1536 = "", "", 'CLZ Pr'!C1536)</f>
        <v/>
      </c>
      <c r="B1536">
        <f>'CLZ Pr'!O1536</f>
        <v>0</v>
      </c>
      <c r="C1536" s="14">
        <f>'CLZ Pr'!H1536</f>
        <v>0</v>
      </c>
      <c r="D1536">
        <f>'CLZ Pr'!W1536</f>
        <v>0</v>
      </c>
      <c r="E1536">
        <f>'CLZ Pr'!B1536</f>
        <v>0</v>
      </c>
      <c r="F1536">
        <f>'CLZ Pr'!N1536</f>
        <v>0</v>
      </c>
      <c r="G1536">
        <f>'CLZ Pr'!X1536</f>
        <v>0</v>
      </c>
      <c r="H1536">
        <f>'CLZ Pr'!E1536</f>
        <v>0</v>
      </c>
      <c r="I1536">
        <f>'CLZ Pr'!U1536</f>
        <v>0</v>
      </c>
    </row>
    <row r="1537" spans="1:9">
      <c r="A1537" s="13" t="str">
        <f>IF('CLZ Pr'!C1537 = "", "", 'CLZ Pr'!C1537)</f>
        <v/>
      </c>
      <c r="B1537">
        <f>'CLZ Pr'!O1537</f>
        <v>0</v>
      </c>
      <c r="C1537" s="14">
        <f>'CLZ Pr'!H1537</f>
        <v>0</v>
      </c>
      <c r="D1537">
        <f>'CLZ Pr'!W1537</f>
        <v>0</v>
      </c>
      <c r="E1537">
        <f>'CLZ Pr'!B1537</f>
        <v>0</v>
      </c>
      <c r="F1537">
        <f>'CLZ Pr'!N1537</f>
        <v>0</v>
      </c>
      <c r="G1537">
        <f>'CLZ Pr'!X1537</f>
        <v>0</v>
      </c>
      <c r="H1537">
        <f>'CLZ Pr'!E1537</f>
        <v>0</v>
      </c>
      <c r="I1537">
        <f>'CLZ Pr'!U1537</f>
        <v>0</v>
      </c>
    </row>
    <row r="1538" spans="1:9">
      <c r="A1538" s="13" t="str">
        <f>IF('CLZ Pr'!C1538 = "", "", 'CLZ Pr'!C1538)</f>
        <v/>
      </c>
      <c r="B1538">
        <f>'CLZ Pr'!O1538</f>
        <v>0</v>
      </c>
      <c r="C1538" s="14">
        <f>'CLZ Pr'!H1538</f>
        <v>0</v>
      </c>
      <c r="D1538">
        <f>'CLZ Pr'!W1538</f>
        <v>0</v>
      </c>
      <c r="E1538">
        <f>'CLZ Pr'!B1538</f>
        <v>0</v>
      </c>
      <c r="F1538">
        <f>'CLZ Pr'!N1538</f>
        <v>0</v>
      </c>
      <c r="G1538">
        <f>'CLZ Pr'!X1538</f>
        <v>0</v>
      </c>
      <c r="H1538">
        <f>'CLZ Pr'!E1538</f>
        <v>0</v>
      </c>
      <c r="I1538">
        <f>'CLZ Pr'!U1538</f>
        <v>0</v>
      </c>
    </row>
    <row r="1539" spans="1:9">
      <c r="A1539" s="13" t="str">
        <f>IF('CLZ Pr'!C1539 = "", "", 'CLZ Pr'!C1539)</f>
        <v/>
      </c>
      <c r="B1539">
        <f>'CLZ Pr'!O1539</f>
        <v>0</v>
      </c>
      <c r="C1539" s="14">
        <f>'CLZ Pr'!H1539</f>
        <v>0</v>
      </c>
      <c r="D1539">
        <f>'CLZ Pr'!W1539</f>
        <v>0</v>
      </c>
      <c r="E1539">
        <f>'CLZ Pr'!B1539</f>
        <v>0</v>
      </c>
      <c r="F1539">
        <f>'CLZ Pr'!N1539</f>
        <v>0</v>
      </c>
      <c r="G1539">
        <f>'CLZ Pr'!X1539</f>
        <v>0</v>
      </c>
      <c r="H1539">
        <f>'CLZ Pr'!E1539</f>
        <v>0</v>
      </c>
      <c r="I1539">
        <f>'CLZ Pr'!U1539</f>
        <v>0</v>
      </c>
    </row>
    <row r="1540" spans="1:9">
      <c r="A1540" s="13" t="str">
        <f>IF('CLZ Pr'!C1540 = "", "", 'CLZ Pr'!C1540)</f>
        <v/>
      </c>
      <c r="B1540">
        <f>'CLZ Pr'!O1540</f>
        <v>0</v>
      </c>
      <c r="C1540" s="14">
        <f>'CLZ Pr'!H1540</f>
        <v>0</v>
      </c>
      <c r="D1540">
        <f>'CLZ Pr'!W1540</f>
        <v>0</v>
      </c>
      <c r="E1540">
        <f>'CLZ Pr'!B1540</f>
        <v>0</v>
      </c>
      <c r="F1540">
        <f>'CLZ Pr'!N1540</f>
        <v>0</v>
      </c>
      <c r="G1540">
        <f>'CLZ Pr'!X1540</f>
        <v>0</v>
      </c>
      <c r="H1540">
        <f>'CLZ Pr'!E1540</f>
        <v>0</v>
      </c>
      <c r="I1540">
        <f>'CLZ Pr'!U1540</f>
        <v>0</v>
      </c>
    </row>
    <row r="1541" spans="1:9">
      <c r="A1541" s="13" t="str">
        <f>IF('CLZ Pr'!C1541 = "", "", 'CLZ Pr'!C1541)</f>
        <v/>
      </c>
      <c r="B1541">
        <f>'CLZ Pr'!O1541</f>
        <v>0</v>
      </c>
      <c r="C1541" s="14">
        <f>'CLZ Pr'!H1541</f>
        <v>0</v>
      </c>
      <c r="D1541">
        <f>'CLZ Pr'!W1541</f>
        <v>0</v>
      </c>
      <c r="E1541">
        <f>'CLZ Pr'!B1541</f>
        <v>0</v>
      </c>
      <c r="F1541">
        <f>'CLZ Pr'!N1541</f>
        <v>0</v>
      </c>
      <c r="G1541">
        <f>'CLZ Pr'!X1541</f>
        <v>0</v>
      </c>
      <c r="H1541">
        <f>'CLZ Pr'!E1541</f>
        <v>0</v>
      </c>
      <c r="I1541">
        <f>'CLZ Pr'!U1541</f>
        <v>0</v>
      </c>
    </row>
    <row r="1542" spans="1:9">
      <c r="A1542" s="13" t="str">
        <f>IF('CLZ Pr'!C1542 = "", "", 'CLZ Pr'!C1542)</f>
        <v/>
      </c>
      <c r="B1542">
        <f>'CLZ Pr'!O1542</f>
        <v>0</v>
      </c>
      <c r="C1542" s="14">
        <f>'CLZ Pr'!H1542</f>
        <v>0</v>
      </c>
      <c r="D1542">
        <f>'CLZ Pr'!W1542</f>
        <v>0</v>
      </c>
      <c r="E1542">
        <f>'CLZ Pr'!B1542</f>
        <v>0</v>
      </c>
      <c r="F1542">
        <f>'CLZ Pr'!N1542</f>
        <v>0</v>
      </c>
      <c r="G1542">
        <f>'CLZ Pr'!X1542</f>
        <v>0</v>
      </c>
      <c r="H1542">
        <f>'CLZ Pr'!E1542</f>
        <v>0</v>
      </c>
      <c r="I1542">
        <f>'CLZ Pr'!U1542</f>
        <v>0</v>
      </c>
    </row>
    <row r="1543" spans="1:9">
      <c r="A1543" s="13" t="str">
        <f>IF('CLZ Pr'!C1543 = "", "", 'CLZ Pr'!C1543)</f>
        <v/>
      </c>
      <c r="B1543">
        <f>'CLZ Pr'!O1543</f>
        <v>0</v>
      </c>
      <c r="C1543" s="14">
        <f>'CLZ Pr'!H1543</f>
        <v>0</v>
      </c>
      <c r="D1543">
        <f>'CLZ Pr'!W1543</f>
        <v>0</v>
      </c>
      <c r="E1543">
        <f>'CLZ Pr'!B1543</f>
        <v>0</v>
      </c>
      <c r="F1543">
        <f>'CLZ Pr'!N1543</f>
        <v>0</v>
      </c>
      <c r="G1543">
        <f>'CLZ Pr'!X1543</f>
        <v>0</v>
      </c>
      <c r="H1543">
        <f>'CLZ Pr'!E1543</f>
        <v>0</v>
      </c>
      <c r="I1543">
        <f>'CLZ Pr'!U1543</f>
        <v>0</v>
      </c>
    </row>
    <row r="1544" spans="1:9">
      <c r="A1544" s="13" t="str">
        <f>IF('CLZ Pr'!C1544 = "", "", 'CLZ Pr'!C1544)</f>
        <v/>
      </c>
      <c r="B1544">
        <f>'CLZ Pr'!O1544</f>
        <v>0</v>
      </c>
      <c r="C1544" s="14">
        <f>'CLZ Pr'!H1544</f>
        <v>0</v>
      </c>
      <c r="D1544">
        <f>'CLZ Pr'!W1544</f>
        <v>0</v>
      </c>
      <c r="E1544">
        <f>'CLZ Pr'!B1544</f>
        <v>0</v>
      </c>
      <c r="F1544">
        <f>'CLZ Pr'!N1544</f>
        <v>0</v>
      </c>
      <c r="G1544">
        <f>'CLZ Pr'!X1544</f>
        <v>0</v>
      </c>
      <c r="H1544">
        <f>'CLZ Pr'!E1544</f>
        <v>0</v>
      </c>
      <c r="I1544">
        <f>'CLZ Pr'!U1544</f>
        <v>0</v>
      </c>
    </row>
    <row r="1545" spans="1:9">
      <c r="A1545" s="13" t="str">
        <f>IF('CLZ Pr'!C1545 = "", "", 'CLZ Pr'!C1545)</f>
        <v/>
      </c>
      <c r="B1545">
        <f>'CLZ Pr'!O1545</f>
        <v>0</v>
      </c>
      <c r="C1545" s="14">
        <f>'CLZ Pr'!H1545</f>
        <v>0</v>
      </c>
      <c r="D1545">
        <f>'CLZ Pr'!W1545</f>
        <v>0</v>
      </c>
      <c r="E1545">
        <f>'CLZ Pr'!B1545</f>
        <v>0</v>
      </c>
      <c r="F1545">
        <f>'CLZ Pr'!N1545</f>
        <v>0</v>
      </c>
      <c r="G1545">
        <f>'CLZ Pr'!X1545</f>
        <v>0</v>
      </c>
      <c r="H1545">
        <f>'CLZ Pr'!E1545</f>
        <v>0</v>
      </c>
      <c r="I1545">
        <f>'CLZ Pr'!U1545</f>
        <v>0</v>
      </c>
    </row>
    <row r="1546" spans="1:9">
      <c r="A1546" s="13" t="str">
        <f>IF('CLZ Pr'!C1546 = "", "", 'CLZ Pr'!C1546)</f>
        <v/>
      </c>
      <c r="B1546">
        <f>'CLZ Pr'!O1546</f>
        <v>0</v>
      </c>
      <c r="C1546" s="14">
        <f>'CLZ Pr'!H1546</f>
        <v>0</v>
      </c>
      <c r="D1546">
        <f>'CLZ Pr'!W1546</f>
        <v>0</v>
      </c>
      <c r="E1546">
        <f>'CLZ Pr'!B1546</f>
        <v>0</v>
      </c>
      <c r="F1546">
        <f>'CLZ Pr'!N1546</f>
        <v>0</v>
      </c>
      <c r="G1546">
        <f>'CLZ Pr'!X1546</f>
        <v>0</v>
      </c>
      <c r="H1546">
        <f>'CLZ Pr'!E1546</f>
        <v>0</v>
      </c>
      <c r="I1546">
        <f>'CLZ Pr'!U1546</f>
        <v>0</v>
      </c>
    </row>
    <row r="1547" spans="1:9">
      <c r="A1547" s="13" t="str">
        <f>IF('CLZ Pr'!C1547 = "", "", 'CLZ Pr'!C1547)</f>
        <v/>
      </c>
      <c r="B1547">
        <f>'CLZ Pr'!O1547</f>
        <v>0</v>
      </c>
      <c r="C1547" s="14">
        <f>'CLZ Pr'!H1547</f>
        <v>0</v>
      </c>
      <c r="D1547">
        <f>'CLZ Pr'!W1547</f>
        <v>0</v>
      </c>
      <c r="E1547">
        <f>'CLZ Pr'!B1547</f>
        <v>0</v>
      </c>
      <c r="F1547">
        <f>'CLZ Pr'!N1547</f>
        <v>0</v>
      </c>
      <c r="G1547">
        <f>'CLZ Pr'!X1547</f>
        <v>0</v>
      </c>
      <c r="H1547">
        <f>'CLZ Pr'!E1547</f>
        <v>0</v>
      </c>
      <c r="I1547">
        <f>'CLZ Pr'!U1547</f>
        <v>0</v>
      </c>
    </row>
    <row r="1548" spans="1:9">
      <c r="A1548" s="13" t="str">
        <f>IF('CLZ Pr'!C1548 = "", "", 'CLZ Pr'!C1548)</f>
        <v/>
      </c>
      <c r="B1548">
        <f>'CLZ Pr'!O1548</f>
        <v>0</v>
      </c>
      <c r="C1548" s="14">
        <f>'CLZ Pr'!H1548</f>
        <v>0</v>
      </c>
      <c r="D1548">
        <f>'CLZ Pr'!W1548</f>
        <v>0</v>
      </c>
      <c r="E1548">
        <f>'CLZ Pr'!B1548</f>
        <v>0</v>
      </c>
      <c r="F1548">
        <f>'CLZ Pr'!N1548</f>
        <v>0</v>
      </c>
      <c r="G1548">
        <f>'CLZ Pr'!X1548</f>
        <v>0</v>
      </c>
      <c r="H1548">
        <f>'CLZ Pr'!E1548</f>
        <v>0</v>
      </c>
      <c r="I1548">
        <f>'CLZ Pr'!U1548</f>
        <v>0</v>
      </c>
    </row>
    <row r="1549" spans="1:9">
      <c r="A1549" s="13" t="str">
        <f>IF('CLZ Pr'!C1549 = "", "", 'CLZ Pr'!C1549)</f>
        <v/>
      </c>
      <c r="B1549">
        <f>'CLZ Pr'!O1549</f>
        <v>0</v>
      </c>
      <c r="C1549" s="14">
        <f>'CLZ Pr'!H1549</f>
        <v>0</v>
      </c>
      <c r="D1549">
        <f>'CLZ Pr'!W1549</f>
        <v>0</v>
      </c>
      <c r="E1549">
        <f>'CLZ Pr'!B1549</f>
        <v>0</v>
      </c>
      <c r="F1549">
        <f>'CLZ Pr'!N1549</f>
        <v>0</v>
      </c>
      <c r="G1549">
        <f>'CLZ Pr'!X1549</f>
        <v>0</v>
      </c>
      <c r="H1549">
        <f>'CLZ Pr'!E1549</f>
        <v>0</v>
      </c>
      <c r="I1549">
        <f>'CLZ Pr'!U1549</f>
        <v>0</v>
      </c>
    </row>
    <row r="1550" spans="1:9">
      <c r="A1550" s="13" t="str">
        <f>IF('CLZ Pr'!C1550 = "", "", 'CLZ Pr'!C1550)</f>
        <v/>
      </c>
      <c r="B1550">
        <f>'CLZ Pr'!O1550</f>
        <v>0</v>
      </c>
      <c r="C1550" s="14">
        <f>'CLZ Pr'!H1550</f>
        <v>0</v>
      </c>
      <c r="D1550">
        <f>'CLZ Pr'!W1550</f>
        <v>0</v>
      </c>
      <c r="E1550">
        <f>'CLZ Pr'!B1550</f>
        <v>0</v>
      </c>
      <c r="F1550">
        <f>'CLZ Pr'!N1550</f>
        <v>0</v>
      </c>
      <c r="G1550">
        <f>'CLZ Pr'!X1550</f>
        <v>0</v>
      </c>
      <c r="H1550">
        <f>'CLZ Pr'!E1550</f>
        <v>0</v>
      </c>
      <c r="I1550">
        <f>'CLZ Pr'!U1550</f>
        <v>0</v>
      </c>
    </row>
    <row r="1551" spans="1:9">
      <c r="A1551" s="13" t="str">
        <f>IF('CLZ Pr'!C1551 = "", "", 'CLZ Pr'!C1551)</f>
        <v/>
      </c>
      <c r="B1551">
        <f>'CLZ Pr'!O1551</f>
        <v>0</v>
      </c>
      <c r="C1551" s="14">
        <f>'CLZ Pr'!H1551</f>
        <v>0</v>
      </c>
      <c r="D1551">
        <f>'CLZ Pr'!W1551</f>
        <v>0</v>
      </c>
      <c r="E1551">
        <f>'CLZ Pr'!B1551</f>
        <v>0</v>
      </c>
      <c r="F1551">
        <f>'CLZ Pr'!N1551</f>
        <v>0</v>
      </c>
      <c r="G1551">
        <f>'CLZ Pr'!X1551</f>
        <v>0</v>
      </c>
      <c r="H1551">
        <f>'CLZ Pr'!E1551</f>
        <v>0</v>
      </c>
      <c r="I1551">
        <f>'CLZ Pr'!U1551</f>
        <v>0</v>
      </c>
    </row>
    <row r="1552" spans="1:9">
      <c r="A1552" s="13" t="str">
        <f>IF('CLZ Pr'!C1552 = "", "", 'CLZ Pr'!C1552)</f>
        <v/>
      </c>
      <c r="B1552">
        <f>'CLZ Pr'!O1552</f>
        <v>0</v>
      </c>
      <c r="C1552" s="14">
        <f>'CLZ Pr'!H1552</f>
        <v>0</v>
      </c>
      <c r="D1552">
        <f>'CLZ Pr'!W1552</f>
        <v>0</v>
      </c>
      <c r="E1552">
        <f>'CLZ Pr'!B1552</f>
        <v>0</v>
      </c>
      <c r="F1552">
        <f>'CLZ Pr'!N1552</f>
        <v>0</v>
      </c>
      <c r="G1552">
        <f>'CLZ Pr'!X1552</f>
        <v>0</v>
      </c>
      <c r="H1552">
        <f>'CLZ Pr'!E1552</f>
        <v>0</v>
      </c>
      <c r="I1552">
        <f>'CLZ Pr'!U1552</f>
        <v>0</v>
      </c>
    </row>
    <row r="1553" spans="1:9">
      <c r="A1553" s="13" t="str">
        <f>IF('CLZ Pr'!C1553 = "", "", 'CLZ Pr'!C1553)</f>
        <v/>
      </c>
      <c r="B1553">
        <f>'CLZ Pr'!O1553</f>
        <v>0</v>
      </c>
      <c r="C1553" s="14">
        <f>'CLZ Pr'!H1553</f>
        <v>0</v>
      </c>
      <c r="D1553">
        <f>'CLZ Pr'!W1553</f>
        <v>0</v>
      </c>
      <c r="E1553">
        <f>'CLZ Pr'!B1553</f>
        <v>0</v>
      </c>
      <c r="F1553">
        <f>'CLZ Pr'!N1553</f>
        <v>0</v>
      </c>
      <c r="G1553">
        <f>'CLZ Pr'!X1553</f>
        <v>0</v>
      </c>
      <c r="H1553">
        <f>'CLZ Pr'!E1553</f>
        <v>0</v>
      </c>
      <c r="I1553">
        <f>'CLZ Pr'!U1553</f>
        <v>0</v>
      </c>
    </row>
    <row r="1554" spans="1:9">
      <c r="A1554" s="13" t="str">
        <f>IF('CLZ Pr'!C1554 = "", "", 'CLZ Pr'!C1554)</f>
        <v/>
      </c>
      <c r="B1554">
        <f>'CLZ Pr'!O1554</f>
        <v>0</v>
      </c>
      <c r="C1554" s="14">
        <f>'CLZ Pr'!H1554</f>
        <v>0</v>
      </c>
      <c r="D1554">
        <f>'CLZ Pr'!W1554</f>
        <v>0</v>
      </c>
      <c r="E1554">
        <f>'CLZ Pr'!B1554</f>
        <v>0</v>
      </c>
      <c r="F1554">
        <f>'CLZ Pr'!N1554</f>
        <v>0</v>
      </c>
      <c r="G1554">
        <f>'CLZ Pr'!X1554</f>
        <v>0</v>
      </c>
      <c r="H1554">
        <f>'CLZ Pr'!E1554</f>
        <v>0</v>
      </c>
      <c r="I1554">
        <f>'CLZ Pr'!U1554</f>
        <v>0</v>
      </c>
    </row>
    <row r="1555" spans="1:9">
      <c r="A1555" s="13" t="str">
        <f>IF('CLZ Pr'!C1555 = "", "", 'CLZ Pr'!C1555)</f>
        <v/>
      </c>
      <c r="B1555">
        <f>'CLZ Pr'!O1555</f>
        <v>0</v>
      </c>
      <c r="C1555" s="14">
        <f>'CLZ Pr'!H1555</f>
        <v>0</v>
      </c>
      <c r="D1555">
        <f>'CLZ Pr'!W1555</f>
        <v>0</v>
      </c>
      <c r="E1555">
        <f>'CLZ Pr'!B1555</f>
        <v>0</v>
      </c>
      <c r="F1555">
        <f>'CLZ Pr'!N1555</f>
        <v>0</v>
      </c>
      <c r="G1555">
        <f>'CLZ Pr'!X1555</f>
        <v>0</v>
      </c>
      <c r="H1555">
        <f>'CLZ Pr'!E1555</f>
        <v>0</v>
      </c>
      <c r="I1555">
        <f>'CLZ Pr'!U1555</f>
        <v>0</v>
      </c>
    </row>
    <row r="1556" spans="1:9">
      <c r="A1556" s="13" t="str">
        <f>IF('CLZ Pr'!C1556 = "", "", 'CLZ Pr'!C1556)</f>
        <v/>
      </c>
      <c r="B1556">
        <f>'CLZ Pr'!O1556</f>
        <v>0</v>
      </c>
      <c r="C1556" s="14">
        <f>'CLZ Pr'!H1556</f>
        <v>0</v>
      </c>
      <c r="D1556">
        <f>'CLZ Pr'!W1556</f>
        <v>0</v>
      </c>
      <c r="E1556">
        <f>'CLZ Pr'!B1556</f>
        <v>0</v>
      </c>
      <c r="F1556">
        <f>'CLZ Pr'!N1556</f>
        <v>0</v>
      </c>
      <c r="G1556">
        <f>'CLZ Pr'!X1556</f>
        <v>0</v>
      </c>
      <c r="H1556">
        <f>'CLZ Pr'!E1556</f>
        <v>0</v>
      </c>
      <c r="I1556">
        <f>'CLZ Pr'!U1556</f>
        <v>0</v>
      </c>
    </row>
    <row r="1557" spans="1:9">
      <c r="A1557" s="13" t="str">
        <f>IF('CLZ Pr'!C1557 = "", "", 'CLZ Pr'!C1557)</f>
        <v/>
      </c>
      <c r="B1557">
        <f>'CLZ Pr'!O1557</f>
        <v>0</v>
      </c>
      <c r="C1557" s="14">
        <f>'CLZ Pr'!H1557</f>
        <v>0</v>
      </c>
      <c r="D1557">
        <f>'CLZ Pr'!W1557</f>
        <v>0</v>
      </c>
      <c r="E1557">
        <f>'CLZ Pr'!B1557</f>
        <v>0</v>
      </c>
      <c r="F1557">
        <f>'CLZ Pr'!N1557</f>
        <v>0</v>
      </c>
      <c r="G1557">
        <f>'CLZ Pr'!X1557</f>
        <v>0</v>
      </c>
      <c r="H1557">
        <f>'CLZ Pr'!E1557</f>
        <v>0</v>
      </c>
      <c r="I1557">
        <f>'CLZ Pr'!U1557</f>
        <v>0</v>
      </c>
    </row>
    <row r="1558" spans="1:9">
      <c r="A1558" s="13" t="str">
        <f>IF('CLZ Pr'!C1558 = "", "", 'CLZ Pr'!C1558)</f>
        <v/>
      </c>
      <c r="B1558">
        <f>'CLZ Pr'!O1558</f>
        <v>0</v>
      </c>
      <c r="C1558" s="14">
        <f>'CLZ Pr'!H1558</f>
        <v>0</v>
      </c>
      <c r="D1558">
        <f>'CLZ Pr'!W1558</f>
        <v>0</v>
      </c>
      <c r="E1558">
        <f>'CLZ Pr'!B1558</f>
        <v>0</v>
      </c>
      <c r="F1558">
        <f>'CLZ Pr'!N1558</f>
        <v>0</v>
      </c>
      <c r="G1558">
        <f>'CLZ Pr'!X1558</f>
        <v>0</v>
      </c>
      <c r="H1558">
        <f>'CLZ Pr'!E1558</f>
        <v>0</v>
      </c>
      <c r="I1558">
        <f>'CLZ Pr'!U1558</f>
        <v>0</v>
      </c>
    </row>
    <row r="1559" spans="1:9">
      <c r="A1559" s="13" t="str">
        <f>IF('CLZ Pr'!C1559 = "", "", 'CLZ Pr'!C1559)</f>
        <v/>
      </c>
      <c r="B1559">
        <f>'CLZ Pr'!O1559</f>
        <v>0</v>
      </c>
      <c r="C1559" s="14">
        <f>'CLZ Pr'!H1559</f>
        <v>0</v>
      </c>
      <c r="D1559">
        <f>'CLZ Pr'!W1559</f>
        <v>0</v>
      </c>
      <c r="E1559">
        <f>'CLZ Pr'!B1559</f>
        <v>0</v>
      </c>
      <c r="F1559">
        <f>'CLZ Pr'!N1559</f>
        <v>0</v>
      </c>
      <c r="G1559">
        <f>'CLZ Pr'!X1559</f>
        <v>0</v>
      </c>
      <c r="H1559">
        <f>'CLZ Pr'!E1559</f>
        <v>0</v>
      </c>
      <c r="I1559">
        <f>'CLZ Pr'!U1559</f>
        <v>0</v>
      </c>
    </row>
    <row r="1560" spans="1:9">
      <c r="A1560" s="13" t="str">
        <f>IF('CLZ Pr'!C1560 = "", "", 'CLZ Pr'!C1560)</f>
        <v/>
      </c>
      <c r="B1560">
        <f>'CLZ Pr'!O1560</f>
        <v>0</v>
      </c>
      <c r="C1560" s="14">
        <f>'CLZ Pr'!H1560</f>
        <v>0</v>
      </c>
      <c r="D1560">
        <f>'CLZ Pr'!W1560</f>
        <v>0</v>
      </c>
      <c r="E1560">
        <f>'CLZ Pr'!B1560</f>
        <v>0</v>
      </c>
      <c r="F1560">
        <f>'CLZ Pr'!N1560</f>
        <v>0</v>
      </c>
      <c r="G1560">
        <f>'CLZ Pr'!X1560</f>
        <v>0</v>
      </c>
      <c r="H1560">
        <f>'CLZ Pr'!E1560</f>
        <v>0</v>
      </c>
      <c r="I1560">
        <f>'CLZ Pr'!U1560</f>
        <v>0</v>
      </c>
    </row>
    <row r="1561" spans="1:9">
      <c r="A1561" s="13" t="str">
        <f>IF('CLZ Pr'!C1561 = "", "", 'CLZ Pr'!C1561)</f>
        <v/>
      </c>
      <c r="B1561">
        <f>'CLZ Pr'!O1561</f>
        <v>0</v>
      </c>
      <c r="C1561" s="14">
        <f>'CLZ Pr'!H1561</f>
        <v>0</v>
      </c>
      <c r="D1561">
        <f>'CLZ Pr'!W1561</f>
        <v>0</v>
      </c>
      <c r="E1561">
        <f>'CLZ Pr'!B1561</f>
        <v>0</v>
      </c>
      <c r="F1561">
        <f>'CLZ Pr'!N1561</f>
        <v>0</v>
      </c>
      <c r="G1561">
        <f>'CLZ Pr'!X1561</f>
        <v>0</v>
      </c>
      <c r="H1561">
        <f>'CLZ Pr'!E1561</f>
        <v>0</v>
      </c>
      <c r="I1561">
        <f>'CLZ Pr'!U1561</f>
        <v>0</v>
      </c>
    </row>
    <row r="1562" spans="1:9">
      <c r="A1562" s="13" t="str">
        <f>IF('CLZ Pr'!C1562 = "", "", 'CLZ Pr'!C1562)</f>
        <v/>
      </c>
      <c r="B1562">
        <f>'CLZ Pr'!O1562</f>
        <v>0</v>
      </c>
      <c r="C1562" s="14">
        <f>'CLZ Pr'!H1562</f>
        <v>0</v>
      </c>
      <c r="D1562">
        <f>'CLZ Pr'!W1562</f>
        <v>0</v>
      </c>
      <c r="E1562">
        <f>'CLZ Pr'!B1562</f>
        <v>0</v>
      </c>
      <c r="F1562">
        <f>'CLZ Pr'!N1562</f>
        <v>0</v>
      </c>
      <c r="G1562">
        <f>'CLZ Pr'!X1562</f>
        <v>0</v>
      </c>
      <c r="H1562">
        <f>'CLZ Pr'!E1562</f>
        <v>0</v>
      </c>
      <c r="I1562">
        <f>'CLZ Pr'!U1562</f>
        <v>0</v>
      </c>
    </row>
    <row r="1563" spans="1:9">
      <c r="A1563" s="13" t="str">
        <f>IF('CLZ Pr'!C1563 = "", "", 'CLZ Pr'!C1563)</f>
        <v/>
      </c>
      <c r="B1563">
        <f>'CLZ Pr'!O1563</f>
        <v>0</v>
      </c>
      <c r="C1563" s="14">
        <f>'CLZ Pr'!H1563</f>
        <v>0</v>
      </c>
      <c r="D1563">
        <f>'CLZ Pr'!W1563</f>
        <v>0</v>
      </c>
      <c r="E1563">
        <f>'CLZ Pr'!B1563</f>
        <v>0</v>
      </c>
      <c r="F1563">
        <f>'CLZ Pr'!N1563</f>
        <v>0</v>
      </c>
      <c r="G1563">
        <f>'CLZ Pr'!X1563</f>
        <v>0</v>
      </c>
      <c r="H1563">
        <f>'CLZ Pr'!E1563</f>
        <v>0</v>
      </c>
      <c r="I1563">
        <f>'CLZ Pr'!U1563</f>
        <v>0</v>
      </c>
    </row>
    <row r="1564" spans="1:9">
      <c r="A1564" s="13" t="str">
        <f>IF('CLZ Pr'!C1564 = "", "", 'CLZ Pr'!C1564)</f>
        <v/>
      </c>
      <c r="B1564">
        <f>'CLZ Pr'!O1564</f>
        <v>0</v>
      </c>
      <c r="C1564" s="14">
        <f>'CLZ Pr'!H1564</f>
        <v>0</v>
      </c>
      <c r="D1564">
        <f>'CLZ Pr'!W1564</f>
        <v>0</v>
      </c>
      <c r="E1564">
        <f>'CLZ Pr'!B1564</f>
        <v>0</v>
      </c>
      <c r="F1564">
        <f>'CLZ Pr'!N1564</f>
        <v>0</v>
      </c>
      <c r="G1564">
        <f>'CLZ Pr'!X1564</f>
        <v>0</v>
      </c>
      <c r="H1564">
        <f>'CLZ Pr'!E1564</f>
        <v>0</v>
      </c>
      <c r="I1564">
        <f>'CLZ Pr'!U1564</f>
        <v>0</v>
      </c>
    </row>
    <row r="1565" spans="1:9">
      <c r="A1565" s="13" t="str">
        <f>IF('CLZ Pr'!C1565 = "", "", 'CLZ Pr'!C1565)</f>
        <v/>
      </c>
      <c r="B1565">
        <f>'CLZ Pr'!O1565</f>
        <v>0</v>
      </c>
      <c r="C1565" s="14">
        <f>'CLZ Pr'!H1565</f>
        <v>0</v>
      </c>
      <c r="D1565">
        <f>'CLZ Pr'!W1565</f>
        <v>0</v>
      </c>
      <c r="E1565">
        <f>'CLZ Pr'!B1565</f>
        <v>0</v>
      </c>
      <c r="F1565">
        <f>'CLZ Pr'!N1565</f>
        <v>0</v>
      </c>
      <c r="G1565">
        <f>'CLZ Pr'!X1565</f>
        <v>0</v>
      </c>
      <c r="H1565">
        <f>'CLZ Pr'!E1565</f>
        <v>0</v>
      </c>
      <c r="I1565">
        <f>'CLZ Pr'!U1565</f>
        <v>0</v>
      </c>
    </row>
    <row r="1566" spans="1:9">
      <c r="A1566" s="13" t="str">
        <f>IF('CLZ Pr'!C1566 = "", "", 'CLZ Pr'!C1566)</f>
        <v/>
      </c>
      <c r="B1566">
        <f>'CLZ Pr'!O1566</f>
        <v>0</v>
      </c>
      <c r="C1566" s="14">
        <f>'CLZ Pr'!H1566</f>
        <v>0</v>
      </c>
      <c r="D1566">
        <f>'CLZ Pr'!W1566</f>
        <v>0</v>
      </c>
      <c r="E1566">
        <f>'CLZ Pr'!B1566</f>
        <v>0</v>
      </c>
      <c r="F1566">
        <f>'CLZ Pr'!N1566</f>
        <v>0</v>
      </c>
      <c r="G1566">
        <f>'CLZ Pr'!X1566</f>
        <v>0</v>
      </c>
      <c r="H1566">
        <f>'CLZ Pr'!E1566</f>
        <v>0</v>
      </c>
      <c r="I1566">
        <f>'CLZ Pr'!U1566</f>
        <v>0</v>
      </c>
    </row>
    <row r="1567" spans="1:9">
      <c r="A1567" s="13" t="str">
        <f>IF('CLZ Pr'!C1567 = "", "", 'CLZ Pr'!C1567)</f>
        <v/>
      </c>
      <c r="B1567">
        <f>'CLZ Pr'!O1567</f>
        <v>0</v>
      </c>
      <c r="C1567" s="14">
        <f>'CLZ Pr'!H1567</f>
        <v>0</v>
      </c>
      <c r="D1567">
        <f>'CLZ Pr'!W1567</f>
        <v>0</v>
      </c>
      <c r="E1567">
        <f>'CLZ Pr'!B1567</f>
        <v>0</v>
      </c>
      <c r="F1567">
        <f>'CLZ Pr'!N1567</f>
        <v>0</v>
      </c>
      <c r="G1567">
        <f>'CLZ Pr'!X1567</f>
        <v>0</v>
      </c>
      <c r="H1567">
        <f>'CLZ Pr'!E1567</f>
        <v>0</v>
      </c>
      <c r="I1567">
        <f>'CLZ Pr'!U1567</f>
        <v>0</v>
      </c>
    </row>
    <row r="1568" spans="1:9">
      <c r="A1568" s="13" t="str">
        <f>IF('CLZ Pr'!C1568 = "", "", 'CLZ Pr'!C1568)</f>
        <v/>
      </c>
      <c r="B1568">
        <f>'CLZ Pr'!O1568</f>
        <v>0</v>
      </c>
      <c r="C1568" s="14">
        <f>'CLZ Pr'!H1568</f>
        <v>0</v>
      </c>
      <c r="D1568">
        <f>'CLZ Pr'!W1568</f>
        <v>0</v>
      </c>
      <c r="E1568">
        <f>'CLZ Pr'!B1568</f>
        <v>0</v>
      </c>
      <c r="F1568">
        <f>'CLZ Pr'!N1568</f>
        <v>0</v>
      </c>
      <c r="G1568">
        <f>'CLZ Pr'!X1568</f>
        <v>0</v>
      </c>
      <c r="H1568">
        <f>'CLZ Pr'!E1568</f>
        <v>0</v>
      </c>
      <c r="I1568">
        <f>'CLZ Pr'!U1568</f>
        <v>0</v>
      </c>
    </row>
    <row r="1569" spans="1:9">
      <c r="A1569" s="13" t="str">
        <f>IF('CLZ Pr'!C1569 = "", "", 'CLZ Pr'!C1569)</f>
        <v/>
      </c>
      <c r="B1569">
        <f>'CLZ Pr'!O1569</f>
        <v>0</v>
      </c>
      <c r="C1569" s="14">
        <f>'CLZ Pr'!H1569</f>
        <v>0</v>
      </c>
      <c r="D1569">
        <f>'CLZ Pr'!W1569</f>
        <v>0</v>
      </c>
      <c r="E1569">
        <f>'CLZ Pr'!B1569</f>
        <v>0</v>
      </c>
      <c r="F1569">
        <f>'CLZ Pr'!N1569</f>
        <v>0</v>
      </c>
      <c r="G1569">
        <f>'CLZ Pr'!X1569</f>
        <v>0</v>
      </c>
      <c r="H1569">
        <f>'CLZ Pr'!E1569</f>
        <v>0</v>
      </c>
      <c r="I1569">
        <f>'CLZ Pr'!U1569</f>
        <v>0</v>
      </c>
    </row>
    <row r="1570" spans="1:9">
      <c r="A1570" s="13" t="str">
        <f>IF('CLZ Pr'!C1570 = "", "", 'CLZ Pr'!C1570)</f>
        <v/>
      </c>
      <c r="B1570">
        <f>'CLZ Pr'!O1570</f>
        <v>0</v>
      </c>
      <c r="C1570" s="14">
        <f>'CLZ Pr'!H1570</f>
        <v>0</v>
      </c>
      <c r="D1570">
        <f>'CLZ Pr'!W1570</f>
        <v>0</v>
      </c>
      <c r="E1570">
        <f>'CLZ Pr'!B1570</f>
        <v>0</v>
      </c>
      <c r="F1570">
        <f>'CLZ Pr'!N1570</f>
        <v>0</v>
      </c>
      <c r="G1570">
        <f>'CLZ Pr'!X1570</f>
        <v>0</v>
      </c>
      <c r="H1570">
        <f>'CLZ Pr'!E1570</f>
        <v>0</v>
      </c>
      <c r="I1570">
        <f>'CLZ Pr'!U1570</f>
        <v>0</v>
      </c>
    </row>
    <row r="1571" spans="1:9">
      <c r="A1571" s="13" t="str">
        <f>IF('CLZ Pr'!C1571 = "", "", 'CLZ Pr'!C1571)</f>
        <v/>
      </c>
      <c r="B1571">
        <f>'CLZ Pr'!O1571</f>
        <v>0</v>
      </c>
      <c r="C1571" s="14">
        <f>'CLZ Pr'!H1571</f>
        <v>0</v>
      </c>
      <c r="D1571">
        <f>'CLZ Pr'!W1571</f>
        <v>0</v>
      </c>
      <c r="E1571">
        <f>'CLZ Pr'!B1571</f>
        <v>0</v>
      </c>
      <c r="F1571">
        <f>'CLZ Pr'!N1571</f>
        <v>0</v>
      </c>
      <c r="G1571">
        <f>'CLZ Pr'!X1571</f>
        <v>0</v>
      </c>
      <c r="H1571">
        <f>'CLZ Pr'!E1571</f>
        <v>0</v>
      </c>
      <c r="I1571">
        <f>'CLZ Pr'!U1571</f>
        <v>0</v>
      </c>
    </row>
    <row r="1572" spans="1:9">
      <c r="A1572" s="13" t="str">
        <f>IF('CLZ Pr'!C1572 = "", "", 'CLZ Pr'!C1572)</f>
        <v/>
      </c>
      <c r="B1572">
        <f>'CLZ Pr'!O1572</f>
        <v>0</v>
      </c>
      <c r="C1572" s="14">
        <f>'CLZ Pr'!H1572</f>
        <v>0</v>
      </c>
      <c r="D1572">
        <f>'CLZ Pr'!W1572</f>
        <v>0</v>
      </c>
      <c r="E1572">
        <f>'CLZ Pr'!B1572</f>
        <v>0</v>
      </c>
      <c r="F1572">
        <f>'CLZ Pr'!N1572</f>
        <v>0</v>
      </c>
      <c r="G1572">
        <f>'CLZ Pr'!X1572</f>
        <v>0</v>
      </c>
      <c r="H1572">
        <f>'CLZ Pr'!E1572</f>
        <v>0</v>
      </c>
      <c r="I1572">
        <f>'CLZ Pr'!U1572</f>
        <v>0</v>
      </c>
    </row>
    <row r="1573" spans="1:9">
      <c r="A1573" s="13" t="str">
        <f>IF('CLZ Pr'!C1573 = "", "", 'CLZ Pr'!C1573)</f>
        <v/>
      </c>
      <c r="B1573">
        <f>'CLZ Pr'!O1573</f>
        <v>0</v>
      </c>
      <c r="C1573" s="14">
        <f>'CLZ Pr'!H1573</f>
        <v>0</v>
      </c>
      <c r="D1573">
        <f>'CLZ Pr'!W1573</f>
        <v>0</v>
      </c>
      <c r="E1573">
        <f>'CLZ Pr'!B1573</f>
        <v>0</v>
      </c>
      <c r="F1573">
        <f>'CLZ Pr'!N1573</f>
        <v>0</v>
      </c>
      <c r="G1573">
        <f>'CLZ Pr'!X1573</f>
        <v>0</v>
      </c>
      <c r="H1573">
        <f>'CLZ Pr'!E1573</f>
        <v>0</v>
      </c>
      <c r="I1573">
        <f>'CLZ Pr'!U1573</f>
        <v>0</v>
      </c>
    </row>
    <row r="1574" spans="1:9">
      <c r="A1574" s="13" t="str">
        <f>IF('CLZ Pr'!C1574 = "", "", 'CLZ Pr'!C1574)</f>
        <v/>
      </c>
      <c r="B1574">
        <f>'CLZ Pr'!O1574</f>
        <v>0</v>
      </c>
      <c r="C1574" s="14">
        <f>'CLZ Pr'!H1574</f>
        <v>0</v>
      </c>
      <c r="D1574">
        <f>'CLZ Pr'!W1574</f>
        <v>0</v>
      </c>
      <c r="E1574">
        <f>'CLZ Pr'!B1574</f>
        <v>0</v>
      </c>
      <c r="F1574">
        <f>'CLZ Pr'!N1574</f>
        <v>0</v>
      </c>
      <c r="G1574">
        <f>'CLZ Pr'!X1574</f>
        <v>0</v>
      </c>
      <c r="H1574">
        <f>'CLZ Pr'!E1574</f>
        <v>0</v>
      </c>
      <c r="I1574">
        <f>'CLZ Pr'!U1574</f>
        <v>0</v>
      </c>
    </row>
    <row r="1575" spans="1:9">
      <c r="A1575" s="13" t="str">
        <f>IF('CLZ Pr'!C1575 = "", "", 'CLZ Pr'!C1575)</f>
        <v/>
      </c>
      <c r="B1575">
        <f>'CLZ Pr'!O1575</f>
        <v>0</v>
      </c>
      <c r="C1575" s="14">
        <f>'CLZ Pr'!H1575</f>
        <v>0</v>
      </c>
      <c r="D1575">
        <f>'CLZ Pr'!W1575</f>
        <v>0</v>
      </c>
      <c r="E1575">
        <f>'CLZ Pr'!B1575</f>
        <v>0</v>
      </c>
      <c r="F1575">
        <f>'CLZ Pr'!N1575</f>
        <v>0</v>
      </c>
      <c r="G1575">
        <f>'CLZ Pr'!X1575</f>
        <v>0</v>
      </c>
      <c r="H1575">
        <f>'CLZ Pr'!E1575</f>
        <v>0</v>
      </c>
      <c r="I1575">
        <f>'CLZ Pr'!U1575</f>
        <v>0</v>
      </c>
    </row>
    <row r="1576" spans="1:9">
      <c r="A1576" s="13" t="str">
        <f>IF('CLZ Pr'!C1576 = "", "", 'CLZ Pr'!C1576)</f>
        <v/>
      </c>
      <c r="B1576">
        <f>'CLZ Pr'!O1576</f>
        <v>0</v>
      </c>
      <c r="C1576" s="14">
        <f>'CLZ Pr'!H1576</f>
        <v>0</v>
      </c>
      <c r="D1576">
        <f>'CLZ Pr'!W1576</f>
        <v>0</v>
      </c>
      <c r="E1576">
        <f>'CLZ Pr'!B1576</f>
        <v>0</v>
      </c>
      <c r="F1576">
        <f>'CLZ Pr'!N1576</f>
        <v>0</v>
      </c>
      <c r="G1576">
        <f>'CLZ Pr'!X1576</f>
        <v>0</v>
      </c>
      <c r="H1576">
        <f>'CLZ Pr'!E1576</f>
        <v>0</v>
      </c>
      <c r="I1576">
        <f>'CLZ Pr'!U1576</f>
        <v>0</v>
      </c>
    </row>
    <row r="1577" spans="1:9">
      <c r="A1577" s="13" t="str">
        <f>IF('CLZ Pr'!C1577 = "", "", 'CLZ Pr'!C1577)</f>
        <v/>
      </c>
      <c r="B1577">
        <f>'CLZ Pr'!O1577</f>
        <v>0</v>
      </c>
      <c r="C1577" s="14">
        <f>'CLZ Pr'!H1577</f>
        <v>0</v>
      </c>
      <c r="D1577">
        <f>'CLZ Pr'!W1577</f>
        <v>0</v>
      </c>
      <c r="E1577">
        <f>'CLZ Pr'!B1577</f>
        <v>0</v>
      </c>
      <c r="F1577">
        <f>'CLZ Pr'!N1577</f>
        <v>0</v>
      </c>
      <c r="G1577">
        <f>'CLZ Pr'!X1577</f>
        <v>0</v>
      </c>
      <c r="H1577">
        <f>'CLZ Pr'!E1577</f>
        <v>0</v>
      </c>
      <c r="I1577">
        <f>'CLZ Pr'!U1577</f>
        <v>0</v>
      </c>
    </row>
    <row r="1578" spans="1:9">
      <c r="A1578" s="13" t="str">
        <f>IF('CLZ Pr'!C1578 = "", "", 'CLZ Pr'!C1578)</f>
        <v/>
      </c>
      <c r="B1578">
        <f>'CLZ Pr'!O1578</f>
        <v>0</v>
      </c>
      <c r="C1578" s="14">
        <f>'CLZ Pr'!H1578</f>
        <v>0</v>
      </c>
      <c r="D1578">
        <f>'CLZ Pr'!W1578</f>
        <v>0</v>
      </c>
      <c r="E1578">
        <f>'CLZ Pr'!B1578</f>
        <v>0</v>
      </c>
      <c r="F1578">
        <f>'CLZ Pr'!N1578</f>
        <v>0</v>
      </c>
      <c r="G1578">
        <f>'CLZ Pr'!X1578</f>
        <v>0</v>
      </c>
      <c r="H1578">
        <f>'CLZ Pr'!E1578</f>
        <v>0</v>
      </c>
      <c r="I1578">
        <f>'CLZ Pr'!U1578</f>
        <v>0</v>
      </c>
    </row>
    <row r="1579" spans="1:9">
      <c r="A1579" s="13" t="str">
        <f>IF('CLZ Pr'!C1579 = "", "", 'CLZ Pr'!C1579)</f>
        <v/>
      </c>
      <c r="B1579">
        <f>'CLZ Pr'!O1579</f>
        <v>0</v>
      </c>
      <c r="C1579" s="14">
        <f>'CLZ Pr'!H1579</f>
        <v>0</v>
      </c>
      <c r="D1579">
        <f>'CLZ Pr'!W1579</f>
        <v>0</v>
      </c>
      <c r="E1579">
        <f>'CLZ Pr'!B1579</f>
        <v>0</v>
      </c>
      <c r="F1579">
        <f>'CLZ Pr'!N1579</f>
        <v>0</v>
      </c>
      <c r="G1579">
        <f>'CLZ Pr'!X1579</f>
        <v>0</v>
      </c>
      <c r="H1579">
        <f>'CLZ Pr'!E1579</f>
        <v>0</v>
      </c>
      <c r="I1579">
        <f>'CLZ Pr'!U1579</f>
        <v>0</v>
      </c>
    </row>
    <row r="1580" spans="1:9">
      <c r="A1580" s="13" t="str">
        <f>IF('CLZ Pr'!C1580 = "", "", 'CLZ Pr'!C1580)</f>
        <v/>
      </c>
      <c r="B1580">
        <f>'CLZ Pr'!O1580</f>
        <v>0</v>
      </c>
      <c r="C1580" s="14">
        <f>'CLZ Pr'!H1580</f>
        <v>0</v>
      </c>
      <c r="D1580">
        <f>'CLZ Pr'!W1580</f>
        <v>0</v>
      </c>
      <c r="E1580">
        <f>'CLZ Pr'!B1580</f>
        <v>0</v>
      </c>
      <c r="F1580">
        <f>'CLZ Pr'!N1580</f>
        <v>0</v>
      </c>
      <c r="G1580">
        <f>'CLZ Pr'!X1580</f>
        <v>0</v>
      </c>
      <c r="H1580">
        <f>'CLZ Pr'!E1580</f>
        <v>0</v>
      </c>
      <c r="I1580">
        <f>'CLZ Pr'!U1580</f>
        <v>0</v>
      </c>
    </row>
    <row r="1581" spans="1:9">
      <c r="A1581" s="13" t="str">
        <f>IF('CLZ Pr'!C1581 = "", "", 'CLZ Pr'!C1581)</f>
        <v/>
      </c>
      <c r="B1581">
        <f>'CLZ Pr'!O1581</f>
        <v>0</v>
      </c>
      <c r="C1581" s="14">
        <f>'CLZ Pr'!H1581</f>
        <v>0</v>
      </c>
      <c r="D1581">
        <f>'CLZ Pr'!W1581</f>
        <v>0</v>
      </c>
      <c r="E1581">
        <f>'CLZ Pr'!B1581</f>
        <v>0</v>
      </c>
      <c r="F1581">
        <f>'CLZ Pr'!N1581</f>
        <v>0</v>
      </c>
      <c r="G1581">
        <f>'CLZ Pr'!X1581</f>
        <v>0</v>
      </c>
      <c r="H1581">
        <f>'CLZ Pr'!E1581</f>
        <v>0</v>
      </c>
      <c r="I1581">
        <f>'CLZ Pr'!U1581</f>
        <v>0</v>
      </c>
    </row>
    <row r="1582" spans="1:9">
      <c r="A1582" s="13" t="str">
        <f>IF('CLZ Pr'!C1582 = "", "", 'CLZ Pr'!C1582)</f>
        <v/>
      </c>
      <c r="B1582">
        <f>'CLZ Pr'!O1582</f>
        <v>0</v>
      </c>
      <c r="C1582" s="14">
        <f>'CLZ Pr'!H1582</f>
        <v>0</v>
      </c>
      <c r="D1582">
        <f>'CLZ Pr'!W1582</f>
        <v>0</v>
      </c>
      <c r="E1582">
        <f>'CLZ Pr'!B1582</f>
        <v>0</v>
      </c>
      <c r="F1582">
        <f>'CLZ Pr'!N1582</f>
        <v>0</v>
      </c>
      <c r="G1582">
        <f>'CLZ Pr'!X1582</f>
        <v>0</v>
      </c>
      <c r="H1582">
        <f>'CLZ Pr'!E1582</f>
        <v>0</v>
      </c>
      <c r="I1582">
        <f>'CLZ Pr'!U1582</f>
        <v>0</v>
      </c>
    </row>
    <row r="1583" spans="1:9">
      <c r="A1583" s="13" t="str">
        <f>IF('CLZ Pr'!C1583 = "", "", 'CLZ Pr'!C1583)</f>
        <v/>
      </c>
      <c r="B1583">
        <f>'CLZ Pr'!O1583</f>
        <v>0</v>
      </c>
      <c r="C1583" s="14">
        <f>'CLZ Pr'!H1583</f>
        <v>0</v>
      </c>
      <c r="D1583">
        <f>'CLZ Pr'!W1583</f>
        <v>0</v>
      </c>
      <c r="E1583">
        <f>'CLZ Pr'!B1583</f>
        <v>0</v>
      </c>
      <c r="F1583">
        <f>'CLZ Pr'!N1583</f>
        <v>0</v>
      </c>
      <c r="G1583">
        <f>'CLZ Pr'!X1583</f>
        <v>0</v>
      </c>
      <c r="H1583">
        <f>'CLZ Pr'!E1583</f>
        <v>0</v>
      </c>
      <c r="I1583">
        <f>'CLZ Pr'!U1583</f>
        <v>0</v>
      </c>
    </row>
    <row r="1584" spans="1:9">
      <c r="A1584" s="13" t="str">
        <f>IF('CLZ Pr'!C1584 = "", "", 'CLZ Pr'!C1584)</f>
        <v/>
      </c>
      <c r="B1584">
        <f>'CLZ Pr'!O1584</f>
        <v>0</v>
      </c>
      <c r="C1584" s="14">
        <f>'CLZ Pr'!H1584</f>
        <v>0</v>
      </c>
      <c r="D1584">
        <f>'CLZ Pr'!W1584</f>
        <v>0</v>
      </c>
      <c r="E1584">
        <f>'CLZ Pr'!B1584</f>
        <v>0</v>
      </c>
      <c r="F1584">
        <f>'CLZ Pr'!N1584</f>
        <v>0</v>
      </c>
      <c r="G1584">
        <f>'CLZ Pr'!X1584</f>
        <v>0</v>
      </c>
      <c r="H1584">
        <f>'CLZ Pr'!E1584</f>
        <v>0</v>
      </c>
      <c r="I1584">
        <f>'CLZ Pr'!U1584</f>
        <v>0</v>
      </c>
    </row>
    <row r="1585" spans="1:9">
      <c r="A1585" s="13" t="str">
        <f>IF('CLZ Pr'!C1585 = "", "", 'CLZ Pr'!C1585)</f>
        <v/>
      </c>
      <c r="B1585">
        <f>'CLZ Pr'!O1585</f>
        <v>0</v>
      </c>
      <c r="C1585" s="14">
        <f>'CLZ Pr'!H1585</f>
        <v>0</v>
      </c>
      <c r="D1585">
        <f>'CLZ Pr'!W1585</f>
        <v>0</v>
      </c>
      <c r="E1585">
        <f>'CLZ Pr'!B1585</f>
        <v>0</v>
      </c>
      <c r="F1585">
        <f>'CLZ Pr'!N1585</f>
        <v>0</v>
      </c>
      <c r="G1585">
        <f>'CLZ Pr'!X1585</f>
        <v>0</v>
      </c>
      <c r="H1585">
        <f>'CLZ Pr'!E1585</f>
        <v>0</v>
      </c>
      <c r="I1585">
        <f>'CLZ Pr'!U1585</f>
        <v>0</v>
      </c>
    </row>
    <row r="1586" spans="1:9">
      <c r="A1586" s="13" t="str">
        <f>IF('CLZ Pr'!C1586 = "", "", 'CLZ Pr'!C1586)</f>
        <v/>
      </c>
      <c r="B1586">
        <f>'CLZ Pr'!O1586</f>
        <v>0</v>
      </c>
      <c r="C1586" s="14">
        <f>'CLZ Pr'!H1586</f>
        <v>0</v>
      </c>
      <c r="D1586">
        <f>'CLZ Pr'!W1586</f>
        <v>0</v>
      </c>
      <c r="E1586">
        <f>'CLZ Pr'!B1586</f>
        <v>0</v>
      </c>
      <c r="F1586">
        <f>'CLZ Pr'!N1586</f>
        <v>0</v>
      </c>
      <c r="G1586">
        <f>'CLZ Pr'!X1586</f>
        <v>0</v>
      </c>
      <c r="H1586">
        <f>'CLZ Pr'!E1586</f>
        <v>0</v>
      </c>
      <c r="I1586">
        <f>'CLZ Pr'!U1586</f>
        <v>0</v>
      </c>
    </row>
    <row r="1587" spans="1:9">
      <c r="A1587" s="13" t="str">
        <f>IF('CLZ Pr'!C1587 = "", "", 'CLZ Pr'!C1587)</f>
        <v/>
      </c>
      <c r="B1587">
        <f>'CLZ Pr'!O1587</f>
        <v>0</v>
      </c>
      <c r="C1587" s="14">
        <f>'CLZ Pr'!H1587</f>
        <v>0</v>
      </c>
      <c r="D1587">
        <f>'CLZ Pr'!W1587</f>
        <v>0</v>
      </c>
      <c r="E1587">
        <f>'CLZ Pr'!B1587</f>
        <v>0</v>
      </c>
      <c r="F1587">
        <f>'CLZ Pr'!N1587</f>
        <v>0</v>
      </c>
      <c r="G1587">
        <f>'CLZ Pr'!X1587</f>
        <v>0</v>
      </c>
      <c r="H1587">
        <f>'CLZ Pr'!E1587</f>
        <v>0</v>
      </c>
      <c r="I1587">
        <f>'CLZ Pr'!U1587</f>
        <v>0</v>
      </c>
    </row>
    <row r="1588" spans="1:9">
      <c r="A1588" s="13" t="str">
        <f>IF('CLZ Pr'!C1588 = "", "", 'CLZ Pr'!C1588)</f>
        <v/>
      </c>
      <c r="B1588">
        <f>'CLZ Pr'!O1588</f>
        <v>0</v>
      </c>
      <c r="C1588" s="14">
        <f>'CLZ Pr'!H1588</f>
        <v>0</v>
      </c>
      <c r="D1588">
        <f>'CLZ Pr'!W1588</f>
        <v>0</v>
      </c>
      <c r="E1588">
        <f>'CLZ Pr'!B1588</f>
        <v>0</v>
      </c>
      <c r="F1588">
        <f>'CLZ Pr'!N1588</f>
        <v>0</v>
      </c>
      <c r="G1588">
        <f>'CLZ Pr'!X1588</f>
        <v>0</v>
      </c>
      <c r="H1588">
        <f>'CLZ Pr'!E1588</f>
        <v>0</v>
      </c>
      <c r="I1588">
        <f>'CLZ Pr'!U1588</f>
        <v>0</v>
      </c>
    </row>
    <row r="1589" spans="1:9">
      <c r="A1589" s="13" t="str">
        <f>IF('CLZ Pr'!C1589 = "", "", 'CLZ Pr'!C1589)</f>
        <v/>
      </c>
      <c r="B1589">
        <f>'CLZ Pr'!O1589</f>
        <v>0</v>
      </c>
      <c r="C1589" s="14">
        <f>'CLZ Pr'!H1589</f>
        <v>0</v>
      </c>
      <c r="D1589">
        <f>'CLZ Pr'!W1589</f>
        <v>0</v>
      </c>
      <c r="E1589">
        <f>'CLZ Pr'!B1589</f>
        <v>0</v>
      </c>
      <c r="F1589">
        <f>'CLZ Pr'!N1589</f>
        <v>0</v>
      </c>
      <c r="G1589">
        <f>'CLZ Pr'!X1589</f>
        <v>0</v>
      </c>
      <c r="H1589">
        <f>'CLZ Pr'!E1589</f>
        <v>0</v>
      </c>
      <c r="I1589">
        <f>'CLZ Pr'!U1589</f>
        <v>0</v>
      </c>
    </row>
    <row r="1590" spans="1:9">
      <c r="A1590" s="13" t="str">
        <f>IF('CLZ Pr'!C1590 = "", "", 'CLZ Pr'!C1590)</f>
        <v/>
      </c>
      <c r="B1590">
        <f>'CLZ Pr'!O1590</f>
        <v>0</v>
      </c>
      <c r="C1590" s="14">
        <f>'CLZ Pr'!H1590</f>
        <v>0</v>
      </c>
      <c r="D1590">
        <f>'CLZ Pr'!W1590</f>
        <v>0</v>
      </c>
      <c r="E1590">
        <f>'CLZ Pr'!B1590</f>
        <v>0</v>
      </c>
      <c r="F1590">
        <f>'CLZ Pr'!N1590</f>
        <v>0</v>
      </c>
      <c r="G1590">
        <f>'CLZ Pr'!X1590</f>
        <v>0</v>
      </c>
      <c r="H1590">
        <f>'CLZ Pr'!E1590</f>
        <v>0</v>
      </c>
      <c r="I1590">
        <f>'CLZ Pr'!U1590</f>
        <v>0</v>
      </c>
    </row>
    <row r="1591" spans="1:9">
      <c r="A1591" s="13" t="str">
        <f>IF('CLZ Pr'!C1591 = "", "", 'CLZ Pr'!C1591)</f>
        <v/>
      </c>
      <c r="B1591">
        <f>'CLZ Pr'!O1591</f>
        <v>0</v>
      </c>
      <c r="C1591" s="14">
        <f>'CLZ Pr'!H1591</f>
        <v>0</v>
      </c>
      <c r="D1591">
        <f>'CLZ Pr'!W1591</f>
        <v>0</v>
      </c>
      <c r="E1591">
        <f>'CLZ Pr'!B1591</f>
        <v>0</v>
      </c>
      <c r="F1591">
        <f>'CLZ Pr'!N1591</f>
        <v>0</v>
      </c>
      <c r="G1591">
        <f>'CLZ Pr'!X1591</f>
        <v>0</v>
      </c>
      <c r="H1591">
        <f>'CLZ Pr'!E1591</f>
        <v>0</v>
      </c>
      <c r="I1591">
        <f>'CLZ Pr'!U1591</f>
        <v>0</v>
      </c>
    </row>
    <row r="1592" spans="1:9">
      <c r="A1592" s="13" t="str">
        <f>IF('CLZ Pr'!C1592 = "", "", 'CLZ Pr'!C1592)</f>
        <v/>
      </c>
      <c r="B1592">
        <f>'CLZ Pr'!O1592</f>
        <v>0</v>
      </c>
      <c r="C1592" s="14">
        <f>'CLZ Pr'!H1592</f>
        <v>0</v>
      </c>
      <c r="D1592">
        <f>'CLZ Pr'!W1592</f>
        <v>0</v>
      </c>
      <c r="E1592">
        <f>'CLZ Pr'!B1592</f>
        <v>0</v>
      </c>
      <c r="F1592">
        <f>'CLZ Pr'!N1592</f>
        <v>0</v>
      </c>
      <c r="G1592">
        <f>'CLZ Pr'!X1592</f>
        <v>0</v>
      </c>
      <c r="H1592">
        <f>'CLZ Pr'!E1592</f>
        <v>0</v>
      </c>
      <c r="I1592">
        <f>'CLZ Pr'!U1592</f>
        <v>0</v>
      </c>
    </row>
    <row r="1593" spans="1:9">
      <c r="A1593" s="13" t="str">
        <f>IF('CLZ Pr'!C1593 = "", "", 'CLZ Pr'!C1593)</f>
        <v/>
      </c>
      <c r="B1593">
        <f>'CLZ Pr'!O1593</f>
        <v>0</v>
      </c>
      <c r="C1593" s="14">
        <f>'CLZ Pr'!H1593</f>
        <v>0</v>
      </c>
      <c r="D1593">
        <f>'CLZ Pr'!W1593</f>
        <v>0</v>
      </c>
      <c r="E1593">
        <f>'CLZ Pr'!B1593</f>
        <v>0</v>
      </c>
      <c r="F1593">
        <f>'CLZ Pr'!N1593</f>
        <v>0</v>
      </c>
      <c r="G1593">
        <f>'CLZ Pr'!X1593</f>
        <v>0</v>
      </c>
      <c r="H1593">
        <f>'CLZ Pr'!E1593</f>
        <v>0</v>
      </c>
      <c r="I1593">
        <f>'CLZ Pr'!U1593</f>
        <v>0</v>
      </c>
    </row>
    <row r="1594" spans="1:9">
      <c r="A1594" s="13" t="str">
        <f>IF('CLZ Pr'!C1594 = "", "", 'CLZ Pr'!C1594)</f>
        <v/>
      </c>
      <c r="B1594">
        <f>'CLZ Pr'!O1594</f>
        <v>0</v>
      </c>
      <c r="C1594" s="14">
        <f>'CLZ Pr'!H1594</f>
        <v>0</v>
      </c>
      <c r="D1594">
        <f>'CLZ Pr'!W1594</f>
        <v>0</v>
      </c>
      <c r="E1594">
        <f>'CLZ Pr'!B1594</f>
        <v>0</v>
      </c>
      <c r="F1594">
        <f>'CLZ Pr'!N1594</f>
        <v>0</v>
      </c>
      <c r="G1594">
        <f>'CLZ Pr'!X1594</f>
        <v>0</v>
      </c>
      <c r="H1594">
        <f>'CLZ Pr'!E1594</f>
        <v>0</v>
      </c>
      <c r="I1594">
        <f>'CLZ Pr'!U1594</f>
        <v>0</v>
      </c>
    </row>
    <row r="1595" spans="1:9">
      <c r="A1595" s="13" t="str">
        <f>IF('CLZ Pr'!C1595 = "", "", 'CLZ Pr'!C1595)</f>
        <v/>
      </c>
      <c r="B1595">
        <f>'CLZ Pr'!O1595</f>
        <v>0</v>
      </c>
      <c r="C1595" s="14">
        <f>'CLZ Pr'!H1595</f>
        <v>0</v>
      </c>
      <c r="D1595">
        <f>'CLZ Pr'!W1595</f>
        <v>0</v>
      </c>
      <c r="E1595">
        <f>'CLZ Pr'!B1595</f>
        <v>0</v>
      </c>
      <c r="F1595">
        <f>'CLZ Pr'!N1595</f>
        <v>0</v>
      </c>
      <c r="G1595">
        <f>'CLZ Pr'!X1595</f>
        <v>0</v>
      </c>
      <c r="H1595">
        <f>'CLZ Pr'!E1595</f>
        <v>0</v>
      </c>
      <c r="I1595">
        <f>'CLZ Pr'!U1595</f>
        <v>0</v>
      </c>
    </row>
    <row r="1596" spans="1:9">
      <c r="A1596" s="13" t="str">
        <f>IF('CLZ Pr'!C1596 = "", "", 'CLZ Pr'!C1596)</f>
        <v/>
      </c>
      <c r="B1596">
        <f>'CLZ Pr'!O1596</f>
        <v>0</v>
      </c>
      <c r="C1596" s="14">
        <f>'CLZ Pr'!H1596</f>
        <v>0</v>
      </c>
      <c r="D1596">
        <f>'CLZ Pr'!W1596</f>
        <v>0</v>
      </c>
      <c r="E1596">
        <f>'CLZ Pr'!B1596</f>
        <v>0</v>
      </c>
      <c r="F1596">
        <f>'CLZ Pr'!N1596</f>
        <v>0</v>
      </c>
      <c r="G1596">
        <f>'CLZ Pr'!X1596</f>
        <v>0</v>
      </c>
      <c r="H1596">
        <f>'CLZ Pr'!E1596</f>
        <v>0</v>
      </c>
      <c r="I1596">
        <f>'CLZ Pr'!U1596</f>
        <v>0</v>
      </c>
    </row>
    <row r="1597" spans="1:9">
      <c r="A1597" s="13" t="str">
        <f>IF('CLZ Pr'!C1597 = "", "", 'CLZ Pr'!C1597)</f>
        <v/>
      </c>
      <c r="B1597">
        <f>'CLZ Pr'!O1597</f>
        <v>0</v>
      </c>
      <c r="C1597" s="14">
        <f>'CLZ Pr'!H1597</f>
        <v>0</v>
      </c>
      <c r="D1597">
        <f>'CLZ Pr'!W1597</f>
        <v>0</v>
      </c>
      <c r="E1597">
        <f>'CLZ Pr'!B1597</f>
        <v>0</v>
      </c>
      <c r="F1597">
        <f>'CLZ Pr'!N1597</f>
        <v>0</v>
      </c>
      <c r="G1597">
        <f>'CLZ Pr'!X1597</f>
        <v>0</v>
      </c>
      <c r="H1597">
        <f>'CLZ Pr'!E1597</f>
        <v>0</v>
      </c>
      <c r="I1597">
        <f>'CLZ Pr'!U1597</f>
        <v>0</v>
      </c>
    </row>
    <row r="1598" spans="1:9">
      <c r="A1598" s="13" t="str">
        <f>IF('CLZ Pr'!C1598 = "", "", 'CLZ Pr'!C1598)</f>
        <v/>
      </c>
      <c r="B1598">
        <f>'CLZ Pr'!O1598</f>
        <v>0</v>
      </c>
      <c r="C1598" s="14">
        <f>'CLZ Pr'!H1598</f>
        <v>0</v>
      </c>
      <c r="D1598">
        <f>'CLZ Pr'!W1598</f>
        <v>0</v>
      </c>
      <c r="E1598">
        <f>'CLZ Pr'!B1598</f>
        <v>0</v>
      </c>
      <c r="F1598">
        <f>'CLZ Pr'!N1598</f>
        <v>0</v>
      </c>
      <c r="G1598">
        <f>'CLZ Pr'!X1598</f>
        <v>0</v>
      </c>
      <c r="H1598">
        <f>'CLZ Pr'!E1598</f>
        <v>0</v>
      </c>
      <c r="I1598">
        <f>'CLZ Pr'!U1598</f>
        <v>0</v>
      </c>
    </row>
    <row r="1599" spans="1:9">
      <c r="A1599" s="13" t="str">
        <f>IF('CLZ Pr'!C1599 = "", "", 'CLZ Pr'!C1599)</f>
        <v/>
      </c>
      <c r="B1599">
        <f>'CLZ Pr'!O1599</f>
        <v>0</v>
      </c>
      <c r="C1599" s="14">
        <f>'CLZ Pr'!H1599</f>
        <v>0</v>
      </c>
      <c r="D1599">
        <f>'CLZ Pr'!W1599</f>
        <v>0</v>
      </c>
      <c r="E1599">
        <f>'CLZ Pr'!B1599</f>
        <v>0</v>
      </c>
      <c r="F1599">
        <f>'CLZ Pr'!N1599</f>
        <v>0</v>
      </c>
      <c r="G1599">
        <f>'CLZ Pr'!X1599</f>
        <v>0</v>
      </c>
      <c r="H1599">
        <f>'CLZ Pr'!E1599</f>
        <v>0</v>
      </c>
      <c r="I1599">
        <f>'CLZ Pr'!U1599</f>
        <v>0</v>
      </c>
    </row>
    <row r="1600" spans="1:9">
      <c r="A1600" s="13" t="str">
        <f>IF('CLZ Pr'!C1600 = "", "", 'CLZ Pr'!C1600)</f>
        <v/>
      </c>
      <c r="B1600">
        <f>'CLZ Pr'!O1600</f>
        <v>0</v>
      </c>
      <c r="C1600" s="14">
        <f>'CLZ Pr'!H1600</f>
        <v>0</v>
      </c>
      <c r="D1600">
        <f>'CLZ Pr'!W1600</f>
        <v>0</v>
      </c>
      <c r="E1600">
        <f>'CLZ Pr'!B1600</f>
        <v>0</v>
      </c>
      <c r="F1600">
        <f>'CLZ Pr'!N1600</f>
        <v>0</v>
      </c>
      <c r="G1600">
        <f>'CLZ Pr'!X1600</f>
        <v>0</v>
      </c>
      <c r="H1600">
        <f>'CLZ Pr'!E1600</f>
        <v>0</v>
      </c>
      <c r="I1600">
        <f>'CLZ Pr'!U1600</f>
        <v>0</v>
      </c>
    </row>
    <row r="1601" spans="1:9">
      <c r="A1601" s="13" t="str">
        <f>IF('CLZ Pr'!C1601 = "", "", 'CLZ Pr'!C1601)</f>
        <v/>
      </c>
      <c r="B1601">
        <f>'CLZ Pr'!O1601</f>
        <v>0</v>
      </c>
      <c r="C1601" s="14">
        <f>'CLZ Pr'!H1601</f>
        <v>0</v>
      </c>
      <c r="D1601">
        <f>'CLZ Pr'!W1601</f>
        <v>0</v>
      </c>
      <c r="E1601">
        <f>'CLZ Pr'!B1601</f>
        <v>0</v>
      </c>
      <c r="F1601">
        <f>'CLZ Pr'!N1601</f>
        <v>0</v>
      </c>
      <c r="G1601">
        <f>'CLZ Pr'!X1601</f>
        <v>0</v>
      </c>
      <c r="H1601">
        <f>'CLZ Pr'!E1601</f>
        <v>0</v>
      </c>
      <c r="I1601">
        <f>'CLZ Pr'!U1601</f>
        <v>0</v>
      </c>
    </row>
    <row r="1602" spans="1:9">
      <c r="A1602" s="13" t="str">
        <f>IF('CLZ Pr'!C1602 = "", "", 'CLZ Pr'!C1602)</f>
        <v/>
      </c>
      <c r="B1602">
        <f>'CLZ Pr'!O1602</f>
        <v>0</v>
      </c>
      <c r="C1602" s="14">
        <f>'CLZ Pr'!H1602</f>
        <v>0</v>
      </c>
      <c r="D1602">
        <f>'CLZ Pr'!W1602</f>
        <v>0</v>
      </c>
      <c r="E1602">
        <f>'CLZ Pr'!B1602</f>
        <v>0</v>
      </c>
      <c r="F1602">
        <f>'CLZ Pr'!N1602</f>
        <v>0</v>
      </c>
      <c r="G1602">
        <f>'CLZ Pr'!X1602</f>
        <v>0</v>
      </c>
      <c r="H1602">
        <f>'CLZ Pr'!E1602</f>
        <v>0</v>
      </c>
      <c r="I1602">
        <f>'CLZ Pr'!U1602</f>
        <v>0</v>
      </c>
    </row>
    <row r="1603" spans="1:9">
      <c r="A1603" s="13" t="str">
        <f>IF('CLZ Pr'!C1603 = "", "", 'CLZ Pr'!C1603)</f>
        <v/>
      </c>
      <c r="B1603">
        <f>'CLZ Pr'!O1603</f>
        <v>0</v>
      </c>
      <c r="C1603" s="14">
        <f>'CLZ Pr'!H1603</f>
        <v>0</v>
      </c>
      <c r="D1603">
        <f>'CLZ Pr'!W1603</f>
        <v>0</v>
      </c>
      <c r="E1603">
        <f>'CLZ Pr'!B1603</f>
        <v>0</v>
      </c>
      <c r="F1603">
        <f>'CLZ Pr'!N1603</f>
        <v>0</v>
      </c>
      <c r="G1603">
        <f>'CLZ Pr'!X1603</f>
        <v>0</v>
      </c>
      <c r="H1603">
        <f>'CLZ Pr'!E1603</f>
        <v>0</v>
      </c>
      <c r="I1603">
        <f>'CLZ Pr'!U1603</f>
        <v>0</v>
      </c>
    </row>
    <row r="1604" spans="1:9">
      <c r="A1604" s="13" t="str">
        <f>IF('CLZ Pr'!C1604 = "", "", 'CLZ Pr'!C1604)</f>
        <v/>
      </c>
      <c r="B1604">
        <f>'CLZ Pr'!O1604</f>
        <v>0</v>
      </c>
      <c r="C1604" s="14">
        <f>'CLZ Pr'!H1604</f>
        <v>0</v>
      </c>
      <c r="D1604">
        <f>'CLZ Pr'!W1604</f>
        <v>0</v>
      </c>
      <c r="E1604">
        <f>'CLZ Pr'!B1604</f>
        <v>0</v>
      </c>
      <c r="F1604">
        <f>'CLZ Pr'!N1604</f>
        <v>0</v>
      </c>
      <c r="G1604">
        <f>'CLZ Pr'!X1604</f>
        <v>0</v>
      </c>
      <c r="H1604">
        <f>'CLZ Pr'!E1604</f>
        <v>0</v>
      </c>
      <c r="I1604">
        <f>'CLZ Pr'!U1604</f>
        <v>0</v>
      </c>
    </row>
    <row r="1605" spans="1:9">
      <c r="A1605" s="13" t="str">
        <f>IF('CLZ Pr'!C1605 = "", "", 'CLZ Pr'!C1605)</f>
        <v/>
      </c>
      <c r="B1605">
        <f>'CLZ Pr'!O1605</f>
        <v>0</v>
      </c>
      <c r="C1605" s="14">
        <f>'CLZ Pr'!H1605</f>
        <v>0</v>
      </c>
      <c r="D1605">
        <f>'CLZ Pr'!W1605</f>
        <v>0</v>
      </c>
      <c r="E1605">
        <f>'CLZ Pr'!B1605</f>
        <v>0</v>
      </c>
      <c r="F1605">
        <f>'CLZ Pr'!N1605</f>
        <v>0</v>
      </c>
      <c r="G1605">
        <f>'CLZ Pr'!X1605</f>
        <v>0</v>
      </c>
      <c r="H1605">
        <f>'CLZ Pr'!E1605</f>
        <v>0</v>
      </c>
      <c r="I1605">
        <f>'CLZ Pr'!U1605</f>
        <v>0</v>
      </c>
    </row>
    <row r="1606" spans="1:9">
      <c r="A1606" s="13" t="str">
        <f>IF('CLZ Pr'!C1606 = "", "", 'CLZ Pr'!C1606)</f>
        <v/>
      </c>
      <c r="B1606">
        <f>'CLZ Pr'!O1606</f>
        <v>0</v>
      </c>
      <c r="C1606" s="14">
        <f>'CLZ Pr'!H1606</f>
        <v>0</v>
      </c>
      <c r="D1606">
        <f>'CLZ Pr'!W1606</f>
        <v>0</v>
      </c>
      <c r="E1606">
        <f>'CLZ Pr'!B1606</f>
        <v>0</v>
      </c>
      <c r="F1606">
        <f>'CLZ Pr'!N1606</f>
        <v>0</v>
      </c>
      <c r="G1606">
        <f>'CLZ Pr'!X1606</f>
        <v>0</v>
      </c>
      <c r="H1606">
        <f>'CLZ Pr'!E1606</f>
        <v>0</v>
      </c>
      <c r="I1606">
        <f>'CLZ Pr'!U1606</f>
        <v>0</v>
      </c>
    </row>
    <row r="1607" spans="1:9">
      <c r="A1607" s="13" t="str">
        <f>IF('CLZ Pr'!C1607 = "", "", 'CLZ Pr'!C1607)</f>
        <v/>
      </c>
      <c r="B1607">
        <f>'CLZ Pr'!O1607</f>
        <v>0</v>
      </c>
      <c r="C1607" s="14">
        <f>'CLZ Pr'!H1607</f>
        <v>0</v>
      </c>
      <c r="D1607">
        <f>'CLZ Pr'!W1607</f>
        <v>0</v>
      </c>
      <c r="E1607">
        <f>'CLZ Pr'!B1607</f>
        <v>0</v>
      </c>
      <c r="F1607">
        <f>'CLZ Pr'!N1607</f>
        <v>0</v>
      </c>
      <c r="G1607">
        <f>'CLZ Pr'!X1607</f>
        <v>0</v>
      </c>
      <c r="H1607">
        <f>'CLZ Pr'!E1607</f>
        <v>0</v>
      </c>
      <c r="I1607">
        <f>'CLZ Pr'!U1607</f>
        <v>0</v>
      </c>
    </row>
    <row r="1608" spans="1:9">
      <c r="A1608" s="13" t="str">
        <f>IF('CLZ Pr'!C1608 = "", "", 'CLZ Pr'!C1608)</f>
        <v/>
      </c>
      <c r="B1608">
        <f>'CLZ Pr'!O1608</f>
        <v>0</v>
      </c>
      <c r="C1608" s="14">
        <f>'CLZ Pr'!H1608</f>
        <v>0</v>
      </c>
      <c r="D1608">
        <f>'CLZ Pr'!W1608</f>
        <v>0</v>
      </c>
      <c r="E1608">
        <f>'CLZ Pr'!B1608</f>
        <v>0</v>
      </c>
      <c r="F1608">
        <f>'CLZ Pr'!N1608</f>
        <v>0</v>
      </c>
      <c r="G1608">
        <f>'CLZ Pr'!X1608</f>
        <v>0</v>
      </c>
      <c r="H1608">
        <f>'CLZ Pr'!E1608</f>
        <v>0</v>
      </c>
      <c r="I1608">
        <f>'CLZ Pr'!U1608</f>
        <v>0</v>
      </c>
    </row>
    <row r="1609" spans="1:9">
      <c r="A1609" s="13" t="str">
        <f>IF('CLZ Pr'!C1609 = "", "", 'CLZ Pr'!C1609)</f>
        <v/>
      </c>
      <c r="B1609">
        <f>'CLZ Pr'!O1609</f>
        <v>0</v>
      </c>
      <c r="C1609" s="14">
        <f>'CLZ Pr'!H1609</f>
        <v>0</v>
      </c>
      <c r="D1609">
        <f>'CLZ Pr'!W1609</f>
        <v>0</v>
      </c>
      <c r="E1609">
        <f>'CLZ Pr'!B1609</f>
        <v>0</v>
      </c>
      <c r="F1609">
        <f>'CLZ Pr'!N1609</f>
        <v>0</v>
      </c>
      <c r="G1609">
        <f>'CLZ Pr'!X1609</f>
        <v>0</v>
      </c>
      <c r="H1609">
        <f>'CLZ Pr'!E1609</f>
        <v>0</v>
      </c>
      <c r="I1609">
        <f>'CLZ Pr'!U1609</f>
        <v>0</v>
      </c>
    </row>
    <row r="1610" spans="1:9">
      <c r="A1610" s="13" t="str">
        <f>IF('CLZ Pr'!C1610 = "", "", 'CLZ Pr'!C1610)</f>
        <v/>
      </c>
      <c r="B1610">
        <f>'CLZ Pr'!O1610</f>
        <v>0</v>
      </c>
      <c r="C1610" s="14">
        <f>'CLZ Pr'!H1610</f>
        <v>0</v>
      </c>
      <c r="D1610">
        <f>'CLZ Pr'!W1610</f>
        <v>0</v>
      </c>
      <c r="E1610">
        <f>'CLZ Pr'!B1610</f>
        <v>0</v>
      </c>
      <c r="F1610">
        <f>'CLZ Pr'!N1610</f>
        <v>0</v>
      </c>
      <c r="G1610">
        <f>'CLZ Pr'!X1610</f>
        <v>0</v>
      </c>
      <c r="H1610">
        <f>'CLZ Pr'!E1610</f>
        <v>0</v>
      </c>
      <c r="I1610">
        <f>'CLZ Pr'!U1610</f>
        <v>0</v>
      </c>
    </row>
    <row r="1611" spans="1:9">
      <c r="A1611" s="13" t="str">
        <f>IF('CLZ Pr'!C1611 = "", "", 'CLZ Pr'!C1611)</f>
        <v/>
      </c>
      <c r="B1611">
        <f>'CLZ Pr'!O1611</f>
        <v>0</v>
      </c>
      <c r="C1611" s="14">
        <f>'CLZ Pr'!H1611</f>
        <v>0</v>
      </c>
      <c r="D1611">
        <f>'CLZ Pr'!W1611</f>
        <v>0</v>
      </c>
      <c r="E1611">
        <f>'CLZ Pr'!B1611</f>
        <v>0</v>
      </c>
      <c r="F1611">
        <f>'CLZ Pr'!N1611</f>
        <v>0</v>
      </c>
      <c r="G1611">
        <f>'CLZ Pr'!X1611</f>
        <v>0</v>
      </c>
      <c r="H1611">
        <f>'CLZ Pr'!E1611</f>
        <v>0</v>
      </c>
      <c r="I1611">
        <f>'CLZ Pr'!U1611</f>
        <v>0</v>
      </c>
    </row>
    <row r="1612" spans="1:9">
      <c r="A1612" s="13" t="str">
        <f>IF('CLZ Pr'!C1612 = "", "", 'CLZ Pr'!C1612)</f>
        <v/>
      </c>
      <c r="B1612">
        <f>'CLZ Pr'!O1612</f>
        <v>0</v>
      </c>
      <c r="C1612" s="14">
        <f>'CLZ Pr'!H1612</f>
        <v>0</v>
      </c>
      <c r="D1612">
        <f>'CLZ Pr'!W1612</f>
        <v>0</v>
      </c>
      <c r="E1612">
        <f>'CLZ Pr'!B1612</f>
        <v>0</v>
      </c>
      <c r="F1612">
        <f>'CLZ Pr'!N1612</f>
        <v>0</v>
      </c>
      <c r="G1612">
        <f>'CLZ Pr'!X1612</f>
        <v>0</v>
      </c>
      <c r="H1612">
        <f>'CLZ Pr'!E1612</f>
        <v>0</v>
      </c>
      <c r="I1612">
        <f>'CLZ Pr'!U1612</f>
        <v>0</v>
      </c>
    </row>
    <row r="1613" spans="1:9">
      <c r="A1613" s="13" t="str">
        <f>IF('CLZ Pr'!C1613 = "", "", 'CLZ Pr'!C1613)</f>
        <v/>
      </c>
      <c r="B1613">
        <f>'CLZ Pr'!O1613</f>
        <v>0</v>
      </c>
      <c r="C1613" s="14">
        <f>'CLZ Pr'!H1613</f>
        <v>0</v>
      </c>
      <c r="D1613">
        <f>'CLZ Pr'!W1613</f>
        <v>0</v>
      </c>
      <c r="E1613">
        <f>'CLZ Pr'!B1613</f>
        <v>0</v>
      </c>
      <c r="F1613">
        <f>'CLZ Pr'!N1613</f>
        <v>0</v>
      </c>
      <c r="G1613">
        <f>'CLZ Pr'!X1613</f>
        <v>0</v>
      </c>
      <c r="H1613">
        <f>'CLZ Pr'!E1613</f>
        <v>0</v>
      </c>
      <c r="I1613">
        <f>'CLZ Pr'!U1613</f>
        <v>0</v>
      </c>
    </row>
    <row r="1614" spans="1:9">
      <c r="A1614" s="13" t="str">
        <f>IF('CLZ Pr'!C1614 = "", "", 'CLZ Pr'!C1614)</f>
        <v/>
      </c>
      <c r="B1614">
        <f>'CLZ Pr'!O1614</f>
        <v>0</v>
      </c>
      <c r="C1614" s="14">
        <f>'CLZ Pr'!H1614</f>
        <v>0</v>
      </c>
      <c r="D1614">
        <f>'CLZ Pr'!W1614</f>
        <v>0</v>
      </c>
      <c r="E1614">
        <f>'CLZ Pr'!B1614</f>
        <v>0</v>
      </c>
      <c r="F1614">
        <f>'CLZ Pr'!N1614</f>
        <v>0</v>
      </c>
      <c r="G1614">
        <f>'CLZ Pr'!X1614</f>
        <v>0</v>
      </c>
      <c r="H1614">
        <f>'CLZ Pr'!E1614</f>
        <v>0</v>
      </c>
      <c r="I1614">
        <f>'CLZ Pr'!U1614</f>
        <v>0</v>
      </c>
    </row>
    <row r="1615" spans="1:9">
      <c r="A1615" s="13" t="str">
        <f>IF('CLZ Pr'!C1615 = "", "", 'CLZ Pr'!C1615)</f>
        <v/>
      </c>
      <c r="B1615">
        <f>'CLZ Pr'!O1615</f>
        <v>0</v>
      </c>
      <c r="C1615" s="14">
        <f>'CLZ Pr'!H1615</f>
        <v>0</v>
      </c>
      <c r="D1615">
        <f>'CLZ Pr'!W1615</f>
        <v>0</v>
      </c>
      <c r="E1615">
        <f>'CLZ Pr'!B1615</f>
        <v>0</v>
      </c>
      <c r="F1615">
        <f>'CLZ Pr'!N1615</f>
        <v>0</v>
      </c>
      <c r="G1615">
        <f>'CLZ Pr'!X1615</f>
        <v>0</v>
      </c>
      <c r="H1615">
        <f>'CLZ Pr'!E1615</f>
        <v>0</v>
      </c>
      <c r="I1615">
        <f>'CLZ Pr'!U1615</f>
        <v>0</v>
      </c>
    </row>
    <row r="1616" spans="1:9">
      <c r="A1616" s="13" t="str">
        <f>IF('CLZ Pr'!C1616 = "", "", 'CLZ Pr'!C1616)</f>
        <v/>
      </c>
      <c r="B1616">
        <f>'CLZ Pr'!O1616</f>
        <v>0</v>
      </c>
      <c r="C1616" s="14">
        <f>'CLZ Pr'!H1616</f>
        <v>0</v>
      </c>
      <c r="D1616">
        <f>'CLZ Pr'!W1616</f>
        <v>0</v>
      </c>
      <c r="E1616">
        <f>'CLZ Pr'!B1616</f>
        <v>0</v>
      </c>
      <c r="F1616">
        <f>'CLZ Pr'!N1616</f>
        <v>0</v>
      </c>
      <c r="G1616">
        <f>'CLZ Pr'!X1616</f>
        <v>0</v>
      </c>
      <c r="H1616">
        <f>'CLZ Pr'!E1616</f>
        <v>0</v>
      </c>
      <c r="I1616">
        <f>'CLZ Pr'!U1616</f>
        <v>0</v>
      </c>
    </row>
    <row r="1617" spans="1:9">
      <c r="A1617" s="13" t="str">
        <f>IF('CLZ Pr'!C1617 = "", "", 'CLZ Pr'!C1617)</f>
        <v/>
      </c>
      <c r="B1617">
        <f>'CLZ Pr'!O1617</f>
        <v>0</v>
      </c>
      <c r="C1617" s="14">
        <f>'CLZ Pr'!H1617</f>
        <v>0</v>
      </c>
      <c r="D1617">
        <f>'CLZ Pr'!W1617</f>
        <v>0</v>
      </c>
      <c r="E1617">
        <f>'CLZ Pr'!B1617</f>
        <v>0</v>
      </c>
      <c r="F1617">
        <f>'CLZ Pr'!N1617</f>
        <v>0</v>
      </c>
      <c r="G1617">
        <f>'CLZ Pr'!X1617</f>
        <v>0</v>
      </c>
      <c r="H1617">
        <f>'CLZ Pr'!E1617</f>
        <v>0</v>
      </c>
      <c r="I1617">
        <f>'CLZ Pr'!U1617</f>
        <v>0</v>
      </c>
    </row>
    <row r="1618" spans="1:9">
      <c r="A1618" s="13" t="str">
        <f>IF('CLZ Pr'!C1618 = "", "", 'CLZ Pr'!C1618)</f>
        <v/>
      </c>
      <c r="B1618">
        <f>'CLZ Pr'!O1618</f>
        <v>0</v>
      </c>
      <c r="C1618" s="14">
        <f>'CLZ Pr'!H1618</f>
        <v>0</v>
      </c>
      <c r="D1618">
        <f>'CLZ Pr'!W1618</f>
        <v>0</v>
      </c>
      <c r="E1618">
        <f>'CLZ Pr'!B1618</f>
        <v>0</v>
      </c>
      <c r="F1618">
        <f>'CLZ Pr'!N1618</f>
        <v>0</v>
      </c>
      <c r="G1618">
        <f>'CLZ Pr'!X1618</f>
        <v>0</v>
      </c>
      <c r="H1618">
        <f>'CLZ Pr'!E1618</f>
        <v>0</v>
      </c>
      <c r="I1618">
        <f>'CLZ Pr'!U1618</f>
        <v>0</v>
      </c>
    </row>
    <row r="1619" spans="1:9">
      <c r="A1619" s="13" t="str">
        <f>IF('CLZ Pr'!C1619 = "", "", 'CLZ Pr'!C1619)</f>
        <v/>
      </c>
      <c r="B1619">
        <f>'CLZ Pr'!O1619</f>
        <v>0</v>
      </c>
      <c r="C1619" s="14">
        <f>'CLZ Pr'!H1619</f>
        <v>0</v>
      </c>
      <c r="D1619">
        <f>'CLZ Pr'!W1619</f>
        <v>0</v>
      </c>
      <c r="E1619">
        <f>'CLZ Pr'!B1619</f>
        <v>0</v>
      </c>
      <c r="F1619">
        <f>'CLZ Pr'!N1619</f>
        <v>0</v>
      </c>
      <c r="G1619">
        <f>'CLZ Pr'!X1619</f>
        <v>0</v>
      </c>
      <c r="H1619">
        <f>'CLZ Pr'!E1619</f>
        <v>0</v>
      </c>
      <c r="I1619">
        <f>'CLZ Pr'!U1619</f>
        <v>0</v>
      </c>
    </row>
    <row r="1620" spans="1:9">
      <c r="A1620" s="13" t="str">
        <f>IF('CLZ Pr'!C1620 = "", "", 'CLZ Pr'!C1620)</f>
        <v/>
      </c>
      <c r="B1620">
        <f>'CLZ Pr'!O1620</f>
        <v>0</v>
      </c>
      <c r="C1620" s="14">
        <f>'CLZ Pr'!H1620</f>
        <v>0</v>
      </c>
      <c r="D1620">
        <f>'CLZ Pr'!W1620</f>
        <v>0</v>
      </c>
      <c r="E1620">
        <f>'CLZ Pr'!B1620</f>
        <v>0</v>
      </c>
      <c r="F1620">
        <f>'CLZ Pr'!N1620</f>
        <v>0</v>
      </c>
      <c r="G1620">
        <f>'CLZ Pr'!X1620</f>
        <v>0</v>
      </c>
      <c r="H1620">
        <f>'CLZ Pr'!E1620</f>
        <v>0</v>
      </c>
      <c r="I1620">
        <f>'CLZ Pr'!U1620</f>
        <v>0</v>
      </c>
    </row>
    <row r="1621" spans="1:9">
      <c r="A1621" s="13" t="str">
        <f>IF('CLZ Pr'!C1621 = "", "", 'CLZ Pr'!C1621)</f>
        <v/>
      </c>
      <c r="B1621">
        <f>'CLZ Pr'!O1621</f>
        <v>0</v>
      </c>
      <c r="C1621" s="14">
        <f>'CLZ Pr'!H1621</f>
        <v>0</v>
      </c>
      <c r="D1621">
        <f>'CLZ Pr'!W1621</f>
        <v>0</v>
      </c>
      <c r="E1621">
        <f>'CLZ Pr'!B1621</f>
        <v>0</v>
      </c>
      <c r="F1621">
        <f>'CLZ Pr'!N1621</f>
        <v>0</v>
      </c>
      <c r="G1621">
        <f>'CLZ Pr'!X1621</f>
        <v>0</v>
      </c>
      <c r="H1621">
        <f>'CLZ Pr'!E1621</f>
        <v>0</v>
      </c>
      <c r="I1621">
        <f>'CLZ Pr'!U1621</f>
        <v>0</v>
      </c>
    </row>
    <row r="1622" spans="1:9">
      <c r="A1622" s="13" t="str">
        <f>IF('CLZ Pr'!C1622 = "", "", 'CLZ Pr'!C1622)</f>
        <v/>
      </c>
      <c r="B1622">
        <f>'CLZ Pr'!O1622</f>
        <v>0</v>
      </c>
      <c r="C1622" s="14">
        <f>'CLZ Pr'!H1622</f>
        <v>0</v>
      </c>
      <c r="D1622">
        <f>'CLZ Pr'!W1622</f>
        <v>0</v>
      </c>
      <c r="E1622">
        <f>'CLZ Pr'!B1622</f>
        <v>0</v>
      </c>
      <c r="F1622">
        <f>'CLZ Pr'!N1622</f>
        <v>0</v>
      </c>
      <c r="G1622">
        <f>'CLZ Pr'!X1622</f>
        <v>0</v>
      </c>
      <c r="H1622">
        <f>'CLZ Pr'!E1622</f>
        <v>0</v>
      </c>
      <c r="I1622">
        <f>'CLZ Pr'!U1622</f>
        <v>0</v>
      </c>
    </row>
    <row r="1623" spans="1:9">
      <c r="A1623" s="13" t="str">
        <f>IF('CLZ Pr'!C1623 = "", "", 'CLZ Pr'!C1623)</f>
        <v/>
      </c>
      <c r="B1623">
        <f>'CLZ Pr'!O1623</f>
        <v>0</v>
      </c>
      <c r="C1623" s="14">
        <f>'CLZ Pr'!H1623</f>
        <v>0</v>
      </c>
      <c r="D1623">
        <f>'CLZ Pr'!W1623</f>
        <v>0</v>
      </c>
      <c r="E1623">
        <f>'CLZ Pr'!B1623</f>
        <v>0</v>
      </c>
      <c r="F1623">
        <f>'CLZ Pr'!N1623</f>
        <v>0</v>
      </c>
      <c r="G1623">
        <f>'CLZ Pr'!X1623</f>
        <v>0</v>
      </c>
      <c r="H1623">
        <f>'CLZ Pr'!E1623</f>
        <v>0</v>
      </c>
      <c r="I1623">
        <f>'CLZ Pr'!U1623</f>
        <v>0</v>
      </c>
    </row>
    <row r="1624" spans="1:9">
      <c r="A1624" s="13" t="str">
        <f>IF('CLZ Pr'!C1624 = "", "", 'CLZ Pr'!C1624)</f>
        <v/>
      </c>
      <c r="B1624">
        <f>'CLZ Pr'!O1624</f>
        <v>0</v>
      </c>
      <c r="C1624" s="14">
        <f>'CLZ Pr'!H1624</f>
        <v>0</v>
      </c>
      <c r="D1624">
        <f>'CLZ Pr'!W1624</f>
        <v>0</v>
      </c>
      <c r="E1624">
        <f>'CLZ Pr'!B1624</f>
        <v>0</v>
      </c>
      <c r="F1624">
        <f>'CLZ Pr'!N1624</f>
        <v>0</v>
      </c>
      <c r="G1624">
        <f>'CLZ Pr'!X1624</f>
        <v>0</v>
      </c>
      <c r="H1624">
        <f>'CLZ Pr'!E1624</f>
        <v>0</v>
      </c>
      <c r="I1624">
        <f>'CLZ Pr'!U1624</f>
        <v>0</v>
      </c>
    </row>
    <row r="1625" spans="1:9">
      <c r="A1625" s="13" t="str">
        <f>IF('CLZ Pr'!C1625 = "", "", 'CLZ Pr'!C1625)</f>
        <v/>
      </c>
      <c r="B1625">
        <f>'CLZ Pr'!O1625</f>
        <v>0</v>
      </c>
      <c r="C1625" s="14">
        <f>'CLZ Pr'!H1625</f>
        <v>0</v>
      </c>
      <c r="D1625">
        <f>'CLZ Pr'!W1625</f>
        <v>0</v>
      </c>
      <c r="E1625">
        <f>'CLZ Pr'!B1625</f>
        <v>0</v>
      </c>
      <c r="F1625">
        <f>'CLZ Pr'!N1625</f>
        <v>0</v>
      </c>
      <c r="G1625">
        <f>'CLZ Pr'!X1625</f>
        <v>0</v>
      </c>
      <c r="H1625">
        <f>'CLZ Pr'!E1625</f>
        <v>0</v>
      </c>
      <c r="I1625">
        <f>'CLZ Pr'!U1625</f>
        <v>0</v>
      </c>
    </row>
    <row r="1626" spans="1:9">
      <c r="A1626" s="13" t="str">
        <f>IF('CLZ Pr'!C1626 = "", "", 'CLZ Pr'!C1626)</f>
        <v/>
      </c>
      <c r="B1626">
        <f>'CLZ Pr'!O1626</f>
        <v>0</v>
      </c>
      <c r="C1626" s="14">
        <f>'CLZ Pr'!H1626</f>
        <v>0</v>
      </c>
      <c r="D1626">
        <f>'CLZ Pr'!W1626</f>
        <v>0</v>
      </c>
      <c r="E1626">
        <f>'CLZ Pr'!B1626</f>
        <v>0</v>
      </c>
      <c r="F1626">
        <f>'CLZ Pr'!N1626</f>
        <v>0</v>
      </c>
      <c r="G1626">
        <f>'CLZ Pr'!X1626</f>
        <v>0</v>
      </c>
      <c r="H1626">
        <f>'CLZ Pr'!E1626</f>
        <v>0</v>
      </c>
      <c r="I1626">
        <f>'CLZ Pr'!U1626</f>
        <v>0</v>
      </c>
    </row>
    <row r="1627" spans="1:9">
      <c r="A1627" s="13" t="str">
        <f>IF('CLZ Pr'!C1627 = "", "", 'CLZ Pr'!C1627)</f>
        <v/>
      </c>
      <c r="B1627">
        <f>'CLZ Pr'!O1627</f>
        <v>0</v>
      </c>
      <c r="C1627" s="14">
        <f>'CLZ Pr'!H1627</f>
        <v>0</v>
      </c>
      <c r="D1627">
        <f>'CLZ Pr'!W1627</f>
        <v>0</v>
      </c>
      <c r="E1627">
        <f>'CLZ Pr'!B1627</f>
        <v>0</v>
      </c>
      <c r="F1627">
        <f>'CLZ Pr'!N1627</f>
        <v>0</v>
      </c>
      <c r="G1627">
        <f>'CLZ Pr'!X1627</f>
        <v>0</v>
      </c>
      <c r="H1627">
        <f>'CLZ Pr'!E1627</f>
        <v>0</v>
      </c>
      <c r="I1627">
        <f>'CLZ Pr'!U1627</f>
        <v>0</v>
      </c>
    </row>
    <row r="1628" spans="1:9">
      <c r="A1628" s="13" t="str">
        <f>IF('CLZ Pr'!C1628 = "", "", 'CLZ Pr'!C1628)</f>
        <v/>
      </c>
      <c r="B1628">
        <f>'CLZ Pr'!O1628</f>
        <v>0</v>
      </c>
      <c r="C1628" s="14">
        <f>'CLZ Pr'!H1628</f>
        <v>0</v>
      </c>
      <c r="D1628">
        <f>'CLZ Pr'!W1628</f>
        <v>0</v>
      </c>
      <c r="E1628">
        <f>'CLZ Pr'!B1628</f>
        <v>0</v>
      </c>
      <c r="F1628">
        <f>'CLZ Pr'!N1628</f>
        <v>0</v>
      </c>
      <c r="G1628">
        <f>'CLZ Pr'!X1628</f>
        <v>0</v>
      </c>
      <c r="H1628">
        <f>'CLZ Pr'!E1628</f>
        <v>0</v>
      </c>
      <c r="I1628">
        <f>'CLZ Pr'!U1628</f>
        <v>0</v>
      </c>
    </row>
    <row r="1629" spans="1:9">
      <c r="A1629" s="13" t="str">
        <f>IF('CLZ Pr'!C1629 = "", "", 'CLZ Pr'!C1629)</f>
        <v/>
      </c>
      <c r="B1629">
        <f>'CLZ Pr'!O1629</f>
        <v>0</v>
      </c>
      <c r="C1629" s="14">
        <f>'CLZ Pr'!H1629</f>
        <v>0</v>
      </c>
      <c r="D1629">
        <f>'CLZ Pr'!W1629</f>
        <v>0</v>
      </c>
      <c r="E1629">
        <f>'CLZ Pr'!B1629</f>
        <v>0</v>
      </c>
      <c r="F1629">
        <f>'CLZ Pr'!N1629</f>
        <v>0</v>
      </c>
      <c r="G1629">
        <f>'CLZ Pr'!X1629</f>
        <v>0</v>
      </c>
      <c r="H1629">
        <f>'CLZ Pr'!E1629</f>
        <v>0</v>
      </c>
      <c r="I1629">
        <f>'CLZ Pr'!U1629</f>
        <v>0</v>
      </c>
    </row>
    <row r="1630" spans="1:9">
      <c r="A1630" s="13" t="str">
        <f>IF('CLZ Pr'!C1630 = "", "", 'CLZ Pr'!C1630)</f>
        <v/>
      </c>
      <c r="B1630">
        <f>'CLZ Pr'!O1630</f>
        <v>0</v>
      </c>
      <c r="C1630" s="14">
        <f>'CLZ Pr'!H1630</f>
        <v>0</v>
      </c>
      <c r="D1630">
        <f>'CLZ Pr'!W1630</f>
        <v>0</v>
      </c>
      <c r="E1630">
        <f>'CLZ Pr'!B1630</f>
        <v>0</v>
      </c>
      <c r="F1630">
        <f>'CLZ Pr'!N1630</f>
        <v>0</v>
      </c>
      <c r="G1630">
        <f>'CLZ Pr'!X1630</f>
        <v>0</v>
      </c>
      <c r="H1630">
        <f>'CLZ Pr'!E1630</f>
        <v>0</v>
      </c>
      <c r="I1630">
        <f>'CLZ Pr'!U1630</f>
        <v>0</v>
      </c>
    </row>
    <row r="1631" spans="1:9">
      <c r="A1631" s="13" t="str">
        <f>IF('CLZ Pr'!C1631 = "", "", 'CLZ Pr'!C1631)</f>
        <v/>
      </c>
      <c r="B1631">
        <f>'CLZ Pr'!O1631</f>
        <v>0</v>
      </c>
      <c r="C1631" s="14">
        <f>'CLZ Pr'!H1631</f>
        <v>0</v>
      </c>
      <c r="D1631">
        <f>'CLZ Pr'!W1631</f>
        <v>0</v>
      </c>
      <c r="E1631">
        <f>'CLZ Pr'!B1631</f>
        <v>0</v>
      </c>
      <c r="F1631">
        <f>'CLZ Pr'!N1631</f>
        <v>0</v>
      </c>
      <c r="G1631">
        <f>'CLZ Pr'!X1631</f>
        <v>0</v>
      </c>
      <c r="H1631">
        <f>'CLZ Pr'!E1631</f>
        <v>0</v>
      </c>
      <c r="I1631">
        <f>'CLZ Pr'!U1631</f>
        <v>0</v>
      </c>
    </row>
    <row r="1632" spans="1:9">
      <c r="A1632" s="13" t="str">
        <f>IF('CLZ Pr'!C1632 = "", "", 'CLZ Pr'!C1632)</f>
        <v/>
      </c>
      <c r="B1632">
        <f>'CLZ Pr'!O1632</f>
        <v>0</v>
      </c>
      <c r="C1632" s="14">
        <f>'CLZ Pr'!H1632</f>
        <v>0</v>
      </c>
      <c r="D1632">
        <f>'CLZ Pr'!W1632</f>
        <v>0</v>
      </c>
      <c r="E1632">
        <f>'CLZ Pr'!B1632</f>
        <v>0</v>
      </c>
      <c r="F1632">
        <f>'CLZ Pr'!N1632</f>
        <v>0</v>
      </c>
      <c r="G1632">
        <f>'CLZ Pr'!X1632</f>
        <v>0</v>
      </c>
      <c r="H1632">
        <f>'CLZ Pr'!E1632</f>
        <v>0</v>
      </c>
      <c r="I1632">
        <f>'CLZ Pr'!U1632</f>
        <v>0</v>
      </c>
    </row>
    <row r="1633" spans="1:9">
      <c r="A1633" s="13" t="str">
        <f>IF('CLZ Pr'!C1633 = "", "", 'CLZ Pr'!C1633)</f>
        <v/>
      </c>
      <c r="B1633">
        <f>'CLZ Pr'!O1633</f>
        <v>0</v>
      </c>
      <c r="C1633" s="14">
        <f>'CLZ Pr'!H1633</f>
        <v>0</v>
      </c>
      <c r="D1633">
        <f>'CLZ Pr'!W1633</f>
        <v>0</v>
      </c>
      <c r="E1633">
        <f>'CLZ Pr'!B1633</f>
        <v>0</v>
      </c>
      <c r="F1633">
        <f>'CLZ Pr'!N1633</f>
        <v>0</v>
      </c>
      <c r="G1633">
        <f>'CLZ Pr'!X1633</f>
        <v>0</v>
      </c>
      <c r="H1633">
        <f>'CLZ Pr'!E1633</f>
        <v>0</v>
      </c>
      <c r="I1633">
        <f>'CLZ Pr'!U1633</f>
        <v>0</v>
      </c>
    </row>
    <row r="1634" spans="1:9">
      <c r="A1634" s="13" t="str">
        <f>IF('CLZ Pr'!C1634 = "", "", 'CLZ Pr'!C1634)</f>
        <v/>
      </c>
      <c r="B1634">
        <f>'CLZ Pr'!O1634</f>
        <v>0</v>
      </c>
      <c r="C1634" s="14">
        <f>'CLZ Pr'!H1634</f>
        <v>0</v>
      </c>
      <c r="D1634">
        <f>'CLZ Pr'!W1634</f>
        <v>0</v>
      </c>
      <c r="E1634">
        <f>'CLZ Pr'!B1634</f>
        <v>0</v>
      </c>
      <c r="F1634">
        <f>'CLZ Pr'!N1634</f>
        <v>0</v>
      </c>
      <c r="G1634">
        <f>'CLZ Pr'!X1634</f>
        <v>0</v>
      </c>
      <c r="H1634">
        <f>'CLZ Pr'!E1634</f>
        <v>0</v>
      </c>
      <c r="I1634">
        <f>'CLZ Pr'!U1634</f>
        <v>0</v>
      </c>
    </row>
    <row r="1635" spans="1:9">
      <c r="A1635" s="13" t="str">
        <f>IF('CLZ Pr'!C1635 = "", "", 'CLZ Pr'!C1635)</f>
        <v/>
      </c>
      <c r="B1635">
        <f>'CLZ Pr'!O1635</f>
        <v>0</v>
      </c>
      <c r="C1635" s="14">
        <f>'CLZ Pr'!H1635</f>
        <v>0</v>
      </c>
      <c r="D1635">
        <f>'CLZ Pr'!W1635</f>
        <v>0</v>
      </c>
      <c r="E1635">
        <f>'CLZ Pr'!B1635</f>
        <v>0</v>
      </c>
      <c r="F1635">
        <f>'CLZ Pr'!N1635</f>
        <v>0</v>
      </c>
      <c r="G1635">
        <f>'CLZ Pr'!X1635</f>
        <v>0</v>
      </c>
      <c r="H1635">
        <f>'CLZ Pr'!E1635</f>
        <v>0</v>
      </c>
      <c r="I1635">
        <f>'CLZ Pr'!U1635</f>
        <v>0</v>
      </c>
    </row>
    <row r="1636" spans="1:9">
      <c r="A1636" s="13" t="str">
        <f>IF('CLZ Pr'!C1636 = "", "", 'CLZ Pr'!C1636)</f>
        <v/>
      </c>
      <c r="B1636">
        <f>'CLZ Pr'!O1636</f>
        <v>0</v>
      </c>
      <c r="C1636" s="14">
        <f>'CLZ Pr'!H1636</f>
        <v>0</v>
      </c>
      <c r="D1636">
        <f>'CLZ Pr'!W1636</f>
        <v>0</v>
      </c>
      <c r="E1636">
        <f>'CLZ Pr'!B1636</f>
        <v>0</v>
      </c>
      <c r="F1636">
        <f>'CLZ Pr'!N1636</f>
        <v>0</v>
      </c>
      <c r="G1636">
        <f>'CLZ Pr'!X1636</f>
        <v>0</v>
      </c>
      <c r="H1636">
        <f>'CLZ Pr'!E1636</f>
        <v>0</v>
      </c>
      <c r="I1636">
        <f>'CLZ Pr'!U1636</f>
        <v>0</v>
      </c>
    </row>
    <row r="1637" spans="1:9">
      <c r="A1637" s="13" t="str">
        <f>IF('CLZ Pr'!C1637 = "", "", 'CLZ Pr'!C1637)</f>
        <v/>
      </c>
      <c r="B1637">
        <f>'CLZ Pr'!O1637</f>
        <v>0</v>
      </c>
      <c r="C1637" s="14">
        <f>'CLZ Pr'!H1637</f>
        <v>0</v>
      </c>
      <c r="D1637">
        <f>'CLZ Pr'!W1637</f>
        <v>0</v>
      </c>
      <c r="E1637">
        <f>'CLZ Pr'!B1637</f>
        <v>0</v>
      </c>
      <c r="F1637">
        <f>'CLZ Pr'!N1637</f>
        <v>0</v>
      </c>
      <c r="G1637">
        <f>'CLZ Pr'!X1637</f>
        <v>0</v>
      </c>
      <c r="H1637">
        <f>'CLZ Pr'!E1637</f>
        <v>0</v>
      </c>
      <c r="I1637">
        <f>'CLZ Pr'!U1637</f>
        <v>0</v>
      </c>
    </row>
    <row r="1638" spans="1:9">
      <c r="A1638" s="13" t="str">
        <f>IF('CLZ Pr'!C1638 = "", "", 'CLZ Pr'!C1638)</f>
        <v/>
      </c>
      <c r="B1638">
        <f>'CLZ Pr'!O1638</f>
        <v>0</v>
      </c>
      <c r="C1638" s="14">
        <f>'CLZ Pr'!H1638</f>
        <v>0</v>
      </c>
      <c r="D1638">
        <f>'CLZ Pr'!W1638</f>
        <v>0</v>
      </c>
      <c r="E1638">
        <f>'CLZ Pr'!B1638</f>
        <v>0</v>
      </c>
      <c r="F1638">
        <f>'CLZ Pr'!N1638</f>
        <v>0</v>
      </c>
      <c r="G1638">
        <f>'CLZ Pr'!X1638</f>
        <v>0</v>
      </c>
      <c r="H1638">
        <f>'CLZ Pr'!E1638</f>
        <v>0</v>
      </c>
      <c r="I1638">
        <f>'CLZ Pr'!U1638</f>
        <v>0</v>
      </c>
    </row>
    <row r="1639" spans="1:9">
      <c r="A1639" s="13" t="str">
        <f>IF('CLZ Pr'!C1639 = "", "", 'CLZ Pr'!C1639)</f>
        <v/>
      </c>
      <c r="B1639">
        <f>'CLZ Pr'!O1639</f>
        <v>0</v>
      </c>
      <c r="C1639" s="14">
        <f>'CLZ Pr'!H1639</f>
        <v>0</v>
      </c>
      <c r="D1639">
        <f>'CLZ Pr'!W1639</f>
        <v>0</v>
      </c>
      <c r="E1639">
        <f>'CLZ Pr'!B1639</f>
        <v>0</v>
      </c>
      <c r="F1639">
        <f>'CLZ Pr'!N1639</f>
        <v>0</v>
      </c>
      <c r="G1639">
        <f>'CLZ Pr'!X1639</f>
        <v>0</v>
      </c>
      <c r="H1639">
        <f>'CLZ Pr'!E1639</f>
        <v>0</v>
      </c>
      <c r="I1639">
        <f>'CLZ Pr'!U1639</f>
        <v>0</v>
      </c>
    </row>
    <row r="1640" spans="1:9">
      <c r="A1640" s="13" t="str">
        <f>IF('CLZ Pr'!C1640 = "", "", 'CLZ Pr'!C1640)</f>
        <v/>
      </c>
      <c r="B1640">
        <f>'CLZ Pr'!O1640</f>
        <v>0</v>
      </c>
      <c r="C1640" s="14">
        <f>'CLZ Pr'!H1640</f>
        <v>0</v>
      </c>
      <c r="D1640">
        <f>'CLZ Pr'!W1640</f>
        <v>0</v>
      </c>
      <c r="E1640">
        <f>'CLZ Pr'!B1640</f>
        <v>0</v>
      </c>
      <c r="F1640">
        <f>'CLZ Pr'!N1640</f>
        <v>0</v>
      </c>
      <c r="G1640">
        <f>'CLZ Pr'!X1640</f>
        <v>0</v>
      </c>
      <c r="H1640">
        <f>'CLZ Pr'!E1640</f>
        <v>0</v>
      </c>
      <c r="I1640">
        <f>'CLZ Pr'!U1640</f>
        <v>0</v>
      </c>
    </row>
    <row r="1641" spans="1:9">
      <c r="A1641" s="13" t="str">
        <f>IF('CLZ Pr'!C1641 = "", "", 'CLZ Pr'!C1641)</f>
        <v/>
      </c>
      <c r="B1641">
        <f>'CLZ Pr'!O1641</f>
        <v>0</v>
      </c>
      <c r="C1641" s="14">
        <f>'CLZ Pr'!H1641</f>
        <v>0</v>
      </c>
      <c r="D1641">
        <f>'CLZ Pr'!W1641</f>
        <v>0</v>
      </c>
      <c r="E1641">
        <f>'CLZ Pr'!B1641</f>
        <v>0</v>
      </c>
      <c r="F1641">
        <f>'CLZ Pr'!N1641</f>
        <v>0</v>
      </c>
      <c r="G1641">
        <f>'CLZ Pr'!X1641</f>
        <v>0</v>
      </c>
      <c r="H1641">
        <f>'CLZ Pr'!E1641</f>
        <v>0</v>
      </c>
      <c r="I1641">
        <f>'CLZ Pr'!U1641</f>
        <v>0</v>
      </c>
    </row>
    <row r="1642" spans="1:9">
      <c r="A1642" s="13" t="str">
        <f>IF('CLZ Pr'!C1642 = "", "", 'CLZ Pr'!C1642)</f>
        <v/>
      </c>
      <c r="B1642">
        <f>'CLZ Pr'!O1642</f>
        <v>0</v>
      </c>
      <c r="C1642" s="14">
        <f>'CLZ Pr'!H1642</f>
        <v>0</v>
      </c>
      <c r="D1642">
        <f>'CLZ Pr'!W1642</f>
        <v>0</v>
      </c>
      <c r="E1642">
        <f>'CLZ Pr'!B1642</f>
        <v>0</v>
      </c>
      <c r="F1642">
        <f>'CLZ Pr'!N1642</f>
        <v>0</v>
      </c>
      <c r="G1642">
        <f>'CLZ Pr'!X1642</f>
        <v>0</v>
      </c>
      <c r="H1642">
        <f>'CLZ Pr'!E1642</f>
        <v>0</v>
      </c>
      <c r="I1642">
        <f>'CLZ Pr'!U1642</f>
        <v>0</v>
      </c>
    </row>
    <row r="1643" spans="1:9">
      <c r="A1643" s="13" t="str">
        <f>IF('CLZ Pr'!C1643 = "", "", 'CLZ Pr'!C1643)</f>
        <v/>
      </c>
      <c r="B1643">
        <f>'CLZ Pr'!O1643</f>
        <v>0</v>
      </c>
      <c r="C1643" s="14">
        <f>'CLZ Pr'!H1643</f>
        <v>0</v>
      </c>
      <c r="D1643">
        <f>'CLZ Pr'!W1643</f>
        <v>0</v>
      </c>
      <c r="E1643">
        <f>'CLZ Pr'!B1643</f>
        <v>0</v>
      </c>
      <c r="F1643">
        <f>'CLZ Pr'!N1643</f>
        <v>0</v>
      </c>
      <c r="G1643">
        <f>'CLZ Pr'!X1643</f>
        <v>0</v>
      </c>
      <c r="H1643">
        <f>'CLZ Pr'!E1643</f>
        <v>0</v>
      </c>
      <c r="I1643">
        <f>'CLZ Pr'!U1643</f>
        <v>0</v>
      </c>
    </row>
    <row r="1644" spans="1:9">
      <c r="A1644" s="13" t="str">
        <f>IF('CLZ Pr'!C1644 = "", "", 'CLZ Pr'!C1644)</f>
        <v/>
      </c>
      <c r="B1644">
        <f>'CLZ Pr'!O1644</f>
        <v>0</v>
      </c>
      <c r="C1644" s="14">
        <f>'CLZ Pr'!H1644</f>
        <v>0</v>
      </c>
      <c r="D1644">
        <f>'CLZ Pr'!W1644</f>
        <v>0</v>
      </c>
      <c r="E1644">
        <f>'CLZ Pr'!B1644</f>
        <v>0</v>
      </c>
      <c r="F1644">
        <f>'CLZ Pr'!N1644</f>
        <v>0</v>
      </c>
      <c r="G1644">
        <f>'CLZ Pr'!X1644</f>
        <v>0</v>
      </c>
      <c r="H1644">
        <f>'CLZ Pr'!E1644</f>
        <v>0</v>
      </c>
      <c r="I1644">
        <f>'CLZ Pr'!U1644</f>
        <v>0</v>
      </c>
    </row>
    <row r="1645" spans="1:9">
      <c r="A1645" s="13" t="str">
        <f>IF('CLZ Pr'!C1645 = "", "", 'CLZ Pr'!C1645)</f>
        <v/>
      </c>
      <c r="B1645">
        <f>'CLZ Pr'!O1645</f>
        <v>0</v>
      </c>
      <c r="C1645" s="14">
        <f>'CLZ Pr'!H1645</f>
        <v>0</v>
      </c>
      <c r="D1645">
        <f>'CLZ Pr'!W1645</f>
        <v>0</v>
      </c>
      <c r="E1645">
        <f>'CLZ Pr'!B1645</f>
        <v>0</v>
      </c>
      <c r="F1645">
        <f>'CLZ Pr'!N1645</f>
        <v>0</v>
      </c>
      <c r="G1645">
        <f>'CLZ Pr'!X1645</f>
        <v>0</v>
      </c>
      <c r="H1645">
        <f>'CLZ Pr'!E1645</f>
        <v>0</v>
      </c>
      <c r="I1645">
        <f>'CLZ Pr'!U1645</f>
        <v>0</v>
      </c>
    </row>
    <row r="1646" spans="1:9">
      <c r="A1646" s="13" t="str">
        <f>IF('CLZ Pr'!C1646 = "", "", 'CLZ Pr'!C1646)</f>
        <v/>
      </c>
      <c r="B1646">
        <f>'CLZ Pr'!O1646</f>
        <v>0</v>
      </c>
      <c r="C1646" s="14">
        <f>'CLZ Pr'!H1646</f>
        <v>0</v>
      </c>
      <c r="D1646">
        <f>'CLZ Pr'!W1646</f>
        <v>0</v>
      </c>
      <c r="E1646">
        <f>'CLZ Pr'!B1646</f>
        <v>0</v>
      </c>
      <c r="F1646">
        <f>'CLZ Pr'!N1646</f>
        <v>0</v>
      </c>
      <c r="G1646">
        <f>'CLZ Pr'!X1646</f>
        <v>0</v>
      </c>
      <c r="H1646">
        <f>'CLZ Pr'!E1646</f>
        <v>0</v>
      </c>
      <c r="I1646">
        <f>'CLZ Pr'!U1646</f>
        <v>0</v>
      </c>
    </row>
    <row r="1647" spans="1:9">
      <c r="A1647" s="13" t="str">
        <f>IF('CLZ Pr'!C1647 = "", "", 'CLZ Pr'!C1647)</f>
        <v/>
      </c>
      <c r="B1647">
        <f>'CLZ Pr'!O1647</f>
        <v>0</v>
      </c>
      <c r="C1647" s="14">
        <f>'CLZ Pr'!H1647</f>
        <v>0</v>
      </c>
      <c r="D1647">
        <f>'CLZ Pr'!W1647</f>
        <v>0</v>
      </c>
      <c r="E1647">
        <f>'CLZ Pr'!B1647</f>
        <v>0</v>
      </c>
      <c r="F1647">
        <f>'CLZ Pr'!N1647</f>
        <v>0</v>
      </c>
      <c r="G1647">
        <f>'CLZ Pr'!X1647</f>
        <v>0</v>
      </c>
      <c r="H1647">
        <f>'CLZ Pr'!E1647</f>
        <v>0</v>
      </c>
      <c r="I1647">
        <f>'CLZ Pr'!U1647</f>
        <v>0</v>
      </c>
    </row>
    <row r="1648" spans="1:9">
      <c r="A1648" s="13" t="str">
        <f>IF('CLZ Pr'!C1648 = "", "", 'CLZ Pr'!C1648)</f>
        <v/>
      </c>
      <c r="B1648">
        <f>'CLZ Pr'!O1648</f>
        <v>0</v>
      </c>
      <c r="C1648" s="14">
        <f>'CLZ Pr'!H1648</f>
        <v>0</v>
      </c>
      <c r="D1648">
        <f>'CLZ Pr'!W1648</f>
        <v>0</v>
      </c>
      <c r="E1648">
        <f>'CLZ Pr'!B1648</f>
        <v>0</v>
      </c>
      <c r="F1648">
        <f>'CLZ Pr'!N1648</f>
        <v>0</v>
      </c>
      <c r="G1648">
        <f>'CLZ Pr'!X1648</f>
        <v>0</v>
      </c>
      <c r="H1648">
        <f>'CLZ Pr'!E1648</f>
        <v>0</v>
      </c>
      <c r="I1648">
        <f>'CLZ Pr'!U1648</f>
        <v>0</v>
      </c>
    </row>
    <row r="1649" spans="1:9">
      <c r="A1649" s="13" t="str">
        <f>IF('CLZ Pr'!C1649 = "", "", 'CLZ Pr'!C1649)</f>
        <v/>
      </c>
      <c r="B1649">
        <f>'CLZ Pr'!O1649</f>
        <v>0</v>
      </c>
      <c r="C1649" s="14">
        <f>'CLZ Pr'!H1649</f>
        <v>0</v>
      </c>
      <c r="D1649">
        <f>'CLZ Pr'!W1649</f>
        <v>0</v>
      </c>
      <c r="E1649">
        <f>'CLZ Pr'!B1649</f>
        <v>0</v>
      </c>
      <c r="F1649">
        <f>'CLZ Pr'!N1649</f>
        <v>0</v>
      </c>
      <c r="G1649">
        <f>'CLZ Pr'!X1649</f>
        <v>0</v>
      </c>
      <c r="H1649">
        <f>'CLZ Pr'!E1649</f>
        <v>0</v>
      </c>
      <c r="I1649">
        <f>'CLZ Pr'!U1649</f>
        <v>0</v>
      </c>
    </row>
    <row r="1650" spans="1:9">
      <c r="A1650" s="13" t="str">
        <f>IF('CLZ Pr'!C1650 = "", "", 'CLZ Pr'!C1650)</f>
        <v/>
      </c>
      <c r="B1650">
        <f>'CLZ Pr'!O1650</f>
        <v>0</v>
      </c>
      <c r="C1650" s="14">
        <f>'CLZ Pr'!H1650</f>
        <v>0</v>
      </c>
      <c r="D1650">
        <f>'CLZ Pr'!W1650</f>
        <v>0</v>
      </c>
      <c r="E1650">
        <f>'CLZ Pr'!B1650</f>
        <v>0</v>
      </c>
      <c r="F1650">
        <f>'CLZ Pr'!N1650</f>
        <v>0</v>
      </c>
      <c r="G1650">
        <f>'CLZ Pr'!X1650</f>
        <v>0</v>
      </c>
      <c r="H1650">
        <f>'CLZ Pr'!E1650</f>
        <v>0</v>
      </c>
      <c r="I1650">
        <f>'CLZ Pr'!U1650</f>
        <v>0</v>
      </c>
    </row>
    <row r="1651" spans="1:9">
      <c r="A1651" s="13" t="str">
        <f>IF('CLZ Pr'!C1651 = "", "", 'CLZ Pr'!C1651)</f>
        <v/>
      </c>
      <c r="B1651">
        <f>'CLZ Pr'!O1651</f>
        <v>0</v>
      </c>
      <c r="C1651" s="14">
        <f>'CLZ Pr'!H1651</f>
        <v>0</v>
      </c>
      <c r="D1651">
        <f>'CLZ Pr'!W1651</f>
        <v>0</v>
      </c>
      <c r="E1651">
        <f>'CLZ Pr'!B1651</f>
        <v>0</v>
      </c>
      <c r="F1651">
        <f>'CLZ Pr'!N1651</f>
        <v>0</v>
      </c>
      <c r="G1651">
        <f>'CLZ Pr'!X1651</f>
        <v>0</v>
      </c>
      <c r="H1651">
        <f>'CLZ Pr'!E1651</f>
        <v>0</v>
      </c>
      <c r="I1651">
        <f>'CLZ Pr'!U1651</f>
        <v>0</v>
      </c>
    </row>
    <row r="1652" spans="1:9">
      <c r="A1652" s="13" t="str">
        <f>IF('CLZ Pr'!C1652 = "", "", 'CLZ Pr'!C1652)</f>
        <v/>
      </c>
      <c r="B1652">
        <f>'CLZ Pr'!O1652</f>
        <v>0</v>
      </c>
      <c r="C1652" s="14">
        <f>'CLZ Pr'!H1652</f>
        <v>0</v>
      </c>
      <c r="D1652">
        <f>'CLZ Pr'!W1652</f>
        <v>0</v>
      </c>
      <c r="E1652">
        <f>'CLZ Pr'!B1652</f>
        <v>0</v>
      </c>
      <c r="F1652">
        <f>'CLZ Pr'!N1652</f>
        <v>0</v>
      </c>
      <c r="G1652">
        <f>'CLZ Pr'!X1652</f>
        <v>0</v>
      </c>
      <c r="H1652">
        <f>'CLZ Pr'!E1652</f>
        <v>0</v>
      </c>
      <c r="I1652">
        <f>'CLZ Pr'!U1652</f>
        <v>0</v>
      </c>
    </row>
    <row r="1653" spans="1:9">
      <c r="A1653" s="13" t="str">
        <f>IF('CLZ Pr'!C1653 = "", "", 'CLZ Pr'!C1653)</f>
        <v/>
      </c>
      <c r="B1653">
        <f>'CLZ Pr'!O1653</f>
        <v>0</v>
      </c>
      <c r="C1653" s="14">
        <f>'CLZ Pr'!H1653</f>
        <v>0</v>
      </c>
      <c r="D1653">
        <f>'CLZ Pr'!W1653</f>
        <v>0</v>
      </c>
      <c r="E1653">
        <f>'CLZ Pr'!B1653</f>
        <v>0</v>
      </c>
      <c r="F1653">
        <f>'CLZ Pr'!N1653</f>
        <v>0</v>
      </c>
      <c r="G1653">
        <f>'CLZ Pr'!X1653</f>
        <v>0</v>
      </c>
      <c r="H1653">
        <f>'CLZ Pr'!E1653</f>
        <v>0</v>
      </c>
      <c r="I1653">
        <f>'CLZ Pr'!U1653</f>
        <v>0</v>
      </c>
    </row>
    <row r="1654" spans="1:9">
      <c r="A1654" s="13" t="str">
        <f>IF('CLZ Pr'!C1654 = "", "", 'CLZ Pr'!C1654)</f>
        <v/>
      </c>
      <c r="B1654">
        <f>'CLZ Pr'!O1654</f>
        <v>0</v>
      </c>
      <c r="C1654" s="14">
        <f>'CLZ Pr'!H1654</f>
        <v>0</v>
      </c>
      <c r="D1654">
        <f>'CLZ Pr'!W1654</f>
        <v>0</v>
      </c>
      <c r="E1654">
        <f>'CLZ Pr'!B1654</f>
        <v>0</v>
      </c>
      <c r="F1654">
        <f>'CLZ Pr'!N1654</f>
        <v>0</v>
      </c>
      <c r="G1654">
        <f>'CLZ Pr'!X1654</f>
        <v>0</v>
      </c>
      <c r="H1654">
        <f>'CLZ Pr'!E1654</f>
        <v>0</v>
      </c>
      <c r="I1654">
        <f>'CLZ Pr'!U1654</f>
        <v>0</v>
      </c>
    </row>
    <row r="1655" spans="1:9">
      <c r="A1655" s="13" t="str">
        <f>IF('CLZ Pr'!C1655 = "", "", 'CLZ Pr'!C1655)</f>
        <v/>
      </c>
      <c r="B1655">
        <f>'CLZ Pr'!O1655</f>
        <v>0</v>
      </c>
      <c r="C1655" s="14">
        <f>'CLZ Pr'!H1655</f>
        <v>0</v>
      </c>
      <c r="D1655">
        <f>'CLZ Pr'!W1655</f>
        <v>0</v>
      </c>
      <c r="E1655">
        <f>'CLZ Pr'!B1655</f>
        <v>0</v>
      </c>
      <c r="F1655">
        <f>'CLZ Pr'!N1655</f>
        <v>0</v>
      </c>
      <c r="G1655">
        <f>'CLZ Pr'!X1655</f>
        <v>0</v>
      </c>
      <c r="H1655">
        <f>'CLZ Pr'!E1655</f>
        <v>0</v>
      </c>
      <c r="I1655">
        <f>'CLZ Pr'!U1655</f>
        <v>0</v>
      </c>
    </row>
    <row r="1656" spans="1:9">
      <c r="A1656" s="13" t="str">
        <f>IF('CLZ Pr'!C1656 = "", "", 'CLZ Pr'!C1656)</f>
        <v/>
      </c>
      <c r="B1656">
        <f>'CLZ Pr'!O1656</f>
        <v>0</v>
      </c>
      <c r="C1656" s="14">
        <f>'CLZ Pr'!H1656</f>
        <v>0</v>
      </c>
      <c r="D1656">
        <f>'CLZ Pr'!W1656</f>
        <v>0</v>
      </c>
      <c r="E1656">
        <f>'CLZ Pr'!B1656</f>
        <v>0</v>
      </c>
      <c r="F1656">
        <f>'CLZ Pr'!N1656</f>
        <v>0</v>
      </c>
      <c r="G1656">
        <f>'CLZ Pr'!X1656</f>
        <v>0</v>
      </c>
      <c r="H1656">
        <f>'CLZ Pr'!E1656</f>
        <v>0</v>
      </c>
      <c r="I1656">
        <f>'CLZ Pr'!U1656</f>
        <v>0</v>
      </c>
    </row>
    <row r="1657" spans="1:9">
      <c r="A1657" s="13" t="str">
        <f>IF('CLZ Pr'!C1657 = "", "", 'CLZ Pr'!C1657)</f>
        <v/>
      </c>
      <c r="B1657">
        <f>'CLZ Pr'!O1657</f>
        <v>0</v>
      </c>
      <c r="C1657" s="14">
        <f>'CLZ Pr'!H1657</f>
        <v>0</v>
      </c>
      <c r="D1657">
        <f>'CLZ Pr'!W1657</f>
        <v>0</v>
      </c>
      <c r="E1657">
        <f>'CLZ Pr'!B1657</f>
        <v>0</v>
      </c>
      <c r="F1657">
        <f>'CLZ Pr'!N1657</f>
        <v>0</v>
      </c>
      <c r="G1657">
        <f>'CLZ Pr'!X1657</f>
        <v>0</v>
      </c>
      <c r="H1657">
        <f>'CLZ Pr'!E1657</f>
        <v>0</v>
      </c>
      <c r="I1657">
        <f>'CLZ Pr'!U1657</f>
        <v>0</v>
      </c>
    </row>
    <row r="1658" spans="1:9">
      <c r="A1658" s="13" t="str">
        <f>IF('CLZ Pr'!C1658 = "", "", 'CLZ Pr'!C1658)</f>
        <v/>
      </c>
      <c r="B1658">
        <f>'CLZ Pr'!O1658</f>
        <v>0</v>
      </c>
      <c r="C1658" s="14">
        <f>'CLZ Pr'!H1658</f>
        <v>0</v>
      </c>
      <c r="D1658">
        <f>'CLZ Pr'!W1658</f>
        <v>0</v>
      </c>
      <c r="E1658">
        <f>'CLZ Pr'!B1658</f>
        <v>0</v>
      </c>
      <c r="F1658">
        <f>'CLZ Pr'!N1658</f>
        <v>0</v>
      </c>
      <c r="G1658">
        <f>'CLZ Pr'!X1658</f>
        <v>0</v>
      </c>
      <c r="H1658">
        <f>'CLZ Pr'!E1658</f>
        <v>0</v>
      </c>
      <c r="I1658">
        <f>'CLZ Pr'!U1658</f>
        <v>0</v>
      </c>
    </row>
    <row r="1659" spans="1:9">
      <c r="A1659" s="13" t="str">
        <f>IF('CLZ Pr'!C1659 = "", "", 'CLZ Pr'!C1659)</f>
        <v/>
      </c>
      <c r="B1659">
        <f>'CLZ Pr'!O1659</f>
        <v>0</v>
      </c>
      <c r="C1659" s="14">
        <f>'CLZ Pr'!H1659</f>
        <v>0</v>
      </c>
      <c r="D1659">
        <f>'CLZ Pr'!W1659</f>
        <v>0</v>
      </c>
      <c r="E1659">
        <f>'CLZ Pr'!B1659</f>
        <v>0</v>
      </c>
      <c r="F1659">
        <f>'CLZ Pr'!N1659</f>
        <v>0</v>
      </c>
      <c r="G1659">
        <f>'CLZ Pr'!X1659</f>
        <v>0</v>
      </c>
      <c r="H1659">
        <f>'CLZ Pr'!E1659</f>
        <v>0</v>
      </c>
      <c r="I1659">
        <f>'CLZ Pr'!U1659</f>
        <v>0</v>
      </c>
    </row>
    <row r="1660" spans="1:9">
      <c r="A1660" s="13" t="str">
        <f>IF('CLZ Pr'!C1660 = "", "", 'CLZ Pr'!C1660)</f>
        <v/>
      </c>
      <c r="B1660">
        <f>'CLZ Pr'!O1660</f>
        <v>0</v>
      </c>
      <c r="C1660" s="14">
        <f>'CLZ Pr'!H1660</f>
        <v>0</v>
      </c>
      <c r="D1660">
        <f>'CLZ Pr'!W1660</f>
        <v>0</v>
      </c>
      <c r="E1660">
        <f>'CLZ Pr'!B1660</f>
        <v>0</v>
      </c>
      <c r="F1660">
        <f>'CLZ Pr'!N1660</f>
        <v>0</v>
      </c>
      <c r="G1660">
        <f>'CLZ Pr'!X1660</f>
        <v>0</v>
      </c>
      <c r="H1660">
        <f>'CLZ Pr'!E1660</f>
        <v>0</v>
      </c>
      <c r="I1660">
        <f>'CLZ Pr'!U1660</f>
        <v>0</v>
      </c>
    </row>
    <row r="1661" spans="1:9">
      <c r="A1661" s="13" t="str">
        <f>IF('CLZ Pr'!C1661 = "", "", 'CLZ Pr'!C1661)</f>
        <v/>
      </c>
      <c r="B1661">
        <f>'CLZ Pr'!O1661</f>
        <v>0</v>
      </c>
      <c r="C1661" s="14">
        <f>'CLZ Pr'!H1661</f>
        <v>0</v>
      </c>
      <c r="D1661">
        <f>'CLZ Pr'!W1661</f>
        <v>0</v>
      </c>
      <c r="E1661">
        <f>'CLZ Pr'!B1661</f>
        <v>0</v>
      </c>
      <c r="F1661">
        <f>'CLZ Pr'!N1661</f>
        <v>0</v>
      </c>
      <c r="G1661">
        <f>'CLZ Pr'!X1661</f>
        <v>0</v>
      </c>
      <c r="H1661">
        <f>'CLZ Pr'!E1661</f>
        <v>0</v>
      </c>
      <c r="I1661">
        <f>'CLZ Pr'!U1661</f>
        <v>0</v>
      </c>
    </row>
    <row r="1662" spans="1:9">
      <c r="A1662" s="13" t="str">
        <f>IF('CLZ Pr'!C1662 = "", "", 'CLZ Pr'!C1662)</f>
        <v/>
      </c>
      <c r="B1662">
        <f>'CLZ Pr'!O1662</f>
        <v>0</v>
      </c>
      <c r="C1662" s="14">
        <f>'CLZ Pr'!H1662</f>
        <v>0</v>
      </c>
      <c r="D1662">
        <f>'CLZ Pr'!W1662</f>
        <v>0</v>
      </c>
      <c r="E1662">
        <f>'CLZ Pr'!B1662</f>
        <v>0</v>
      </c>
      <c r="F1662">
        <f>'CLZ Pr'!N1662</f>
        <v>0</v>
      </c>
      <c r="G1662">
        <f>'CLZ Pr'!X1662</f>
        <v>0</v>
      </c>
      <c r="H1662">
        <f>'CLZ Pr'!E1662</f>
        <v>0</v>
      </c>
      <c r="I1662">
        <f>'CLZ Pr'!U1662</f>
        <v>0</v>
      </c>
    </row>
    <row r="1663" spans="1:9">
      <c r="A1663" s="13" t="str">
        <f>IF('CLZ Pr'!C1663 = "", "", 'CLZ Pr'!C1663)</f>
        <v/>
      </c>
      <c r="B1663">
        <f>'CLZ Pr'!O1663</f>
        <v>0</v>
      </c>
      <c r="C1663" s="14">
        <f>'CLZ Pr'!H1663</f>
        <v>0</v>
      </c>
      <c r="D1663">
        <f>'CLZ Pr'!W1663</f>
        <v>0</v>
      </c>
      <c r="E1663">
        <f>'CLZ Pr'!B1663</f>
        <v>0</v>
      </c>
      <c r="F1663">
        <f>'CLZ Pr'!N1663</f>
        <v>0</v>
      </c>
      <c r="G1663">
        <f>'CLZ Pr'!X1663</f>
        <v>0</v>
      </c>
      <c r="H1663">
        <f>'CLZ Pr'!E1663</f>
        <v>0</v>
      </c>
      <c r="I1663">
        <f>'CLZ Pr'!U1663</f>
        <v>0</v>
      </c>
    </row>
    <row r="1664" spans="1:9">
      <c r="A1664" s="13" t="str">
        <f>IF('CLZ Pr'!C1664 = "", "", 'CLZ Pr'!C1664)</f>
        <v/>
      </c>
      <c r="B1664">
        <f>'CLZ Pr'!O1664</f>
        <v>0</v>
      </c>
      <c r="C1664" s="14">
        <f>'CLZ Pr'!H1664</f>
        <v>0</v>
      </c>
      <c r="D1664">
        <f>'CLZ Pr'!W1664</f>
        <v>0</v>
      </c>
      <c r="E1664">
        <f>'CLZ Pr'!B1664</f>
        <v>0</v>
      </c>
      <c r="F1664">
        <f>'CLZ Pr'!N1664</f>
        <v>0</v>
      </c>
      <c r="G1664">
        <f>'CLZ Pr'!X1664</f>
        <v>0</v>
      </c>
      <c r="H1664">
        <f>'CLZ Pr'!E1664</f>
        <v>0</v>
      </c>
      <c r="I1664">
        <f>'CLZ Pr'!U1664</f>
        <v>0</v>
      </c>
    </row>
    <row r="1665" spans="1:9">
      <c r="A1665" s="13" t="str">
        <f>IF('CLZ Pr'!C1665 = "", "", 'CLZ Pr'!C1665)</f>
        <v/>
      </c>
      <c r="B1665">
        <f>'CLZ Pr'!O1665</f>
        <v>0</v>
      </c>
      <c r="C1665" s="14">
        <f>'CLZ Pr'!H1665</f>
        <v>0</v>
      </c>
      <c r="D1665">
        <f>'CLZ Pr'!W1665</f>
        <v>0</v>
      </c>
      <c r="E1665">
        <f>'CLZ Pr'!B1665</f>
        <v>0</v>
      </c>
      <c r="F1665">
        <f>'CLZ Pr'!N1665</f>
        <v>0</v>
      </c>
      <c r="G1665">
        <f>'CLZ Pr'!X1665</f>
        <v>0</v>
      </c>
      <c r="H1665">
        <f>'CLZ Pr'!E1665</f>
        <v>0</v>
      </c>
      <c r="I1665">
        <f>'CLZ Pr'!U1665</f>
        <v>0</v>
      </c>
    </row>
    <row r="1666" spans="1:9">
      <c r="A1666" s="13" t="str">
        <f>IF('CLZ Pr'!C1666 = "", "", 'CLZ Pr'!C1666)</f>
        <v/>
      </c>
      <c r="B1666">
        <f>'CLZ Pr'!O1666</f>
        <v>0</v>
      </c>
      <c r="C1666" s="14">
        <f>'CLZ Pr'!H1666</f>
        <v>0</v>
      </c>
      <c r="D1666">
        <f>'CLZ Pr'!W1666</f>
        <v>0</v>
      </c>
      <c r="E1666">
        <f>'CLZ Pr'!B1666</f>
        <v>0</v>
      </c>
      <c r="F1666">
        <f>'CLZ Pr'!N1666</f>
        <v>0</v>
      </c>
      <c r="G1666">
        <f>'CLZ Pr'!X1666</f>
        <v>0</v>
      </c>
      <c r="H1666">
        <f>'CLZ Pr'!E1666</f>
        <v>0</v>
      </c>
      <c r="I1666">
        <f>'CLZ Pr'!U1666</f>
        <v>0</v>
      </c>
    </row>
    <row r="1667" spans="1:9">
      <c r="A1667" s="13" t="str">
        <f>IF('CLZ Pr'!C1667 = "", "", 'CLZ Pr'!C1667)</f>
        <v/>
      </c>
      <c r="B1667">
        <f>'CLZ Pr'!O1667</f>
        <v>0</v>
      </c>
      <c r="C1667" s="14">
        <f>'CLZ Pr'!H1667</f>
        <v>0</v>
      </c>
      <c r="D1667">
        <f>'CLZ Pr'!W1667</f>
        <v>0</v>
      </c>
      <c r="E1667">
        <f>'CLZ Pr'!B1667</f>
        <v>0</v>
      </c>
      <c r="F1667">
        <f>'CLZ Pr'!N1667</f>
        <v>0</v>
      </c>
      <c r="G1667">
        <f>'CLZ Pr'!X1667</f>
        <v>0</v>
      </c>
      <c r="H1667">
        <f>'CLZ Pr'!E1667</f>
        <v>0</v>
      </c>
      <c r="I1667">
        <f>'CLZ Pr'!U1667</f>
        <v>0</v>
      </c>
    </row>
    <row r="1668" spans="1:9">
      <c r="A1668" s="13" t="str">
        <f>IF('CLZ Pr'!C1668 = "", "", 'CLZ Pr'!C1668)</f>
        <v/>
      </c>
      <c r="B1668">
        <f>'CLZ Pr'!O1668</f>
        <v>0</v>
      </c>
      <c r="C1668" s="14">
        <f>'CLZ Pr'!H1668</f>
        <v>0</v>
      </c>
      <c r="D1668">
        <f>'CLZ Pr'!W1668</f>
        <v>0</v>
      </c>
      <c r="E1668">
        <f>'CLZ Pr'!B1668</f>
        <v>0</v>
      </c>
      <c r="F1668">
        <f>'CLZ Pr'!N1668</f>
        <v>0</v>
      </c>
      <c r="G1668">
        <f>'CLZ Pr'!X1668</f>
        <v>0</v>
      </c>
      <c r="H1668">
        <f>'CLZ Pr'!E1668</f>
        <v>0</v>
      </c>
      <c r="I1668">
        <f>'CLZ Pr'!U1668</f>
        <v>0</v>
      </c>
    </row>
    <row r="1669" spans="1:9">
      <c r="A1669" s="13" t="str">
        <f>IF('CLZ Pr'!C1669 = "", "", 'CLZ Pr'!C1669)</f>
        <v/>
      </c>
      <c r="B1669">
        <f>'CLZ Pr'!O1669</f>
        <v>0</v>
      </c>
      <c r="C1669" s="14">
        <f>'CLZ Pr'!H1669</f>
        <v>0</v>
      </c>
      <c r="D1669">
        <f>'CLZ Pr'!W1669</f>
        <v>0</v>
      </c>
      <c r="E1669">
        <f>'CLZ Pr'!B1669</f>
        <v>0</v>
      </c>
      <c r="F1669">
        <f>'CLZ Pr'!N1669</f>
        <v>0</v>
      </c>
      <c r="G1669">
        <f>'CLZ Pr'!X1669</f>
        <v>0</v>
      </c>
      <c r="H1669">
        <f>'CLZ Pr'!E1669</f>
        <v>0</v>
      </c>
      <c r="I1669">
        <f>'CLZ Pr'!U1669</f>
        <v>0</v>
      </c>
    </row>
    <row r="1670" spans="1:9">
      <c r="A1670" s="13" t="str">
        <f>IF('CLZ Pr'!C1670 = "", "", 'CLZ Pr'!C1670)</f>
        <v/>
      </c>
      <c r="B1670">
        <f>'CLZ Pr'!O1670</f>
        <v>0</v>
      </c>
      <c r="C1670" s="14">
        <f>'CLZ Pr'!H1670</f>
        <v>0</v>
      </c>
      <c r="D1670">
        <f>'CLZ Pr'!W1670</f>
        <v>0</v>
      </c>
      <c r="E1670">
        <f>'CLZ Pr'!B1670</f>
        <v>0</v>
      </c>
      <c r="F1670">
        <f>'CLZ Pr'!N1670</f>
        <v>0</v>
      </c>
      <c r="G1670">
        <f>'CLZ Pr'!X1670</f>
        <v>0</v>
      </c>
      <c r="H1670">
        <f>'CLZ Pr'!E1670</f>
        <v>0</v>
      </c>
      <c r="I1670">
        <f>'CLZ Pr'!U1670</f>
        <v>0</v>
      </c>
    </row>
    <row r="1671" spans="1:9">
      <c r="A1671" s="13" t="str">
        <f>IF('CLZ Pr'!C1671 = "", "", 'CLZ Pr'!C1671)</f>
        <v/>
      </c>
      <c r="B1671">
        <f>'CLZ Pr'!O1671</f>
        <v>0</v>
      </c>
      <c r="C1671" s="14">
        <f>'CLZ Pr'!H1671</f>
        <v>0</v>
      </c>
      <c r="D1671">
        <f>'CLZ Pr'!W1671</f>
        <v>0</v>
      </c>
      <c r="E1671">
        <f>'CLZ Pr'!B1671</f>
        <v>0</v>
      </c>
      <c r="F1671">
        <f>'CLZ Pr'!N1671</f>
        <v>0</v>
      </c>
      <c r="G1671">
        <f>'CLZ Pr'!X1671</f>
        <v>0</v>
      </c>
      <c r="H1671">
        <f>'CLZ Pr'!E1671</f>
        <v>0</v>
      </c>
      <c r="I1671">
        <f>'CLZ Pr'!U1671</f>
        <v>0</v>
      </c>
    </row>
    <row r="1672" spans="1:9">
      <c r="A1672" s="13" t="str">
        <f>IF('CLZ Pr'!C1672 = "", "", 'CLZ Pr'!C1672)</f>
        <v/>
      </c>
      <c r="B1672">
        <f>'CLZ Pr'!O1672</f>
        <v>0</v>
      </c>
      <c r="C1672" s="14">
        <f>'CLZ Pr'!H1672</f>
        <v>0</v>
      </c>
      <c r="D1672">
        <f>'CLZ Pr'!W1672</f>
        <v>0</v>
      </c>
      <c r="E1672">
        <f>'CLZ Pr'!B1672</f>
        <v>0</v>
      </c>
      <c r="F1672">
        <f>'CLZ Pr'!N1672</f>
        <v>0</v>
      </c>
      <c r="G1672">
        <f>'CLZ Pr'!X1672</f>
        <v>0</v>
      </c>
      <c r="H1672">
        <f>'CLZ Pr'!E1672</f>
        <v>0</v>
      </c>
      <c r="I1672">
        <f>'CLZ Pr'!U1672</f>
        <v>0</v>
      </c>
    </row>
    <row r="1673" spans="1:9">
      <c r="A1673" s="13" t="str">
        <f>IF('CLZ Pr'!C1673 = "", "", 'CLZ Pr'!C1673)</f>
        <v/>
      </c>
      <c r="B1673">
        <f>'CLZ Pr'!O1673</f>
        <v>0</v>
      </c>
      <c r="C1673" s="14">
        <f>'CLZ Pr'!H1673</f>
        <v>0</v>
      </c>
      <c r="D1673">
        <f>'CLZ Pr'!W1673</f>
        <v>0</v>
      </c>
      <c r="E1673">
        <f>'CLZ Pr'!B1673</f>
        <v>0</v>
      </c>
      <c r="F1673">
        <f>'CLZ Pr'!N1673</f>
        <v>0</v>
      </c>
      <c r="G1673">
        <f>'CLZ Pr'!X1673</f>
        <v>0</v>
      </c>
      <c r="H1673">
        <f>'CLZ Pr'!E1673</f>
        <v>0</v>
      </c>
      <c r="I1673">
        <f>'CLZ Pr'!U1673</f>
        <v>0</v>
      </c>
    </row>
    <row r="1674" spans="1:9">
      <c r="A1674" s="13" t="str">
        <f>IF('CLZ Pr'!C1674 = "", "", 'CLZ Pr'!C1674)</f>
        <v/>
      </c>
      <c r="B1674">
        <f>'CLZ Pr'!O1674</f>
        <v>0</v>
      </c>
      <c r="C1674" s="14">
        <f>'CLZ Pr'!H1674</f>
        <v>0</v>
      </c>
      <c r="D1674">
        <f>'CLZ Pr'!W1674</f>
        <v>0</v>
      </c>
      <c r="E1674">
        <f>'CLZ Pr'!B1674</f>
        <v>0</v>
      </c>
      <c r="F1674">
        <f>'CLZ Pr'!N1674</f>
        <v>0</v>
      </c>
      <c r="G1674">
        <f>'CLZ Pr'!X1674</f>
        <v>0</v>
      </c>
      <c r="H1674">
        <f>'CLZ Pr'!E1674</f>
        <v>0</v>
      </c>
      <c r="I1674">
        <f>'CLZ Pr'!U1674</f>
        <v>0</v>
      </c>
    </row>
    <row r="1675" spans="1:9">
      <c r="A1675" s="13" t="str">
        <f>IF('CLZ Pr'!C1675 = "", "", 'CLZ Pr'!C1675)</f>
        <v/>
      </c>
      <c r="B1675">
        <f>'CLZ Pr'!O1675</f>
        <v>0</v>
      </c>
      <c r="C1675" s="14">
        <f>'CLZ Pr'!H1675</f>
        <v>0</v>
      </c>
      <c r="D1675">
        <f>'CLZ Pr'!W1675</f>
        <v>0</v>
      </c>
      <c r="E1675">
        <f>'CLZ Pr'!B1675</f>
        <v>0</v>
      </c>
      <c r="F1675">
        <f>'CLZ Pr'!N1675</f>
        <v>0</v>
      </c>
      <c r="G1675">
        <f>'CLZ Pr'!X1675</f>
        <v>0</v>
      </c>
      <c r="H1675">
        <f>'CLZ Pr'!E1675</f>
        <v>0</v>
      </c>
      <c r="I1675">
        <f>'CLZ Pr'!U1675</f>
        <v>0</v>
      </c>
    </row>
    <row r="1676" spans="1:9">
      <c r="A1676" s="13" t="str">
        <f>IF('CLZ Pr'!C1676 = "", "", 'CLZ Pr'!C1676)</f>
        <v/>
      </c>
      <c r="B1676">
        <f>'CLZ Pr'!O1676</f>
        <v>0</v>
      </c>
      <c r="C1676" s="14">
        <f>'CLZ Pr'!H1676</f>
        <v>0</v>
      </c>
      <c r="D1676">
        <f>'CLZ Pr'!W1676</f>
        <v>0</v>
      </c>
      <c r="E1676">
        <f>'CLZ Pr'!B1676</f>
        <v>0</v>
      </c>
      <c r="F1676">
        <f>'CLZ Pr'!N1676</f>
        <v>0</v>
      </c>
      <c r="G1676">
        <f>'CLZ Pr'!X1676</f>
        <v>0</v>
      </c>
      <c r="H1676">
        <f>'CLZ Pr'!E1676</f>
        <v>0</v>
      </c>
      <c r="I1676">
        <f>'CLZ Pr'!U1676</f>
        <v>0</v>
      </c>
    </row>
    <row r="1677" spans="1:9">
      <c r="A1677" s="13" t="str">
        <f>IF('CLZ Pr'!C1677 = "", "", 'CLZ Pr'!C1677)</f>
        <v/>
      </c>
      <c r="B1677">
        <f>'CLZ Pr'!O1677</f>
        <v>0</v>
      </c>
      <c r="C1677" s="14">
        <f>'CLZ Pr'!H1677</f>
        <v>0</v>
      </c>
      <c r="D1677">
        <f>'CLZ Pr'!W1677</f>
        <v>0</v>
      </c>
      <c r="E1677">
        <f>'CLZ Pr'!B1677</f>
        <v>0</v>
      </c>
      <c r="F1677">
        <f>'CLZ Pr'!N1677</f>
        <v>0</v>
      </c>
      <c r="G1677">
        <f>'CLZ Pr'!X1677</f>
        <v>0</v>
      </c>
      <c r="H1677">
        <f>'CLZ Pr'!E1677</f>
        <v>0</v>
      </c>
      <c r="I1677">
        <f>'CLZ Pr'!U1677</f>
        <v>0</v>
      </c>
    </row>
    <row r="1678" spans="1:9">
      <c r="A1678" s="13" t="str">
        <f>IF('CLZ Pr'!C1678 = "", "", 'CLZ Pr'!C1678)</f>
        <v/>
      </c>
      <c r="B1678">
        <f>'CLZ Pr'!O1678</f>
        <v>0</v>
      </c>
      <c r="C1678" s="14">
        <f>'CLZ Pr'!H1678</f>
        <v>0</v>
      </c>
      <c r="D1678">
        <f>'CLZ Pr'!W1678</f>
        <v>0</v>
      </c>
      <c r="E1678">
        <f>'CLZ Pr'!B1678</f>
        <v>0</v>
      </c>
      <c r="F1678">
        <f>'CLZ Pr'!N1678</f>
        <v>0</v>
      </c>
      <c r="G1678">
        <f>'CLZ Pr'!X1678</f>
        <v>0</v>
      </c>
      <c r="H1678">
        <f>'CLZ Pr'!E1678</f>
        <v>0</v>
      </c>
      <c r="I1678">
        <f>'CLZ Pr'!U1678</f>
        <v>0</v>
      </c>
    </row>
    <row r="1679" spans="1:9">
      <c r="A1679" s="13" t="str">
        <f>IF('CLZ Pr'!C1679 = "", "", 'CLZ Pr'!C1679)</f>
        <v/>
      </c>
      <c r="B1679">
        <f>'CLZ Pr'!O1679</f>
        <v>0</v>
      </c>
      <c r="C1679" s="14">
        <f>'CLZ Pr'!H1679</f>
        <v>0</v>
      </c>
      <c r="D1679">
        <f>'CLZ Pr'!W1679</f>
        <v>0</v>
      </c>
      <c r="E1679">
        <f>'CLZ Pr'!B1679</f>
        <v>0</v>
      </c>
      <c r="F1679">
        <f>'CLZ Pr'!N1679</f>
        <v>0</v>
      </c>
      <c r="G1679">
        <f>'CLZ Pr'!X1679</f>
        <v>0</v>
      </c>
      <c r="H1679">
        <f>'CLZ Pr'!E1679</f>
        <v>0</v>
      </c>
      <c r="I1679">
        <f>'CLZ Pr'!U1679</f>
        <v>0</v>
      </c>
    </row>
    <row r="1680" spans="1:9">
      <c r="A1680" s="13" t="str">
        <f>IF('CLZ Pr'!C1680 = "", "", 'CLZ Pr'!C1680)</f>
        <v/>
      </c>
      <c r="B1680">
        <f>'CLZ Pr'!O1680</f>
        <v>0</v>
      </c>
      <c r="C1680" s="14">
        <f>'CLZ Pr'!H1680</f>
        <v>0</v>
      </c>
      <c r="D1680">
        <f>'CLZ Pr'!W1680</f>
        <v>0</v>
      </c>
      <c r="E1680">
        <f>'CLZ Pr'!B1680</f>
        <v>0</v>
      </c>
      <c r="F1680">
        <f>'CLZ Pr'!N1680</f>
        <v>0</v>
      </c>
      <c r="G1680">
        <f>'CLZ Pr'!X1680</f>
        <v>0</v>
      </c>
      <c r="H1680">
        <f>'CLZ Pr'!E1680</f>
        <v>0</v>
      </c>
      <c r="I1680">
        <f>'CLZ Pr'!U1680</f>
        <v>0</v>
      </c>
    </row>
    <row r="1681" spans="1:9">
      <c r="A1681" s="13" t="str">
        <f>IF('CLZ Pr'!C1681 = "", "", 'CLZ Pr'!C1681)</f>
        <v/>
      </c>
      <c r="B1681">
        <f>'CLZ Pr'!O1681</f>
        <v>0</v>
      </c>
      <c r="C1681" s="14">
        <f>'CLZ Pr'!H1681</f>
        <v>0</v>
      </c>
      <c r="D1681">
        <f>'CLZ Pr'!W1681</f>
        <v>0</v>
      </c>
      <c r="E1681">
        <f>'CLZ Pr'!B1681</f>
        <v>0</v>
      </c>
      <c r="F1681">
        <f>'CLZ Pr'!N1681</f>
        <v>0</v>
      </c>
      <c r="G1681">
        <f>'CLZ Pr'!X1681</f>
        <v>0</v>
      </c>
      <c r="H1681">
        <f>'CLZ Pr'!E1681</f>
        <v>0</v>
      </c>
      <c r="I1681">
        <f>'CLZ Pr'!U1681</f>
        <v>0</v>
      </c>
    </row>
    <row r="1682" spans="1:9">
      <c r="A1682" s="13" t="str">
        <f>IF('CLZ Pr'!C1682 = "", "", 'CLZ Pr'!C1682)</f>
        <v/>
      </c>
      <c r="B1682">
        <f>'CLZ Pr'!O1682</f>
        <v>0</v>
      </c>
      <c r="C1682" s="14">
        <f>'CLZ Pr'!H1682</f>
        <v>0</v>
      </c>
      <c r="D1682">
        <f>'CLZ Pr'!W1682</f>
        <v>0</v>
      </c>
      <c r="E1682">
        <f>'CLZ Pr'!B1682</f>
        <v>0</v>
      </c>
      <c r="F1682">
        <f>'CLZ Pr'!N1682</f>
        <v>0</v>
      </c>
      <c r="G1682">
        <f>'CLZ Pr'!X1682</f>
        <v>0</v>
      </c>
      <c r="H1682">
        <f>'CLZ Pr'!E1682</f>
        <v>0</v>
      </c>
      <c r="I1682">
        <f>'CLZ Pr'!U1682</f>
        <v>0</v>
      </c>
    </row>
    <row r="1683" spans="1:9">
      <c r="A1683" s="13" t="str">
        <f>IF('CLZ Pr'!C1683 = "", "", 'CLZ Pr'!C1683)</f>
        <v/>
      </c>
      <c r="B1683">
        <f>'CLZ Pr'!O1683</f>
        <v>0</v>
      </c>
      <c r="C1683" s="14">
        <f>'CLZ Pr'!H1683</f>
        <v>0</v>
      </c>
      <c r="D1683">
        <f>'CLZ Pr'!W1683</f>
        <v>0</v>
      </c>
      <c r="E1683">
        <f>'CLZ Pr'!B1683</f>
        <v>0</v>
      </c>
      <c r="F1683">
        <f>'CLZ Pr'!N1683</f>
        <v>0</v>
      </c>
      <c r="G1683">
        <f>'CLZ Pr'!X1683</f>
        <v>0</v>
      </c>
      <c r="H1683">
        <f>'CLZ Pr'!E1683</f>
        <v>0</v>
      </c>
      <c r="I1683">
        <f>'CLZ Pr'!U1683</f>
        <v>0</v>
      </c>
    </row>
    <row r="1684" spans="1:9">
      <c r="A1684" s="13" t="str">
        <f>IF('CLZ Pr'!C1684 = "", "", 'CLZ Pr'!C1684)</f>
        <v/>
      </c>
      <c r="B1684">
        <f>'CLZ Pr'!O1684</f>
        <v>0</v>
      </c>
      <c r="C1684" s="14">
        <f>'CLZ Pr'!H1684</f>
        <v>0</v>
      </c>
      <c r="D1684">
        <f>'CLZ Pr'!W1684</f>
        <v>0</v>
      </c>
      <c r="E1684">
        <f>'CLZ Pr'!B1684</f>
        <v>0</v>
      </c>
      <c r="F1684">
        <f>'CLZ Pr'!N1684</f>
        <v>0</v>
      </c>
      <c r="G1684">
        <f>'CLZ Pr'!X1684</f>
        <v>0</v>
      </c>
      <c r="H1684">
        <f>'CLZ Pr'!E1684</f>
        <v>0</v>
      </c>
      <c r="I1684">
        <f>'CLZ Pr'!U1684</f>
        <v>0</v>
      </c>
    </row>
    <row r="1685" spans="1:9">
      <c r="A1685" s="13" t="str">
        <f>IF('CLZ Pr'!C1685 = "", "", 'CLZ Pr'!C1685)</f>
        <v/>
      </c>
      <c r="B1685">
        <f>'CLZ Pr'!O1685</f>
        <v>0</v>
      </c>
      <c r="C1685" s="14">
        <f>'CLZ Pr'!H1685</f>
        <v>0</v>
      </c>
      <c r="D1685">
        <f>'CLZ Pr'!W1685</f>
        <v>0</v>
      </c>
      <c r="E1685">
        <f>'CLZ Pr'!B1685</f>
        <v>0</v>
      </c>
      <c r="F1685">
        <f>'CLZ Pr'!N1685</f>
        <v>0</v>
      </c>
      <c r="G1685">
        <f>'CLZ Pr'!X1685</f>
        <v>0</v>
      </c>
      <c r="H1685">
        <f>'CLZ Pr'!E1685</f>
        <v>0</v>
      </c>
      <c r="I1685">
        <f>'CLZ Pr'!U1685</f>
        <v>0</v>
      </c>
    </row>
    <row r="1686" spans="1:9">
      <c r="A1686" s="13" t="str">
        <f>IF('CLZ Pr'!C1686 = "", "", 'CLZ Pr'!C1686)</f>
        <v/>
      </c>
      <c r="B1686">
        <f>'CLZ Pr'!O1686</f>
        <v>0</v>
      </c>
      <c r="C1686" s="14">
        <f>'CLZ Pr'!H1686</f>
        <v>0</v>
      </c>
      <c r="D1686">
        <f>'CLZ Pr'!W1686</f>
        <v>0</v>
      </c>
      <c r="E1686">
        <f>'CLZ Pr'!B1686</f>
        <v>0</v>
      </c>
      <c r="F1686">
        <f>'CLZ Pr'!N1686</f>
        <v>0</v>
      </c>
      <c r="G1686">
        <f>'CLZ Pr'!X1686</f>
        <v>0</v>
      </c>
      <c r="H1686">
        <f>'CLZ Pr'!E1686</f>
        <v>0</v>
      </c>
      <c r="I1686">
        <f>'CLZ Pr'!U1686</f>
        <v>0</v>
      </c>
    </row>
    <row r="1687" spans="1:9">
      <c r="A1687" s="13" t="str">
        <f>IF('CLZ Pr'!C1687 = "", "", 'CLZ Pr'!C1687)</f>
        <v/>
      </c>
      <c r="B1687">
        <f>'CLZ Pr'!O1687</f>
        <v>0</v>
      </c>
      <c r="C1687" s="14">
        <f>'CLZ Pr'!H1687</f>
        <v>0</v>
      </c>
      <c r="D1687">
        <f>'CLZ Pr'!W1687</f>
        <v>0</v>
      </c>
      <c r="E1687">
        <f>'CLZ Pr'!B1687</f>
        <v>0</v>
      </c>
      <c r="F1687">
        <f>'CLZ Pr'!N1687</f>
        <v>0</v>
      </c>
      <c r="G1687">
        <f>'CLZ Pr'!X1687</f>
        <v>0</v>
      </c>
      <c r="H1687">
        <f>'CLZ Pr'!E1687</f>
        <v>0</v>
      </c>
      <c r="I1687">
        <f>'CLZ Pr'!U1687</f>
        <v>0</v>
      </c>
    </row>
    <row r="1688" spans="1:9">
      <c r="A1688" s="13" t="str">
        <f>IF('CLZ Pr'!C1688 = "", "", 'CLZ Pr'!C1688)</f>
        <v/>
      </c>
      <c r="B1688">
        <f>'CLZ Pr'!O1688</f>
        <v>0</v>
      </c>
      <c r="C1688" s="14">
        <f>'CLZ Pr'!H1688</f>
        <v>0</v>
      </c>
      <c r="D1688">
        <f>'CLZ Pr'!W1688</f>
        <v>0</v>
      </c>
      <c r="E1688">
        <f>'CLZ Pr'!B1688</f>
        <v>0</v>
      </c>
      <c r="F1688">
        <f>'CLZ Pr'!N1688</f>
        <v>0</v>
      </c>
      <c r="G1688">
        <f>'CLZ Pr'!X1688</f>
        <v>0</v>
      </c>
      <c r="H1688">
        <f>'CLZ Pr'!E1688</f>
        <v>0</v>
      </c>
      <c r="I1688">
        <f>'CLZ Pr'!U1688</f>
        <v>0</v>
      </c>
    </row>
    <row r="1689" spans="1:9">
      <c r="A1689" s="13" t="str">
        <f>IF('CLZ Pr'!C1689 = "", "", 'CLZ Pr'!C1689)</f>
        <v/>
      </c>
      <c r="B1689">
        <f>'CLZ Pr'!O1689</f>
        <v>0</v>
      </c>
      <c r="C1689" s="14">
        <f>'CLZ Pr'!H1689</f>
        <v>0</v>
      </c>
      <c r="D1689">
        <f>'CLZ Pr'!W1689</f>
        <v>0</v>
      </c>
      <c r="E1689">
        <f>'CLZ Pr'!B1689</f>
        <v>0</v>
      </c>
      <c r="F1689">
        <f>'CLZ Pr'!N1689</f>
        <v>0</v>
      </c>
      <c r="G1689">
        <f>'CLZ Pr'!X1689</f>
        <v>0</v>
      </c>
      <c r="H1689">
        <f>'CLZ Pr'!E1689</f>
        <v>0</v>
      </c>
      <c r="I1689">
        <f>'CLZ Pr'!U1689</f>
        <v>0</v>
      </c>
    </row>
    <row r="1690" spans="1:9">
      <c r="A1690" s="13" t="str">
        <f>IF('CLZ Pr'!C1690 = "", "", 'CLZ Pr'!C1690)</f>
        <v/>
      </c>
      <c r="B1690">
        <f>'CLZ Pr'!O1690</f>
        <v>0</v>
      </c>
      <c r="C1690" s="14">
        <f>'CLZ Pr'!H1690</f>
        <v>0</v>
      </c>
      <c r="D1690">
        <f>'CLZ Pr'!W1690</f>
        <v>0</v>
      </c>
      <c r="E1690">
        <f>'CLZ Pr'!B1690</f>
        <v>0</v>
      </c>
      <c r="F1690">
        <f>'CLZ Pr'!N1690</f>
        <v>0</v>
      </c>
      <c r="G1690">
        <f>'CLZ Pr'!X1690</f>
        <v>0</v>
      </c>
      <c r="H1690">
        <f>'CLZ Pr'!E1690</f>
        <v>0</v>
      </c>
      <c r="I1690">
        <f>'CLZ Pr'!U1690</f>
        <v>0</v>
      </c>
    </row>
    <row r="1691" spans="1:9">
      <c r="A1691" s="13" t="str">
        <f>IF('CLZ Pr'!C1691 = "", "", 'CLZ Pr'!C1691)</f>
        <v/>
      </c>
      <c r="B1691">
        <f>'CLZ Pr'!O1691</f>
        <v>0</v>
      </c>
      <c r="C1691" s="14">
        <f>'CLZ Pr'!H1691</f>
        <v>0</v>
      </c>
      <c r="D1691">
        <f>'CLZ Pr'!W1691</f>
        <v>0</v>
      </c>
      <c r="E1691">
        <f>'CLZ Pr'!B1691</f>
        <v>0</v>
      </c>
      <c r="F1691">
        <f>'CLZ Pr'!N1691</f>
        <v>0</v>
      </c>
      <c r="G1691">
        <f>'CLZ Pr'!X1691</f>
        <v>0</v>
      </c>
      <c r="H1691">
        <f>'CLZ Pr'!E1691</f>
        <v>0</v>
      </c>
      <c r="I1691">
        <f>'CLZ Pr'!U1691</f>
        <v>0</v>
      </c>
    </row>
    <row r="1692" spans="1:9">
      <c r="A1692" s="13" t="str">
        <f>IF('CLZ Pr'!C1692 = "", "", 'CLZ Pr'!C1692)</f>
        <v/>
      </c>
      <c r="B1692">
        <f>'CLZ Pr'!O1692</f>
        <v>0</v>
      </c>
      <c r="C1692" s="14">
        <f>'CLZ Pr'!H1692</f>
        <v>0</v>
      </c>
      <c r="D1692">
        <f>'CLZ Pr'!W1692</f>
        <v>0</v>
      </c>
      <c r="E1692">
        <f>'CLZ Pr'!B1692</f>
        <v>0</v>
      </c>
      <c r="F1692">
        <f>'CLZ Pr'!N1692</f>
        <v>0</v>
      </c>
      <c r="G1692">
        <f>'CLZ Pr'!X1692</f>
        <v>0</v>
      </c>
      <c r="H1692">
        <f>'CLZ Pr'!E1692</f>
        <v>0</v>
      </c>
      <c r="I1692">
        <f>'CLZ Pr'!U1692</f>
        <v>0</v>
      </c>
    </row>
    <row r="1693" spans="1:9">
      <c r="A1693" s="13" t="str">
        <f>IF('CLZ Pr'!C1693 = "", "", 'CLZ Pr'!C1693)</f>
        <v/>
      </c>
      <c r="B1693">
        <f>'CLZ Pr'!O1693</f>
        <v>0</v>
      </c>
      <c r="C1693" s="14">
        <f>'CLZ Pr'!H1693</f>
        <v>0</v>
      </c>
      <c r="D1693">
        <f>'CLZ Pr'!W1693</f>
        <v>0</v>
      </c>
      <c r="E1693">
        <f>'CLZ Pr'!B1693</f>
        <v>0</v>
      </c>
      <c r="F1693">
        <f>'CLZ Pr'!N1693</f>
        <v>0</v>
      </c>
      <c r="G1693">
        <f>'CLZ Pr'!X1693</f>
        <v>0</v>
      </c>
      <c r="H1693">
        <f>'CLZ Pr'!E1693</f>
        <v>0</v>
      </c>
      <c r="I1693">
        <f>'CLZ Pr'!U1693</f>
        <v>0</v>
      </c>
    </row>
    <row r="1694" spans="1:9">
      <c r="A1694" s="13" t="str">
        <f>IF('CLZ Pr'!C1694 = "", "", 'CLZ Pr'!C1694)</f>
        <v/>
      </c>
      <c r="B1694">
        <f>'CLZ Pr'!O1694</f>
        <v>0</v>
      </c>
      <c r="C1694" s="14">
        <f>'CLZ Pr'!H1694</f>
        <v>0</v>
      </c>
      <c r="D1694">
        <f>'CLZ Pr'!W1694</f>
        <v>0</v>
      </c>
      <c r="E1694">
        <f>'CLZ Pr'!B1694</f>
        <v>0</v>
      </c>
      <c r="F1694">
        <f>'CLZ Pr'!N1694</f>
        <v>0</v>
      </c>
      <c r="G1694">
        <f>'CLZ Pr'!X1694</f>
        <v>0</v>
      </c>
      <c r="H1694">
        <f>'CLZ Pr'!E1694</f>
        <v>0</v>
      </c>
      <c r="I1694">
        <f>'CLZ Pr'!U1694</f>
        <v>0</v>
      </c>
    </row>
    <row r="1695" spans="1:9">
      <c r="A1695" s="13" t="str">
        <f>IF('CLZ Pr'!C1695 = "", "", 'CLZ Pr'!C1695)</f>
        <v/>
      </c>
      <c r="B1695">
        <f>'CLZ Pr'!O1695</f>
        <v>0</v>
      </c>
      <c r="C1695" s="14">
        <f>'CLZ Pr'!H1695</f>
        <v>0</v>
      </c>
      <c r="D1695">
        <f>'CLZ Pr'!W1695</f>
        <v>0</v>
      </c>
      <c r="E1695">
        <f>'CLZ Pr'!B1695</f>
        <v>0</v>
      </c>
      <c r="F1695">
        <f>'CLZ Pr'!N1695</f>
        <v>0</v>
      </c>
      <c r="G1695">
        <f>'CLZ Pr'!X1695</f>
        <v>0</v>
      </c>
      <c r="H1695">
        <f>'CLZ Pr'!E1695</f>
        <v>0</v>
      </c>
      <c r="I1695">
        <f>'CLZ Pr'!U1695</f>
        <v>0</v>
      </c>
    </row>
    <row r="1696" spans="1:9">
      <c r="A1696" s="13" t="str">
        <f>IF('CLZ Pr'!C1696 = "", "", 'CLZ Pr'!C1696)</f>
        <v/>
      </c>
      <c r="B1696">
        <f>'CLZ Pr'!O1696</f>
        <v>0</v>
      </c>
      <c r="C1696" s="14">
        <f>'CLZ Pr'!H1696</f>
        <v>0</v>
      </c>
      <c r="D1696">
        <f>'CLZ Pr'!W1696</f>
        <v>0</v>
      </c>
      <c r="E1696">
        <f>'CLZ Pr'!B1696</f>
        <v>0</v>
      </c>
      <c r="F1696">
        <f>'CLZ Pr'!N1696</f>
        <v>0</v>
      </c>
      <c r="G1696">
        <f>'CLZ Pr'!X1696</f>
        <v>0</v>
      </c>
      <c r="H1696">
        <f>'CLZ Pr'!E1696</f>
        <v>0</v>
      </c>
      <c r="I1696">
        <f>'CLZ Pr'!U1696</f>
        <v>0</v>
      </c>
    </row>
    <row r="1697" spans="1:9">
      <c r="A1697" s="13" t="str">
        <f>IF('CLZ Pr'!C1697 = "", "", 'CLZ Pr'!C1697)</f>
        <v/>
      </c>
      <c r="B1697">
        <f>'CLZ Pr'!O1697</f>
        <v>0</v>
      </c>
      <c r="C1697" s="14">
        <f>'CLZ Pr'!H1697</f>
        <v>0</v>
      </c>
      <c r="D1697">
        <f>'CLZ Pr'!W1697</f>
        <v>0</v>
      </c>
      <c r="E1697">
        <f>'CLZ Pr'!B1697</f>
        <v>0</v>
      </c>
      <c r="F1697">
        <f>'CLZ Pr'!N1697</f>
        <v>0</v>
      </c>
      <c r="G1697">
        <f>'CLZ Pr'!X1697</f>
        <v>0</v>
      </c>
      <c r="H1697">
        <f>'CLZ Pr'!E1697</f>
        <v>0</v>
      </c>
      <c r="I1697">
        <f>'CLZ Pr'!U1697</f>
        <v>0</v>
      </c>
    </row>
    <row r="1698" spans="1:9">
      <c r="A1698" s="13" t="str">
        <f>IF('CLZ Pr'!C1698 = "", "", 'CLZ Pr'!C1698)</f>
        <v/>
      </c>
      <c r="B1698">
        <f>'CLZ Pr'!O1698</f>
        <v>0</v>
      </c>
      <c r="C1698" s="14">
        <f>'CLZ Pr'!H1698</f>
        <v>0</v>
      </c>
      <c r="D1698">
        <f>'CLZ Pr'!W1698</f>
        <v>0</v>
      </c>
      <c r="E1698">
        <f>'CLZ Pr'!B1698</f>
        <v>0</v>
      </c>
      <c r="F1698">
        <f>'CLZ Pr'!N1698</f>
        <v>0</v>
      </c>
      <c r="G1698">
        <f>'CLZ Pr'!X1698</f>
        <v>0</v>
      </c>
      <c r="H1698">
        <f>'CLZ Pr'!E1698</f>
        <v>0</v>
      </c>
      <c r="I1698">
        <f>'CLZ Pr'!U1698</f>
        <v>0</v>
      </c>
    </row>
    <row r="1699" spans="1:9">
      <c r="A1699" s="13" t="str">
        <f>IF('CLZ Pr'!C1699 = "", "", 'CLZ Pr'!C1699)</f>
        <v/>
      </c>
      <c r="B1699">
        <f>'CLZ Pr'!O1699</f>
        <v>0</v>
      </c>
      <c r="C1699" s="14">
        <f>'CLZ Pr'!H1699</f>
        <v>0</v>
      </c>
      <c r="D1699">
        <f>'CLZ Pr'!W1699</f>
        <v>0</v>
      </c>
      <c r="E1699">
        <f>'CLZ Pr'!B1699</f>
        <v>0</v>
      </c>
      <c r="F1699">
        <f>'CLZ Pr'!N1699</f>
        <v>0</v>
      </c>
      <c r="G1699">
        <f>'CLZ Pr'!X1699</f>
        <v>0</v>
      </c>
      <c r="H1699">
        <f>'CLZ Pr'!E1699</f>
        <v>0</v>
      </c>
      <c r="I1699">
        <f>'CLZ Pr'!U1699</f>
        <v>0</v>
      </c>
    </row>
    <row r="1700" spans="1:9">
      <c r="A1700" s="13" t="str">
        <f>IF('CLZ Pr'!C1700 = "", "", 'CLZ Pr'!C1700)</f>
        <v/>
      </c>
      <c r="B1700">
        <f>'CLZ Pr'!O1700</f>
        <v>0</v>
      </c>
      <c r="C1700" s="14">
        <f>'CLZ Pr'!H1700</f>
        <v>0</v>
      </c>
      <c r="D1700">
        <f>'CLZ Pr'!W1700</f>
        <v>0</v>
      </c>
      <c r="E1700">
        <f>'CLZ Pr'!B1700</f>
        <v>0</v>
      </c>
      <c r="F1700">
        <f>'CLZ Pr'!N1700</f>
        <v>0</v>
      </c>
      <c r="G1700">
        <f>'CLZ Pr'!X1700</f>
        <v>0</v>
      </c>
      <c r="H1700">
        <f>'CLZ Pr'!E1700</f>
        <v>0</v>
      </c>
      <c r="I1700">
        <f>'CLZ Pr'!U1700</f>
        <v>0</v>
      </c>
    </row>
    <row r="1701" spans="1:9">
      <c r="A1701" s="13" t="str">
        <f>IF('CLZ Pr'!C1701 = "", "", 'CLZ Pr'!C1701)</f>
        <v/>
      </c>
      <c r="B1701">
        <f>'CLZ Pr'!O1701</f>
        <v>0</v>
      </c>
      <c r="C1701" s="14">
        <f>'CLZ Pr'!H1701</f>
        <v>0</v>
      </c>
      <c r="D1701">
        <f>'CLZ Pr'!W1701</f>
        <v>0</v>
      </c>
      <c r="E1701">
        <f>'CLZ Pr'!B1701</f>
        <v>0</v>
      </c>
      <c r="F1701">
        <f>'CLZ Pr'!N1701</f>
        <v>0</v>
      </c>
      <c r="G1701">
        <f>'CLZ Pr'!X1701</f>
        <v>0</v>
      </c>
      <c r="H1701">
        <f>'CLZ Pr'!E1701</f>
        <v>0</v>
      </c>
      <c r="I1701">
        <f>'CLZ Pr'!U1701</f>
        <v>0</v>
      </c>
    </row>
    <row r="1702" spans="1:9">
      <c r="A1702" s="13" t="str">
        <f>IF('CLZ Pr'!C1702 = "", "", 'CLZ Pr'!C1702)</f>
        <v/>
      </c>
      <c r="B1702">
        <f>'CLZ Pr'!O1702</f>
        <v>0</v>
      </c>
      <c r="C1702" s="14">
        <f>'CLZ Pr'!H1702</f>
        <v>0</v>
      </c>
      <c r="D1702">
        <f>'CLZ Pr'!W1702</f>
        <v>0</v>
      </c>
      <c r="E1702">
        <f>'CLZ Pr'!B1702</f>
        <v>0</v>
      </c>
      <c r="F1702">
        <f>'CLZ Pr'!N1702</f>
        <v>0</v>
      </c>
      <c r="G1702">
        <f>'CLZ Pr'!X1702</f>
        <v>0</v>
      </c>
      <c r="H1702">
        <f>'CLZ Pr'!E1702</f>
        <v>0</v>
      </c>
      <c r="I1702">
        <f>'CLZ Pr'!U1702</f>
        <v>0</v>
      </c>
    </row>
    <row r="1703" spans="1:9">
      <c r="A1703" s="13" t="str">
        <f>IF('CLZ Pr'!C1703 = "", "", 'CLZ Pr'!C1703)</f>
        <v/>
      </c>
      <c r="B1703">
        <f>'CLZ Pr'!O1703</f>
        <v>0</v>
      </c>
      <c r="C1703" s="14">
        <f>'CLZ Pr'!H1703</f>
        <v>0</v>
      </c>
      <c r="D1703">
        <f>'CLZ Pr'!W1703</f>
        <v>0</v>
      </c>
      <c r="E1703">
        <f>'CLZ Pr'!B1703</f>
        <v>0</v>
      </c>
      <c r="F1703">
        <f>'CLZ Pr'!N1703</f>
        <v>0</v>
      </c>
      <c r="G1703">
        <f>'CLZ Pr'!X1703</f>
        <v>0</v>
      </c>
      <c r="H1703">
        <f>'CLZ Pr'!E1703</f>
        <v>0</v>
      </c>
      <c r="I1703">
        <f>'CLZ Pr'!U1703</f>
        <v>0</v>
      </c>
    </row>
    <row r="1704" spans="1:9">
      <c r="A1704" s="13" t="str">
        <f>IF('CLZ Pr'!C1704 = "", "", 'CLZ Pr'!C1704)</f>
        <v/>
      </c>
      <c r="B1704">
        <f>'CLZ Pr'!O1704</f>
        <v>0</v>
      </c>
      <c r="C1704" s="14">
        <f>'CLZ Pr'!H1704</f>
        <v>0</v>
      </c>
      <c r="D1704">
        <f>'CLZ Pr'!W1704</f>
        <v>0</v>
      </c>
      <c r="E1704">
        <f>'CLZ Pr'!B1704</f>
        <v>0</v>
      </c>
      <c r="F1704">
        <f>'CLZ Pr'!N1704</f>
        <v>0</v>
      </c>
      <c r="G1704">
        <f>'CLZ Pr'!X1704</f>
        <v>0</v>
      </c>
      <c r="H1704">
        <f>'CLZ Pr'!E1704</f>
        <v>0</v>
      </c>
      <c r="I1704">
        <f>'CLZ Pr'!U1704</f>
        <v>0</v>
      </c>
    </row>
    <row r="1705" spans="1:9">
      <c r="A1705" s="13" t="str">
        <f>IF('CLZ Pr'!C1705 = "", "", 'CLZ Pr'!C1705)</f>
        <v/>
      </c>
      <c r="B1705">
        <f>'CLZ Pr'!O1705</f>
        <v>0</v>
      </c>
      <c r="C1705" s="14">
        <f>'CLZ Pr'!H1705</f>
        <v>0</v>
      </c>
      <c r="D1705">
        <f>'CLZ Pr'!W1705</f>
        <v>0</v>
      </c>
      <c r="E1705">
        <f>'CLZ Pr'!B1705</f>
        <v>0</v>
      </c>
      <c r="F1705">
        <f>'CLZ Pr'!N1705</f>
        <v>0</v>
      </c>
      <c r="G1705">
        <f>'CLZ Pr'!X1705</f>
        <v>0</v>
      </c>
      <c r="H1705">
        <f>'CLZ Pr'!E1705</f>
        <v>0</v>
      </c>
      <c r="I1705">
        <f>'CLZ Pr'!U1705</f>
        <v>0</v>
      </c>
    </row>
    <row r="1706" spans="1:9">
      <c r="A1706" s="13" t="str">
        <f>IF('CLZ Pr'!C1706 = "", "", 'CLZ Pr'!C1706)</f>
        <v/>
      </c>
      <c r="B1706">
        <f>'CLZ Pr'!O1706</f>
        <v>0</v>
      </c>
      <c r="C1706" s="14">
        <f>'CLZ Pr'!H1706</f>
        <v>0</v>
      </c>
      <c r="D1706">
        <f>'CLZ Pr'!W1706</f>
        <v>0</v>
      </c>
      <c r="E1706">
        <f>'CLZ Pr'!B1706</f>
        <v>0</v>
      </c>
      <c r="F1706">
        <f>'CLZ Pr'!N1706</f>
        <v>0</v>
      </c>
      <c r="G1706">
        <f>'CLZ Pr'!X1706</f>
        <v>0</v>
      </c>
      <c r="H1706">
        <f>'CLZ Pr'!E1706</f>
        <v>0</v>
      </c>
      <c r="I1706">
        <f>'CLZ Pr'!U1706</f>
        <v>0</v>
      </c>
    </row>
    <row r="1707" spans="1:9">
      <c r="A1707" s="13" t="str">
        <f>IF('CLZ Pr'!C1707 = "", "", 'CLZ Pr'!C1707)</f>
        <v/>
      </c>
      <c r="B1707">
        <f>'CLZ Pr'!O1707</f>
        <v>0</v>
      </c>
      <c r="C1707" s="14">
        <f>'CLZ Pr'!H1707</f>
        <v>0</v>
      </c>
      <c r="D1707">
        <f>'CLZ Pr'!W1707</f>
        <v>0</v>
      </c>
      <c r="E1707">
        <f>'CLZ Pr'!B1707</f>
        <v>0</v>
      </c>
      <c r="F1707">
        <f>'CLZ Pr'!N1707</f>
        <v>0</v>
      </c>
      <c r="G1707">
        <f>'CLZ Pr'!X1707</f>
        <v>0</v>
      </c>
      <c r="H1707">
        <f>'CLZ Pr'!E1707</f>
        <v>0</v>
      </c>
      <c r="I1707">
        <f>'CLZ Pr'!U1707</f>
        <v>0</v>
      </c>
    </row>
    <row r="1708" spans="1:9">
      <c r="A1708" s="13" t="str">
        <f>IF('CLZ Pr'!C1708 = "", "", 'CLZ Pr'!C1708)</f>
        <v/>
      </c>
      <c r="B1708">
        <f>'CLZ Pr'!O1708</f>
        <v>0</v>
      </c>
      <c r="C1708" s="14">
        <f>'CLZ Pr'!H1708</f>
        <v>0</v>
      </c>
      <c r="D1708">
        <f>'CLZ Pr'!W1708</f>
        <v>0</v>
      </c>
      <c r="E1708">
        <f>'CLZ Pr'!B1708</f>
        <v>0</v>
      </c>
      <c r="F1708">
        <f>'CLZ Pr'!N1708</f>
        <v>0</v>
      </c>
      <c r="G1708">
        <f>'CLZ Pr'!X1708</f>
        <v>0</v>
      </c>
      <c r="H1708">
        <f>'CLZ Pr'!E1708</f>
        <v>0</v>
      </c>
      <c r="I1708">
        <f>'CLZ Pr'!U1708</f>
        <v>0</v>
      </c>
    </row>
    <row r="1709" spans="1:9">
      <c r="A1709" s="13" t="str">
        <f>IF('CLZ Pr'!C1709 = "", "", 'CLZ Pr'!C1709)</f>
        <v/>
      </c>
      <c r="B1709">
        <f>'CLZ Pr'!O1709</f>
        <v>0</v>
      </c>
      <c r="C1709" s="14">
        <f>'CLZ Pr'!H1709</f>
        <v>0</v>
      </c>
      <c r="D1709">
        <f>'CLZ Pr'!W1709</f>
        <v>0</v>
      </c>
      <c r="E1709">
        <f>'CLZ Pr'!B1709</f>
        <v>0</v>
      </c>
      <c r="F1709">
        <f>'CLZ Pr'!N1709</f>
        <v>0</v>
      </c>
      <c r="G1709">
        <f>'CLZ Pr'!X1709</f>
        <v>0</v>
      </c>
      <c r="H1709">
        <f>'CLZ Pr'!E1709</f>
        <v>0</v>
      </c>
      <c r="I1709">
        <f>'CLZ Pr'!U1709</f>
        <v>0</v>
      </c>
    </row>
    <row r="1710" spans="1:9">
      <c r="A1710" s="13" t="str">
        <f>IF('CLZ Pr'!C1710 = "", "", 'CLZ Pr'!C1710)</f>
        <v/>
      </c>
      <c r="B1710">
        <f>'CLZ Pr'!O1710</f>
        <v>0</v>
      </c>
      <c r="C1710" s="14">
        <f>'CLZ Pr'!H1710</f>
        <v>0</v>
      </c>
      <c r="D1710">
        <f>'CLZ Pr'!W1710</f>
        <v>0</v>
      </c>
      <c r="E1710">
        <f>'CLZ Pr'!B1710</f>
        <v>0</v>
      </c>
      <c r="F1710">
        <f>'CLZ Pr'!N1710</f>
        <v>0</v>
      </c>
      <c r="G1710">
        <f>'CLZ Pr'!X1710</f>
        <v>0</v>
      </c>
      <c r="H1710">
        <f>'CLZ Pr'!E1710</f>
        <v>0</v>
      </c>
      <c r="I1710">
        <f>'CLZ Pr'!U1710</f>
        <v>0</v>
      </c>
    </row>
    <row r="1711" spans="1:9">
      <c r="A1711" s="13" t="str">
        <f>IF('CLZ Pr'!C1711 = "", "", 'CLZ Pr'!C1711)</f>
        <v/>
      </c>
      <c r="B1711">
        <f>'CLZ Pr'!O1711</f>
        <v>0</v>
      </c>
      <c r="C1711" s="14">
        <f>'CLZ Pr'!H1711</f>
        <v>0</v>
      </c>
      <c r="D1711">
        <f>'CLZ Pr'!W1711</f>
        <v>0</v>
      </c>
      <c r="E1711">
        <f>'CLZ Pr'!B1711</f>
        <v>0</v>
      </c>
      <c r="F1711">
        <f>'CLZ Pr'!N1711</f>
        <v>0</v>
      </c>
      <c r="G1711">
        <f>'CLZ Pr'!X1711</f>
        <v>0</v>
      </c>
      <c r="H1711">
        <f>'CLZ Pr'!E1711</f>
        <v>0</v>
      </c>
      <c r="I1711">
        <f>'CLZ Pr'!U1711</f>
        <v>0</v>
      </c>
    </row>
    <row r="1712" spans="1:9">
      <c r="A1712" s="13" t="str">
        <f>IF('CLZ Pr'!C1712 = "", "", 'CLZ Pr'!C1712)</f>
        <v/>
      </c>
      <c r="B1712">
        <f>'CLZ Pr'!O1712</f>
        <v>0</v>
      </c>
      <c r="C1712" s="14">
        <f>'CLZ Pr'!H1712</f>
        <v>0</v>
      </c>
      <c r="D1712">
        <f>'CLZ Pr'!W1712</f>
        <v>0</v>
      </c>
      <c r="E1712">
        <f>'CLZ Pr'!B1712</f>
        <v>0</v>
      </c>
      <c r="F1712">
        <f>'CLZ Pr'!N1712</f>
        <v>0</v>
      </c>
      <c r="G1712">
        <f>'CLZ Pr'!X1712</f>
        <v>0</v>
      </c>
      <c r="H1712">
        <f>'CLZ Pr'!E1712</f>
        <v>0</v>
      </c>
      <c r="I1712">
        <f>'CLZ Pr'!U1712</f>
        <v>0</v>
      </c>
    </row>
    <row r="1713" spans="1:9">
      <c r="A1713" s="13" t="str">
        <f>IF('CLZ Pr'!C1713 = "", "", 'CLZ Pr'!C1713)</f>
        <v/>
      </c>
      <c r="B1713">
        <f>'CLZ Pr'!O1713</f>
        <v>0</v>
      </c>
      <c r="C1713" s="14">
        <f>'CLZ Pr'!H1713</f>
        <v>0</v>
      </c>
      <c r="D1713">
        <f>'CLZ Pr'!W1713</f>
        <v>0</v>
      </c>
      <c r="E1713">
        <f>'CLZ Pr'!B1713</f>
        <v>0</v>
      </c>
      <c r="F1713">
        <f>'CLZ Pr'!N1713</f>
        <v>0</v>
      </c>
      <c r="G1713">
        <f>'CLZ Pr'!X1713</f>
        <v>0</v>
      </c>
      <c r="H1713">
        <f>'CLZ Pr'!E1713</f>
        <v>0</v>
      </c>
      <c r="I1713">
        <f>'CLZ Pr'!U1713</f>
        <v>0</v>
      </c>
    </row>
    <row r="1714" spans="1:9">
      <c r="A1714" s="13" t="str">
        <f>IF('CLZ Pr'!C1714 = "", "", 'CLZ Pr'!C1714)</f>
        <v/>
      </c>
      <c r="B1714">
        <f>'CLZ Pr'!O1714</f>
        <v>0</v>
      </c>
      <c r="C1714" s="14">
        <f>'CLZ Pr'!H1714</f>
        <v>0</v>
      </c>
      <c r="D1714">
        <f>'CLZ Pr'!W1714</f>
        <v>0</v>
      </c>
      <c r="E1714">
        <f>'CLZ Pr'!B1714</f>
        <v>0</v>
      </c>
      <c r="F1714">
        <f>'CLZ Pr'!N1714</f>
        <v>0</v>
      </c>
      <c r="G1714">
        <f>'CLZ Pr'!X1714</f>
        <v>0</v>
      </c>
      <c r="H1714">
        <f>'CLZ Pr'!E1714</f>
        <v>0</v>
      </c>
      <c r="I1714">
        <f>'CLZ Pr'!U1714</f>
        <v>0</v>
      </c>
    </row>
    <row r="1715" spans="1:9">
      <c r="A1715" s="13" t="str">
        <f>IF('CLZ Pr'!C1715 = "", "", 'CLZ Pr'!C1715)</f>
        <v/>
      </c>
      <c r="B1715">
        <f>'CLZ Pr'!O1715</f>
        <v>0</v>
      </c>
      <c r="C1715" s="14">
        <f>'CLZ Pr'!H1715</f>
        <v>0</v>
      </c>
      <c r="D1715">
        <f>'CLZ Pr'!W1715</f>
        <v>0</v>
      </c>
      <c r="E1715">
        <f>'CLZ Pr'!B1715</f>
        <v>0</v>
      </c>
      <c r="F1715">
        <f>'CLZ Pr'!N1715</f>
        <v>0</v>
      </c>
      <c r="G1715">
        <f>'CLZ Pr'!X1715</f>
        <v>0</v>
      </c>
      <c r="H1715">
        <f>'CLZ Pr'!E1715</f>
        <v>0</v>
      </c>
      <c r="I1715">
        <f>'CLZ Pr'!U1715</f>
        <v>0</v>
      </c>
    </row>
    <row r="1716" spans="1:9">
      <c r="A1716" s="13" t="str">
        <f>IF('CLZ Pr'!C1716 = "", "", 'CLZ Pr'!C1716)</f>
        <v/>
      </c>
      <c r="B1716">
        <f>'CLZ Pr'!O1716</f>
        <v>0</v>
      </c>
      <c r="C1716" s="14">
        <f>'CLZ Pr'!H1716</f>
        <v>0</v>
      </c>
      <c r="D1716">
        <f>'CLZ Pr'!W1716</f>
        <v>0</v>
      </c>
      <c r="E1716">
        <f>'CLZ Pr'!B1716</f>
        <v>0</v>
      </c>
      <c r="F1716">
        <f>'CLZ Pr'!N1716</f>
        <v>0</v>
      </c>
      <c r="G1716">
        <f>'CLZ Pr'!X1716</f>
        <v>0</v>
      </c>
      <c r="H1716">
        <f>'CLZ Pr'!E1716</f>
        <v>0</v>
      </c>
      <c r="I1716">
        <f>'CLZ Pr'!U1716</f>
        <v>0</v>
      </c>
    </row>
    <row r="1717" spans="1:9">
      <c r="A1717" s="13" t="str">
        <f>IF('CLZ Pr'!C1717 = "", "", 'CLZ Pr'!C1717)</f>
        <v/>
      </c>
      <c r="B1717">
        <f>'CLZ Pr'!O1717</f>
        <v>0</v>
      </c>
      <c r="C1717" s="14">
        <f>'CLZ Pr'!H1717</f>
        <v>0</v>
      </c>
      <c r="D1717">
        <f>'CLZ Pr'!W1717</f>
        <v>0</v>
      </c>
      <c r="E1717">
        <f>'CLZ Pr'!B1717</f>
        <v>0</v>
      </c>
      <c r="F1717">
        <f>'CLZ Pr'!N1717</f>
        <v>0</v>
      </c>
      <c r="G1717">
        <f>'CLZ Pr'!X1717</f>
        <v>0</v>
      </c>
      <c r="H1717">
        <f>'CLZ Pr'!E1717</f>
        <v>0</v>
      </c>
      <c r="I1717">
        <f>'CLZ Pr'!U1717</f>
        <v>0</v>
      </c>
    </row>
    <row r="1718" spans="1:9">
      <c r="A1718" s="13" t="str">
        <f>IF('CLZ Pr'!C1718 = "", "", 'CLZ Pr'!C1718)</f>
        <v/>
      </c>
      <c r="B1718">
        <f>'CLZ Pr'!O1718</f>
        <v>0</v>
      </c>
      <c r="C1718" s="14">
        <f>'CLZ Pr'!H1718</f>
        <v>0</v>
      </c>
      <c r="D1718">
        <f>'CLZ Pr'!W1718</f>
        <v>0</v>
      </c>
      <c r="E1718">
        <f>'CLZ Pr'!B1718</f>
        <v>0</v>
      </c>
      <c r="F1718">
        <f>'CLZ Pr'!N1718</f>
        <v>0</v>
      </c>
      <c r="G1718">
        <f>'CLZ Pr'!X1718</f>
        <v>0</v>
      </c>
      <c r="H1718">
        <f>'CLZ Pr'!E1718</f>
        <v>0</v>
      </c>
      <c r="I1718">
        <f>'CLZ Pr'!U1718</f>
        <v>0</v>
      </c>
    </row>
    <row r="1719" spans="1:9">
      <c r="A1719" s="13" t="str">
        <f>IF('CLZ Pr'!C1719 = "", "", 'CLZ Pr'!C1719)</f>
        <v/>
      </c>
      <c r="B1719">
        <f>'CLZ Pr'!O1719</f>
        <v>0</v>
      </c>
      <c r="C1719" s="14">
        <f>'CLZ Pr'!H1719</f>
        <v>0</v>
      </c>
      <c r="D1719">
        <f>'CLZ Pr'!W1719</f>
        <v>0</v>
      </c>
      <c r="E1719">
        <f>'CLZ Pr'!B1719</f>
        <v>0</v>
      </c>
      <c r="F1719">
        <f>'CLZ Pr'!N1719</f>
        <v>0</v>
      </c>
      <c r="G1719">
        <f>'CLZ Pr'!X1719</f>
        <v>0</v>
      </c>
      <c r="H1719">
        <f>'CLZ Pr'!E1719</f>
        <v>0</v>
      </c>
      <c r="I1719">
        <f>'CLZ Pr'!U1719</f>
        <v>0</v>
      </c>
    </row>
    <row r="1720" spans="1:9">
      <c r="A1720" s="13" t="str">
        <f>IF('CLZ Pr'!C1720 = "", "", 'CLZ Pr'!C1720)</f>
        <v/>
      </c>
      <c r="B1720">
        <f>'CLZ Pr'!O1720</f>
        <v>0</v>
      </c>
      <c r="C1720" s="14">
        <f>'CLZ Pr'!H1720</f>
        <v>0</v>
      </c>
      <c r="D1720">
        <f>'CLZ Pr'!W1720</f>
        <v>0</v>
      </c>
      <c r="E1720">
        <f>'CLZ Pr'!B1720</f>
        <v>0</v>
      </c>
      <c r="F1720">
        <f>'CLZ Pr'!N1720</f>
        <v>0</v>
      </c>
      <c r="G1720">
        <f>'CLZ Pr'!X1720</f>
        <v>0</v>
      </c>
      <c r="H1720">
        <f>'CLZ Pr'!E1720</f>
        <v>0</v>
      </c>
      <c r="I1720">
        <f>'CLZ Pr'!U1720</f>
        <v>0</v>
      </c>
    </row>
    <row r="1721" spans="1:9">
      <c r="A1721" s="13" t="str">
        <f>IF('CLZ Pr'!C1721 = "", "", 'CLZ Pr'!C1721)</f>
        <v/>
      </c>
      <c r="B1721">
        <f>'CLZ Pr'!O1721</f>
        <v>0</v>
      </c>
      <c r="C1721" s="14">
        <f>'CLZ Pr'!H1721</f>
        <v>0</v>
      </c>
      <c r="D1721">
        <f>'CLZ Pr'!W1721</f>
        <v>0</v>
      </c>
      <c r="E1721">
        <f>'CLZ Pr'!B1721</f>
        <v>0</v>
      </c>
      <c r="F1721">
        <f>'CLZ Pr'!N1721</f>
        <v>0</v>
      </c>
      <c r="G1721">
        <f>'CLZ Pr'!X1721</f>
        <v>0</v>
      </c>
      <c r="H1721">
        <f>'CLZ Pr'!E1721</f>
        <v>0</v>
      </c>
      <c r="I1721">
        <f>'CLZ Pr'!U1721</f>
        <v>0</v>
      </c>
    </row>
    <row r="1722" spans="1:9">
      <c r="A1722" s="13" t="str">
        <f>IF('CLZ Pr'!C1722 = "", "", 'CLZ Pr'!C1722)</f>
        <v/>
      </c>
      <c r="B1722">
        <f>'CLZ Pr'!O1722</f>
        <v>0</v>
      </c>
      <c r="C1722" s="14">
        <f>'CLZ Pr'!H1722</f>
        <v>0</v>
      </c>
      <c r="D1722">
        <f>'CLZ Pr'!W1722</f>
        <v>0</v>
      </c>
      <c r="E1722">
        <f>'CLZ Pr'!B1722</f>
        <v>0</v>
      </c>
      <c r="F1722">
        <f>'CLZ Pr'!N1722</f>
        <v>0</v>
      </c>
      <c r="G1722">
        <f>'CLZ Pr'!X1722</f>
        <v>0</v>
      </c>
      <c r="H1722">
        <f>'CLZ Pr'!E1722</f>
        <v>0</v>
      </c>
      <c r="I1722">
        <f>'CLZ Pr'!U1722</f>
        <v>0</v>
      </c>
    </row>
    <row r="1723" spans="1:9">
      <c r="A1723" s="13" t="str">
        <f>IF('CLZ Pr'!C1723 = "", "", 'CLZ Pr'!C1723)</f>
        <v/>
      </c>
      <c r="B1723">
        <f>'CLZ Pr'!O1723</f>
        <v>0</v>
      </c>
      <c r="C1723" s="14">
        <f>'CLZ Pr'!H1723</f>
        <v>0</v>
      </c>
      <c r="D1723">
        <f>'CLZ Pr'!W1723</f>
        <v>0</v>
      </c>
      <c r="E1723">
        <f>'CLZ Pr'!B1723</f>
        <v>0</v>
      </c>
      <c r="F1723">
        <f>'CLZ Pr'!N1723</f>
        <v>0</v>
      </c>
      <c r="G1723">
        <f>'CLZ Pr'!X1723</f>
        <v>0</v>
      </c>
      <c r="H1723">
        <f>'CLZ Pr'!E1723</f>
        <v>0</v>
      </c>
      <c r="I1723">
        <f>'CLZ Pr'!U1723</f>
        <v>0</v>
      </c>
    </row>
    <row r="1724" spans="1:9">
      <c r="A1724" s="13" t="str">
        <f>IF('CLZ Pr'!C1724 = "", "", 'CLZ Pr'!C1724)</f>
        <v/>
      </c>
      <c r="B1724">
        <f>'CLZ Pr'!O1724</f>
        <v>0</v>
      </c>
      <c r="C1724" s="14">
        <f>'CLZ Pr'!H1724</f>
        <v>0</v>
      </c>
      <c r="D1724">
        <f>'CLZ Pr'!W1724</f>
        <v>0</v>
      </c>
      <c r="E1724">
        <f>'CLZ Pr'!B1724</f>
        <v>0</v>
      </c>
      <c r="F1724">
        <f>'CLZ Pr'!N1724</f>
        <v>0</v>
      </c>
      <c r="G1724">
        <f>'CLZ Pr'!X1724</f>
        <v>0</v>
      </c>
      <c r="H1724">
        <f>'CLZ Pr'!E1724</f>
        <v>0</v>
      </c>
      <c r="I1724">
        <f>'CLZ Pr'!U1724</f>
        <v>0</v>
      </c>
    </row>
    <row r="1725" spans="1:9">
      <c r="A1725" s="13" t="str">
        <f>IF('CLZ Pr'!C1725 = "", "", 'CLZ Pr'!C1725)</f>
        <v/>
      </c>
      <c r="B1725">
        <f>'CLZ Pr'!O1725</f>
        <v>0</v>
      </c>
      <c r="C1725" s="14">
        <f>'CLZ Pr'!H1725</f>
        <v>0</v>
      </c>
      <c r="D1725">
        <f>'CLZ Pr'!W1725</f>
        <v>0</v>
      </c>
      <c r="E1725">
        <f>'CLZ Pr'!B1725</f>
        <v>0</v>
      </c>
      <c r="F1725">
        <f>'CLZ Pr'!N1725</f>
        <v>0</v>
      </c>
      <c r="G1725">
        <f>'CLZ Pr'!X1725</f>
        <v>0</v>
      </c>
      <c r="H1725">
        <f>'CLZ Pr'!E1725</f>
        <v>0</v>
      </c>
      <c r="I1725">
        <f>'CLZ Pr'!U1725</f>
        <v>0</v>
      </c>
    </row>
    <row r="1726" spans="1:9">
      <c r="A1726" s="13" t="str">
        <f>IF('CLZ Pr'!C1726 = "", "", 'CLZ Pr'!C1726)</f>
        <v/>
      </c>
      <c r="B1726">
        <f>'CLZ Pr'!O1726</f>
        <v>0</v>
      </c>
      <c r="C1726" s="14">
        <f>'CLZ Pr'!H1726</f>
        <v>0</v>
      </c>
      <c r="D1726">
        <f>'CLZ Pr'!W1726</f>
        <v>0</v>
      </c>
      <c r="E1726">
        <f>'CLZ Pr'!B1726</f>
        <v>0</v>
      </c>
      <c r="F1726">
        <f>'CLZ Pr'!N1726</f>
        <v>0</v>
      </c>
      <c r="G1726">
        <f>'CLZ Pr'!X1726</f>
        <v>0</v>
      </c>
      <c r="H1726">
        <f>'CLZ Pr'!E1726</f>
        <v>0</v>
      </c>
      <c r="I1726">
        <f>'CLZ Pr'!U1726</f>
        <v>0</v>
      </c>
    </row>
    <row r="1727" spans="1:9">
      <c r="A1727" s="13" t="str">
        <f>IF('CLZ Pr'!C1727 = "", "", 'CLZ Pr'!C1727)</f>
        <v/>
      </c>
      <c r="B1727">
        <f>'CLZ Pr'!O1727</f>
        <v>0</v>
      </c>
      <c r="C1727" s="14">
        <f>'CLZ Pr'!H1727</f>
        <v>0</v>
      </c>
      <c r="D1727">
        <f>'CLZ Pr'!W1727</f>
        <v>0</v>
      </c>
      <c r="E1727">
        <f>'CLZ Pr'!B1727</f>
        <v>0</v>
      </c>
      <c r="F1727">
        <f>'CLZ Pr'!N1727</f>
        <v>0</v>
      </c>
      <c r="G1727">
        <f>'CLZ Pr'!X1727</f>
        <v>0</v>
      </c>
      <c r="H1727">
        <f>'CLZ Pr'!E1727</f>
        <v>0</v>
      </c>
      <c r="I1727">
        <f>'CLZ Pr'!U1727</f>
        <v>0</v>
      </c>
    </row>
    <row r="1728" spans="1:9">
      <c r="A1728" s="13" t="str">
        <f>IF('CLZ Pr'!C1728 = "", "", 'CLZ Pr'!C1728)</f>
        <v/>
      </c>
      <c r="B1728">
        <f>'CLZ Pr'!O1728</f>
        <v>0</v>
      </c>
      <c r="C1728" s="14">
        <f>'CLZ Pr'!H1728</f>
        <v>0</v>
      </c>
      <c r="D1728">
        <f>'CLZ Pr'!W1728</f>
        <v>0</v>
      </c>
      <c r="E1728">
        <f>'CLZ Pr'!B1728</f>
        <v>0</v>
      </c>
      <c r="F1728">
        <f>'CLZ Pr'!N1728</f>
        <v>0</v>
      </c>
      <c r="G1728">
        <f>'CLZ Pr'!X1728</f>
        <v>0</v>
      </c>
      <c r="H1728">
        <f>'CLZ Pr'!E1728</f>
        <v>0</v>
      </c>
      <c r="I1728">
        <f>'CLZ Pr'!U1728</f>
        <v>0</v>
      </c>
    </row>
    <row r="1729" spans="1:9">
      <c r="A1729" s="13" t="str">
        <f>IF('CLZ Pr'!C1729 = "", "", 'CLZ Pr'!C1729)</f>
        <v/>
      </c>
      <c r="B1729">
        <f>'CLZ Pr'!O1729</f>
        <v>0</v>
      </c>
      <c r="C1729" s="14">
        <f>'CLZ Pr'!H1729</f>
        <v>0</v>
      </c>
      <c r="D1729">
        <f>'CLZ Pr'!W1729</f>
        <v>0</v>
      </c>
      <c r="E1729">
        <f>'CLZ Pr'!B1729</f>
        <v>0</v>
      </c>
      <c r="F1729">
        <f>'CLZ Pr'!N1729</f>
        <v>0</v>
      </c>
      <c r="G1729">
        <f>'CLZ Pr'!X1729</f>
        <v>0</v>
      </c>
      <c r="H1729">
        <f>'CLZ Pr'!E1729</f>
        <v>0</v>
      </c>
      <c r="I1729">
        <f>'CLZ Pr'!U1729</f>
        <v>0</v>
      </c>
    </row>
    <row r="1730" spans="1:9">
      <c r="A1730" s="13" t="str">
        <f>IF('CLZ Pr'!C1730 = "", "", 'CLZ Pr'!C1730)</f>
        <v/>
      </c>
      <c r="B1730">
        <f>'CLZ Pr'!O1730</f>
        <v>0</v>
      </c>
      <c r="C1730" s="14">
        <f>'CLZ Pr'!H1730</f>
        <v>0</v>
      </c>
      <c r="D1730">
        <f>'CLZ Pr'!W1730</f>
        <v>0</v>
      </c>
      <c r="E1730">
        <f>'CLZ Pr'!B1730</f>
        <v>0</v>
      </c>
      <c r="F1730">
        <f>'CLZ Pr'!N1730</f>
        <v>0</v>
      </c>
      <c r="G1730">
        <f>'CLZ Pr'!X1730</f>
        <v>0</v>
      </c>
      <c r="H1730">
        <f>'CLZ Pr'!E1730</f>
        <v>0</v>
      </c>
      <c r="I1730">
        <f>'CLZ Pr'!U1730</f>
        <v>0</v>
      </c>
    </row>
    <row r="1731" spans="1:9">
      <c r="A1731" s="13" t="str">
        <f>IF('CLZ Pr'!C1731 = "", "", 'CLZ Pr'!C1731)</f>
        <v/>
      </c>
      <c r="B1731">
        <f>'CLZ Pr'!O1731</f>
        <v>0</v>
      </c>
      <c r="C1731" s="14">
        <f>'CLZ Pr'!H1731</f>
        <v>0</v>
      </c>
      <c r="D1731">
        <f>'CLZ Pr'!W1731</f>
        <v>0</v>
      </c>
      <c r="E1731">
        <f>'CLZ Pr'!B1731</f>
        <v>0</v>
      </c>
      <c r="F1731">
        <f>'CLZ Pr'!N1731</f>
        <v>0</v>
      </c>
      <c r="G1731">
        <f>'CLZ Pr'!X1731</f>
        <v>0</v>
      </c>
      <c r="H1731">
        <f>'CLZ Pr'!E1731</f>
        <v>0</v>
      </c>
      <c r="I1731">
        <f>'CLZ Pr'!U1731</f>
        <v>0</v>
      </c>
    </row>
    <row r="1732" spans="1:9">
      <c r="A1732" s="13" t="str">
        <f>IF('CLZ Pr'!C1732 = "", "", 'CLZ Pr'!C1732)</f>
        <v/>
      </c>
      <c r="B1732">
        <f>'CLZ Pr'!O1732</f>
        <v>0</v>
      </c>
      <c r="C1732" s="14">
        <f>'CLZ Pr'!H1732</f>
        <v>0</v>
      </c>
      <c r="D1732">
        <f>'CLZ Pr'!W1732</f>
        <v>0</v>
      </c>
      <c r="E1732">
        <f>'CLZ Pr'!B1732</f>
        <v>0</v>
      </c>
      <c r="F1732">
        <f>'CLZ Pr'!N1732</f>
        <v>0</v>
      </c>
      <c r="G1732">
        <f>'CLZ Pr'!X1732</f>
        <v>0</v>
      </c>
      <c r="H1732">
        <f>'CLZ Pr'!E1732</f>
        <v>0</v>
      </c>
      <c r="I1732">
        <f>'CLZ Pr'!U1732</f>
        <v>0</v>
      </c>
    </row>
    <row r="1733" spans="1:9">
      <c r="A1733" s="13" t="str">
        <f>IF('CLZ Pr'!C1733 = "", "", 'CLZ Pr'!C1733)</f>
        <v/>
      </c>
      <c r="B1733">
        <f>'CLZ Pr'!O1733</f>
        <v>0</v>
      </c>
      <c r="C1733" s="14">
        <f>'CLZ Pr'!H1733</f>
        <v>0</v>
      </c>
      <c r="D1733">
        <f>'CLZ Pr'!W1733</f>
        <v>0</v>
      </c>
      <c r="E1733">
        <f>'CLZ Pr'!B1733</f>
        <v>0</v>
      </c>
      <c r="F1733">
        <f>'CLZ Pr'!N1733</f>
        <v>0</v>
      </c>
      <c r="G1733">
        <f>'CLZ Pr'!X1733</f>
        <v>0</v>
      </c>
      <c r="H1733">
        <f>'CLZ Pr'!E1733</f>
        <v>0</v>
      </c>
      <c r="I1733">
        <f>'CLZ Pr'!U1733</f>
        <v>0</v>
      </c>
    </row>
    <row r="1734" spans="1:9">
      <c r="A1734" s="13" t="str">
        <f>IF('CLZ Pr'!C1734 = "", "", 'CLZ Pr'!C1734)</f>
        <v/>
      </c>
      <c r="B1734">
        <f>'CLZ Pr'!O1734</f>
        <v>0</v>
      </c>
      <c r="C1734" s="14">
        <f>'CLZ Pr'!H1734</f>
        <v>0</v>
      </c>
      <c r="D1734">
        <f>'CLZ Pr'!W1734</f>
        <v>0</v>
      </c>
      <c r="E1734">
        <f>'CLZ Pr'!B1734</f>
        <v>0</v>
      </c>
      <c r="F1734">
        <f>'CLZ Pr'!N1734</f>
        <v>0</v>
      </c>
      <c r="G1734">
        <f>'CLZ Pr'!X1734</f>
        <v>0</v>
      </c>
      <c r="H1734">
        <f>'CLZ Pr'!E1734</f>
        <v>0</v>
      </c>
      <c r="I1734">
        <f>'CLZ Pr'!U1734</f>
        <v>0</v>
      </c>
    </row>
    <row r="1735" spans="1:9">
      <c r="A1735" s="13" t="str">
        <f>IF('CLZ Pr'!C1735 = "", "", 'CLZ Pr'!C1735)</f>
        <v/>
      </c>
      <c r="B1735">
        <f>'CLZ Pr'!O1735</f>
        <v>0</v>
      </c>
      <c r="C1735" s="14">
        <f>'CLZ Pr'!H1735</f>
        <v>0</v>
      </c>
      <c r="D1735">
        <f>'CLZ Pr'!W1735</f>
        <v>0</v>
      </c>
      <c r="E1735">
        <f>'CLZ Pr'!B1735</f>
        <v>0</v>
      </c>
      <c r="F1735">
        <f>'CLZ Pr'!N1735</f>
        <v>0</v>
      </c>
      <c r="G1735">
        <f>'CLZ Pr'!X1735</f>
        <v>0</v>
      </c>
      <c r="H1735">
        <f>'CLZ Pr'!E1735</f>
        <v>0</v>
      </c>
      <c r="I1735">
        <f>'CLZ Pr'!U1735</f>
        <v>0</v>
      </c>
    </row>
    <row r="1736" spans="1:9">
      <c r="A1736" s="13" t="str">
        <f>IF('CLZ Pr'!C1736 = "", "", 'CLZ Pr'!C1736)</f>
        <v/>
      </c>
      <c r="B1736">
        <f>'CLZ Pr'!O1736</f>
        <v>0</v>
      </c>
      <c r="C1736" s="14">
        <f>'CLZ Pr'!H1736</f>
        <v>0</v>
      </c>
      <c r="D1736">
        <f>'CLZ Pr'!W1736</f>
        <v>0</v>
      </c>
      <c r="E1736">
        <f>'CLZ Pr'!B1736</f>
        <v>0</v>
      </c>
      <c r="F1736">
        <f>'CLZ Pr'!N1736</f>
        <v>0</v>
      </c>
      <c r="G1736">
        <f>'CLZ Pr'!X1736</f>
        <v>0</v>
      </c>
      <c r="H1736">
        <f>'CLZ Pr'!E1736</f>
        <v>0</v>
      </c>
      <c r="I1736">
        <f>'CLZ Pr'!U1736</f>
        <v>0</v>
      </c>
    </row>
    <row r="1737" spans="1:9">
      <c r="A1737" s="13" t="str">
        <f>IF('CLZ Pr'!C1737 = "", "", 'CLZ Pr'!C1737)</f>
        <v/>
      </c>
      <c r="B1737">
        <f>'CLZ Pr'!O1737</f>
        <v>0</v>
      </c>
      <c r="C1737" s="14">
        <f>'CLZ Pr'!H1737</f>
        <v>0</v>
      </c>
      <c r="D1737">
        <f>'CLZ Pr'!W1737</f>
        <v>0</v>
      </c>
      <c r="E1737">
        <f>'CLZ Pr'!B1737</f>
        <v>0</v>
      </c>
      <c r="F1737">
        <f>'CLZ Pr'!N1737</f>
        <v>0</v>
      </c>
      <c r="G1737">
        <f>'CLZ Pr'!X1737</f>
        <v>0</v>
      </c>
      <c r="H1737">
        <f>'CLZ Pr'!E1737</f>
        <v>0</v>
      </c>
      <c r="I1737">
        <f>'CLZ Pr'!U1737</f>
        <v>0</v>
      </c>
    </row>
    <row r="1738" spans="1:9">
      <c r="A1738" s="13" t="str">
        <f>IF('CLZ Pr'!C1738 = "", "", 'CLZ Pr'!C1738)</f>
        <v/>
      </c>
      <c r="B1738">
        <f>'CLZ Pr'!O1738</f>
        <v>0</v>
      </c>
      <c r="C1738" s="14">
        <f>'CLZ Pr'!H1738</f>
        <v>0</v>
      </c>
      <c r="D1738">
        <f>'CLZ Pr'!W1738</f>
        <v>0</v>
      </c>
      <c r="E1738">
        <f>'CLZ Pr'!B1738</f>
        <v>0</v>
      </c>
      <c r="F1738">
        <f>'CLZ Pr'!N1738</f>
        <v>0</v>
      </c>
      <c r="G1738">
        <f>'CLZ Pr'!X1738</f>
        <v>0</v>
      </c>
      <c r="H1738">
        <f>'CLZ Pr'!E1738</f>
        <v>0</v>
      </c>
      <c r="I1738">
        <f>'CLZ Pr'!U1738</f>
        <v>0</v>
      </c>
    </row>
    <row r="1739" spans="1:9">
      <c r="A1739" s="13" t="str">
        <f>IF('CLZ Pr'!C1739 = "", "", 'CLZ Pr'!C1739)</f>
        <v/>
      </c>
      <c r="B1739">
        <f>'CLZ Pr'!O1739</f>
        <v>0</v>
      </c>
      <c r="C1739" s="14">
        <f>'CLZ Pr'!H1739</f>
        <v>0</v>
      </c>
      <c r="D1739">
        <f>'CLZ Pr'!W1739</f>
        <v>0</v>
      </c>
      <c r="E1739">
        <f>'CLZ Pr'!B1739</f>
        <v>0</v>
      </c>
      <c r="F1739">
        <f>'CLZ Pr'!N1739</f>
        <v>0</v>
      </c>
      <c r="G1739">
        <f>'CLZ Pr'!X1739</f>
        <v>0</v>
      </c>
      <c r="H1739">
        <f>'CLZ Pr'!E1739</f>
        <v>0</v>
      </c>
      <c r="I1739">
        <f>'CLZ Pr'!U1739</f>
        <v>0</v>
      </c>
    </row>
    <row r="1740" spans="1:9">
      <c r="A1740" s="13" t="str">
        <f>IF('CLZ Pr'!C1740 = "", "", 'CLZ Pr'!C1740)</f>
        <v/>
      </c>
      <c r="B1740">
        <f>'CLZ Pr'!O1740</f>
        <v>0</v>
      </c>
      <c r="C1740" s="14">
        <f>'CLZ Pr'!H1740</f>
        <v>0</v>
      </c>
      <c r="D1740">
        <f>'CLZ Pr'!W1740</f>
        <v>0</v>
      </c>
      <c r="E1740">
        <f>'CLZ Pr'!B1740</f>
        <v>0</v>
      </c>
      <c r="F1740">
        <f>'CLZ Pr'!N1740</f>
        <v>0</v>
      </c>
      <c r="G1740">
        <f>'CLZ Pr'!X1740</f>
        <v>0</v>
      </c>
      <c r="H1740">
        <f>'CLZ Pr'!E1740</f>
        <v>0</v>
      </c>
      <c r="I1740">
        <f>'CLZ Pr'!U1740</f>
        <v>0</v>
      </c>
    </row>
    <row r="1741" spans="1:9">
      <c r="A1741" s="13" t="str">
        <f>IF('CLZ Pr'!C1741 = "", "", 'CLZ Pr'!C1741)</f>
        <v/>
      </c>
      <c r="B1741">
        <f>'CLZ Pr'!O1741</f>
        <v>0</v>
      </c>
      <c r="C1741" s="14">
        <f>'CLZ Pr'!H1741</f>
        <v>0</v>
      </c>
      <c r="D1741">
        <f>'CLZ Pr'!W1741</f>
        <v>0</v>
      </c>
      <c r="E1741">
        <f>'CLZ Pr'!B1741</f>
        <v>0</v>
      </c>
      <c r="F1741">
        <f>'CLZ Pr'!N1741</f>
        <v>0</v>
      </c>
      <c r="G1741">
        <f>'CLZ Pr'!X1741</f>
        <v>0</v>
      </c>
      <c r="H1741">
        <f>'CLZ Pr'!E1741</f>
        <v>0</v>
      </c>
      <c r="I1741">
        <f>'CLZ Pr'!U1741</f>
        <v>0</v>
      </c>
    </row>
    <row r="1742" spans="1:9">
      <c r="A1742" s="13" t="str">
        <f>IF('CLZ Pr'!C1742 = "", "", 'CLZ Pr'!C1742)</f>
        <v/>
      </c>
      <c r="B1742">
        <f>'CLZ Pr'!O1742</f>
        <v>0</v>
      </c>
      <c r="C1742" s="14">
        <f>'CLZ Pr'!H1742</f>
        <v>0</v>
      </c>
      <c r="D1742">
        <f>'CLZ Pr'!W1742</f>
        <v>0</v>
      </c>
      <c r="E1742">
        <f>'CLZ Pr'!B1742</f>
        <v>0</v>
      </c>
      <c r="F1742">
        <f>'CLZ Pr'!N1742</f>
        <v>0</v>
      </c>
      <c r="G1742">
        <f>'CLZ Pr'!X1742</f>
        <v>0</v>
      </c>
      <c r="H1742">
        <f>'CLZ Pr'!E1742</f>
        <v>0</v>
      </c>
      <c r="I1742">
        <f>'CLZ Pr'!U1742</f>
        <v>0</v>
      </c>
    </row>
    <row r="1743" spans="1:9">
      <c r="A1743" s="13" t="str">
        <f>IF('CLZ Pr'!C1743 = "", "", 'CLZ Pr'!C1743)</f>
        <v/>
      </c>
      <c r="B1743">
        <f>'CLZ Pr'!O1743</f>
        <v>0</v>
      </c>
      <c r="C1743" s="14">
        <f>'CLZ Pr'!H1743</f>
        <v>0</v>
      </c>
      <c r="D1743">
        <f>'CLZ Pr'!W1743</f>
        <v>0</v>
      </c>
      <c r="E1743">
        <f>'CLZ Pr'!B1743</f>
        <v>0</v>
      </c>
      <c r="F1743">
        <f>'CLZ Pr'!N1743</f>
        <v>0</v>
      </c>
      <c r="G1743">
        <f>'CLZ Pr'!X1743</f>
        <v>0</v>
      </c>
      <c r="H1743">
        <f>'CLZ Pr'!E1743</f>
        <v>0</v>
      </c>
      <c r="I1743">
        <f>'CLZ Pr'!U1743</f>
        <v>0</v>
      </c>
    </row>
    <row r="1744" spans="1:9">
      <c r="A1744" s="13" t="str">
        <f>IF('CLZ Pr'!C1744 = "", "", 'CLZ Pr'!C1744)</f>
        <v/>
      </c>
      <c r="B1744">
        <f>'CLZ Pr'!O1744</f>
        <v>0</v>
      </c>
      <c r="C1744" s="14">
        <f>'CLZ Pr'!H1744</f>
        <v>0</v>
      </c>
      <c r="D1744">
        <f>'CLZ Pr'!W1744</f>
        <v>0</v>
      </c>
      <c r="E1744">
        <f>'CLZ Pr'!B1744</f>
        <v>0</v>
      </c>
      <c r="F1744">
        <f>'CLZ Pr'!N1744</f>
        <v>0</v>
      </c>
      <c r="G1744">
        <f>'CLZ Pr'!X1744</f>
        <v>0</v>
      </c>
      <c r="H1744">
        <f>'CLZ Pr'!E1744</f>
        <v>0</v>
      </c>
      <c r="I1744">
        <f>'CLZ Pr'!U1744</f>
        <v>0</v>
      </c>
    </row>
    <row r="1745" spans="1:9">
      <c r="A1745" s="13" t="str">
        <f>IF('CLZ Pr'!C1745 = "", "", 'CLZ Pr'!C1745)</f>
        <v/>
      </c>
      <c r="B1745">
        <f>'CLZ Pr'!O1745</f>
        <v>0</v>
      </c>
      <c r="C1745" s="14">
        <f>'CLZ Pr'!H1745</f>
        <v>0</v>
      </c>
      <c r="D1745">
        <f>'CLZ Pr'!W1745</f>
        <v>0</v>
      </c>
      <c r="E1745">
        <f>'CLZ Pr'!B1745</f>
        <v>0</v>
      </c>
      <c r="F1745">
        <f>'CLZ Pr'!N1745</f>
        <v>0</v>
      </c>
      <c r="G1745">
        <f>'CLZ Pr'!X1745</f>
        <v>0</v>
      </c>
      <c r="H1745">
        <f>'CLZ Pr'!E1745</f>
        <v>0</v>
      </c>
      <c r="I1745">
        <f>'CLZ Pr'!U1745</f>
        <v>0</v>
      </c>
    </row>
    <row r="1746" spans="1:9">
      <c r="A1746" s="13" t="str">
        <f>IF('CLZ Pr'!C1746 = "", "", 'CLZ Pr'!C1746)</f>
        <v/>
      </c>
      <c r="B1746">
        <f>'CLZ Pr'!O1746</f>
        <v>0</v>
      </c>
      <c r="C1746" s="14">
        <f>'CLZ Pr'!H1746</f>
        <v>0</v>
      </c>
      <c r="D1746">
        <f>'CLZ Pr'!W1746</f>
        <v>0</v>
      </c>
      <c r="E1746">
        <f>'CLZ Pr'!B1746</f>
        <v>0</v>
      </c>
      <c r="F1746">
        <f>'CLZ Pr'!N1746</f>
        <v>0</v>
      </c>
      <c r="G1746">
        <f>'CLZ Pr'!X1746</f>
        <v>0</v>
      </c>
      <c r="H1746">
        <f>'CLZ Pr'!E1746</f>
        <v>0</v>
      </c>
      <c r="I1746">
        <f>'CLZ Pr'!U1746</f>
        <v>0</v>
      </c>
    </row>
    <row r="1747" spans="1:9">
      <c r="A1747" s="13" t="str">
        <f>IF('CLZ Pr'!C1747 = "", "", 'CLZ Pr'!C1747)</f>
        <v/>
      </c>
      <c r="B1747">
        <f>'CLZ Pr'!O1747</f>
        <v>0</v>
      </c>
      <c r="C1747" s="14">
        <f>'CLZ Pr'!H1747</f>
        <v>0</v>
      </c>
      <c r="D1747">
        <f>'CLZ Pr'!W1747</f>
        <v>0</v>
      </c>
      <c r="E1747">
        <f>'CLZ Pr'!B1747</f>
        <v>0</v>
      </c>
      <c r="F1747">
        <f>'CLZ Pr'!N1747</f>
        <v>0</v>
      </c>
      <c r="G1747">
        <f>'CLZ Pr'!X1747</f>
        <v>0</v>
      </c>
      <c r="H1747">
        <f>'CLZ Pr'!E1747</f>
        <v>0</v>
      </c>
      <c r="I1747">
        <f>'CLZ Pr'!U1747</f>
        <v>0</v>
      </c>
    </row>
    <row r="1748" spans="1:9">
      <c r="A1748" s="13" t="str">
        <f>IF('CLZ Pr'!C1748 = "", "", 'CLZ Pr'!C1748)</f>
        <v/>
      </c>
      <c r="B1748">
        <f>'CLZ Pr'!O1748</f>
        <v>0</v>
      </c>
      <c r="C1748" s="14">
        <f>'CLZ Pr'!H1748</f>
        <v>0</v>
      </c>
      <c r="D1748">
        <f>'CLZ Pr'!W1748</f>
        <v>0</v>
      </c>
      <c r="E1748">
        <f>'CLZ Pr'!B1748</f>
        <v>0</v>
      </c>
      <c r="F1748">
        <f>'CLZ Pr'!N1748</f>
        <v>0</v>
      </c>
      <c r="G1748">
        <f>'CLZ Pr'!X1748</f>
        <v>0</v>
      </c>
      <c r="H1748">
        <f>'CLZ Pr'!E1748</f>
        <v>0</v>
      </c>
      <c r="I1748">
        <f>'CLZ Pr'!U1748</f>
        <v>0</v>
      </c>
    </row>
    <row r="1749" spans="1:9">
      <c r="A1749" s="13" t="str">
        <f>IF('CLZ Pr'!C1749 = "", "", 'CLZ Pr'!C1749)</f>
        <v/>
      </c>
      <c r="B1749">
        <f>'CLZ Pr'!O1749</f>
        <v>0</v>
      </c>
      <c r="C1749" s="14">
        <f>'CLZ Pr'!H1749</f>
        <v>0</v>
      </c>
      <c r="D1749">
        <f>'CLZ Pr'!W1749</f>
        <v>0</v>
      </c>
      <c r="E1749">
        <f>'CLZ Pr'!B1749</f>
        <v>0</v>
      </c>
      <c r="F1749">
        <f>'CLZ Pr'!N1749</f>
        <v>0</v>
      </c>
      <c r="G1749">
        <f>'CLZ Pr'!X1749</f>
        <v>0</v>
      </c>
      <c r="H1749">
        <f>'CLZ Pr'!E1749</f>
        <v>0</v>
      </c>
      <c r="I1749">
        <f>'CLZ Pr'!U1749</f>
        <v>0</v>
      </c>
    </row>
    <row r="1750" spans="1:9">
      <c r="A1750" s="13" t="str">
        <f>IF('CLZ Pr'!C1750 = "", "", 'CLZ Pr'!C1750)</f>
        <v/>
      </c>
      <c r="B1750">
        <f>'CLZ Pr'!O1750</f>
        <v>0</v>
      </c>
      <c r="C1750" s="14">
        <f>'CLZ Pr'!H1750</f>
        <v>0</v>
      </c>
      <c r="D1750">
        <f>'CLZ Pr'!W1750</f>
        <v>0</v>
      </c>
      <c r="E1750">
        <f>'CLZ Pr'!B1750</f>
        <v>0</v>
      </c>
      <c r="F1750">
        <f>'CLZ Pr'!N1750</f>
        <v>0</v>
      </c>
      <c r="G1750">
        <f>'CLZ Pr'!X1750</f>
        <v>0</v>
      </c>
      <c r="H1750">
        <f>'CLZ Pr'!E1750</f>
        <v>0</v>
      </c>
      <c r="I1750">
        <f>'CLZ Pr'!U1750</f>
        <v>0</v>
      </c>
    </row>
    <row r="1751" spans="1:9">
      <c r="A1751" s="13" t="str">
        <f>IF('CLZ Pr'!C1751 = "", "", 'CLZ Pr'!C1751)</f>
        <v/>
      </c>
      <c r="B1751">
        <f>'CLZ Pr'!O1751</f>
        <v>0</v>
      </c>
      <c r="C1751" s="14">
        <f>'CLZ Pr'!H1751</f>
        <v>0</v>
      </c>
      <c r="D1751">
        <f>'CLZ Pr'!W1751</f>
        <v>0</v>
      </c>
      <c r="E1751">
        <f>'CLZ Pr'!B1751</f>
        <v>0</v>
      </c>
      <c r="F1751">
        <f>'CLZ Pr'!N1751</f>
        <v>0</v>
      </c>
      <c r="G1751">
        <f>'CLZ Pr'!X1751</f>
        <v>0</v>
      </c>
      <c r="H1751">
        <f>'CLZ Pr'!E1751</f>
        <v>0</v>
      </c>
      <c r="I1751">
        <f>'CLZ Pr'!U1751</f>
        <v>0</v>
      </c>
    </row>
    <row r="1752" spans="1:9">
      <c r="A1752" s="13" t="str">
        <f>IF('CLZ Pr'!C1752 = "", "", 'CLZ Pr'!C1752)</f>
        <v/>
      </c>
      <c r="B1752">
        <f>'CLZ Pr'!O1752</f>
        <v>0</v>
      </c>
      <c r="C1752" s="14">
        <f>'CLZ Pr'!H1752</f>
        <v>0</v>
      </c>
      <c r="D1752">
        <f>'CLZ Pr'!W1752</f>
        <v>0</v>
      </c>
      <c r="E1752">
        <f>'CLZ Pr'!B1752</f>
        <v>0</v>
      </c>
      <c r="F1752">
        <f>'CLZ Pr'!N1752</f>
        <v>0</v>
      </c>
      <c r="G1752">
        <f>'CLZ Pr'!X1752</f>
        <v>0</v>
      </c>
      <c r="H1752">
        <f>'CLZ Pr'!E1752</f>
        <v>0</v>
      </c>
      <c r="I1752">
        <f>'CLZ Pr'!U1752</f>
        <v>0</v>
      </c>
    </row>
    <row r="1753" spans="1:9">
      <c r="A1753" s="13" t="str">
        <f>IF('CLZ Pr'!C1753 = "", "", 'CLZ Pr'!C1753)</f>
        <v/>
      </c>
      <c r="B1753">
        <f>'CLZ Pr'!O1753</f>
        <v>0</v>
      </c>
      <c r="C1753" s="14">
        <f>'CLZ Pr'!H1753</f>
        <v>0</v>
      </c>
      <c r="D1753">
        <f>'CLZ Pr'!W1753</f>
        <v>0</v>
      </c>
      <c r="E1753">
        <f>'CLZ Pr'!B1753</f>
        <v>0</v>
      </c>
      <c r="F1753">
        <f>'CLZ Pr'!N1753</f>
        <v>0</v>
      </c>
      <c r="G1753">
        <f>'CLZ Pr'!X1753</f>
        <v>0</v>
      </c>
      <c r="H1753">
        <f>'CLZ Pr'!E1753</f>
        <v>0</v>
      </c>
      <c r="I1753">
        <f>'CLZ Pr'!U1753</f>
        <v>0</v>
      </c>
    </row>
    <row r="1754" spans="1:9">
      <c r="A1754" s="13" t="str">
        <f>IF('CLZ Pr'!C1754 = "", "", 'CLZ Pr'!C1754)</f>
        <v/>
      </c>
      <c r="B1754">
        <f>'CLZ Pr'!O1754</f>
        <v>0</v>
      </c>
      <c r="C1754" s="14">
        <f>'CLZ Pr'!H1754</f>
        <v>0</v>
      </c>
      <c r="D1754">
        <f>'CLZ Pr'!W1754</f>
        <v>0</v>
      </c>
      <c r="E1754">
        <f>'CLZ Pr'!B1754</f>
        <v>0</v>
      </c>
      <c r="F1754">
        <f>'CLZ Pr'!N1754</f>
        <v>0</v>
      </c>
      <c r="G1754">
        <f>'CLZ Pr'!X1754</f>
        <v>0</v>
      </c>
      <c r="H1754">
        <f>'CLZ Pr'!E1754</f>
        <v>0</v>
      </c>
      <c r="I1754">
        <f>'CLZ Pr'!U1754</f>
        <v>0</v>
      </c>
    </row>
    <row r="1755" spans="1:9">
      <c r="A1755" s="13" t="str">
        <f>IF('CLZ Pr'!C1755 = "", "", 'CLZ Pr'!C1755)</f>
        <v/>
      </c>
      <c r="B1755">
        <f>'CLZ Pr'!O1755</f>
        <v>0</v>
      </c>
      <c r="C1755" s="14">
        <f>'CLZ Pr'!H1755</f>
        <v>0</v>
      </c>
      <c r="D1755">
        <f>'CLZ Pr'!W1755</f>
        <v>0</v>
      </c>
      <c r="E1755">
        <f>'CLZ Pr'!B1755</f>
        <v>0</v>
      </c>
      <c r="F1755">
        <f>'CLZ Pr'!N1755</f>
        <v>0</v>
      </c>
      <c r="G1755">
        <f>'CLZ Pr'!X1755</f>
        <v>0</v>
      </c>
      <c r="H1755">
        <f>'CLZ Pr'!E1755</f>
        <v>0</v>
      </c>
      <c r="I1755">
        <f>'CLZ Pr'!U1755</f>
        <v>0</v>
      </c>
    </row>
    <row r="1756" spans="1:9">
      <c r="A1756" s="13" t="str">
        <f>IF('CLZ Pr'!C1756 = "", "", 'CLZ Pr'!C1756)</f>
        <v/>
      </c>
      <c r="B1756">
        <f>'CLZ Pr'!O1756</f>
        <v>0</v>
      </c>
      <c r="C1756" s="14">
        <f>'CLZ Pr'!H1756</f>
        <v>0</v>
      </c>
      <c r="D1756">
        <f>'CLZ Pr'!W1756</f>
        <v>0</v>
      </c>
      <c r="E1756">
        <f>'CLZ Pr'!B1756</f>
        <v>0</v>
      </c>
      <c r="F1756">
        <f>'CLZ Pr'!N1756</f>
        <v>0</v>
      </c>
      <c r="G1756">
        <f>'CLZ Pr'!X1756</f>
        <v>0</v>
      </c>
      <c r="H1756">
        <f>'CLZ Pr'!E1756</f>
        <v>0</v>
      </c>
      <c r="I1756">
        <f>'CLZ Pr'!U1756</f>
        <v>0</v>
      </c>
    </row>
    <row r="1757" spans="1:9">
      <c r="A1757" s="13" t="str">
        <f>IF('CLZ Pr'!C1757 = "", "", 'CLZ Pr'!C1757)</f>
        <v/>
      </c>
      <c r="B1757">
        <f>'CLZ Pr'!O1757</f>
        <v>0</v>
      </c>
      <c r="C1757" s="14">
        <f>'CLZ Pr'!H1757</f>
        <v>0</v>
      </c>
      <c r="D1757">
        <f>'CLZ Pr'!W1757</f>
        <v>0</v>
      </c>
      <c r="E1757">
        <f>'CLZ Pr'!B1757</f>
        <v>0</v>
      </c>
      <c r="F1757">
        <f>'CLZ Pr'!N1757</f>
        <v>0</v>
      </c>
      <c r="G1757">
        <f>'CLZ Pr'!X1757</f>
        <v>0</v>
      </c>
      <c r="H1757">
        <f>'CLZ Pr'!E1757</f>
        <v>0</v>
      </c>
      <c r="I1757">
        <f>'CLZ Pr'!U1757</f>
        <v>0</v>
      </c>
    </row>
    <row r="1758" spans="1:9">
      <c r="A1758" s="13" t="str">
        <f>IF('CLZ Pr'!C1758 = "", "", 'CLZ Pr'!C1758)</f>
        <v/>
      </c>
      <c r="B1758">
        <f>'CLZ Pr'!O1758</f>
        <v>0</v>
      </c>
      <c r="C1758" s="14">
        <f>'CLZ Pr'!H1758</f>
        <v>0</v>
      </c>
      <c r="D1758">
        <f>'CLZ Pr'!W1758</f>
        <v>0</v>
      </c>
      <c r="E1758">
        <f>'CLZ Pr'!B1758</f>
        <v>0</v>
      </c>
      <c r="F1758">
        <f>'CLZ Pr'!N1758</f>
        <v>0</v>
      </c>
      <c r="G1758">
        <f>'CLZ Pr'!X1758</f>
        <v>0</v>
      </c>
      <c r="H1758">
        <f>'CLZ Pr'!E1758</f>
        <v>0</v>
      </c>
      <c r="I1758">
        <f>'CLZ Pr'!U1758</f>
        <v>0</v>
      </c>
    </row>
    <row r="1759" spans="1:9">
      <c r="A1759" s="13" t="str">
        <f>IF('CLZ Pr'!C1759 = "", "", 'CLZ Pr'!C1759)</f>
        <v/>
      </c>
      <c r="B1759">
        <f>'CLZ Pr'!O1759</f>
        <v>0</v>
      </c>
      <c r="C1759" s="14">
        <f>'CLZ Pr'!H1759</f>
        <v>0</v>
      </c>
      <c r="D1759">
        <f>'CLZ Pr'!W1759</f>
        <v>0</v>
      </c>
      <c r="E1759">
        <f>'CLZ Pr'!B1759</f>
        <v>0</v>
      </c>
      <c r="F1759">
        <f>'CLZ Pr'!N1759</f>
        <v>0</v>
      </c>
      <c r="G1759">
        <f>'CLZ Pr'!X1759</f>
        <v>0</v>
      </c>
      <c r="H1759">
        <f>'CLZ Pr'!E1759</f>
        <v>0</v>
      </c>
      <c r="I1759">
        <f>'CLZ Pr'!U1759</f>
        <v>0</v>
      </c>
    </row>
    <row r="1760" spans="1:9">
      <c r="A1760" s="13" t="str">
        <f>IF('CLZ Pr'!C1760 = "", "", 'CLZ Pr'!C1760)</f>
        <v/>
      </c>
      <c r="B1760">
        <f>'CLZ Pr'!O1760</f>
        <v>0</v>
      </c>
      <c r="C1760" s="14">
        <f>'CLZ Pr'!H1760</f>
        <v>0</v>
      </c>
      <c r="D1760">
        <f>'CLZ Pr'!W1760</f>
        <v>0</v>
      </c>
      <c r="E1760">
        <f>'CLZ Pr'!B1760</f>
        <v>0</v>
      </c>
      <c r="F1760">
        <f>'CLZ Pr'!N1760</f>
        <v>0</v>
      </c>
      <c r="G1760">
        <f>'CLZ Pr'!X1760</f>
        <v>0</v>
      </c>
      <c r="H1760">
        <f>'CLZ Pr'!E1760</f>
        <v>0</v>
      </c>
      <c r="I1760">
        <f>'CLZ Pr'!U1760</f>
        <v>0</v>
      </c>
    </row>
    <row r="1761" spans="1:9">
      <c r="A1761" s="13" t="str">
        <f>IF('CLZ Pr'!C1761 = "", "", 'CLZ Pr'!C1761)</f>
        <v/>
      </c>
      <c r="B1761">
        <f>'CLZ Pr'!O1761</f>
        <v>0</v>
      </c>
      <c r="C1761" s="14">
        <f>'CLZ Pr'!H1761</f>
        <v>0</v>
      </c>
      <c r="D1761">
        <f>'CLZ Pr'!W1761</f>
        <v>0</v>
      </c>
      <c r="E1761">
        <f>'CLZ Pr'!B1761</f>
        <v>0</v>
      </c>
      <c r="F1761">
        <f>'CLZ Pr'!N1761</f>
        <v>0</v>
      </c>
      <c r="G1761">
        <f>'CLZ Pr'!X1761</f>
        <v>0</v>
      </c>
      <c r="H1761">
        <f>'CLZ Pr'!E1761</f>
        <v>0</v>
      </c>
      <c r="I1761">
        <f>'CLZ Pr'!U1761</f>
        <v>0</v>
      </c>
    </row>
    <row r="1762" spans="1:9">
      <c r="A1762" s="13" t="str">
        <f>IF('CLZ Pr'!C1762 = "", "", 'CLZ Pr'!C1762)</f>
        <v/>
      </c>
      <c r="B1762">
        <f>'CLZ Pr'!O1762</f>
        <v>0</v>
      </c>
      <c r="C1762" s="14">
        <f>'CLZ Pr'!H1762</f>
        <v>0</v>
      </c>
      <c r="D1762">
        <f>'CLZ Pr'!W1762</f>
        <v>0</v>
      </c>
      <c r="E1762">
        <f>'CLZ Pr'!B1762</f>
        <v>0</v>
      </c>
      <c r="F1762">
        <f>'CLZ Pr'!N1762</f>
        <v>0</v>
      </c>
      <c r="G1762">
        <f>'CLZ Pr'!X1762</f>
        <v>0</v>
      </c>
      <c r="H1762">
        <f>'CLZ Pr'!E1762</f>
        <v>0</v>
      </c>
      <c r="I1762">
        <f>'CLZ Pr'!U1762</f>
        <v>0</v>
      </c>
    </row>
    <row r="1763" spans="1:9">
      <c r="A1763" s="13" t="str">
        <f>IF('CLZ Pr'!C1763 = "", "", 'CLZ Pr'!C1763)</f>
        <v/>
      </c>
      <c r="B1763">
        <f>'CLZ Pr'!O1763</f>
        <v>0</v>
      </c>
      <c r="C1763" s="14">
        <f>'CLZ Pr'!H1763</f>
        <v>0</v>
      </c>
      <c r="D1763">
        <f>'CLZ Pr'!W1763</f>
        <v>0</v>
      </c>
      <c r="E1763">
        <f>'CLZ Pr'!B1763</f>
        <v>0</v>
      </c>
      <c r="F1763">
        <f>'CLZ Pr'!N1763</f>
        <v>0</v>
      </c>
      <c r="G1763">
        <f>'CLZ Pr'!X1763</f>
        <v>0</v>
      </c>
      <c r="H1763">
        <f>'CLZ Pr'!E1763</f>
        <v>0</v>
      </c>
      <c r="I1763">
        <f>'CLZ Pr'!U1763</f>
        <v>0</v>
      </c>
    </row>
    <row r="1764" spans="1:9">
      <c r="A1764" s="13" t="str">
        <f>IF('CLZ Pr'!C1764 = "", "", 'CLZ Pr'!C1764)</f>
        <v/>
      </c>
      <c r="B1764">
        <f>'CLZ Pr'!O1764</f>
        <v>0</v>
      </c>
      <c r="C1764" s="14">
        <f>'CLZ Pr'!H1764</f>
        <v>0</v>
      </c>
      <c r="D1764">
        <f>'CLZ Pr'!W1764</f>
        <v>0</v>
      </c>
      <c r="E1764">
        <f>'CLZ Pr'!B1764</f>
        <v>0</v>
      </c>
      <c r="F1764">
        <f>'CLZ Pr'!N1764</f>
        <v>0</v>
      </c>
      <c r="G1764">
        <f>'CLZ Pr'!X1764</f>
        <v>0</v>
      </c>
      <c r="H1764">
        <f>'CLZ Pr'!E1764</f>
        <v>0</v>
      </c>
      <c r="I1764">
        <f>'CLZ Pr'!U1764</f>
        <v>0</v>
      </c>
    </row>
    <row r="1765" spans="1:9">
      <c r="A1765" s="13" t="str">
        <f>IF('CLZ Pr'!C1765 = "", "", 'CLZ Pr'!C1765)</f>
        <v/>
      </c>
      <c r="B1765">
        <f>'CLZ Pr'!O1765</f>
        <v>0</v>
      </c>
      <c r="C1765" s="14">
        <f>'CLZ Pr'!H1765</f>
        <v>0</v>
      </c>
      <c r="D1765">
        <f>'CLZ Pr'!W1765</f>
        <v>0</v>
      </c>
      <c r="E1765">
        <f>'CLZ Pr'!B1765</f>
        <v>0</v>
      </c>
      <c r="F1765">
        <f>'CLZ Pr'!N1765</f>
        <v>0</v>
      </c>
      <c r="G1765">
        <f>'CLZ Pr'!X1765</f>
        <v>0</v>
      </c>
      <c r="H1765">
        <f>'CLZ Pr'!E1765</f>
        <v>0</v>
      </c>
      <c r="I1765">
        <f>'CLZ Pr'!U1765</f>
        <v>0</v>
      </c>
    </row>
    <row r="1766" spans="1:9">
      <c r="A1766" s="13" t="str">
        <f>IF('CLZ Pr'!C1766 = "", "", 'CLZ Pr'!C1766)</f>
        <v/>
      </c>
      <c r="B1766">
        <f>'CLZ Pr'!O1766</f>
        <v>0</v>
      </c>
      <c r="C1766" s="14">
        <f>'CLZ Pr'!H1766</f>
        <v>0</v>
      </c>
      <c r="D1766">
        <f>'CLZ Pr'!W1766</f>
        <v>0</v>
      </c>
      <c r="E1766">
        <f>'CLZ Pr'!B1766</f>
        <v>0</v>
      </c>
      <c r="F1766">
        <f>'CLZ Pr'!N1766</f>
        <v>0</v>
      </c>
      <c r="G1766">
        <f>'CLZ Pr'!X1766</f>
        <v>0</v>
      </c>
      <c r="H1766">
        <f>'CLZ Pr'!E1766</f>
        <v>0</v>
      </c>
      <c r="I1766">
        <f>'CLZ Pr'!U1766</f>
        <v>0</v>
      </c>
    </row>
    <row r="1767" spans="1:9">
      <c r="A1767" s="13" t="str">
        <f>IF('CLZ Pr'!C1767 = "", "", 'CLZ Pr'!C1767)</f>
        <v/>
      </c>
      <c r="B1767">
        <f>'CLZ Pr'!O1767</f>
        <v>0</v>
      </c>
      <c r="C1767" s="14">
        <f>'CLZ Pr'!H1767</f>
        <v>0</v>
      </c>
      <c r="D1767">
        <f>'CLZ Pr'!W1767</f>
        <v>0</v>
      </c>
      <c r="E1767">
        <f>'CLZ Pr'!B1767</f>
        <v>0</v>
      </c>
      <c r="F1767">
        <f>'CLZ Pr'!N1767</f>
        <v>0</v>
      </c>
      <c r="G1767">
        <f>'CLZ Pr'!X1767</f>
        <v>0</v>
      </c>
      <c r="H1767">
        <f>'CLZ Pr'!E1767</f>
        <v>0</v>
      </c>
      <c r="I1767">
        <f>'CLZ Pr'!U1767</f>
        <v>0</v>
      </c>
    </row>
    <row r="1768" spans="1:9">
      <c r="A1768" s="13" t="str">
        <f>IF('CLZ Pr'!C1768 = "", "", 'CLZ Pr'!C1768)</f>
        <v/>
      </c>
      <c r="B1768">
        <f>'CLZ Pr'!O1768</f>
        <v>0</v>
      </c>
      <c r="C1768" s="14">
        <f>'CLZ Pr'!H1768</f>
        <v>0</v>
      </c>
      <c r="D1768">
        <f>'CLZ Pr'!W1768</f>
        <v>0</v>
      </c>
      <c r="E1768">
        <f>'CLZ Pr'!B1768</f>
        <v>0</v>
      </c>
      <c r="F1768">
        <f>'CLZ Pr'!N1768</f>
        <v>0</v>
      </c>
      <c r="G1768">
        <f>'CLZ Pr'!X1768</f>
        <v>0</v>
      </c>
      <c r="H1768">
        <f>'CLZ Pr'!E1768</f>
        <v>0</v>
      </c>
      <c r="I1768">
        <f>'CLZ Pr'!U1768</f>
        <v>0</v>
      </c>
    </row>
    <row r="1769" spans="1:9">
      <c r="A1769" s="13" t="str">
        <f>IF('CLZ Pr'!C1769 = "", "", 'CLZ Pr'!C1769)</f>
        <v/>
      </c>
      <c r="B1769">
        <f>'CLZ Pr'!O1769</f>
        <v>0</v>
      </c>
      <c r="C1769" s="14">
        <f>'CLZ Pr'!H1769</f>
        <v>0</v>
      </c>
      <c r="D1769">
        <f>'CLZ Pr'!W1769</f>
        <v>0</v>
      </c>
      <c r="E1769">
        <f>'CLZ Pr'!B1769</f>
        <v>0</v>
      </c>
      <c r="F1769">
        <f>'CLZ Pr'!N1769</f>
        <v>0</v>
      </c>
      <c r="G1769">
        <f>'CLZ Pr'!X1769</f>
        <v>0</v>
      </c>
      <c r="H1769">
        <f>'CLZ Pr'!E1769</f>
        <v>0</v>
      </c>
      <c r="I1769">
        <f>'CLZ Pr'!U1769</f>
        <v>0</v>
      </c>
    </row>
    <row r="1770" spans="1:9">
      <c r="A1770" s="13" t="str">
        <f>IF('CLZ Pr'!C1770 = "", "", 'CLZ Pr'!C1770)</f>
        <v/>
      </c>
      <c r="B1770">
        <f>'CLZ Pr'!O1770</f>
        <v>0</v>
      </c>
      <c r="C1770" s="14">
        <f>'CLZ Pr'!H1770</f>
        <v>0</v>
      </c>
      <c r="D1770">
        <f>'CLZ Pr'!W1770</f>
        <v>0</v>
      </c>
      <c r="E1770">
        <f>'CLZ Pr'!B1770</f>
        <v>0</v>
      </c>
      <c r="F1770">
        <f>'CLZ Pr'!N1770</f>
        <v>0</v>
      </c>
      <c r="G1770">
        <f>'CLZ Pr'!X1770</f>
        <v>0</v>
      </c>
      <c r="H1770">
        <f>'CLZ Pr'!E1770</f>
        <v>0</v>
      </c>
      <c r="I1770">
        <f>'CLZ Pr'!U1770</f>
        <v>0</v>
      </c>
    </row>
    <row r="1771" spans="1:9">
      <c r="A1771" s="13" t="str">
        <f>IF('CLZ Pr'!C1771 = "", "", 'CLZ Pr'!C1771)</f>
        <v/>
      </c>
      <c r="B1771">
        <f>'CLZ Pr'!O1771</f>
        <v>0</v>
      </c>
      <c r="C1771" s="14">
        <f>'CLZ Pr'!H1771</f>
        <v>0</v>
      </c>
      <c r="D1771">
        <f>'CLZ Pr'!W1771</f>
        <v>0</v>
      </c>
      <c r="E1771">
        <f>'CLZ Pr'!B1771</f>
        <v>0</v>
      </c>
      <c r="F1771">
        <f>'CLZ Pr'!N1771</f>
        <v>0</v>
      </c>
      <c r="G1771">
        <f>'CLZ Pr'!X1771</f>
        <v>0</v>
      </c>
      <c r="H1771">
        <f>'CLZ Pr'!E1771</f>
        <v>0</v>
      </c>
      <c r="I1771">
        <f>'CLZ Pr'!U1771</f>
        <v>0</v>
      </c>
    </row>
    <row r="1772" spans="1:9">
      <c r="A1772" s="13" t="str">
        <f>IF('CLZ Pr'!C1772 = "", "", 'CLZ Pr'!C1772)</f>
        <v/>
      </c>
      <c r="B1772">
        <f>'CLZ Pr'!O1772</f>
        <v>0</v>
      </c>
      <c r="C1772" s="14">
        <f>'CLZ Pr'!H1772</f>
        <v>0</v>
      </c>
      <c r="D1772">
        <f>'CLZ Pr'!W1772</f>
        <v>0</v>
      </c>
      <c r="E1772">
        <f>'CLZ Pr'!B1772</f>
        <v>0</v>
      </c>
      <c r="F1772">
        <f>'CLZ Pr'!N1772</f>
        <v>0</v>
      </c>
      <c r="G1772">
        <f>'CLZ Pr'!X1772</f>
        <v>0</v>
      </c>
      <c r="H1772">
        <f>'CLZ Pr'!E1772</f>
        <v>0</v>
      </c>
      <c r="I1772">
        <f>'CLZ Pr'!U1772</f>
        <v>0</v>
      </c>
    </row>
    <row r="1773" spans="1:9">
      <c r="A1773" s="13" t="str">
        <f>IF('CLZ Pr'!C1773 = "", "", 'CLZ Pr'!C1773)</f>
        <v/>
      </c>
      <c r="B1773">
        <f>'CLZ Pr'!O1773</f>
        <v>0</v>
      </c>
      <c r="C1773" s="14">
        <f>'CLZ Pr'!H1773</f>
        <v>0</v>
      </c>
      <c r="D1773">
        <f>'CLZ Pr'!W1773</f>
        <v>0</v>
      </c>
      <c r="E1773">
        <f>'CLZ Pr'!B1773</f>
        <v>0</v>
      </c>
      <c r="F1773">
        <f>'CLZ Pr'!N1773</f>
        <v>0</v>
      </c>
      <c r="G1773">
        <f>'CLZ Pr'!X1773</f>
        <v>0</v>
      </c>
      <c r="H1773">
        <f>'CLZ Pr'!E1773</f>
        <v>0</v>
      </c>
      <c r="I1773">
        <f>'CLZ Pr'!U1773</f>
        <v>0</v>
      </c>
    </row>
    <row r="1774" spans="1:9">
      <c r="A1774" s="13" t="str">
        <f>IF('CLZ Pr'!C1774 = "", "", 'CLZ Pr'!C1774)</f>
        <v/>
      </c>
      <c r="B1774">
        <f>'CLZ Pr'!O1774</f>
        <v>0</v>
      </c>
      <c r="C1774" s="14">
        <f>'CLZ Pr'!H1774</f>
        <v>0</v>
      </c>
      <c r="D1774">
        <f>'CLZ Pr'!W1774</f>
        <v>0</v>
      </c>
      <c r="E1774">
        <f>'CLZ Pr'!B1774</f>
        <v>0</v>
      </c>
      <c r="F1774">
        <f>'CLZ Pr'!N1774</f>
        <v>0</v>
      </c>
      <c r="G1774">
        <f>'CLZ Pr'!X1774</f>
        <v>0</v>
      </c>
      <c r="H1774">
        <f>'CLZ Pr'!E1774</f>
        <v>0</v>
      </c>
      <c r="I1774">
        <f>'CLZ Pr'!U1774</f>
        <v>0</v>
      </c>
    </row>
    <row r="1775" spans="1:9">
      <c r="A1775" s="13" t="str">
        <f>IF('CLZ Pr'!C1775 = "", "", 'CLZ Pr'!C1775)</f>
        <v/>
      </c>
      <c r="B1775">
        <f>'CLZ Pr'!O1775</f>
        <v>0</v>
      </c>
      <c r="C1775" s="14">
        <f>'CLZ Pr'!H1775</f>
        <v>0</v>
      </c>
      <c r="D1775">
        <f>'CLZ Pr'!W1775</f>
        <v>0</v>
      </c>
      <c r="E1775">
        <f>'CLZ Pr'!B1775</f>
        <v>0</v>
      </c>
      <c r="F1775">
        <f>'CLZ Pr'!N1775</f>
        <v>0</v>
      </c>
      <c r="G1775">
        <f>'CLZ Pr'!X1775</f>
        <v>0</v>
      </c>
      <c r="H1775">
        <f>'CLZ Pr'!E1775</f>
        <v>0</v>
      </c>
      <c r="I1775">
        <f>'CLZ Pr'!U1775</f>
        <v>0</v>
      </c>
    </row>
    <row r="1776" spans="1:9">
      <c r="A1776" s="13" t="str">
        <f>IF('CLZ Pr'!C1776 = "", "", 'CLZ Pr'!C1776)</f>
        <v/>
      </c>
      <c r="B1776">
        <f>'CLZ Pr'!O1776</f>
        <v>0</v>
      </c>
      <c r="C1776" s="14">
        <f>'CLZ Pr'!H1776</f>
        <v>0</v>
      </c>
      <c r="D1776">
        <f>'CLZ Pr'!W1776</f>
        <v>0</v>
      </c>
      <c r="E1776">
        <f>'CLZ Pr'!B1776</f>
        <v>0</v>
      </c>
      <c r="F1776">
        <f>'CLZ Pr'!N1776</f>
        <v>0</v>
      </c>
      <c r="G1776">
        <f>'CLZ Pr'!X1776</f>
        <v>0</v>
      </c>
      <c r="H1776">
        <f>'CLZ Pr'!E1776</f>
        <v>0</v>
      </c>
      <c r="I1776">
        <f>'CLZ Pr'!U1776</f>
        <v>0</v>
      </c>
    </row>
    <row r="1777" spans="1:9">
      <c r="A1777" s="13" t="str">
        <f>IF('CLZ Pr'!C1777 = "", "", 'CLZ Pr'!C1777)</f>
        <v/>
      </c>
      <c r="B1777">
        <f>'CLZ Pr'!O1777</f>
        <v>0</v>
      </c>
      <c r="C1777" s="14">
        <f>'CLZ Pr'!H1777</f>
        <v>0</v>
      </c>
      <c r="D1777">
        <f>'CLZ Pr'!W1777</f>
        <v>0</v>
      </c>
      <c r="E1777">
        <f>'CLZ Pr'!B1777</f>
        <v>0</v>
      </c>
      <c r="F1777">
        <f>'CLZ Pr'!N1777</f>
        <v>0</v>
      </c>
      <c r="G1777">
        <f>'CLZ Pr'!X1777</f>
        <v>0</v>
      </c>
      <c r="H1777">
        <f>'CLZ Pr'!E1777</f>
        <v>0</v>
      </c>
      <c r="I1777">
        <f>'CLZ Pr'!U1777</f>
        <v>0</v>
      </c>
    </row>
    <row r="1778" spans="1:9">
      <c r="A1778" s="13" t="str">
        <f>IF('CLZ Pr'!C1778 = "", "", 'CLZ Pr'!C1778)</f>
        <v/>
      </c>
      <c r="B1778">
        <f>'CLZ Pr'!O1778</f>
        <v>0</v>
      </c>
      <c r="C1778" s="14">
        <f>'CLZ Pr'!H1778</f>
        <v>0</v>
      </c>
      <c r="D1778">
        <f>'CLZ Pr'!W1778</f>
        <v>0</v>
      </c>
      <c r="E1778">
        <f>'CLZ Pr'!B1778</f>
        <v>0</v>
      </c>
      <c r="F1778">
        <f>'CLZ Pr'!N1778</f>
        <v>0</v>
      </c>
      <c r="G1778">
        <f>'CLZ Pr'!X1778</f>
        <v>0</v>
      </c>
      <c r="H1778">
        <f>'CLZ Pr'!E1778</f>
        <v>0</v>
      </c>
      <c r="I1778">
        <f>'CLZ Pr'!U1778</f>
        <v>0</v>
      </c>
    </row>
    <row r="1779" spans="1:9">
      <c r="A1779" s="13" t="str">
        <f>IF('CLZ Pr'!C1779 = "", "", 'CLZ Pr'!C1779)</f>
        <v/>
      </c>
      <c r="B1779">
        <f>'CLZ Pr'!O1779</f>
        <v>0</v>
      </c>
      <c r="C1779" s="14">
        <f>'CLZ Pr'!H1779</f>
        <v>0</v>
      </c>
      <c r="D1779">
        <f>'CLZ Pr'!W1779</f>
        <v>0</v>
      </c>
      <c r="E1779">
        <f>'CLZ Pr'!B1779</f>
        <v>0</v>
      </c>
      <c r="F1779">
        <f>'CLZ Pr'!N1779</f>
        <v>0</v>
      </c>
      <c r="G1779">
        <f>'CLZ Pr'!X1779</f>
        <v>0</v>
      </c>
      <c r="H1779">
        <f>'CLZ Pr'!E1779</f>
        <v>0</v>
      </c>
      <c r="I1779">
        <f>'CLZ Pr'!U1779</f>
        <v>0</v>
      </c>
    </row>
    <row r="1780" spans="1:9">
      <c r="A1780" s="13" t="str">
        <f>IF('CLZ Pr'!C1780 = "", "", 'CLZ Pr'!C1780)</f>
        <v/>
      </c>
      <c r="B1780">
        <f>'CLZ Pr'!O1780</f>
        <v>0</v>
      </c>
      <c r="C1780" s="14">
        <f>'CLZ Pr'!H1780</f>
        <v>0</v>
      </c>
      <c r="D1780">
        <f>'CLZ Pr'!W1780</f>
        <v>0</v>
      </c>
      <c r="E1780">
        <f>'CLZ Pr'!B1780</f>
        <v>0</v>
      </c>
      <c r="F1780">
        <f>'CLZ Pr'!N1780</f>
        <v>0</v>
      </c>
      <c r="G1780">
        <f>'CLZ Pr'!X1780</f>
        <v>0</v>
      </c>
      <c r="H1780">
        <f>'CLZ Pr'!E1780</f>
        <v>0</v>
      </c>
      <c r="I1780">
        <f>'CLZ Pr'!U1780</f>
        <v>0</v>
      </c>
    </row>
    <row r="1781" spans="1:9">
      <c r="A1781" s="13" t="str">
        <f>IF('CLZ Pr'!C1781 = "", "", 'CLZ Pr'!C1781)</f>
        <v/>
      </c>
      <c r="B1781">
        <f>'CLZ Pr'!O1781</f>
        <v>0</v>
      </c>
      <c r="C1781" s="14">
        <f>'CLZ Pr'!H1781</f>
        <v>0</v>
      </c>
      <c r="D1781">
        <f>'CLZ Pr'!W1781</f>
        <v>0</v>
      </c>
      <c r="E1781">
        <f>'CLZ Pr'!B1781</f>
        <v>0</v>
      </c>
      <c r="F1781">
        <f>'CLZ Pr'!N1781</f>
        <v>0</v>
      </c>
      <c r="G1781">
        <f>'CLZ Pr'!X1781</f>
        <v>0</v>
      </c>
      <c r="H1781">
        <f>'CLZ Pr'!E1781</f>
        <v>0</v>
      </c>
      <c r="I1781">
        <f>'CLZ Pr'!U1781</f>
        <v>0</v>
      </c>
    </row>
    <row r="1782" spans="1:9">
      <c r="A1782" s="13" t="str">
        <f>IF('CLZ Pr'!C1782 = "", "", 'CLZ Pr'!C1782)</f>
        <v/>
      </c>
      <c r="B1782">
        <f>'CLZ Pr'!O1782</f>
        <v>0</v>
      </c>
      <c r="C1782" s="14">
        <f>'CLZ Pr'!H1782</f>
        <v>0</v>
      </c>
      <c r="D1782">
        <f>'CLZ Pr'!W1782</f>
        <v>0</v>
      </c>
      <c r="E1782">
        <f>'CLZ Pr'!B1782</f>
        <v>0</v>
      </c>
      <c r="F1782">
        <f>'CLZ Pr'!N1782</f>
        <v>0</v>
      </c>
      <c r="G1782">
        <f>'CLZ Pr'!X1782</f>
        <v>0</v>
      </c>
      <c r="H1782">
        <f>'CLZ Pr'!E1782</f>
        <v>0</v>
      </c>
      <c r="I1782">
        <f>'CLZ Pr'!U1782</f>
        <v>0</v>
      </c>
    </row>
    <row r="1783" spans="1:9">
      <c r="A1783" s="13" t="str">
        <f>IF('CLZ Pr'!C1783 = "", "", 'CLZ Pr'!C1783)</f>
        <v/>
      </c>
      <c r="B1783">
        <f>'CLZ Pr'!O1783</f>
        <v>0</v>
      </c>
      <c r="C1783" s="14">
        <f>'CLZ Pr'!H1783</f>
        <v>0</v>
      </c>
      <c r="D1783">
        <f>'CLZ Pr'!W1783</f>
        <v>0</v>
      </c>
      <c r="E1783">
        <f>'CLZ Pr'!B1783</f>
        <v>0</v>
      </c>
      <c r="F1783">
        <f>'CLZ Pr'!N1783</f>
        <v>0</v>
      </c>
      <c r="G1783">
        <f>'CLZ Pr'!X1783</f>
        <v>0</v>
      </c>
      <c r="H1783">
        <f>'CLZ Pr'!E1783</f>
        <v>0</v>
      </c>
      <c r="I1783">
        <f>'CLZ Pr'!U1783</f>
        <v>0</v>
      </c>
    </row>
    <row r="1784" spans="1:9">
      <c r="A1784" s="13" t="str">
        <f>IF('CLZ Pr'!C1784 = "", "", 'CLZ Pr'!C1784)</f>
        <v/>
      </c>
      <c r="B1784">
        <f>'CLZ Pr'!O1784</f>
        <v>0</v>
      </c>
      <c r="C1784" s="14">
        <f>'CLZ Pr'!H1784</f>
        <v>0</v>
      </c>
      <c r="D1784">
        <f>'CLZ Pr'!W1784</f>
        <v>0</v>
      </c>
      <c r="E1784">
        <f>'CLZ Pr'!B1784</f>
        <v>0</v>
      </c>
      <c r="F1784">
        <f>'CLZ Pr'!N1784</f>
        <v>0</v>
      </c>
      <c r="G1784">
        <f>'CLZ Pr'!X1784</f>
        <v>0</v>
      </c>
      <c r="H1784">
        <f>'CLZ Pr'!E1784</f>
        <v>0</v>
      </c>
      <c r="I1784">
        <f>'CLZ Pr'!U1784</f>
        <v>0</v>
      </c>
    </row>
    <row r="1785" spans="1:9">
      <c r="A1785" s="13" t="str">
        <f>IF('CLZ Pr'!C1785 = "", "", 'CLZ Pr'!C1785)</f>
        <v/>
      </c>
      <c r="B1785">
        <f>'CLZ Pr'!O1785</f>
        <v>0</v>
      </c>
      <c r="C1785" s="14">
        <f>'CLZ Pr'!H1785</f>
        <v>0</v>
      </c>
      <c r="D1785">
        <f>'CLZ Pr'!W1785</f>
        <v>0</v>
      </c>
      <c r="E1785">
        <f>'CLZ Pr'!B1785</f>
        <v>0</v>
      </c>
      <c r="F1785">
        <f>'CLZ Pr'!N1785</f>
        <v>0</v>
      </c>
      <c r="G1785">
        <f>'CLZ Pr'!X1785</f>
        <v>0</v>
      </c>
      <c r="H1785">
        <f>'CLZ Pr'!E1785</f>
        <v>0</v>
      </c>
      <c r="I1785">
        <f>'CLZ Pr'!U1785</f>
        <v>0</v>
      </c>
    </row>
    <row r="1786" spans="1:9">
      <c r="A1786" s="13" t="str">
        <f>IF('CLZ Pr'!C1786 = "", "", 'CLZ Pr'!C1786)</f>
        <v/>
      </c>
      <c r="B1786">
        <f>'CLZ Pr'!O1786</f>
        <v>0</v>
      </c>
      <c r="C1786" s="14">
        <f>'CLZ Pr'!H1786</f>
        <v>0</v>
      </c>
      <c r="D1786">
        <f>'CLZ Pr'!W1786</f>
        <v>0</v>
      </c>
      <c r="E1786">
        <f>'CLZ Pr'!B1786</f>
        <v>0</v>
      </c>
      <c r="F1786">
        <f>'CLZ Pr'!N1786</f>
        <v>0</v>
      </c>
      <c r="G1786">
        <f>'CLZ Pr'!X1786</f>
        <v>0</v>
      </c>
      <c r="H1786">
        <f>'CLZ Pr'!E1786</f>
        <v>0</v>
      </c>
      <c r="I1786">
        <f>'CLZ Pr'!U1786</f>
        <v>0</v>
      </c>
    </row>
    <row r="1787" spans="1:9">
      <c r="A1787" s="13" t="str">
        <f>IF('CLZ Pr'!C1787 = "", "", 'CLZ Pr'!C1787)</f>
        <v/>
      </c>
      <c r="B1787">
        <f>'CLZ Pr'!O1787</f>
        <v>0</v>
      </c>
      <c r="C1787" s="14">
        <f>'CLZ Pr'!H1787</f>
        <v>0</v>
      </c>
      <c r="D1787">
        <f>'CLZ Pr'!W1787</f>
        <v>0</v>
      </c>
      <c r="E1787">
        <f>'CLZ Pr'!B1787</f>
        <v>0</v>
      </c>
      <c r="F1787">
        <f>'CLZ Pr'!N1787</f>
        <v>0</v>
      </c>
      <c r="G1787">
        <f>'CLZ Pr'!X1787</f>
        <v>0</v>
      </c>
      <c r="H1787">
        <f>'CLZ Pr'!E1787</f>
        <v>0</v>
      </c>
      <c r="I1787">
        <f>'CLZ Pr'!U1787</f>
        <v>0</v>
      </c>
    </row>
    <row r="1788" spans="1:9">
      <c r="A1788" s="13" t="str">
        <f>IF('CLZ Pr'!C1788 = "", "", 'CLZ Pr'!C1788)</f>
        <v/>
      </c>
      <c r="B1788">
        <f>'CLZ Pr'!O1788</f>
        <v>0</v>
      </c>
      <c r="C1788" s="14">
        <f>'CLZ Pr'!H1788</f>
        <v>0</v>
      </c>
      <c r="D1788">
        <f>'CLZ Pr'!W1788</f>
        <v>0</v>
      </c>
      <c r="E1788">
        <f>'CLZ Pr'!B1788</f>
        <v>0</v>
      </c>
      <c r="F1788">
        <f>'CLZ Pr'!N1788</f>
        <v>0</v>
      </c>
      <c r="G1788">
        <f>'CLZ Pr'!X1788</f>
        <v>0</v>
      </c>
      <c r="H1788">
        <f>'CLZ Pr'!E1788</f>
        <v>0</v>
      </c>
      <c r="I1788">
        <f>'CLZ Pr'!U1788</f>
        <v>0</v>
      </c>
    </row>
    <row r="1789" spans="1:9">
      <c r="A1789" s="13" t="str">
        <f>IF('CLZ Pr'!C1789 = "", "", 'CLZ Pr'!C1789)</f>
        <v/>
      </c>
      <c r="B1789">
        <f>'CLZ Pr'!O1789</f>
        <v>0</v>
      </c>
      <c r="C1789" s="14">
        <f>'CLZ Pr'!H1789</f>
        <v>0</v>
      </c>
      <c r="D1789">
        <f>'CLZ Pr'!W1789</f>
        <v>0</v>
      </c>
      <c r="E1789">
        <f>'CLZ Pr'!B1789</f>
        <v>0</v>
      </c>
      <c r="F1789">
        <f>'CLZ Pr'!N1789</f>
        <v>0</v>
      </c>
      <c r="G1789">
        <f>'CLZ Pr'!X1789</f>
        <v>0</v>
      </c>
      <c r="H1789">
        <f>'CLZ Pr'!E1789</f>
        <v>0</v>
      </c>
      <c r="I1789">
        <f>'CLZ Pr'!U1789</f>
        <v>0</v>
      </c>
    </row>
    <row r="1790" spans="1:9">
      <c r="A1790" s="13" t="str">
        <f>IF('CLZ Pr'!C1790 = "", "", 'CLZ Pr'!C1790)</f>
        <v/>
      </c>
      <c r="B1790">
        <f>'CLZ Pr'!O1790</f>
        <v>0</v>
      </c>
      <c r="C1790" s="14">
        <f>'CLZ Pr'!H1790</f>
        <v>0</v>
      </c>
      <c r="D1790">
        <f>'CLZ Pr'!W1790</f>
        <v>0</v>
      </c>
      <c r="E1790">
        <f>'CLZ Pr'!B1790</f>
        <v>0</v>
      </c>
      <c r="F1790">
        <f>'CLZ Pr'!N1790</f>
        <v>0</v>
      </c>
      <c r="G1790">
        <f>'CLZ Pr'!X1790</f>
        <v>0</v>
      </c>
      <c r="H1790">
        <f>'CLZ Pr'!E1790</f>
        <v>0</v>
      </c>
      <c r="I1790">
        <f>'CLZ Pr'!U1790</f>
        <v>0</v>
      </c>
    </row>
    <row r="1791" spans="1:9">
      <c r="A1791" s="13" t="str">
        <f>IF('CLZ Pr'!C1791 = "", "", 'CLZ Pr'!C1791)</f>
        <v/>
      </c>
      <c r="B1791">
        <f>'CLZ Pr'!O1791</f>
        <v>0</v>
      </c>
      <c r="C1791" s="14">
        <f>'CLZ Pr'!H1791</f>
        <v>0</v>
      </c>
      <c r="D1791">
        <f>'CLZ Pr'!W1791</f>
        <v>0</v>
      </c>
      <c r="E1791">
        <f>'CLZ Pr'!B1791</f>
        <v>0</v>
      </c>
      <c r="F1791">
        <f>'CLZ Pr'!N1791</f>
        <v>0</v>
      </c>
      <c r="G1791">
        <f>'CLZ Pr'!X1791</f>
        <v>0</v>
      </c>
      <c r="H1791">
        <f>'CLZ Pr'!E1791</f>
        <v>0</v>
      </c>
      <c r="I1791">
        <f>'CLZ Pr'!U1791</f>
        <v>0</v>
      </c>
    </row>
    <row r="1792" spans="1:9">
      <c r="A1792" s="13" t="str">
        <f>IF('CLZ Pr'!C1792 = "", "", 'CLZ Pr'!C1792)</f>
        <v/>
      </c>
      <c r="B1792">
        <f>'CLZ Pr'!O1792</f>
        <v>0</v>
      </c>
      <c r="C1792" s="14">
        <f>'CLZ Pr'!H1792</f>
        <v>0</v>
      </c>
      <c r="D1792">
        <f>'CLZ Pr'!W1792</f>
        <v>0</v>
      </c>
      <c r="E1792">
        <f>'CLZ Pr'!B1792</f>
        <v>0</v>
      </c>
      <c r="F1792">
        <f>'CLZ Pr'!N1792</f>
        <v>0</v>
      </c>
      <c r="G1792">
        <f>'CLZ Pr'!X1792</f>
        <v>0</v>
      </c>
      <c r="H1792">
        <f>'CLZ Pr'!E1792</f>
        <v>0</v>
      </c>
      <c r="I1792">
        <f>'CLZ Pr'!U1792</f>
        <v>0</v>
      </c>
    </row>
    <row r="1793" spans="1:9">
      <c r="A1793" s="13" t="str">
        <f>IF('CLZ Pr'!C1793 = "", "", 'CLZ Pr'!C1793)</f>
        <v/>
      </c>
      <c r="B1793">
        <f>'CLZ Pr'!O1793</f>
        <v>0</v>
      </c>
      <c r="C1793" s="14">
        <f>'CLZ Pr'!H1793</f>
        <v>0</v>
      </c>
      <c r="D1793">
        <f>'CLZ Pr'!W1793</f>
        <v>0</v>
      </c>
      <c r="E1793">
        <f>'CLZ Pr'!B1793</f>
        <v>0</v>
      </c>
      <c r="F1793">
        <f>'CLZ Pr'!N1793</f>
        <v>0</v>
      </c>
      <c r="G1793">
        <f>'CLZ Pr'!X1793</f>
        <v>0</v>
      </c>
      <c r="H1793">
        <f>'CLZ Pr'!E1793</f>
        <v>0</v>
      </c>
      <c r="I1793">
        <f>'CLZ Pr'!U1793</f>
        <v>0</v>
      </c>
    </row>
    <row r="1794" spans="1:9">
      <c r="A1794" s="13" t="str">
        <f>IF('CLZ Pr'!C1794 = "", "", 'CLZ Pr'!C1794)</f>
        <v/>
      </c>
      <c r="B1794">
        <f>'CLZ Pr'!O1794</f>
        <v>0</v>
      </c>
      <c r="C1794" s="14">
        <f>'CLZ Pr'!H1794</f>
        <v>0</v>
      </c>
      <c r="D1794">
        <f>'CLZ Pr'!W1794</f>
        <v>0</v>
      </c>
      <c r="E1794">
        <f>'CLZ Pr'!B1794</f>
        <v>0</v>
      </c>
      <c r="F1794">
        <f>'CLZ Pr'!N1794</f>
        <v>0</v>
      </c>
      <c r="G1794">
        <f>'CLZ Pr'!X1794</f>
        <v>0</v>
      </c>
      <c r="H1794">
        <f>'CLZ Pr'!E1794</f>
        <v>0</v>
      </c>
      <c r="I1794">
        <f>'CLZ Pr'!U1794</f>
        <v>0</v>
      </c>
    </row>
    <row r="1795" spans="1:9">
      <c r="A1795" s="13" t="str">
        <f>IF('CLZ Pr'!C1795 = "", "", 'CLZ Pr'!C1795)</f>
        <v/>
      </c>
      <c r="B1795">
        <f>'CLZ Pr'!O1795</f>
        <v>0</v>
      </c>
      <c r="C1795" s="14">
        <f>'CLZ Pr'!H1795</f>
        <v>0</v>
      </c>
      <c r="D1795">
        <f>'CLZ Pr'!W1795</f>
        <v>0</v>
      </c>
      <c r="E1795">
        <f>'CLZ Pr'!B1795</f>
        <v>0</v>
      </c>
      <c r="F1795">
        <f>'CLZ Pr'!N1795</f>
        <v>0</v>
      </c>
      <c r="G1795">
        <f>'CLZ Pr'!X1795</f>
        <v>0</v>
      </c>
      <c r="H1795">
        <f>'CLZ Pr'!E1795</f>
        <v>0</v>
      </c>
      <c r="I1795">
        <f>'CLZ Pr'!U1795</f>
        <v>0</v>
      </c>
    </row>
    <row r="1796" spans="1:9">
      <c r="A1796" s="13" t="str">
        <f>IF('CLZ Pr'!C1796 = "", "", 'CLZ Pr'!C1796)</f>
        <v/>
      </c>
      <c r="B1796">
        <f>'CLZ Pr'!O1796</f>
        <v>0</v>
      </c>
      <c r="C1796" s="14">
        <f>'CLZ Pr'!H1796</f>
        <v>0</v>
      </c>
      <c r="D1796">
        <f>'CLZ Pr'!W1796</f>
        <v>0</v>
      </c>
      <c r="E1796">
        <f>'CLZ Pr'!B1796</f>
        <v>0</v>
      </c>
      <c r="F1796">
        <f>'CLZ Pr'!N1796</f>
        <v>0</v>
      </c>
      <c r="G1796">
        <f>'CLZ Pr'!X1796</f>
        <v>0</v>
      </c>
      <c r="H1796">
        <f>'CLZ Pr'!E1796</f>
        <v>0</v>
      </c>
      <c r="I1796">
        <f>'CLZ Pr'!U1796</f>
        <v>0</v>
      </c>
    </row>
    <row r="1797" spans="1:9">
      <c r="A1797" s="13" t="str">
        <f>IF('CLZ Pr'!C1797 = "", "", 'CLZ Pr'!C1797)</f>
        <v/>
      </c>
      <c r="B1797">
        <f>'CLZ Pr'!O1797</f>
        <v>0</v>
      </c>
      <c r="C1797" s="14">
        <f>'CLZ Pr'!H1797</f>
        <v>0</v>
      </c>
      <c r="D1797">
        <f>'CLZ Pr'!W1797</f>
        <v>0</v>
      </c>
      <c r="E1797">
        <f>'CLZ Pr'!B1797</f>
        <v>0</v>
      </c>
      <c r="F1797">
        <f>'CLZ Pr'!N1797</f>
        <v>0</v>
      </c>
      <c r="G1797">
        <f>'CLZ Pr'!X1797</f>
        <v>0</v>
      </c>
      <c r="H1797">
        <f>'CLZ Pr'!E1797</f>
        <v>0</v>
      </c>
      <c r="I1797">
        <f>'CLZ Pr'!U1797</f>
        <v>0</v>
      </c>
    </row>
    <row r="1798" spans="1:9">
      <c r="A1798" s="13" t="str">
        <f>IF('CLZ Pr'!C1798 = "", "", 'CLZ Pr'!C1798)</f>
        <v/>
      </c>
      <c r="B1798">
        <f>'CLZ Pr'!O1798</f>
        <v>0</v>
      </c>
      <c r="C1798" s="14">
        <f>'CLZ Pr'!H1798</f>
        <v>0</v>
      </c>
      <c r="D1798">
        <f>'CLZ Pr'!W1798</f>
        <v>0</v>
      </c>
      <c r="E1798">
        <f>'CLZ Pr'!B1798</f>
        <v>0</v>
      </c>
      <c r="F1798">
        <f>'CLZ Pr'!N1798</f>
        <v>0</v>
      </c>
      <c r="G1798">
        <f>'CLZ Pr'!X1798</f>
        <v>0</v>
      </c>
      <c r="H1798">
        <f>'CLZ Pr'!E1798</f>
        <v>0</v>
      </c>
      <c r="I1798">
        <f>'CLZ Pr'!U1798</f>
        <v>0</v>
      </c>
    </row>
    <row r="1799" spans="1:9">
      <c r="A1799" s="13" t="str">
        <f>IF('CLZ Pr'!C1799 = "", "", 'CLZ Pr'!C1799)</f>
        <v/>
      </c>
      <c r="B1799">
        <f>'CLZ Pr'!O1799</f>
        <v>0</v>
      </c>
      <c r="C1799" s="14">
        <f>'CLZ Pr'!H1799</f>
        <v>0</v>
      </c>
      <c r="D1799">
        <f>'CLZ Pr'!W1799</f>
        <v>0</v>
      </c>
      <c r="E1799">
        <f>'CLZ Pr'!B1799</f>
        <v>0</v>
      </c>
      <c r="F1799">
        <f>'CLZ Pr'!N1799</f>
        <v>0</v>
      </c>
      <c r="G1799">
        <f>'CLZ Pr'!X1799</f>
        <v>0</v>
      </c>
      <c r="H1799">
        <f>'CLZ Pr'!E1799</f>
        <v>0</v>
      </c>
      <c r="I1799">
        <f>'CLZ Pr'!U1799</f>
        <v>0</v>
      </c>
    </row>
    <row r="1800" spans="1:9">
      <c r="A1800" s="13" t="str">
        <f>IF('CLZ Pr'!C1800 = "", "", 'CLZ Pr'!C1800)</f>
        <v/>
      </c>
      <c r="B1800">
        <f>'CLZ Pr'!O1800</f>
        <v>0</v>
      </c>
      <c r="C1800" s="14">
        <f>'CLZ Pr'!H1800</f>
        <v>0</v>
      </c>
      <c r="D1800">
        <f>'CLZ Pr'!W1800</f>
        <v>0</v>
      </c>
      <c r="E1800">
        <f>'CLZ Pr'!B1800</f>
        <v>0</v>
      </c>
      <c r="F1800">
        <f>'CLZ Pr'!N1800</f>
        <v>0</v>
      </c>
      <c r="G1800">
        <f>'CLZ Pr'!X1800</f>
        <v>0</v>
      </c>
      <c r="H1800">
        <f>'CLZ Pr'!E1800</f>
        <v>0</v>
      </c>
      <c r="I1800">
        <f>'CLZ Pr'!U1800</f>
        <v>0</v>
      </c>
    </row>
    <row r="1801" spans="1:9">
      <c r="A1801" s="13" t="str">
        <f>IF('CLZ Pr'!C1801 = "", "", 'CLZ Pr'!C1801)</f>
        <v/>
      </c>
      <c r="B1801">
        <f>'CLZ Pr'!O1801</f>
        <v>0</v>
      </c>
      <c r="C1801" s="14">
        <f>'CLZ Pr'!H1801</f>
        <v>0</v>
      </c>
      <c r="D1801">
        <f>'CLZ Pr'!W1801</f>
        <v>0</v>
      </c>
      <c r="E1801">
        <f>'CLZ Pr'!B1801</f>
        <v>0</v>
      </c>
      <c r="F1801">
        <f>'CLZ Pr'!N1801</f>
        <v>0</v>
      </c>
      <c r="G1801">
        <f>'CLZ Pr'!X1801</f>
        <v>0</v>
      </c>
      <c r="H1801">
        <f>'CLZ Pr'!E1801</f>
        <v>0</v>
      </c>
      <c r="I1801">
        <f>'CLZ Pr'!U1801</f>
        <v>0</v>
      </c>
    </row>
    <row r="1802" spans="1:9">
      <c r="A1802" s="13" t="str">
        <f>IF('CLZ Pr'!C1802 = "", "", 'CLZ Pr'!C1802)</f>
        <v/>
      </c>
      <c r="B1802">
        <f>'CLZ Pr'!O1802</f>
        <v>0</v>
      </c>
      <c r="C1802" s="14">
        <f>'CLZ Pr'!H1802</f>
        <v>0</v>
      </c>
      <c r="D1802">
        <f>'CLZ Pr'!W1802</f>
        <v>0</v>
      </c>
      <c r="E1802">
        <f>'CLZ Pr'!B1802</f>
        <v>0</v>
      </c>
      <c r="F1802">
        <f>'CLZ Pr'!N1802</f>
        <v>0</v>
      </c>
      <c r="G1802">
        <f>'CLZ Pr'!X1802</f>
        <v>0</v>
      </c>
      <c r="H1802">
        <f>'CLZ Pr'!E1802</f>
        <v>0</v>
      </c>
      <c r="I1802">
        <f>'CLZ Pr'!U1802</f>
        <v>0</v>
      </c>
    </row>
    <row r="1803" spans="1:9">
      <c r="A1803" s="13" t="str">
        <f>IF('CLZ Pr'!C1803 = "", "", 'CLZ Pr'!C1803)</f>
        <v/>
      </c>
      <c r="B1803">
        <f>'CLZ Pr'!O1803</f>
        <v>0</v>
      </c>
      <c r="C1803" s="14">
        <f>'CLZ Pr'!H1803</f>
        <v>0</v>
      </c>
      <c r="D1803">
        <f>'CLZ Pr'!W1803</f>
        <v>0</v>
      </c>
      <c r="E1803">
        <f>'CLZ Pr'!B1803</f>
        <v>0</v>
      </c>
      <c r="F1803">
        <f>'CLZ Pr'!N1803</f>
        <v>0</v>
      </c>
      <c r="G1803">
        <f>'CLZ Pr'!X1803</f>
        <v>0</v>
      </c>
      <c r="H1803">
        <f>'CLZ Pr'!E1803</f>
        <v>0</v>
      </c>
      <c r="I1803">
        <f>'CLZ Pr'!U1803</f>
        <v>0</v>
      </c>
    </row>
    <row r="1804" spans="1:9">
      <c r="A1804" s="13" t="str">
        <f>IF('CLZ Pr'!C1804 = "", "", 'CLZ Pr'!C1804)</f>
        <v/>
      </c>
      <c r="B1804">
        <f>'CLZ Pr'!O1804</f>
        <v>0</v>
      </c>
      <c r="C1804" s="14">
        <f>'CLZ Pr'!H1804</f>
        <v>0</v>
      </c>
      <c r="D1804">
        <f>'CLZ Pr'!W1804</f>
        <v>0</v>
      </c>
      <c r="E1804">
        <f>'CLZ Pr'!B1804</f>
        <v>0</v>
      </c>
      <c r="F1804">
        <f>'CLZ Pr'!N1804</f>
        <v>0</v>
      </c>
      <c r="G1804">
        <f>'CLZ Pr'!X1804</f>
        <v>0</v>
      </c>
      <c r="H1804">
        <f>'CLZ Pr'!E1804</f>
        <v>0</v>
      </c>
      <c r="I1804">
        <f>'CLZ Pr'!U1804</f>
        <v>0</v>
      </c>
    </row>
    <row r="1805" spans="1:9">
      <c r="A1805" s="13" t="str">
        <f>IF('CLZ Pr'!C1805 = "", "", 'CLZ Pr'!C1805)</f>
        <v/>
      </c>
      <c r="B1805">
        <f>'CLZ Pr'!O1805</f>
        <v>0</v>
      </c>
      <c r="C1805" s="14">
        <f>'CLZ Pr'!H1805</f>
        <v>0</v>
      </c>
      <c r="D1805">
        <f>'CLZ Pr'!W1805</f>
        <v>0</v>
      </c>
      <c r="E1805">
        <f>'CLZ Pr'!B1805</f>
        <v>0</v>
      </c>
      <c r="F1805">
        <f>'CLZ Pr'!N1805</f>
        <v>0</v>
      </c>
      <c r="G1805">
        <f>'CLZ Pr'!X1805</f>
        <v>0</v>
      </c>
      <c r="H1805">
        <f>'CLZ Pr'!E1805</f>
        <v>0</v>
      </c>
      <c r="I1805">
        <f>'CLZ Pr'!U1805</f>
        <v>0</v>
      </c>
    </row>
    <row r="1806" spans="1:9">
      <c r="A1806" s="13" t="str">
        <f>IF('CLZ Pr'!C1806 = "", "", 'CLZ Pr'!C1806)</f>
        <v/>
      </c>
      <c r="B1806">
        <f>'CLZ Pr'!O1806</f>
        <v>0</v>
      </c>
      <c r="C1806" s="14">
        <f>'CLZ Pr'!H1806</f>
        <v>0</v>
      </c>
      <c r="D1806">
        <f>'CLZ Pr'!W1806</f>
        <v>0</v>
      </c>
      <c r="E1806">
        <f>'CLZ Pr'!B1806</f>
        <v>0</v>
      </c>
      <c r="F1806">
        <f>'CLZ Pr'!N1806</f>
        <v>0</v>
      </c>
      <c r="G1806">
        <f>'CLZ Pr'!X1806</f>
        <v>0</v>
      </c>
      <c r="H1806">
        <f>'CLZ Pr'!E1806</f>
        <v>0</v>
      </c>
      <c r="I1806">
        <f>'CLZ Pr'!U1806</f>
        <v>0</v>
      </c>
    </row>
    <row r="1807" spans="1:9">
      <c r="A1807" s="13" t="str">
        <f>IF('CLZ Pr'!C1807 = "", "", 'CLZ Pr'!C1807)</f>
        <v/>
      </c>
      <c r="B1807">
        <f>'CLZ Pr'!O1807</f>
        <v>0</v>
      </c>
      <c r="C1807" s="14">
        <f>'CLZ Pr'!H1807</f>
        <v>0</v>
      </c>
      <c r="D1807">
        <f>'CLZ Pr'!W1807</f>
        <v>0</v>
      </c>
      <c r="E1807">
        <f>'CLZ Pr'!B1807</f>
        <v>0</v>
      </c>
      <c r="F1807">
        <f>'CLZ Pr'!N1807</f>
        <v>0</v>
      </c>
      <c r="G1807">
        <f>'CLZ Pr'!X1807</f>
        <v>0</v>
      </c>
      <c r="H1807">
        <f>'CLZ Pr'!E1807</f>
        <v>0</v>
      </c>
      <c r="I1807">
        <f>'CLZ Pr'!U1807</f>
        <v>0</v>
      </c>
    </row>
    <row r="1808" spans="1:9">
      <c r="A1808" s="13" t="str">
        <f>IF('CLZ Pr'!C1808 = "", "", 'CLZ Pr'!C1808)</f>
        <v/>
      </c>
      <c r="B1808">
        <f>'CLZ Pr'!O1808</f>
        <v>0</v>
      </c>
      <c r="C1808" s="14">
        <f>'CLZ Pr'!H1808</f>
        <v>0</v>
      </c>
      <c r="D1808">
        <f>'CLZ Pr'!W1808</f>
        <v>0</v>
      </c>
      <c r="E1808">
        <f>'CLZ Pr'!B1808</f>
        <v>0</v>
      </c>
      <c r="F1808">
        <f>'CLZ Pr'!N1808</f>
        <v>0</v>
      </c>
      <c r="G1808">
        <f>'CLZ Pr'!X1808</f>
        <v>0</v>
      </c>
      <c r="H1808">
        <f>'CLZ Pr'!E1808</f>
        <v>0</v>
      </c>
      <c r="I1808">
        <f>'CLZ Pr'!U1808</f>
        <v>0</v>
      </c>
    </row>
    <row r="1809" spans="1:9">
      <c r="A1809" s="13" t="str">
        <f>IF('CLZ Pr'!C1809 = "", "", 'CLZ Pr'!C1809)</f>
        <v/>
      </c>
      <c r="B1809">
        <f>'CLZ Pr'!O1809</f>
        <v>0</v>
      </c>
      <c r="C1809" s="14">
        <f>'CLZ Pr'!H1809</f>
        <v>0</v>
      </c>
      <c r="D1809">
        <f>'CLZ Pr'!W1809</f>
        <v>0</v>
      </c>
      <c r="E1809">
        <f>'CLZ Pr'!B1809</f>
        <v>0</v>
      </c>
      <c r="F1809">
        <f>'CLZ Pr'!N1809</f>
        <v>0</v>
      </c>
      <c r="G1809">
        <f>'CLZ Pr'!X1809</f>
        <v>0</v>
      </c>
      <c r="H1809">
        <f>'CLZ Pr'!E1809</f>
        <v>0</v>
      </c>
      <c r="I1809">
        <f>'CLZ Pr'!U1809</f>
        <v>0</v>
      </c>
    </row>
    <row r="1810" spans="1:9">
      <c r="A1810" s="13" t="str">
        <f>IF('CLZ Pr'!C1810 = "", "", 'CLZ Pr'!C1810)</f>
        <v/>
      </c>
      <c r="B1810">
        <f>'CLZ Pr'!O1810</f>
        <v>0</v>
      </c>
      <c r="C1810" s="14">
        <f>'CLZ Pr'!H1810</f>
        <v>0</v>
      </c>
      <c r="D1810">
        <f>'CLZ Pr'!W1810</f>
        <v>0</v>
      </c>
      <c r="E1810">
        <f>'CLZ Pr'!B1810</f>
        <v>0</v>
      </c>
      <c r="F1810">
        <f>'CLZ Pr'!N1810</f>
        <v>0</v>
      </c>
      <c r="G1810">
        <f>'CLZ Pr'!X1810</f>
        <v>0</v>
      </c>
      <c r="H1810">
        <f>'CLZ Pr'!E1810</f>
        <v>0</v>
      </c>
      <c r="I1810">
        <f>'CLZ Pr'!U1810</f>
        <v>0</v>
      </c>
    </row>
    <row r="1811" spans="1:9">
      <c r="A1811" s="13" t="str">
        <f>IF('CLZ Pr'!C1811 = "", "", 'CLZ Pr'!C1811)</f>
        <v/>
      </c>
      <c r="B1811">
        <f>'CLZ Pr'!O1811</f>
        <v>0</v>
      </c>
      <c r="C1811" s="14">
        <f>'CLZ Pr'!H1811</f>
        <v>0</v>
      </c>
      <c r="D1811">
        <f>'CLZ Pr'!W1811</f>
        <v>0</v>
      </c>
      <c r="E1811">
        <f>'CLZ Pr'!B1811</f>
        <v>0</v>
      </c>
      <c r="F1811">
        <f>'CLZ Pr'!N1811</f>
        <v>0</v>
      </c>
      <c r="G1811">
        <f>'CLZ Pr'!X1811</f>
        <v>0</v>
      </c>
      <c r="H1811">
        <f>'CLZ Pr'!E1811</f>
        <v>0</v>
      </c>
      <c r="I1811">
        <f>'CLZ Pr'!U1811</f>
        <v>0</v>
      </c>
    </row>
    <row r="1812" spans="1:9">
      <c r="A1812" s="13" t="str">
        <f>IF('CLZ Pr'!C1812 = "", "", 'CLZ Pr'!C1812)</f>
        <v/>
      </c>
      <c r="B1812">
        <f>'CLZ Pr'!O1812</f>
        <v>0</v>
      </c>
      <c r="C1812" s="14">
        <f>'CLZ Pr'!H1812</f>
        <v>0</v>
      </c>
      <c r="D1812">
        <f>'CLZ Pr'!W1812</f>
        <v>0</v>
      </c>
      <c r="E1812">
        <f>'CLZ Pr'!B1812</f>
        <v>0</v>
      </c>
      <c r="F1812">
        <f>'CLZ Pr'!N1812</f>
        <v>0</v>
      </c>
      <c r="G1812">
        <f>'CLZ Pr'!X1812</f>
        <v>0</v>
      </c>
      <c r="H1812">
        <f>'CLZ Pr'!E1812</f>
        <v>0</v>
      </c>
      <c r="I1812">
        <f>'CLZ Pr'!U1812</f>
        <v>0</v>
      </c>
    </row>
    <row r="1813" spans="1:9">
      <c r="A1813" s="13" t="str">
        <f>IF('CLZ Pr'!C1813 = "", "", 'CLZ Pr'!C1813)</f>
        <v/>
      </c>
      <c r="B1813">
        <f>'CLZ Pr'!O1813</f>
        <v>0</v>
      </c>
      <c r="C1813" s="14">
        <f>'CLZ Pr'!H1813</f>
        <v>0</v>
      </c>
      <c r="D1813">
        <f>'CLZ Pr'!W1813</f>
        <v>0</v>
      </c>
      <c r="E1813">
        <f>'CLZ Pr'!B1813</f>
        <v>0</v>
      </c>
      <c r="F1813">
        <f>'CLZ Pr'!N1813</f>
        <v>0</v>
      </c>
      <c r="G1813">
        <f>'CLZ Pr'!X1813</f>
        <v>0</v>
      </c>
      <c r="H1813">
        <f>'CLZ Pr'!E1813</f>
        <v>0</v>
      </c>
      <c r="I1813">
        <f>'CLZ Pr'!U1813</f>
        <v>0</v>
      </c>
    </row>
    <row r="1814" spans="1:9">
      <c r="A1814" s="13" t="str">
        <f>IF('CLZ Pr'!C1814 = "", "", 'CLZ Pr'!C1814)</f>
        <v/>
      </c>
      <c r="B1814">
        <f>'CLZ Pr'!O1814</f>
        <v>0</v>
      </c>
      <c r="C1814" s="14">
        <f>'CLZ Pr'!H1814</f>
        <v>0</v>
      </c>
      <c r="D1814">
        <f>'CLZ Pr'!W1814</f>
        <v>0</v>
      </c>
      <c r="E1814">
        <f>'CLZ Pr'!B1814</f>
        <v>0</v>
      </c>
      <c r="F1814">
        <f>'CLZ Pr'!N1814</f>
        <v>0</v>
      </c>
      <c r="G1814">
        <f>'CLZ Pr'!X1814</f>
        <v>0</v>
      </c>
      <c r="H1814">
        <f>'CLZ Pr'!E1814</f>
        <v>0</v>
      </c>
      <c r="I1814">
        <f>'CLZ Pr'!U1814</f>
        <v>0</v>
      </c>
    </row>
    <row r="1815" spans="1:9">
      <c r="A1815" s="13" t="str">
        <f>IF('CLZ Pr'!C1815 = "", "", 'CLZ Pr'!C1815)</f>
        <v/>
      </c>
      <c r="B1815">
        <f>'CLZ Pr'!O1815</f>
        <v>0</v>
      </c>
      <c r="C1815" s="14">
        <f>'CLZ Pr'!H1815</f>
        <v>0</v>
      </c>
      <c r="D1815">
        <f>'CLZ Pr'!W1815</f>
        <v>0</v>
      </c>
      <c r="E1815">
        <f>'CLZ Pr'!B1815</f>
        <v>0</v>
      </c>
      <c r="F1815">
        <f>'CLZ Pr'!N1815</f>
        <v>0</v>
      </c>
      <c r="G1815">
        <f>'CLZ Pr'!X1815</f>
        <v>0</v>
      </c>
      <c r="H1815">
        <f>'CLZ Pr'!E1815</f>
        <v>0</v>
      </c>
      <c r="I1815">
        <f>'CLZ Pr'!U1815</f>
        <v>0</v>
      </c>
    </row>
    <row r="1816" spans="1:9">
      <c r="A1816" s="13" t="str">
        <f>IF('CLZ Pr'!C1816 = "", "", 'CLZ Pr'!C1816)</f>
        <v/>
      </c>
      <c r="B1816">
        <f>'CLZ Pr'!O1816</f>
        <v>0</v>
      </c>
      <c r="C1816" s="14">
        <f>'CLZ Pr'!H1816</f>
        <v>0</v>
      </c>
      <c r="D1816">
        <f>'CLZ Pr'!W1816</f>
        <v>0</v>
      </c>
      <c r="E1816">
        <f>'CLZ Pr'!B1816</f>
        <v>0</v>
      </c>
      <c r="F1816">
        <f>'CLZ Pr'!N1816</f>
        <v>0</v>
      </c>
      <c r="G1816">
        <f>'CLZ Pr'!X1816</f>
        <v>0</v>
      </c>
      <c r="H1816">
        <f>'CLZ Pr'!E1816</f>
        <v>0</v>
      </c>
      <c r="I1816">
        <f>'CLZ Pr'!U1816</f>
        <v>0</v>
      </c>
    </row>
    <row r="1817" spans="1:9">
      <c r="A1817" s="13" t="str">
        <f>IF('CLZ Pr'!C1817 = "", "", 'CLZ Pr'!C1817)</f>
        <v/>
      </c>
      <c r="B1817">
        <f>'CLZ Pr'!O1817</f>
        <v>0</v>
      </c>
      <c r="C1817" s="14">
        <f>'CLZ Pr'!H1817</f>
        <v>0</v>
      </c>
      <c r="D1817">
        <f>'CLZ Pr'!W1817</f>
        <v>0</v>
      </c>
      <c r="E1817">
        <f>'CLZ Pr'!B1817</f>
        <v>0</v>
      </c>
      <c r="F1817">
        <f>'CLZ Pr'!N1817</f>
        <v>0</v>
      </c>
      <c r="G1817">
        <f>'CLZ Pr'!X1817</f>
        <v>0</v>
      </c>
      <c r="H1817">
        <f>'CLZ Pr'!E1817</f>
        <v>0</v>
      </c>
      <c r="I1817">
        <f>'CLZ Pr'!U1817</f>
        <v>0</v>
      </c>
    </row>
    <row r="1818" spans="1:9">
      <c r="A1818" s="13" t="str">
        <f>IF('CLZ Pr'!C1818 = "", "", 'CLZ Pr'!C1818)</f>
        <v/>
      </c>
      <c r="B1818">
        <f>'CLZ Pr'!O1818</f>
        <v>0</v>
      </c>
      <c r="C1818" s="14">
        <f>'CLZ Pr'!H1818</f>
        <v>0</v>
      </c>
      <c r="D1818">
        <f>'CLZ Pr'!W1818</f>
        <v>0</v>
      </c>
      <c r="E1818">
        <f>'CLZ Pr'!B1818</f>
        <v>0</v>
      </c>
      <c r="F1818">
        <f>'CLZ Pr'!N1818</f>
        <v>0</v>
      </c>
      <c r="G1818">
        <f>'CLZ Pr'!X1818</f>
        <v>0</v>
      </c>
      <c r="H1818">
        <f>'CLZ Pr'!E1818</f>
        <v>0</v>
      </c>
      <c r="I1818">
        <f>'CLZ Pr'!U1818</f>
        <v>0</v>
      </c>
    </row>
    <row r="1819" spans="1:9">
      <c r="A1819" s="13" t="str">
        <f>IF('CLZ Pr'!C1819 = "", "", 'CLZ Pr'!C1819)</f>
        <v/>
      </c>
      <c r="B1819">
        <f>'CLZ Pr'!O1819</f>
        <v>0</v>
      </c>
      <c r="C1819" s="14">
        <f>'CLZ Pr'!H1819</f>
        <v>0</v>
      </c>
      <c r="D1819">
        <f>'CLZ Pr'!W1819</f>
        <v>0</v>
      </c>
      <c r="E1819">
        <f>'CLZ Pr'!B1819</f>
        <v>0</v>
      </c>
      <c r="F1819">
        <f>'CLZ Pr'!N1819</f>
        <v>0</v>
      </c>
      <c r="G1819">
        <f>'CLZ Pr'!X1819</f>
        <v>0</v>
      </c>
      <c r="H1819">
        <f>'CLZ Pr'!E1819</f>
        <v>0</v>
      </c>
      <c r="I1819">
        <f>'CLZ Pr'!U1819</f>
        <v>0</v>
      </c>
    </row>
    <row r="1820" spans="1:9">
      <c r="A1820" s="13" t="str">
        <f>IF('CLZ Pr'!C1820 = "", "", 'CLZ Pr'!C1820)</f>
        <v/>
      </c>
      <c r="B1820">
        <f>'CLZ Pr'!O1820</f>
        <v>0</v>
      </c>
      <c r="C1820" s="14">
        <f>'CLZ Pr'!H1820</f>
        <v>0</v>
      </c>
      <c r="D1820">
        <f>'CLZ Pr'!W1820</f>
        <v>0</v>
      </c>
      <c r="E1820">
        <f>'CLZ Pr'!B1820</f>
        <v>0</v>
      </c>
      <c r="F1820">
        <f>'CLZ Pr'!N1820</f>
        <v>0</v>
      </c>
      <c r="G1820">
        <f>'CLZ Pr'!X1820</f>
        <v>0</v>
      </c>
      <c r="H1820">
        <f>'CLZ Pr'!E1820</f>
        <v>0</v>
      </c>
      <c r="I1820">
        <f>'CLZ Pr'!U1820</f>
        <v>0</v>
      </c>
    </row>
    <row r="1821" spans="1:9">
      <c r="A1821" s="13" t="str">
        <f>IF('CLZ Pr'!C1821 = "", "", 'CLZ Pr'!C1821)</f>
        <v/>
      </c>
      <c r="B1821">
        <f>'CLZ Pr'!O1821</f>
        <v>0</v>
      </c>
      <c r="C1821" s="14">
        <f>'CLZ Pr'!H1821</f>
        <v>0</v>
      </c>
      <c r="D1821">
        <f>'CLZ Pr'!W1821</f>
        <v>0</v>
      </c>
      <c r="E1821">
        <f>'CLZ Pr'!B1821</f>
        <v>0</v>
      </c>
      <c r="F1821">
        <f>'CLZ Pr'!N1821</f>
        <v>0</v>
      </c>
      <c r="G1821">
        <f>'CLZ Pr'!X1821</f>
        <v>0</v>
      </c>
      <c r="H1821">
        <f>'CLZ Pr'!E1821</f>
        <v>0</v>
      </c>
      <c r="I1821">
        <f>'CLZ Pr'!U1821</f>
        <v>0</v>
      </c>
    </row>
    <row r="1822" spans="1:9">
      <c r="A1822" s="13" t="str">
        <f>IF('CLZ Pr'!C1822 = "", "", 'CLZ Pr'!C1822)</f>
        <v/>
      </c>
      <c r="B1822">
        <f>'CLZ Pr'!O1822</f>
        <v>0</v>
      </c>
      <c r="C1822" s="14">
        <f>'CLZ Pr'!H1822</f>
        <v>0</v>
      </c>
      <c r="D1822">
        <f>'CLZ Pr'!W1822</f>
        <v>0</v>
      </c>
      <c r="E1822">
        <f>'CLZ Pr'!B1822</f>
        <v>0</v>
      </c>
      <c r="F1822">
        <f>'CLZ Pr'!N1822</f>
        <v>0</v>
      </c>
      <c r="G1822">
        <f>'CLZ Pr'!X1822</f>
        <v>0</v>
      </c>
      <c r="H1822">
        <f>'CLZ Pr'!E1822</f>
        <v>0</v>
      </c>
      <c r="I1822">
        <f>'CLZ Pr'!U1822</f>
        <v>0</v>
      </c>
    </row>
    <row r="1823" spans="1:9">
      <c r="A1823" s="13" t="str">
        <f>IF('CLZ Pr'!C1823 = "", "", 'CLZ Pr'!C1823)</f>
        <v/>
      </c>
      <c r="B1823">
        <f>'CLZ Pr'!O1823</f>
        <v>0</v>
      </c>
      <c r="C1823" s="14">
        <f>'CLZ Pr'!H1823</f>
        <v>0</v>
      </c>
      <c r="D1823">
        <f>'CLZ Pr'!W1823</f>
        <v>0</v>
      </c>
      <c r="E1823">
        <f>'CLZ Pr'!B1823</f>
        <v>0</v>
      </c>
      <c r="F1823">
        <f>'CLZ Pr'!N1823</f>
        <v>0</v>
      </c>
      <c r="G1823">
        <f>'CLZ Pr'!X1823</f>
        <v>0</v>
      </c>
      <c r="H1823">
        <f>'CLZ Pr'!E1823</f>
        <v>0</v>
      </c>
      <c r="I1823">
        <f>'CLZ Pr'!U1823</f>
        <v>0</v>
      </c>
    </row>
    <row r="1824" spans="1:9">
      <c r="A1824" s="13" t="str">
        <f>IF('CLZ Pr'!C1824 = "", "", 'CLZ Pr'!C1824)</f>
        <v/>
      </c>
      <c r="B1824">
        <f>'CLZ Pr'!O1824</f>
        <v>0</v>
      </c>
      <c r="C1824" s="14">
        <f>'CLZ Pr'!H1824</f>
        <v>0</v>
      </c>
      <c r="D1824">
        <f>'CLZ Pr'!W1824</f>
        <v>0</v>
      </c>
      <c r="E1824">
        <f>'CLZ Pr'!B1824</f>
        <v>0</v>
      </c>
      <c r="F1824">
        <f>'CLZ Pr'!N1824</f>
        <v>0</v>
      </c>
      <c r="G1824">
        <f>'CLZ Pr'!X1824</f>
        <v>0</v>
      </c>
      <c r="H1824">
        <f>'CLZ Pr'!E1824</f>
        <v>0</v>
      </c>
      <c r="I1824">
        <f>'CLZ Pr'!U1824</f>
        <v>0</v>
      </c>
    </row>
    <row r="1825" spans="1:9">
      <c r="A1825" s="13" t="str">
        <f>IF('CLZ Pr'!C1825 = "", "", 'CLZ Pr'!C1825)</f>
        <v/>
      </c>
      <c r="B1825">
        <f>'CLZ Pr'!O1825</f>
        <v>0</v>
      </c>
      <c r="C1825" s="14">
        <f>'CLZ Pr'!H1825</f>
        <v>0</v>
      </c>
      <c r="D1825">
        <f>'CLZ Pr'!W1825</f>
        <v>0</v>
      </c>
      <c r="E1825">
        <f>'CLZ Pr'!B1825</f>
        <v>0</v>
      </c>
      <c r="F1825">
        <f>'CLZ Pr'!N1825</f>
        <v>0</v>
      </c>
      <c r="G1825">
        <f>'CLZ Pr'!X1825</f>
        <v>0</v>
      </c>
      <c r="H1825">
        <f>'CLZ Pr'!E1825</f>
        <v>0</v>
      </c>
      <c r="I1825">
        <f>'CLZ Pr'!U1825</f>
        <v>0</v>
      </c>
    </row>
    <row r="1826" spans="1:9">
      <c r="A1826" s="13" t="str">
        <f>IF('CLZ Pr'!C1826 = "", "", 'CLZ Pr'!C1826)</f>
        <v/>
      </c>
      <c r="B1826">
        <f>'CLZ Pr'!O1826</f>
        <v>0</v>
      </c>
      <c r="C1826" s="14">
        <f>'CLZ Pr'!H1826</f>
        <v>0</v>
      </c>
      <c r="D1826">
        <f>'CLZ Pr'!W1826</f>
        <v>0</v>
      </c>
      <c r="E1826">
        <f>'CLZ Pr'!B1826</f>
        <v>0</v>
      </c>
      <c r="F1826">
        <f>'CLZ Pr'!N1826</f>
        <v>0</v>
      </c>
      <c r="G1826">
        <f>'CLZ Pr'!X1826</f>
        <v>0</v>
      </c>
      <c r="H1826">
        <f>'CLZ Pr'!E1826</f>
        <v>0</v>
      </c>
      <c r="I1826">
        <f>'CLZ Pr'!U1826</f>
        <v>0</v>
      </c>
    </row>
    <row r="1827" spans="1:9">
      <c r="A1827" s="13" t="str">
        <f>IF('CLZ Pr'!C1827 = "", "", 'CLZ Pr'!C1827)</f>
        <v/>
      </c>
      <c r="B1827">
        <f>'CLZ Pr'!O1827</f>
        <v>0</v>
      </c>
      <c r="C1827" s="14">
        <f>'CLZ Pr'!H1827</f>
        <v>0</v>
      </c>
      <c r="D1827">
        <f>'CLZ Pr'!W1827</f>
        <v>0</v>
      </c>
      <c r="E1827">
        <f>'CLZ Pr'!B1827</f>
        <v>0</v>
      </c>
      <c r="F1827">
        <f>'CLZ Pr'!N1827</f>
        <v>0</v>
      </c>
      <c r="G1827">
        <f>'CLZ Pr'!X1827</f>
        <v>0</v>
      </c>
      <c r="H1827">
        <f>'CLZ Pr'!E1827</f>
        <v>0</v>
      </c>
      <c r="I1827">
        <f>'CLZ Pr'!U1827</f>
        <v>0</v>
      </c>
    </row>
    <row r="1828" spans="1:9">
      <c r="A1828" s="13" t="str">
        <f>IF('CLZ Pr'!C1828 = "", "", 'CLZ Pr'!C1828)</f>
        <v/>
      </c>
      <c r="B1828">
        <f>'CLZ Pr'!O1828</f>
        <v>0</v>
      </c>
      <c r="C1828" s="14">
        <f>'CLZ Pr'!H1828</f>
        <v>0</v>
      </c>
      <c r="D1828">
        <f>'CLZ Pr'!W1828</f>
        <v>0</v>
      </c>
      <c r="E1828">
        <f>'CLZ Pr'!B1828</f>
        <v>0</v>
      </c>
      <c r="F1828">
        <f>'CLZ Pr'!N1828</f>
        <v>0</v>
      </c>
      <c r="G1828">
        <f>'CLZ Pr'!X1828</f>
        <v>0</v>
      </c>
      <c r="H1828">
        <f>'CLZ Pr'!E1828</f>
        <v>0</v>
      </c>
      <c r="I1828">
        <f>'CLZ Pr'!U1828</f>
        <v>0</v>
      </c>
    </row>
    <row r="1829" spans="1:9">
      <c r="A1829" s="13" t="str">
        <f>IF('CLZ Pr'!C1829 = "", "", 'CLZ Pr'!C1829)</f>
        <v/>
      </c>
      <c r="B1829">
        <f>'CLZ Pr'!O1829</f>
        <v>0</v>
      </c>
      <c r="C1829" s="14">
        <f>'CLZ Pr'!H1829</f>
        <v>0</v>
      </c>
      <c r="D1829">
        <f>'CLZ Pr'!W1829</f>
        <v>0</v>
      </c>
      <c r="E1829">
        <f>'CLZ Pr'!B1829</f>
        <v>0</v>
      </c>
      <c r="F1829">
        <f>'CLZ Pr'!N1829</f>
        <v>0</v>
      </c>
      <c r="G1829">
        <f>'CLZ Pr'!X1829</f>
        <v>0</v>
      </c>
      <c r="H1829">
        <f>'CLZ Pr'!E1829</f>
        <v>0</v>
      </c>
      <c r="I1829">
        <f>'CLZ Pr'!U1829</f>
        <v>0</v>
      </c>
    </row>
    <row r="1830" spans="1:9">
      <c r="A1830" s="13" t="str">
        <f>IF('CLZ Pr'!C1830 = "", "", 'CLZ Pr'!C1830)</f>
        <v/>
      </c>
      <c r="B1830">
        <f>'CLZ Pr'!O1830</f>
        <v>0</v>
      </c>
      <c r="C1830" s="14">
        <f>'CLZ Pr'!H1830</f>
        <v>0</v>
      </c>
      <c r="D1830">
        <f>'CLZ Pr'!W1830</f>
        <v>0</v>
      </c>
      <c r="E1830">
        <f>'CLZ Pr'!B1830</f>
        <v>0</v>
      </c>
      <c r="F1830">
        <f>'CLZ Pr'!N1830</f>
        <v>0</v>
      </c>
      <c r="G1830">
        <f>'CLZ Pr'!X1830</f>
        <v>0</v>
      </c>
      <c r="H1830">
        <f>'CLZ Pr'!E1830</f>
        <v>0</v>
      </c>
      <c r="I1830">
        <f>'CLZ Pr'!U1830</f>
        <v>0</v>
      </c>
    </row>
    <row r="1831" spans="1:9">
      <c r="A1831" s="13" t="str">
        <f>IF('CLZ Pr'!C1831 = "", "", 'CLZ Pr'!C1831)</f>
        <v/>
      </c>
      <c r="B1831">
        <f>'CLZ Pr'!O1831</f>
        <v>0</v>
      </c>
      <c r="C1831" s="14">
        <f>'CLZ Pr'!H1831</f>
        <v>0</v>
      </c>
      <c r="D1831">
        <f>'CLZ Pr'!W1831</f>
        <v>0</v>
      </c>
      <c r="E1831">
        <f>'CLZ Pr'!B1831</f>
        <v>0</v>
      </c>
      <c r="F1831">
        <f>'CLZ Pr'!N1831</f>
        <v>0</v>
      </c>
      <c r="G1831">
        <f>'CLZ Pr'!X1831</f>
        <v>0</v>
      </c>
      <c r="H1831">
        <f>'CLZ Pr'!E1831</f>
        <v>0</v>
      </c>
      <c r="I1831">
        <f>'CLZ Pr'!U1831</f>
        <v>0</v>
      </c>
    </row>
    <row r="1832" spans="1:9">
      <c r="A1832" s="13" t="str">
        <f>IF('CLZ Pr'!C1832 = "", "", 'CLZ Pr'!C1832)</f>
        <v/>
      </c>
      <c r="B1832">
        <f>'CLZ Pr'!O1832</f>
        <v>0</v>
      </c>
      <c r="C1832" s="14">
        <f>'CLZ Pr'!H1832</f>
        <v>0</v>
      </c>
      <c r="D1832">
        <f>'CLZ Pr'!W1832</f>
        <v>0</v>
      </c>
      <c r="E1832">
        <f>'CLZ Pr'!B1832</f>
        <v>0</v>
      </c>
      <c r="F1832">
        <f>'CLZ Pr'!N1832</f>
        <v>0</v>
      </c>
      <c r="G1832">
        <f>'CLZ Pr'!X1832</f>
        <v>0</v>
      </c>
      <c r="H1832">
        <f>'CLZ Pr'!E1832</f>
        <v>0</v>
      </c>
      <c r="I1832">
        <f>'CLZ Pr'!U1832</f>
        <v>0</v>
      </c>
    </row>
    <row r="1833" spans="1:9">
      <c r="A1833" s="13" t="str">
        <f>IF('CLZ Pr'!C1833 = "", "", 'CLZ Pr'!C1833)</f>
        <v/>
      </c>
      <c r="B1833">
        <f>'CLZ Pr'!O1833</f>
        <v>0</v>
      </c>
      <c r="C1833" s="14">
        <f>'CLZ Pr'!H1833</f>
        <v>0</v>
      </c>
      <c r="D1833">
        <f>'CLZ Pr'!W1833</f>
        <v>0</v>
      </c>
      <c r="E1833">
        <f>'CLZ Pr'!B1833</f>
        <v>0</v>
      </c>
      <c r="F1833">
        <f>'CLZ Pr'!N1833</f>
        <v>0</v>
      </c>
      <c r="G1833">
        <f>'CLZ Pr'!X1833</f>
        <v>0</v>
      </c>
      <c r="H1833">
        <f>'CLZ Pr'!E1833</f>
        <v>0</v>
      </c>
      <c r="I1833">
        <f>'CLZ Pr'!U1833</f>
        <v>0</v>
      </c>
    </row>
    <row r="1834" spans="1:9">
      <c r="A1834" s="13" t="str">
        <f>IF('CLZ Pr'!C1834 = "", "", 'CLZ Pr'!C1834)</f>
        <v/>
      </c>
      <c r="B1834">
        <f>'CLZ Pr'!O1834</f>
        <v>0</v>
      </c>
      <c r="C1834" s="14">
        <f>'CLZ Pr'!H1834</f>
        <v>0</v>
      </c>
      <c r="D1834">
        <f>'CLZ Pr'!W1834</f>
        <v>0</v>
      </c>
      <c r="E1834">
        <f>'CLZ Pr'!B1834</f>
        <v>0</v>
      </c>
      <c r="F1834">
        <f>'CLZ Pr'!N1834</f>
        <v>0</v>
      </c>
      <c r="G1834">
        <f>'CLZ Pr'!X1834</f>
        <v>0</v>
      </c>
      <c r="H1834">
        <f>'CLZ Pr'!E1834</f>
        <v>0</v>
      </c>
      <c r="I1834">
        <f>'CLZ Pr'!U1834</f>
        <v>0</v>
      </c>
    </row>
    <row r="1835" spans="1:9">
      <c r="A1835" s="13" t="str">
        <f>IF('CLZ Pr'!C1835 = "", "", 'CLZ Pr'!C1835)</f>
        <v/>
      </c>
      <c r="B1835">
        <f>'CLZ Pr'!O1835</f>
        <v>0</v>
      </c>
      <c r="C1835" s="14">
        <f>'CLZ Pr'!H1835</f>
        <v>0</v>
      </c>
      <c r="D1835">
        <f>'CLZ Pr'!W1835</f>
        <v>0</v>
      </c>
      <c r="E1835">
        <f>'CLZ Pr'!B1835</f>
        <v>0</v>
      </c>
      <c r="F1835">
        <f>'CLZ Pr'!N1835</f>
        <v>0</v>
      </c>
      <c r="G1835">
        <f>'CLZ Pr'!X1835</f>
        <v>0</v>
      </c>
      <c r="H1835">
        <f>'CLZ Pr'!E1835</f>
        <v>0</v>
      </c>
      <c r="I1835">
        <f>'CLZ Pr'!U1835</f>
        <v>0</v>
      </c>
    </row>
    <row r="1836" spans="1:9">
      <c r="A1836" s="13" t="str">
        <f>IF('CLZ Pr'!C1836 = "", "", 'CLZ Pr'!C1836)</f>
        <v/>
      </c>
      <c r="B1836">
        <f>'CLZ Pr'!O1836</f>
        <v>0</v>
      </c>
      <c r="C1836" s="14">
        <f>'CLZ Pr'!H1836</f>
        <v>0</v>
      </c>
      <c r="D1836">
        <f>'CLZ Pr'!W1836</f>
        <v>0</v>
      </c>
      <c r="E1836">
        <f>'CLZ Pr'!B1836</f>
        <v>0</v>
      </c>
      <c r="F1836">
        <f>'CLZ Pr'!N1836</f>
        <v>0</v>
      </c>
      <c r="G1836">
        <f>'CLZ Pr'!X1836</f>
        <v>0</v>
      </c>
      <c r="H1836">
        <f>'CLZ Pr'!E1836</f>
        <v>0</v>
      </c>
      <c r="I1836">
        <f>'CLZ Pr'!U1836</f>
        <v>0</v>
      </c>
    </row>
    <row r="1837" spans="1:9">
      <c r="A1837" s="13" t="str">
        <f>IF('CLZ Pr'!C1837 = "", "", 'CLZ Pr'!C1837)</f>
        <v/>
      </c>
      <c r="B1837">
        <f>'CLZ Pr'!O1837</f>
        <v>0</v>
      </c>
      <c r="C1837" s="14">
        <f>'CLZ Pr'!H1837</f>
        <v>0</v>
      </c>
      <c r="D1837">
        <f>'CLZ Pr'!W1837</f>
        <v>0</v>
      </c>
      <c r="E1837">
        <f>'CLZ Pr'!B1837</f>
        <v>0</v>
      </c>
      <c r="F1837">
        <f>'CLZ Pr'!N1837</f>
        <v>0</v>
      </c>
      <c r="G1837">
        <f>'CLZ Pr'!X1837</f>
        <v>0</v>
      </c>
      <c r="H1837">
        <f>'CLZ Pr'!E1837</f>
        <v>0</v>
      </c>
      <c r="I1837">
        <f>'CLZ Pr'!U1837</f>
        <v>0</v>
      </c>
    </row>
    <row r="1838" spans="1:9">
      <c r="A1838" s="13" t="str">
        <f>IF('CLZ Pr'!C1838 = "", "", 'CLZ Pr'!C1838)</f>
        <v/>
      </c>
      <c r="B1838">
        <f>'CLZ Pr'!O1838</f>
        <v>0</v>
      </c>
      <c r="C1838" s="14">
        <f>'CLZ Pr'!H1838</f>
        <v>0</v>
      </c>
      <c r="D1838">
        <f>'CLZ Pr'!W1838</f>
        <v>0</v>
      </c>
      <c r="E1838">
        <f>'CLZ Pr'!B1838</f>
        <v>0</v>
      </c>
      <c r="F1838">
        <f>'CLZ Pr'!N1838</f>
        <v>0</v>
      </c>
      <c r="G1838">
        <f>'CLZ Pr'!X1838</f>
        <v>0</v>
      </c>
      <c r="H1838">
        <f>'CLZ Pr'!E1838</f>
        <v>0</v>
      </c>
      <c r="I1838">
        <f>'CLZ Pr'!U1838</f>
        <v>0</v>
      </c>
    </row>
    <row r="1839" spans="1:9">
      <c r="A1839" s="13" t="str">
        <f>IF('CLZ Pr'!C1839 = "", "", 'CLZ Pr'!C1839)</f>
        <v/>
      </c>
      <c r="B1839">
        <f>'CLZ Pr'!O1839</f>
        <v>0</v>
      </c>
      <c r="C1839" s="14">
        <f>'CLZ Pr'!H1839</f>
        <v>0</v>
      </c>
      <c r="D1839">
        <f>'CLZ Pr'!W1839</f>
        <v>0</v>
      </c>
      <c r="E1839">
        <f>'CLZ Pr'!B1839</f>
        <v>0</v>
      </c>
      <c r="F1839">
        <f>'CLZ Pr'!N1839</f>
        <v>0</v>
      </c>
      <c r="G1839">
        <f>'CLZ Pr'!X1839</f>
        <v>0</v>
      </c>
      <c r="H1839">
        <f>'CLZ Pr'!E1839</f>
        <v>0</v>
      </c>
      <c r="I1839">
        <f>'CLZ Pr'!U1839</f>
        <v>0</v>
      </c>
    </row>
    <row r="1840" spans="1:9">
      <c r="A1840" s="13" t="str">
        <f>IF('CLZ Pr'!C1840 = "", "", 'CLZ Pr'!C1840)</f>
        <v/>
      </c>
      <c r="B1840">
        <f>'CLZ Pr'!O1840</f>
        <v>0</v>
      </c>
      <c r="C1840" s="14">
        <f>'CLZ Pr'!H1840</f>
        <v>0</v>
      </c>
      <c r="D1840">
        <f>'CLZ Pr'!W1840</f>
        <v>0</v>
      </c>
      <c r="E1840">
        <f>'CLZ Pr'!B1840</f>
        <v>0</v>
      </c>
      <c r="F1840">
        <f>'CLZ Pr'!N1840</f>
        <v>0</v>
      </c>
      <c r="G1840">
        <f>'CLZ Pr'!X1840</f>
        <v>0</v>
      </c>
      <c r="H1840">
        <f>'CLZ Pr'!E1840</f>
        <v>0</v>
      </c>
      <c r="I1840">
        <f>'CLZ Pr'!U1840</f>
        <v>0</v>
      </c>
    </row>
    <row r="1841" spans="1:9">
      <c r="A1841" s="13" t="str">
        <f>IF('CLZ Pr'!C1841 = "", "", 'CLZ Pr'!C1841)</f>
        <v/>
      </c>
      <c r="B1841">
        <f>'CLZ Pr'!O1841</f>
        <v>0</v>
      </c>
      <c r="C1841" s="14">
        <f>'CLZ Pr'!H1841</f>
        <v>0</v>
      </c>
      <c r="D1841">
        <f>'CLZ Pr'!W1841</f>
        <v>0</v>
      </c>
      <c r="E1841">
        <f>'CLZ Pr'!B1841</f>
        <v>0</v>
      </c>
      <c r="F1841">
        <f>'CLZ Pr'!N1841</f>
        <v>0</v>
      </c>
      <c r="G1841">
        <f>'CLZ Pr'!X1841</f>
        <v>0</v>
      </c>
      <c r="H1841">
        <f>'CLZ Pr'!E1841</f>
        <v>0</v>
      </c>
      <c r="I1841">
        <f>'CLZ Pr'!U1841</f>
        <v>0</v>
      </c>
    </row>
    <row r="1842" spans="1:9">
      <c r="A1842" s="13" t="str">
        <f>IF('CLZ Pr'!C1842 = "", "", 'CLZ Pr'!C1842)</f>
        <v/>
      </c>
      <c r="B1842">
        <f>'CLZ Pr'!O1842</f>
        <v>0</v>
      </c>
      <c r="C1842" s="14">
        <f>'CLZ Pr'!H1842</f>
        <v>0</v>
      </c>
      <c r="D1842">
        <f>'CLZ Pr'!W1842</f>
        <v>0</v>
      </c>
      <c r="E1842">
        <f>'CLZ Pr'!B1842</f>
        <v>0</v>
      </c>
      <c r="F1842">
        <f>'CLZ Pr'!N1842</f>
        <v>0</v>
      </c>
      <c r="G1842">
        <f>'CLZ Pr'!X1842</f>
        <v>0</v>
      </c>
      <c r="H1842">
        <f>'CLZ Pr'!E1842</f>
        <v>0</v>
      </c>
      <c r="I1842">
        <f>'CLZ Pr'!U1842</f>
        <v>0</v>
      </c>
    </row>
    <row r="1843" spans="1:9">
      <c r="A1843" s="13" t="str">
        <f>IF('CLZ Pr'!C1843 = "", "", 'CLZ Pr'!C1843)</f>
        <v/>
      </c>
      <c r="B1843">
        <f>'CLZ Pr'!O1843</f>
        <v>0</v>
      </c>
      <c r="C1843" s="14">
        <f>'CLZ Pr'!H1843</f>
        <v>0</v>
      </c>
      <c r="D1843">
        <f>'CLZ Pr'!W1843</f>
        <v>0</v>
      </c>
      <c r="E1843">
        <f>'CLZ Pr'!B1843</f>
        <v>0</v>
      </c>
      <c r="F1843">
        <f>'CLZ Pr'!N1843</f>
        <v>0</v>
      </c>
      <c r="G1843">
        <f>'CLZ Pr'!X1843</f>
        <v>0</v>
      </c>
      <c r="H1843">
        <f>'CLZ Pr'!E1843</f>
        <v>0</v>
      </c>
      <c r="I1843">
        <f>'CLZ Pr'!U1843</f>
        <v>0</v>
      </c>
    </row>
    <row r="1844" spans="1:9">
      <c r="A1844" s="13" t="str">
        <f>IF('CLZ Pr'!C1844 = "", "", 'CLZ Pr'!C1844)</f>
        <v/>
      </c>
      <c r="B1844">
        <f>'CLZ Pr'!O1844</f>
        <v>0</v>
      </c>
      <c r="C1844" s="14">
        <f>'CLZ Pr'!H1844</f>
        <v>0</v>
      </c>
      <c r="D1844">
        <f>'CLZ Pr'!W1844</f>
        <v>0</v>
      </c>
      <c r="E1844">
        <f>'CLZ Pr'!B1844</f>
        <v>0</v>
      </c>
      <c r="F1844">
        <f>'CLZ Pr'!N1844</f>
        <v>0</v>
      </c>
      <c r="G1844">
        <f>'CLZ Pr'!X1844</f>
        <v>0</v>
      </c>
      <c r="H1844">
        <f>'CLZ Pr'!E1844</f>
        <v>0</v>
      </c>
      <c r="I1844">
        <f>'CLZ Pr'!U1844</f>
        <v>0</v>
      </c>
    </row>
    <row r="1845" spans="1:9">
      <c r="A1845" s="13" t="str">
        <f>IF('CLZ Pr'!C1845 = "", "", 'CLZ Pr'!C1845)</f>
        <v/>
      </c>
      <c r="B1845">
        <f>'CLZ Pr'!O1845</f>
        <v>0</v>
      </c>
      <c r="C1845" s="14">
        <f>'CLZ Pr'!H1845</f>
        <v>0</v>
      </c>
      <c r="D1845">
        <f>'CLZ Pr'!W1845</f>
        <v>0</v>
      </c>
      <c r="E1845">
        <f>'CLZ Pr'!B1845</f>
        <v>0</v>
      </c>
      <c r="F1845">
        <f>'CLZ Pr'!N1845</f>
        <v>0</v>
      </c>
      <c r="G1845">
        <f>'CLZ Pr'!X1845</f>
        <v>0</v>
      </c>
      <c r="H1845">
        <f>'CLZ Pr'!E1845</f>
        <v>0</v>
      </c>
      <c r="I1845">
        <f>'CLZ Pr'!U1845</f>
        <v>0</v>
      </c>
    </row>
    <row r="1846" spans="1:9">
      <c r="A1846" s="13" t="str">
        <f>IF('CLZ Pr'!C1846 = "", "", 'CLZ Pr'!C1846)</f>
        <v/>
      </c>
      <c r="B1846">
        <f>'CLZ Pr'!O1846</f>
        <v>0</v>
      </c>
      <c r="C1846" s="14">
        <f>'CLZ Pr'!H1846</f>
        <v>0</v>
      </c>
      <c r="D1846">
        <f>'CLZ Pr'!W1846</f>
        <v>0</v>
      </c>
      <c r="E1846">
        <f>'CLZ Pr'!B1846</f>
        <v>0</v>
      </c>
      <c r="F1846">
        <f>'CLZ Pr'!N1846</f>
        <v>0</v>
      </c>
      <c r="G1846">
        <f>'CLZ Pr'!X1846</f>
        <v>0</v>
      </c>
      <c r="H1846">
        <f>'CLZ Pr'!E1846</f>
        <v>0</v>
      </c>
      <c r="I1846">
        <f>'CLZ Pr'!U1846</f>
        <v>0</v>
      </c>
    </row>
    <row r="1847" spans="1:9">
      <c r="A1847" s="13" t="str">
        <f>IF('CLZ Pr'!C1847 = "", "", 'CLZ Pr'!C1847)</f>
        <v/>
      </c>
      <c r="B1847">
        <f>'CLZ Pr'!O1847</f>
        <v>0</v>
      </c>
      <c r="C1847" s="14">
        <f>'CLZ Pr'!H1847</f>
        <v>0</v>
      </c>
      <c r="D1847">
        <f>'CLZ Pr'!W1847</f>
        <v>0</v>
      </c>
      <c r="E1847">
        <f>'CLZ Pr'!B1847</f>
        <v>0</v>
      </c>
      <c r="F1847">
        <f>'CLZ Pr'!N1847</f>
        <v>0</v>
      </c>
      <c r="G1847">
        <f>'CLZ Pr'!X1847</f>
        <v>0</v>
      </c>
      <c r="H1847">
        <f>'CLZ Pr'!E1847</f>
        <v>0</v>
      </c>
      <c r="I1847">
        <f>'CLZ Pr'!U1847</f>
        <v>0</v>
      </c>
    </row>
    <row r="1848" spans="1:9">
      <c r="A1848" s="13" t="str">
        <f>IF('CLZ Pr'!C1848 = "", "", 'CLZ Pr'!C1848)</f>
        <v/>
      </c>
      <c r="B1848">
        <f>'CLZ Pr'!O1848</f>
        <v>0</v>
      </c>
      <c r="C1848" s="14">
        <f>'CLZ Pr'!H1848</f>
        <v>0</v>
      </c>
      <c r="D1848">
        <f>'CLZ Pr'!W1848</f>
        <v>0</v>
      </c>
      <c r="E1848">
        <f>'CLZ Pr'!B1848</f>
        <v>0</v>
      </c>
      <c r="F1848">
        <f>'CLZ Pr'!N1848</f>
        <v>0</v>
      </c>
      <c r="G1848">
        <f>'CLZ Pr'!X1848</f>
        <v>0</v>
      </c>
      <c r="H1848">
        <f>'CLZ Pr'!E1848</f>
        <v>0</v>
      </c>
      <c r="I1848">
        <f>'CLZ Pr'!U1848</f>
        <v>0</v>
      </c>
    </row>
    <row r="1849" spans="1:9">
      <c r="A1849" s="13" t="str">
        <f>IF('CLZ Pr'!C1849 = "", "", 'CLZ Pr'!C1849)</f>
        <v/>
      </c>
      <c r="B1849">
        <f>'CLZ Pr'!O1849</f>
        <v>0</v>
      </c>
      <c r="C1849" s="14">
        <f>'CLZ Pr'!H1849</f>
        <v>0</v>
      </c>
      <c r="D1849">
        <f>'CLZ Pr'!W1849</f>
        <v>0</v>
      </c>
      <c r="E1849">
        <f>'CLZ Pr'!B1849</f>
        <v>0</v>
      </c>
      <c r="F1849">
        <f>'CLZ Pr'!N1849</f>
        <v>0</v>
      </c>
      <c r="G1849">
        <f>'CLZ Pr'!X1849</f>
        <v>0</v>
      </c>
      <c r="H1849">
        <f>'CLZ Pr'!E1849</f>
        <v>0</v>
      </c>
      <c r="I1849">
        <f>'CLZ Pr'!U1849</f>
        <v>0</v>
      </c>
    </row>
    <row r="1850" spans="1:9">
      <c r="A1850" s="13" t="str">
        <f>IF('CLZ Pr'!C1850 = "", "", 'CLZ Pr'!C1850)</f>
        <v/>
      </c>
      <c r="B1850">
        <f>'CLZ Pr'!O1850</f>
        <v>0</v>
      </c>
      <c r="C1850" s="14">
        <f>'CLZ Pr'!H1850</f>
        <v>0</v>
      </c>
      <c r="D1850">
        <f>'CLZ Pr'!W1850</f>
        <v>0</v>
      </c>
      <c r="E1850">
        <f>'CLZ Pr'!B1850</f>
        <v>0</v>
      </c>
      <c r="F1850">
        <f>'CLZ Pr'!N1850</f>
        <v>0</v>
      </c>
      <c r="G1850">
        <f>'CLZ Pr'!X1850</f>
        <v>0</v>
      </c>
      <c r="H1850">
        <f>'CLZ Pr'!E1850</f>
        <v>0</v>
      </c>
      <c r="I1850">
        <f>'CLZ Pr'!U1850</f>
        <v>0</v>
      </c>
    </row>
    <row r="1851" spans="1:9">
      <c r="A1851" s="13" t="str">
        <f>IF('CLZ Pr'!C1851 = "", "", 'CLZ Pr'!C1851)</f>
        <v/>
      </c>
      <c r="B1851">
        <f>'CLZ Pr'!O1851</f>
        <v>0</v>
      </c>
      <c r="C1851" s="14">
        <f>'CLZ Pr'!H1851</f>
        <v>0</v>
      </c>
      <c r="D1851">
        <f>'CLZ Pr'!W1851</f>
        <v>0</v>
      </c>
      <c r="E1851">
        <f>'CLZ Pr'!B1851</f>
        <v>0</v>
      </c>
      <c r="F1851">
        <f>'CLZ Pr'!N1851</f>
        <v>0</v>
      </c>
      <c r="G1851">
        <f>'CLZ Pr'!X1851</f>
        <v>0</v>
      </c>
      <c r="H1851">
        <f>'CLZ Pr'!E1851</f>
        <v>0</v>
      </c>
      <c r="I1851">
        <f>'CLZ Pr'!U1851</f>
        <v>0</v>
      </c>
    </row>
    <row r="1852" spans="1:9">
      <c r="A1852" s="13" t="str">
        <f>IF('CLZ Pr'!C1852 = "", "", 'CLZ Pr'!C1852)</f>
        <v/>
      </c>
      <c r="B1852">
        <f>'CLZ Pr'!O1852</f>
        <v>0</v>
      </c>
      <c r="C1852" s="14">
        <f>'CLZ Pr'!H1852</f>
        <v>0</v>
      </c>
      <c r="D1852">
        <f>'CLZ Pr'!W1852</f>
        <v>0</v>
      </c>
      <c r="E1852">
        <f>'CLZ Pr'!B1852</f>
        <v>0</v>
      </c>
      <c r="F1852">
        <f>'CLZ Pr'!N1852</f>
        <v>0</v>
      </c>
      <c r="G1852">
        <f>'CLZ Pr'!X1852</f>
        <v>0</v>
      </c>
      <c r="H1852">
        <f>'CLZ Pr'!E1852</f>
        <v>0</v>
      </c>
      <c r="I1852">
        <f>'CLZ Pr'!U1852</f>
        <v>0</v>
      </c>
    </row>
    <row r="1853" spans="1:9">
      <c r="A1853" s="13" t="str">
        <f>IF('CLZ Pr'!C1853 = "", "", 'CLZ Pr'!C1853)</f>
        <v/>
      </c>
      <c r="B1853">
        <f>'CLZ Pr'!O1853</f>
        <v>0</v>
      </c>
      <c r="C1853" s="14">
        <f>'CLZ Pr'!H1853</f>
        <v>0</v>
      </c>
      <c r="D1853">
        <f>'CLZ Pr'!W1853</f>
        <v>0</v>
      </c>
      <c r="E1853">
        <f>'CLZ Pr'!B1853</f>
        <v>0</v>
      </c>
      <c r="F1853">
        <f>'CLZ Pr'!N1853</f>
        <v>0</v>
      </c>
      <c r="G1853">
        <f>'CLZ Pr'!X1853</f>
        <v>0</v>
      </c>
      <c r="H1853">
        <f>'CLZ Pr'!E1853</f>
        <v>0</v>
      </c>
      <c r="I1853">
        <f>'CLZ Pr'!U1853</f>
        <v>0</v>
      </c>
    </row>
    <row r="1854" spans="1:9">
      <c r="A1854" s="13" t="str">
        <f>IF('CLZ Pr'!C1854 = "", "", 'CLZ Pr'!C1854)</f>
        <v/>
      </c>
      <c r="B1854">
        <f>'CLZ Pr'!O1854</f>
        <v>0</v>
      </c>
      <c r="C1854" s="14">
        <f>'CLZ Pr'!H1854</f>
        <v>0</v>
      </c>
      <c r="D1854">
        <f>'CLZ Pr'!W1854</f>
        <v>0</v>
      </c>
      <c r="E1854">
        <f>'CLZ Pr'!B1854</f>
        <v>0</v>
      </c>
      <c r="F1854">
        <f>'CLZ Pr'!N1854</f>
        <v>0</v>
      </c>
      <c r="G1854">
        <f>'CLZ Pr'!X1854</f>
        <v>0</v>
      </c>
      <c r="H1854">
        <f>'CLZ Pr'!E1854</f>
        <v>0</v>
      </c>
      <c r="I1854">
        <f>'CLZ Pr'!U1854</f>
        <v>0</v>
      </c>
    </row>
    <row r="1855" spans="1:9">
      <c r="A1855" s="13" t="str">
        <f>IF('CLZ Pr'!C1855 = "", "", 'CLZ Pr'!C1855)</f>
        <v/>
      </c>
      <c r="B1855">
        <f>'CLZ Pr'!O1855</f>
        <v>0</v>
      </c>
      <c r="C1855" s="14">
        <f>'CLZ Pr'!H1855</f>
        <v>0</v>
      </c>
      <c r="D1855">
        <f>'CLZ Pr'!W1855</f>
        <v>0</v>
      </c>
      <c r="E1855">
        <f>'CLZ Pr'!B1855</f>
        <v>0</v>
      </c>
      <c r="F1855">
        <f>'CLZ Pr'!N1855</f>
        <v>0</v>
      </c>
      <c r="G1855">
        <f>'CLZ Pr'!X1855</f>
        <v>0</v>
      </c>
      <c r="H1855">
        <f>'CLZ Pr'!E1855</f>
        <v>0</v>
      </c>
      <c r="I1855">
        <f>'CLZ Pr'!U1855</f>
        <v>0</v>
      </c>
    </row>
    <row r="1856" spans="1:9">
      <c r="A1856" s="13" t="str">
        <f>IF('CLZ Pr'!C1856 = "", "", 'CLZ Pr'!C1856)</f>
        <v/>
      </c>
      <c r="B1856">
        <f>'CLZ Pr'!O1856</f>
        <v>0</v>
      </c>
      <c r="C1856" s="14">
        <f>'CLZ Pr'!H1856</f>
        <v>0</v>
      </c>
      <c r="D1856">
        <f>'CLZ Pr'!W1856</f>
        <v>0</v>
      </c>
      <c r="E1856">
        <f>'CLZ Pr'!B1856</f>
        <v>0</v>
      </c>
      <c r="F1856">
        <f>'CLZ Pr'!N1856</f>
        <v>0</v>
      </c>
      <c r="G1856">
        <f>'CLZ Pr'!X1856</f>
        <v>0</v>
      </c>
      <c r="H1856">
        <f>'CLZ Pr'!E1856</f>
        <v>0</v>
      </c>
      <c r="I1856">
        <f>'CLZ Pr'!U1856</f>
        <v>0</v>
      </c>
    </row>
    <row r="1857" spans="1:9">
      <c r="A1857" s="13" t="str">
        <f>IF('CLZ Pr'!C1857 = "", "", 'CLZ Pr'!C1857)</f>
        <v/>
      </c>
      <c r="B1857">
        <f>'CLZ Pr'!O1857</f>
        <v>0</v>
      </c>
      <c r="C1857" s="14">
        <f>'CLZ Pr'!H1857</f>
        <v>0</v>
      </c>
      <c r="D1857">
        <f>'CLZ Pr'!W1857</f>
        <v>0</v>
      </c>
      <c r="E1857">
        <f>'CLZ Pr'!B1857</f>
        <v>0</v>
      </c>
      <c r="F1857">
        <f>'CLZ Pr'!N1857</f>
        <v>0</v>
      </c>
      <c r="G1857">
        <f>'CLZ Pr'!X1857</f>
        <v>0</v>
      </c>
      <c r="H1857">
        <f>'CLZ Pr'!E1857</f>
        <v>0</v>
      </c>
      <c r="I1857">
        <f>'CLZ Pr'!U1857</f>
        <v>0</v>
      </c>
    </row>
    <row r="1858" spans="1:9">
      <c r="A1858" s="13" t="str">
        <f>IF('CLZ Pr'!C1858 = "", "", 'CLZ Pr'!C1858)</f>
        <v/>
      </c>
      <c r="B1858">
        <f>'CLZ Pr'!O1858</f>
        <v>0</v>
      </c>
      <c r="C1858" s="14">
        <f>'CLZ Pr'!H1858</f>
        <v>0</v>
      </c>
      <c r="D1858">
        <f>'CLZ Pr'!W1858</f>
        <v>0</v>
      </c>
      <c r="E1858">
        <f>'CLZ Pr'!B1858</f>
        <v>0</v>
      </c>
      <c r="F1858">
        <f>'CLZ Pr'!N1858</f>
        <v>0</v>
      </c>
      <c r="G1858">
        <f>'CLZ Pr'!X1858</f>
        <v>0</v>
      </c>
      <c r="H1858">
        <f>'CLZ Pr'!E1858</f>
        <v>0</v>
      </c>
      <c r="I1858">
        <f>'CLZ Pr'!U1858</f>
        <v>0</v>
      </c>
    </row>
    <row r="1859" spans="1:9">
      <c r="A1859" s="13" t="str">
        <f>IF('CLZ Pr'!C1859 = "", "", 'CLZ Pr'!C1859)</f>
        <v/>
      </c>
      <c r="B1859">
        <f>'CLZ Pr'!O1859</f>
        <v>0</v>
      </c>
      <c r="C1859" s="14">
        <f>'CLZ Pr'!H1859</f>
        <v>0</v>
      </c>
      <c r="D1859">
        <f>'CLZ Pr'!W1859</f>
        <v>0</v>
      </c>
      <c r="E1859">
        <f>'CLZ Pr'!B1859</f>
        <v>0</v>
      </c>
      <c r="F1859">
        <f>'CLZ Pr'!N1859</f>
        <v>0</v>
      </c>
      <c r="G1859">
        <f>'CLZ Pr'!X1859</f>
        <v>0</v>
      </c>
      <c r="H1859">
        <f>'CLZ Pr'!E1859</f>
        <v>0</v>
      </c>
      <c r="I1859">
        <f>'CLZ Pr'!U1859</f>
        <v>0</v>
      </c>
    </row>
    <row r="1860" spans="1:9">
      <c r="A1860" s="13" t="str">
        <f>IF('CLZ Pr'!C1860 = "", "", 'CLZ Pr'!C1860)</f>
        <v/>
      </c>
      <c r="B1860">
        <f>'CLZ Pr'!O1860</f>
        <v>0</v>
      </c>
      <c r="C1860" s="14">
        <f>'CLZ Pr'!H1860</f>
        <v>0</v>
      </c>
      <c r="D1860">
        <f>'CLZ Pr'!W1860</f>
        <v>0</v>
      </c>
      <c r="E1860">
        <f>'CLZ Pr'!B1860</f>
        <v>0</v>
      </c>
      <c r="F1860">
        <f>'CLZ Pr'!N1860</f>
        <v>0</v>
      </c>
      <c r="G1860">
        <f>'CLZ Pr'!X1860</f>
        <v>0</v>
      </c>
      <c r="H1860">
        <f>'CLZ Pr'!E1860</f>
        <v>0</v>
      </c>
      <c r="I1860">
        <f>'CLZ Pr'!U1860</f>
        <v>0</v>
      </c>
    </row>
    <row r="1861" spans="1:9">
      <c r="A1861" s="13" t="str">
        <f>IF('CLZ Pr'!C1861 = "", "", 'CLZ Pr'!C1861)</f>
        <v/>
      </c>
      <c r="B1861">
        <f>'CLZ Pr'!O1861</f>
        <v>0</v>
      </c>
      <c r="C1861" s="14">
        <f>'CLZ Pr'!H1861</f>
        <v>0</v>
      </c>
      <c r="D1861">
        <f>'CLZ Pr'!W1861</f>
        <v>0</v>
      </c>
      <c r="E1861">
        <f>'CLZ Pr'!B1861</f>
        <v>0</v>
      </c>
      <c r="F1861">
        <f>'CLZ Pr'!N1861</f>
        <v>0</v>
      </c>
      <c r="G1861">
        <f>'CLZ Pr'!X1861</f>
        <v>0</v>
      </c>
      <c r="H1861">
        <f>'CLZ Pr'!E1861</f>
        <v>0</v>
      </c>
      <c r="I1861">
        <f>'CLZ Pr'!U1861</f>
        <v>0</v>
      </c>
    </row>
    <row r="1862" spans="1:9">
      <c r="A1862" s="13" t="str">
        <f>IF('CLZ Pr'!C1862 = "", "", 'CLZ Pr'!C1862)</f>
        <v/>
      </c>
      <c r="B1862">
        <f>'CLZ Pr'!O1862</f>
        <v>0</v>
      </c>
      <c r="C1862" s="14">
        <f>'CLZ Pr'!H1862</f>
        <v>0</v>
      </c>
      <c r="D1862">
        <f>'CLZ Pr'!W1862</f>
        <v>0</v>
      </c>
      <c r="E1862">
        <f>'CLZ Pr'!B1862</f>
        <v>0</v>
      </c>
      <c r="F1862">
        <f>'CLZ Pr'!N1862</f>
        <v>0</v>
      </c>
      <c r="G1862">
        <f>'CLZ Pr'!X1862</f>
        <v>0</v>
      </c>
      <c r="H1862">
        <f>'CLZ Pr'!E1862</f>
        <v>0</v>
      </c>
      <c r="I1862">
        <f>'CLZ Pr'!U1862</f>
        <v>0</v>
      </c>
    </row>
    <row r="1863" spans="1:9">
      <c r="A1863" s="13" t="str">
        <f>IF('CLZ Pr'!C1863 = "", "", 'CLZ Pr'!C1863)</f>
        <v/>
      </c>
      <c r="B1863">
        <f>'CLZ Pr'!O1863</f>
        <v>0</v>
      </c>
      <c r="C1863" s="14">
        <f>'CLZ Pr'!H1863</f>
        <v>0</v>
      </c>
      <c r="D1863">
        <f>'CLZ Pr'!W1863</f>
        <v>0</v>
      </c>
      <c r="E1863">
        <f>'CLZ Pr'!B1863</f>
        <v>0</v>
      </c>
      <c r="F1863">
        <f>'CLZ Pr'!N1863</f>
        <v>0</v>
      </c>
      <c r="G1863">
        <f>'CLZ Pr'!X1863</f>
        <v>0</v>
      </c>
      <c r="H1863">
        <f>'CLZ Pr'!E1863</f>
        <v>0</v>
      </c>
      <c r="I1863">
        <f>'CLZ Pr'!U1863</f>
        <v>0</v>
      </c>
    </row>
    <row r="1864" spans="1:9">
      <c r="A1864" s="13" t="str">
        <f>IF('CLZ Pr'!C1864 = "", "", 'CLZ Pr'!C1864)</f>
        <v/>
      </c>
      <c r="B1864">
        <f>'CLZ Pr'!O1864</f>
        <v>0</v>
      </c>
      <c r="C1864" s="14">
        <f>'CLZ Pr'!H1864</f>
        <v>0</v>
      </c>
      <c r="D1864">
        <f>'CLZ Pr'!W1864</f>
        <v>0</v>
      </c>
      <c r="E1864">
        <f>'CLZ Pr'!B1864</f>
        <v>0</v>
      </c>
      <c r="F1864">
        <f>'CLZ Pr'!N1864</f>
        <v>0</v>
      </c>
      <c r="G1864">
        <f>'CLZ Pr'!X1864</f>
        <v>0</v>
      </c>
      <c r="H1864">
        <f>'CLZ Pr'!E1864</f>
        <v>0</v>
      </c>
      <c r="I1864">
        <f>'CLZ Pr'!U1864</f>
        <v>0</v>
      </c>
    </row>
    <row r="1865" spans="1:9">
      <c r="A1865" s="13" t="str">
        <f>IF('CLZ Pr'!C1865 = "", "", 'CLZ Pr'!C1865)</f>
        <v/>
      </c>
      <c r="B1865">
        <f>'CLZ Pr'!O1865</f>
        <v>0</v>
      </c>
      <c r="C1865" s="14">
        <f>'CLZ Pr'!H1865</f>
        <v>0</v>
      </c>
      <c r="D1865">
        <f>'CLZ Pr'!W1865</f>
        <v>0</v>
      </c>
      <c r="E1865">
        <f>'CLZ Pr'!B1865</f>
        <v>0</v>
      </c>
      <c r="F1865">
        <f>'CLZ Pr'!N1865</f>
        <v>0</v>
      </c>
      <c r="G1865">
        <f>'CLZ Pr'!X1865</f>
        <v>0</v>
      </c>
      <c r="H1865">
        <f>'CLZ Pr'!E1865</f>
        <v>0</v>
      </c>
      <c r="I1865">
        <f>'CLZ Pr'!U1865</f>
        <v>0</v>
      </c>
    </row>
    <row r="1866" spans="1:9">
      <c r="A1866" s="13" t="str">
        <f>IF('CLZ Pr'!C1866 = "", "", 'CLZ Pr'!C1866)</f>
        <v/>
      </c>
      <c r="B1866">
        <f>'CLZ Pr'!O1866</f>
        <v>0</v>
      </c>
      <c r="C1866" s="14">
        <f>'CLZ Pr'!H1866</f>
        <v>0</v>
      </c>
      <c r="D1866">
        <f>'CLZ Pr'!W1866</f>
        <v>0</v>
      </c>
      <c r="E1866">
        <f>'CLZ Pr'!B1866</f>
        <v>0</v>
      </c>
      <c r="F1866">
        <f>'CLZ Pr'!N1866</f>
        <v>0</v>
      </c>
      <c r="G1866">
        <f>'CLZ Pr'!X1866</f>
        <v>0</v>
      </c>
      <c r="H1866">
        <f>'CLZ Pr'!E1866</f>
        <v>0</v>
      </c>
      <c r="I1866">
        <f>'CLZ Pr'!U1866</f>
        <v>0</v>
      </c>
    </row>
    <row r="1867" spans="1:9">
      <c r="A1867" s="13" t="str">
        <f>IF('CLZ Pr'!C1867 = "", "", 'CLZ Pr'!C1867)</f>
        <v/>
      </c>
      <c r="B1867">
        <f>'CLZ Pr'!O1867</f>
        <v>0</v>
      </c>
      <c r="C1867" s="14">
        <f>'CLZ Pr'!H1867</f>
        <v>0</v>
      </c>
      <c r="D1867">
        <f>'CLZ Pr'!W1867</f>
        <v>0</v>
      </c>
      <c r="E1867">
        <f>'CLZ Pr'!B1867</f>
        <v>0</v>
      </c>
      <c r="F1867">
        <f>'CLZ Pr'!N1867</f>
        <v>0</v>
      </c>
      <c r="G1867">
        <f>'CLZ Pr'!X1867</f>
        <v>0</v>
      </c>
      <c r="H1867">
        <f>'CLZ Pr'!E1867</f>
        <v>0</v>
      </c>
      <c r="I1867">
        <f>'CLZ Pr'!U1867</f>
        <v>0</v>
      </c>
    </row>
    <row r="1868" spans="1:9">
      <c r="A1868" s="13" t="str">
        <f>IF('CLZ Pr'!C1868 = "", "", 'CLZ Pr'!C1868)</f>
        <v/>
      </c>
      <c r="B1868">
        <f>'CLZ Pr'!O1868</f>
        <v>0</v>
      </c>
      <c r="C1868" s="14">
        <f>'CLZ Pr'!H1868</f>
        <v>0</v>
      </c>
      <c r="D1868">
        <f>'CLZ Pr'!W1868</f>
        <v>0</v>
      </c>
      <c r="E1868">
        <f>'CLZ Pr'!B1868</f>
        <v>0</v>
      </c>
      <c r="F1868">
        <f>'CLZ Pr'!N1868</f>
        <v>0</v>
      </c>
      <c r="G1868">
        <f>'CLZ Pr'!X1868</f>
        <v>0</v>
      </c>
      <c r="H1868">
        <f>'CLZ Pr'!E1868</f>
        <v>0</v>
      </c>
      <c r="I1868">
        <f>'CLZ Pr'!U1868</f>
        <v>0</v>
      </c>
    </row>
    <row r="1869" spans="1:9">
      <c r="A1869" s="13" t="str">
        <f>IF('CLZ Pr'!C1869 = "", "", 'CLZ Pr'!C1869)</f>
        <v/>
      </c>
      <c r="B1869">
        <f>'CLZ Pr'!O1869</f>
        <v>0</v>
      </c>
      <c r="C1869" s="14">
        <f>'CLZ Pr'!H1869</f>
        <v>0</v>
      </c>
      <c r="D1869">
        <f>'CLZ Pr'!W1869</f>
        <v>0</v>
      </c>
      <c r="E1869">
        <f>'CLZ Pr'!B1869</f>
        <v>0</v>
      </c>
      <c r="F1869">
        <f>'CLZ Pr'!N1869</f>
        <v>0</v>
      </c>
      <c r="G1869">
        <f>'CLZ Pr'!X1869</f>
        <v>0</v>
      </c>
      <c r="H1869">
        <f>'CLZ Pr'!E1869</f>
        <v>0</v>
      </c>
      <c r="I1869">
        <f>'CLZ Pr'!U1869</f>
        <v>0</v>
      </c>
    </row>
    <row r="1870" spans="1:9">
      <c r="A1870" s="13" t="str">
        <f>IF('CLZ Pr'!C1870 = "", "", 'CLZ Pr'!C1870)</f>
        <v/>
      </c>
      <c r="B1870">
        <f>'CLZ Pr'!O1870</f>
        <v>0</v>
      </c>
      <c r="C1870" s="14">
        <f>'CLZ Pr'!H1870</f>
        <v>0</v>
      </c>
      <c r="D1870">
        <f>'CLZ Pr'!W1870</f>
        <v>0</v>
      </c>
      <c r="E1870">
        <f>'CLZ Pr'!B1870</f>
        <v>0</v>
      </c>
      <c r="F1870">
        <f>'CLZ Pr'!N1870</f>
        <v>0</v>
      </c>
      <c r="G1870">
        <f>'CLZ Pr'!X1870</f>
        <v>0</v>
      </c>
      <c r="H1870">
        <f>'CLZ Pr'!E1870</f>
        <v>0</v>
      </c>
      <c r="I1870">
        <f>'CLZ Pr'!U1870</f>
        <v>0</v>
      </c>
    </row>
    <row r="1871" spans="1:9">
      <c r="A1871" s="13" t="str">
        <f>IF('CLZ Pr'!C1871 = "", "", 'CLZ Pr'!C1871)</f>
        <v/>
      </c>
      <c r="B1871">
        <f>'CLZ Pr'!O1871</f>
        <v>0</v>
      </c>
      <c r="C1871" s="14">
        <f>'CLZ Pr'!H1871</f>
        <v>0</v>
      </c>
      <c r="D1871">
        <f>'CLZ Pr'!W1871</f>
        <v>0</v>
      </c>
      <c r="E1871">
        <f>'CLZ Pr'!B1871</f>
        <v>0</v>
      </c>
      <c r="F1871">
        <f>'CLZ Pr'!N1871</f>
        <v>0</v>
      </c>
      <c r="G1871">
        <f>'CLZ Pr'!X1871</f>
        <v>0</v>
      </c>
      <c r="H1871">
        <f>'CLZ Pr'!E1871</f>
        <v>0</v>
      </c>
      <c r="I1871">
        <f>'CLZ Pr'!U1871</f>
        <v>0</v>
      </c>
    </row>
    <row r="1872" spans="1:9">
      <c r="A1872" s="13" t="str">
        <f>IF('CLZ Pr'!C1872 = "", "", 'CLZ Pr'!C1872)</f>
        <v/>
      </c>
      <c r="B1872">
        <f>'CLZ Pr'!O1872</f>
        <v>0</v>
      </c>
      <c r="C1872" s="14">
        <f>'CLZ Pr'!H1872</f>
        <v>0</v>
      </c>
      <c r="D1872">
        <f>'CLZ Pr'!W1872</f>
        <v>0</v>
      </c>
      <c r="E1872">
        <f>'CLZ Pr'!B1872</f>
        <v>0</v>
      </c>
      <c r="F1872">
        <f>'CLZ Pr'!N1872</f>
        <v>0</v>
      </c>
      <c r="G1872">
        <f>'CLZ Pr'!X1872</f>
        <v>0</v>
      </c>
      <c r="H1872">
        <f>'CLZ Pr'!E1872</f>
        <v>0</v>
      </c>
      <c r="I1872">
        <f>'CLZ Pr'!U1872</f>
        <v>0</v>
      </c>
    </row>
    <row r="1873" spans="1:9">
      <c r="A1873" s="13" t="str">
        <f>IF('CLZ Pr'!C1873 = "", "", 'CLZ Pr'!C1873)</f>
        <v/>
      </c>
      <c r="B1873">
        <f>'CLZ Pr'!O1873</f>
        <v>0</v>
      </c>
      <c r="C1873" s="14">
        <f>'CLZ Pr'!H1873</f>
        <v>0</v>
      </c>
      <c r="D1873">
        <f>'CLZ Pr'!W1873</f>
        <v>0</v>
      </c>
      <c r="E1873">
        <f>'CLZ Pr'!B1873</f>
        <v>0</v>
      </c>
      <c r="F1873">
        <f>'CLZ Pr'!N1873</f>
        <v>0</v>
      </c>
      <c r="G1873">
        <f>'CLZ Pr'!X1873</f>
        <v>0</v>
      </c>
      <c r="H1873">
        <f>'CLZ Pr'!E1873</f>
        <v>0</v>
      </c>
      <c r="I1873">
        <f>'CLZ Pr'!U1873</f>
        <v>0</v>
      </c>
    </row>
    <row r="1874" spans="1:9">
      <c r="A1874" s="13" t="str">
        <f>IF('CLZ Pr'!C1874 = "", "", 'CLZ Pr'!C1874)</f>
        <v/>
      </c>
      <c r="B1874">
        <f>'CLZ Pr'!O1874</f>
        <v>0</v>
      </c>
      <c r="C1874" s="14">
        <f>'CLZ Pr'!H1874</f>
        <v>0</v>
      </c>
      <c r="D1874">
        <f>'CLZ Pr'!W1874</f>
        <v>0</v>
      </c>
      <c r="E1874">
        <f>'CLZ Pr'!B1874</f>
        <v>0</v>
      </c>
      <c r="F1874">
        <f>'CLZ Pr'!N1874</f>
        <v>0</v>
      </c>
      <c r="G1874">
        <f>'CLZ Pr'!X1874</f>
        <v>0</v>
      </c>
      <c r="H1874">
        <f>'CLZ Pr'!E1874</f>
        <v>0</v>
      </c>
      <c r="I1874">
        <f>'CLZ Pr'!U1874</f>
        <v>0</v>
      </c>
    </row>
    <row r="1875" spans="1:9">
      <c r="A1875" s="13" t="str">
        <f>IF('CLZ Pr'!C1875 = "", "", 'CLZ Pr'!C1875)</f>
        <v/>
      </c>
      <c r="B1875">
        <f>'CLZ Pr'!O1875</f>
        <v>0</v>
      </c>
      <c r="C1875" s="14">
        <f>'CLZ Pr'!H1875</f>
        <v>0</v>
      </c>
      <c r="D1875">
        <f>'CLZ Pr'!W1875</f>
        <v>0</v>
      </c>
      <c r="E1875">
        <f>'CLZ Pr'!B1875</f>
        <v>0</v>
      </c>
      <c r="F1875">
        <f>'CLZ Pr'!N1875</f>
        <v>0</v>
      </c>
      <c r="G1875">
        <f>'CLZ Pr'!X1875</f>
        <v>0</v>
      </c>
      <c r="H1875">
        <f>'CLZ Pr'!E1875</f>
        <v>0</v>
      </c>
      <c r="I1875">
        <f>'CLZ Pr'!U1875</f>
        <v>0</v>
      </c>
    </row>
    <row r="1876" spans="1:9">
      <c r="A1876" s="13" t="str">
        <f>IF('CLZ Pr'!C1876 = "", "", 'CLZ Pr'!C1876)</f>
        <v/>
      </c>
      <c r="B1876">
        <f>'CLZ Pr'!O1876</f>
        <v>0</v>
      </c>
      <c r="C1876" s="14">
        <f>'CLZ Pr'!H1876</f>
        <v>0</v>
      </c>
      <c r="D1876">
        <f>'CLZ Pr'!W1876</f>
        <v>0</v>
      </c>
      <c r="E1876">
        <f>'CLZ Pr'!B1876</f>
        <v>0</v>
      </c>
      <c r="F1876">
        <f>'CLZ Pr'!N1876</f>
        <v>0</v>
      </c>
      <c r="G1876">
        <f>'CLZ Pr'!X1876</f>
        <v>0</v>
      </c>
      <c r="H1876">
        <f>'CLZ Pr'!E1876</f>
        <v>0</v>
      </c>
      <c r="I1876">
        <f>'CLZ Pr'!U1876</f>
        <v>0</v>
      </c>
    </row>
    <row r="1877" spans="1:9">
      <c r="A1877" s="13" t="str">
        <f>IF('CLZ Pr'!C1877 = "", "", 'CLZ Pr'!C1877)</f>
        <v/>
      </c>
      <c r="B1877">
        <f>'CLZ Pr'!O1877</f>
        <v>0</v>
      </c>
      <c r="C1877" s="14">
        <f>'CLZ Pr'!H1877</f>
        <v>0</v>
      </c>
      <c r="D1877">
        <f>'CLZ Pr'!W1877</f>
        <v>0</v>
      </c>
      <c r="E1877">
        <f>'CLZ Pr'!B1877</f>
        <v>0</v>
      </c>
      <c r="F1877">
        <f>'CLZ Pr'!N1877</f>
        <v>0</v>
      </c>
      <c r="G1877">
        <f>'CLZ Pr'!X1877</f>
        <v>0</v>
      </c>
      <c r="H1877">
        <f>'CLZ Pr'!E1877</f>
        <v>0</v>
      </c>
      <c r="I1877">
        <f>'CLZ Pr'!U1877</f>
        <v>0</v>
      </c>
    </row>
    <row r="1878" spans="1:9">
      <c r="A1878" s="13" t="str">
        <f>IF('CLZ Pr'!C1878 = "", "", 'CLZ Pr'!C1878)</f>
        <v/>
      </c>
      <c r="B1878">
        <f>'CLZ Pr'!O1878</f>
        <v>0</v>
      </c>
      <c r="C1878" s="14">
        <f>'CLZ Pr'!H1878</f>
        <v>0</v>
      </c>
      <c r="D1878">
        <f>'CLZ Pr'!W1878</f>
        <v>0</v>
      </c>
      <c r="E1878">
        <f>'CLZ Pr'!B1878</f>
        <v>0</v>
      </c>
      <c r="F1878">
        <f>'CLZ Pr'!N1878</f>
        <v>0</v>
      </c>
      <c r="G1878">
        <f>'CLZ Pr'!X1878</f>
        <v>0</v>
      </c>
      <c r="H1878">
        <f>'CLZ Pr'!E1878</f>
        <v>0</v>
      </c>
      <c r="I1878">
        <f>'CLZ Pr'!U1878</f>
        <v>0</v>
      </c>
    </row>
    <row r="1879" spans="1:9">
      <c r="A1879" s="13" t="str">
        <f>IF('CLZ Pr'!C1879 = "", "", 'CLZ Pr'!C1879)</f>
        <v/>
      </c>
      <c r="B1879">
        <f>'CLZ Pr'!O1879</f>
        <v>0</v>
      </c>
      <c r="C1879" s="14">
        <f>'CLZ Pr'!H1879</f>
        <v>0</v>
      </c>
      <c r="D1879">
        <f>'CLZ Pr'!W1879</f>
        <v>0</v>
      </c>
      <c r="E1879">
        <f>'CLZ Pr'!B1879</f>
        <v>0</v>
      </c>
      <c r="F1879">
        <f>'CLZ Pr'!N1879</f>
        <v>0</v>
      </c>
      <c r="G1879">
        <f>'CLZ Pr'!X1879</f>
        <v>0</v>
      </c>
      <c r="H1879">
        <f>'CLZ Pr'!E1879</f>
        <v>0</v>
      </c>
      <c r="I1879">
        <f>'CLZ Pr'!U1879</f>
        <v>0</v>
      </c>
    </row>
    <row r="1880" spans="1:9">
      <c r="A1880" s="13" t="str">
        <f>IF('CLZ Pr'!C1880 = "", "", 'CLZ Pr'!C1880)</f>
        <v/>
      </c>
      <c r="B1880">
        <f>'CLZ Pr'!O1880</f>
        <v>0</v>
      </c>
      <c r="C1880" s="14">
        <f>'CLZ Pr'!H1880</f>
        <v>0</v>
      </c>
      <c r="D1880">
        <f>'CLZ Pr'!W1880</f>
        <v>0</v>
      </c>
      <c r="E1880">
        <f>'CLZ Pr'!B1880</f>
        <v>0</v>
      </c>
      <c r="F1880">
        <f>'CLZ Pr'!N1880</f>
        <v>0</v>
      </c>
      <c r="G1880">
        <f>'CLZ Pr'!X1880</f>
        <v>0</v>
      </c>
      <c r="H1880">
        <f>'CLZ Pr'!E1880</f>
        <v>0</v>
      </c>
      <c r="I1880">
        <f>'CLZ Pr'!U1880</f>
        <v>0</v>
      </c>
    </row>
    <row r="1881" spans="1:9">
      <c r="A1881" s="13" t="str">
        <f>IF('CLZ Pr'!C1881 = "", "", 'CLZ Pr'!C1881)</f>
        <v/>
      </c>
      <c r="B1881">
        <f>'CLZ Pr'!O1881</f>
        <v>0</v>
      </c>
      <c r="C1881" s="14">
        <f>'CLZ Pr'!H1881</f>
        <v>0</v>
      </c>
      <c r="D1881">
        <f>'CLZ Pr'!W1881</f>
        <v>0</v>
      </c>
      <c r="E1881">
        <f>'CLZ Pr'!B1881</f>
        <v>0</v>
      </c>
      <c r="F1881">
        <f>'CLZ Pr'!N1881</f>
        <v>0</v>
      </c>
      <c r="G1881">
        <f>'CLZ Pr'!X1881</f>
        <v>0</v>
      </c>
      <c r="H1881">
        <f>'CLZ Pr'!E1881</f>
        <v>0</v>
      </c>
      <c r="I1881">
        <f>'CLZ Pr'!U1881</f>
        <v>0</v>
      </c>
    </row>
    <row r="1882" spans="1:9">
      <c r="A1882" s="13" t="str">
        <f>IF('CLZ Pr'!C1882 = "", "", 'CLZ Pr'!C1882)</f>
        <v/>
      </c>
      <c r="B1882">
        <f>'CLZ Pr'!O1882</f>
        <v>0</v>
      </c>
      <c r="C1882" s="14">
        <f>'CLZ Pr'!H1882</f>
        <v>0</v>
      </c>
      <c r="D1882">
        <f>'CLZ Pr'!W1882</f>
        <v>0</v>
      </c>
      <c r="E1882">
        <f>'CLZ Pr'!B1882</f>
        <v>0</v>
      </c>
      <c r="F1882">
        <f>'CLZ Pr'!N1882</f>
        <v>0</v>
      </c>
      <c r="G1882">
        <f>'CLZ Pr'!X1882</f>
        <v>0</v>
      </c>
      <c r="H1882">
        <f>'CLZ Pr'!E1882</f>
        <v>0</v>
      </c>
      <c r="I1882">
        <f>'CLZ Pr'!U1882</f>
        <v>0</v>
      </c>
    </row>
    <row r="1883" spans="1:9">
      <c r="A1883" s="13" t="str">
        <f>IF('CLZ Pr'!C1883 = "", "", 'CLZ Pr'!C1883)</f>
        <v/>
      </c>
      <c r="B1883">
        <f>'CLZ Pr'!O1883</f>
        <v>0</v>
      </c>
      <c r="C1883" s="14">
        <f>'CLZ Pr'!H1883</f>
        <v>0</v>
      </c>
      <c r="D1883">
        <f>'CLZ Pr'!W1883</f>
        <v>0</v>
      </c>
      <c r="E1883">
        <f>'CLZ Pr'!B1883</f>
        <v>0</v>
      </c>
      <c r="F1883">
        <f>'CLZ Pr'!N1883</f>
        <v>0</v>
      </c>
      <c r="G1883">
        <f>'CLZ Pr'!X1883</f>
        <v>0</v>
      </c>
      <c r="H1883">
        <f>'CLZ Pr'!E1883</f>
        <v>0</v>
      </c>
      <c r="I1883">
        <f>'CLZ Pr'!U1883</f>
        <v>0</v>
      </c>
    </row>
    <row r="1884" spans="1:9">
      <c r="A1884" s="13" t="str">
        <f>IF('CLZ Pr'!C1884 = "", "", 'CLZ Pr'!C1884)</f>
        <v/>
      </c>
      <c r="B1884">
        <f>'CLZ Pr'!O1884</f>
        <v>0</v>
      </c>
      <c r="C1884" s="14">
        <f>'CLZ Pr'!H1884</f>
        <v>0</v>
      </c>
      <c r="D1884">
        <f>'CLZ Pr'!W1884</f>
        <v>0</v>
      </c>
      <c r="E1884">
        <f>'CLZ Pr'!B1884</f>
        <v>0</v>
      </c>
      <c r="F1884">
        <f>'CLZ Pr'!N1884</f>
        <v>0</v>
      </c>
      <c r="G1884">
        <f>'CLZ Pr'!X1884</f>
        <v>0</v>
      </c>
      <c r="H1884">
        <f>'CLZ Pr'!E1884</f>
        <v>0</v>
      </c>
      <c r="I1884">
        <f>'CLZ Pr'!U1884</f>
        <v>0</v>
      </c>
    </row>
    <row r="1885" spans="1:9">
      <c r="A1885" s="13" t="str">
        <f>IF('CLZ Pr'!C1885 = "", "", 'CLZ Pr'!C1885)</f>
        <v/>
      </c>
      <c r="B1885">
        <f>'CLZ Pr'!O1885</f>
        <v>0</v>
      </c>
      <c r="C1885" s="14">
        <f>'CLZ Pr'!H1885</f>
        <v>0</v>
      </c>
      <c r="D1885">
        <f>'CLZ Pr'!W1885</f>
        <v>0</v>
      </c>
      <c r="E1885">
        <f>'CLZ Pr'!B1885</f>
        <v>0</v>
      </c>
      <c r="F1885">
        <f>'CLZ Pr'!N1885</f>
        <v>0</v>
      </c>
      <c r="G1885">
        <f>'CLZ Pr'!X1885</f>
        <v>0</v>
      </c>
      <c r="H1885">
        <f>'CLZ Pr'!E1885</f>
        <v>0</v>
      </c>
      <c r="I1885">
        <f>'CLZ Pr'!U1885</f>
        <v>0</v>
      </c>
    </row>
    <row r="1886" spans="1:9">
      <c r="A1886" s="13" t="str">
        <f>IF('CLZ Pr'!C1886 = "", "", 'CLZ Pr'!C1886)</f>
        <v/>
      </c>
      <c r="B1886">
        <f>'CLZ Pr'!O1886</f>
        <v>0</v>
      </c>
      <c r="C1886" s="14">
        <f>'CLZ Pr'!H1886</f>
        <v>0</v>
      </c>
      <c r="D1886">
        <f>'CLZ Pr'!W1886</f>
        <v>0</v>
      </c>
      <c r="E1886">
        <f>'CLZ Pr'!B1886</f>
        <v>0</v>
      </c>
      <c r="F1886">
        <f>'CLZ Pr'!N1886</f>
        <v>0</v>
      </c>
      <c r="G1886">
        <f>'CLZ Pr'!X1886</f>
        <v>0</v>
      </c>
      <c r="H1886">
        <f>'CLZ Pr'!E1886</f>
        <v>0</v>
      </c>
      <c r="I1886">
        <f>'CLZ Pr'!U1886</f>
        <v>0</v>
      </c>
    </row>
    <row r="1887" spans="1:9">
      <c r="A1887" s="13" t="str">
        <f>IF('CLZ Pr'!C1887 = "", "", 'CLZ Pr'!C1887)</f>
        <v/>
      </c>
      <c r="B1887">
        <f>'CLZ Pr'!O1887</f>
        <v>0</v>
      </c>
      <c r="C1887" s="14">
        <f>'CLZ Pr'!H1887</f>
        <v>0</v>
      </c>
      <c r="D1887">
        <f>'CLZ Pr'!W1887</f>
        <v>0</v>
      </c>
      <c r="E1887">
        <f>'CLZ Pr'!B1887</f>
        <v>0</v>
      </c>
      <c r="F1887">
        <f>'CLZ Pr'!N1887</f>
        <v>0</v>
      </c>
      <c r="G1887">
        <f>'CLZ Pr'!X1887</f>
        <v>0</v>
      </c>
      <c r="H1887">
        <f>'CLZ Pr'!E1887</f>
        <v>0</v>
      </c>
      <c r="I1887">
        <f>'CLZ Pr'!U1887</f>
        <v>0</v>
      </c>
    </row>
    <row r="1888" spans="1:9">
      <c r="A1888" s="13" t="str">
        <f>IF('CLZ Pr'!C1888 = "", "", 'CLZ Pr'!C1888)</f>
        <v/>
      </c>
      <c r="B1888">
        <f>'CLZ Pr'!O1888</f>
        <v>0</v>
      </c>
      <c r="C1888" s="14">
        <f>'CLZ Pr'!H1888</f>
        <v>0</v>
      </c>
      <c r="D1888">
        <f>'CLZ Pr'!W1888</f>
        <v>0</v>
      </c>
      <c r="E1888">
        <f>'CLZ Pr'!B1888</f>
        <v>0</v>
      </c>
      <c r="F1888">
        <f>'CLZ Pr'!N1888</f>
        <v>0</v>
      </c>
      <c r="G1888">
        <f>'CLZ Pr'!X1888</f>
        <v>0</v>
      </c>
      <c r="H1888">
        <f>'CLZ Pr'!E1888</f>
        <v>0</v>
      </c>
      <c r="I1888">
        <f>'CLZ Pr'!U1888</f>
        <v>0</v>
      </c>
    </row>
    <row r="1889" spans="1:9">
      <c r="A1889" s="13" t="str">
        <f>IF('CLZ Pr'!C1889 = "", "", 'CLZ Pr'!C1889)</f>
        <v/>
      </c>
      <c r="B1889">
        <f>'CLZ Pr'!O1889</f>
        <v>0</v>
      </c>
      <c r="C1889" s="14">
        <f>'CLZ Pr'!H1889</f>
        <v>0</v>
      </c>
      <c r="D1889">
        <f>'CLZ Pr'!W1889</f>
        <v>0</v>
      </c>
      <c r="E1889">
        <f>'CLZ Pr'!B1889</f>
        <v>0</v>
      </c>
      <c r="F1889">
        <f>'CLZ Pr'!N1889</f>
        <v>0</v>
      </c>
      <c r="G1889">
        <f>'CLZ Pr'!X1889</f>
        <v>0</v>
      </c>
      <c r="H1889">
        <f>'CLZ Pr'!E1889</f>
        <v>0</v>
      </c>
      <c r="I1889">
        <f>'CLZ Pr'!U1889</f>
        <v>0</v>
      </c>
    </row>
    <row r="1890" spans="1:9">
      <c r="A1890" s="13" t="str">
        <f>IF('CLZ Pr'!C1890 = "", "", 'CLZ Pr'!C1890)</f>
        <v/>
      </c>
      <c r="B1890">
        <f>'CLZ Pr'!O1890</f>
        <v>0</v>
      </c>
      <c r="C1890" s="14">
        <f>'CLZ Pr'!H1890</f>
        <v>0</v>
      </c>
      <c r="D1890">
        <f>'CLZ Pr'!W1890</f>
        <v>0</v>
      </c>
      <c r="E1890">
        <f>'CLZ Pr'!B1890</f>
        <v>0</v>
      </c>
      <c r="F1890">
        <f>'CLZ Pr'!N1890</f>
        <v>0</v>
      </c>
      <c r="G1890">
        <f>'CLZ Pr'!X1890</f>
        <v>0</v>
      </c>
      <c r="H1890">
        <f>'CLZ Pr'!E1890</f>
        <v>0</v>
      </c>
      <c r="I1890">
        <f>'CLZ Pr'!U1890</f>
        <v>0</v>
      </c>
    </row>
    <row r="1891" spans="1:9">
      <c r="A1891" s="13" t="str">
        <f>IF('CLZ Pr'!C1891 = "", "", 'CLZ Pr'!C1891)</f>
        <v/>
      </c>
      <c r="B1891">
        <f>'CLZ Pr'!O1891</f>
        <v>0</v>
      </c>
      <c r="C1891" s="14">
        <f>'CLZ Pr'!H1891</f>
        <v>0</v>
      </c>
      <c r="D1891">
        <f>'CLZ Pr'!W1891</f>
        <v>0</v>
      </c>
      <c r="E1891">
        <f>'CLZ Pr'!B1891</f>
        <v>0</v>
      </c>
      <c r="F1891">
        <f>'CLZ Pr'!N1891</f>
        <v>0</v>
      </c>
      <c r="G1891">
        <f>'CLZ Pr'!X1891</f>
        <v>0</v>
      </c>
      <c r="H1891">
        <f>'CLZ Pr'!E1891</f>
        <v>0</v>
      </c>
      <c r="I1891">
        <f>'CLZ Pr'!U1891</f>
        <v>0</v>
      </c>
    </row>
    <row r="1892" spans="1:9">
      <c r="A1892" s="13" t="str">
        <f>IF('CLZ Pr'!C1892 = "", "", 'CLZ Pr'!C1892)</f>
        <v/>
      </c>
      <c r="B1892">
        <f>'CLZ Pr'!O1892</f>
        <v>0</v>
      </c>
      <c r="C1892" s="14">
        <f>'CLZ Pr'!H1892</f>
        <v>0</v>
      </c>
      <c r="D1892">
        <f>'CLZ Pr'!W1892</f>
        <v>0</v>
      </c>
      <c r="E1892">
        <f>'CLZ Pr'!B1892</f>
        <v>0</v>
      </c>
      <c r="F1892">
        <f>'CLZ Pr'!N1892</f>
        <v>0</v>
      </c>
      <c r="G1892">
        <f>'CLZ Pr'!X1892</f>
        <v>0</v>
      </c>
      <c r="H1892">
        <f>'CLZ Pr'!E1892</f>
        <v>0</v>
      </c>
      <c r="I1892">
        <f>'CLZ Pr'!U1892</f>
        <v>0</v>
      </c>
    </row>
    <row r="1893" spans="1:9">
      <c r="A1893" s="13" t="str">
        <f>IF('CLZ Pr'!C1893 = "", "", 'CLZ Pr'!C1893)</f>
        <v/>
      </c>
      <c r="B1893">
        <f>'CLZ Pr'!O1893</f>
        <v>0</v>
      </c>
      <c r="C1893" s="14">
        <f>'CLZ Pr'!H1893</f>
        <v>0</v>
      </c>
      <c r="D1893">
        <f>'CLZ Pr'!W1893</f>
        <v>0</v>
      </c>
      <c r="E1893">
        <f>'CLZ Pr'!B1893</f>
        <v>0</v>
      </c>
      <c r="F1893">
        <f>'CLZ Pr'!N1893</f>
        <v>0</v>
      </c>
      <c r="G1893">
        <f>'CLZ Pr'!X1893</f>
        <v>0</v>
      </c>
      <c r="H1893">
        <f>'CLZ Pr'!E1893</f>
        <v>0</v>
      </c>
      <c r="I1893">
        <f>'CLZ Pr'!U1893</f>
        <v>0</v>
      </c>
    </row>
    <row r="1894" spans="1:9">
      <c r="A1894" s="13" t="str">
        <f>IF('CLZ Pr'!C1894 = "", "", 'CLZ Pr'!C1894)</f>
        <v/>
      </c>
      <c r="B1894">
        <f>'CLZ Pr'!O1894</f>
        <v>0</v>
      </c>
      <c r="C1894" s="14">
        <f>'CLZ Pr'!H1894</f>
        <v>0</v>
      </c>
      <c r="D1894">
        <f>'CLZ Pr'!W1894</f>
        <v>0</v>
      </c>
      <c r="E1894">
        <f>'CLZ Pr'!B1894</f>
        <v>0</v>
      </c>
      <c r="F1894">
        <f>'CLZ Pr'!N1894</f>
        <v>0</v>
      </c>
      <c r="G1894">
        <f>'CLZ Pr'!X1894</f>
        <v>0</v>
      </c>
      <c r="H1894">
        <f>'CLZ Pr'!E1894</f>
        <v>0</v>
      </c>
      <c r="I1894">
        <f>'CLZ Pr'!U1894</f>
        <v>0</v>
      </c>
    </row>
    <row r="1895" spans="1:9">
      <c r="A1895" s="13" t="str">
        <f>IF('CLZ Pr'!C1895 = "", "", 'CLZ Pr'!C1895)</f>
        <v/>
      </c>
      <c r="B1895">
        <f>'CLZ Pr'!O1895</f>
        <v>0</v>
      </c>
      <c r="C1895" s="14">
        <f>'CLZ Pr'!H1895</f>
        <v>0</v>
      </c>
      <c r="D1895">
        <f>'CLZ Pr'!W1895</f>
        <v>0</v>
      </c>
      <c r="E1895">
        <f>'CLZ Pr'!B1895</f>
        <v>0</v>
      </c>
      <c r="F1895">
        <f>'CLZ Pr'!N1895</f>
        <v>0</v>
      </c>
      <c r="G1895">
        <f>'CLZ Pr'!X1895</f>
        <v>0</v>
      </c>
      <c r="H1895">
        <f>'CLZ Pr'!E1895</f>
        <v>0</v>
      </c>
      <c r="I1895">
        <f>'CLZ Pr'!U1895</f>
        <v>0</v>
      </c>
    </row>
    <row r="1896" spans="1:9">
      <c r="A1896" s="13" t="str">
        <f>IF('CLZ Pr'!C1896 = "", "", 'CLZ Pr'!C1896)</f>
        <v/>
      </c>
      <c r="B1896">
        <f>'CLZ Pr'!O1896</f>
        <v>0</v>
      </c>
      <c r="C1896" s="14">
        <f>'CLZ Pr'!H1896</f>
        <v>0</v>
      </c>
      <c r="D1896">
        <f>'CLZ Pr'!W1896</f>
        <v>0</v>
      </c>
      <c r="E1896">
        <f>'CLZ Pr'!B1896</f>
        <v>0</v>
      </c>
      <c r="F1896">
        <f>'CLZ Pr'!N1896</f>
        <v>0</v>
      </c>
      <c r="G1896">
        <f>'CLZ Pr'!X1896</f>
        <v>0</v>
      </c>
      <c r="H1896">
        <f>'CLZ Pr'!E1896</f>
        <v>0</v>
      </c>
      <c r="I1896">
        <f>'CLZ Pr'!U1896</f>
        <v>0</v>
      </c>
    </row>
    <row r="1897" spans="1:9">
      <c r="A1897" s="13" t="str">
        <f>IF('CLZ Pr'!C1897 = "", "", 'CLZ Pr'!C1897)</f>
        <v/>
      </c>
      <c r="B1897">
        <f>'CLZ Pr'!O1897</f>
        <v>0</v>
      </c>
      <c r="C1897" s="14">
        <f>'CLZ Pr'!H1897</f>
        <v>0</v>
      </c>
      <c r="D1897">
        <f>'CLZ Pr'!W1897</f>
        <v>0</v>
      </c>
      <c r="E1897">
        <f>'CLZ Pr'!B1897</f>
        <v>0</v>
      </c>
      <c r="F1897">
        <f>'CLZ Pr'!N1897</f>
        <v>0</v>
      </c>
      <c r="G1897">
        <f>'CLZ Pr'!X1897</f>
        <v>0</v>
      </c>
      <c r="H1897">
        <f>'CLZ Pr'!E1897</f>
        <v>0</v>
      </c>
      <c r="I1897">
        <f>'CLZ Pr'!U1897</f>
        <v>0</v>
      </c>
    </row>
    <row r="1898" spans="1:9">
      <c r="A1898" s="13" t="str">
        <f>IF('CLZ Pr'!C1898 = "", "", 'CLZ Pr'!C1898)</f>
        <v/>
      </c>
      <c r="B1898">
        <f>'CLZ Pr'!O1898</f>
        <v>0</v>
      </c>
      <c r="C1898" s="14">
        <f>'CLZ Pr'!H1898</f>
        <v>0</v>
      </c>
      <c r="D1898">
        <f>'CLZ Pr'!W1898</f>
        <v>0</v>
      </c>
      <c r="E1898">
        <f>'CLZ Pr'!B1898</f>
        <v>0</v>
      </c>
      <c r="F1898">
        <f>'CLZ Pr'!N1898</f>
        <v>0</v>
      </c>
      <c r="G1898">
        <f>'CLZ Pr'!X1898</f>
        <v>0</v>
      </c>
      <c r="H1898">
        <f>'CLZ Pr'!E1898</f>
        <v>0</v>
      </c>
      <c r="I1898">
        <f>'CLZ Pr'!U1898</f>
        <v>0</v>
      </c>
    </row>
    <row r="1899" spans="1:9">
      <c r="A1899" s="13" t="str">
        <f>IF('CLZ Pr'!C1899 = "", "", 'CLZ Pr'!C1899)</f>
        <v/>
      </c>
      <c r="B1899">
        <f>'CLZ Pr'!O1899</f>
        <v>0</v>
      </c>
      <c r="C1899" s="14">
        <f>'CLZ Pr'!H1899</f>
        <v>0</v>
      </c>
      <c r="D1899">
        <f>'CLZ Pr'!W1899</f>
        <v>0</v>
      </c>
      <c r="E1899">
        <f>'CLZ Pr'!B1899</f>
        <v>0</v>
      </c>
      <c r="F1899">
        <f>'CLZ Pr'!N1899</f>
        <v>0</v>
      </c>
      <c r="G1899">
        <f>'CLZ Pr'!X1899</f>
        <v>0</v>
      </c>
      <c r="H1899">
        <f>'CLZ Pr'!E1899</f>
        <v>0</v>
      </c>
      <c r="I1899">
        <f>'CLZ Pr'!U1899</f>
        <v>0</v>
      </c>
    </row>
    <row r="1900" spans="1:9">
      <c r="A1900" s="13" t="str">
        <f>IF('CLZ Pr'!C1900 = "", "", 'CLZ Pr'!C1900)</f>
        <v/>
      </c>
      <c r="B1900">
        <f>'CLZ Pr'!O1900</f>
        <v>0</v>
      </c>
      <c r="C1900" s="14">
        <f>'CLZ Pr'!H1900</f>
        <v>0</v>
      </c>
      <c r="D1900">
        <f>'CLZ Pr'!W1900</f>
        <v>0</v>
      </c>
      <c r="E1900">
        <f>'CLZ Pr'!B1900</f>
        <v>0</v>
      </c>
      <c r="F1900">
        <f>'CLZ Pr'!N1900</f>
        <v>0</v>
      </c>
      <c r="G1900">
        <f>'CLZ Pr'!X1900</f>
        <v>0</v>
      </c>
      <c r="H1900">
        <f>'CLZ Pr'!E1900</f>
        <v>0</v>
      </c>
      <c r="I1900">
        <f>'CLZ Pr'!U1900</f>
        <v>0</v>
      </c>
    </row>
    <row r="1901" spans="1:9">
      <c r="A1901" s="13" t="str">
        <f>IF('CLZ Pr'!C1901 = "", "", 'CLZ Pr'!C1901)</f>
        <v/>
      </c>
      <c r="B1901">
        <f>'CLZ Pr'!O1901</f>
        <v>0</v>
      </c>
      <c r="C1901" s="14">
        <f>'CLZ Pr'!H1901</f>
        <v>0</v>
      </c>
      <c r="D1901">
        <f>'CLZ Pr'!W1901</f>
        <v>0</v>
      </c>
      <c r="E1901">
        <f>'CLZ Pr'!B1901</f>
        <v>0</v>
      </c>
      <c r="F1901">
        <f>'CLZ Pr'!N1901</f>
        <v>0</v>
      </c>
      <c r="G1901">
        <f>'CLZ Pr'!X1901</f>
        <v>0</v>
      </c>
      <c r="H1901">
        <f>'CLZ Pr'!E1901</f>
        <v>0</v>
      </c>
      <c r="I1901">
        <f>'CLZ Pr'!U1901</f>
        <v>0</v>
      </c>
    </row>
    <row r="1902" spans="1:9">
      <c r="A1902" s="13" t="str">
        <f>IF('CLZ Pr'!C1902 = "", "", 'CLZ Pr'!C1902)</f>
        <v/>
      </c>
      <c r="B1902">
        <f>'CLZ Pr'!O1902</f>
        <v>0</v>
      </c>
      <c r="C1902" s="14">
        <f>'CLZ Pr'!H1902</f>
        <v>0</v>
      </c>
      <c r="D1902">
        <f>'CLZ Pr'!W1902</f>
        <v>0</v>
      </c>
      <c r="E1902">
        <f>'CLZ Pr'!B1902</f>
        <v>0</v>
      </c>
      <c r="F1902">
        <f>'CLZ Pr'!N1902</f>
        <v>0</v>
      </c>
      <c r="G1902">
        <f>'CLZ Pr'!X1902</f>
        <v>0</v>
      </c>
      <c r="H1902">
        <f>'CLZ Pr'!E1902</f>
        <v>0</v>
      </c>
      <c r="I1902">
        <f>'CLZ Pr'!U1902</f>
        <v>0</v>
      </c>
    </row>
    <row r="1903" spans="1:9">
      <c r="A1903" s="13" t="str">
        <f>IF('CLZ Pr'!C1903 = "", "", 'CLZ Pr'!C1903)</f>
        <v/>
      </c>
      <c r="B1903">
        <f>'CLZ Pr'!O1903</f>
        <v>0</v>
      </c>
      <c r="C1903" s="14">
        <f>'CLZ Pr'!H1903</f>
        <v>0</v>
      </c>
      <c r="D1903">
        <f>'CLZ Pr'!W1903</f>
        <v>0</v>
      </c>
      <c r="E1903">
        <f>'CLZ Pr'!B1903</f>
        <v>0</v>
      </c>
      <c r="F1903">
        <f>'CLZ Pr'!N1903</f>
        <v>0</v>
      </c>
      <c r="G1903">
        <f>'CLZ Pr'!X1903</f>
        <v>0</v>
      </c>
      <c r="H1903">
        <f>'CLZ Pr'!E1903</f>
        <v>0</v>
      </c>
      <c r="I1903">
        <f>'CLZ Pr'!U1903</f>
        <v>0</v>
      </c>
    </row>
    <row r="1904" spans="1:9">
      <c r="A1904" s="13" t="str">
        <f>IF('CLZ Pr'!C1904 = "", "", 'CLZ Pr'!C1904)</f>
        <v/>
      </c>
      <c r="B1904">
        <f>'CLZ Pr'!O1904</f>
        <v>0</v>
      </c>
      <c r="C1904" s="14">
        <f>'CLZ Pr'!H1904</f>
        <v>0</v>
      </c>
      <c r="D1904">
        <f>'CLZ Pr'!W1904</f>
        <v>0</v>
      </c>
      <c r="E1904">
        <f>'CLZ Pr'!B1904</f>
        <v>0</v>
      </c>
      <c r="F1904">
        <f>'CLZ Pr'!N1904</f>
        <v>0</v>
      </c>
      <c r="G1904">
        <f>'CLZ Pr'!X1904</f>
        <v>0</v>
      </c>
      <c r="H1904">
        <f>'CLZ Pr'!E1904</f>
        <v>0</v>
      </c>
      <c r="I1904">
        <f>'CLZ Pr'!U1904</f>
        <v>0</v>
      </c>
    </row>
    <row r="1905" spans="1:9">
      <c r="A1905" s="13" t="str">
        <f>IF('CLZ Pr'!C1905 = "", "", 'CLZ Pr'!C1905)</f>
        <v/>
      </c>
      <c r="B1905">
        <f>'CLZ Pr'!O1905</f>
        <v>0</v>
      </c>
      <c r="C1905" s="14">
        <f>'CLZ Pr'!H1905</f>
        <v>0</v>
      </c>
      <c r="D1905">
        <f>'CLZ Pr'!W1905</f>
        <v>0</v>
      </c>
      <c r="E1905">
        <f>'CLZ Pr'!B1905</f>
        <v>0</v>
      </c>
      <c r="F1905">
        <f>'CLZ Pr'!N1905</f>
        <v>0</v>
      </c>
      <c r="G1905">
        <f>'CLZ Pr'!X1905</f>
        <v>0</v>
      </c>
      <c r="H1905">
        <f>'CLZ Pr'!E1905</f>
        <v>0</v>
      </c>
      <c r="I1905">
        <f>'CLZ Pr'!U1905</f>
        <v>0</v>
      </c>
    </row>
    <row r="1906" spans="1:9">
      <c r="A1906" s="13" t="str">
        <f>IF('CLZ Pr'!C1906 = "", "", 'CLZ Pr'!C1906)</f>
        <v/>
      </c>
      <c r="B1906">
        <f>'CLZ Pr'!O1906</f>
        <v>0</v>
      </c>
      <c r="C1906" s="14">
        <f>'CLZ Pr'!H1906</f>
        <v>0</v>
      </c>
      <c r="D1906">
        <f>'CLZ Pr'!W1906</f>
        <v>0</v>
      </c>
      <c r="E1906">
        <f>'CLZ Pr'!B1906</f>
        <v>0</v>
      </c>
      <c r="F1906">
        <f>'CLZ Pr'!N1906</f>
        <v>0</v>
      </c>
      <c r="G1906">
        <f>'CLZ Pr'!X1906</f>
        <v>0</v>
      </c>
      <c r="H1906">
        <f>'CLZ Pr'!E1906</f>
        <v>0</v>
      </c>
      <c r="I1906">
        <f>'CLZ Pr'!U1906</f>
        <v>0</v>
      </c>
    </row>
    <row r="1907" spans="1:9">
      <c r="A1907" s="13" t="str">
        <f>IF('CLZ Pr'!C1907 = "", "", 'CLZ Pr'!C1907)</f>
        <v/>
      </c>
      <c r="B1907">
        <f>'CLZ Pr'!O1907</f>
        <v>0</v>
      </c>
      <c r="C1907" s="14">
        <f>'CLZ Pr'!H1907</f>
        <v>0</v>
      </c>
      <c r="D1907">
        <f>'CLZ Pr'!W1907</f>
        <v>0</v>
      </c>
      <c r="E1907">
        <f>'CLZ Pr'!B1907</f>
        <v>0</v>
      </c>
      <c r="F1907">
        <f>'CLZ Pr'!N1907</f>
        <v>0</v>
      </c>
      <c r="G1907">
        <f>'CLZ Pr'!X1907</f>
        <v>0</v>
      </c>
      <c r="H1907">
        <f>'CLZ Pr'!E1907</f>
        <v>0</v>
      </c>
      <c r="I1907">
        <f>'CLZ Pr'!U1907</f>
        <v>0</v>
      </c>
    </row>
    <row r="1908" spans="1:9">
      <c r="A1908" s="13" t="str">
        <f>IF('CLZ Pr'!C1908 = "", "", 'CLZ Pr'!C1908)</f>
        <v/>
      </c>
      <c r="B1908">
        <f>'CLZ Pr'!O1908</f>
        <v>0</v>
      </c>
      <c r="C1908" s="14">
        <f>'CLZ Pr'!H1908</f>
        <v>0</v>
      </c>
      <c r="D1908">
        <f>'CLZ Pr'!W1908</f>
        <v>0</v>
      </c>
      <c r="E1908">
        <f>'CLZ Pr'!B1908</f>
        <v>0</v>
      </c>
      <c r="F1908">
        <f>'CLZ Pr'!N1908</f>
        <v>0</v>
      </c>
      <c r="G1908">
        <f>'CLZ Pr'!X1908</f>
        <v>0</v>
      </c>
      <c r="H1908">
        <f>'CLZ Pr'!E1908</f>
        <v>0</v>
      </c>
      <c r="I1908">
        <f>'CLZ Pr'!U1908</f>
        <v>0</v>
      </c>
    </row>
    <row r="1909" spans="1:9">
      <c r="A1909" s="13" t="str">
        <f>IF('CLZ Pr'!C1909 = "", "", 'CLZ Pr'!C1909)</f>
        <v/>
      </c>
      <c r="B1909">
        <f>'CLZ Pr'!O1909</f>
        <v>0</v>
      </c>
      <c r="C1909" s="14">
        <f>'CLZ Pr'!H1909</f>
        <v>0</v>
      </c>
      <c r="D1909">
        <f>'CLZ Pr'!W1909</f>
        <v>0</v>
      </c>
      <c r="E1909">
        <f>'CLZ Pr'!B1909</f>
        <v>0</v>
      </c>
      <c r="F1909">
        <f>'CLZ Pr'!N1909</f>
        <v>0</v>
      </c>
      <c r="G1909">
        <f>'CLZ Pr'!X1909</f>
        <v>0</v>
      </c>
      <c r="H1909">
        <f>'CLZ Pr'!E1909</f>
        <v>0</v>
      </c>
      <c r="I1909">
        <f>'CLZ Pr'!U1909</f>
        <v>0</v>
      </c>
    </row>
    <row r="1910" spans="1:9">
      <c r="A1910" s="13" t="str">
        <f>IF('CLZ Pr'!C1910 = "", "", 'CLZ Pr'!C1910)</f>
        <v/>
      </c>
      <c r="B1910">
        <f>'CLZ Pr'!O1910</f>
        <v>0</v>
      </c>
      <c r="C1910" s="14">
        <f>'CLZ Pr'!H1910</f>
        <v>0</v>
      </c>
      <c r="D1910">
        <f>'CLZ Pr'!W1910</f>
        <v>0</v>
      </c>
      <c r="E1910">
        <f>'CLZ Pr'!B1910</f>
        <v>0</v>
      </c>
      <c r="F1910">
        <f>'CLZ Pr'!N1910</f>
        <v>0</v>
      </c>
      <c r="G1910">
        <f>'CLZ Pr'!X1910</f>
        <v>0</v>
      </c>
      <c r="H1910">
        <f>'CLZ Pr'!E1910</f>
        <v>0</v>
      </c>
      <c r="I1910">
        <f>'CLZ Pr'!U1910</f>
        <v>0</v>
      </c>
    </row>
    <row r="1911" spans="1:9">
      <c r="A1911" s="13" t="str">
        <f>IF('CLZ Pr'!C1911 = "", "", 'CLZ Pr'!C1911)</f>
        <v/>
      </c>
      <c r="B1911">
        <f>'CLZ Pr'!O1911</f>
        <v>0</v>
      </c>
      <c r="C1911" s="14">
        <f>'CLZ Pr'!H1911</f>
        <v>0</v>
      </c>
      <c r="D1911">
        <f>'CLZ Pr'!W1911</f>
        <v>0</v>
      </c>
      <c r="E1911">
        <f>'CLZ Pr'!B1911</f>
        <v>0</v>
      </c>
      <c r="F1911">
        <f>'CLZ Pr'!N1911</f>
        <v>0</v>
      </c>
      <c r="G1911">
        <f>'CLZ Pr'!X1911</f>
        <v>0</v>
      </c>
      <c r="H1911">
        <f>'CLZ Pr'!E1911</f>
        <v>0</v>
      </c>
      <c r="I1911">
        <f>'CLZ Pr'!U1911</f>
        <v>0</v>
      </c>
    </row>
    <row r="1912" spans="1:9">
      <c r="A1912" s="13" t="str">
        <f>IF('CLZ Pr'!C1912 = "", "", 'CLZ Pr'!C1912)</f>
        <v/>
      </c>
      <c r="B1912">
        <f>'CLZ Pr'!O1912</f>
        <v>0</v>
      </c>
      <c r="C1912" s="14">
        <f>'CLZ Pr'!H1912</f>
        <v>0</v>
      </c>
      <c r="D1912">
        <f>'CLZ Pr'!W1912</f>
        <v>0</v>
      </c>
      <c r="E1912">
        <f>'CLZ Pr'!B1912</f>
        <v>0</v>
      </c>
      <c r="F1912">
        <f>'CLZ Pr'!N1912</f>
        <v>0</v>
      </c>
      <c r="G1912">
        <f>'CLZ Pr'!X1912</f>
        <v>0</v>
      </c>
      <c r="H1912">
        <f>'CLZ Pr'!E1912</f>
        <v>0</v>
      </c>
      <c r="I1912">
        <f>'CLZ Pr'!U1912</f>
        <v>0</v>
      </c>
    </row>
    <row r="1913" spans="1:9">
      <c r="A1913" s="13" t="str">
        <f>IF('CLZ Pr'!C1913 = "", "", 'CLZ Pr'!C1913)</f>
        <v/>
      </c>
      <c r="B1913">
        <f>'CLZ Pr'!O1913</f>
        <v>0</v>
      </c>
      <c r="C1913" s="14">
        <f>'CLZ Pr'!H1913</f>
        <v>0</v>
      </c>
      <c r="D1913">
        <f>'CLZ Pr'!W1913</f>
        <v>0</v>
      </c>
      <c r="E1913">
        <f>'CLZ Pr'!B1913</f>
        <v>0</v>
      </c>
      <c r="F1913">
        <f>'CLZ Pr'!N1913</f>
        <v>0</v>
      </c>
      <c r="G1913">
        <f>'CLZ Pr'!X1913</f>
        <v>0</v>
      </c>
      <c r="H1913">
        <f>'CLZ Pr'!E1913</f>
        <v>0</v>
      </c>
      <c r="I1913">
        <f>'CLZ Pr'!U1913</f>
        <v>0</v>
      </c>
    </row>
    <row r="1914" spans="1:9">
      <c r="A1914" s="13" t="str">
        <f>IF('CLZ Pr'!C1914 = "", "", 'CLZ Pr'!C1914)</f>
        <v/>
      </c>
      <c r="B1914">
        <f>'CLZ Pr'!O1914</f>
        <v>0</v>
      </c>
      <c r="C1914" s="14">
        <f>'CLZ Pr'!H1914</f>
        <v>0</v>
      </c>
      <c r="D1914">
        <f>'CLZ Pr'!W1914</f>
        <v>0</v>
      </c>
      <c r="E1914">
        <f>'CLZ Pr'!B1914</f>
        <v>0</v>
      </c>
      <c r="F1914">
        <f>'CLZ Pr'!N1914</f>
        <v>0</v>
      </c>
      <c r="G1914">
        <f>'CLZ Pr'!X1914</f>
        <v>0</v>
      </c>
      <c r="H1914">
        <f>'CLZ Pr'!E1914</f>
        <v>0</v>
      </c>
      <c r="I1914">
        <f>'CLZ Pr'!U1914</f>
        <v>0</v>
      </c>
    </row>
    <row r="1915" spans="1:9">
      <c r="A1915" s="13" t="str">
        <f>IF('CLZ Pr'!C1915 = "", "", 'CLZ Pr'!C1915)</f>
        <v/>
      </c>
      <c r="B1915">
        <f>'CLZ Pr'!O1915</f>
        <v>0</v>
      </c>
      <c r="C1915" s="14">
        <f>'CLZ Pr'!H1915</f>
        <v>0</v>
      </c>
      <c r="D1915">
        <f>'CLZ Pr'!W1915</f>
        <v>0</v>
      </c>
      <c r="E1915">
        <f>'CLZ Pr'!B1915</f>
        <v>0</v>
      </c>
      <c r="F1915">
        <f>'CLZ Pr'!N1915</f>
        <v>0</v>
      </c>
      <c r="G1915">
        <f>'CLZ Pr'!X1915</f>
        <v>0</v>
      </c>
      <c r="H1915">
        <f>'CLZ Pr'!E1915</f>
        <v>0</v>
      </c>
      <c r="I1915">
        <f>'CLZ Pr'!U1915</f>
        <v>0</v>
      </c>
    </row>
    <row r="1916" spans="1:9">
      <c r="A1916" s="13" t="str">
        <f>IF('CLZ Pr'!C1916 = "", "", 'CLZ Pr'!C1916)</f>
        <v/>
      </c>
      <c r="B1916">
        <f>'CLZ Pr'!O1916</f>
        <v>0</v>
      </c>
      <c r="C1916" s="14">
        <f>'CLZ Pr'!H1916</f>
        <v>0</v>
      </c>
      <c r="D1916">
        <f>'CLZ Pr'!W1916</f>
        <v>0</v>
      </c>
      <c r="E1916">
        <f>'CLZ Pr'!B1916</f>
        <v>0</v>
      </c>
      <c r="F1916">
        <f>'CLZ Pr'!N1916</f>
        <v>0</v>
      </c>
      <c r="G1916">
        <f>'CLZ Pr'!X1916</f>
        <v>0</v>
      </c>
      <c r="H1916">
        <f>'CLZ Pr'!E1916</f>
        <v>0</v>
      </c>
      <c r="I1916">
        <f>'CLZ Pr'!U1916</f>
        <v>0</v>
      </c>
    </row>
    <row r="1917" spans="1:9">
      <c r="A1917" s="13" t="str">
        <f>IF('CLZ Pr'!C1917 = "", "", 'CLZ Pr'!C1917)</f>
        <v/>
      </c>
      <c r="B1917">
        <f>'CLZ Pr'!O1917</f>
        <v>0</v>
      </c>
      <c r="C1917" s="14">
        <f>'CLZ Pr'!H1917</f>
        <v>0</v>
      </c>
      <c r="D1917">
        <f>'CLZ Pr'!W1917</f>
        <v>0</v>
      </c>
      <c r="E1917">
        <f>'CLZ Pr'!B1917</f>
        <v>0</v>
      </c>
      <c r="F1917">
        <f>'CLZ Pr'!N1917</f>
        <v>0</v>
      </c>
      <c r="G1917">
        <f>'CLZ Pr'!X1917</f>
        <v>0</v>
      </c>
      <c r="H1917">
        <f>'CLZ Pr'!E1917</f>
        <v>0</v>
      </c>
      <c r="I1917">
        <f>'CLZ Pr'!U1917</f>
        <v>0</v>
      </c>
    </row>
    <row r="1918" spans="1:9">
      <c r="A1918" s="13" t="str">
        <f>IF('CLZ Pr'!C1918 = "", "", 'CLZ Pr'!C1918)</f>
        <v/>
      </c>
      <c r="B1918">
        <f>'CLZ Pr'!O1918</f>
        <v>0</v>
      </c>
      <c r="C1918" s="14">
        <f>'CLZ Pr'!H1918</f>
        <v>0</v>
      </c>
      <c r="D1918">
        <f>'CLZ Pr'!W1918</f>
        <v>0</v>
      </c>
      <c r="E1918">
        <f>'CLZ Pr'!B1918</f>
        <v>0</v>
      </c>
      <c r="F1918">
        <f>'CLZ Pr'!N1918</f>
        <v>0</v>
      </c>
      <c r="G1918">
        <f>'CLZ Pr'!X1918</f>
        <v>0</v>
      </c>
      <c r="H1918">
        <f>'CLZ Pr'!E1918</f>
        <v>0</v>
      </c>
      <c r="I1918">
        <f>'CLZ Pr'!U1918</f>
        <v>0</v>
      </c>
    </row>
    <row r="1919" spans="1:9">
      <c r="A1919" s="13" t="str">
        <f>IF('CLZ Pr'!C1919 = "", "", 'CLZ Pr'!C1919)</f>
        <v/>
      </c>
      <c r="B1919">
        <f>'CLZ Pr'!O1919</f>
        <v>0</v>
      </c>
      <c r="C1919" s="14">
        <f>'CLZ Pr'!H1919</f>
        <v>0</v>
      </c>
      <c r="D1919">
        <f>'CLZ Pr'!W1919</f>
        <v>0</v>
      </c>
      <c r="E1919">
        <f>'CLZ Pr'!B1919</f>
        <v>0</v>
      </c>
      <c r="F1919">
        <f>'CLZ Pr'!N1919</f>
        <v>0</v>
      </c>
      <c r="G1919">
        <f>'CLZ Pr'!X1919</f>
        <v>0</v>
      </c>
      <c r="H1919">
        <f>'CLZ Pr'!E1919</f>
        <v>0</v>
      </c>
      <c r="I1919">
        <f>'CLZ Pr'!U1919</f>
        <v>0</v>
      </c>
    </row>
    <row r="1920" spans="1:9">
      <c r="A1920" s="13" t="str">
        <f>IF('CLZ Pr'!C1920 = "", "", 'CLZ Pr'!C1920)</f>
        <v/>
      </c>
      <c r="B1920">
        <f>'CLZ Pr'!O1920</f>
        <v>0</v>
      </c>
      <c r="C1920" s="14">
        <f>'CLZ Pr'!H1920</f>
        <v>0</v>
      </c>
      <c r="D1920">
        <f>'CLZ Pr'!W1920</f>
        <v>0</v>
      </c>
      <c r="E1920">
        <f>'CLZ Pr'!B1920</f>
        <v>0</v>
      </c>
      <c r="F1920">
        <f>'CLZ Pr'!N1920</f>
        <v>0</v>
      </c>
      <c r="G1920">
        <f>'CLZ Pr'!X1920</f>
        <v>0</v>
      </c>
      <c r="H1920">
        <f>'CLZ Pr'!E1920</f>
        <v>0</v>
      </c>
      <c r="I1920">
        <f>'CLZ Pr'!U1920</f>
        <v>0</v>
      </c>
    </row>
    <row r="1921" spans="1:9">
      <c r="A1921" s="13" t="str">
        <f>IF('CLZ Pr'!C1921 = "", "", 'CLZ Pr'!C1921)</f>
        <v/>
      </c>
      <c r="B1921">
        <f>'CLZ Pr'!O1921</f>
        <v>0</v>
      </c>
      <c r="C1921" s="14">
        <f>'CLZ Pr'!H1921</f>
        <v>0</v>
      </c>
      <c r="D1921">
        <f>'CLZ Pr'!W1921</f>
        <v>0</v>
      </c>
      <c r="E1921">
        <f>'CLZ Pr'!B1921</f>
        <v>0</v>
      </c>
      <c r="F1921">
        <f>'CLZ Pr'!N1921</f>
        <v>0</v>
      </c>
      <c r="G1921">
        <f>'CLZ Pr'!X1921</f>
        <v>0</v>
      </c>
      <c r="H1921">
        <f>'CLZ Pr'!E1921</f>
        <v>0</v>
      </c>
      <c r="I1921">
        <f>'CLZ Pr'!U1921</f>
        <v>0</v>
      </c>
    </row>
    <row r="1922" spans="1:9">
      <c r="A1922" s="13" t="str">
        <f>IF('CLZ Pr'!C1922 = "", "", 'CLZ Pr'!C1922)</f>
        <v/>
      </c>
      <c r="B1922">
        <f>'CLZ Pr'!O1922</f>
        <v>0</v>
      </c>
      <c r="C1922" s="14">
        <f>'CLZ Pr'!H1922</f>
        <v>0</v>
      </c>
      <c r="D1922">
        <f>'CLZ Pr'!W1922</f>
        <v>0</v>
      </c>
      <c r="E1922">
        <f>'CLZ Pr'!B1922</f>
        <v>0</v>
      </c>
      <c r="F1922">
        <f>'CLZ Pr'!N1922</f>
        <v>0</v>
      </c>
      <c r="G1922">
        <f>'CLZ Pr'!X1922</f>
        <v>0</v>
      </c>
      <c r="H1922">
        <f>'CLZ Pr'!E1922</f>
        <v>0</v>
      </c>
      <c r="I1922">
        <f>'CLZ Pr'!U1922</f>
        <v>0</v>
      </c>
    </row>
    <row r="1923" spans="1:9">
      <c r="A1923" s="13" t="str">
        <f>IF('CLZ Pr'!C1923 = "", "", 'CLZ Pr'!C1923)</f>
        <v/>
      </c>
      <c r="B1923">
        <f>'CLZ Pr'!O1923</f>
        <v>0</v>
      </c>
      <c r="C1923" s="14">
        <f>'CLZ Pr'!H1923</f>
        <v>0</v>
      </c>
      <c r="D1923">
        <f>'CLZ Pr'!W1923</f>
        <v>0</v>
      </c>
      <c r="E1923">
        <f>'CLZ Pr'!B1923</f>
        <v>0</v>
      </c>
      <c r="F1923">
        <f>'CLZ Pr'!N1923</f>
        <v>0</v>
      </c>
      <c r="G1923">
        <f>'CLZ Pr'!X1923</f>
        <v>0</v>
      </c>
      <c r="H1923">
        <f>'CLZ Pr'!E1923</f>
        <v>0</v>
      </c>
      <c r="I1923">
        <f>'CLZ Pr'!U1923</f>
        <v>0</v>
      </c>
    </row>
    <row r="1924" spans="1:9">
      <c r="A1924" s="13" t="str">
        <f>IF('CLZ Pr'!C1924 = "", "", 'CLZ Pr'!C1924)</f>
        <v/>
      </c>
      <c r="B1924">
        <f>'CLZ Pr'!O1924</f>
        <v>0</v>
      </c>
      <c r="C1924" s="14">
        <f>'CLZ Pr'!H1924</f>
        <v>0</v>
      </c>
      <c r="D1924">
        <f>'CLZ Pr'!W1924</f>
        <v>0</v>
      </c>
      <c r="E1924">
        <f>'CLZ Pr'!B1924</f>
        <v>0</v>
      </c>
      <c r="F1924">
        <f>'CLZ Pr'!N1924</f>
        <v>0</v>
      </c>
      <c r="G1924">
        <f>'CLZ Pr'!X1924</f>
        <v>0</v>
      </c>
      <c r="H1924">
        <f>'CLZ Pr'!E1924</f>
        <v>0</v>
      </c>
      <c r="I1924">
        <f>'CLZ Pr'!U1924</f>
        <v>0</v>
      </c>
    </row>
    <row r="1925" spans="1:9">
      <c r="A1925" s="13" t="str">
        <f>IF('CLZ Pr'!C1925 = "", "", 'CLZ Pr'!C1925)</f>
        <v/>
      </c>
      <c r="B1925">
        <f>'CLZ Pr'!O1925</f>
        <v>0</v>
      </c>
      <c r="C1925" s="14">
        <f>'CLZ Pr'!H1925</f>
        <v>0</v>
      </c>
      <c r="D1925">
        <f>'CLZ Pr'!W1925</f>
        <v>0</v>
      </c>
      <c r="E1925">
        <f>'CLZ Pr'!B1925</f>
        <v>0</v>
      </c>
      <c r="F1925">
        <f>'CLZ Pr'!N1925</f>
        <v>0</v>
      </c>
      <c r="G1925">
        <f>'CLZ Pr'!X1925</f>
        <v>0</v>
      </c>
      <c r="H1925">
        <f>'CLZ Pr'!E1925</f>
        <v>0</v>
      </c>
      <c r="I1925">
        <f>'CLZ Pr'!U1925</f>
        <v>0</v>
      </c>
    </row>
    <row r="1926" spans="1:9">
      <c r="A1926" s="13" t="str">
        <f>IF('CLZ Pr'!C1926 = "", "", 'CLZ Pr'!C1926)</f>
        <v/>
      </c>
      <c r="B1926">
        <f>'CLZ Pr'!O1926</f>
        <v>0</v>
      </c>
      <c r="C1926" s="14">
        <f>'CLZ Pr'!H1926</f>
        <v>0</v>
      </c>
      <c r="D1926">
        <f>'CLZ Pr'!W1926</f>
        <v>0</v>
      </c>
      <c r="E1926">
        <f>'CLZ Pr'!B1926</f>
        <v>0</v>
      </c>
      <c r="F1926">
        <f>'CLZ Pr'!N1926</f>
        <v>0</v>
      </c>
      <c r="G1926">
        <f>'CLZ Pr'!X1926</f>
        <v>0</v>
      </c>
      <c r="H1926">
        <f>'CLZ Pr'!E1926</f>
        <v>0</v>
      </c>
      <c r="I1926">
        <f>'CLZ Pr'!U1926</f>
        <v>0</v>
      </c>
    </row>
    <row r="1927" spans="1:9">
      <c r="A1927" s="13" t="str">
        <f>IF('CLZ Pr'!C1927 = "", "", 'CLZ Pr'!C1927)</f>
        <v/>
      </c>
      <c r="B1927">
        <f>'CLZ Pr'!O1927</f>
        <v>0</v>
      </c>
      <c r="C1927" s="14">
        <f>'CLZ Pr'!H1927</f>
        <v>0</v>
      </c>
      <c r="D1927">
        <f>'CLZ Pr'!W1927</f>
        <v>0</v>
      </c>
      <c r="E1927">
        <f>'CLZ Pr'!B1927</f>
        <v>0</v>
      </c>
      <c r="F1927">
        <f>'CLZ Pr'!N1927</f>
        <v>0</v>
      </c>
      <c r="G1927">
        <f>'CLZ Pr'!X1927</f>
        <v>0</v>
      </c>
      <c r="H1927">
        <f>'CLZ Pr'!E1927</f>
        <v>0</v>
      </c>
      <c r="I1927">
        <f>'CLZ Pr'!U1927</f>
        <v>0</v>
      </c>
    </row>
    <row r="1928" spans="1:9">
      <c r="A1928" s="13" t="str">
        <f>IF('CLZ Pr'!C1928 = "", "", 'CLZ Pr'!C1928)</f>
        <v/>
      </c>
      <c r="B1928">
        <f>'CLZ Pr'!O1928</f>
        <v>0</v>
      </c>
      <c r="C1928" s="14">
        <f>'CLZ Pr'!H1928</f>
        <v>0</v>
      </c>
      <c r="D1928">
        <f>'CLZ Pr'!W1928</f>
        <v>0</v>
      </c>
      <c r="E1928">
        <f>'CLZ Pr'!B1928</f>
        <v>0</v>
      </c>
      <c r="F1928">
        <f>'CLZ Pr'!N1928</f>
        <v>0</v>
      </c>
      <c r="G1928">
        <f>'CLZ Pr'!X1928</f>
        <v>0</v>
      </c>
      <c r="H1928">
        <f>'CLZ Pr'!E1928</f>
        <v>0</v>
      </c>
      <c r="I1928">
        <f>'CLZ Pr'!U1928</f>
        <v>0</v>
      </c>
    </row>
    <row r="1929" spans="1:9">
      <c r="A1929" s="13" t="str">
        <f>IF('CLZ Pr'!C1929 = "", "", 'CLZ Pr'!C1929)</f>
        <v/>
      </c>
      <c r="B1929">
        <f>'CLZ Pr'!O1929</f>
        <v>0</v>
      </c>
      <c r="C1929" s="14">
        <f>'CLZ Pr'!H1929</f>
        <v>0</v>
      </c>
      <c r="D1929">
        <f>'CLZ Pr'!W1929</f>
        <v>0</v>
      </c>
      <c r="E1929">
        <f>'CLZ Pr'!B1929</f>
        <v>0</v>
      </c>
      <c r="F1929">
        <f>'CLZ Pr'!N1929</f>
        <v>0</v>
      </c>
      <c r="G1929">
        <f>'CLZ Pr'!X1929</f>
        <v>0</v>
      </c>
      <c r="H1929">
        <f>'CLZ Pr'!E1929</f>
        <v>0</v>
      </c>
      <c r="I1929">
        <f>'CLZ Pr'!U1929</f>
        <v>0</v>
      </c>
    </row>
    <row r="1930" spans="1:9">
      <c r="A1930" s="13" t="str">
        <f>IF('CLZ Pr'!C1930 = "", "", 'CLZ Pr'!C1930)</f>
        <v/>
      </c>
      <c r="B1930">
        <f>'CLZ Pr'!O1930</f>
        <v>0</v>
      </c>
      <c r="C1930" s="14">
        <f>'CLZ Pr'!H1930</f>
        <v>0</v>
      </c>
      <c r="D1930">
        <f>'CLZ Pr'!W1930</f>
        <v>0</v>
      </c>
      <c r="E1930">
        <f>'CLZ Pr'!B1930</f>
        <v>0</v>
      </c>
      <c r="F1930">
        <f>'CLZ Pr'!N1930</f>
        <v>0</v>
      </c>
      <c r="G1930">
        <f>'CLZ Pr'!X1930</f>
        <v>0</v>
      </c>
      <c r="H1930">
        <f>'CLZ Pr'!E1930</f>
        <v>0</v>
      </c>
      <c r="I1930">
        <f>'CLZ Pr'!U1930</f>
        <v>0</v>
      </c>
    </row>
    <row r="1931" spans="1:9">
      <c r="A1931" s="13" t="str">
        <f>IF('CLZ Pr'!C1931 = "", "", 'CLZ Pr'!C1931)</f>
        <v/>
      </c>
      <c r="B1931">
        <f>'CLZ Pr'!O1931</f>
        <v>0</v>
      </c>
      <c r="C1931" s="14">
        <f>'CLZ Pr'!H1931</f>
        <v>0</v>
      </c>
      <c r="D1931">
        <f>'CLZ Pr'!W1931</f>
        <v>0</v>
      </c>
      <c r="E1931">
        <f>'CLZ Pr'!B1931</f>
        <v>0</v>
      </c>
      <c r="F1931">
        <f>'CLZ Pr'!N1931</f>
        <v>0</v>
      </c>
      <c r="G1931">
        <f>'CLZ Pr'!X1931</f>
        <v>0</v>
      </c>
      <c r="H1931">
        <f>'CLZ Pr'!E1931</f>
        <v>0</v>
      </c>
      <c r="I1931">
        <f>'CLZ Pr'!U1931</f>
        <v>0</v>
      </c>
    </row>
    <row r="1932" spans="1:9">
      <c r="A1932" s="13" t="str">
        <f>IF('CLZ Pr'!C1932 = "", "", 'CLZ Pr'!C1932)</f>
        <v/>
      </c>
      <c r="B1932">
        <f>'CLZ Pr'!O1932</f>
        <v>0</v>
      </c>
      <c r="C1932" s="14">
        <f>'CLZ Pr'!H1932</f>
        <v>0</v>
      </c>
      <c r="D1932">
        <f>'CLZ Pr'!W1932</f>
        <v>0</v>
      </c>
      <c r="E1932">
        <f>'CLZ Pr'!B1932</f>
        <v>0</v>
      </c>
      <c r="F1932">
        <f>'CLZ Pr'!N1932</f>
        <v>0</v>
      </c>
      <c r="G1932">
        <f>'CLZ Pr'!X1932</f>
        <v>0</v>
      </c>
      <c r="H1932">
        <f>'CLZ Pr'!E1932</f>
        <v>0</v>
      </c>
      <c r="I1932">
        <f>'CLZ Pr'!U1932</f>
        <v>0</v>
      </c>
    </row>
    <row r="1933" spans="1:9">
      <c r="A1933" s="13" t="str">
        <f>IF('CLZ Pr'!C1933 = "", "", 'CLZ Pr'!C1933)</f>
        <v/>
      </c>
      <c r="B1933">
        <f>'CLZ Pr'!O1933</f>
        <v>0</v>
      </c>
      <c r="C1933" s="14">
        <f>'CLZ Pr'!H1933</f>
        <v>0</v>
      </c>
      <c r="D1933">
        <f>'CLZ Pr'!W1933</f>
        <v>0</v>
      </c>
      <c r="E1933">
        <f>'CLZ Pr'!B1933</f>
        <v>0</v>
      </c>
      <c r="F1933">
        <f>'CLZ Pr'!N1933</f>
        <v>0</v>
      </c>
      <c r="G1933">
        <f>'CLZ Pr'!X1933</f>
        <v>0</v>
      </c>
      <c r="H1933">
        <f>'CLZ Pr'!E1933</f>
        <v>0</v>
      </c>
      <c r="I1933">
        <f>'CLZ Pr'!U1933</f>
        <v>0</v>
      </c>
    </row>
    <row r="1934" spans="1:9">
      <c r="A1934" s="13" t="str">
        <f>IF('CLZ Pr'!C1934 = "", "", 'CLZ Pr'!C1934)</f>
        <v/>
      </c>
      <c r="B1934">
        <f>'CLZ Pr'!O1934</f>
        <v>0</v>
      </c>
      <c r="C1934" s="14">
        <f>'CLZ Pr'!H1934</f>
        <v>0</v>
      </c>
      <c r="D1934">
        <f>'CLZ Pr'!W1934</f>
        <v>0</v>
      </c>
      <c r="E1934">
        <f>'CLZ Pr'!B1934</f>
        <v>0</v>
      </c>
      <c r="F1934">
        <f>'CLZ Pr'!N1934</f>
        <v>0</v>
      </c>
      <c r="G1934">
        <f>'CLZ Pr'!X1934</f>
        <v>0</v>
      </c>
      <c r="H1934">
        <f>'CLZ Pr'!E1934</f>
        <v>0</v>
      </c>
      <c r="I1934">
        <f>'CLZ Pr'!U1934</f>
        <v>0</v>
      </c>
    </row>
    <row r="1935" spans="1:9">
      <c r="A1935" s="13" t="str">
        <f>IF('CLZ Pr'!C1935 = "", "", 'CLZ Pr'!C1935)</f>
        <v/>
      </c>
      <c r="B1935">
        <f>'CLZ Pr'!O1935</f>
        <v>0</v>
      </c>
      <c r="C1935" s="14">
        <f>'CLZ Pr'!H1935</f>
        <v>0</v>
      </c>
      <c r="D1935">
        <f>'CLZ Pr'!W1935</f>
        <v>0</v>
      </c>
      <c r="E1935">
        <f>'CLZ Pr'!B1935</f>
        <v>0</v>
      </c>
      <c r="F1935">
        <f>'CLZ Pr'!N1935</f>
        <v>0</v>
      </c>
      <c r="G1935">
        <f>'CLZ Pr'!X1935</f>
        <v>0</v>
      </c>
      <c r="H1935">
        <f>'CLZ Pr'!E1935</f>
        <v>0</v>
      </c>
      <c r="I1935">
        <f>'CLZ Pr'!U1935</f>
        <v>0</v>
      </c>
    </row>
    <row r="1936" spans="1:9">
      <c r="A1936" s="13" t="str">
        <f>IF('CLZ Pr'!C1936 = "", "", 'CLZ Pr'!C1936)</f>
        <v/>
      </c>
      <c r="B1936">
        <f>'CLZ Pr'!O1936</f>
        <v>0</v>
      </c>
      <c r="C1936" s="14">
        <f>'CLZ Pr'!H1936</f>
        <v>0</v>
      </c>
      <c r="D1936">
        <f>'CLZ Pr'!W1936</f>
        <v>0</v>
      </c>
      <c r="E1936">
        <f>'CLZ Pr'!B1936</f>
        <v>0</v>
      </c>
      <c r="F1936">
        <f>'CLZ Pr'!N1936</f>
        <v>0</v>
      </c>
      <c r="G1936">
        <f>'CLZ Pr'!X1936</f>
        <v>0</v>
      </c>
      <c r="H1936">
        <f>'CLZ Pr'!E1936</f>
        <v>0</v>
      </c>
      <c r="I1936">
        <f>'CLZ Pr'!U1936</f>
        <v>0</v>
      </c>
    </row>
    <row r="1937" spans="1:9">
      <c r="A1937" s="13" t="str">
        <f>IF('CLZ Pr'!C1937 = "", "", 'CLZ Pr'!C1937)</f>
        <v/>
      </c>
      <c r="B1937">
        <f>'CLZ Pr'!O1937</f>
        <v>0</v>
      </c>
      <c r="C1937" s="14">
        <f>'CLZ Pr'!H1937</f>
        <v>0</v>
      </c>
      <c r="D1937">
        <f>'CLZ Pr'!W1937</f>
        <v>0</v>
      </c>
      <c r="E1937">
        <f>'CLZ Pr'!B1937</f>
        <v>0</v>
      </c>
      <c r="F1937">
        <f>'CLZ Pr'!N1937</f>
        <v>0</v>
      </c>
      <c r="G1937">
        <f>'CLZ Pr'!X1937</f>
        <v>0</v>
      </c>
      <c r="H1937">
        <f>'CLZ Pr'!E1937</f>
        <v>0</v>
      </c>
      <c r="I1937">
        <f>'CLZ Pr'!U1937</f>
        <v>0</v>
      </c>
    </row>
    <row r="1938" spans="1:9">
      <c r="A1938" s="13" t="str">
        <f>IF('CLZ Pr'!C1938 = "", "", 'CLZ Pr'!C1938)</f>
        <v/>
      </c>
      <c r="B1938">
        <f>'CLZ Pr'!O1938</f>
        <v>0</v>
      </c>
      <c r="C1938" s="14">
        <f>'CLZ Pr'!H1938</f>
        <v>0</v>
      </c>
      <c r="D1938">
        <f>'CLZ Pr'!W1938</f>
        <v>0</v>
      </c>
      <c r="E1938">
        <f>'CLZ Pr'!B1938</f>
        <v>0</v>
      </c>
      <c r="F1938">
        <f>'CLZ Pr'!N1938</f>
        <v>0</v>
      </c>
      <c r="G1938">
        <f>'CLZ Pr'!X1938</f>
        <v>0</v>
      </c>
      <c r="H1938">
        <f>'CLZ Pr'!E1938</f>
        <v>0</v>
      </c>
      <c r="I1938">
        <f>'CLZ Pr'!U1938</f>
        <v>0</v>
      </c>
    </row>
    <row r="1939" spans="1:9">
      <c r="A1939" s="13" t="str">
        <f>IF('CLZ Pr'!C1939 = "", "", 'CLZ Pr'!C1939)</f>
        <v/>
      </c>
      <c r="B1939">
        <f>'CLZ Pr'!O1939</f>
        <v>0</v>
      </c>
      <c r="C1939" s="14">
        <f>'CLZ Pr'!H1939</f>
        <v>0</v>
      </c>
      <c r="D1939">
        <f>'CLZ Pr'!W1939</f>
        <v>0</v>
      </c>
      <c r="E1939">
        <f>'CLZ Pr'!B1939</f>
        <v>0</v>
      </c>
      <c r="F1939">
        <f>'CLZ Pr'!N1939</f>
        <v>0</v>
      </c>
      <c r="G1939">
        <f>'CLZ Pr'!X1939</f>
        <v>0</v>
      </c>
      <c r="H1939">
        <f>'CLZ Pr'!E1939</f>
        <v>0</v>
      </c>
      <c r="I1939">
        <f>'CLZ Pr'!U1939</f>
        <v>0</v>
      </c>
    </row>
    <row r="1940" spans="1:9">
      <c r="A1940" s="13" t="str">
        <f>IF('CLZ Pr'!C1940 = "", "", 'CLZ Pr'!C1940)</f>
        <v/>
      </c>
      <c r="B1940">
        <f>'CLZ Pr'!O1940</f>
        <v>0</v>
      </c>
      <c r="C1940" s="14">
        <f>'CLZ Pr'!H1940</f>
        <v>0</v>
      </c>
      <c r="D1940">
        <f>'CLZ Pr'!W1940</f>
        <v>0</v>
      </c>
      <c r="E1940">
        <f>'CLZ Pr'!B1940</f>
        <v>0</v>
      </c>
      <c r="F1940">
        <f>'CLZ Pr'!N1940</f>
        <v>0</v>
      </c>
      <c r="G1940">
        <f>'CLZ Pr'!X1940</f>
        <v>0</v>
      </c>
      <c r="H1940">
        <f>'CLZ Pr'!E1940</f>
        <v>0</v>
      </c>
      <c r="I1940">
        <f>'CLZ Pr'!U1940</f>
        <v>0</v>
      </c>
    </row>
    <row r="1941" spans="1:9">
      <c r="A1941" s="13" t="str">
        <f>IF('CLZ Pr'!C1941 = "", "", 'CLZ Pr'!C1941)</f>
        <v/>
      </c>
      <c r="B1941">
        <f>'CLZ Pr'!O1941</f>
        <v>0</v>
      </c>
      <c r="C1941" s="14">
        <f>'CLZ Pr'!H1941</f>
        <v>0</v>
      </c>
      <c r="D1941">
        <f>'CLZ Pr'!W1941</f>
        <v>0</v>
      </c>
      <c r="E1941">
        <f>'CLZ Pr'!B1941</f>
        <v>0</v>
      </c>
      <c r="F1941">
        <f>'CLZ Pr'!N1941</f>
        <v>0</v>
      </c>
      <c r="G1941">
        <f>'CLZ Pr'!X1941</f>
        <v>0</v>
      </c>
      <c r="H1941">
        <f>'CLZ Pr'!E1941</f>
        <v>0</v>
      </c>
      <c r="I1941">
        <f>'CLZ Pr'!U1941</f>
        <v>0</v>
      </c>
    </row>
    <row r="1942" spans="1:9">
      <c r="A1942" s="13" t="str">
        <f>IF('CLZ Pr'!C1942 = "", "", 'CLZ Pr'!C1942)</f>
        <v/>
      </c>
      <c r="B1942">
        <f>'CLZ Pr'!O1942</f>
        <v>0</v>
      </c>
      <c r="C1942" s="14">
        <f>'CLZ Pr'!H1942</f>
        <v>0</v>
      </c>
      <c r="D1942">
        <f>'CLZ Pr'!W1942</f>
        <v>0</v>
      </c>
      <c r="E1942">
        <f>'CLZ Pr'!B1942</f>
        <v>0</v>
      </c>
      <c r="F1942">
        <f>'CLZ Pr'!N1942</f>
        <v>0</v>
      </c>
      <c r="G1942">
        <f>'CLZ Pr'!X1942</f>
        <v>0</v>
      </c>
      <c r="H1942">
        <f>'CLZ Pr'!E1942</f>
        <v>0</v>
      </c>
      <c r="I1942">
        <f>'CLZ Pr'!U1942</f>
        <v>0</v>
      </c>
    </row>
    <row r="1943" spans="1:9">
      <c r="A1943" s="13" t="str">
        <f>IF('CLZ Pr'!C1943 = "", "", 'CLZ Pr'!C1943)</f>
        <v/>
      </c>
      <c r="B1943">
        <f>'CLZ Pr'!O1943</f>
        <v>0</v>
      </c>
      <c r="C1943" s="14">
        <f>'CLZ Pr'!H1943</f>
        <v>0</v>
      </c>
      <c r="D1943">
        <f>'CLZ Pr'!W1943</f>
        <v>0</v>
      </c>
      <c r="E1943">
        <f>'CLZ Pr'!B1943</f>
        <v>0</v>
      </c>
      <c r="F1943">
        <f>'CLZ Pr'!N1943</f>
        <v>0</v>
      </c>
      <c r="G1943">
        <f>'CLZ Pr'!X1943</f>
        <v>0</v>
      </c>
      <c r="H1943">
        <f>'CLZ Pr'!E1943</f>
        <v>0</v>
      </c>
      <c r="I1943">
        <f>'CLZ Pr'!U1943</f>
        <v>0</v>
      </c>
    </row>
    <row r="1944" spans="1:9">
      <c r="A1944" s="13" t="str">
        <f>IF('CLZ Pr'!C1944 = "", "", 'CLZ Pr'!C1944)</f>
        <v/>
      </c>
      <c r="B1944">
        <f>'CLZ Pr'!O1944</f>
        <v>0</v>
      </c>
      <c r="C1944" s="14">
        <f>'CLZ Pr'!H1944</f>
        <v>0</v>
      </c>
      <c r="D1944">
        <f>'CLZ Pr'!W1944</f>
        <v>0</v>
      </c>
      <c r="E1944">
        <f>'CLZ Pr'!B1944</f>
        <v>0</v>
      </c>
      <c r="F1944">
        <f>'CLZ Pr'!N1944</f>
        <v>0</v>
      </c>
      <c r="G1944">
        <f>'CLZ Pr'!X1944</f>
        <v>0</v>
      </c>
      <c r="H1944">
        <f>'CLZ Pr'!E1944</f>
        <v>0</v>
      </c>
      <c r="I1944">
        <f>'CLZ Pr'!U1944</f>
        <v>0</v>
      </c>
    </row>
    <row r="1945" spans="1:9">
      <c r="A1945" s="13" t="str">
        <f>IF('CLZ Pr'!C1945 = "", "", 'CLZ Pr'!C1945)</f>
        <v/>
      </c>
      <c r="B1945">
        <f>'CLZ Pr'!O1945</f>
        <v>0</v>
      </c>
      <c r="C1945" s="14">
        <f>'CLZ Pr'!H1945</f>
        <v>0</v>
      </c>
      <c r="D1945">
        <f>'CLZ Pr'!W1945</f>
        <v>0</v>
      </c>
      <c r="E1945">
        <f>'CLZ Pr'!B1945</f>
        <v>0</v>
      </c>
      <c r="F1945">
        <f>'CLZ Pr'!N1945</f>
        <v>0</v>
      </c>
      <c r="G1945">
        <f>'CLZ Pr'!X1945</f>
        <v>0</v>
      </c>
      <c r="H1945">
        <f>'CLZ Pr'!E1945</f>
        <v>0</v>
      </c>
      <c r="I1945">
        <f>'CLZ Pr'!U1945</f>
        <v>0</v>
      </c>
    </row>
    <row r="1946" spans="1:9">
      <c r="A1946" s="13" t="str">
        <f>IF('CLZ Pr'!C1946 = "", "", 'CLZ Pr'!C1946)</f>
        <v/>
      </c>
      <c r="B1946">
        <f>'CLZ Pr'!O1946</f>
        <v>0</v>
      </c>
      <c r="C1946" s="14">
        <f>'CLZ Pr'!H1946</f>
        <v>0</v>
      </c>
      <c r="D1946">
        <f>'CLZ Pr'!W1946</f>
        <v>0</v>
      </c>
      <c r="E1946">
        <f>'CLZ Pr'!B1946</f>
        <v>0</v>
      </c>
      <c r="F1946">
        <f>'CLZ Pr'!N1946</f>
        <v>0</v>
      </c>
      <c r="G1946">
        <f>'CLZ Pr'!X1946</f>
        <v>0</v>
      </c>
      <c r="H1946">
        <f>'CLZ Pr'!E1946</f>
        <v>0</v>
      </c>
      <c r="I1946">
        <f>'CLZ Pr'!U1946</f>
        <v>0</v>
      </c>
    </row>
    <row r="1947" spans="1:9">
      <c r="A1947" s="13" t="str">
        <f>IF('CLZ Pr'!C1947 = "", "", 'CLZ Pr'!C1947)</f>
        <v/>
      </c>
      <c r="B1947">
        <f>'CLZ Pr'!O1947</f>
        <v>0</v>
      </c>
      <c r="C1947" s="14">
        <f>'CLZ Pr'!H1947</f>
        <v>0</v>
      </c>
      <c r="D1947">
        <f>'CLZ Pr'!W1947</f>
        <v>0</v>
      </c>
      <c r="E1947">
        <f>'CLZ Pr'!B1947</f>
        <v>0</v>
      </c>
      <c r="F1947">
        <f>'CLZ Pr'!N1947</f>
        <v>0</v>
      </c>
      <c r="G1947">
        <f>'CLZ Pr'!X1947</f>
        <v>0</v>
      </c>
      <c r="H1947">
        <f>'CLZ Pr'!E1947</f>
        <v>0</v>
      </c>
      <c r="I1947">
        <f>'CLZ Pr'!U1947</f>
        <v>0</v>
      </c>
    </row>
    <row r="1948" spans="1:9">
      <c r="A1948" s="13" t="str">
        <f>IF('CLZ Pr'!C1948 = "", "", 'CLZ Pr'!C1948)</f>
        <v/>
      </c>
      <c r="B1948">
        <f>'CLZ Pr'!O1948</f>
        <v>0</v>
      </c>
      <c r="C1948" s="14">
        <f>'CLZ Pr'!H1948</f>
        <v>0</v>
      </c>
      <c r="D1948">
        <f>'CLZ Pr'!W1948</f>
        <v>0</v>
      </c>
      <c r="E1948">
        <f>'CLZ Pr'!B1948</f>
        <v>0</v>
      </c>
      <c r="F1948">
        <f>'CLZ Pr'!N1948</f>
        <v>0</v>
      </c>
      <c r="G1948">
        <f>'CLZ Pr'!X1948</f>
        <v>0</v>
      </c>
      <c r="H1948">
        <f>'CLZ Pr'!E1948</f>
        <v>0</v>
      </c>
      <c r="I1948">
        <f>'CLZ Pr'!U1948</f>
        <v>0</v>
      </c>
    </row>
    <row r="1949" spans="1:9">
      <c r="A1949" s="13" t="str">
        <f>IF('CLZ Pr'!C1949 = "", "", 'CLZ Pr'!C1949)</f>
        <v/>
      </c>
      <c r="B1949">
        <f>'CLZ Pr'!O1949</f>
        <v>0</v>
      </c>
      <c r="C1949" s="14">
        <f>'CLZ Pr'!H1949</f>
        <v>0</v>
      </c>
      <c r="D1949">
        <f>'CLZ Pr'!W1949</f>
        <v>0</v>
      </c>
      <c r="E1949">
        <f>'CLZ Pr'!B1949</f>
        <v>0</v>
      </c>
      <c r="F1949">
        <f>'CLZ Pr'!N1949</f>
        <v>0</v>
      </c>
      <c r="G1949">
        <f>'CLZ Pr'!X1949</f>
        <v>0</v>
      </c>
      <c r="H1949">
        <f>'CLZ Pr'!E1949</f>
        <v>0</v>
      </c>
      <c r="I1949">
        <f>'CLZ Pr'!U1949</f>
        <v>0</v>
      </c>
    </row>
    <row r="1950" spans="1:9">
      <c r="A1950" s="13" t="str">
        <f>IF('CLZ Pr'!C1950 = "", "", 'CLZ Pr'!C1950)</f>
        <v/>
      </c>
      <c r="B1950">
        <f>'CLZ Pr'!O1950</f>
        <v>0</v>
      </c>
      <c r="C1950" s="14">
        <f>'CLZ Pr'!H1950</f>
        <v>0</v>
      </c>
      <c r="D1950">
        <f>'CLZ Pr'!W1950</f>
        <v>0</v>
      </c>
      <c r="E1950">
        <f>'CLZ Pr'!B1950</f>
        <v>0</v>
      </c>
      <c r="F1950">
        <f>'CLZ Pr'!N1950</f>
        <v>0</v>
      </c>
      <c r="G1950">
        <f>'CLZ Pr'!X1950</f>
        <v>0</v>
      </c>
      <c r="H1950">
        <f>'CLZ Pr'!E1950</f>
        <v>0</v>
      </c>
      <c r="I1950">
        <f>'CLZ Pr'!U1950</f>
        <v>0</v>
      </c>
    </row>
    <row r="1951" spans="1:9">
      <c r="A1951" s="13" t="str">
        <f>IF('CLZ Pr'!C1951 = "", "", 'CLZ Pr'!C1951)</f>
        <v/>
      </c>
      <c r="B1951">
        <f>'CLZ Pr'!O1951</f>
        <v>0</v>
      </c>
      <c r="C1951" s="14">
        <f>'CLZ Pr'!H1951</f>
        <v>0</v>
      </c>
      <c r="D1951">
        <f>'CLZ Pr'!W1951</f>
        <v>0</v>
      </c>
      <c r="E1951">
        <f>'CLZ Pr'!B1951</f>
        <v>0</v>
      </c>
      <c r="F1951">
        <f>'CLZ Pr'!N1951</f>
        <v>0</v>
      </c>
      <c r="G1951">
        <f>'CLZ Pr'!X1951</f>
        <v>0</v>
      </c>
      <c r="H1951">
        <f>'CLZ Pr'!E1951</f>
        <v>0</v>
      </c>
      <c r="I1951">
        <f>'CLZ Pr'!U1951</f>
        <v>0</v>
      </c>
    </row>
    <row r="1952" spans="1:9">
      <c r="A1952" s="13" t="str">
        <f>IF('CLZ Pr'!C1952 = "", "", 'CLZ Pr'!C1952)</f>
        <v/>
      </c>
      <c r="B1952">
        <f>'CLZ Pr'!O1952</f>
        <v>0</v>
      </c>
      <c r="C1952" s="14">
        <f>'CLZ Pr'!H1952</f>
        <v>0</v>
      </c>
      <c r="D1952">
        <f>'CLZ Pr'!W1952</f>
        <v>0</v>
      </c>
      <c r="E1952">
        <f>'CLZ Pr'!B1952</f>
        <v>0</v>
      </c>
      <c r="F1952">
        <f>'CLZ Pr'!N1952</f>
        <v>0</v>
      </c>
      <c r="G1952">
        <f>'CLZ Pr'!X1952</f>
        <v>0</v>
      </c>
      <c r="H1952">
        <f>'CLZ Pr'!E1952</f>
        <v>0</v>
      </c>
      <c r="I1952">
        <f>'CLZ Pr'!U1952</f>
        <v>0</v>
      </c>
    </row>
    <row r="1953" spans="1:9">
      <c r="A1953" s="13" t="str">
        <f>IF('CLZ Pr'!C1953 = "", "", 'CLZ Pr'!C1953)</f>
        <v/>
      </c>
      <c r="B1953">
        <f>'CLZ Pr'!O1953</f>
        <v>0</v>
      </c>
      <c r="C1953" s="14">
        <f>'CLZ Pr'!H1953</f>
        <v>0</v>
      </c>
      <c r="D1953">
        <f>'CLZ Pr'!W1953</f>
        <v>0</v>
      </c>
      <c r="E1953">
        <f>'CLZ Pr'!B1953</f>
        <v>0</v>
      </c>
      <c r="F1953">
        <f>'CLZ Pr'!N1953</f>
        <v>0</v>
      </c>
      <c r="G1953">
        <f>'CLZ Pr'!X1953</f>
        <v>0</v>
      </c>
      <c r="H1953">
        <f>'CLZ Pr'!E1953</f>
        <v>0</v>
      </c>
      <c r="I1953">
        <f>'CLZ Pr'!U1953</f>
        <v>0</v>
      </c>
    </row>
    <row r="1954" spans="1:9">
      <c r="A1954" s="13" t="str">
        <f>IF('CLZ Pr'!C1954 = "", "", 'CLZ Pr'!C1954)</f>
        <v/>
      </c>
      <c r="B1954">
        <f>'CLZ Pr'!O1954</f>
        <v>0</v>
      </c>
      <c r="C1954" s="14">
        <f>'CLZ Pr'!H1954</f>
        <v>0</v>
      </c>
      <c r="D1954">
        <f>'CLZ Pr'!W1954</f>
        <v>0</v>
      </c>
      <c r="E1954">
        <f>'CLZ Pr'!B1954</f>
        <v>0</v>
      </c>
      <c r="F1954">
        <f>'CLZ Pr'!N1954</f>
        <v>0</v>
      </c>
      <c r="G1954">
        <f>'CLZ Pr'!X1954</f>
        <v>0</v>
      </c>
      <c r="H1954">
        <f>'CLZ Pr'!E1954</f>
        <v>0</v>
      </c>
      <c r="I1954">
        <f>'CLZ Pr'!U1954</f>
        <v>0</v>
      </c>
    </row>
    <row r="1955" spans="1:9">
      <c r="A1955" s="13" t="str">
        <f>IF('CLZ Pr'!C1955 = "", "", 'CLZ Pr'!C1955)</f>
        <v/>
      </c>
      <c r="B1955">
        <f>'CLZ Pr'!O1955</f>
        <v>0</v>
      </c>
      <c r="C1955" s="14">
        <f>'CLZ Pr'!H1955</f>
        <v>0</v>
      </c>
      <c r="D1955">
        <f>'CLZ Pr'!W1955</f>
        <v>0</v>
      </c>
      <c r="E1955">
        <f>'CLZ Pr'!B1955</f>
        <v>0</v>
      </c>
      <c r="F1955">
        <f>'CLZ Pr'!N1955</f>
        <v>0</v>
      </c>
      <c r="G1955">
        <f>'CLZ Pr'!X1955</f>
        <v>0</v>
      </c>
      <c r="H1955">
        <f>'CLZ Pr'!E1955</f>
        <v>0</v>
      </c>
      <c r="I1955">
        <f>'CLZ Pr'!U1955</f>
        <v>0</v>
      </c>
    </row>
    <row r="1956" spans="1:9">
      <c r="A1956" s="13" t="str">
        <f>IF('CLZ Pr'!C1956 = "", "", 'CLZ Pr'!C1956)</f>
        <v/>
      </c>
      <c r="B1956">
        <f>'CLZ Pr'!O1956</f>
        <v>0</v>
      </c>
      <c r="C1956" s="14">
        <f>'CLZ Pr'!H1956</f>
        <v>0</v>
      </c>
      <c r="D1956">
        <f>'CLZ Pr'!W1956</f>
        <v>0</v>
      </c>
      <c r="E1956">
        <f>'CLZ Pr'!B1956</f>
        <v>0</v>
      </c>
      <c r="F1956">
        <f>'CLZ Pr'!N1956</f>
        <v>0</v>
      </c>
      <c r="G1956">
        <f>'CLZ Pr'!X1956</f>
        <v>0</v>
      </c>
      <c r="H1956">
        <f>'CLZ Pr'!E1956</f>
        <v>0</v>
      </c>
      <c r="I1956">
        <f>'CLZ Pr'!U1956</f>
        <v>0</v>
      </c>
    </row>
    <row r="1957" spans="1:9">
      <c r="A1957" s="13" t="str">
        <f>IF('CLZ Pr'!C1957 = "", "", 'CLZ Pr'!C1957)</f>
        <v/>
      </c>
      <c r="B1957">
        <f>'CLZ Pr'!O1957</f>
        <v>0</v>
      </c>
      <c r="C1957" s="14">
        <f>'CLZ Pr'!H1957</f>
        <v>0</v>
      </c>
      <c r="D1957">
        <f>'CLZ Pr'!W1957</f>
        <v>0</v>
      </c>
      <c r="E1957">
        <f>'CLZ Pr'!B1957</f>
        <v>0</v>
      </c>
      <c r="F1957">
        <f>'CLZ Pr'!N1957</f>
        <v>0</v>
      </c>
      <c r="G1957">
        <f>'CLZ Pr'!X1957</f>
        <v>0</v>
      </c>
      <c r="H1957">
        <f>'CLZ Pr'!E1957</f>
        <v>0</v>
      </c>
      <c r="I1957">
        <f>'CLZ Pr'!U1957</f>
        <v>0</v>
      </c>
    </row>
    <row r="1958" spans="1:9">
      <c r="A1958" s="13" t="str">
        <f>IF('CLZ Pr'!C1958 = "", "", 'CLZ Pr'!C1958)</f>
        <v/>
      </c>
      <c r="B1958">
        <f>'CLZ Pr'!O1958</f>
        <v>0</v>
      </c>
      <c r="C1958" s="14">
        <f>'CLZ Pr'!H1958</f>
        <v>0</v>
      </c>
      <c r="D1958">
        <f>'CLZ Pr'!W1958</f>
        <v>0</v>
      </c>
      <c r="E1958">
        <f>'CLZ Pr'!B1958</f>
        <v>0</v>
      </c>
      <c r="F1958">
        <f>'CLZ Pr'!N1958</f>
        <v>0</v>
      </c>
      <c r="G1958">
        <f>'CLZ Pr'!X1958</f>
        <v>0</v>
      </c>
      <c r="H1958">
        <f>'CLZ Pr'!E1958</f>
        <v>0</v>
      </c>
      <c r="I1958">
        <f>'CLZ Pr'!U1958</f>
        <v>0</v>
      </c>
    </row>
    <row r="1959" spans="1:9">
      <c r="A1959" s="13" t="str">
        <f>IF('CLZ Pr'!C1959 = "", "", 'CLZ Pr'!C1959)</f>
        <v/>
      </c>
      <c r="B1959">
        <f>'CLZ Pr'!O1959</f>
        <v>0</v>
      </c>
      <c r="C1959" s="14">
        <f>'CLZ Pr'!H1959</f>
        <v>0</v>
      </c>
      <c r="D1959">
        <f>'CLZ Pr'!W1959</f>
        <v>0</v>
      </c>
      <c r="E1959">
        <f>'CLZ Pr'!B1959</f>
        <v>0</v>
      </c>
      <c r="F1959">
        <f>'CLZ Pr'!N1959</f>
        <v>0</v>
      </c>
      <c r="G1959">
        <f>'CLZ Pr'!X1959</f>
        <v>0</v>
      </c>
      <c r="H1959">
        <f>'CLZ Pr'!E1959</f>
        <v>0</v>
      </c>
      <c r="I1959">
        <f>'CLZ Pr'!U1959</f>
        <v>0</v>
      </c>
    </row>
    <row r="1960" spans="1:9">
      <c r="A1960" s="13" t="str">
        <f>IF('CLZ Pr'!C1960 = "", "", 'CLZ Pr'!C1960)</f>
        <v/>
      </c>
      <c r="B1960">
        <f>'CLZ Pr'!O1960</f>
        <v>0</v>
      </c>
      <c r="C1960" s="14">
        <f>'CLZ Pr'!H1960</f>
        <v>0</v>
      </c>
      <c r="D1960">
        <f>'CLZ Pr'!W1960</f>
        <v>0</v>
      </c>
      <c r="E1960">
        <f>'CLZ Pr'!B1960</f>
        <v>0</v>
      </c>
      <c r="F1960">
        <f>'CLZ Pr'!N1960</f>
        <v>0</v>
      </c>
      <c r="G1960">
        <f>'CLZ Pr'!X1960</f>
        <v>0</v>
      </c>
      <c r="H1960">
        <f>'CLZ Pr'!E1960</f>
        <v>0</v>
      </c>
      <c r="I1960">
        <f>'CLZ Pr'!U1960</f>
        <v>0</v>
      </c>
    </row>
    <row r="1961" spans="1:9">
      <c r="A1961" s="13" t="str">
        <f>IF('CLZ Pr'!C1961 = "", "", 'CLZ Pr'!C1961)</f>
        <v/>
      </c>
      <c r="B1961">
        <f>'CLZ Pr'!O1961</f>
        <v>0</v>
      </c>
      <c r="C1961" s="14">
        <f>'CLZ Pr'!H1961</f>
        <v>0</v>
      </c>
      <c r="D1961">
        <f>'CLZ Pr'!W1961</f>
        <v>0</v>
      </c>
      <c r="E1961">
        <f>'CLZ Pr'!B1961</f>
        <v>0</v>
      </c>
      <c r="F1961">
        <f>'CLZ Pr'!N1961</f>
        <v>0</v>
      </c>
      <c r="G1961">
        <f>'CLZ Pr'!X1961</f>
        <v>0</v>
      </c>
      <c r="H1961">
        <f>'CLZ Pr'!E1961</f>
        <v>0</v>
      </c>
      <c r="I1961">
        <f>'CLZ Pr'!U1961</f>
        <v>0</v>
      </c>
    </row>
    <row r="1962" spans="1:9">
      <c r="A1962" s="13" t="str">
        <f>IF('CLZ Pr'!C1962 = "", "", 'CLZ Pr'!C1962)</f>
        <v/>
      </c>
      <c r="B1962">
        <f>'CLZ Pr'!O1962</f>
        <v>0</v>
      </c>
      <c r="C1962" s="14">
        <f>'CLZ Pr'!H1962</f>
        <v>0</v>
      </c>
      <c r="D1962">
        <f>'CLZ Pr'!W1962</f>
        <v>0</v>
      </c>
      <c r="E1962">
        <f>'CLZ Pr'!B1962</f>
        <v>0</v>
      </c>
      <c r="F1962">
        <f>'CLZ Pr'!N1962</f>
        <v>0</v>
      </c>
      <c r="G1962">
        <f>'CLZ Pr'!X1962</f>
        <v>0</v>
      </c>
      <c r="H1962">
        <f>'CLZ Pr'!E1962</f>
        <v>0</v>
      </c>
      <c r="I1962">
        <f>'CLZ Pr'!U1962</f>
        <v>0</v>
      </c>
    </row>
    <row r="1963" spans="1:9">
      <c r="A1963" s="13" t="str">
        <f>IF('CLZ Pr'!C1963 = "", "", 'CLZ Pr'!C1963)</f>
        <v/>
      </c>
      <c r="B1963">
        <f>'CLZ Pr'!O1963</f>
        <v>0</v>
      </c>
      <c r="C1963" s="14">
        <f>'CLZ Pr'!H1963</f>
        <v>0</v>
      </c>
      <c r="D1963">
        <f>'CLZ Pr'!W1963</f>
        <v>0</v>
      </c>
      <c r="E1963">
        <f>'CLZ Pr'!B1963</f>
        <v>0</v>
      </c>
      <c r="F1963">
        <f>'CLZ Pr'!N1963</f>
        <v>0</v>
      </c>
      <c r="G1963">
        <f>'CLZ Pr'!X1963</f>
        <v>0</v>
      </c>
      <c r="H1963">
        <f>'CLZ Pr'!E1963</f>
        <v>0</v>
      </c>
      <c r="I1963">
        <f>'CLZ Pr'!U1963</f>
        <v>0</v>
      </c>
    </row>
    <row r="1964" spans="1:9">
      <c r="A1964" s="13" t="str">
        <f>IF('CLZ Pr'!C1964 = "", "", 'CLZ Pr'!C1964)</f>
        <v/>
      </c>
      <c r="B1964">
        <f>'CLZ Pr'!O1964</f>
        <v>0</v>
      </c>
      <c r="C1964" s="14">
        <f>'CLZ Pr'!H1964</f>
        <v>0</v>
      </c>
      <c r="D1964">
        <f>'CLZ Pr'!W1964</f>
        <v>0</v>
      </c>
      <c r="E1964">
        <f>'CLZ Pr'!B1964</f>
        <v>0</v>
      </c>
      <c r="F1964">
        <f>'CLZ Pr'!N1964</f>
        <v>0</v>
      </c>
      <c r="G1964">
        <f>'CLZ Pr'!X1964</f>
        <v>0</v>
      </c>
      <c r="H1964">
        <f>'CLZ Pr'!E1964</f>
        <v>0</v>
      </c>
      <c r="I1964">
        <f>'CLZ Pr'!U1964</f>
        <v>0</v>
      </c>
    </row>
    <row r="1965" spans="1:9">
      <c r="A1965" s="13" t="str">
        <f>IF('CLZ Pr'!C1965 = "", "", 'CLZ Pr'!C1965)</f>
        <v/>
      </c>
      <c r="B1965">
        <f>'CLZ Pr'!O1965</f>
        <v>0</v>
      </c>
      <c r="C1965" s="14">
        <f>'CLZ Pr'!H1965</f>
        <v>0</v>
      </c>
      <c r="D1965">
        <f>'CLZ Pr'!W1965</f>
        <v>0</v>
      </c>
      <c r="E1965">
        <f>'CLZ Pr'!B1965</f>
        <v>0</v>
      </c>
      <c r="F1965">
        <f>'CLZ Pr'!N1965</f>
        <v>0</v>
      </c>
      <c r="G1965">
        <f>'CLZ Pr'!X1965</f>
        <v>0</v>
      </c>
      <c r="H1965">
        <f>'CLZ Pr'!E1965</f>
        <v>0</v>
      </c>
      <c r="I1965">
        <f>'CLZ Pr'!U1965</f>
        <v>0</v>
      </c>
    </row>
    <row r="1966" spans="1:9">
      <c r="A1966" s="13" t="str">
        <f>IF('CLZ Pr'!C1966 = "", "", 'CLZ Pr'!C1966)</f>
        <v/>
      </c>
      <c r="B1966">
        <f>'CLZ Pr'!O1966</f>
        <v>0</v>
      </c>
      <c r="C1966" s="14">
        <f>'CLZ Pr'!H1966</f>
        <v>0</v>
      </c>
      <c r="D1966">
        <f>'CLZ Pr'!W1966</f>
        <v>0</v>
      </c>
      <c r="E1966">
        <f>'CLZ Pr'!B1966</f>
        <v>0</v>
      </c>
      <c r="F1966">
        <f>'CLZ Pr'!N1966</f>
        <v>0</v>
      </c>
      <c r="G1966">
        <f>'CLZ Pr'!X1966</f>
        <v>0</v>
      </c>
      <c r="H1966">
        <f>'CLZ Pr'!E1966</f>
        <v>0</v>
      </c>
      <c r="I1966">
        <f>'CLZ Pr'!U1966</f>
        <v>0</v>
      </c>
    </row>
    <row r="1967" spans="1:9">
      <c r="A1967" s="13" t="str">
        <f>IF('CLZ Pr'!C1967 = "", "", 'CLZ Pr'!C1967)</f>
        <v/>
      </c>
      <c r="B1967">
        <f>'CLZ Pr'!O1967</f>
        <v>0</v>
      </c>
      <c r="C1967" s="14">
        <f>'CLZ Pr'!H1967</f>
        <v>0</v>
      </c>
      <c r="D1967">
        <f>'CLZ Pr'!W1967</f>
        <v>0</v>
      </c>
      <c r="E1967">
        <f>'CLZ Pr'!B1967</f>
        <v>0</v>
      </c>
      <c r="F1967">
        <f>'CLZ Pr'!N1967</f>
        <v>0</v>
      </c>
      <c r="G1967">
        <f>'CLZ Pr'!X1967</f>
        <v>0</v>
      </c>
      <c r="H1967">
        <f>'CLZ Pr'!E1967</f>
        <v>0</v>
      </c>
      <c r="I1967">
        <f>'CLZ Pr'!U1967</f>
        <v>0</v>
      </c>
    </row>
    <row r="1968" spans="1:9">
      <c r="A1968" s="13" t="str">
        <f>IF('CLZ Pr'!C1968 = "", "", 'CLZ Pr'!C1968)</f>
        <v/>
      </c>
      <c r="B1968">
        <f>'CLZ Pr'!O1968</f>
        <v>0</v>
      </c>
      <c r="C1968" s="14">
        <f>'CLZ Pr'!H1968</f>
        <v>0</v>
      </c>
      <c r="D1968">
        <f>'CLZ Pr'!W1968</f>
        <v>0</v>
      </c>
      <c r="E1968">
        <f>'CLZ Pr'!B1968</f>
        <v>0</v>
      </c>
      <c r="F1968">
        <f>'CLZ Pr'!N1968</f>
        <v>0</v>
      </c>
      <c r="G1968">
        <f>'CLZ Pr'!X1968</f>
        <v>0</v>
      </c>
      <c r="H1968">
        <f>'CLZ Pr'!E1968</f>
        <v>0</v>
      </c>
      <c r="I1968">
        <f>'CLZ Pr'!U1968</f>
        <v>0</v>
      </c>
    </row>
    <row r="1969" spans="1:9">
      <c r="A1969" s="13" t="str">
        <f>IF('CLZ Pr'!C1969 = "", "", 'CLZ Pr'!C1969)</f>
        <v/>
      </c>
      <c r="B1969">
        <f>'CLZ Pr'!O1969</f>
        <v>0</v>
      </c>
      <c r="C1969" s="14">
        <f>'CLZ Pr'!H1969</f>
        <v>0</v>
      </c>
      <c r="D1969">
        <f>'CLZ Pr'!W1969</f>
        <v>0</v>
      </c>
      <c r="E1969">
        <f>'CLZ Pr'!B1969</f>
        <v>0</v>
      </c>
      <c r="F1969">
        <f>'CLZ Pr'!N1969</f>
        <v>0</v>
      </c>
      <c r="G1969">
        <f>'CLZ Pr'!X1969</f>
        <v>0</v>
      </c>
      <c r="H1969">
        <f>'CLZ Pr'!E1969</f>
        <v>0</v>
      </c>
      <c r="I1969">
        <f>'CLZ Pr'!U1969</f>
        <v>0</v>
      </c>
    </row>
    <row r="1970" spans="1:9">
      <c r="A1970" s="13" t="str">
        <f>IF('CLZ Pr'!C1970 = "", "", 'CLZ Pr'!C1970)</f>
        <v/>
      </c>
      <c r="B1970">
        <f>'CLZ Pr'!O1970</f>
        <v>0</v>
      </c>
      <c r="C1970" s="14">
        <f>'CLZ Pr'!H1970</f>
        <v>0</v>
      </c>
      <c r="D1970">
        <f>'CLZ Pr'!W1970</f>
        <v>0</v>
      </c>
      <c r="E1970">
        <f>'CLZ Pr'!B1970</f>
        <v>0</v>
      </c>
      <c r="F1970">
        <f>'CLZ Pr'!N1970</f>
        <v>0</v>
      </c>
      <c r="G1970">
        <f>'CLZ Pr'!X1970</f>
        <v>0</v>
      </c>
      <c r="H1970">
        <f>'CLZ Pr'!E1970</f>
        <v>0</v>
      </c>
      <c r="I1970">
        <f>'CLZ Pr'!U1970</f>
        <v>0</v>
      </c>
    </row>
    <row r="1971" spans="1:9">
      <c r="A1971" s="13" t="str">
        <f>IF('CLZ Pr'!C1971 = "", "", 'CLZ Pr'!C1971)</f>
        <v/>
      </c>
      <c r="B1971">
        <f>'CLZ Pr'!O1971</f>
        <v>0</v>
      </c>
      <c r="C1971" s="14">
        <f>'CLZ Pr'!H1971</f>
        <v>0</v>
      </c>
      <c r="D1971">
        <f>'CLZ Pr'!W1971</f>
        <v>0</v>
      </c>
      <c r="E1971">
        <f>'CLZ Pr'!B1971</f>
        <v>0</v>
      </c>
      <c r="F1971">
        <f>'CLZ Pr'!N1971</f>
        <v>0</v>
      </c>
      <c r="G1971">
        <f>'CLZ Pr'!X1971</f>
        <v>0</v>
      </c>
      <c r="H1971">
        <f>'CLZ Pr'!E1971</f>
        <v>0</v>
      </c>
      <c r="I1971">
        <f>'CLZ Pr'!U1971</f>
        <v>0</v>
      </c>
    </row>
    <row r="1972" spans="1:9">
      <c r="A1972" s="13" t="str">
        <f>IF('CLZ Pr'!C1972 = "", "", 'CLZ Pr'!C1972)</f>
        <v/>
      </c>
      <c r="B1972">
        <f>'CLZ Pr'!O1972</f>
        <v>0</v>
      </c>
      <c r="C1972" s="14">
        <f>'CLZ Pr'!H1972</f>
        <v>0</v>
      </c>
      <c r="D1972">
        <f>'CLZ Pr'!W1972</f>
        <v>0</v>
      </c>
      <c r="E1972">
        <f>'CLZ Pr'!B1972</f>
        <v>0</v>
      </c>
      <c r="F1972">
        <f>'CLZ Pr'!N1972</f>
        <v>0</v>
      </c>
      <c r="G1972">
        <f>'CLZ Pr'!X1972</f>
        <v>0</v>
      </c>
      <c r="H1972">
        <f>'CLZ Pr'!E1972</f>
        <v>0</v>
      </c>
      <c r="I1972">
        <f>'CLZ Pr'!U1972</f>
        <v>0</v>
      </c>
    </row>
    <row r="1973" spans="1:9">
      <c r="A1973" s="13" t="str">
        <f>IF('CLZ Pr'!C1973 = "", "", 'CLZ Pr'!C1973)</f>
        <v/>
      </c>
      <c r="B1973">
        <f>'CLZ Pr'!O1973</f>
        <v>0</v>
      </c>
      <c r="C1973" s="14">
        <f>'CLZ Pr'!H1973</f>
        <v>0</v>
      </c>
      <c r="D1973">
        <f>'CLZ Pr'!W1973</f>
        <v>0</v>
      </c>
      <c r="E1973">
        <f>'CLZ Pr'!B1973</f>
        <v>0</v>
      </c>
      <c r="F1973">
        <f>'CLZ Pr'!N1973</f>
        <v>0</v>
      </c>
      <c r="G1973">
        <f>'CLZ Pr'!X1973</f>
        <v>0</v>
      </c>
      <c r="H1973">
        <f>'CLZ Pr'!E1973</f>
        <v>0</v>
      </c>
      <c r="I1973">
        <f>'CLZ Pr'!U1973</f>
        <v>0</v>
      </c>
    </row>
    <row r="1974" spans="1:9">
      <c r="A1974" s="13" t="str">
        <f>IF('CLZ Pr'!C1974 = "", "", 'CLZ Pr'!C1974)</f>
        <v/>
      </c>
      <c r="B1974">
        <f>'CLZ Pr'!O1974</f>
        <v>0</v>
      </c>
      <c r="C1974" s="14">
        <f>'CLZ Pr'!H1974</f>
        <v>0</v>
      </c>
      <c r="D1974">
        <f>'CLZ Pr'!W1974</f>
        <v>0</v>
      </c>
      <c r="E1974">
        <f>'CLZ Pr'!B1974</f>
        <v>0</v>
      </c>
      <c r="F1974">
        <f>'CLZ Pr'!N1974</f>
        <v>0</v>
      </c>
      <c r="G1974">
        <f>'CLZ Pr'!X1974</f>
        <v>0</v>
      </c>
      <c r="H1974">
        <f>'CLZ Pr'!E1974</f>
        <v>0</v>
      </c>
      <c r="I1974">
        <f>'CLZ Pr'!U1974</f>
        <v>0</v>
      </c>
    </row>
    <row r="1975" spans="1:9">
      <c r="A1975" s="13" t="str">
        <f>IF('CLZ Pr'!C1975 = "", "", 'CLZ Pr'!C1975)</f>
        <v/>
      </c>
      <c r="B1975">
        <f>'CLZ Pr'!O1975</f>
        <v>0</v>
      </c>
      <c r="C1975" s="14">
        <f>'CLZ Pr'!H1975</f>
        <v>0</v>
      </c>
      <c r="D1975">
        <f>'CLZ Pr'!W1975</f>
        <v>0</v>
      </c>
      <c r="E1975">
        <f>'CLZ Pr'!B1975</f>
        <v>0</v>
      </c>
      <c r="F1975">
        <f>'CLZ Pr'!N1975</f>
        <v>0</v>
      </c>
      <c r="G1975">
        <f>'CLZ Pr'!X1975</f>
        <v>0</v>
      </c>
      <c r="H1975">
        <f>'CLZ Pr'!E1975</f>
        <v>0</v>
      </c>
      <c r="I1975">
        <f>'CLZ Pr'!U1975</f>
        <v>0</v>
      </c>
    </row>
    <row r="1976" spans="1:9">
      <c r="A1976" s="13" t="str">
        <f>IF('CLZ Pr'!C1976 = "", "", 'CLZ Pr'!C1976)</f>
        <v/>
      </c>
      <c r="B1976">
        <f>'CLZ Pr'!O1976</f>
        <v>0</v>
      </c>
      <c r="C1976" s="14">
        <f>'CLZ Pr'!H1976</f>
        <v>0</v>
      </c>
      <c r="D1976">
        <f>'CLZ Pr'!W1976</f>
        <v>0</v>
      </c>
      <c r="E1976">
        <f>'CLZ Pr'!B1976</f>
        <v>0</v>
      </c>
      <c r="F1976">
        <f>'CLZ Pr'!N1976</f>
        <v>0</v>
      </c>
      <c r="G1976">
        <f>'CLZ Pr'!X1976</f>
        <v>0</v>
      </c>
      <c r="H1976">
        <f>'CLZ Pr'!E1976</f>
        <v>0</v>
      </c>
      <c r="I1976">
        <f>'CLZ Pr'!U1976</f>
        <v>0</v>
      </c>
    </row>
    <row r="1977" spans="1:9">
      <c r="A1977" s="13" t="str">
        <f>IF('CLZ Pr'!C1977 = "", "", 'CLZ Pr'!C1977)</f>
        <v/>
      </c>
      <c r="B1977">
        <f>'CLZ Pr'!O1977</f>
        <v>0</v>
      </c>
      <c r="C1977" s="14">
        <f>'CLZ Pr'!H1977</f>
        <v>0</v>
      </c>
      <c r="D1977">
        <f>'CLZ Pr'!W1977</f>
        <v>0</v>
      </c>
      <c r="E1977">
        <f>'CLZ Pr'!B1977</f>
        <v>0</v>
      </c>
      <c r="F1977">
        <f>'CLZ Pr'!N1977</f>
        <v>0</v>
      </c>
      <c r="G1977">
        <f>'CLZ Pr'!X1977</f>
        <v>0</v>
      </c>
      <c r="H1977">
        <f>'CLZ Pr'!E1977</f>
        <v>0</v>
      </c>
      <c r="I1977">
        <f>'CLZ Pr'!U1977</f>
        <v>0</v>
      </c>
    </row>
    <row r="1978" spans="1:9">
      <c r="A1978" s="13" t="str">
        <f>IF('CLZ Pr'!C1978 = "", "", 'CLZ Pr'!C1978)</f>
        <v/>
      </c>
      <c r="B1978">
        <f>'CLZ Pr'!O1978</f>
        <v>0</v>
      </c>
      <c r="C1978" s="14">
        <f>'CLZ Pr'!H1978</f>
        <v>0</v>
      </c>
      <c r="D1978">
        <f>'CLZ Pr'!W1978</f>
        <v>0</v>
      </c>
      <c r="E1978">
        <f>'CLZ Pr'!B1978</f>
        <v>0</v>
      </c>
      <c r="F1978">
        <f>'CLZ Pr'!N1978</f>
        <v>0</v>
      </c>
      <c r="G1978">
        <f>'CLZ Pr'!X1978</f>
        <v>0</v>
      </c>
      <c r="H1978">
        <f>'CLZ Pr'!E1978</f>
        <v>0</v>
      </c>
      <c r="I1978">
        <f>'CLZ Pr'!U1978</f>
        <v>0</v>
      </c>
    </row>
    <row r="1979" spans="1:9">
      <c r="A1979" s="13" t="str">
        <f>IF('CLZ Pr'!C1979 = "", "", 'CLZ Pr'!C1979)</f>
        <v/>
      </c>
      <c r="B1979">
        <f>'CLZ Pr'!O1979</f>
        <v>0</v>
      </c>
      <c r="C1979" s="14">
        <f>'CLZ Pr'!H1979</f>
        <v>0</v>
      </c>
      <c r="D1979">
        <f>'CLZ Pr'!W1979</f>
        <v>0</v>
      </c>
      <c r="E1979">
        <f>'CLZ Pr'!B1979</f>
        <v>0</v>
      </c>
      <c r="F1979">
        <f>'CLZ Pr'!N1979</f>
        <v>0</v>
      </c>
      <c r="G1979">
        <f>'CLZ Pr'!X1979</f>
        <v>0</v>
      </c>
      <c r="H1979">
        <f>'CLZ Pr'!E1979</f>
        <v>0</v>
      </c>
      <c r="I1979">
        <f>'CLZ Pr'!U1979</f>
        <v>0</v>
      </c>
    </row>
    <row r="1980" spans="1:9">
      <c r="A1980" s="13" t="str">
        <f>IF('CLZ Pr'!C1980 = "", "", 'CLZ Pr'!C1980)</f>
        <v/>
      </c>
      <c r="B1980">
        <f>'CLZ Pr'!O1980</f>
        <v>0</v>
      </c>
      <c r="C1980" s="14">
        <f>'CLZ Pr'!H1980</f>
        <v>0</v>
      </c>
      <c r="D1980">
        <f>'CLZ Pr'!W1980</f>
        <v>0</v>
      </c>
      <c r="E1980">
        <f>'CLZ Pr'!B1980</f>
        <v>0</v>
      </c>
      <c r="F1980">
        <f>'CLZ Pr'!N1980</f>
        <v>0</v>
      </c>
      <c r="G1980">
        <f>'CLZ Pr'!X1980</f>
        <v>0</v>
      </c>
      <c r="H1980">
        <f>'CLZ Pr'!E1980</f>
        <v>0</v>
      </c>
      <c r="I1980">
        <f>'CLZ Pr'!U1980</f>
        <v>0</v>
      </c>
    </row>
    <row r="1981" spans="1:9">
      <c r="A1981" s="13" t="str">
        <f>IF('CLZ Pr'!C1981 = "", "", 'CLZ Pr'!C1981)</f>
        <v/>
      </c>
      <c r="B1981">
        <f>'CLZ Pr'!O1981</f>
        <v>0</v>
      </c>
      <c r="C1981" s="14">
        <f>'CLZ Pr'!H1981</f>
        <v>0</v>
      </c>
      <c r="D1981">
        <f>'CLZ Pr'!W1981</f>
        <v>0</v>
      </c>
      <c r="E1981">
        <f>'CLZ Pr'!B1981</f>
        <v>0</v>
      </c>
      <c r="F1981">
        <f>'CLZ Pr'!N1981</f>
        <v>0</v>
      </c>
      <c r="G1981">
        <f>'CLZ Pr'!X1981</f>
        <v>0</v>
      </c>
      <c r="H1981">
        <f>'CLZ Pr'!E1981</f>
        <v>0</v>
      </c>
      <c r="I1981">
        <f>'CLZ Pr'!U1981</f>
        <v>0</v>
      </c>
    </row>
    <row r="1982" spans="1:9">
      <c r="A1982" s="13" t="str">
        <f>IF('CLZ Pr'!C1982 = "", "", 'CLZ Pr'!C1982)</f>
        <v/>
      </c>
      <c r="B1982">
        <f>'CLZ Pr'!O1982</f>
        <v>0</v>
      </c>
      <c r="C1982" s="14">
        <f>'CLZ Pr'!H1982</f>
        <v>0</v>
      </c>
      <c r="D1982">
        <f>'CLZ Pr'!W1982</f>
        <v>0</v>
      </c>
      <c r="E1982">
        <f>'CLZ Pr'!B1982</f>
        <v>0</v>
      </c>
      <c r="F1982">
        <f>'CLZ Pr'!N1982</f>
        <v>0</v>
      </c>
      <c r="G1982">
        <f>'CLZ Pr'!X1982</f>
        <v>0</v>
      </c>
      <c r="H1982">
        <f>'CLZ Pr'!E1982</f>
        <v>0</v>
      </c>
      <c r="I1982">
        <f>'CLZ Pr'!U1982</f>
        <v>0</v>
      </c>
    </row>
    <row r="1983" spans="1:9">
      <c r="A1983" s="13" t="str">
        <f>IF('CLZ Pr'!C1983 = "", "", 'CLZ Pr'!C1983)</f>
        <v/>
      </c>
      <c r="B1983">
        <f>'CLZ Pr'!O1983</f>
        <v>0</v>
      </c>
      <c r="C1983" s="14">
        <f>'CLZ Pr'!H1983</f>
        <v>0</v>
      </c>
      <c r="D1983">
        <f>'CLZ Pr'!W1983</f>
        <v>0</v>
      </c>
      <c r="E1983">
        <f>'CLZ Pr'!B1983</f>
        <v>0</v>
      </c>
      <c r="F1983">
        <f>'CLZ Pr'!N1983</f>
        <v>0</v>
      </c>
      <c r="G1983">
        <f>'CLZ Pr'!X1983</f>
        <v>0</v>
      </c>
      <c r="H1983">
        <f>'CLZ Pr'!E1983</f>
        <v>0</v>
      </c>
      <c r="I1983">
        <f>'CLZ Pr'!U1983</f>
        <v>0</v>
      </c>
    </row>
    <row r="1984" spans="1:9">
      <c r="A1984" s="13" t="str">
        <f>IF('CLZ Pr'!C1984 = "", "", 'CLZ Pr'!C1984)</f>
        <v/>
      </c>
      <c r="B1984">
        <f>'CLZ Pr'!O1984</f>
        <v>0</v>
      </c>
      <c r="C1984" s="14">
        <f>'CLZ Pr'!H1984</f>
        <v>0</v>
      </c>
      <c r="D1984">
        <f>'CLZ Pr'!W1984</f>
        <v>0</v>
      </c>
      <c r="E1984">
        <f>'CLZ Pr'!B1984</f>
        <v>0</v>
      </c>
      <c r="F1984">
        <f>'CLZ Pr'!N1984</f>
        <v>0</v>
      </c>
      <c r="G1984">
        <f>'CLZ Pr'!X1984</f>
        <v>0</v>
      </c>
      <c r="H1984">
        <f>'CLZ Pr'!E1984</f>
        <v>0</v>
      </c>
      <c r="I1984">
        <f>'CLZ Pr'!U1984</f>
        <v>0</v>
      </c>
    </row>
    <row r="1985" spans="1:9">
      <c r="A1985" s="13" t="str">
        <f>IF('CLZ Pr'!C1985 = "", "", 'CLZ Pr'!C1985)</f>
        <v/>
      </c>
      <c r="B1985">
        <f>'CLZ Pr'!O1985</f>
        <v>0</v>
      </c>
      <c r="C1985" s="14">
        <f>'CLZ Pr'!H1985</f>
        <v>0</v>
      </c>
      <c r="D1985">
        <f>'CLZ Pr'!W1985</f>
        <v>0</v>
      </c>
      <c r="E1985">
        <f>'CLZ Pr'!B1985</f>
        <v>0</v>
      </c>
      <c r="F1985">
        <f>'CLZ Pr'!N1985</f>
        <v>0</v>
      </c>
      <c r="G1985">
        <f>'CLZ Pr'!X1985</f>
        <v>0</v>
      </c>
      <c r="H1985">
        <f>'CLZ Pr'!E1985</f>
        <v>0</v>
      </c>
      <c r="I1985">
        <f>'CLZ Pr'!U1985</f>
        <v>0</v>
      </c>
    </row>
    <row r="1986" spans="1:9">
      <c r="A1986" s="13" t="str">
        <f>IF('CLZ Pr'!C1986 = "", "", 'CLZ Pr'!C1986)</f>
        <v/>
      </c>
      <c r="B1986">
        <f>'CLZ Pr'!O1986</f>
        <v>0</v>
      </c>
      <c r="C1986" s="14">
        <f>'CLZ Pr'!H1986</f>
        <v>0</v>
      </c>
      <c r="D1986">
        <f>'CLZ Pr'!W1986</f>
        <v>0</v>
      </c>
      <c r="E1986">
        <f>'CLZ Pr'!B1986</f>
        <v>0</v>
      </c>
      <c r="F1986">
        <f>'CLZ Pr'!N1986</f>
        <v>0</v>
      </c>
      <c r="G1986">
        <f>'CLZ Pr'!X1986</f>
        <v>0</v>
      </c>
      <c r="H1986">
        <f>'CLZ Pr'!E1986</f>
        <v>0</v>
      </c>
      <c r="I1986">
        <f>'CLZ Pr'!U1986</f>
        <v>0</v>
      </c>
    </row>
    <row r="1987" spans="1:9">
      <c r="A1987" s="13" t="str">
        <f>IF('CLZ Pr'!C1987 = "", "", 'CLZ Pr'!C1987)</f>
        <v/>
      </c>
      <c r="B1987">
        <f>'CLZ Pr'!O1987</f>
        <v>0</v>
      </c>
      <c r="C1987" s="14">
        <f>'CLZ Pr'!H1987</f>
        <v>0</v>
      </c>
      <c r="D1987">
        <f>'CLZ Pr'!W1987</f>
        <v>0</v>
      </c>
      <c r="E1987">
        <f>'CLZ Pr'!B1987</f>
        <v>0</v>
      </c>
      <c r="F1987">
        <f>'CLZ Pr'!N1987</f>
        <v>0</v>
      </c>
      <c r="G1987">
        <f>'CLZ Pr'!X1987</f>
        <v>0</v>
      </c>
      <c r="H1987">
        <f>'CLZ Pr'!E1987</f>
        <v>0</v>
      </c>
      <c r="I1987">
        <f>'CLZ Pr'!U1987</f>
        <v>0</v>
      </c>
    </row>
    <row r="1988" spans="1:9">
      <c r="A1988" s="13" t="str">
        <f>IF('CLZ Pr'!C1988 = "", "", 'CLZ Pr'!C1988)</f>
        <v/>
      </c>
      <c r="B1988">
        <f>'CLZ Pr'!O1988</f>
        <v>0</v>
      </c>
      <c r="C1988" s="14">
        <f>'CLZ Pr'!H1988</f>
        <v>0</v>
      </c>
      <c r="D1988">
        <f>'CLZ Pr'!W1988</f>
        <v>0</v>
      </c>
      <c r="E1988">
        <f>'CLZ Pr'!B1988</f>
        <v>0</v>
      </c>
      <c r="F1988">
        <f>'CLZ Pr'!N1988</f>
        <v>0</v>
      </c>
      <c r="G1988">
        <f>'CLZ Pr'!X1988</f>
        <v>0</v>
      </c>
      <c r="H1988">
        <f>'CLZ Pr'!E1988</f>
        <v>0</v>
      </c>
      <c r="I1988">
        <f>'CLZ Pr'!U1988</f>
        <v>0</v>
      </c>
    </row>
    <row r="1989" spans="1:9">
      <c r="A1989" s="13" t="str">
        <f>IF('CLZ Pr'!C1989 = "", "", 'CLZ Pr'!C1989)</f>
        <v/>
      </c>
      <c r="B1989">
        <f>'CLZ Pr'!O1989</f>
        <v>0</v>
      </c>
      <c r="C1989" s="14">
        <f>'CLZ Pr'!H1989</f>
        <v>0</v>
      </c>
      <c r="D1989">
        <f>'CLZ Pr'!W1989</f>
        <v>0</v>
      </c>
      <c r="E1989">
        <f>'CLZ Pr'!B1989</f>
        <v>0</v>
      </c>
      <c r="F1989">
        <f>'CLZ Pr'!N1989</f>
        <v>0</v>
      </c>
      <c r="G1989">
        <f>'CLZ Pr'!X1989</f>
        <v>0</v>
      </c>
      <c r="H1989">
        <f>'CLZ Pr'!E1989</f>
        <v>0</v>
      </c>
      <c r="I1989">
        <f>'CLZ Pr'!U1989</f>
        <v>0</v>
      </c>
    </row>
    <row r="1990" spans="1:9">
      <c r="A1990" s="13" t="str">
        <f>IF('CLZ Pr'!C1990 = "", "", 'CLZ Pr'!C1990)</f>
        <v/>
      </c>
      <c r="B1990">
        <f>'CLZ Pr'!O1990</f>
        <v>0</v>
      </c>
      <c r="C1990" s="14">
        <f>'CLZ Pr'!H1990</f>
        <v>0</v>
      </c>
      <c r="D1990">
        <f>'CLZ Pr'!W1990</f>
        <v>0</v>
      </c>
      <c r="E1990">
        <f>'CLZ Pr'!B1990</f>
        <v>0</v>
      </c>
      <c r="F1990">
        <f>'CLZ Pr'!N1990</f>
        <v>0</v>
      </c>
      <c r="G1990">
        <f>'CLZ Pr'!X1990</f>
        <v>0</v>
      </c>
      <c r="H1990">
        <f>'CLZ Pr'!E1990</f>
        <v>0</v>
      </c>
      <c r="I1990">
        <f>'CLZ Pr'!U1990</f>
        <v>0</v>
      </c>
    </row>
    <row r="1991" spans="1:9">
      <c r="A1991" s="13" t="str">
        <f>IF('CLZ Pr'!C1991 = "", "", 'CLZ Pr'!C1991)</f>
        <v/>
      </c>
      <c r="B1991">
        <f>'CLZ Pr'!O1991</f>
        <v>0</v>
      </c>
      <c r="C1991" s="14">
        <f>'CLZ Pr'!H1991</f>
        <v>0</v>
      </c>
      <c r="D1991">
        <f>'CLZ Pr'!W1991</f>
        <v>0</v>
      </c>
      <c r="E1991">
        <f>'CLZ Pr'!B1991</f>
        <v>0</v>
      </c>
      <c r="F1991">
        <f>'CLZ Pr'!N1991</f>
        <v>0</v>
      </c>
      <c r="G1991">
        <f>'CLZ Pr'!X1991</f>
        <v>0</v>
      </c>
      <c r="H1991">
        <f>'CLZ Pr'!E1991</f>
        <v>0</v>
      </c>
      <c r="I1991">
        <f>'CLZ Pr'!U1991</f>
        <v>0</v>
      </c>
    </row>
    <row r="1992" spans="1:9">
      <c r="A1992" s="13" t="str">
        <f>IF('CLZ Pr'!C1992 = "", "", 'CLZ Pr'!C1992)</f>
        <v/>
      </c>
      <c r="B1992">
        <f>'CLZ Pr'!O1992</f>
        <v>0</v>
      </c>
      <c r="C1992" s="14">
        <f>'CLZ Pr'!H1992</f>
        <v>0</v>
      </c>
      <c r="D1992">
        <f>'CLZ Pr'!W1992</f>
        <v>0</v>
      </c>
      <c r="E1992">
        <f>'CLZ Pr'!B1992</f>
        <v>0</v>
      </c>
      <c r="F1992">
        <f>'CLZ Pr'!N1992</f>
        <v>0</v>
      </c>
      <c r="G1992">
        <f>'CLZ Pr'!X1992</f>
        <v>0</v>
      </c>
      <c r="H1992">
        <f>'CLZ Pr'!E1992</f>
        <v>0</v>
      </c>
      <c r="I1992">
        <f>'CLZ Pr'!U1992</f>
        <v>0</v>
      </c>
    </row>
    <row r="1993" spans="1:9">
      <c r="A1993" s="13" t="str">
        <f>IF('CLZ Pr'!C1993 = "", "", 'CLZ Pr'!C1993)</f>
        <v/>
      </c>
      <c r="B1993">
        <f>'CLZ Pr'!O1993</f>
        <v>0</v>
      </c>
      <c r="C1993" s="14">
        <f>'CLZ Pr'!H1993</f>
        <v>0</v>
      </c>
      <c r="D1993">
        <f>'CLZ Pr'!W1993</f>
        <v>0</v>
      </c>
      <c r="E1993">
        <f>'CLZ Pr'!B1993</f>
        <v>0</v>
      </c>
      <c r="F1993">
        <f>'CLZ Pr'!N1993</f>
        <v>0</v>
      </c>
      <c r="G1993">
        <f>'CLZ Pr'!X1993</f>
        <v>0</v>
      </c>
      <c r="H1993">
        <f>'CLZ Pr'!E1993</f>
        <v>0</v>
      </c>
      <c r="I1993">
        <f>'CLZ Pr'!U1993</f>
        <v>0</v>
      </c>
    </row>
    <row r="1994" spans="1:9">
      <c r="A1994" s="13" t="str">
        <f>IF('CLZ Pr'!C1994 = "", "", 'CLZ Pr'!C1994)</f>
        <v/>
      </c>
      <c r="B1994">
        <f>'CLZ Pr'!O1994</f>
        <v>0</v>
      </c>
      <c r="C1994" s="14">
        <f>'CLZ Pr'!H1994</f>
        <v>0</v>
      </c>
      <c r="D1994">
        <f>'CLZ Pr'!W1994</f>
        <v>0</v>
      </c>
      <c r="E1994">
        <f>'CLZ Pr'!B1994</f>
        <v>0</v>
      </c>
      <c r="F1994">
        <f>'CLZ Pr'!N1994</f>
        <v>0</v>
      </c>
      <c r="G1994">
        <f>'CLZ Pr'!X1994</f>
        <v>0</v>
      </c>
      <c r="H1994">
        <f>'CLZ Pr'!E1994</f>
        <v>0</v>
      </c>
      <c r="I1994">
        <f>'CLZ Pr'!U1994</f>
        <v>0</v>
      </c>
    </row>
    <row r="1995" spans="1:9">
      <c r="A1995" s="13" t="str">
        <f>IF('CLZ Pr'!C1995 = "", "", 'CLZ Pr'!C1995)</f>
        <v/>
      </c>
      <c r="B1995">
        <f>'CLZ Pr'!O1995</f>
        <v>0</v>
      </c>
      <c r="C1995" s="14">
        <f>'CLZ Pr'!H1995</f>
        <v>0</v>
      </c>
      <c r="D1995">
        <f>'CLZ Pr'!W1995</f>
        <v>0</v>
      </c>
      <c r="E1995">
        <f>'CLZ Pr'!B1995</f>
        <v>0</v>
      </c>
      <c r="F1995">
        <f>'CLZ Pr'!N1995</f>
        <v>0</v>
      </c>
      <c r="G1995">
        <f>'CLZ Pr'!X1995</f>
        <v>0</v>
      </c>
      <c r="H1995">
        <f>'CLZ Pr'!E1995</f>
        <v>0</v>
      </c>
      <c r="I1995">
        <f>'CLZ Pr'!U1995</f>
        <v>0</v>
      </c>
    </row>
    <row r="1996" spans="1:9">
      <c r="A1996" s="13" t="str">
        <f>IF('CLZ Pr'!C1996 = "", "", 'CLZ Pr'!C1996)</f>
        <v/>
      </c>
      <c r="B1996">
        <f>'CLZ Pr'!O1996</f>
        <v>0</v>
      </c>
      <c r="C1996" s="14">
        <f>'CLZ Pr'!H1996</f>
        <v>0</v>
      </c>
      <c r="D1996">
        <f>'CLZ Pr'!W1996</f>
        <v>0</v>
      </c>
      <c r="E1996">
        <f>'CLZ Pr'!B1996</f>
        <v>0</v>
      </c>
      <c r="F1996">
        <f>'CLZ Pr'!N1996</f>
        <v>0</v>
      </c>
      <c r="G1996">
        <f>'CLZ Pr'!X1996</f>
        <v>0</v>
      </c>
      <c r="H1996">
        <f>'CLZ Pr'!E1996</f>
        <v>0</v>
      </c>
      <c r="I1996">
        <f>'CLZ Pr'!U1996</f>
        <v>0</v>
      </c>
    </row>
    <row r="1997" spans="1:9">
      <c r="A1997" s="13" t="str">
        <f>IF('CLZ Pr'!C1997 = "", "", 'CLZ Pr'!C1997)</f>
        <v/>
      </c>
      <c r="B1997">
        <f>'CLZ Pr'!O1997</f>
        <v>0</v>
      </c>
      <c r="C1997" s="14">
        <f>'CLZ Pr'!H1997</f>
        <v>0</v>
      </c>
      <c r="D1997">
        <f>'CLZ Pr'!W1997</f>
        <v>0</v>
      </c>
      <c r="E1997">
        <f>'CLZ Pr'!B1997</f>
        <v>0</v>
      </c>
      <c r="F1997">
        <f>'CLZ Pr'!N1997</f>
        <v>0</v>
      </c>
      <c r="G1997">
        <f>'CLZ Pr'!X1997</f>
        <v>0</v>
      </c>
      <c r="H1997">
        <f>'CLZ Pr'!E1997</f>
        <v>0</v>
      </c>
      <c r="I1997">
        <f>'CLZ Pr'!U1997</f>
        <v>0</v>
      </c>
    </row>
    <row r="1998" spans="1:9">
      <c r="A1998" s="13" t="str">
        <f>IF('CLZ Pr'!C1998 = "", "", 'CLZ Pr'!C1998)</f>
        <v/>
      </c>
      <c r="B1998">
        <f>'CLZ Pr'!O1998</f>
        <v>0</v>
      </c>
      <c r="C1998" s="14">
        <f>'CLZ Pr'!H1998</f>
        <v>0</v>
      </c>
      <c r="D1998">
        <f>'CLZ Pr'!W1998</f>
        <v>0</v>
      </c>
      <c r="E1998">
        <f>'CLZ Pr'!B1998</f>
        <v>0</v>
      </c>
      <c r="F1998">
        <f>'CLZ Pr'!N1998</f>
        <v>0</v>
      </c>
      <c r="G1998">
        <f>'CLZ Pr'!X1998</f>
        <v>0</v>
      </c>
      <c r="H1998">
        <f>'CLZ Pr'!E1998</f>
        <v>0</v>
      </c>
      <c r="I1998">
        <f>'CLZ Pr'!U1998</f>
        <v>0</v>
      </c>
    </row>
    <row r="1999" spans="1:9">
      <c r="A1999" s="13" t="str">
        <f>IF('CLZ Pr'!C1999 = "", "", 'CLZ Pr'!C1999)</f>
        <v/>
      </c>
      <c r="B1999">
        <f>'CLZ Pr'!O1999</f>
        <v>0</v>
      </c>
      <c r="C1999" s="14">
        <f>'CLZ Pr'!H1999</f>
        <v>0</v>
      </c>
      <c r="D1999">
        <f>'CLZ Pr'!W1999</f>
        <v>0</v>
      </c>
      <c r="E1999">
        <f>'CLZ Pr'!B1999</f>
        <v>0</v>
      </c>
      <c r="F1999">
        <f>'CLZ Pr'!N1999</f>
        <v>0</v>
      </c>
      <c r="G1999">
        <f>'CLZ Pr'!X1999</f>
        <v>0</v>
      </c>
      <c r="H1999">
        <f>'CLZ Pr'!E1999</f>
        <v>0</v>
      </c>
      <c r="I1999">
        <f>'CLZ Pr'!U1999</f>
        <v>0</v>
      </c>
    </row>
    <row r="2000" spans="1:9">
      <c r="A2000" s="13" t="str">
        <f>IF('CLZ Pr'!C2000 = "", "", 'CLZ Pr'!C2000)</f>
        <v/>
      </c>
      <c r="B2000">
        <f>'CLZ Pr'!O2000</f>
        <v>0</v>
      </c>
      <c r="C2000" s="14">
        <f>'CLZ Pr'!H2000</f>
        <v>0</v>
      </c>
      <c r="D2000">
        <f>'CLZ Pr'!W2000</f>
        <v>0</v>
      </c>
      <c r="E2000">
        <f>'CLZ Pr'!B2000</f>
        <v>0</v>
      </c>
      <c r="F2000">
        <f>'CLZ Pr'!N2000</f>
        <v>0</v>
      </c>
      <c r="G2000">
        <f>'CLZ Pr'!X2000</f>
        <v>0</v>
      </c>
      <c r="H2000">
        <f>'CLZ Pr'!E2000</f>
        <v>0</v>
      </c>
      <c r="I2000">
        <f>'CLZ Pr'!U2000</f>
        <v>0</v>
      </c>
    </row>
    <row r="2001" spans="1:9">
      <c r="A2001" s="13" t="str">
        <f>IF('CLZ Pr'!C2001 = "", "", 'CLZ Pr'!C2001)</f>
        <v/>
      </c>
      <c r="B2001">
        <f>'CLZ Pr'!O2001</f>
        <v>0</v>
      </c>
      <c r="C2001" s="14">
        <f>'CLZ Pr'!H2001</f>
        <v>0</v>
      </c>
      <c r="D2001">
        <f>'CLZ Pr'!W2001</f>
        <v>0</v>
      </c>
      <c r="E2001">
        <f>'CLZ Pr'!B2001</f>
        <v>0</v>
      </c>
      <c r="F2001">
        <f>'CLZ Pr'!N2001</f>
        <v>0</v>
      </c>
      <c r="G2001">
        <f>'CLZ Pr'!X2001</f>
        <v>0</v>
      </c>
      <c r="H2001">
        <f>'CLZ Pr'!E2001</f>
        <v>0</v>
      </c>
      <c r="I2001">
        <f>'CLZ Pr'!U2001</f>
        <v>0</v>
      </c>
    </row>
    <row r="2002" spans="1:9">
      <c r="A2002" s="13" t="str">
        <f>IF('CLZ Pr'!C2002 = "", "", 'CLZ Pr'!C2002)</f>
        <v/>
      </c>
      <c r="B2002">
        <f>'CLZ Pr'!O2002</f>
        <v>0</v>
      </c>
      <c r="C2002" s="14">
        <f>'CLZ Pr'!H2002</f>
        <v>0</v>
      </c>
      <c r="D2002">
        <f>'CLZ Pr'!W2002</f>
        <v>0</v>
      </c>
      <c r="E2002">
        <f>'CLZ Pr'!B2002</f>
        <v>0</v>
      </c>
      <c r="F2002">
        <f>'CLZ Pr'!N2002</f>
        <v>0</v>
      </c>
      <c r="G2002">
        <f>'CLZ Pr'!X2002</f>
        <v>0</v>
      </c>
      <c r="H2002">
        <f>'CLZ Pr'!E2002</f>
        <v>0</v>
      </c>
      <c r="I2002">
        <f>'CLZ Pr'!U2002</f>
        <v>0</v>
      </c>
    </row>
    <row r="2003" spans="1:9">
      <c r="A2003" s="13" t="str">
        <f>IF('CLZ Pr'!C2003 = "", "", 'CLZ Pr'!C2003)</f>
        <v/>
      </c>
      <c r="B2003">
        <f>'CLZ Pr'!O2003</f>
        <v>0</v>
      </c>
      <c r="C2003" s="14">
        <f>'CLZ Pr'!H2003</f>
        <v>0</v>
      </c>
      <c r="D2003">
        <f>'CLZ Pr'!W2003</f>
        <v>0</v>
      </c>
      <c r="E2003">
        <f>'CLZ Pr'!B2003</f>
        <v>0</v>
      </c>
      <c r="F2003">
        <f>'CLZ Pr'!N2003</f>
        <v>0</v>
      </c>
      <c r="G2003">
        <f>'CLZ Pr'!X2003</f>
        <v>0</v>
      </c>
      <c r="H2003">
        <f>'CLZ Pr'!E2003</f>
        <v>0</v>
      </c>
      <c r="I2003">
        <f>'CLZ Pr'!U2003</f>
        <v>0</v>
      </c>
    </row>
    <row r="2004" spans="1:9">
      <c r="A2004" s="13" t="str">
        <f>IF('CLZ Pr'!C2004 = "", "", 'CLZ Pr'!C2004)</f>
        <v/>
      </c>
      <c r="B2004">
        <f>'CLZ Pr'!O2004</f>
        <v>0</v>
      </c>
      <c r="C2004" s="14">
        <f>'CLZ Pr'!H2004</f>
        <v>0</v>
      </c>
      <c r="D2004">
        <f>'CLZ Pr'!W2004</f>
        <v>0</v>
      </c>
      <c r="E2004">
        <f>'CLZ Pr'!B2004</f>
        <v>0</v>
      </c>
      <c r="F2004">
        <f>'CLZ Pr'!N2004</f>
        <v>0</v>
      </c>
      <c r="G2004">
        <f>'CLZ Pr'!X2004</f>
        <v>0</v>
      </c>
      <c r="H2004">
        <f>'CLZ Pr'!E2004</f>
        <v>0</v>
      </c>
      <c r="I2004">
        <f>'CLZ Pr'!U2004</f>
        <v>0</v>
      </c>
    </row>
    <row r="2005" spans="1:9">
      <c r="A2005" s="13" t="str">
        <f>IF('CLZ Pr'!C2005 = "", "", 'CLZ Pr'!C2005)</f>
        <v/>
      </c>
      <c r="B2005">
        <f>'CLZ Pr'!O2005</f>
        <v>0</v>
      </c>
      <c r="C2005" s="14">
        <f>'CLZ Pr'!H2005</f>
        <v>0</v>
      </c>
      <c r="D2005">
        <f>'CLZ Pr'!W2005</f>
        <v>0</v>
      </c>
      <c r="E2005">
        <f>'CLZ Pr'!B2005</f>
        <v>0</v>
      </c>
      <c r="F2005">
        <f>'CLZ Pr'!N2005</f>
        <v>0</v>
      </c>
      <c r="G2005">
        <f>'CLZ Pr'!X2005</f>
        <v>0</v>
      </c>
      <c r="H2005">
        <f>'CLZ Pr'!E2005</f>
        <v>0</v>
      </c>
      <c r="I2005">
        <f>'CLZ Pr'!U2005</f>
        <v>0</v>
      </c>
    </row>
    <row r="2006" spans="1:9">
      <c r="A2006" s="13" t="str">
        <f>IF('CLZ Pr'!C2006 = "", "", 'CLZ Pr'!C2006)</f>
        <v/>
      </c>
      <c r="B2006">
        <f>'CLZ Pr'!O2006</f>
        <v>0</v>
      </c>
      <c r="C2006" s="14">
        <f>'CLZ Pr'!H2006</f>
        <v>0</v>
      </c>
      <c r="D2006">
        <f>'CLZ Pr'!W2006</f>
        <v>0</v>
      </c>
      <c r="E2006">
        <f>'CLZ Pr'!B2006</f>
        <v>0</v>
      </c>
      <c r="F2006">
        <f>'CLZ Pr'!N2006</f>
        <v>0</v>
      </c>
      <c r="G2006">
        <f>'CLZ Pr'!X2006</f>
        <v>0</v>
      </c>
      <c r="H2006">
        <f>'CLZ Pr'!E2006</f>
        <v>0</v>
      </c>
      <c r="I2006">
        <f>'CLZ Pr'!U2006</f>
        <v>0</v>
      </c>
    </row>
    <row r="2007" spans="1:9">
      <c r="A2007" s="13" t="str">
        <f>IF('CLZ Pr'!C2007 = "", "", 'CLZ Pr'!C2007)</f>
        <v/>
      </c>
      <c r="B2007">
        <f>'CLZ Pr'!O2007</f>
        <v>0</v>
      </c>
      <c r="C2007" s="14">
        <f>'CLZ Pr'!H2007</f>
        <v>0</v>
      </c>
      <c r="D2007">
        <f>'CLZ Pr'!W2007</f>
        <v>0</v>
      </c>
      <c r="E2007">
        <f>'CLZ Pr'!B2007</f>
        <v>0</v>
      </c>
      <c r="F2007">
        <f>'CLZ Pr'!N2007</f>
        <v>0</v>
      </c>
      <c r="G2007">
        <f>'CLZ Pr'!X2007</f>
        <v>0</v>
      </c>
      <c r="H2007">
        <f>'CLZ Pr'!E2007</f>
        <v>0</v>
      </c>
      <c r="I2007">
        <f>'CLZ Pr'!U2007</f>
        <v>0</v>
      </c>
    </row>
    <row r="2008" spans="1:9">
      <c r="A2008" s="13" t="str">
        <f>IF('CLZ Pr'!C2008 = "", "", 'CLZ Pr'!C2008)</f>
        <v/>
      </c>
      <c r="B2008">
        <f>'CLZ Pr'!O2008</f>
        <v>0</v>
      </c>
      <c r="C2008" s="14">
        <f>'CLZ Pr'!H2008</f>
        <v>0</v>
      </c>
      <c r="D2008">
        <f>'CLZ Pr'!W2008</f>
        <v>0</v>
      </c>
      <c r="E2008">
        <f>'CLZ Pr'!B2008</f>
        <v>0</v>
      </c>
      <c r="F2008">
        <f>'CLZ Pr'!N2008</f>
        <v>0</v>
      </c>
      <c r="G2008">
        <f>'CLZ Pr'!X2008</f>
        <v>0</v>
      </c>
      <c r="H2008">
        <f>'CLZ Pr'!E2008</f>
        <v>0</v>
      </c>
      <c r="I2008">
        <f>'CLZ Pr'!U2008</f>
        <v>0</v>
      </c>
    </row>
    <row r="2009" spans="1:9">
      <c r="A2009" s="13" t="str">
        <f>IF('CLZ Pr'!C2009 = "", "", 'CLZ Pr'!C2009)</f>
        <v/>
      </c>
      <c r="B2009">
        <f>'CLZ Pr'!O2009</f>
        <v>0</v>
      </c>
      <c r="C2009" s="14">
        <f>'CLZ Pr'!H2009</f>
        <v>0</v>
      </c>
      <c r="D2009">
        <f>'CLZ Pr'!W2009</f>
        <v>0</v>
      </c>
      <c r="E2009">
        <f>'CLZ Pr'!B2009</f>
        <v>0</v>
      </c>
      <c r="F2009">
        <f>'CLZ Pr'!N2009</f>
        <v>0</v>
      </c>
      <c r="G2009">
        <f>'CLZ Pr'!X2009</f>
        <v>0</v>
      </c>
      <c r="H2009">
        <f>'CLZ Pr'!E2009</f>
        <v>0</v>
      </c>
      <c r="I2009">
        <f>'CLZ Pr'!U2009</f>
        <v>0</v>
      </c>
    </row>
    <row r="2010" spans="1:9">
      <c r="A2010" s="13" t="str">
        <f>IF('CLZ Pr'!C2010 = "", "", 'CLZ Pr'!C2010)</f>
        <v/>
      </c>
      <c r="B2010">
        <f>'CLZ Pr'!O2010</f>
        <v>0</v>
      </c>
      <c r="C2010" s="14">
        <f>'CLZ Pr'!H2010</f>
        <v>0</v>
      </c>
      <c r="D2010">
        <f>'CLZ Pr'!W2010</f>
        <v>0</v>
      </c>
      <c r="E2010">
        <f>'CLZ Pr'!B2010</f>
        <v>0</v>
      </c>
      <c r="F2010">
        <f>'CLZ Pr'!N2010</f>
        <v>0</v>
      </c>
      <c r="G2010">
        <f>'CLZ Pr'!X2010</f>
        <v>0</v>
      </c>
      <c r="H2010">
        <f>'CLZ Pr'!E2010</f>
        <v>0</v>
      </c>
      <c r="I2010">
        <f>'CLZ Pr'!U2010</f>
        <v>0</v>
      </c>
    </row>
    <row r="2011" spans="1:9">
      <c r="A2011" s="13" t="str">
        <f>IF('CLZ Pr'!C2011 = "", "", 'CLZ Pr'!C2011)</f>
        <v/>
      </c>
      <c r="B2011">
        <f>'CLZ Pr'!O2011</f>
        <v>0</v>
      </c>
      <c r="C2011" s="14">
        <f>'CLZ Pr'!H2011</f>
        <v>0</v>
      </c>
      <c r="D2011">
        <f>'CLZ Pr'!W2011</f>
        <v>0</v>
      </c>
      <c r="E2011">
        <f>'CLZ Pr'!B2011</f>
        <v>0</v>
      </c>
      <c r="F2011">
        <f>'CLZ Pr'!N2011</f>
        <v>0</v>
      </c>
      <c r="G2011">
        <f>'CLZ Pr'!X2011</f>
        <v>0</v>
      </c>
      <c r="H2011">
        <f>'CLZ Pr'!E2011</f>
        <v>0</v>
      </c>
      <c r="I2011">
        <f>'CLZ Pr'!U2011</f>
        <v>0</v>
      </c>
    </row>
    <row r="2012" spans="1:9">
      <c r="A2012" s="13" t="str">
        <f>IF('CLZ Pr'!C2012 = "", "", 'CLZ Pr'!C2012)</f>
        <v/>
      </c>
      <c r="B2012">
        <f>'CLZ Pr'!O2012</f>
        <v>0</v>
      </c>
      <c r="C2012" s="14">
        <f>'CLZ Pr'!H2012</f>
        <v>0</v>
      </c>
      <c r="D2012">
        <f>'CLZ Pr'!W2012</f>
        <v>0</v>
      </c>
      <c r="E2012">
        <f>'CLZ Pr'!B2012</f>
        <v>0</v>
      </c>
      <c r="F2012">
        <f>'CLZ Pr'!N2012</f>
        <v>0</v>
      </c>
      <c r="G2012">
        <f>'CLZ Pr'!X2012</f>
        <v>0</v>
      </c>
      <c r="H2012">
        <f>'CLZ Pr'!E2012</f>
        <v>0</v>
      </c>
      <c r="I2012">
        <f>'CLZ Pr'!U2012</f>
        <v>0</v>
      </c>
    </row>
    <row r="2013" spans="1:9">
      <c r="A2013" s="13" t="str">
        <f>IF('CLZ Pr'!C2013 = "", "", 'CLZ Pr'!C2013)</f>
        <v/>
      </c>
      <c r="B2013">
        <f>'CLZ Pr'!O2013</f>
        <v>0</v>
      </c>
      <c r="C2013" s="14">
        <f>'CLZ Pr'!H2013</f>
        <v>0</v>
      </c>
      <c r="D2013">
        <f>'CLZ Pr'!W2013</f>
        <v>0</v>
      </c>
      <c r="E2013">
        <f>'CLZ Pr'!B2013</f>
        <v>0</v>
      </c>
      <c r="F2013">
        <f>'CLZ Pr'!N2013</f>
        <v>0</v>
      </c>
      <c r="G2013">
        <f>'CLZ Pr'!X2013</f>
        <v>0</v>
      </c>
      <c r="H2013">
        <f>'CLZ Pr'!E2013</f>
        <v>0</v>
      </c>
      <c r="I2013">
        <f>'CLZ Pr'!U2013</f>
        <v>0</v>
      </c>
    </row>
    <row r="2014" spans="1:9">
      <c r="A2014" s="13" t="str">
        <f>IF('CLZ Pr'!C2014 = "", "", 'CLZ Pr'!C2014)</f>
        <v/>
      </c>
      <c r="B2014">
        <f>'CLZ Pr'!O2014</f>
        <v>0</v>
      </c>
      <c r="C2014" s="14">
        <f>'CLZ Pr'!H2014</f>
        <v>0</v>
      </c>
      <c r="D2014">
        <f>'CLZ Pr'!W2014</f>
        <v>0</v>
      </c>
      <c r="E2014">
        <f>'CLZ Pr'!B2014</f>
        <v>0</v>
      </c>
      <c r="F2014">
        <f>'CLZ Pr'!N2014</f>
        <v>0</v>
      </c>
      <c r="G2014">
        <f>'CLZ Pr'!X2014</f>
        <v>0</v>
      </c>
      <c r="H2014">
        <f>'CLZ Pr'!E2014</f>
        <v>0</v>
      </c>
      <c r="I2014">
        <f>'CLZ Pr'!U2014</f>
        <v>0</v>
      </c>
    </row>
    <row r="2015" spans="1:9">
      <c r="A2015" s="13" t="str">
        <f>IF('CLZ Pr'!C2015 = "", "", 'CLZ Pr'!C2015)</f>
        <v/>
      </c>
      <c r="B2015">
        <f>'CLZ Pr'!O2015</f>
        <v>0</v>
      </c>
      <c r="C2015" s="14">
        <f>'CLZ Pr'!H2015</f>
        <v>0</v>
      </c>
      <c r="D2015">
        <f>'CLZ Pr'!W2015</f>
        <v>0</v>
      </c>
      <c r="E2015">
        <f>'CLZ Pr'!B2015</f>
        <v>0</v>
      </c>
      <c r="F2015">
        <f>'CLZ Pr'!N2015</f>
        <v>0</v>
      </c>
      <c r="G2015">
        <f>'CLZ Pr'!X2015</f>
        <v>0</v>
      </c>
      <c r="H2015">
        <f>'CLZ Pr'!E2015</f>
        <v>0</v>
      </c>
      <c r="I2015">
        <f>'CLZ Pr'!U2015</f>
        <v>0</v>
      </c>
    </row>
    <row r="2016" spans="1:9">
      <c r="A2016" s="13" t="str">
        <f>IF('CLZ Pr'!C2016 = "", "", 'CLZ Pr'!C2016)</f>
        <v/>
      </c>
      <c r="B2016">
        <f>'CLZ Pr'!O2016</f>
        <v>0</v>
      </c>
      <c r="C2016" s="14">
        <f>'CLZ Pr'!H2016</f>
        <v>0</v>
      </c>
      <c r="D2016">
        <f>'CLZ Pr'!W2016</f>
        <v>0</v>
      </c>
      <c r="E2016">
        <f>'CLZ Pr'!B2016</f>
        <v>0</v>
      </c>
      <c r="F2016">
        <f>'CLZ Pr'!N2016</f>
        <v>0</v>
      </c>
      <c r="G2016">
        <f>'CLZ Pr'!X2016</f>
        <v>0</v>
      </c>
      <c r="H2016">
        <f>'CLZ Pr'!E2016</f>
        <v>0</v>
      </c>
      <c r="I2016">
        <f>'CLZ Pr'!U2016</f>
        <v>0</v>
      </c>
    </row>
    <row r="2017" spans="1:9">
      <c r="A2017" s="13" t="str">
        <f>IF('CLZ Pr'!C2017 = "", "", 'CLZ Pr'!C2017)</f>
        <v/>
      </c>
      <c r="B2017">
        <f>'CLZ Pr'!O2017</f>
        <v>0</v>
      </c>
      <c r="C2017" s="14">
        <f>'CLZ Pr'!H2017</f>
        <v>0</v>
      </c>
      <c r="D2017">
        <f>'CLZ Pr'!W2017</f>
        <v>0</v>
      </c>
      <c r="E2017">
        <f>'CLZ Pr'!B2017</f>
        <v>0</v>
      </c>
      <c r="F2017">
        <f>'CLZ Pr'!N2017</f>
        <v>0</v>
      </c>
      <c r="G2017">
        <f>'CLZ Pr'!X2017</f>
        <v>0</v>
      </c>
      <c r="H2017">
        <f>'CLZ Pr'!E2017</f>
        <v>0</v>
      </c>
      <c r="I2017">
        <f>'CLZ Pr'!U2017</f>
        <v>0</v>
      </c>
    </row>
    <row r="2018" spans="1:9">
      <c r="A2018" s="13" t="str">
        <f>IF('CLZ Pr'!C2018 = "", "", 'CLZ Pr'!C2018)</f>
        <v/>
      </c>
      <c r="B2018">
        <f>'CLZ Pr'!O2018</f>
        <v>0</v>
      </c>
      <c r="C2018" s="14">
        <f>'CLZ Pr'!H2018</f>
        <v>0</v>
      </c>
      <c r="D2018">
        <f>'CLZ Pr'!W2018</f>
        <v>0</v>
      </c>
      <c r="E2018">
        <f>'CLZ Pr'!B2018</f>
        <v>0</v>
      </c>
      <c r="F2018">
        <f>'CLZ Pr'!N2018</f>
        <v>0</v>
      </c>
      <c r="G2018">
        <f>'CLZ Pr'!X2018</f>
        <v>0</v>
      </c>
      <c r="H2018">
        <f>'CLZ Pr'!E2018</f>
        <v>0</v>
      </c>
      <c r="I2018">
        <f>'CLZ Pr'!U2018</f>
        <v>0</v>
      </c>
    </row>
    <row r="2019" spans="1:9">
      <c r="A2019" s="13" t="str">
        <f>IF('CLZ Pr'!C2019 = "", "", 'CLZ Pr'!C2019)</f>
        <v/>
      </c>
      <c r="B2019">
        <f>'CLZ Pr'!O2019</f>
        <v>0</v>
      </c>
      <c r="C2019" s="14">
        <f>'CLZ Pr'!H2019</f>
        <v>0</v>
      </c>
      <c r="D2019">
        <f>'CLZ Pr'!W2019</f>
        <v>0</v>
      </c>
      <c r="E2019">
        <f>'CLZ Pr'!B2019</f>
        <v>0</v>
      </c>
      <c r="F2019">
        <f>'CLZ Pr'!N2019</f>
        <v>0</v>
      </c>
      <c r="G2019">
        <f>'CLZ Pr'!X2019</f>
        <v>0</v>
      </c>
      <c r="H2019">
        <f>'CLZ Pr'!E2019</f>
        <v>0</v>
      </c>
      <c r="I2019">
        <f>'CLZ Pr'!U2019</f>
        <v>0</v>
      </c>
    </row>
    <row r="2020" spans="1:9">
      <c r="A2020" s="13" t="str">
        <f>IF('CLZ Pr'!C2020 = "", "", 'CLZ Pr'!C2020)</f>
        <v/>
      </c>
      <c r="B2020">
        <f>'CLZ Pr'!O2020</f>
        <v>0</v>
      </c>
      <c r="C2020" s="14">
        <f>'CLZ Pr'!H2020</f>
        <v>0</v>
      </c>
      <c r="D2020">
        <f>'CLZ Pr'!W2020</f>
        <v>0</v>
      </c>
      <c r="E2020">
        <f>'CLZ Pr'!B2020</f>
        <v>0</v>
      </c>
      <c r="F2020">
        <f>'CLZ Pr'!N2020</f>
        <v>0</v>
      </c>
      <c r="G2020">
        <f>'CLZ Pr'!X2020</f>
        <v>0</v>
      </c>
      <c r="H2020">
        <f>'CLZ Pr'!E2020</f>
        <v>0</v>
      </c>
      <c r="I2020">
        <f>'CLZ Pr'!U2020</f>
        <v>0</v>
      </c>
    </row>
    <row r="2021" spans="1:9">
      <c r="A2021" s="13" t="str">
        <f>IF('CLZ Pr'!C2021 = "", "", 'CLZ Pr'!C2021)</f>
        <v/>
      </c>
      <c r="B2021">
        <f>'CLZ Pr'!O2021</f>
        <v>0</v>
      </c>
      <c r="C2021" s="14">
        <f>'CLZ Pr'!H2021</f>
        <v>0</v>
      </c>
      <c r="D2021">
        <f>'CLZ Pr'!W2021</f>
        <v>0</v>
      </c>
      <c r="E2021">
        <f>'CLZ Pr'!B2021</f>
        <v>0</v>
      </c>
      <c r="F2021">
        <f>'CLZ Pr'!N2021</f>
        <v>0</v>
      </c>
      <c r="G2021">
        <f>'CLZ Pr'!X2021</f>
        <v>0</v>
      </c>
      <c r="H2021">
        <f>'CLZ Pr'!E2021</f>
        <v>0</v>
      </c>
      <c r="I2021">
        <f>'CLZ Pr'!U2021</f>
        <v>0</v>
      </c>
    </row>
    <row r="2022" spans="1:9">
      <c r="A2022" s="13" t="str">
        <f>IF('CLZ Pr'!C2022 = "", "", 'CLZ Pr'!C2022)</f>
        <v/>
      </c>
      <c r="B2022">
        <f>'CLZ Pr'!O2022</f>
        <v>0</v>
      </c>
      <c r="C2022" s="14">
        <f>'CLZ Pr'!H2022</f>
        <v>0</v>
      </c>
      <c r="D2022">
        <f>'CLZ Pr'!W2022</f>
        <v>0</v>
      </c>
      <c r="E2022">
        <f>'CLZ Pr'!B2022</f>
        <v>0</v>
      </c>
      <c r="F2022">
        <f>'CLZ Pr'!N2022</f>
        <v>0</v>
      </c>
      <c r="G2022">
        <f>'CLZ Pr'!X2022</f>
        <v>0</v>
      </c>
      <c r="H2022">
        <f>'CLZ Pr'!E2022</f>
        <v>0</v>
      </c>
      <c r="I2022">
        <f>'CLZ Pr'!U2022</f>
        <v>0</v>
      </c>
    </row>
    <row r="2023" spans="1:9">
      <c r="A2023" s="13" t="str">
        <f>IF('CLZ Pr'!C2023 = "", "", 'CLZ Pr'!C2023)</f>
        <v/>
      </c>
      <c r="B2023">
        <f>'CLZ Pr'!O2023</f>
        <v>0</v>
      </c>
      <c r="C2023" s="14">
        <f>'CLZ Pr'!H2023</f>
        <v>0</v>
      </c>
      <c r="D2023">
        <f>'CLZ Pr'!W2023</f>
        <v>0</v>
      </c>
      <c r="E2023">
        <f>'CLZ Pr'!B2023</f>
        <v>0</v>
      </c>
      <c r="F2023">
        <f>'CLZ Pr'!N2023</f>
        <v>0</v>
      </c>
      <c r="G2023">
        <f>'CLZ Pr'!X2023</f>
        <v>0</v>
      </c>
      <c r="H2023">
        <f>'CLZ Pr'!E2023</f>
        <v>0</v>
      </c>
      <c r="I2023">
        <f>'CLZ Pr'!U2023</f>
        <v>0</v>
      </c>
    </row>
    <row r="2024" spans="1:9">
      <c r="A2024" s="13" t="str">
        <f>IF('CLZ Pr'!C2024 = "", "", 'CLZ Pr'!C2024)</f>
        <v/>
      </c>
      <c r="B2024">
        <f>'CLZ Pr'!O2024</f>
        <v>0</v>
      </c>
      <c r="C2024" s="14">
        <f>'CLZ Pr'!H2024</f>
        <v>0</v>
      </c>
      <c r="D2024">
        <f>'CLZ Pr'!W2024</f>
        <v>0</v>
      </c>
      <c r="E2024">
        <f>'CLZ Pr'!B2024</f>
        <v>0</v>
      </c>
      <c r="F2024">
        <f>'CLZ Pr'!N2024</f>
        <v>0</v>
      </c>
      <c r="G2024">
        <f>'CLZ Pr'!X2024</f>
        <v>0</v>
      </c>
      <c r="H2024">
        <f>'CLZ Pr'!E2024</f>
        <v>0</v>
      </c>
      <c r="I2024">
        <f>'CLZ Pr'!U2024</f>
        <v>0</v>
      </c>
    </row>
    <row r="2025" spans="1:9">
      <c r="A2025" s="13" t="str">
        <f>IF('CLZ Pr'!C2025 = "", "", 'CLZ Pr'!C2025)</f>
        <v/>
      </c>
      <c r="B2025">
        <f>'CLZ Pr'!O2025</f>
        <v>0</v>
      </c>
      <c r="C2025" s="14">
        <f>'CLZ Pr'!H2025</f>
        <v>0</v>
      </c>
      <c r="D2025">
        <f>'CLZ Pr'!W2025</f>
        <v>0</v>
      </c>
      <c r="E2025">
        <f>'CLZ Pr'!B2025</f>
        <v>0</v>
      </c>
      <c r="F2025">
        <f>'CLZ Pr'!N2025</f>
        <v>0</v>
      </c>
      <c r="G2025">
        <f>'CLZ Pr'!X2025</f>
        <v>0</v>
      </c>
      <c r="H2025">
        <f>'CLZ Pr'!E2025</f>
        <v>0</v>
      </c>
      <c r="I2025">
        <f>'CLZ Pr'!U2025</f>
        <v>0</v>
      </c>
    </row>
    <row r="2026" spans="1:9">
      <c r="A2026" s="13" t="str">
        <f>IF('CLZ Pr'!C2026 = "", "", 'CLZ Pr'!C2026)</f>
        <v/>
      </c>
      <c r="B2026">
        <f>'CLZ Pr'!O2026</f>
        <v>0</v>
      </c>
      <c r="C2026" s="14">
        <f>'CLZ Pr'!H2026</f>
        <v>0</v>
      </c>
      <c r="D2026">
        <f>'CLZ Pr'!W2026</f>
        <v>0</v>
      </c>
      <c r="E2026">
        <f>'CLZ Pr'!B2026</f>
        <v>0</v>
      </c>
      <c r="F2026">
        <f>'CLZ Pr'!N2026</f>
        <v>0</v>
      </c>
      <c r="G2026">
        <f>'CLZ Pr'!X2026</f>
        <v>0</v>
      </c>
      <c r="H2026">
        <f>'CLZ Pr'!E2026</f>
        <v>0</v>
      </c>
      <c r="I2026">
        <f>'CLZ Pr'!U2026</f>
        <v>0</v>
      </c>
    </row>
    <row r="2027" spans="1:9">
      <c r="A2027" s="13" t="str">
        <f>IF('CLZ Pr'!C2027 = "", "", 'CLZ Pr'!C2027)</f>
        <v/>
      </c>
      <c r="B2027">
        <f>'CLZ Pr'!O2027</f>
        <v>0</v>
      </c>
      <c r="C2027" s="14">
        <f>'CLZ Pr'!H2027</f>
        <v>0</v>
      </c>
      <c r="D2027">
        <f>'CLZ Pr'!W2027</f>
        <v>0</v>
      </c>
      <c r="E2027">
        <f>'CLZ Pr'!B2027</f>
        <v>0</v>
      </c>
      <c r="F2027">
        <f>'CLZ Pr'!N2027</f>
        <v>0</v>
      </c>
      <c r="G2027">
        <f>'CLZ Pr'!X2027</f>
        <v>0</v>
      </c>
      <c r="H2027">
        <f>'CLZ Pr'!E2027</f>
        <v>0</v>
      </c>
      <c r="I2027">
        <f>'CLZ Pr'!U2027</f>
        <v>0</v>
      </c>
    </row>
    <row r="2028" spans="1:9">
      <c r="A2028" s="13" t="str">
        <f>IF('CLZ Pr'!C2028 = "", "", 'CLZ Pr'!C2028)</f>
        <v/>
      </c>
      <c r="B2028">
        <f>'CLZ Pr'!O2028</f>
        <v>0</v>
      </c>
      <c r="C2028" s="14">
        <f>'CLZ Pr'!H2028</f>
        <v>0</v>
      </c>
      <c r="D2028">
        <f>'CLZ Pr'!W2028</f>
        <v>0</v>
      </c>
      <c r="E2028">
        <f>'CLZ Pr'!B2028</f>
        <v>0</v>
      </c>
      <c r="F2028">
        <f>'CLZ Pr'!N2028</f>
        <v>0</v>
      </c>
      <c r="G2028">
        <f>'CLZ Pr'!X2028</f>
        <v>0</v>
      </c>
      <c r="H2028">
        <f>'CLZ Pr'!E2028</f>
        <v>0</v>
      </c>
      <c r="I2028">
        <f>'CLZ Pr'!U2028</f>
        <v>0</v>
      </c>
    </row>
    <row r="2029" spans="1:9">
      <c r="A2029" s="13" t="str">
        <f>IF('CLZ Pr'!C2029 = "", "", 'CLZ Pr'!C2029)</f>
        <v/>
      </c>
      <c r="B2029">
        <f>'CLZ Pr'!O2029</f>
        <v>0</v>
      </c>
      <c r="C2029" s="14">
        <f>'CLZ Pr'!H2029</f>
        <v>0</v>
      </c>
      <c r="D2029">
        <f>'CLZ Pr'!W2029</f>
        <v>0</v>
      </c>
      <c r="E2029">
        <f>'CLZ Pr'!B2029</f>
        <v>0</v>
      </c>
      <c r="F2029">
        <f>'CLZ Pr'!N2029</f>
        <v>0</v>
      </c>
      <c r="G2029">
        <f>'CLZ Pr'!X2029</f>
        <v>0</v>
      </c>
      <c r="H2029">
        <f>'CLZ Pr'!E2029</f>
        <v>0</v>
      </c>
      <c r="I2029">
        <f>'CLZ Pr'!U2029</f>
        <v>0</v>
      </c>
    </row>
    <row r="2030" spans="1:9">
      <c r="A2030" s="13" t="str">
        <f>IF('CLZ Pr'!C2030 = "", "", 'CLZ Pr'!C2030)</f>
        <v/>
      </c>
      <c r="B2030">
        <f>'CLZ Pr'!O2030</f>
        <v>0</v>
      </c>
      <c r="C2030" s="14">
        <f>'CLZ Pr'!H2030</f>
        <v>0</v>
      </c>
      <c r="D2030">
        <f>'CLZ Pr'!W2030</f>
        <v>0</v>
      </c>
      <c r="E2030">
        <f>'CLZ Pr'!B2030</f>
        <v>0</v>
      </c>
      <c r="F2030">
        <f>'CLZ Pr'!N2030</f>
        <v>0</v>
      </c>
      <c r="G2030">
        <f>'CLZ Pr'!X2030</f>
        <v>0</v>
      </c>
      <c r="H2030">
        <f>'CLZ Pr'!E2030</f>
        <v>0</v>
      </c>
      <c r="I2030">
        <f>'CLZ Pr'!U2030</f>
        <v>0</v>
      </c>
    </row>
    <row r="2031" spans="1:9">
      <c r="A2031" s="13" t="str">
        <f>IF('CLZ Pr'!C2031 = "", "", 'CLZ Pr'!C2031)</f>
        <v/>
      </c>
      <c r="B2031">
        <f>'CLZ Pr'!O2031</f>
        <v>0</v>
      </c>
      <c r="C2031" s="14">
        <f>'CLZ Pr'!H2031</f>
        <v>0</v>
      </c>
      <c r="D2031">
        <f>'CLZ Pr'!W2031</f>
        <v>0</v>
      </c>
      <c r="E2031">
        <f>'CLZ Pr'!B2031</f>
        <v>0</v>
      </c>
      <c r="F2031">
        <f>'CLZ Pr'!N2031</f>
        <v>0</v>
      </c>
      <c r="G2031">
        <f>'CLZ Pr'!X2031</f>
        <v>0</v>
      </c>
      <c r="H2031">
        <f>'CLZ Pr'!E2031</f>
        <v>0</v>
      </c>
      <c r="I2031">
        <f>'CLZ Pr'!U2031</f>
        <v>0</v>
      </c>
    </row>
    <row r="2032" spans="1:9">
      <c r="A2032" s="13" t="str">
        <f>IF('CLZ Pr'!C2032 = "", "", 'CLZ Pr'!C2032)</f>
        <v/>
      </c>
      <c r="B2032">
        <f>'CLZ Pr'!O2032</f>
        <v>0</v>
      </c>
      <c r="C2032" s="14">
        <f>'CLZ Pr'!H2032</f>
        <v>0</v>
      </c>
      <c r="D2032">
        <f>'CLZ Pr'!W2032</f>
        <v>0</v>
      </c>
      <c r="E2032">
        <f>'CLZ Pr'!B2032</f>
        <v>0</v>
      </c>
      <c r="F2032">
        <f>'CLZ Pr'!N2032</f>
        <v>0</v>
      </c>
      <c r="G2032">
        <f>'CLZ Pr'!X2032</f>
        <v>0</v>
      </c>
      <c r="H2032">
        <f>'CLZ Pr'!E2032</f>
        <v>0</v>
      </c>
      <c r="I2032">
        <f>'CLZ Pr'!U2032</f>
        <v>0</v>
      </c>
    </row>
    <row r="2033" spans="1:9">
      <c r="A2033" s="13" t="str">
        <f>IF('CLZ Pr'!C2033 = "", "", 'CLZ Pr'!C2033)</f>
        <v/>
      </c>
      <c r="B2033">
        <f>'CLZ Pr'!O2033</f>
        <v>0</v>
      </c>
      <c r="C2033" s="14">
        <f>'CLZ Pr'!H2033</f>
        <v>0</v>
      </c>
      <c r="D2033">
        <f>'CLZ Pr'!W2033</f>
        <v>0</v>
      </c>
      <c r="E2033">
        <f>'CLZ Pr'!B2033</f>
        <v>0</v>
      </c>
      <c r="F2033">
        <f>'CLZ Pr'!N2033</f>
        <v>0</v>
      </c>
      <c r="G2033">
        <f>'CLZ Pr'!X2033</f>
        <v>0</v>
      </c>
      <c r="H2033">
        <f>'CLZ Pr'!E2033</f>
        <v>0</v>
      </c>
      <c r="I2033">
        <f>'CLZ Pr'!U2033</f>
        <v>0</v>
      </c>
    </row>
    <row r="2034" spans="1:9">
      <c r="A2034" s="13" t="str">
        <f>IF('CLZ Pr'!C2034 = "", "", 'CLZ Pr'!C2034)</f>
        <v/>
      </c>
      <c r="B2034">
        <f>'CLZ Pr'!O2034</f>
        <v>0</v>
      </c>
      <c r="C2034" s="14">
        <f>'CLZ Pr'!H2034</f>
        <v>0</v>
      </c>
      <c r="D2034">
        <f>'CLZ Pr'!W2034</f>
        <v>0</v>
      </c>
      <c r="E2034">
        <f>'CLZ Pr'!B2034</f>
        <v>0</v>
      </c>
      <c r="F2034">
        <f>'CLZ Pr'!N2034</f>
        <v>0</v>
      </c>
      <c r="G2034">
        <f>'CLZ Pr'!X2034</f>
        <v>0</v>
      </c>
      <c r="H2034">
        <f>'CLZ Pr'!E2034</f>
        <v>0</v>
      </c>
      <c r="I2034">
        <f>'CLZ Pr'!U2034</f>
        <v>0</v>
      </c>
    </row>
    <row r="2035" spans="1:9">
      <c r="A2035" s="13" t="str">
        <f>IF('CLZ Pr'!C2035 = "", "", 'CLZ Pr'!C2035)</f>
        <v/>
      </c>
      <c r="B2035">
        <f>'CLZ Pr'!O2035</f>
        <v>0</v>
      </c>
      <c r="C2035" s="14">
        <f>'CLZ Pr'!H2035</f>
        <v>0</v>
      </c>
      <c r="D2035">
        <f>'CLZ Pr'!W2035</f>
        <v>0</v>
      </c>
      <c r="E2035">
        <f>'CLZ Pr'!B2035</f>
        <v>0</v>
      </c>
      <c r="F2035">
        <f>'CLZ Pr'!N2035</f>
        <v>0</v>
      </c>
      <c r="G2035">
        <f>'CLZ Pr'!X2035</f>
        <v>0</v>
      </c>
      <c r="H2035">
        <f>'CLZ Pr'!E2035</f>
        <v>0</v>
      </c>
      <c r="I2035">
        <f>'CLZ Pr'!U2035</f>
        <v>0</v>
      </c>
    </row>
    <row r="2036" spans="1:9">
      <c r="A2036" s="13" t="str">
        <f>IF('CLZ Pr'!C2036 = "", "", 'CLZ Pr'!C2036)</f>
        <v/>
      </c>
      <c r="B2036">
        <f>'CLZ Pr'!O2036</f>
        <v>0</v>
      </c>
      <c r="C2036" s="14">
        <f>'CLZ Pr'!H2036</f>
        <v>0</v>
      </c>
      <c r="D2036">
        <f>'CLZ Pr'!W2036</f>
        <v>0</v>
      </c>
      <c r="E2036">
        <f>'CLZ Pr'!B2036</f>
        <v>0</v>
      </c>
      <c r="F2036">
        <f>'CLZ Pr'!N2036</f>
        <v>0</v>
      </c>
      <c r="G2036">
        <f>'CLZ Pr'!X2036</f>
        <v>0</v>
      </c>
      <c r="H2036">
        <f>'CLZ Pr'!E2036</f>
        <v>0</v>
      </c>
      <c r="I2036">
        <f>'CLZ Pr'!U2036</f>
        <v>0</v>
      </c>
    </row>
    <row r="2037" spans="1:9">
      <c r="A2037" s="13" t="str">
        <f>IF('CLZ Pr'!C2037 = "", "", 'CLZ Pr'!C2037)</f>
        <v/>
      </c>
      <c r="B2037">
        <f>'CLZ Pr'!O2037</f>
        <v>0</v>
      </c>
      <c r="C2037" s="14">
        <f>'CLZ Pr'!H2037</f>
        <v>0</v>
      </c>
      <c r="D2037">
        <f>'CLZ Pr'!W2037</f>
        <v>0</v>
      </c>
      <c r="E2037">
        <f>'CLZ Pr'!B2037</f>
        <v>0</v>
      </c>
      <c r="F2037">
        <f>'CLZ Pr'!N2037</f>
        <v>0</v>
      </c>
      <c r="G2037">
        <f>'CLZ Pr'!X2037</f>
        <v>0</v>
      </c>
      <c r="H2037">
        <f>'CLZ Pr'!E2037</f>
        <v>0</v>
      </c>
      <c r="I2037">
        <f>'CLZ Pr'!U2037</f>
        <v>0</v>
      </c>
    </row>
    <row r="2038" spans="1:9">
      <c r="A2038" s="13" t="str">
        <f>IF('CLZ Pr'!C2038 = "", "", 'CLZ Pr'!C2038)</f>
        <v/>
      </c>
      <c r="B2038">
        <f>'CLZ Pr'!O2038</f>
        <v>0</v>
      </c>
      <c r="C2038" s="14">
        <f>'CLZ Pr'!H2038</f>
        <v>0</v>
      </c>
      <c r="D2038">
        <f>'CLZ Pr'!W2038</f>
        <v>0</v>
      </c>
      <c r="E2038">
        <f>'CLZ Pr'!B2038</f>
        <v>0</v>
      </c>
      <c r="F2038">
        <f>'CLZ Pr'!N2038</f>
        <v>0</v>
      </c>
      <c r="G2038">
        <f>'CLZ Pr'!X2038</f>
        <v>0</v>
      </c>
      <c r="H2038">
        <f>'CLZ Pr'!E2038</f>
        <v>0</v>
      </c>
      <c r="I2038">
        <f>'CLZ Pr'!U2038</f>
        <v>0</v>
      </c>
    </row>
    <row r="2039" spans="1:9">
      <c r="A2039" s="13" t="str">
        <f>IF('CLZ Pr'!C2039 = "", "", 'CLZ Pr'!C2039)</f>
        <v/>
      </c>
      <c r="B2039">
        <f>'CLZ Pr'!O2039</f>
        <v>0</v>
      </c>
      <c r="C2039" s="14">
        <f>'CLZ Pr'!H2039</f>
        <v>0</v>
      </c>
      <c r="D2039">
        <f>'CLZ Pr'!W2039</f>
        <v>0</v>
      </c>
      <c r="E2039">
        <f>'CLZ Pr'!B2039</f>
        <v>0</v>
      </c>
      <c r="F2039">
        <f>'CLZ Pr'!N2039</f>
        <v>0</v>
      </c>
      <c r="G2039">
        <f>'CLZ Pr'!X2039</f>
        <v>0</v>
      </c>
      <c r="H2039">
        <f>'CLZ Pr'!E2039</f>
        <v>0</v>
      </c>
      <c r="I2039">
        <f>'CLZ Pr'!U2039</f>
        <v>0</v>
      </c>
    </row>
    <row r="2040" spans="1:9">
      <c r="A2040" s="13" t="str">
        <f>IF('CLZ Pr'!C2040 = "", "", 'CLZ Pr'!C2040)</f>
        <v/>
      </c>
      <c r="B2040">
        <f>'CLZ Pr'!O2040</f>
        <v>0</v>
      </c>
      <c r="C2040" s="14">
        <f>'CLZ Pr'!H2040</f>
        <v>0</v>
      </c>
      <c r="D2040">
        <f>'CLZ Pr'!W2040</f>
        <v>0</v>
      </c>
      <c r="E2040">
        <f>'CLZ Pr'!B2040</f>
        <v>0</v>
      </c>
      <c r="F2040">
        <f>'CLZ Pr'!N2040</f>
        <v>0</v>
      </c>
      <c r="G2040">
        <f>'CLZ Pr'!X2040</f>
        <v>0</v>
      </c>
      <c r="H2040">
        <f>'CLZ Pr'!E2040</f>
        <v>0</v>
      </c>
      <c r="I2040">
        <f>'CLZ Pr'!U2040</f>
        <v>0</v>
      </c>
    </row>
    <row r="2041" spans="1:9">
      <c r="A2041" s="13" t="str">
        <f>IF('CLZ Pr'!C2041 = "", "", 'CLZ Pr'!C2041)</f>
        <v/>
      </c>
      <c r="B2041">
        <f>'CLZ Pr'!O2041</f>
        <v>0</v>
      </c>
      <c r="C2041" s="14">
        <f>'CLZ Pr'!H2041</f>
        <v>0</v>
      </c>
      <c r="D2041">
        <f>'CLZ Pr'!W2041</f>
        <v>0</v>
      </c>
      <c r="E2041">
        <f>'CLZ Pr'!B2041</f>
        <v>0</v>
      </c>
      <c r="F2041">
        <f>'CLZ Pr'!N2041</f>
        <v>0</v>
      </c>
      <c r="G2041">
        <f>'CLZ Pr'!X2041</f>
        <v>0</v>
      </c>
      <c r="H2041">
        <f>'CLZ Pr'!E2041</f>
        <v>0</v>
      </c>
      <c r="I2041">
        <f>'CLZ Pr'!U2041</f>
        <v>0</v>
      </c>
    </row>
    <row r="2042" spans="1:9">
      <c r="A2042" s="13" t="str">
        <f>IF('CLZ Pr'!C2042 = "", "", 'CLZ Pr'!C2042)</f>
        <v/>
      </c>
      <c r="B2042">
        <f>'CLZ Pr'!O2042</f>
        <v>0</v>
      </c>
      <c r="C2042" s="14">
        <f>'CLZ Pr'!H2042</f>
        <v>0</v>
      </c>
      <c r="D2042">
        <f>'CLZ Pr'!W2042</f>
        <v>0</v>
      </c>
      <c r="E2042">
        <f>'CLZ Pr'!B2042</f>
        <v>0</v>
      </c>
      <c r="F2042">
        <f>'CLZ Pr'!N2042</f>
        <v>0</v>
      </c>
      <c r="G2042">
        <f>'CLZ Pr'!X2042</f>
        <v>0</v>
      </c>
      <c r="H2042">
        <f>'CLZ Pr'!E2042</f>
        <v>0</v>
      </c>
      <c r="I2042">
        <f>'CLZ Pr'!U2042</f>
        <v>0</v>
      </c>
    </row>
    <row r="2043" spans="1:9">
      <c r="A2043" s="13" t="str">
        <f>IF('CLZ Pr'!C2043 = "", "", 'CLZ Pr'!C2043)</f>
        <v/>
      </c>
      <c r="B2043">
        <f>'CLZ Pr'!O2043</f>
        <v>0</v>
      </c>
      <c r="C2043" s="14">
        <f>'CLZ Pr'!H2043</f>
        <v>0</v>
      </c>
      <c r="D2043">
        <f>'CLZ Pr'!W2043</f>
        <v>0</v>
      </c>
      <c r="E2043">
        <f>'CLZ Pr'!B2043</f>
        <v>0</v>
      </c>
      <c r="F2043">
        <f>'CLZ Pr'!N2043</f>
        <v>0</v>
      </c>
      <c r="G2043">
        <f>'CLZ Pr'!X2043</f>
        <v>0</v>
      </c>
      <c r="H2043">
        <f>'CLZ Pr'!E2043</f>
        <v>0</v>
      </c>
      <c r="I2043">
        <f>'CLZ Pr'!U2043</f>
        <v>0</v>
      </c>
    </row>
    <row r="2044" spans="1:9">
      <c r="A2044" s="13" t="str">
        <f>IF('CLZ Pr'!C2044 = "", "", 'CLZ Pr'!C2044)</f>
        <v/>
      </c>
      <c r="B2044">
        <f>'CLZ Pr'!O2044</f>
        <v>0</v>
      </c>
      <c r="C2044" s="14">
        <f>'CLZ Pr'!H2044</f>
        <v>0</v>
      </c>
      <c r="D2044">
        <f>'CLZ Pr'!W2044</f>
        <v>0</v>
      </c>
      <c r="E2044">
        <f>'CLZ Pr'!B2044</f>
        <v>0</v>
      </c>
      <c r="F2044">
        <f>'CLZ Pr'!N2044</f>
        <v>0</v>
      </c>
      <c r="G2044">
        <f>'CLZ Pr'!X2044</f>
        <v>0</v>
      </c>
      <c r="H2044">
        <f>'CLZ Pr'!E2044</f>
        <v>0</v>
      </c>
      <c r="I2044">
        <f>'CLZ Pr'!U2044</f>
        <v>0</v>
      </c>
    </row>
    <row r="2045" spans="1:9">
      <c r="A2045" s="13" t="str">
        <f>IF('CLZ Pr'!C2045 = "", "", 'CLZ Pr'!C2045)</f>
        <v/>
      </c>
      <c r="B2045">
        <f>'CLZ Pr'!O2045</f>
        <v>0</v>
      </c>
      <c r="C2045" s="14">
        <f>'CLZ Pr'!H2045</f>
        <v>0</v>
      </c>
      <c r="D2045">
        <f>'CLZ Pr'!W2045</f>
        <v>0</v>
      </c>
      <c r="E2045">
        <f>'CLZ Pr'!B2045</f>
        <v>0</v>
      </c>
      <c r="F2045">
        <f>'CLZ Pr'!N2045</f>
        <v>0</v>
      </c>
      <c r="G2045">
        <f>'CLZ Pr'!X2045</f>
        <v>0</v>
      </c>
      <c r="H2045">
        <f>'CLZ Pr'!E2045</f>
        <v>0</v>
      </c>
      <c r="I2045">
        <f>'CLZ Pr'!U2045</f>
        <v>0</v>
      </c>
    </row>
    <row r="2046" spans="1:9">
      <c r="A2046" s="13" t="str">
        <f>IF('CLZ Pr'!C2046 = "", "", 'CLZ Pr'!C2046)</f>
        <v/>
      </c>
      <c r="B2046">
        <f>'CLZ Pr'!O2046</f>
        <v>0</v>
      </c>
      <c r="C2046" s="14">
        <f>'CLZ Pr'!H2046</f>
        <v>0</v>
      </c>
      <c r="D2046">
        <f>'CLZ Pr'!W2046</f>
        <v>0</v>
      </c>
      <c r="E2046">
        <f>'CLZ Pr'!B2046</f>
        <v>0</v>
      </c>
      <c r="F2046">
        <f>'CLZ Pr'!N2046</f>
        <v>0</v>
      </c>
      <c r="G2046">
        <f>'CLZ Pr'!X2046</f>
        <v>0</v>
      </c>
      <c r="H2046">
        <f>'CLZ Pr'!E2046</f>
        <v>0</v>
      </c>
      <c r="I2046">
        <f>'CLZ Pr'!U2046</f>
        <v>0</v>
      </c>
    </row>
    <row r="2047" spans="1:9">
      <c r="A2047" s="13" t="str">
        <f>IF('CLZ Pr'!C2047 = "", "", 'CLZ Pr'!C2047)</f>
        <v/>
      </c>
      <c r="B2047">
        <f>'CLZ Pr'!O2047</f>
        <v>0</v>
      </c>
      <c r="C2047" s="14">
        <f>'CLZ Pr'!H2047</f>
        <v>0</v>
      </c>
      <c r="D2047">
        <f>'CLZ Pr'!W2047</f>
        <v>0</v>
      </c>
      <c r="E2047">
        <f>'CLZ Pr'!B2047</f>
        <v>0</v>
      </c>
      <c r="F2047">
        <f>'CLZ Pr'!N2047</f>
        <v>0</v>
      </c>
      <c r="G2047">
        <f>'CLZ Pr'!X2047</f>
        <v>0</v>
      </c>
      <c r="H2047">
        <f>'CLZ Pr'!E2047</f>
        <v>0</v>
      </c>
      <c r="I2047">
        <f>'CLZ Pr'!U2047</f>
        <v>0</v>
      </c>
    </row>
    <row r="2048" spans="1:9">
      <c r="A2048" s="13" t="str">
        <f>IF('CLZ Pr'!C2048 = "", "", 'CLZ Pr'!C2048)</f>
        <v/>
      </c>
      <c r="B2048">
        <f>'CLZ Pr'!O2048</f>
        <v>0</v>
      </c>
      <c r="C2048" s="14">
        <f>'CLZ Pr'!H2048</f>
        <v>0</v>
      </c>
      <c r="D2048">
        <f>'CLZ Pr'!W2048</f>
        <v>0</v>
      </c>
      <c r="E2048">
        <f>'CLZ Pr'!B2048</f>
        <v>0</v>
      </c>
      <c r="F2048">
        <f>'CLZ Pr'!N2048</f>
        <v>0</v>
      </c>
      <c r="G2048">
        <f>'CLZ Pr'!X2048</f>
        <v>0</v>
      </c>
      <c r="H2048">
        <f>'CLZ Pr'!E2048</f>
        <v>0</v>
      </c>
      <c r="I2048">
        <f>'CLZ Pr'!U2048</f>
        <v>0</v>
      </c>
    </row>
    <row r="2049" spans="1:9">
      <c r="A2049" s="13" t="str">
        <f>IF('CLZ Pr'!C2049 = "", "", 'CLZ Pr'!C2049)</f>
        <v/>
      </c>
      <c r="B2049">
        <f>'CLZ Pr'!O2049</f>
        <v>0</v>
      </c>
      <c r="C2049" s="14">
        <f>'CLZ Pr'!H2049</f>
        <v>0</v>
      </c>
      <c r="D2049">
        <f>'CLZ Pr'!W2049</f>
        <v>0</v>
      </c>
      <c r="E2049">
        <f>'CLZ Pr'!B2049</f>
        <v>0</v>
      </c>
      <c r="F2049">
        <f>'CLZ Pr'!N2049</f>
        <v>0</v>
      </c>
      <c r="G2049">
        <f>'CLZ Pr'!X2049</f>
        <v>0</v>
      </c>
      <c r="H2049">
        <f>'CLZ Pr'!E2049</f>
        <v>0</v>
      </c>
      <c r="I2049">
        <f>'CLZ Pr'!U2049</f>
        <v>0</v>
      </c>
    </row>
    <row r="2050" spans="1:9">
      <c r="A2050" s="13" t="str">
        <f>IF('CLZ Pr'!C2050 = "", "", 'CLZ Pr'!C2050)</f>
        <v/>
      </c>
      <c r="B2050">
        <f>'CLZ Pr'!O2050</f>
        <v>0</v>
      </c>
      <c r="C2050" s="14">
        <f>'CLZ Pr'!H2050</f>
        <v>0</v>
      </c>
      <c r="D2050">
        <f>'CLZ Pr'!W2050</f>
        <v>0</v>
      </c>
      <c r="E2050">
        <f>'CLZ Pr'!B2050</f>
        <v>0</v>
      </c>
      <c r="F2050">
        <f>'CLZ Pr'!N2050</f>
        <v>0</v>
      </c>
      <c r="G2050">
        <f>'CLZ Pr'!X2050</f>
        <v>0</v>
      </c>
      <c r="H2050">
        <f>'CLZ Pr'!E2050</f>
        <v>0</v>
      </c>
      <c r="I2050">
        <f>'CLZ Pr'!U2050</f>
        <v>0</v>
      </c>
    </row>
    <row r="2051" spans="1:9">
      <c r="A2051" s="13" t="str">
        <f>IF('CLZ Pr'!C2051 = "", "", 'CLZ Pr'!C2051)</f>
        <v/>
      </c>
      <c r="B2051">
        <f>'CLZ Pr'!O2051</f>
        <v>0</v>
      </c>
      <c r="C2051" s="14">
        <f>'CLZ Pr'!H2051</f>
        <v>0</v>
      </c>
      <c r="D2051">
        <f>'CLZ Pr'!W2051</f>
        <v>0</v>
      </c>
      <c r="E2051">
        <f>'CLZ Pr'!B2051</f>
        <v>0</v>
      </c>
      <c r="F2051">
        <f>'CLZ Pr'!N2051</f>
        <v>0</v>
      </c>
      <c r="G2051">
        <f>'CLZ Pr'!X2051</f>
        <v>0</v>
      </c>
      <c r="H2051">
        <f>'CLZ Pr'!E2051</f>
        <v>0</v>
      </c>
      <c r="I2051">
        <f>'CLZ Pr'!U2051</f>
        <v>0</v>
      </c>
    </row>
    <row r="2052" spans="1:9">
      <c r="A2052" s="13" t="str">
        <f>IF('CLZ Pr'!C2052 = "", "", 'CLZ Pr'!C2052)</f>
        <v/>
      </c>
      <c r="B2052">
        <f>'CLZ Pr'!O2052</f>
        <v>0</v>
      </c>
      <c r="C2052" s="14">
        <f>'CLZ Pr'!H2052</f>
        <v>0</v>
      </c>
      <c r="D2052">
        <f>'CLZ Pr'!W2052</f>
        <v>0</v>
      </c>
      <c r="E2052">
        <f>'CLZ Pr'!B2052</f>
        <v>0</v>
      </c>
      <c r="F2052">
        <f>'CLZ Pr'!N2052</f>
        <v>0</v>
      </c>
      <c r="G2052">
        <f>'CLZ Pr'!X2052</f>
        <v>0</v>
      </c>
      <c r="H2052">
        <f>'CLZ Pr'!E2052</f>
        <v>0</v>
      </c>
      <c r="I2052">
        <f>'CLZ Pr'!U2052</f>
        <v>0</v>
      </c>
    </row>
    <row r="2053" spans="1:9">
      <c r="A2053" s="13" t="str">
        <f>IF('CLZ Pr'!C2053 = "", "", 'CLZ Pr'!C2053)</f>
        <v/>
      </c>
      <c r="B2053">
        <f>'CLZ Pr'!O2053</f>
        <v>0</v>
      </c>
      <c r="C2053" s="14">
        <f>'CLZ Pr'!H2053</f>
        <v>0</v>
      </c>
      <c r="D2053">
        <f>'CLZ Pr'!W2053</f>
        <v>0</v>
      </c>
      <c r="E2053">
        <f>'CLZ Pr'!B2053</f>
        <v>0</v>
      </c>
      <c r="F2053">
        <f>'CLZ Pr'!N2053</f>
        <v>0</v>
      </c>
      <c r="G2053">
        <f>'CLZ Pr'!X2053</f>
        <v>0</v>
      </c>
      <c r="H2053">
        <f>'CLZ Pr'!E2053</f>
        <v>0</v>
      </c>
      <c r="I2053">
        <f>'CLZ Pr'!U2053</f>
        <v>0</v>
      </c>
    </row>
    <row r="2054" spans="1:9">
      <c r="A2054" s="13" t="str">
        <f>IF('CLZ Pr'!C2054 = "", "", 'CLZ Pr'!C2054)</f>
        <v/>
      </c>
      <c r="B2054">
        <f>'CLZ Pr'!O2054</f>
        <v>0</v>
      </c>
      <c r="C2054" s="14">
        <f>'CLZ Pr'!H2054</f>
        <v>0</v>
      </c>
      <c r="D2054">
        <f>'CLZ Pr'!W2054</f>
        <v>0</v>
      </c>
      <c r="E2054">
        <f>'CLZ Pr'!B2054</f>
        <v>0</v>
      </c>
      <c r="F2054">
        <f>'CLZ Pr'!N2054</f>
        <v>0</v>
      </c>
      <c r="G2054">
        <f>'CLZ Pr'!X2054</f>
        <v>0</v>
      </c>
      <c r="H2054">
        <f>'CLZ Pr'!E2054</f>
        <v>0</v>
      </c>
      <c r="I2054">
        <f>'CLZ Pr'!U2054</f>
        <v>0</v>
      </c>
    </row>
    <row r="2055" spans="1:9">
      <c r="A2055" s="13" t="str">
        <f>IF('CLZ Pr'!C2055 = "", "", 'CLZ Pr'!C2055)</f>
        <v/>
      </c>
      <c r="B2055">
        <f>'CLZ Pr'!O2055</f>
        <v>0</v>
      </c>
      <c r="C2055" s="14">
        <f>'CLZ Pr'!H2055</f>
        <v>0</v>
      </c>
      <c r="D2055">
        <f>'CLZ Pr'!W2055</f>
        <v>0</v>
      </c>
      <c r="E2055">
        <f>'CLZ Pr'!B2055</f>
        <v>0</v>
      </c>
      <c r="F2055">
        <f>'CLZ Pr'!N2055</f>
        <v>0</v>
      </c>
      <c r="G2055">
        <f>'CLZ Pr'!X2055</f>
        <v>0</v>
      </c>
      <c r="H2055">
        <f>'CLZ Pr'!E2055</f>
        <v>0</v>
      </c>
      <c r="I2055">
        <f>'CLZ Pr'!U2055</f>
        <v>0</v>
      </c>
    </row>
    <row r="2056" spans="1:9">
      <c r="A2056" s="13" t="str">
        <f>IF('CLZ Pr'!C2056 = "", "", 'CLZ Pr'!C2056)</f>
        <v/>
      </c>
      <c r="B2056">
        <f>'CLZ Pr'!O2056</f>
        <v>0</v>
      </c>
      <c r="C2056" s="14">
        <f>'CLZ Pr'!H2056</f>
        <v>0</v>
      </c>
      <c r="D2056">
        <f>'CLZ Pr'!W2056</f>
        <v>0</v>
      </c>
      <c r="E2056">
        <f>'CLZ Pr'!B2056</f>
        <v>0</v>
      </c>
      <c r="F2056">
        <f>'CLZ Pr'!N2056</f>
        <v>0</v>
      </c>
      <c r="G2056">
        <f>'CLZ Pr'!X2056</f>
        <v>0</v>
      </c>
      <c r="H2056">
        <f>'CLZ Pr'!E2056</f>
        <v>0</v>
      </c>
      <c r="I2056">
        <f>'CLZ Pr'!U2056</f>
        <v>0</v>
      </c>
    </row>
    <row r="2057" spans="1:9">
      <c r="A2057" s="13" t="str">
        <f>IF('CLZ Pr'!C2057 = "", "", 'CLZ Pr'!C2057)</f>
        <v/>
      </c>
      <c r="B2057">
        <f>'CLZ Pr'!O2057</f>
        <v>0</v>
      </c>
      <c r="C2057" s="14">
        <f>'CLZ Pr'!H2057</f>
        <v>0</v>
      </c>
      <c r="D2057">
        <f>'CLZ Pr'!W2057</f>
        <v>0</v>
      </c>
      <c r="E2057">
        <f>'CLZ Pr'!B2057</f>
        <v>0</v>
      </c>
      <c r="F2057">
        <f>'CLZ Pr'!N2057</f>
        <v>0</v>
      </c>
      <c r="G2057">
        <f>'CLZ Pr'!X2057</f>
        <v>0</v>
      </c>
      <c r="H2057">
        <f>'CLZ Pr'!E2057</f>
        <v>0</v>
      </c>
      <c r="I2057">
        <f>'CLZ Pr'!U2057</f>
        <v>0</v>
      </c>
    </row>
    <row r="2058" spans="1:9">
      <c r="A2058" s="13" t="str">
        <f>IF('CLZ Pr'!C2058 = "", "", 'CLZ Pr'!C2058)</f>
        <v/>
      </c>
      <c r="B2058">
        <f>'CLZ Pr'!O2058</f>
        <v>0</v>
      </c>
      <c r="C2058" s="14">
        <f>'CLZ Pr'!H2058</f>
        <v>0</v>
      </c>
      <c r="D2058">
        <f>'CLZ Pr'!W2058</f>
        <v>0</v>
      </c>
      <c r="E2058">
        <f>'CLZ Pr'!B2058</f>
        <v>0</v>
      </c>
      <c r="F2058">
        <f>'CLZ Pr'!N2058</f>
        <v>0</v>
      </c>
      <c r="G2058">
        <f>'CLZ Pr'!X2058</f>
        <v>0</v>
      </c>
      <c r="H2058">
        <f>'CLZ Pr'!E2058</f>
        <v>0</v>
      </c>
      <c r="I2058">
        <f>'CLZ Pr'!U2058</f>
        <v>0</v>
      </c>
    </row>
    <row r="2059" spans="1:9">
      <c r="A2059" s="13" t="str">
        <f>IF('CLZ Pr'!C2059 = "", "", 'CLZ Pr'!C2059)</f>
        <v/>
      </c>
      <c r="B2059">
        <f>'CLZ Pr'!O2059</f>
        <v>0</v>
      </c>
      <c r="C2059" s="14">
        <f>'CLZ Pr'!H2059</f>
        <v>0</v>
      </c>
      <c r="D2059">
        <f>'CLZ Pr'!W2059</f>
        <v>0</v>
      </c>
      <c r="E2059">
        <f>'CLZ Pr'!B2059</f>
        <v>0</v>
      </c>
      <c r="F2059">
        <f>'CLZ Pr'!N2059</f>
        <v>0</v>
      </c>
      <c r="G2059">
        <f>'CLZ Pr'!X2059</f>
        <v>0</v>
      </c>
      <c r="H2059">
        <f>'CLZ Pr'!E2059</f>
        <v>0</v>
      </c>
      <c r="I2059">
        <f>'CLZ Pr'!U2059</f>
        <v>0</v>
      </c>
    </row>
    <row r="2060" spans="1:9">
      <c r="A2060" s="13" t="str">
        <f>IF('CLZ Pr'!C2060 = "", "", 'CLZ Pr'!C2060)</f>
        <v/>
      </c>
      <c r="B2060">
        <f>'CLZ Pr'!O2060</f>
        <v>0</v>
      </c>
      <c r="C2060" s="14">
        <f>'CLZ Pr'!H2060</f>
        <v>0</v>
      </c>
      <c r="D2060">
        <f>'CLZ Pr'!W2060</f>
        <v>0</v>
      </c>
      <c r="E2060">
        <f>'CLZ Pr'!B2060</f>
        <v>0</v>
      </c>
      <c r="F2060">
        <f>'CLZ Pr'!N2060</f>
        <v>0</v>
      </c>
      <c r="G2060">
        <f>'CLZ Pr'!X2060</f>
        <v>0</v>
      </c>
      <c r="H2060">
        <f>'CLZ Pr'!E2060</f>
        <v>0</v>
      </c>
      <c r="I2060">
        <f>'CLZ Pr'!U2060</f>
        <v>0</v>
      </c>
    </row>
    <row r="2061" spans="1:9">
      <c r="A2061" s="13" t="str">
        <f>IF('CLZ Pr'!C2061 = "", "", 'CLZ Pr'!C2061)</f>
        <v/>
      </c>
      <c r="B2061">
        <f>'CLZ Pr'!O2061</f>
        <v>0</v>
      </c>
      <c r="C2061" s="14">
        <f>'CLZ Pr'!H2061</f>
        <v>0</v>
      </c>
      <c r="D2061">
        <f>'CLZ Pr'!W2061</f>
        <v>0</v>
      </c>
      <c r="E2061">
        <f>'CLZ Pr'!B2061</f>
        <v>0</v>
      </c>
      <c r="F2061">
        <f>'CLZ Pr'!N2061</f>
        <v>0</v>
      </c>
      <c r="G2061">
        <f>'CLZ Pr'!X2061</f>
        <v>0</v>
      </c>
      <c r="H2061">
        <f>'CLZ Pr'!E2061</f>
        <v>0</v>
      </c>
      <c r="I2061">
        <f>'CLZ Pr'!U2061</f>
        <v>0</v>
      </c>
    </row>
    <row r="2062" spans="1:9">
      <c r="A2062" s="13" t="str">
        <f>IF('CLZ Pr'!C2062 = "", "", 'CLZ Pr'!C2062)</f>
        <v/>
      </c>
      <c r="B2062">
        <f>'CLZ Pr'!O2062</f>
        <v>0</v>
      </c>
      <c r="C2062" s="14">
        <f>'CLZ Pr'!H2062</f>
        <v>0</v>
      </c>
      <c r="D2062">
        <f>'CLZ Pr'!W2062</f>
        <v>0</v>
      </c>
      <c r="E2062">
        <f>'CLZ Pr'!B2062</f>
        <v>0</v>
      </c>
      <c r="F2062">
        <f>'CLZ Pr'!N2062</f>
        <v>0</v>
      </c>
      <c r="G2062">
        <f>'CLZ Pr'!X2062</f>
        <v>0</v>
      </c>
      <c r="H2062">
        <f>'CLZ Pr'!E2062</f>
        <v>0</v>
      </c>
      <c r="I2062">
        <f>'CLZ Pr'!U2062</f>
        <v>0</v>
      </c>
    </row>
    <row r="2063" spans="1:9">
      <c r="A2063" s="13" t="str">
        <f>IF('CLZ Pr'!C2063 = "", "", 'CLZ Pr'!C2063)</f>
        <v/>
      </c>
      <c r="B2063">
        <f>'CLZ Pr'!O2063</f>
        <v>0</v>
      </c>
      <c r="C2063" s="14">
        <f>'CLZ Pr'!H2063</f>
        <v>0</v>
      </c>
      <c r="D2063">
        <f>'CLZ Pr'!W2063</f>
        <v>0</v>
      </c>
      <c r="E2063">
        <f>'CLZ Pr'!B2063</f>
        <v>0</v>
      </c>
      <c r="F2063">
        <f>'CLZ Pr'!N2063</f>
        <v>0</v>
      </c>
      <c r="G2063">
        <f>'CLZ Pr'!X2063</f>
        <v>0</v>
      </c>
      <c r="H2063">
        <f>'CLZ Pr'!E2063</f>
        <v>0</v>
      </c>
      <c r="I2063">
        <f>'CLZ Pr'!U2063</f>
        <v>0</v>
      </c>
    </row>
    <row r="2064" spans="1:9">
      <c r="A2064" s="13" t="str">
        <f>IF('CLZ Pr'!C2064 = "", "", 'CLZ Pr'!C2064)</f>
        <v/>
      </c>
      <c r="B2064">
        <f>'CLZ Pr'!O2064</f>
        <v>0</v>
      </c>
      <c r="C2064" s="14">
        <f>'CLZ Pr'!H2064</f>
        <v>0</v>
      </c>
      <c r="D2064">
        <f>'CLZ Pr'!W2064</f>
        <v>0</v>
      </c>
      <c r="E2064">
        <f>'CLZ Pr'!B2064</f>
        <v>0</v>
      </c>
      <c r="F2064">
        <f>'CLZ Pr'!N2064</f>
        <v>0</v>
      </c>
      <c r="G2064">
        <f>'CLZ Pr'!X2064</f>
        <v>0</v>
      </c>
      <c r="H2064">
        <f>'CLZ Pr'!E2064</f>
        <v>0</v>
      </c>
      <c r="I2064">
        <f>'CLZ Pr'!U2064</f>
        <v>0</v>
      </c>
    </row>
    <row r="2065" spans="1:9">
      <c r="A2065" s="13" t="str">
        <f>IF('CLZ Pr'!C2065 = "", "", 'CLZ Pr'!C2065)</f>
        <v/>
      </c>
      <c r="B2065">
        <f>'CLZ Pr'!O2065</f>
        <v>0</v>
      </c>
      <c r="C2065" s="14">
        <f>'CLZ Pr'!H2065</f>
        <v>0</v>
      </c>
      <c r="D2065">
        <f>'CLZ Pr'!W2065</f>
        <v>0</v>
      </c>
      <c r="E2065">
        <f>'CLZ Pr'!B2065</f>
        <v>0</v>
      </c>
      <c r="F2065">
        <f>'CLZ Pr'!N2065</f>
        <v>0</v>
      </c>
      <c r="G2065">
        <f>'CLZ Pr'!X2065</f>
        <v>0</v>
      </c>
      <c r="H2065">
        <f>'CLZ Pr'!E2065</f>
        <v>0</v>
      </c>
      <c r="I2065">
        <f>'CLZ Pr'!U2065</f>
        <v>0</v>
      </c>
    </row>
    <row r="2066" spans="1:9">
      <c r="A2066" s="13" t="str">
        <f>IF('CLZ Pr'!C2066 = "", "", 'CLZ Pr'!C2066)</f>
        <v/>
      </c>
      <c r="B2066">
        <f>'CLZ Pr'!O2066</f>
        <v>0</v>
      </c>
      <c r="C2066" s="14">
        <f>'CLZ Pr'!H2066</f>
        <v>0</v>
      </c>
      <c r="D2066">
        <f>'CLZ Pr'!W2066</f>
        <v>0</v>
      </c>
      <c r="E2066">
        <f>'CLZ Pr'!B2066</f>
        <v>0</v>
      </c>
      <c r="F2066">
        <f>'CLZ Pr'!N2066</f>
        <v>0</v>
      </c>
      <c r="G2066">
        <f>'CLZ Pr'!X2066</f>
        <v>0</v>
      </c>
      <c r="H2066">
        <f>'CLZ Pr'!E2066</f>
        <v>0</v>
      </c>
      <c r="I2066">
        <f>'CLZ Pr'!U2066</f>
        <v>0</v>
      </c>
    </row>
    <row r="2067" spans="1:9">
      <c r="A2067" s="13" t="str">
        <f>IF('CLZ Pr'!C2067 = "", "", 'CLZ Pr'!C2067)</f>
        <v/>
      </c>
      <c r="B2067">
        <f>'CLZ Pr'!O2067</f>
        <v>0</v>
      </c>
      <c r="C2067" s="14">
        <f>'CLZ Pr'!H2067</f>
        <v>0</v>
      </c>
      <c r="D2067">
        <f>'CLZ Pr'!W2067</f>
        <v>0</v>
      </c>
      <c r="E2067">
        <f>'CLZ Pr'!B2067</f>
        <v>0</v>
      </c>
      <c r="F2067">
        <f>'CLZ Pr'!N2067</f>
        <v>0</v>
      </c>
      <c r="G2067">
        <f>'CLZ Pr'!X2067</f>
        <v>0</v>
      </c>
      <c r="H2067">
        <f>'CLZ Pr'!E2067</f>
        <v>0</v>
      </c>
      <c r="I2067">
        <f>'CLZ Pr'!U2067</f>
        <v>0</v>
      </c>
    </row>
    <row r="2068" spans="1:9">
      <c r="A2068" s="13" t="str">
        <f>IF('CLZ Pr'!C2068 = "", "", 'CLZ Pr'!C2068)</f>
        <v/>
      </c>
      <c r="B2068">
        <f>'CLZ Pr'!O2068</f>
        <v>0</v>
      </c>
      <c r="C2068" s="14">
        <f>'CLZ Pr'!H2068</f>
        <v>0</v>
      </c>
      <c r="D2068">
        <f>'CLZ Pr'!W2068</f>
        <v>0</v>
      </c>
      <c r="E2068">
        <f>'CLZ Pr'!B2068</f>
        <v>0</v>
      </c>
      <c r="F2068">
        <f>'CLZ Pr'!N2068</f>
        <v>0</v>
      </c>
      <c r="G2068">
        <f>'CLZ Pr'!X2068</f>
        <v>0</v>
      </c>
      <c r="H2068">
        <f>'CLZ Pr'!E2068</f>
        <v>0</v>
      </c>
      <c r="I2068">
        <f>'CLZ Pr'!U2068</f>
        <v>0</v>
      </c>
    </row>
    <row r="2069" spans="1:9">
      <c r="A2069" s="13" t="str">
        <f>IF('CLZ Pr'!C2069 = "", "", 'CLZ Pr'!C2069)</f>
        <v/>
      </c>
      <c r="B2069">
        <f>'CLZ Pr'!O2069</f>
        <v>0</v>
      </c>
      <c r="C2069" s="14">
        <f>'CLZ Pr'!H2069</f>
        <v>0</v>
      </c>
      <c r="D2069">
        <f>'CLZ Pr'!W2069</f>
        <v>0</v>
      </c>
      <c r="E2069">
        <f>'CLZ Pr'!B2069</f>
        <v>0</v>
      </c>
      <c r="F2069">
        <f>'CLZ Pr'!N2069</f>
        <v>0</v>
      </c>
      <c r="G2069">
        <f>'CLZ Pr'!X2069</f>
        <v>0</v>
      </c>
      <c r="H2069">
        <f>'CLZ Pr'!E2069</f>
        <v>0</v>
      </c>
      <c r="I2069">
        <f>'CLZ Pr'!U2069</f>
        <v>0</v>
      </c>
    </row>
    <row r="2070" spans="1:9">
      <c r="A2070" s="13" t="str">
        <f>IF('CLZ Pr'!C2070 = "", "", 'CLZ Pr'!C2070)</f>
        <v/>
      </c>
      <c r="B2070">
        <f>'CLZ Pr'!O2070</f>
        <v>0</v>
      </c>
      <c r="C2070" s="14">
        <f>'CLZ Pr'!H2070</f>
        <v>0</v>
      </c>
      <c r="D2070">
        <f>'CLZ Pr'!W2070</f>
        <v>0</v>
      </c>
      <c r="E2070">
        <f>'CLZ Pr'!B2070</f>
        <v>0</v>
      </c>
      <c r="F2070">
        <f>'CLZ Pr'!N2070</f>
        <v>0</v>
      </c>
      <c r="G2070">
        <f>'CLZ Pr'!X2070</f>
        <v>0</v>
      </c>
      <c r="H2070">
        <f>'CLZ Pr'!E2070</f>
        <v>0</v>
      </c>
      <c r="I2070">
        <f>'CLZ Pr'!U2070</f>
        <v>0</v>
      </c>
    </row>
    <row r="2071" spans="1:9">
      <c r="A2071" s="13" t="str">
        <f>IF('CLZ Pr'!C2071 = "", "", 'CLZ Pr'!C2071)</f>
        <v/>
      </c>
      <c r="B2071">
        <f>'CLZ Pr'!O2071</f>
        <v>0</v>
      </c>
      <c r="C2071" s="14">
        <f>'CLZ Pr'!H2071</f>
        <v>0</v>
      </c>
      <c r="D2071">
        <f>'CLZ Pr'!W2071</f>
        <v>0</v>
      </c>
      <c r="E2071">
        <f>'CLZ Pr'!B2071</f>
        <v>0</v>
      </c>
      <c r="F2071">
        <f>'CLZ Pr'!N2071</f>
        <v>0</v>
      </c>
      <c r="G2071">
        <f>'CLZ Pr'!X2071</f>
        <v>0</v>
      </c>
      <c r="H2071">
        <f>'CLZ Pr'!E2071</f>
        <v>0</v>
      </c>
      <c r="I2071">
        <f>'CLZ Pr'!U2071</f>
        <v>0</v>
      </c>
    </row>
    <row r="2072" spans="1:9">
      <c r="A2072" s="13" t="str">
        <f>IF('CLZ Pr'!C2072 = "", "", 'CLZ Pr'!C2072)</f>
        <v/>
      </c>
      <c r="B2072">
        <f>'CLZ Pr'!O2072</f>
        <v>0</v>
      </c>
      <c r="C2072" s="14">
        <f>'CLZ Pr'!H2072</f>
        <v>0</v>
      </c>
      <c r="D2072">
        <f>'CLZ Pr'!W2072</f>
        <v>0</v>
      </c>
      <c r="E2072">
        <f>'CLZ Pr'!B2072</f>
        <v>0</v>
      </c>
      <c r="F2072">
        <f>'CLZ Pr'!N2072</f>
        <v>0</v>
      </c>
      <c r="G2072">
        <f>'CLZ Pr'!X2072</f>
        <v>0</v>
      </c>
      <c r="H2072">
        <f>'CLZ Pr'!E2072</f>
        <v>0</v>
      </c>
      <c r="I2072">
        <f>'CLZ Pr'!U2072</f>
        <v>0</v>
      </c>
    </row>
    <row r="2073" spans="1:9">
      <c r="A2073" s="13" t="str">
        <f>IF('CLZ Pr'!C2073 = "", "", 'CLZ Pr'!C2073)</f>
        <v/>
      </c>
      <c r="B2073">
        <f>'CLZ Pr'!O2073</f>
        <v>0</v>
      </c>
      <c r="C2073" s="14">
        <f>'CLZ Pr'!H2073</f>
        <v>0</v>
      </c>
      <c r="D2073">
        <f>'CLZ Pr'!W2073</f>
        <v>0</v>
      </c>
      <c r="E2073">
        <f>'CLZ Pr'!B2073</f>
        <v>0</v>
      </c>
      <c r="F2073">
        <f>'CLZ Pr'!N2073</f>
        <v>0</v>
      </c>
      <c r="G2073">
        <f>'CLZ Pr'!X2073</f>
        <v>0</v>
      </c>
      <c r="H2073">
        <f>'CLZ Pr'!E2073</f>
        <v>0</v>
      </c>
      <c r="I2073">
        <f>'CLZ Pr'!U2073</f>
        <v>0</v>
      </c>
    </row>
    <row r="2074" spans="1:9">
      <c r="A2074" s="13" t="str">
        <f>IF('CLZ Pr'!C2074 = "", "", 'CLZ Pr'!C2074)</f>
        <v/>
      </c>
      <c r="B2074">
        <f>'CLZ Pr'!O2074</f>
        <v>0</v>
      </c>
      <c r="C2074" s="14">
        <f>'CLZ Pr'!H2074</f>
        <v>0</v>
      </c>
      <c r="D2074">
        <f>'CLZ Pr'!W2074</f>
        <v>0</v>
      </c>
      <c r="E2074">
        <f>'CLZ Pr'!B2074</f>
        <v>0</v>
      </c>
      <c r="F2074">
        <f>'CLZ Pr'!N2074</f>
        <v>0</v>
      </c>
      <c r="G2074">
        <f>'CLZ Pr'!X2074</f>
        <v>0</v>
      </c>
      <c r="H2074">
        <f>'CLZ Pr'!E2074</f>
        <v>0</v>
      </c>
      <c r="I2074">
        <f>'CLZ Pr'!U2074</f>
        <v>0</v>
      </c>
    </row>
    <row r="2075" spans="1:9">
      <c r="A2075" s="13" t="str">
        <f>IF('CLZ Pr'!C2075 = "", "", 'CLZ Pr'!C2075)</f>
        <v/>
      </c>
      <c r="B2075">
        <f>'CLZ Pr'!O2075</f>
        <v>0</v>
      </c>
      <c r="C2075" s="14">
        <f>'CLZ Pr'!H2075</f>
        <v>0</v>
      </c>
      <c r="D2075">
        <f>'CLZ Pr'!W2075</f>
        <v>0</v>
      </c>
      <c r="E2075">
        <f>'CLZ Pr'!B2075</f>
        <v>0</v>
      </c>
      <c r="F2075">
        <f>'CLZ Pr'!N2075</f>
        <v>0</v>
      </c>
      <c r="G2075">
        <f>'CLZ Pr'!X2075</f>
        <v>0</v>
      </c>
      <c r="H2075">
        <f>'CLZ Pr'!E2075</f>
        <v>0</v>
      </c>
      <c r="I2075">
        <f>'CLZ Pr'!U2075</f>
        <v>0</v>
      </c>
    </row>
    <row r="2076" spans="1:9">
      <c r="A2076" s="13" t="str">
        <f>IF('CLZ Pr'!C2076 = "", "", 'CLZ Pr'!C2076)</f>
        <v/>
      </c>
      <c r="B2076">
        <f>'CLZ Pr'!O2076</f>
        <v>0</v>
      </c>
      <c r="C2076" s="14">
        <f>'CLZ Pr'!H2076</f>
        <v>0</v>
      </c>
      <c r="D2076">
        <f>'CLZ Pr'!W2076</f>
        <v>0</v>
      </c>
      <c r="E2076">
        <f>'CLZ Pr'!B2076</f>
        <v>0</v>
      </c>
      <c r="F2076">
        <f>'CLZ Pr'!N2076</f>
        <v>0</v>
      </c>
      <c r="G2076">
        <f>'CLZ Pr'!X2076</f>
        <v>0</v>
      </c>
      <c r="H2076">
        <f>'CLZ Pr'!E2076</f>
        <v>0</v>
      </c>
      <c r="I2076">
        <f>'CLZ Pr'!U2076</f>
        <v>0</v>
      </c>
    </row>
    <row r="2077" spans="1:9">
      <c r="A2077" s="13" t="str">
        <f>IF('CLZ Pr'!C2077 = "", "", 'CLZ Pr'!C2077)</f>
        <v/>
      </c>
      <c r="B2077">
        <f>'CLZ Pr'!O2077</f>
        <v>0</v>
      </c>
      <c r="C2077" s="14">
        <f>'CLZ Pr'!H2077</f>
        <v>0</v>
      </c>
      <c r="D2077">
        <f>'CLZ Pr'!W2077</f>
        <v>0</v>
      </c>
      <c r="E2077">
        <f>'CLZ Pr'!B2077</f>
        <v>0</v>
      </c>
      <c r="F2077">
        <f>'CLZ Pr'!N2077</f>
        <v>0</v>
      </c>
      <c r="G2077">
        <f>'CLZ Pr'!X2077</f>
        <v>0</v>
      </c>
      <c r="H2077">
        <f>'CLZ Pr'!E2077</f>
        <v>0</v>
      </c>
      <c r="I2077">
        <f>'CLZ Pr'!U2077</f>
        <v>0</v>
      </c>
    </row>
    <row r="2078" spans="1:9">
      <c r="A2078" s="13" t="str">
        <f>IF('CLZ Pr'!C2078 = "", "", 'CLZ Pr'!C2078)</f>
        <v/>
      </c>
      <c r="B2078">
        <f>'CLZ Pr'!O2078</f>
        <v>0</v>
      </c>
      <c r="C2078" s="14">
        <f>'CLZ Pr'!H2078</f>
        <v>0</v>
      </c>
      <c r="D2078">
        <f>'CLZ Pr'!W2078</f>
        <v>0</v>
      </c>
      <c r="E2078">
        <f>'CLZ Pr'!B2078</f>
        <v>0</v>
      </c>
      <c r="F2078">
        <f>'CLZ Pr'!N2078</f>
        <v>0</v>
      </c>
      <c r="G2078">
        <f>'CLZ Pr'!X2078</f>
        <v>0</v>
      </c>
      <c r="H2078">
        <f>'CLZ Pr'!E2078</f>
        <v>0</v>
      </c>
      <c r="I2078">
        <f>'CLZ Pr'!U2078</f>
        <v>0</v>
      </c>
    </row>
    <row r="2079" spans="1:9">
      <c r="A2079" s="13" t="str">
        <f>IF('CLZ Pr'!C2079 = "", "", 'CLZ Pr'!C2079)</f>
        <v/>
      </c>
      <c r="B2079">
        <f>'CLZ Pr'!O2079</f>
        <v>0</v>
      </c>
      <c r="C2079" s="14">
        <f>'CLZ Pr'!H2079</f>
        <v>0</v>
      </c>
      <c r="D2079">
        <f>'CLZ Pr'!W2079</f>
        <v>0</v>
      </c>
      <c r="E2079">
        <f>'CLZ Pr'!B2079</f>
        <v>0</v>
      </c>
      <c r="F2079">
        <f>'CLZ Pr'!N2079</f>
        <v>0</v>
      </c>
      <c r="G2079">
        <f>'CLZ Pr'!X2079</f>
        <v>0</v>
      </c>
      <c r="H2079">
        <f>'CLZ Pr'!E2079</f>
        <v>0</v>
      </c>
      <c r="I2079">
        <f>'CLZ Pr'!U2079</f>
        <v>0</v>
      </c>
    </row>
    <row r="2080" spans="1:9">
      <c r="A2080" s="13" t="str">
        <f>IF('CLZ Pr'!C2080 = "", "", 'CLZ Pr'!C2080)</f>
        <v/>
      </c>
      <c r="B2080">
        <f>'CLZ Pr'!O2080</f>
        <v>0</v>
      </c>
      <c r="C2080" s="14">
        <f>'CLZ Pr'!H2080</f>
        <v>0</v>
      </c>
      <c r="D2080">
        <f>'CLZ Pr'!W2080</f>
        <v>0</v>
      </c>
      <c r="E2080">
        <f>'CLZ Pr'!B2080</f>
        <v>0</v>
      </c>
      <c r="F2080">
        <f>'CLZ Pr'!N2080</f>
        <v>0</v>
      </c>
      <c r="G2080">
        <f>'CLZ Pr'!X2080</f>
        <v>0</v>
      </c>
      <c r="H2080">
        <f>'CLZ Pr'!E2080</f>
        <v>0</v>
      </c>
      <c r="I2080">
        <f>'CLZ Pr'!U2080</f>
        <v>0</v>
      </c>
    </row>
    <row r="2081" spans="1:9">
      <c r="A2081" s="13" t="str">
        <f>IF('CLZ Pr'!C2081 = "", "", 'CLZ Pr'!C2081)</f>
        <v/>
      </c>
      <c r="B2081">
        <f>'CLZ Pr'!O2081</f>
        <v>0</v>
      </c>
      <c r="C2081" s="14">
        <f>'CLZ Pr'!H2081</f>
        <v>0</v>
      </c>
      <c r="D2081">
        <f>'CLZ Pr'!W2081</f>
        <v>0</v>
      </c>
      <c r="E2081">
        <f>'CLZ Pr'!B2081</f>
        <v>0</v>
      </c>
      <c r="F2081">
        <f>'CLZ Pr'!N2081</f>
        <v>0</v>
      </c>
      <c r="G2081">
        <f>'CLZ Pr'!X2081</f>
        <v>0</v>
      </c>
      <c r="H2081">
        <f>'CLZ Pr'!E2081</f>
        <v>0</v>
      </c>
      <c r="I2081">
        <f>'CLZ Pr'!U2081</f>
        <v>0</v>
      </c>
    </row>
    <row r="2082" spans="1:9">
      <c r="A2082" s="13" t="str">
        <f>IF('CLZ Pr'!C2082 = "", "", 'CLZ Pr'!C2082)</f>
        <v/>
      </c>
      <c r="B2082">
        <f>'CLZ Pr'!O2082</f>
        <v>0</v>
      </c>
      <c r="C2082" s="14">
        <f>'CLZ Pr'!H2082</f>
        <v>0</v>
      </c>
      <c r="D2082">
        <f>'CLZ Pr'!W2082</f>
        <v>0</v>
      </c>
      <c r="E2082">
        <f>'CLZ Pr'!B2082</f>
        <v>0</v>
      </c>
      <c r="F2082">
        <f>'CLZ Pr'!N2082</f>
        <v>0</v>
      </c>
      <c r="G2082">
        <f>'CLZ Pr'!X2082</f>
        <v>0</v>
      </c>
      <c r="H2082">
        <f>'CLZ Pr'!E2082</f>
        <v>0</v>
      </c>
      <c r="I2082">
        <f>'CLZ Pr'!U2082</f>
        <v>0</v>
      </c>
    </row>
    <row r="2083" spans="1:9">
      <c r="A2083" s="13" t="str">
        <f>IF('CLZ Pr'!C2083 = "", "", 'CLZ Pr'!C2083)</f>
        <v/>
      </c>
      <c r="B2083">
        <f>'CLZ Pr'!O2083</f>
        <v>0</v>
      </c>
      <c r="C2083" s="14">
        <f>'CLZ Pr'!H2083</f>
        <v>0</v>
      </c>
      <c r="D2083">
        <f>'CLZ Pr'!W2083</f>
        <v>0</v>
      </c>
      <c r="E2083">
        <f>'CLZ Pr'!B2083</f>
        <v>0</v>
      </c>
      <c r="F2083">
        <f>'CLZ Pr'!N2083</f>
        <v>0</v>
      </c>
      <c r="G2083">
        <f>'CLZ Pr'!X2083</f>
        <v>0</v>
      </c>
      <c r="H2083">
        <f>'CLZ Pr'!E2083</f>
        <v>0</v>
      </c>
      <c r="I2083">
        <f>'CLZ Pr'!U2083</f>
        <v>0</v>
      </c>
    </row>
    <row r="2084" spans="1:9">
      <c r="A2084" s="13" t="str">
        <f>IF('CLZ Pr'!C2084 = "", "", 'CLZ Pr'!C2084)</f>
        <v/>
      </c>
      <c r="B2084">
        <f>'CLZ Pr'!O2084</f>
        <v>0</v>
      </c>
      <c r="C2084" s="14">
        <f>'CLZ Pr'!H2084</f>
        <v>0</v>
      </c>
      <c r="D2084">
        <f>'CLZ Pr'!W2084</f>
        <v>0</v>
      </c>
      <c r="E2084">
        <f>'CLZ Pr'!B2084</f>
        <v>0</v>
      </c>
      <c r="F2084">
        <f>'CLZ Pr'!N2084</f>
        <v>0</v>
      </c>
      <c r="G2084">
        <f>'CLZ Pr'!X2084</f>
        <v>0</v>
      </c>
      <c r="H2084">
        <f>'CLZ Pr'!E2084</f>
        <v>0</v>
      </c>
      <c r="I2084">
        <f>'CLZ Pr'!U2084</f>
        <v>0</v>
      </c>
    </row>
    <row r="2085" spans="1:9">
      <c r="A2085" s="13" t="str">
        <f>IF('CLZ Pr'!C2085 = "", "", 'CLZ Pr'!C2085)</f>
        <v/>
      </c>
      <c r="B2085">
        <f>'CLZ Pr'!O2085</f>
        <v>0</v>
      </c>
      <c r="C2085" s="14">
        <f>'CLZ Pr'!H2085</f>
        <v>0</v>
      </c>
      <c r="D2085">
        <f>'CLZ Pr'!W2085</f>
        <v>0</v>
      </c>
      <c r="E2085">
        <f>'CLZ Pr'!B2085</f>
        <v>0</v>
      </c>
      <c r="F2085">
        <f>'CLZ Pr'!N2085</f>
        <v>0</v>
      </c>
      <c r="G2085">
        <f>'CLZ Pr'!X2085</f>
        <v>0</v>
      </c>
      <c r="H2085">
        <f>'CLZ Pr'!E2085</f>
        <v>0</v>
      </c>
      <c r="I2085">
        <f>'CLZ Pr'!U2085</f>
        <v>0</v>
      </c>
    </row>
    <row r="2086" spans="1:9">
      <c r="A2086" s="13" t="str">
        <f>IF('CLZ Pr'!C2086 = "", "", 'CLZ Pr'!C2086)</f>
        <v/>
      </c>
      <c r="B2086">
        <f>'CLZ Pr'!O2086</f>
        <v>0</v>
      </c>
      <c r="C2086" s="14">
        <f>'CLZ Pr'!H2086</f>
        <v>0</v>
      </c>
      <c r="D2086">
        <f>'CLZ Pr'!W2086</f>
        <v>0</v>
      </c>
      <c r="E2086">
        <f>'CLZ Pr'!B2086</f>
        <v>0</v>
      </c>
      <c r="F2086">
        <f>'CLZ Pr'!N2086</f>
        <v>0</v>
      </c>
      <c r="G2086">
        <f>'CLZ Pr'!X2086</f>
        <v>0</v>
      </c>
      <c r="H2086">
        <f>'CLZ Pr'!E2086</f>
        <v>0</v>
      </c>
      <c r="I2086">
        <f>'CLZ Pr'!U2086</f>
        <v>0</v>
      </c>
    </row>
    <row r="2087" spans="1:9">
      <c r="A2087" s="13" t="str">
        <f>IF('CLZ Pr'!C2087 = "", "", 'CLZ Pr'!C2087)</f>
        <v/>
      </c>
      <c r="B2087">
        <f>'CLZ Pr'!O2087</f>
        <v>0</v>
      </c>
      <c r="C2087" s="14">
        <f>'CLZ Pr'!H2087</f>
        <v>0</v>
      </c>
      <c r="D2087">
        <f>'CLZ Pr'!W2087</f>
        <v>0</v>
      </c>
      <c r="E2087">
        <f>'CLZ Pr'!B2087</f>
        <v>0</v>
      </c>
      <c r="F2087">
        <f>'CLZ Pr'!N2087</f>
        <v>0</v>
      </c>
      <c r="G2087">
        <f>'CLZ Pr'!X2087</f>
        <v>0</v>
      </c>
      <c r="H2087">
        <f>'CLZ Pr'!E2087</f>
        <v>0</v>
      </c>
      <c r="I2087">
        <f>'CLZ Pr'!U2087</f>
        <v>0</v>
      </c>
    </row>
    <row r="2088" spans="1:9">
      <c r="A2088" s="13" t="str">
        <f>IF('CLZ Pr'!C2088 = "", "", 'CLZ Pr'!C2088)</f>
        <v/>
      </c>
      <c r="B2088">
        <f>'CLZ Pr'!O2088</f>
        <v>0</v>
      </c>
      <c r="C2088" s="14">
        <f>'CLZ Pr'!H2088</f>
        <v>0</v>
      </c>
      <c r="D2088">
        <f>'CLZ Pr'!W2088</f>
        <v>0</v>
      </c>
      <c r="E2088">
        <f>'CLZ Pr'!B2088</f>
        <v>0</v>
      </c>
      <c r="F2088">
        <f>'CLZ Pr'!N2088</f>
        <v>0</v>
      </c>
      <c r="G2088">
        <f>'CLZ Pr'!X2088</f>
        <v>0</v>
      </c>
      <c r="H2088">
        <f>'CLZ Pr'!E2088</f>
        <v>0</v>
      </c>
      <c r="I2088">
        <f>'CLZ Pr'!U2088</f>
        <v>0</v>
      </c>
    </row>
    <row r="2089" spans="1:9">
      <c r="A2089" s="13" t="str">
        <f>IF('CLZ Pr'!C2089 = "", "", 'CLZ Pr'!C2089)</f>
        <v/>
      </c>
      <c r="B2089">
        <f>'CLZ Pr'!O2089</f>
        <v>0</v>
      </c>
      <c r="C2089" s="14">
        <f>'CLZ Pr'!H2089</f>
        <v>0</v>
      </c>
      <c r="D2089">
        <f>'CLZ Pr'!W2089</f>
        <v>0</v>
      </c>
      <c r="E2089">
        <f>'CLZ Pr'!B2089</f>
        <v>0</v>
      </c>
      <c r="F2089">
        <f>'CLZ Pr'!N2089</f>
        <v>0</v>
      </c>
      <c r="G2089">
        <f>'CLZ Pr'!X2089</f>
        <v>0</v>
      </c>
      <c r="H2089">
        <f>'CLZ Pr'!E2089</f>
        <v>0</v>
      </c>
      <c r="I2089">
        <f>'CLZ Pr'!U2089</f>
        <v>0</v>
      </c>
    </row>
    <row r="2090" spans="1:9">
      <c r="A2090" s="13" t="str">
        <f>IF('CLZ Pr'!C2090 = "", "", 'CLZ Pr'!C2090)</f>
        <v/>
      </c>
      <c r="B2090">
        <f>'CLZ Pr'!O2090</f>
        <v>0</v>
      </c>
      <c r="C2090" s="14">
        <f>'CLZ Pr'!H2090</f>
        <v>0</v>
      </c>
      <c r="D2090">
        <f>'CLZ Pr'!W2090</f>
        <v>0</v>
      </c>
      <c r="E2090">
        <f>'CLZ Pr'!B2090</f>
        <v>0</v>
      </c>
      <c r="F2090">
        <f>'CLZ Pr'!N2090</f>
        <v>0</v>
      </c>
      <c r="G2090">
        <f>'CLZ Pr'!X2090</f>
        <v>0</v>
      </c>
      <c r="H2090">
        <f>'CLZ Pr'!E2090</f>
        <v>0</v>
      </c>
      <c r="I2090">
        <f>'CLZ Pr'!U2090</f>
        <v>0</v>
      </c>
    </row>
    <row r="2091" spans="1:9">
      <c r="A2091" s="13" t="str">
        <f>IF('CLZ Pr'!C2091 = "", "", 'CLZ Pr'!C2091)</f>
        <v/>
      </c>
      <c r="B2091">
        <f>'CLZ Pr'!O2091</f>
        <v>0</v>
      </c>
      <c r="C2091" s="14">
        <f>'CLZ Pr'!H2091</f>
        <v>0</v>
      </c>
      <c r="D2091">
        <f>'CLZ Pr'!W2091</f>
        <v>0</v>
      </c>
      <c r="E2091">
        <f>'CLZ Pr'!B2091</f>
        <v>0</v>
      </c>
      <c r="F2091">
        <f>'CLZ Pr'!N2091</f>
        <v>0</v>
      </c>
      <c r="G2091">
        <f>'CLZ Pr'!X2091</f>
        <v>0</v>
      </c>
      <c r="H2091">
        <f>'CLZ Pr'!E2091</f>
        <v>0</v>
      </c>
      <c r="I2091">
        <f>'CLZ Pr'!U2091</f>
        <v>0</v>
      </c>
    </row>
    <row r="2092" spans="1:9">
      <c r="A2092" s="13" t="str">
        <f>IF('CLZ Pr'!C2092 = "", "", 'CLZ Pr'!C2092)</f>
        <v/>
      </c>
      <c r="B2092">
        <f>'CLZ Pr'!O2092</f>
        <v>0</v>
      </c>
      <c r="C2092" s="14">
        <f>'CLZ Pr'!H2092</f>
        <v>0</v>
      </c>
      <c r="D2092">
        <f>'CLZ Pr'!W2092</f>
        <v>0</v>
      </c>
      <c r="E2092">
        <f>'CLZ Pr'!B2092</f>
        <v>0</v>
      </c>
      <c r="F2092">
        <f>'CLZ Pr'!N2092</f>
        <v>0</v>
      </c>
      <c r="G2092">
        <f>'CLZ Pr'!X2092</f>
        <v>0</v>
      </c>
      <c r="H2092">
        <f>'CLZ Pr'!E2092</f>
        <v>0</v>
      </c>
      <c r="I2092">
        <f>'CLZ Pr'!U2092</f>
        <v>0</v>
      </c>
    </row>
    <row r="2093" spans="1:9">
      <c r="A2093" s="13" t="str">
        <f>IF('CLZ Pr'!C2093 = "", "", 'CLZ Pr'!C2093)</f>
        <v/>
      </c>
      <c r="B2093">
        <f>'CLZ Pr'!O2093</f>
        <v>0</v>
      </c>
      <c r="C2093" s="14">
        <f>'CLZ Pr'!H2093</f>
        <v>0</v>
      </c>
      <c r="D2093">
        <f>'CLZ Pr'!W2093</f>
        <v>0</v>
      </c>
      <c r="E2093">
        <f>'CLZ Pr'!B2093</f>
        <v>0</v>
      </c>
      <c r="F2093">
        <f>'CLZ Pr'!N2093</f>
        <v>0</v>
      </c>
      <c r="G2093">
        <f>'CLZ Pr'!X2093</f>
        <v>0</v>
      </c>
      <c r="H2093">
        <f>'CLZ Pr'!E2093</f>
        <v>0</v>
      </c>
      <c r="I2093">
        <f>'CLZ Pr'!U2093</f>
        <v>0</v>
      </c>
    </row>
    <row r="2094" spans="1:9">
      <c r="A2094" s="13" t="str">
        <f>IF('CLZ Pr'!C2094 = "", "", 'CLZ Pr'!C2094)</f>
        <v/>
      </c>
      <c r="B2094">
        <f>'CLZ Pr'!O2094</f>
        <v>0</v>
      </c>
      <c r="C2094" s="14">
        <f>'CLZ Pr'!H2094</f>
        <v>0</v>
      </c>
      <c r="D2094">
        <f>'CLZ Pr'!W2094</f>
        <v>0</v>
      </c>
      <c r="E2094">
        <f>'CLZ Pr'!B2094</f>
        <v>0</v>
      </c>
      <c r="F2094">
        <f>'CLZ Pr'!N2094</f>
        <v>0</v>
      </c>
      <c r="G2094">
        <f>'CLZ Pr'!X2094</f>
        <v>0</v>
      </c>
      <c r="H2094">
        <f>'CLZ Pr'!E2094</f>
        <v>0</v>
      </c>
      <c r="I2094">
        <f>'CLZ Pr'!U2094</f>
        <v>0</v>
      </c>
    </row>
    <row r="2095" spans="1:9">
      <c r="A2095" s="13" t="str">
        <f>IF('CLZ Pr'!C2095 = "", "", 'CLZ Pr'!C2095)</f>
        <v/>
      </c>
      <c r="B2095">
        <f>'CLZ Pr'!O2095</f>
        <v>0</v>
      </c>
      <c r="C2095" s="14">
        <f>'CLZ Pr'!H2095</f>
        <v>0</v>
      </c>
      <c r="D2095">
        <f>'CLZ Pr'!W2095</f>
        <v>0</v>
      </c>
      <c r="E2095">
        <f>'CLZ Pr'!B2095</f>
        <v>0</v>
      </c>
      <c r="F2095">
        <f>'CLZ Pr'!N2095</f>
        <v>0</v>
      </c>
      <c r="G2095">
        <f>'CLZ Pr'!X2095</f>
        <v>0</v>
      </c>
      <c r="H2095">
        <f>'CLZ Pr'!E2095</f>
        <v>0</v>
      </c>
      <c r="I2095">
        <f>'CLZ Pr'!U2095</f>
        <v>0</v>
      </c>
    </row>
    <row r="2096" spans="1:9">
      <c r="A2096" s="13" t="str">
        <f>IF('CLZ Pr'!C2096 = "", "", 'CLZ Pr'!C2096)</f>
        <v/>
      </c>
      <c r="B2096">
        <f>'CLZ Pr'!O2096</f>
        <v>0</v>
      </c>
      <c r="C2096" s="14">
        <f>'CLZ Pr'!H2096</f>
        <v>0</v>
      </c>
      <c r="D2096">
        <f>'CLZ Pr'!W2096</f>
        <v>0</v>
      </c>
      <c r="E2096">
        <f>'CLZ Pr'!B2096</f>
        <v>0</v>
      </c>
      <c r="F2096">
        <f>'CLZ Pr'!N2096</f>
        <v>0</v>
      </c>
      <c r="G2096">
        <f>'CLZ Pr'!X2096</f>
        <v>0</v>
      </c>
      <c r="H2096">
        <f>'CLZ Pr'!E2096</f>
        <v>0</v>
      </c>
      <c r="I2096">
        <f>'CLZ Pr'!U2096</f>
        <v>0</v>
      </c>
    </row>
    <row r="2097" spans="1:9">
      <c r="A2097" s="13" t="str">
        <f>IF('CLZ Pr'!C2097 = "", "", 'CLZ Pr'!C2097)</f>
        <v/>
      </c>
      <c r="B2097">
        <f>'CLZ Pr'!O2097</f>
        <v>0</v>
      </c>
      <c r="C2097" s="14">
        <f>'CLZ Pr'!H2097</f>
        <v>0</v>
      </c>
      <c r="D2097">
        <f>'CLZ Pr'!W2097</f>
        <v>0</v>
      </c>
      <c r="E2097">
        <f>'CLZ Pr'!B2097</f>
        <v>0</v>
      </c>
      <c r="F2097">
        <f>'CLZ Pr'!N2097</f>
        <v>0</v>
      </c>
      <c r="G2097">
        <f>'CLZ Pr'!X2097</f>
        <v>0</v>
      </c>
      <c r="H2097">
        <f>'CLZ Pr'!E2097</f>
        <v>0</v>
      </c>
      <c r="I2097">
        <f>'CLZ Pr'!U2097</f>
        <v>0</v>
      </c>
    </row>
    <row r="2098" spans="1:9">
      <c r="A2098" s="13" t="str">
        <f>IF('CLZ Pr'!C2098 = "", "", 'CLZ Pr'!C2098)</f>
        <v/>
      </c>
      <c r="B2098">
        <f>'CLZ Pr'!O2098</f>
        <v>0</v>
      </c>
      <c r="C2098" s="14">
        <f>'CLZ Pr'!H2098</f>
        <v>0</v>
      </c>
      <c r="D2098">
        <f>'CLZ Pr'!W2098</f>
        <v>0</v>
      </c>
      <c r="E2098">
        <f>'CLZ Pr'!B2098</f>
        <v>0</v>
      </c>
      <c r="F2098">
        <f>'CLZ Pr'!N2098</f>
        <v>0</v>
      </c>
      <c r="G2098">
        <f>'CLZ Pr'!X2098</f>
        <v>0</v>
      </c>
      <c r="H2098">
        <f>'CLZ Pr'!E2098</f>
        <v>0</v>
      </c>
      <c r="I2098">
        <f>'CLZ Pr'!U2098</f>
        <v>0</v>
      </c>
    </row>
    <row r="2099" spans="1:9">
      <c r="A2099" s="13" t="str">
        <f>IF('CLZ Pr'!C2099 = "", "", 'CLZ Pr'!C2099)</f>
        <v/>
      </c>
      <c r="B2099">
        <f>'CLZ Pr'!O2099</f>
        <v>0</v>
      </c>
      <c r="C2099" s="14">
        <f>'CLZ Pr'!H2099</f>
        <v>0</v>
      </c>
      <c r="D2099">
        <f>'CLZ Pr'!W2099</f>
        <v>0</v>
      </c>
      <c r="E2099">
        <f>'CLZ Pr'!B2099</f>
        <v>0</v>
      </c>
      <c r="F2099">
        <f>'CLZ Pr'!N2099</f>
        <v>0</v>
      </c>
      <c r="G2099">
        <f>'CLZ Pr'!X2099</f>
        <v>0</v>
      </c>
      <c r="H2099">
        <f>'CLZ Pr'!E2099</f>
        <v>0</v>
      </c>
      <c r="I2099">
        <f>'CLZ Pr'!U2099</f>
        <v>0</v>
      </c>
    </row>
    <row r="2100" spans="1:9">
      <c r="A2100" s="13" t="str">
        <f>IF('CLZ Pr'!C2100 = "", "", 'CLZ Pr'!C2100)</f>
        <v/>
      </c>
      <c r="B2100">
        <f>'CLZ Pr'!O2100</f>
        <v>0</v>
      </c>
      <c r="C2100" s="14">
        <f>'CLZ Pr'!H2100</f>
        <v>0</v>
      </c>
      <c r="D2100">
        <f>'CLZ Pr'!W2100</f>
        <v>0</v>
      </c>
      <c r="E2100">
        <f>'CLZ Pr'!B2100</f>
        <v>0</v>
      </c>
      <c r="F2100">
        <f>'CLZ Pr'!N2100</f>
        <v>0</v>
      </c>
      <c r="G2100">
        <f>'CLZ Pr'!X2100</f>
        <v>0</v>
      </c>
      <c r="H2100">
        <f>'CLZ Pr'!E2100</f>
        <v>0</v>
      </c>
      <c r="I2100">
        <f>'CLZ Pr'!U2100</f>
        <v>0</v>
      </c>
    </row>
    <row r="2101" spans="1:9">
      <c r="A2101" s="13" t="str">
        <f>IF('CLZ Pr'!C2101 = "", "", 'CLZ Pr'!C2101)</f>
        <v/>
      </c>
      <c r="B2101">
        <f>'CLZ Pr'!O2101</f>
        <v>0</v>
      </c>
      <c r="C2101" s="14">
        <f>'CLZ Pr'!H2101</f>
        <v>0</v>
      </c>
      <c r="D2101">
        <f>'CLZ Pr'!W2101</f>
        <v>0</v>
      </c>
      <c r="E2101">
        <f>'CLZ Pr'!B2101</f>
        <v>0</v>
      </c>
      <c r="F2101">
        <f>'CLZ Pr'!N2101</f>
        <v>0</v>
      </c>
      <c r="G2101">
        <f>'CLZ Pr'!X2101</f>
        <v>0</v>
      </c>
      <c r="H2101">
        <f>'CLZ Pr'!E2101</f>
        <v>0</v>
      </c>
      <c r="I2101">
        <f>'CLZ Pr'!U2101</f>
        <v>0</v>
      </c>
    </row>
    <row r="2102" spans="1:9">
      <c r="A2102" s="13" t="str">
        <f>IF('CLZ Pr'!C2102 = "", "", 'CLZ Pr'!C2102)</f>
        <v/>
      </c>
      <c r="B2102">
        <f>'CLZ Pr'!O2102</f>
        <v>0</v>
      </c>
      <c r="C2102" s="14">
        <f>'CLZ Pr'!H2102</f>
        <v>0</v>
      </c>
      <c r="D2102">
        <f>'CLZ Pr'!W2102</f>
        <v>0</v>
      </c>
      <c r="E2102">
        <f>'CLZ Pr'!B2102</f>
        <v>0</v>
      </c>
      <c r="F2102">
        <f>'CLZ Pr'!N2102</f>
        <v>0</v>
      </c>
      <c r="G2102">
        <f>'CLZ Pr'!X2102</f>
        <v>0</v>
      </c>
      <c r="H2102">
        <f>'CLZ Pr'!E2102</f>
        <v>0</v>
      </c>
      <c r="I2102">
        <f>'CLZ Pr'!U2102</f>
        <v>0</v>
      </c>
    </row>
    <row r="2103" spans="1:9">
      <c r="A2103" s="13" t="str">
        <f>IF('CLZ Pr'!C2103 = "", "", 'CLZ Pr'!C2103)</f>
        <v/>
      </c>
      <c r="B2103">
        <f>'CLZ Pr'!O2103</f>
        <v>0</v>
      </c>
      <c r="C2103" s="14">
        <f>'CLZ Pr'!H2103</f>
        <v>0</v>
      </c>
      <c r="D2103">
        <f>'CLZ Pr'!W2103</f>
        <v>0</v>
      </c>
      <c r="E2103">
        <f>'CLZ Pr'!B2103</f>
        <v>0</v>
      </c>
      <c r="F2103">
        <f>'CLZ Pr'!N2103</f>
        <v>0</v>
      </c>
      <c r="G2103">
        <f>'CLZ Pr'!X2103</f>
        <v>0</v>
      </c>
      <c r="H2103">
        <f>'CLZ Pr'!E2103</f>
        <v>0</v>
      </c>
      <c r="I2103">
        <f>'CLZ Pr'!U2103</f>
        <v>0</v>
      </c>
    </row>
    <row r="2104" spans="1:9">
      <c r="A2104" s="13" t="str">
        <f>IF('CLZ Pr'!C2104 = "", "", 'CLZ Pr'!C2104)</f>
        <v/>
      </c>
      <c r="B2104">
        <f>'CLZ Pr'!O2104</f>
        <v>0</v>
      </c>
      <c r="C2104" s="14">
        <f>'CLZ Pr'!H2104</f>
        <v>0</v>
      </c>
      <c r="D2104">
        <f>'CLZ Pr'!W2104</f>
        <v>0</v>
      </c>
      <c r="E2104">
        <f>'CLZ Pr'!B2104</f>
        <v>0</v>
      </c>
      <c r="F2104">
        <f>'CLZ Pr'!N2104</f>
        <v>0</v>
      </c>
      <c r="G2104">
        <f>'CLZ Pr'!X2104</f>
        <v>0</v>
      </c>
      <c r="H2104">
        <f>'CLZ Pr'!E2104</f>
        <v>0</v>
      </c>
      <c r="I2104">
        <f>'CLZ Pr'!U2104</f>
        <v>0</v>
      </c>
    </row>
    <row r="2105" spans="1:9">
      <c r="A2105" s="13" t="str">
        <f>IF('CLZ Pr'!C2105 = "", "", 'CLZ Pr'!C2105)</f>
        <v/>
      </c>
      <c r="B2105">
        <f>'CLZ Pr'!O2105</f>
        <v>0</v>
      </c>
      <c r="C2105" s="14">
        <f>'CLZ Pr'!H2105</f>
        <v>0</v>
      </c>
      <c r="D2105">
        <f>'CLZ Pr'!W2105</f>
        <v>0</v>
      </c>
      <c r="E2105">
        <f>'CLZ Pr'!B2105</f>
        <v>0</v>
      </c>
      <c r="F2105">
        <f>'CLZ Pr'!N2105</f>
        <v>0</v>
      </c>
      <c r="G2105">
        <f>'CLZ Pr'!X2105</f>
        <v>0</v>
      </c>
      <c r="H2105">
        <f>'CLZ Pr'!E2105</f>
        <v>0</v>
      </c>
      <c r="I2105">
        <f>'CLZ Pr'!U2105</f>
        <v>0</v>
      </c>
    </row>
    <row r="2106" spans="1:9">
      <c r="A2106" s="13" t="str">
        <f>IF('CLZ Pr'!C2106 = "", "", 'CLZ Pr'!C2106)</f>
        <v/>
      </c>
      <c r="B2106">
        <f>'CLZ Pr'!O2106</f>
        <v>0</v>
      </c>
      <c r="C2106" s="14">
        <f>'CLZ Pr'!H2106</f>
        <v>0</v>
      </c>
      <c r="D2106">
        <f>'CLZ Pr'!W2106</f>
        <v>0</v>
      </c>
      <c r="E2106">
        <f>'CLZ Pr'!B2106</f>
        <v>0</v>
      </c>
      <c r="F2106">
        <f>'CLZ Pr'!N2106</f>
        <v>0</v>
      </c>
      <c r="G2106">
        <f>'CLZ Pr'!X2106</f>
        <v>0</v>
      </c>
      <c r="H2106">
        <f>'CLZ Pr'!E2106</f>
        <v>0</v>
      </c>
      <c r="I2106">
        <f>'CLZ Pr'!U2106</f>
        <v>0</v>
      </c>
    </row>
    <row r="2107" spans="1:9">
      <c r="A2107" s="13" t="str">
        <f>IF('CLZ Pr'!C2107 = "", "", 'CLZ Pr'!C2107)</f>
        <v/>
      </c>
      <c r="B2107">
        <f>'CLZ Pr'!O2107</f>
        <v>0</v>
      </c>
      <c r="C2107" s="14">
        <f>'CLZ Pr'!H2107</f>
        <v>0</v>
      </c>
      <c r="D2107">
        <f>'CLZ Pr'!W2107</f>
        <v>0</v>
      </c>
      <c r="E2107">
        <f>'CLZ Pr'!B2107</f>
        <v>0</v>
      </c>
      <c r="F2107">
        <f>'CLZ Pr'!N2107</f>
        <v>0</v>
      </c>
      <c r="G2107">
        <f>'CLZ Pr'!X2107</f>
        <v>0</v>
      </c>
      <c r="H2107">
        <f>'CLZ Pr'!E2107</f>
        <v>0</v>
      </c>
      <c r="I2107">
        <f>'CLZ Pr'!U2107</f>
        <v>0</v>
      </c>
    </row>
    <row r="2108" spans="1:9">
      <c r="A2108" s="13" t="str">
        <f>IF('CLZ Pr'!C2108 = "", "", 'CLZ Pr'!C2108)</f>
        <v/>
      </c>
      <c r="B2108">
        <f>'CLZ Pr'!O2108</f>
        <v>0</v>
      </c>
      <c r="C2108" s="14">
        <f>'CLZ Pr'!H2108</f>
        <v>0</v>
      </c>
      <c r="D2108">
        <f>'CLZ Pr'!W2108</f>
        <v>0</v>
      </c>
      <c r="E2108">
        <f>'CLZ Pr'!B2108</f>
        <v>0</v>
      </c>
      <c r="F2108">
        <f>'CLZ Pr'!N2108</f>
        <v>0</v>
      </c>
      <c r="G2108">
        <f>'CLZ Pr'!X2108</f>
        <v>0</v>
      </c>
      <c r="H2108">
        <f>'CLZ Pr'!E2108</f>
        <v>0</v>
      </c>
      <c r="I2108">
        <f>'CLZ Pr'!U2108</f>
        <v>0</v>
      </c>
    </row>
    <row r="2109" spans="1:9">
      <c r="A2109" s="13" t="str">
        <f>IF('CLZ Pr'!C2109 = "", "", 'CLZ Pr'!C2109)</f>
        <v/>
      </c>
      <c r="B2109">
        <f>'CLZ Pr'!O2109</f>
        <v>0</v>
      </c>
      <c r="C2109" s="14">
        <f>'CLZ Pr'!H2109</f>
        <v>0</v>
      </c>
      <c r="D2109">
        <f>'CLZ Pr'!W2109</f>
        <v>0</v>
      </c>
      <c r="E2109">
        <f>'CLZ Pr'!B2109</f>
        <v>0</v>
      </c>
      <c r="F2109">
        <f>'CLZ Pr'!N2109</f>
        <v>0</v>
      </c>
      <c r="G2109">
        <f>'CLZ Pr'!X2109</f>
        <v>0</v>
      </c>
      <c r="H2109">
        <f>'CLZ Pr'!E2109</f>
        <v>0</v>
      </c>
      <c r="I2109">
        <f>'CLZ Pr'!U2109</f>
        <v>0</v>
      </c>
    </row>
    <row r="2110" spans="1:9">
      <c r="A2110" s="13" t="str">
        <f>IF('CLZ Pr'!C2110 = "", "", 'CLZ Pr'!C2110)</f>
        <v/>
      </c>
      <c r="B2110">
        <f>'CLZ Pr'!O2110</f>
        <v>0</v>
      </c>
      <c r="C2110" s="14">
        <f>'CLZ Pr'!H2110</f>
        <v>0</v>
      </c>
      <c r="D2110">
        <f>'CLZ Pr'!W2110</f>
        <v>0</v>
      </c>
      <c r="E2110">
        <f>'CLZ Pr'!B2110</f>
        <v>0</v>
      </c>
      <c r="F2110">
        <f>'CLZ Pr'!N2110</f>
        <v>0</v>
      </c>
      <c r="G2110">
        <f>'CLZ Pr'!X2110</f>
        <v>0</v>
      </c>
      <c r="H2110">
        <f>'CLZ Pr'!E2110</f>
        <v>0</v>
      </c>
      <c r="I2110">
        <f>'CLZ Pr'!U2110</f>
        <v>0</v>
      </c>
    </row>
    <row r="2111" spans="1:9">
      <c r="A2111" s="13" t="str">
        <f>IF('CLZ Pr'!C2111 = "", "", 'CLZ Pr'!C2111)</f>
        <v/>
      </c>
      <c r="B2111">
        <f>'CLZ Pr'!O2111</f>
        <v>0</v>
      </c>
      <c r="C2111" s="14">
        <f>'CLZ Pr'!H2111</f>
        <v>0</v>
      </c>
      <c r="D2111">
        <f>'CLZ Pr'!W2111</f>
        <v>0</v>
      </c>
      <c r="E2111">
        <f>'CLZ Pr'!B2111</f>
        <v>0</v>
      </c>
      <c r="F2111">
        <f>'CLZ Pr'!N2111</f>
        <v>0</v>
      </c>
      <c r="G2111">
        <f>'CLZ Pr'!X2111</f>
        <v>0</v>
      </c>
      <c r="H2111">
        <f>'CLZ Pr'!E2111</f>
        <v>0</v>
      </c>
      <c r="I2111">
        <f>'CLZ Pr'!U2111</f>
        <v>0</v>
      </c>
    </row>
    <row r="2112" spans="1:9">
      <c r="A2112" s="13" t="str">
        <f>IF('CLZ Pr'!C2112 = "", "", 'CLZ Pr'!C2112)</f>
        <v/>
      </c>
      <c r="B2112">
        <f>'CLZ Pr'!O2112</f>
        <v>0</v>
      </c>
      <c r="C2112" s="14">
        <f>'CLZ Pr'!H2112</f>
        <v>0</v>
      </c>
      <c r="D2112">
        <f>'CLZ Pr'!W2112</f>
        <v>0</v>
      </c>
      <c r="E2112">
        <f>'CLZ Pr'!B2112</f>
        <v>0</v>
      </c>
      <c r="F2112">
        <f>'CLZ Pr'!N2112</f>
        <v>0</v>
      </c>
      <c r="G2112">
        <f>'CLZ Pr'!X2112</f>
        <v>0</v>
      </c>
      <c r="H2112">
        <f>'CLZ Pr'!E2112</f>
        <v>0</v>
      </c>
      <c r="I2112">
        <f>'CLZ Pr'!U2112</f>
        <v>0</v>
      </c>
    </row>
    <row r="2113" spans="1:9">
      <c r="A2113" s="13" t="str">
        <f>IF('CLZ Pr'!C2113 = "", "", 'CLZ Pr'!C2113)</f>
        <v/>
      </c>
      <c r="B2113">
        <f>'CLZ Pr'!O2113</f>
        <v>0</v>
      </c>
      <c r="C2113" s="14">
        <f>'CLZ Pr'!H2113</f>
        <v>0</v>
      </c>
      <c r="D2113">
        <f>'CLZ Pr'!W2113</f>
        <v>0</v>
      </c>
      <c r="E2113">
        <f>'CLZ Pr'!B2113</f>
        <v>0</v>
      </c>
      <c r="F2113">
        <f>'CLZ Pr'!N2113</f>
        <v>0</v>
      </c>
      <c r="G2113">
        <f>'CLZ Pr'!X2113</f>
        <v>0</v>
      </c>
      <c r="H2113">
        <f>'CLZ Pr'!E2113</f>
        <v>0</v>
      </c>
      <c r="I2113">
        <f>'CLZ Pr'!U2113</f>
        <v>0</v>
      </c>
    </row>
    <row r="2114" spans="1:9">
      <c r="A2114" s="13" t="str">
        <f>IF('CLZ Pr'!C2114 = "", "", 'CLZ Pr'!C2114)</f>
        <v/>
      </c>
      <c r="B2114">
        <f>'CLZ Pr'!O2114</f>
        <v>0</v>
      </c>
      <c r="C2114" s="14">
        <f>'CLZ Pr'!H2114</f>
        <v>0</v>
      </c>
      <c r="D2114">
        <f>'CLZ Pr'!W2114</f>
        <v>0</v>
      </c>
      <c r="E2114">
        <f>'CLZ Pr'!B2114</f>
        <v>0</v>
      </c>
      <c r="F2114">
        <f>'CLZ Pr'!N2114</f>
        <v>0</v>
      </c>
      <c r="G2114">
        <f>'CLZ Pr'!X2114</f>
        <v>0</v>
      </c>
      <c r="H2114">
        <f>'CLZ Pr'!E2114</f>
        <v>0</v>
      </c>
      <c r="I2114">
        <f>'CLZ Pr'!U2114</f>
        <v>0</v>
      </c>
    </row>
    <row r="2115" spans="1:9">
      <c r="A2115" s="13" t="str">
        <f>IF('CLZ Pr'!C2115 = "", "", 'CLZ Pr'!C2115)</f>
        <v/>
      </c>
      <c r="B2115">
        <f>'CLZ Pr'!O2115</f>
        <v>0</v>
      </c>
      <c r="C2115" s="14">
        <f>'CLZ Pr'!H2115</f>
        <v>0</v>
      </c>
      <c r="D2115">
        <f>'CLZ Pr'!W2115</f>
        <v>0</v>
      </c>
      <c r="E2115">
        <f>'CLZ Pr'!B2115</f>
        <v>0</v>
      </c>
      <c r="F2115">
        <f>'CLZ Pr'!N2115</f>
        <v>0</v>
      </c>
      <c r="G2115">
        <f>'CLZ Pr'!X2115</f>
        <v>0</v>
      </c>
      <c r="H2115">
        <f>'CLZ Pr'!E2115</f>
        <v>0</v>
      </c>
      <c r="I2115">
        <f>'CLZ Pr'!U2115</f>
        <v>0</v>
      </c>
    </row>
    <row r="2116" spans="1:9">
      <c r="A2116" s="13" t="str">
        <f>IF('CLZ Pr'!C2116 = "", "", 'CLZ Pr'!C2116)</f>
        <v/>
      </c>
      <c r="B2116">
        <f>'CLZ Pr'!O2116</f>
        <v>0</v>
      </c>
      <c r="C2116" s="14">
        <f>'CLZ Pr'!H2116</f>
        <v>0</v>
      </c>
      <c r="D2116">
        <f>'CLZ Pr'!W2116</f>
        <v>0</v>
      </c>
      <c r="E2116">
        <f>'CLZ Pr'!B2116</f>
        <v>0</v>
      </c>
      <c r="F2116">
        <f>'CLZ Pr'!N2116</f>
        <v>0</v>
      </c>
      <c r="G2116">
        <f>'CLZ Pr'!X2116</f>
        <v>0</v>
      </c>
      <c r="H2116">
        <f>'CLZ Pr'!E2116</f>
        <v>0</v>
      </c>
      <c r="I2116">
        <f>'CLZ Pr'!U2116</f>
        <v>0</v>
      </c>
    </row>
    <row r="2117" spans="1:9">
      <c r="A2117" s="13" t="str">
        <f>IF('CLZ Pr'!C2117 = "", "", 'CLZ Pr'!C2117)</f>
        <v/>
      </c>
      <c r="B2117">
        <f>'CLZ Pr'!O2117</f>
        <v>0</v>
      </c>
      <c r="C2117" s="14">
        <f>'CLZ Pr'!H2117</f>
        <v>0</v>
      </c>
      <c r="D2117">
        <f>'CLZ Pr'!W2117</f>
        <v>0</v>
      </c>
      <c r="E2117">
        <f>'CLZ Pr'!B2117</f>
        <v>0</v>
      </c>
      <c r="F2117">
        <f>'CLZ Pr'!N2117</f>
        <v>0</v>
      </c>
      <c r="G2117">
        <f>'CLZ Pr'!X2117</f>
        <v>0</v>
      </c>
      <c r="H2117">
        <f>'CLZ Pr'!E2117</f>
        <v>0</v>
      </c>
      <c r="I2117">
        <f>'CLZ Pr'!U2117</f>
        <v>0</v>
      </c>
    </row>
    <row r="2118" spans="1:9">
      <c r="A2118" s="13" t="str">
        <f>IF('CLZ Pr'!C2118 = "", "", 'CLZ Pr'!C2118)</f>
        <v/>
      </c>
      <c r="B2118">
        <f>'CLZ Pr'!O2118</f>
        <v>0</v>
      </c>
      <c r="C2118" s="14">
        <f>'CLZ Pr'!H2118</f>
        <v>0</v>
      </c>
      <c r="D2118">
        <f>'CLZ Pr'!W2118</f>
        <v>0</v>
      </c>
      <c r="E2118">
        <f>'CLZ Pr'!B2118</f>
        <v>0</v>
      </c>
      <c r="F2118">
        <f>'CLZ Pr'!N2118</f>
        <v>0</v>
      </c>
      <c r="G2118">
        <f>'CLZ Pr'!X2118</f>
        <v>0</v>
      </c>
      <c r="H2118">
        <f>'CLZ Pr'!E2118</f>
        <v>0</v>
      </c>
      <c r="I2118">
        <f>'CLZ Pr'!U2118</f>
        <v>0</v>
      </c>
    </row>
    <row r="2119" spans="1:9">
      <c r="A2119" s="13" t="str">
        <f>IF('CLZ Pr'!C2119 = "", "", 'CLZ Pr'!C2119)</f>
        <v/>
      </c>
      <c r="B2119">
        <f>'CLZ Pr'!O2119</f>
        <v>0</v>
      </c>
      <c r="C2119" s="14">
        <f>'CLZ Pr'!H2119</f>
        <v>0</v>
      </c>
      <c r="D2119">
        <f>'CLZ Pr'!W2119</f>
        <v>0</v>
      </c>
      <c r="E2119">
        <f>'CLZ Pr'!B2119</f>
        <v>0</v>
      </c>
      <c r="F2119">
        <f>'CLZ Pr'!N2119</f>
        <v>0</v>
      </c>
      <c r="G2119">
        <f>'CLZ Pr'!X2119</f>
        <v>0</v>
      </c>
      <c r="H2119">
        <f>'CLZ Pr'!E2119</f>
        <v>0</v>
      </c>
      <c r="I2119">
        <f>'CLZ Pr'!U2119</f>
        <v>0</v>
      </c>
    </row>
    <row r="2120" spans="1:9">
      <c r="A2120" s="13" t="str">
        <f>IF('CLZ Pr'!C2120 = "", "", 'CLZ Pr'!C2120)</f>
        <v/>
      </c>
      <c r="B2120">
        <f>'CLZ Pr'!O2120</f>
        <v>0</v>
      </c>
      <c r="C2120" s="14">
        <f>'CLZ Pr'!H2120</f>
        <v>0</v>
      </c>
      <c r="D2120">
        <f>'CLZ Pr'!W2120</f>
        <v>0</v>
      </c>
      <c r="E2120">
        <f>'CLZ Pr'!B2120</f>
        <v>0</v>
      </c>
      <c r="F2120">
        <f>'CLZ Pr'!N2120</f>
        <v>0</v>
      </c>
      <c r="G2120">
        <f>'CLZ Pr'!X2120</f>
        <v>0</v>
      </c>
      <c r="H2120">
        <f>'CLZ Pr'!E2120</f>
        <v>0</v>
      </c>
      <c r="I2120">
        <f>'CLZ Pr'!U2120</f>
        <v>0</v>
      </c>
    </row>
    <row r="2121" spans="1:9">
      <c r="A2121" s="13" t="str">
        <f>IF('CLZ Pr'!C2121 = "", "", 'CLZ Pr'!C2121)</f>
        <v/>
      </c>
      <c r="B2121">
        <f>'CLZ Pr'!O2121</f>
        <v>0</v>
      </c>
      <c r="C2121" s="14">
        <f>'CLZ Pr'!H2121</f>
        <v>0</v>
      </c>
      <c r="D2121">
        <f>'CLZ Pr'!W2121</f>
        <v>0</v>
      </c>
      <c r="E2121">
        <f>'CLZ Pr'!B2121</f>
        <v>0</v>
      </c>
      <c r="F2121">
        <f>'CLZ Pr'!N2121</f>
        <v>0</v>
      </c>
      <c r="G2121">
        <f>'CLZ Pr'!X2121</f>
        <v>0</v>
      </c>
      <c r="H2121">
        <f>'CLZ Pr'!E2121</f>
        <v>0</v>
      </c>
      <c r="I2121">
        <f>'CLZ Pr'!U2121</f>
        <v>0</v>
      </c>
    </row>
    <row r="2122" spans="1:9">
      <c r="A2122" s="13" t="str">
        <f>IF('CLZ Pr'!C2122 = "", "", 'CLZ Pr'!C2122)</f>
        <v/>
      </c>
      <c r="B2122">
        <f>'CLZ Pr'!O2122</f>
        <v>0</v>
      </c>
      <c r="C2122" s="14">
        <f>'CLZ Pr'!H2122</f>
        <v>0</v>
      </c>
      <c r="D2122">
        <f>'CLZ Pr'!W2122</f>
        <v>0</v>
      </c>
      <c r="E2122">
        <f>'CLZ Pr'!B2122</f>
        <v>0</v>
      </c>
      <c r="F2122">
        <f>'CLZ Pr'!N2122</f>
        <v>0</v>
      </c>
      <c r="G2122">
        <f>'CLZ Pr'!X2122</f>
        <v>0</v>
      </c>
      <c r="H2122">
        <f>'CLZ Pr'!E2122</f>
        <v>0</v>
      </c>
      <c r="I2122">
        <f>'CLZ Pr'!U2122</f>
        <v>0</v>
      </c>
    </row>
    <row r="2123" spans="1:9">
      <c r="A2123" s="13" t="str">
        <f>IF('CLZ Pr'!C2123 = "", "", 'CLZ Pr'!C2123)</f>
        <v/>
      </c>
      <c r="B2123">
        <f>'CLZ Pr'!O2123</f>
        <v>0</v>
      </c>
      <c r="C2123" s="14">
        <f>'CLZ Pr'!H2123</f>
        <v>0</v>
      </c>
      <c r="D2123">
        <f>'CLZ Pr'!W2123</f>
        <v>0</v>
      </c>
      <c r="E2123">
        <f>'CLZ Pr'!B2123</f>
        <v>0</v>
      </c>
      <c r="F2123">
        <f>'CLZ Pr'!N2123</f>
        <v>0</v>
      </c>
      <c r="G2123">
        <f>'CLZ Pr'!X2123</f>
        <v>0</v>
      </c>
      <c r="H2123">
        <f>'CLZ Pr'!E2123</f>
        <v>0</v>
      </c>
      <c r="I2123">
        <f>'CLZ Pr'!U2123</f>
        <v>0</v>
      </c>
    </row>
    <row r="2124" spans="1:9">
      <c r="A2124" s="13" t="str">
        <f>IF('CLZ Pr'!C2124 = "", "", 'CLZ Pr'!C2124)</f>
        <v/>
      </c>
      <c r="B2124">
        <f>'CLZ Pr'!O2124</f>
        <v>0</v>
      </c>
      <c r="C2124" s="14">
        <f>'CLZ Pr'!H2124</f>
        <v>0</v>
      </c>
      <c r="D2124">
        <f>'CLZ Pr'!W2124</f>
        <v>0</v>
      </c>
      <c r="E2124">
        <f>'CLZ Pr'!B2124</f>
        <v>0</v>
      </c>
      <c r="F2124">
        <f>'CLZ Pr'!N2124</f>
        <v>0</v>
      </c>
      <c r="G2124">
        <f>'CLZ Pr'!X2124</f>
        <v>0</v>
      </c>
      <c r="H2124">
        <f>'CLZ Pr'!E2124</f>
        <v>0</v>
      </c>
      <c r="I2124">
        <f>'CLZ Pr'!U2124</f>
        <v>0</v>
      </c>
    </row>
    <row r="2125" spans="1:9">
      <c r="A2125" s="13" t="str">
        <f>IF('CLZ Pr'!C2125 = "", "", 'CLZ Pr'!C2125)</f>
        <v/>
      </c>
      <c r="B2125">
        <f>'CLZ Pr'!O2125</f>
        <v>0</v>
      </c>
      <c r="C2125" s="14">
        <f>'CLZ Pr'!H2125</f>
        <v>0</v>
      </c>
      <c r="D2125">
        <f>'CLZ Pr'!W2125</f>
        <v>0</v>
      </c>
      <c r="E2125">
        <f>'CLZ Pr'!B2125</f>
        <v>0</v>
      </c>
      <c r="F2125">
        <f>'CLZ Pr'!N2125</f>
        <v>0</v>
      </c>
      <c r="G2125">
        <f>'CLZ Pr'!X2125</f>
        <v>0</v>
      </c>
      <c r="H2125">
        <f>'CLZ Pr'!E2125</f>
        <v>0</v>
      </c>
      <c r="I2125">
        <f>'CLZ Pr'!U2125</f>
        <v>0</v>
      </c>
    </row>
    <row r="2126" spans="1:9">
      <c r="A2126" s="13" t="str">
        <f>IF('CLZ Pr'!C2126 = "", "", 'CLZ Pr'!C2126)</f>
        <v/>
      </c>
      <c r="B2126">
        <f>'CLZ Pr'!O2126</f>
        <v>0</v>
      </c>
      <c r="C2126" s="14">
        <f>'CLZ Pr'!H2126</f>
        <v>0</v>
      </c>
      <c r="D2126">
        <f>'CLZ Pr'!W2126</f>
        <v>0</v>
      </c>
      <c r="E2126">
        <f>'CLZ Pr'!B2126</f>
        <v>0</v>
      </c>
      <c r="F2126">
        <f>'CLZ Pr'!N2126</f>
        <v>0</v>
      </c>
      <c r="G2126">
        <f>'CLZ Pr'!X2126</f>
        <v>0</v>
      </c>
      <c r="H2126">
        <f>'CLZ Pr'!E2126</f>
        <v>0</v>
      </c>
      <c r="I2126">
        <f>'CLZ Pr'!U2126</f>
        <v>0</v>
      </c>
    </row>
    <row r="2127" spans="1:9">
      <c r="A2127" s="13" t="str">
        <f>IF('CLZ Pr'!C2127 = "", "", 'CLZ Pr'!C2127)</f>
        <v/>
      </c>
      <c r="B2127">
        <f>'CLZ Pr'!O2127</f>
        <v>0</v>
      </c>
      <c r="C2127" s="14">
        <f>'CLZ Pr'!H2127</f>
        <v>0</v>
      </c>
      <c r="D2127">
        <f>'CLZ Pr'!W2127</f>
        <v>0</v>
      </c>
      <c r="E2127">
        <f>'CLZ Pr'!B2127</f>
        <v>0</v>
      </c>
      <c r="F2127">
        <f>'CLZ Pr'!N2127</f>
        <v>0</v>
      </c>
      <c r="G2127">
        <f>'CLZ Pr'!X2127</f>
        <v>0</v>
      </c>
      <c r="H2127">
        <f>'CLZ Pr'!E2127</f>
        <v>0</v>
      </c>
      <c r="I2127">
        <f>'CLZ Pr'!U2127</f>
        <v>0</v>
      </c>
    </row>
    <row r="2128" spans="1:9">
      <c r="A2128" s="13" t="str">
        <f>IF('CLZ Pr'!C2128 = "", "", 'CLZ Pr'!C2128)</f>
        <v/>
      </c>
      <c r="B2128">
        <f>'CLZ Pr'!O2128</f>
        <v>0</v>
      </c>
      <c r="C2128" s="14">
        <f>'CLZ Pr'!H2128</f>
        <v>0</v>
      </c>
      <c r="D2128">
        <f>'CLZ Pr'!W2128</f>
        <v>0</v>
      </c>
      <c r="E2128">
        <f>'CLZ Pr'!B2128</f>
        <v>0</v>
      </c>
      <c r="F2128">
        <f>'CLZ Pr'!N2128</f>
        <v>0</v>
      </c>
      <c r="G2128">
        <f>'CLZ Pr'!X2128</f>
        <v>0</v>
      </c>
      <c r="H2128">
        <f>'CLZ Pr'!E2128</f>
        <v>0</v>
      </c>
      <c r="I2128">
        <f>'CLZ Pr'!U2128</f>
        <v>0</v>
      </c>
    </row>
    <row r="2129" spans="1:9">
      <c r="A2129" s="13" t="str">
        <f>IF('CLZ Pr'!C2129 = "", "", 'CLZ Pr'!C2129)</f>
        <v/>
      </c>
      <c r="B2129">
        <f>'CLZ Pr'!O2129</f>
        <v>0</v>
      </c>
      <c r="C2129" s="14">
        <f>'CLZ Pr'!H2129</f>
        <v>0</v>
      </c>
      <c r="D2129">
        <f>'CLZ Pr'!W2129</f>
        <v>0</v>
      </c>
      <c r="E2129">
        <f>'CLZ Pr'!B2129</f>
        <v>0</v>
      </c>
      <c r="F2129">
        <f>'CLZ Pr'!N2129</f>
        <v>0</v>
      </c>
      <c r="G2129">
        <f>'CLZ Pr'!X2129</f>
        <v>0</v>
      </c>
      <c r="H2129">
        <f>'CLZ Pr'!E2129</f>
        <v>0</v>
      </c>
      <c r="I2129">
        <f>'CLZ Pr'!U2129</f>
        <v>0</v>
      </c>
    </row>
    <row r="2130" spans="1:9">
      <c r="A2130" s="13" t="str">
        <f>IF('CLZ Pr'!C2130 = "", "", 'CLZ Pr'!C2130)</f>
        <v/>
      </c>
      <c r="B2130">
        <f>'CLZ Pr'!O2130</f>
        <v>0</v>
      </c>
      <c r="C2130" s="14">
        <f>'CLZ Pr'!H2130</f>
        <v>0</v>
      </c>
      <c r="D2130">
        <f>'CLZ Pr'!W2130</f>
        <v>0</v>
      </c>
      <c r="E2130">
        <f>'CLZ Pr'!B2130</f>
        <v>0</v>
      </c>
      <c r="F2130">
        <f>'CLZ Pr'!N2130</f>
        <v>0</v>
      </c>
      <c r="G2130">
        <f>'CLZ Pr'!X2130</f>
        <v>0</v>
      </c>
      <c r="H2130">
        <f>'CLZ Pr'!E2130</f>
        <v>0</v>
      </c>
      <c r="I2130">
        <f>'CLZ Pr'!U2130</f>
        <v>0</v>
      </c>
    </row>
    <row r="2131" spans="1:9">
      <c r="A2131" s="13" t="str">
        <f>IF('CLZ Pr'!C2131 = "", "", 'CLZ Pr'!C2131)</f>
        <v/>
      </c>
      <c r="B2131">
        <f>'CLZ Pr'!O2131</f>
        <v>0</v>
      </c>
      <c r="C2131" s="14">
        <f>'CLZ Pr'!H2131</f>
        <v>0</v>
      </c>
      <c r="D2131">
        <f>'CLZ Pr'!W2131</f>
        <v>0</v>
      </c>
      <c r="E2131">
        <f>'CLZ Pr'!B2131</f>
        <v>0</v>
      </c>
      <c r="F2131">
        <f>'CLZ Pr'!N2131</f>
        <v>0</v>
      </c>
      <c r="G2131">
        <f>'CLZ Pr'!X2131</f>
        <v>0</v>
      </c>
      <c r="H2131">
        <f>'CLZ Pr'!E2131</f>
        <v>0</v>
      </c>
      <c r="I2131">
        <f>'CLZ Pr'!U2131</f>
        <v>0</v>
      </c>
    </row>
    <row r="2132" spans="1:9">
      <c r="A2132" s="13" t="str">
        <f>IF('CLZ Pr'!C2132 = "", "", 'CLZ Pr'!C2132)</f>
        <v/>
      </c>
      <c r="B2132">
        <f>'CLZ Pr'!O2132</f>
        <v>0</v>
      </c>
      <c r="C2132" s="14">
        <f>'CLZ Pr'!H2132</f>
        <v>0</v>
      </c>
      <c r="D2132">
        <f>'CLZ Pr'!W2132</f>
        <v>0</v>
      </c>
      <c r="E2132">
        <f>'CLZ Pr'!B2132</f>
        <v>0</v>
      </c>
      <c r="F2132">
        <f>'CLZ Pr'!N2132</f>
        <v>0</v>
      </c>
      <c r="G2132">
        <f>'CLZ Pr'!X2132</f>
        <v>0</v>
      </c>
      <c r="H2132">
        <f>'CLZ Pr'!E2132</f>
        <v>0</v>
      </c>
      <c r="I2132">
        <f>'CLZ Pr'!U2132</f>
        <v>0</v>
      </c>
    </row>
    <row r="2133" spans="1:9">
      <c r="A2133" s="13" t="str">
        <f>IF('CLZ Pr'!C2133 = "", "", 'CLZ Pr'!C2133)</f>
        <v/>
      </c>
      <c r="B2133">
        <f>'CLZ Pr'!O2133</f>
        <v>0</v>
      </c>
      <c r="C2133" s="14">
        <f>'CLZ Pr'!H2133</f>
        <v>0</v>
      </c>
      <c r="D2133">
        <f>'CLZ Pr'!W2133</f>
        <v>0</v>
      </c>
      <c r="E2133">
        <f>'CLZ Pr'!B2133</f>
        <v>0</v>
      </c>
      <c r="F2133">
        <f>'CLZ Pr'!N2133</f>
        <v>0</v>
      </c>
      <c r="G2133">
        <f>'CLZ Pr'!X2133</f>
        <v>0</v>
      </c>
      <c r="H2133">
        <f>'CLZ Pr'!E2133</f>
        <v>0</v>
      </c>
      <c r="I2133">
        <f>'CLZ Pr'!U2133</f>
        <v>0</v>
      </c>
    </row>
    <row r="2134" spans="1:9">
      <c r="A2134" s="13" t="str">
        <f>IF('CLZ Pr'!C2134 = "", "", 'CLZ Pr'!C2134)</f>
        <v/>
      </c>
      <c r="B2134">
        <f>'CLZ Pr'!O2134</f>
        <v>0</v>
      </c>
      <c r="C2134" s="14">
        <f>'CLZ Pr'!H2134</f>
        <v>0</v>
      </c>
      <c r="D2134">
        <f>'CLZ Pr'!W2134</f>
        <v>0</v>
      </c>
      <c r="E2134">
        <f>'CLZ Pr'!B2134</f>
        <v>0</v>
      </c>
      <c r="F2134">
        <f>'CLZ Pr'!N2134</f>
        <v>0</v>
      </c>
      <c r="G2134">
        <f>'CLZ Pr'!X2134</f>
        <v>0</v>
      </c>
      <c r="H2134">
        <f>'CLZ Pr'!E2134</f>
        <v>0</v>
      </c>
      <c r="I2134">
        <f>'CLZ Pr'!U2134</f>
        <v>0</v>
      </c>
    </row>
    <row r="2135" spans="1:9">
      <c r="A2135" s="13" t="str">
        <f>IF('CLZ Pr'!C2135 = "", "", 'CLZ Pr'!C2135)</f>
        <v/>
      </c>
      <c r="B2135">
        <f>'CLZ Pr'!O2135</f>
        <v>0</v>
      </c>
      <c r="C2135" s="14">
        <f>'CLZ Pr'!H2135</f>
        <v>0</v>
      </c>
      <c r="D2135">
        <f>'CLZ Pr'!W2135</f>
        <v>0</v>
      </c>
      <c r="E2135">
        <f>'CLZ Pr'!B2135</f>
        <v>0</v>
      </c>
      <c r="F2135">
        <f>'CLZ Pr'!N2135</f>
        <v>0</v>
      </c>
      <c r="G2135">
        <f>'CLZ Pr'!X2135</f>
        <v>0</v>
      </c>
      <c r="H2135">
        <f>'CLZ Pr'!E2135</f>
        <v>0</v>
      </c>
      <c r="I2135">
        <f>'CLZ Pr'!U2135</f>
        <v>0</v>
      </c>
    </row>
    <row r="2136" spans="1:9">
      <c r="A2136" s="13" t="str">
        <f>IF('CLZ Pr'!C2136 = "", "", 'CLZ Pr'!C2136)</f>
        <v/>
      </c>
      <c r="B2136">
        <f>'CLZ Pr'!O2136</f>
        <v>0</v>
      </c>
      <c r="C2136" s="14">
        <f>'CLZ Pr'!H2136</f>
        <v>0</v>
      </c>
      <c r="D2136">
        <f>'CLZ Pr'!W2136</f>
        <v>0</v>
      </c>
      <c r="E2136">
        <f>'CLZ Pr'!B2136</f>
        <v>0</v>
      </c>
      <c r="F2136">
        <f>'CLZ Pr'!N2136</f>
        <v>0</v>
      </c>
      <c r="G2136">
        <f>'CLZ Pr'!X2136</f>
        <v>0</v>
      </c>
      <c r="H2136">
        <f>'CLZ Pr'!E2136</f>
        <v>0</v>
      </c>
      <c r="I2136">
        <f>'CLZ Pr'!U2136</f>
        <v>0</v>
      </c>
    </row>
    <row r="2137" spans="1:9">
      <c r="A2137" s="13" t="str">
        <f>IF('CLZ Pr'!C2137 = "", "", 'CLZ Pr'!C2137)</f>
        <v/>
      </c>
      <c r="B2137">
        <f>'CLZ Pr'!O2137</f>
        <v>0</v>
      </c>
      <c r="C2137" s="14">
        <f>'CLZ Pr'!H2137</f>
        <v>0</v>
      </c>
      <c r="D2137">
        <f>'CLZ Pr'!W2137</f>
        <v>0</v>
      </c>
      <c r="E2137">
        <f>'CLZ Pr'!B2137</f>
        <v>0</v>
      </c>
      <c r="F2137">
        <f>'CLZ Pr'!N2137</f>
        <v>0</v>
      </c>
      <c r="G2137">
        <f>'CLZ Pr'!X2137</f>
        <v>0</v>
      </c>
      <c r="H2137">
        <f>'CLZ Pr'!E2137</f>
        <v>0</v>
      </c>
      <c r="I2137">
        <f>'CLZ Pr'!U2137</f>
        <v>0</v>
      </c>
    </row>
    <row r="2138" spans="1:9">
      <c r="A2138" s="13" t="str">
        <f>IF('CLZ Pr'!C2138 = "", "", 'CLZ Pr'!C2138)</f>
        <v/>
      </c>
      <c r="B2138">
        <f>'CLZ Pr'!O2138</f>
        <v>0</v>
      </c>
      <c r="C2138" s="14">
        <f>'CLZ Pr'!H2138</f>
        <v>0</v>
      </c>
      <c r="D2138">
        <f>'CLZ Pr'!W2138</f>
        <v>0</v>
      </c>
      <c r="E2138">
        <f>'CLZ Pr'!B2138</f>
        <v>0</v>
      </c>
      <c r="F2138">
        <f>'CLZ Pr'!N2138</f>
        <v>0</v>
      </c>
      <c r="G2138">
        <f>'CLZ Pr'!X2138</f>
        <v>0</v>
      </c>
      <c r="H2138">
        <f>'CLZ Pr'!E2138</f>
        <v>0</v>
      </c>
      <c r="I2138">
        <f>'CLZ Pr'!U2138</f>
        <v>0</v>
      </c>
    </row>
    <row r="2139" spans="1:9">
      <c r="A2139" s="13" t="str">
        <f>IF('CLZ Pr'!C2139 = "", "", 'CLZ Pr'!C2139)</f>
        <v/>
      </c>
      <c r="B2139">
        <f>'CLZ Pr'!O2139</f>
        <v>0</v>
      </c>
      <c r="C2139" s="14">
        <f>'CLZ Pr'!H2139</f>
        <v>0</v>
      </c>
      <c r="D2139">
        <f>'CLZ Pr'!W2139</f>
        <v>0</v>
      </c>
      <c r="E2139">
        <f>'CLZ Pr'!B2139</f>
        <v>0</v>
      </c>
      <c r="F2139">
        <f>'CLZ Pr'!N2139</f>
        <v>0</v>
      </c>
      <c r="G2139">
        <f>'CLZ Pr'!X2139</f>
        <v>0</v>
      </c>
      <c r="H2139">
        <f>'CLZ Pr'!E2139</f>
        <v>0</v>
      </c>
      <c r="I2139">
        <f>'CLZ Pr'!U2139</f>
        <v>0</v>
      </c>
    </row>
    <row r="2140" spans="1:9">
      <c r="A2140" s="13" t="str">
        <f>IF('CLZ Pr'!C2140 = "", "", 'CLZ Pr'!C2140)</f>
        <v/>
      </c>
      <c r="B2140">
        <f>'CLZ Pr'!O2140</f>
        <v>0</v>
      </c>
      <c r="C2140" s="14">
        <f>'CLZ Pr'!H2140</f>
        <v>0</v>
      </c>
      <c r="D2140">
        <f>'CLZ Pr'!W2140</f>
        <v>0</v>
      </c>
      <c r="E2140">
        <f>'CLZ Pr'!B2140</f>
        <v>0</v>
      </c>
      <c r="F2140">
        <f>'CLZ Pr'!N2140</f>
        <v>0</v>
      </c>
      <c r="G2140">
        <f>'CLZ Pr'!X2140</f>
        <v>0</v>
      </c>
      <c r="H2140">
        <f>'CLZ Pr'!E2140</f>
        <v>0</v>
      </c>
      <c r="I2140">
        <f>'CLZ Pr'!U2140</f>
        <v>0</v>
      </c>
    </row>
    <row r="2141" spans="1:9">
      <c r="A2141" s="13" t="str">
        <f>IF('CLZ Pr'!C2141 = "", "", 'CLZ Pr'!C2141)</f>
        <v/>
      </c>
      <c r="B2141">
        <f>'CLZ Pr'!O2141</f>
        <v>0</v>
      </c>
      <c r="C2141" s="14">
        <f>'CLZ Pr'!H2141</f>
        <v>0</v>
      </c>
      <c r="D2141">
        <f>'CLZ Pr'!W2141</f>
        <v>0</v>
      </c>
      <c r="E2141">
        <f>'CLZ Pr'!B2141</f>
        <v>0</v>
      </c>
      <c r="F2141">
        <f>'CLZ Pr'!N2141</f>
        <v>0</v>
      </c>
      <c r="G2141">
        <f>'CLZ Pr'!X2141</f>
        <v>0</v>
      </c>
      <c r="H2141">
        <f>'CLZ Pr'!E2141</f>
        <v>0</v>
      </c>
      <c r="I2141">
        <f>'CLZ Pr'!U2141</f>
        <v>0</v>
      </c>
    </row>
    <row r="2142" spans="1:9">
      <c r="A2142" s="13" t="str">
        <f>IF('CLZ Pr'!C2142 = "", "", 'CLZ Pr'!C2142)</f>
        <v/>
      </c>
      <c r="B2142">
        <f>'CLZ Pr'!O2142</f>
        <v>0</v>
      </c>
      <c r="C2142" s="14">
        <f>'CLZ Pr'!H2142</f>
        <v>0</v>
      </c>
      <c r="D2142">
        <f>'CLZ Pr'!W2142</f>
        <v>0</v>
      </c>
      <c r="E2142">
        <f>'CLZ Pr'!B2142</f>
        <v>0</v>
      </c>
      <c r="F2142">
        <f>'CLZ Pr'!N2142</f>
        <v>0</v>
      </c>
      <c r="G2142">
        <f>'CLZ Pr'!X2142</f>
        <v>0</v>
      </c>
      <c r="H2142">
        <f>'CLZ Pr'!E2142</f>
        <v>0</v>
      </c>
      <c r="I2142">
        <f>'CLZ Pr'!U2142</f>
        <v>0</v>
      </c>
    </row>
    <row r="2143" spans="1:9">
      <c r="A2143" s="13" t="str">
        <f>IF('CLZ Pr'!C2143 = "", "", 'CLZ Pr'!C2143)</f>
        <v/>
      </c>
      <c r="B2143">
        <f>'CLZ Pr'!O2143</f>
        <v>0</v>
      </c>
      <c r="C2143" s="14">
        <f>'CLZ Pr'!H2143</f>
        <v>0</v>
      </c>
      <c r="D2143">
        <f>'CLZ Pr'!W2143</f>
        <v>0</v>
      </c>
      <c r="E2143">
        <f>'CLZ Pr'!B2143</f>
        <v>0</v>
      </c>
      <c r="F2143">
        <f>'CLZ Pr'!N2143</f>
        <v>0</v>
      </c>
      <c r="G2143">
        <f>'CLZ Pr'!X2143</f>
        <v>0</v>
      </c>
      <c r="H2143">
        <f>'CLZ Pr'!E2143</f>
        <v>0</v>
      </c>
      <c r="I2143">
        <f>'CLZ Pr'!U2143</f>
        <v>0</v>
      </c>
    </row>
    <row r="2144" spans="1:9">
      <c r="A2144" s="13" t="str">
        <f>IF('CLZ Pr'!C2144 = "", "", 'CLZ Pr'!C2144)</f>
        <v/>
      </c>
      <c r="B2144">
        <f>'CLZ Pr'!O2144</f>
        <v>0</v>
      </c>
      <c r="C2144" s="14">
        <f>'CLZ Pr'!H2144</f>
        <v>0</v>
      </c>
      <c r="D2144">
        <f>'CLZ Pr'!W2144</f>
        <v>0</v>
      </c>
      <c r="E2144">
        <f>'CLZ Pr'!B2144</f>
        <v>0</v>
      </c>
      <c r="F2144">
        <f>'CLZ Pr'!N2144</f>
        <v>0</v>
      </c>
      <c r="G2144">
        <f>'CLZ Pr'!X2144</f>
        <v>0</v>
      </c>
      <c r="H2144">
        <f>'CLZ Pr'!E2144</f>
        <v>0</v>
      </c>
      <c r="I2144">
        <f>'CLZ Pr'!U2144</f>
        <v>0</v>
      </c>
    </row>
    <row r="2145" spans="1:9">
      <c r="A2145" s="13" t="str">
        <f>IF('CLZ Pr'!C2145 = "", "", 'CLZ Pr'!C2145)</f>
        <v/>
      </c>
      <c r="B2145">
        <f>'CLZ Pr'!O2145</f>
        <v>0</v>
      </c>
      <c r="C2145" s="14">
        <f>'CLZ Pr'!H2145</f>
        <v>0</v>
      </c>
      <c r="D2145">
        <f>'CLZ Pr'!W2145</f>
        <v>0</v>
      </c>
      <c r="E2145">
        <f>'CLZ Pr'!B2145</f>
        <v>0</v>
      </c>
      <c r="F2145">
        <f>'CLZ Pr'!N2145</f>
        <v>0</v>
      </c>
      <c r="G2145">
        <f>'CLZ Pr'!X2145</f>
        <v>0</v>
      </c>
      <c r="H2145">
        <f>'CLZ Pr'!E2145</f>
        <v>0</v>
      </c>
      <c r="I2145">
        <f>'CLZ Pr'!U2145</f>
        <v>0</v>
      </c>
    </row>
    <row r="2146" spans="1:9">
      <c r="A2146" s="13" t="str">
        <f>IF('CLZ Pr'!C2146 = "", "", 'CLZ Pr'!C2146)</f>
        <v/>
      </c>
      <c r="B2146">
        <f>'CLZ Pr'!O2146</f>
        <v>0</v>
      </c>
      <c r="C2146" s="14">
        <f>'CLZ Pr'!H2146</f>
        <v>0</v>
      </c>
      <c r="D2146">
        <f>'CLZ Pr'!W2146</f>
        <v>0</v>
      </c>
      <c r="E2146">
        <f>'CLZ Pr'!B2146</f>
        <v>0</v>
      </c>
      <c r="F2146">
        <f>'CLZ Pr'!N2146</f>
        <v>0</v>
      </c>
      <c r="G2146">
        <f>'CLZ Pr'!X2146</f>
        <v>0</v>
      </c>
      <c r="H2146">
        <f>'CLZ Pr'!E2146</f>
        <v>0</v>
      </c>
      <c r="I2146">
        <f>'CLZ Pr'!U2146</f>
        <v>0</v>
      </c>
    </row>
    <row r="2147" spans="1:9">
      <c r="A2147" s="13" t="str">
        <f>IF('CLZ Pr'!C2147 = "", "", 'CLZ Pr'!C2147)</f>
        <v/>
      </c>
      <c r="B2147">
        <f>'CLZ Pr'!O2147</f>
        <v>0</v>
      </c>
      <c r="C2147" s="14">
        <f>'CLZ Pr'!H2147</f>
        <v>0</v>
      </c>
      <c r="D2147">
        <f>'CLZ Pr'!W2147</f>
        <v>0</v>
      </c>
      <c r="E2147">
        <f>'CLZ Pr'!B2147</f>
        <v>0</v>
      </c>
      <c r="F2147">
        <f>'CLZ Pr'!N2147</f>
        <v>0</v>
      </c>
      <c r="G2147">
        <f>'CLZ Pr'!X2147</f>
        <v>0</v>
      </c>
      <c r="H2147">
        <f>'CLZ Pr'!E2147</f>
        <v>0</v>
      </c>
      <c r="I2147">
        <f>'CLZ Pr'!U2147</f>
        <v>0</v>
      </c>
    </row>
    <row r="2148" spans="1:9">
      <c r="A2148" s="13" t="str">
        <f>IF('CLZ Pr'!C2148 = "", "", 'CLZ Pr'!C2148)</f>
        <v/>
      </c>
      <c r="B2148">
        <f>'CLZ Pr'!O2148</f>
        <v>0</v>
      </c>
      <c r="C2148" s="14">
        <f>'CLZ Pr'!H2148</f>
        <v>0</v>
      </c>
      <c r="D2148">
        <f>'CLZ Pr'!W2148</f>
        <v>0</v>
      </c>
      <c r="E2148">
        <f>'CLZ Pr'!B2148</f>
        <v>0</v>
      </c>
      <c r="F2148">
        <f>'CLZ Pr'!N2148</f>
        <v>0</v>
      </c>
      <c r="G2148">
        <f>'CLZ Pr'!X2148</f>
        <v>0</v>
      </c>
      <c r="H2148">
        <f>'CLZ Pr'!E2148</f>
        <v>0</v>
      </c>
      <c r="I2148">
        <f>'CLZ Pr'!U2148</f>
        <v>0</v>
      </c>
    </row>
    <row r="2149" spans="1:9">
      <c r="A2149" s="13" t="str">
        <f>IF('CLZ Pr'!C2149 = "", "", 'CLZ Pr'!C2149)</f>
        <v/>
      </c>
      <c r="B2149">
        <f>'CLZ Pr'!O2149</f>
        <v>0</v>
      </c>
      <c r="C2149" s="14">
        <f>'CLZ Pr'!H2149</f>
        <v>0</v>
      </c>
      <c r="D2149">
        <f>'CLZ Pr'!W2149</f>
        <v>0</v>
      </c>
      <c r="E2149">
        <f>'CLZ Pr'!B2149</f>
        <v>0</v>
      </c>
      <c r="F2149">
        <f>'CLZ Pr'!N2149</f>
        <v>0</v>
      </c>
      <c r="G2149">
        <f>'CLZ Pr'!X2149</f>
        <v>0</v>
      </c>
      <c r="H2149">
        <f>'CLZ Pr'!E2149</f>
        <v>0</v>
      </c>
      <c r="I2149">
        <f>'CLZ Pr'!U2149</f>
        <v>0</v>
      </c>
    </row>
    <row r="2150" spans="1:9">
      <c r="A2150" s="13" t="str">
        <f>IF('CLZ Pr'!C2150 = "", "", 'CLZ Pr'!C2150)</f>
        <v/>
      </c>
      <c r="B2150">
        <f>'CLZ Pr'!O2150</f>
        <v>0</v>
      </c>
      <c r="C2150" s="14">
        <f>'CLZ Pr'!H2150</f>
        <v>0</v>
      </c>
      <c r="D2150">
        <f>'CLZ Pr'!W2150</f>
        <v>0</v>
      </c>
      <c r="E2150">
        <f>'CLZ Pr'!B2150</f>
        <v>0</v>
      </c>
      <c r="F2150">
        <f>'CLZ Pr'!N2150</f>
        <v>0</v>
      </c>
      <c r="G2150">
        <f>'CLZ Pr'!X2150</f>
        <v>0</v>
      </c>
      <c r="H2150">
        <f>'CLZ Pr'!E2150</f>
        <v>0</v>
      </c>
      <c r="I2150">
        <f>'CLZ Pr'!U2150</f>
        <v>0</v>
      </c>
    </row>
    <row r="2151" spans="1:9">
      <c r="A2151" s="13" t="str">
        <f>IF('CLZ Pr'!C2151 = "", "", 'CLZ Pr'!C2151)</f>
        <v/>
      </c>
      <c r="B2151">
        <f>'CLZ Pr'!O2151</f>
        <v>0</v>
      </c>
      <c r="C2151" s="14">
        <f>'CLZ Pr'!H2151</f>
        <v>0</v>
      </c>
      <c r="D2151">
        <f>'CLZ Pr'!W2151</f>
        <v>0</v>
      </c>
      <c r="E2151">
        <f>'CLZ Pr'!B2151</f>
        <v>0</v>
      </c>
      <c r="F2151">
        <f>'CLZ Pr'!N2151</f>
        <v>0</v>
      </c>
      <c r="G2151">
        <f>'CLZ Pr'!X2151</f>
        <v>0</v>
      </c>
      <c r="H2151">
        <f>'CLZ Pr'!E2151</f>
        <v>0</v>
      </c>
      <c r="I2151">
        <f>'CLZ Pr'!U2151</f>
        <v>0</v>
      </c>
    </row>
    <row r="2152" spans="1:9">
      <c r="A2152" s="13" t="str">
        <f>IF('CLZ Pr'!C2152 = "", "", 'CLZ Pr'!C2152)</f>
        <v/>
      </c>
      <c r="B2152">
        <f>'CLZ Pr'!O2152</f>
        <v>0</v>
      </c>
      <c r="C2152" s="14">
        <f>'CLZ Pr'!H2152</f>
        <v>0</v>
      </c>
      <c r="D2152">
        <f>'CLZ Pr'!W2152</f>
        <v>0</v>
      </c>
      <c r="E2152">
        <f>'CLZ Pr'!B2152</f>
        <v>0</v>
      </c>
      <c r="F2152">
        <f>'CLZ Pr'!N2152</f>
        <v>0</v>
      </c>
      <c r="G2152">
        <f>'CLZ Pr'!X2152</f>
        <v>0</v>
      </c>
      <c r="H2152">
        <f>'CLZ Pr'!E2152</f>
        <v>0</v>
      </c>
      <c r="I2152">
        <f>'CLZ Pr'!U2152</f>
        <v>0</v>
      </c>
    </row>
    <row r="2153" spans="1:9">
      <c r="A2153" s="13" t="str">
        <f>IF('CLZ Pr'!C2153 = "", "", 'CLZ Pr'!C2153)</f>
        <v/>
      </c>
      <c r="B2153">
        <f>'CLZ Pr'!O2153</f>
        <v>0</v>
      </c>
      <c r="C2153" s="14">
        <f>'CLZ Pr'!H2153</f>
        <v>0</v>
      </c>
      <c r="D2153">
        <f>'CLZ Pr'!W2153</f>
        <v>0</v>
      </c>
      <c r="E2153">
        <f>'CLZ Pr'!B2153</f>
        <v>0</v>
      </c>
      <c r="F2153">
        <f>'CLZ Pr'!N2153</f>
        <v>0</v>
      </c>
      <c r="G2153">
        <f>'CLZ Pr'!X2153</f>
        <v>0</v>
      </c>
      <c r="H2153">
        <f>'CLZ Pr'!E2153</f>
        <v>0</v>
      </c>
      <c r="I2153">
        <f>'CLZ Pr'!U2153</f>
        <v>0</v>
      </c>
    </row>
    <row r="2154" spans="1:9">
      <c r="A2154" s="13" t="str">
        <f>IF('CLZ Pr'!C2154 = "", "", 'CLZ Pr'!C2154)</f>
        <v/>
      </c>
      <c r="B2154">
        <f>'CLZ Pr'!O2154</f>
        <v>0</v>
      </c>
      <c r="C2154" s="14">
        <f>'CLZ Pr'!H2154</f>
        <v>0</v>
      </c>
      <c r="D2154">
        <f>'CLZ Pr'!W2154</f>
        <v>0</v>
      </c>
      <c r="E2154">
        <f>'CLZ Pr'!B2154</f>
        <v>0</v>
      </c>
      <c r="F2154">
        <f>'CLZ Pr'!N2154</f>
        <v>0</v>
      </c>
      <c r="G2154">
        <f>'CLZ Pr'!X2154</f>
        <v>0</v>
      </c>
      <c r="H2154">
        <f>'CLZ Pr'!E2154</f>
        <v>0</v>
      </c>
      <c r="I2154">
        <f>'CLZ Pr'!U2154</f>
        <v>0</v>
      </c>
    </row>
    <row r="2155" spans="1:9">
      <c r="A2155" s="13" t="str">
        <f>IF('CLZ Pr'!C2155 = "", "", 'CLZ Pr'!C2155)</f>
        <v/>
      </c>
      <c r="B2155">
        <f>'CLZ Pr'!O2155</f>
        <v>0</v>
      </c>
      <c r="C2155" s="14">
        <f>'CLZ Pr'!H2155</f>
        <v>0</v>
      </c>
      <c r="D2155">
        <f>'CLZ Pr'!W2155</f>
        <v>0</v>
      </c>
      <c r="E2155">
        <f>'CLZ Pr'!B2155</f>
        <v>0</v>
      </c>
      <c r="F2155">
        <f>'CLZ Pr'!N2155</f>
        <v>0</v>
      </c>
      <c r="G2155">
        <f>'CLZ Pr'!X2155</f>
        <v>0</v>
      </c>
      <c r="H2155">
        <f>'CLZ Pr'!E2155</f>
        <v>0</v>
      </c>
      <c r="I2155">
        <f>'CLZ Pr'!U2155</f>
        <v>0</v>
      </c>
    </row>
    <row r="2156" spans="1:9">
      <c r="A2156" s="13" t="str">
        <f>IF('CLZ Pr'!C2156 = "", "", 'CLZ Pr'!C2156)</f>
        <v/>
      </c>
      <c r="B2156">
        <f>'CLZ Pr'!O2156</f>
        <v>0</v>
      </c>
      <c r="C2156" s="14">
        <f>'CLZ Pr'!H2156</f>
        <v>0</v>
      </c>
      <c r="D2156">
        <f>'CLZ Pr'!W2156</f>
        <v>0</v>
      </c>
      <c r="E2156">
        <f>'CLZ Pr'!B2156</f>
        <v>0</v>
      </c>
      <c r="F2156">
        <f>'CLZ Pr'!N2156</f>
        <v>0</v>
      </c>
      <c r="G2156">
        <f>'CLZ Pr'!X2156</f>
        <v>0</v>
      </c>
      <c r="H2156">
        <f>'CLZ Pr'!E2156</f>
        <v>0</v>
      </c>
      <c r="I2156">
        <f>'CLZ Pr'!U2156</f>
        <v>0</v>
      </c>
    </row>
    <row r="2157" spans="1:9">
      <c r="A2157" s="13" t="str">
        <f>IF('CLZ Pr'!C2157 = "", "", 'CLZ Pr'!C2157)</f>
        <v/>
      </c>
      <c r="B2157">
        <f>'CLZ Pr'!O2157</f>
        <v>0</v>
      </c>
      <c r="C2157" s="14">
        <f>'CLZ Pr'!H2157</f>
        <v>0</v>
      </c>
      <c r="D2157">
        <f>'CLZ Pr'!W2157</f>
        <v>0</v>
      </c>
      <c r="E2157">
        <f>'CLZ Pr'!B2157</f>
        <v>0</v>
      </c>
      <c r="F2157">
        <f>'CLZ Pr'!N2157</f>
        <v>0</v>
      </c>
      <c r="G2157">
        <f>'CLZ Pr'!X2157</f>
        <v>0</v>
      </c>
      <c r="H2157">
        <f>'CLZ Pr'!E2157</f>
        <v>0</v>
      </c>
      <c r="I2157">
        <f>'CLZ Pr'!U2157</f>
        <v>0</v>
      </c>
    </row>
    <row r="2158" spans="1:9">
      <c r="A2158" s="13" t="str">
        <f>IF('CLZ Pr'!C2158 = "", "", 'CLZ Pr'!C2158)</f>
        <v/>
      </c>
      <c r="B2158">
        <f>'CLZ Pr'!O2158</f>
        <v>0</v>
      </c>
      <c r="C2158" s="14">
        <f>'CLZ Pr'!H2158</f>
        <v>0</v>
      </c>
      <c r="D2158">
        <f>'CLZ Pr'!W2158</f>
        <v>0</v>
      </c>
      <c r="E2158">
        <f>'CLZ Pr'!B2158</f>
        <v>0</v>
      </c>
      <c r="F2158">
        <f>'CLZ Pr'!N2158</f>
        <v>0</v>
      </c>
      <c r="G2158">
        <f>'CLZ Pr'!X2158</f>
        <v>0</v>
      </c>
      <c r="H2158">
        <f>'CLZ Pr'!E2158</f>
        <v>0</v>
      </c>
      <c r="I2158">
        <f>'CLZ Pr'!U2158</f>
        <v>0</v>
      </c>
    </row>
    <row r="2159" spans="1:9">
      <c r="A2159" s="13" t="str">
        <f>IF('CLZ Pr'!C2159 = "", "", 'CLZ Pr'!C2159)</f>
        <v/>
      </c>
      <c r="B2159">
        <f>'CLZ Pr'!O2159</f>
        <v>0</v>
      </c>
      <c r="C2159" s="14">
        <f>'CLZ Pr'!H2159</f>
        <v>0</v>
      </c>
      <c r="D2159">
        <f>'CLZ Pr'!W2159</f>
        <v>0</v>
      </c>
      <c r="E2159">
        <f>'CLZ Pr'!B2159</f>
        <v>0</v>
      </c>
      <c r="F2159">
        <f>'CLZ Pr'!N2159</f>
        <v>0</v>
      </c>
      <c r="G2159">
        <f>'CLZ Pr'!X2159</f>
        <v>0</v>
      </c>
      <c r="H2159">
        <f>'CLZ Pr'!E2159</f>
        <v>0</v>
      </c>
      <c r="I2159">
        <f>'CLZ Pr'!U2159</f>
        <v>0</v>
      </c>
    </row>
    <row r="2160" spans="1:9">
      <c r="A2160" s="13" t="str">
        <f>IF('CLZ Pr'!C2160 = "", "", 'CLZ Pr'!C2160)</f>
        <v/>
      </c>
      <c r="B2160">
        <f>'CLZ Pr'!O2160</f>
        <v>0</v>
      </c>
      <c r="C2160" s="14">
        <f>'CLZ Pr'!H2160</f>
        <v>0</v>
      </c>
      <c r="D2160">
        <f>'CLZ Pr'!W2160</f>
        <v>0</v>
      </c>
      <c r="E2160">
        <f>'CLZ Pr'!B2160</f>
        <v>0</v>
      </c>
      <c r="F2160">
        <f>'CLZ Pr'!N2160</f>
        <v>0</v>
      </c>
      <c r="G2160">
        <f>'CLZ Pr'!X2160</f>
        <v>0</v>
      </c>
      <c r="H2160">
        <f>'CLZ Pr'!E2160</f>
        <v>0</v>
      </c>
      <c r="I2160">
        <f>'CLZ Pr'!U2160</f>
        <v>0</v>
      </c>
    </row>
    <row r="2161" spans="1:9">
      <c r="A2161" s="13" t="str">
        <f>IF('CLZ Pr'!C2161 = "", "", 'CLZ Pr'!C2161)</f>
        <v/>
      </c>
      <c r="B2161">
        <f>'CLZ Pr'!O2161</f>
        <v>0</v>
      </c>
      <c r="C2161" s="14">
        <f>'CLZ Pr'!H2161</f>
        <v>0</v>
      </c>
      <c r="D2161">
        <f>'CLZ Pr'!W2161</f>
        <v>0</v>
      </c>
      <c r="E2161">
        <f>'CLZ Pr'!B2161</f>
        <v>0</v>
      </c>
      <c r="F2161">
        <f>'CLZ Pr'!N2161</f>
        <v>0</v>
      </c>
      <c r="G2161">
        <f>'CLZ Pr'!X2161</f>
        <v>0</v>
      </c>
      <c r="H2161">
        <f>'CLZ Pr'!E2161</f>
        <v>0</v>
      </c>
      <c r="I2161">
        <f>'CLZ Pr'!U2161</f>
        <v>0</v>
      </c>
    </row>
    <row r="2162" spans="1:9">
      <c r="A2162" s="13" t="str">
        <f>IF('CLZ Pr'!C2162 = "", "", 'CLZ Pr'!C2162)</f>
        <v/>
      </c>
      <c r="B2162">
        <f>'CLZ Pr'!O2162</f>
        <v>0</v>
      </c>
      <c r="C2162" s="14">
        <f>'CLZ Pr'!H2162</f>
        <v>0</v>
      </c>
      <c r="D2162">
        <f>'CLZ Pr'!W2162</f>
        <v>0</v>
      </c>
      <c r="E2162">
        <f>'CLZ Pr'!B2162</f>
        <v>0</v>
      </c>
      <c r="F2162">
        <f>'CLZ Pr'!N2162</f>
        <v>0</v>
      </c>
      <c r="G2162">
        <f>'CLZ Pr'!X2162</f>
        <v>0</v>
      </c>
      <c r="H2162">
        <f>'CLZ Pr'!E2162</f>
        <v>0</v>
      </c>
      <c r="I2162">
        <f>'CLZ Pr'!U2162</f>
        <v>0</v>
      </c>
    </row>
    <row r="2163" spans="1:9">
      <c r="A2163" s="13" t="str">
        <f>IF('CLZ Pr'!C2163 = "", "", 'CLZ Pr'!C2163)</f>
        <v/>
      </c>
      <c r="B2163">
        <f>'CLZ Pr'!O2163</f>
        <v>0</v>
      </c>
      <c r="C2163" s="14">
        <f>'CLZ Pr'!H2163</f>
        <v>0</v>
      </c>
      <c r="D2163">
        <f>'CLZ Pr'!W2163</f>
        <v>0</v>
      </c>
      <c r="E2163">
        <f>'CLZ Pr'!B2163</f>
        <v>0</v>
      </c>
      <c r="F2163">
        <f>'CLZ Pr'!N2163</f>
        <v>0</v>
      </c>
      <c r="G2163">
        <f>'CLZ Pr'!X2163</f>
        <v>0</v>
      </c>
      <c r="H2163">
        <f>'CLZ Pr'!E2163</f>
        <v>0</v>
      </c>
      <c r="I2163">
        <f>'CLZ Pr'!U2163</f>
        <v>0</v>
      </c>
    </row>
    <row r="2164" spans="1:9">
      <c r="A2164" s="13" t="str">
        <f>IF('CLZ Pr'!C2164 = "", "", 'CLZ Pr'!C2164)</f>
        <v/>
      </c>
      <c r="B2164">
        <f>'CLZ Pr'!O2164</f>
        <v>0</v>
      </c>
      <c r="C2164" s="14">
        <f>'CLZ Pr'!H2164</f>
        <v>0</v>
      </c>
      <c r="D2164">
        <f>'CLZ Pr'!W2164</f>
        <v>0</v>
      </c>
      <c r="E2164">
        <f>'CLZ Pr'!B2164</f>
        <v>0</v>
      </c>
      <c r="F2164">
        <f>'CLZ Pr'!N2164</f>
        <v>0</v>
      </c>
      <c r="G2164">
        <f>'CLZ Pr'!X2164</f>
        <v>0</v>
      </c>
      <c r="H2164">
        <f>'CLZ Pr'!E2164</f>
        <v>0</v>
      </c>
      <c r="I2164">
        <f>'CLZ Pr'!U2164</f>
        <v>0</v>
      </c>
    </row>
    <row r="2165" spans="1:9">
      <c r="A2165" s="13" t="str">
        <f>IF('CLZ Pr'!C2165 = "", "", 'CLZ Pr'!C2165)</f>
        <v/>
      </c>
      <c r="B2165">
        <f>'CLZ Pr'!O2165</f>
        <v>0</v>
      </c>
      <c r="C2165" s="14">
        <f>'CLZ Pr'!H2165</f>
        <v>0</v>
      </c>
      <c r="D2165">
        <f>'CLZ Pr'!W2165</f>
        <v>0</v>
      </c>
      <c r="E2165">
        <f>'CLZ Pr'!B2165</f>
        <v>0</v>
      </c>
      <c r="F2165">
        <f>'CLZ Pr'!N2165</f>
        <v>0</v>
      </c>
      <c r="G2165">
        <f>'CLZ Pr'!X2165</f>
        <v>0</v>
      </c>
      <c r="H2165">
        <f>'CLZ Pr'!E2165</f>
        <v>0</v>
      </c>
      <c r="I2165">
        <f>'CLZ Pr'!U2165</f>
        <v>0</v>
      </c>
    </row>
    <row r="2166" spans="1:9">
      <c r="A2166" s="13" t="str">
        <f>IF('CLZ Pr'!C2166 = "", "", 'CLZ Pr'!C2166)</f>
        <v/>
      </c>
      <c r="B2166">
        <f>'CLZ Pr'!O2166</f>
        <v>0</v>
      </c>
      <c r="C2166" s="14">
        <f>'CLZ Pr'!H2166</f>
        <v>0</v>
      </c>
      <c r="D2166">
        <f>'CLZ Pr'!W2166</f>
        <v>0</v>
      </c>
      <c r="E2166">
        <f>'CLZ Pr'!B2166</f>
        <v>0</v>
      </c>
      <c r="F2166">
        <f>'CLZ Pr'!N2166</f>
        <v>0</v>
      </c>
      <c r="G2166">
        <f>'CLZ Pr'!X2166</f>
        <v>0</v>
      </c>
      <c r="H2166">
        <f>'CLZ Pr'!E2166</f>
        <v>0</v>
      </c>
      <c r="I2166">
        <f>'CLZ Pr'!U2166</f>
        <v>0</v>
      </c>
    </row>
    <row r="2167" spans="1:9">
      <c r="A2167" s="13" t="str">
        <f>IF('CLZ Pr'!C2167 = "", "", 'CLZ Pr'!C2167)</f>
        <v/>
      </c>
      <c r="B2167">
        <f>'CLZ Pr'!O2167</f>
        <v>0</v>
      </c>
      <c r="C2167" s="14">
        <f>'CLZ Pr'!H2167</f>
        <v>0</v>
      </c>
      <c r="D2167">
        <f>'CLZ Pr'!W2167</f>
        <v>0</v>
      </c>
      <c r="E2167">
        <f>'CLZ Pr'!B2167</f>
        <v>0</v>
      </c>
      <c r="F2167">
        <f>'CLZ Pr'!N2167</f>
        <v>0</v>
      </c>
      <c r="G2167">
        <f>'CLZ Pr'!X2167</f>
        <v>0</v>
      </c>
      <c r="H2167">
        <f>'CLZ Pr'!E2167</f>
        <v>0</v>
      </c>
      <c r="I2167">
        <f>'CLZ Pr'!U2167</f>
        <v>0</v>
      </c>
    </row>
    <row r="2168" spans="1:9">
      <c r="A2168" s="13" t="str">
        <f>IF('CLZ Pr'!C2168 = "", "", 'CLZ Pr'!C2168)</f>
        <v/>
      </c>
      <c r="B2168">
        <f>'CLZ Pr'!O2168</f>
        <v>0</v>
      </c>
      <c r="C2168" s="14">
        <f>'CLZ Pr'!H2168</f>
        <v>0</v>
      </c>
      <c r="D2168">
        <f>'CLZ Pr'!W2168</f>
        <v>0</v>
      </c>
      <c r="E2168">
        <f>'CLZ Pr'!B2168</f>
        <v>0</v>
      </c>
      <c r="F2168">
        <f>'CLZ Pr'!N2168</f>
        <v>0</v>
      </c>
      <c r="G2168">
        <f>'CLZ Pr'!X2168</f>
        <v>0</v>
      </c>
      <c r="H2168">
        <f>'CLZ Pr'!E2168</f>
        <v>0</v>
      </c>
      <c r="I2168">
        <f>'CLZ Pr'!U2168</f>
        <v>0</v>
      </c>
    </row>
    <row r="2169" spans="1:9">
      <c r="A2169" s="13" t="str">
        <f>IF('CLZ Pr'!C2169 = "", "", 'CLZ Pr'!C2169)</f>
        <v/>
      </c>
      <c r="B2169">
        <f>'CLZ Pr'!O2169</f>
        <v>0</v>
      </c>
      <c r="C2169" s="14">
        <f>'CLZ Pr'!H2169</f>
        <v>0</v>
      </c>
      <c r="D2169">
        <f>'CLZ Pr'!W2169</f>
        <v>0</v>
      </c>
      <c r="E2169">
        <f>'CLZ Pr'!B2169</f>
        <v>0</v>
      </c>
      <c r="F2169">
        <f>'CLZ Pr'!N2169</f>
        <v>0</v>
      </c>
      <c r="G2169">
        <f>'CLZ Pr'!X2169</f>
        <v>0</v>
      </c>
      <c r="H2169">
        <f>'CLZ Pr'!E2169</f>
        <v>0</v>
      </c>
      <c r="I2169">
        <f>'CLZ Pr'!U2169</f>
        <v>0</v>
      </c>
    </row>
    <row r="2170" spans="1:9">
      <c r="A2170" s="13" t="str">
        <f>IF('CLZ Pr'!C2170 = "", "", 'CLZ Pr'!C2170)</f>
        <v/>
      </c>
      <c r="B2170">
        <f>'CLZ Pr'!O2170</f>
        <v>0</v>
      </c>
      <c r="C2170" s="14">
        <f>'CLZ Pr'!H2170</f>
        <v>0</v>
      </c>
      <c r="D2170">
        <f>'CLZ Pr'!W2170</f>
        <v>0</v>
      </c>
      <c r="E2170">
        <f>'CLZ Pr'!B2170</f>
        <v>0</v>
      </c>
      <c r="F2170">
        <f>'CLZ Pr'!N2170</f>
        <v>0</v>
      </c>
      <c r="G2170">
        <f>'CLZ Pr'!X2170</f>
        <v>0</v>
      </c>
      <c r="H2170">
        <f>'CLZ Pr'!E2170</f>
        <v>0</v>
      </c>
      <c r="I2170">
        <f>'CLZ Pr'!U2170</f>
        <v>0</v>
      </c>
    </row>
    <row r="2171" spans="1:9">
      <c r="A2171" s="13" t="str">
        <f>IF('CLZ Pr'!C2171 = "", "", 'CLZ Pr'!C2171)</f>
        <v/>
      </c>
      <c r="B2171">
        <f>'CLZ Pr'!O2171</f>
        <v>0</v>
      </c>
      <c r="C2171" s="14">
        <f>'CLZ Pr'!H2171</f>
        <v>0</v>
      </c>
      <c r="D2171">
        <f>'CLZ Pr'!W2171</f>
        <v>0</v>
      </c>
      <c r="E2171">
        <f>'CLZ Pr'!B2171</f>
        <v>0</v>
      </c>
      <c r="F2171">
        <f>'CLZ Pr'!N2171</f>
        <v>0</v>
      </c>
      <c r="G2171">
        <f>'CLZ Pr'!X2171</f>
        <v>0</v>
      </c>
      <c r="H2171">
        <f>'CLZ Pr'!E2171</f>
        <v>0</v>
      </c>
      <c r="I2171">
        <f>'CLZ Pr'!U2171</f>
        <v>0</v>
      </c>
    </row>
    <row r="2172" spans="1:9">
      <c r="A2172" s="13" t="str">
        <f>IF('CLZ Pr'!C2172 = "", "", 'CLZ Pr'!C2172)</f>
        <v/>
      </c>
      <c r="B2172">
        <f>'CLZ Pr'!O2172</f>
        <v>0</v>
      </c>
      <c r="C2172" s="14">
        <f>'CLZ Pr'!H2172</f>
        <v>0</v>
      </c>
      <c r="D2172">
        <f>'CLZ Pr'!W2172</f>
        <v>0</v>
      </c>
      <c r="E2172">
        <f>'CLZ Pr'!B2172</f>
        <v>0</v>
      </c>
      <c r="F2172">
        <f>'CLZ Pr'!N2172</f>
        <v>0</v>
      </c>
      <c r="G2172">
        <f>'CLZ Pr'!X2172</f>
        <v>0</v>
      </c>
      <c r="H2172">
        <f>'CLZ Pr'!E2172</f>
        <v>0</v>
      </c>
      <c r="I2172">
        <f>'CLZ Pr'!U2172</f>
        <v>0</v>
      </c>
    </row>
    <row r="2173" spans="1:9">
      <c r="A2173" s="13" t="str">
        <f>IF('CLZ Pr'!C2173 = "", "", 'CLZ Pr'!C2173)</f>
        <v/>
      </c>
      <c r="B2173">
        <f>'CLZ Pr'!O2173</f>
        <v>0</v>
      </c>
      <c r="C2173" s="14">
        <f>'CLZ Pr'!H2173</f>
        <v>0</v>
      </c>
      <c r="D2173">
        <f>'CLZ Pr'!W2173</f>
        <v>0</v>
      </c>
      <c r="E2173">
        <f>'CLZ Pr'!B2173</f>
        <v>0</v>
      </c>
      <c r="F2173">
        <f>'CLZ Pr'!N2173</f>
        <v>0</v>
      </c>
      <c r="G2173">
        <f>'CLZ Pr'!X2173</f>
        <v>0</v>
      </c>
      <c r="H2173">
        <f>'CLZ Pr'!E2173</f>
        <v>0</v>
      </c>
      <c r="I2173">
        <f>'CLZ Pr'!U2173</f>
        <v>0</v>
      </c>
    </row>
    <row r="2174" spans="1:9">
      <c r="A2174" s="13" t="str">
        <f>IF('CLZ Pr'!C2174 = "", "", 'CLZ Pr'!C2174)</f>
        <v/>
      </c>
      <c r="B2174">
        <f>'CLZ Pr'!O2174</f>
        <v>0</v>
      </c>
      <c r="C2174" s="14">
        <f>'CLZ Pr'!H2174</f>
        <v>0</v>
      </c>
      <c r="D2174">
        <f>'CLZ Pr'!W2174</f>
        <v>0</v>
      </c>
      <c r="E2174">
        <f>'CLZ Pr'!B2174</f>
        <v>0</v>
      </c>
      <c r="F2174">
        <f>'CLZ Pr'!N2174</f>
        <v>0</v>
      </c>
      <c r="G2174">
        <f>'CLZ Pr'!X2174</f>
        <v>0</v>
      </c>
      <c r="H2174">
        <f>'CLZ Pr'!E2174</f>
        <v>0</v>
      </c>
      <c r="I2174">
        <f>'CLZ Pr'!U2174</f>
        <v>0</v>
      </c>
    </row>
    <row r="2175" spans="1:9">
      <c r="A2175" s="13" t="str">
        <f>IF('CLZ Pr'!C2175 = "", "", 'CLZ Pr'!C2175)</f>
        <v/>
      </c>
      <c r="B2175">
        <f>'CLZ Pr'!O2175</f>
        <v>0</v>
      </c>
      <c r="C2175" s="14">
        <f>'CLZ Pr'!H2175</f>
        <v>0</v>
      </c>
      <c r="D2175">
        <f>'CLZ Pr'!W2175</f>
        <v>0</v>
      </c>
      <c r="E2175">
        <f>'CLZ Pr'!B2175</f>
        <v>0</v>
      </c>
      <c r="F2175">
        <f>'CLZ Pr'!N2175</f>
        <v>0</v>
      </c>
      <c r="G2175">
        <f>'CLZ Pr'!X2175</f>
        <v>0</v>
      </c>
      <c r="H2175">
        <f>'CLZ Pr'!E2175</f>
        <v>0</v>
      </c>
      <c r="I2175">
        <f>'CLZ Pr'!U2175</f>
        <v>0</v>
      </c>
    </row>
    <row r="2176" spans="1:9">
      <c r="A2176" s="13" t="str">
        <f>IF('CLZ Pr'!C2176 = "", "", 'CLZ Pr'!C2176)</f>
        <v/>
      </c>
      <c r="B2176">
        <f>'CLZ Pr'!O2176</f>
        <v>0</v>
      </c>
      <c r="C2176" s="14">
        <f>'CLZ Pr'!H2176</f>
        <v>0</v>
      </c>
      <c r="D2176">
        <f>'CLZ Pr'!W2176</f>
        <v>0</v>
      </c>
      <c r="E2176">
        <f>'CLZ Pr'!B2176</f>
        <v>0</v>
      </c>
      <c r="F2176">
        <f>'CLZ Pr'!N2176</f>
        <v>0</v>
      </c>
      <c r="G2176">
        <f>'CLZ Pr'!X2176</f>
        <v>0</v>
      </c>
      <c r="H2176">
        <f>'CLZ Pr'!E2176</f>
        <v>0</v>
      </c>
      <c r="I2176">
        <f>'CLZ Pr'!U2176</f>
        <v>0</v>
      </c>
    </row>
    <row r="2177" spans="1:9">
      <c r="A2177" s="13" t="str">
        <f>IF('CLZ Pr'!C2177 = "", "", 'CLZ Pr'!C2177)</f>
        <v/>
      </c>
      <c r="B2177">
        <f>'CLZ Pr'!O2177</f>
        <v>0</v>
      </c>
      <c r="C2177" s="14">
        <f>'CLZ Pr'!H2177</f>
        <v>0</v>
      </c>
      <c r="D2177">
        <f>'CLZ Pr'!W2177</f>
        <v>0</v>
      </c>
      <c r="E2177">
        <f>'CLZ Pr'!B2177</f>
        <v>0</v>
      </c>
      <c r="F2177">
        <f>'CLZ Pr'!N2177</f>
        <v>0</v>
      </c>
      <c r="G2177">
        <f>'CLZ Pr'!X2177</f>
        <v>0</v>
      </c>
      <c r="H2177">
        <f>'CLZ Pr'!E2177</f>
        <v>0</v>
      </c>
      <c r="I2177">
        <f>'CLZ Pr'!U2177</f>
        <v>0</v>
      </c>
    </row>
    <row r="2178" spans="1:9">
      <c r="A2178" s="13" t="str">
        <f>IF('CLZ Pr'!C2178 = "", "", 'CLZ Pr'!C2178)</f>
        <v/>
      </c>
      <c r="B2178">
        <f>'CLZ Pr'!O2178</f>
        <v>0</v>
      </c>
      <c r="C2178" s="14">
        <f>'CLZ Pr'!H2178</f>
        <v>0</v>
      </c>
      <c r="D2178">
        <f>'CLZ Pr'!W2178</f>
        <v>0</v>
      </c>
      <c r="E2178">
        <f>'CLZ Pr'!B2178</f>
        <v>0</v>
      </c>
      <c r="F2178">
        <f>'CLZ Pr'!N2178</f>
        <v>0</v>
      </c>
      <c r="G2178">
        <f>'CLZ Pr'!X2178</f>
        <v>0</v>
      </c>
      <c r="H2178">
        <f>'CLZ Pr'!E2178</f>
        <v>0</v>
      </c>
      <c r="I2178">
        <f>'CLZ Pr'!U2178</f>
        <v>0</v>
      </c>
    </row>
    <row r="2179" spans="1:9">
      <c r="A2179" s="13" t="str">
        <f>IF('CLZ Pr'!C2179 = "", "", 'CLZ Pr'!C2179)</f>
        <v/>
      </c>
      <c r="B2179">
        <f>'CLZ Pr'!O2179</f>
        <v>0</v>
      </c>
      <c r="C2179" s="14">
        <f>'CLZ Pr'!H2179</f>
        <v>0</v>
      </c>
      <c r="D2179">
        <f>'CLZ Pr'!W2179</f>
        <v>0</v>
      </c>
      <c r="E2179">
        <f>'CLZ Pr'!B2179</f>
        <v>0</v>
      </c>
      <c r="F2179">
        <f>'CLZ Pr'!N2179</f>
        <v>0</v>
      </c>
      <c r="G2179">
        <f>'CLZ Pr'!X2179</f>
        <v>0</v>
      </c>
      <c r="H2179">
        <f>'CLZ Pr'!E2179</f>
        <v>0</v>
      </c>
      <c r="I2179">
        <f>'CLZ Pr'!U2179</f>
        <v>0</v>
      </c>
    </row>
    <row r="2180" spans="1:9">
      <c r="A2180" s="13" t="str">
        <f>IF('CLZ Pr'!C2180 = "", "", 'CLZ Pr'!C2180)</f>
        <v/>
      </c>
      <c r="B2180">
        <f>'CLZ Pr'!O2180</f>
        <v>0</v>
      </c>
      <c r="C2180" s="14">
        <f>'CLZ Pr'!H2180</f>
        <v>0</v>
      </c>
      <c r="D2180">
        <f>'CLZ Pr'!W2180</f>
        <v>0</v>
      </c>
      <c r="E2180">
        <f>'CLZ Pr'!B2180</f>
        <v>0</v>
      </c>
      <c r="F2180">
        <f>'CLZ Pr'!N2180</f>
        <v>0</v>
      </c>
      <c r="G2180">
        <f>'CLZ Pr'!X2180</f>
        <v>0</v>
      </c>
      <c r="H2180">
        <f>'CLZ Pr'!E2180</f>
        <v>0</v>
      </c>
      <c r="I2180">
        <f>'CLZ Pr'!U2180</f>
        <v>0</v>
      </c>
    </row>
    <row r="2181" spans="1:9">
      <c r="A2181" s="13" t="str">
        <f>IF('CLZ Pr'!C2181 = "", "", 'CLZ Pr'!C2181)</f>
        <v/>
      </c>
      <c r="B2181">
        <f>'CLZ Pr'!O2181</f>
        <v>0</v>
      </c>
      <c r="C2181" s="14">
        <f>'CLZ Pr'!H2181</f>
        <v>0</v>
      </c>
      <c r="D2181">
        <f>'CLZ Pr'!W2181</f>
        <v>0</v>
      </c>
      <c r="E2181">
        <f>'CLZ Pr'!B2181</f>
        <v>0</v>
      </c>
      <c r="F2181">
        <f>'CLZ Pr'!N2181</f>
        <v>0</v>
      </c>
      <c r="G2181">
        <f>'CLZ Pr'!X2181</f>
        <v>0</v>
      </c>
      <c r="H2181">
        <f>'CLZ Pr'!E2181</f>
        <v>0</v>
      </c>
      <c r="I2181">
        <f>'CLZ Pr'!U2181</f>
        <v>0</v>
      </c>
    </row>
    <row r="2182" spans="1:9">
      <c r="A2182" s="13" t="str">
        <f>IF('CLZ Pr'!C2182 = "", "", 'CLZ Pr'!C2182)</f>
        <v/>
      </c>
      <c r="B2182">
        <f>'CLZ Pr'!O2182</f>
        <v>0</v>
      </c>
      <c r="C2182" s="14">
        <f>'CLZ Pr'!H2182</f>
        <v>0</v>
      </c>
      <c r="D2182">
        <f>'CLZ Pr'!W2182</f>
        <v>0</v>
      </c>
      <c r="E2182">
        <f>'CLZ Pr'!B2182</f>
        <v>0</v>
      </c>
      <c r="F2182">
        <f>'CLZ Pr'!N2182</f>
        <v>0</v>
      </c>
      <c r="G2182">
        <f>'CLZ Pr'!X2182</f>
        <v>0</v>
      </c>
      <c r="H2182">
        <f>'CLZ Pr'!E2182</f>
        <v>0</v>
      </c>
      <c r="I2182">
        <f>'CLZ Pr'!U2182</f>
        <v>0</v>
      </c>
    </row>
    <row r="2183" spans="1:9">
      <c r="A2183" s="13" t="str">
        <f>IF('CLZ Pr'!C2183 = "", "", 'CLZ Pr'!C2183)</f>
        <v/>
      </c>
      <c r="B2183">
        <f>'CLZ Pr'!O2183</f>
        <v>0</v>
      </c>
      <c r="C2183" s="14">
        <f>'CLZ Pr'!H2183</f>
        <v>0</v>
      </c>
      <c r="D2183">
        <f>'CLZ Pr'!W2183</f>
        <v>0</v>
      </c>
      <c r="E2183">
        <f>'CLZ Pr'!B2183</f>
        <v>0</v>
      </c>
      <c r="F2183">
        <f>'CLZ Pr'!N2183</f>
        <v>0</v>
      </c>
      <c r="G2183">
        <f>'CLZ Pr'!X2183</f>
        <v>0</v>
      </c>
      <c r="H2183">
        <f>'CLZ Pr'!E2183</f>
        <v>0</v>
      </c>
      <c r="I2183">
        <f>'CLZ Pr'!U2183</f>
        <v>0</v>
      </c>
    </row>
    <row r="2184" spans="1:9">
      <c r="A2184" s="13" t="str">
        <f>IF('CLZ Pr'!C2184 = "", "", 'CLZ Pr'!C2184)</f>
        <v/>
      </c>
      <c r="B2184">
        <f>'CLZ Pr'!O2184</f>
        <v>0</v>
      </c>
      <c r="C2184" s="14">
        <f>'CLZ Pr'!H2184</f>
        <v>0</v>
      </c>
      <c r="D2184">
        <f>'CLZ Pr'!W2184</f>
        <v>0</v>
      </c>
      <c r="E2184">
        <f>'CLZ Pr'!B2184</f>
        <v>0</v>
      </c>
      <c r="F2184">
        <f>'CLZ Pr'!N2184</f>
        <v>0</v>
      </c>
      <c r="G2184">
        <f>'CLZ Pr'!X2184</f>
        <v>0</v>
      </c>
      <c r="H2184">
        <f>'CLZ Pr'!E2184</f>
        <v>0</v>
      </c>
      <c r="I2184">
        <f>'CLZ Pr'!U2184</f>
        <v>0</v>
      </c>
    </row>
    <row r="2185" spans="1:9">
      <c r="A2185" s="13" t="str">
        <f>IF('CLZ Pr'!C2185 = "", "", 'CLZ Pr'!C2185)</f>
        <v/>
      </c>
      <c r="B2185">
        <f>'CLZ Pr'!O2185</f>
        <v>0</v>
      </c>
      <c r="C2185" s="14">
        <f>'CLZ Pr'!H2185</f>
        <v>0</v>
      </c>
      <c r="D2185">
        <f>'CLZ Pr'!W2185</f>
        <v>0</v>
      </c>
      <c r="E2185">
        <f>'CLZ Pr'!B2185</f>
        <v>0</v>
      </c>
      <c r="F2185">
        <f>'CLZ Pr'!N2185</f>
        <v>0</v>
      </c>
      <c r="G2185">
        <f>'CLZ Pr'!X2185</f>
        <v>0</v>
      </c>
      <c r="H2185">
        <f>'CLZ Pr'!E2185</f>
        <v>0</v>
      </c>
      <c r="I2185">
        <f>'CLZ Pr'!U2185</f>
        <v>0</v>
      </c>
    </row>
    <row r="2186" spans="1:9">
      <c r="A2186" s="13" t="str">
        <f>IF('CLZ Pr'!C2186 = "", "", 'CLZ Pr'!C2186)</f>
        <v/>
      </c>
      <c r="B2186">
        <f>'CLZ Pr'!O2186</f>
        <v>0</v>
      </c>
      <c r="C2186" s="14">
        <f>'CLZ Pr'!H2186</f>
        <v>0</v>
      </c>
      <c r="D2186">
        <f>'CLZ Pr'!W2186</f>
        <v>0</v>
      </c>
      <c r="E2186">
        <f>'CLZ Pr'!B2186</f>
        <v>0</v>
      </c>
      <c r="F2186">
        <f>'CLZ Pr'!N2186</f>
        <v>0</v>
      </c>
      <c r="G2186">
        <f>'CLZ Pr'!X2186</f>
        <v>0</v>
      </c>
      <c r="H2186">
        <f>'CLZ Pr'!E2186</f>
        <v>0</v>
      </c>
      <c r="I2186">
        <f>'CLZ Pr'!U2186</f>
        <v>0</v>
      </c>
    </row>
    <row r="2187" spans="1:9">
      <c r="A2187" s="13" t="str">
        <f>IF('CLZ Pr'!C2187 = "", "", 'CLZ Pr'!C2187)</f>
        <v/>
      </c>
      <c r="B2187">
        <f>'CLZ Pr'!O2187</f>
        <v>0</v>
      </c>
      <c r="C2187" s="14">
        <f>'CLZ Pr'!H2187</f>
        <v>0</v>
      </c>
      <c r="D2187">
        <f>'CLZ Pr'!W2187</f>
        <v>0</v>
      </c>
      <c r="E2187">
        <f>'CLZ Pr'!B2187</f>
        <v>0</v>
      </c>
      <c r="F2187">
        <f>'CLZ Pr'!N2187</f>
        <v>0</v>
      </c>
      <c r="G2187">
        <f>'CLZ Pr'!X2187</f>
        <v>0</v>
      </c>
      <c r="H2187">
        <f>'CLZ Pr'!E2187</f>
        <v>0</v>
      </c>
      <c r="I2187">
        <f>'CLZ Pr'!U2187</f>
        <v>0</v>
      </c>
    </row>
    <row r="2188" spans="1:9">
      <c r="A2188" s="13" t="str">
        <f>IF('CLZ Pr'!C2188 = "", "", 'CLZ Pr'!C2188)</f>
        <v/>
      </c>
      <c r="B2188">
        <f>'CLZ Pr'!O2188</f>
        <v>0</v>
      </c>
      <c r="C2188" s="14">
        <f>'CLZ Pr'!H2188</f>
        <v>0</v>
      </c>
      <c r="D2188">
        <f>'CLZ Pr'!W2188</f>
        <v>0</v>
      </c>
      <c r="E2188">
        <f>'CLZ Pr'!B2188</f>
        <v>0</v>
      </c>
      <c r="F2188">
        <f>'CLZ Pr'!N2188</f>
        <v>0</v>
      </c>
      <c r="G2188">
        <f>'CLZ Pr'!X2188</f>
        <v>0</v>
      </c>
      <c r="H2188">
        <f>'CLZ Pr'!E2188</f>
        <v>0</v>
      </c>
      <c r="I2188">
        <f>'CLZ Pr'!U2188</f>
        <v>0</v>
      </c>
    </row>
    <row r="2189" spans="1:9">
      <c r="A2189" s="13" t="str">
        <f>IF('CLZ Pr'!C2189 = "", "", 'CLZ Pr'!C2189)</f>
        <v/>
      </c>
      <c r="B2189">
        <f>'CLZ Pr'!O2189</f>
        <v>0</v>
      </c>
      <c r="C2189" s="14">
        <f>'CLZ Pr'!H2189</f>
        <v>0</v>
      </c>
      <c r="D2189">
        <f>'CLZ Pr'!W2189</f>
        <v>0</v>
      </c>
      <c r="E2189">
        <f>'CLZ Pr'!B2189</f>
        <v>0</v>
      </c>
      <c r="F2189">
        <f>'CLZ Pr'!N2189</f>
        <v>0</v>
      </c>
      <c r="G2189">
        <f>'CLZ Pr'!X2189</f>
        <v>0</v>
      </c>
      <c r="H2189">
        <f>'CLZ Pr'!E2189</f>
        <v>0</v>
      </c>
      <c r="I2189">
        <f>'CLZ Pr'!U2189</f>
        <v>0</v>
      </c>
    </row>
    <row r="2190" spans="1:9">
      <c r="A2190" s="13" t="str">
        <f>IF('CLZ Pr'!C2190 = "", "", 'CLZ Pr'!C2190)</f>
        <v/>
      </c>
      <c r="B2190">
        <f>'CLZ Pr'!O2190</f>
        <v>0</v>
      </c>
      <c r="C2190" s="14">
        <f>'CLZ Pr'!H2190</f>
        <v>0</v>
      </c>
      <c r="D2190">
        <f>'CLZ Pr'!W2190</f>
        <v>0</v>
      </c>
      <c r="E2190">
        <f>'CLZ Pr'!B2190</f>
        <v>0</v>
      </c>
      <c r="F2190">
        <f>'CLZ Pr'!N2190</f>
        <v>0</v>
      </c>
      <c r="G2190">
        <f>'CLZ Pr'!X2190</f>
        <v>0</v>
      </c>
      <c r="H2190">
        <f>'CLZ Pr'!E2190</f>
        <v>0</v>
      </c>
      <c r="I2190">
        <f>'CLZ Pr'!U2190</f>
        <v>0</v>
      </c>
    </row>
    <row r="2191" spans="1:9">
      <c r="A2191" s="13" t="str">
        <f>IF('CLZ Pr'!C2191 = "", "", 'CLZ Pr'!C2191)</f>
        <v/>
      </c>
      <c r="B2191">
        <f>'CLZ Pr'!O2191</f>
        <v>0</v>
      </c>
      <c r="C2191" s="14">
        <f>'CLZ Pr'!H2191</f>
        <v>0</v>
      </c>
      <c r="D2191">
        <f>'CLZ Pr'!W2191</f>
        <v>0</v>
      </c>
      <c r="E2191">
        <f>'CLZ Pr'!B2191</f>
        <v>0</v>
      </c>
      <c r="F2191">
        <f>'CLZ Pr'!N2191</f>
        <v>0</v>
      </c>
      <c r="G2191">
        <f>'CLZ Pr'!X2191</f>
        <v>0</v>
      </c>
      <c r="H2191">
        <f>'CLZ Pr'!E2191</f>
        <v>0</v>
      </c>
      <c r="I2191">
        <f>'CLZ Pr'!U2191</f>
        <v>0</v>
      </c>
    </row>
    <row r="2192" spans="1:9">
      <c r="A2192" s="13" t="str">
        <f>IF('CLZ Pr'!C2192 = "", "", 'CLZ Pr'!C2192)</f>
        <v/>
      </c>
      <c r="B2192">
        <f>'CLZ Pr'!O2192</f>
        <v>0</v>
      </c>
      <c r="C2192" s="14">
        <f>'CLZ Pr'!H2192</f>
        <v>0</v>
      </c>
      <c r="D2192">
        <f>'CLZ Pr'!W2192</f>
        <v>0</v>
      </c>
      <c r="E2192">
        <f>'CLZ Pr'!B2192</f>
        <v>0</v>
      </c>
      <c r="F2192">
        <f>'CLZ Pr'!N2192</f>
        <v>0</v>
      </c>
      <c r="G2192">
        <f>'CLZ Pr'!X2192</f>
        <v>0</v>
      </c>
      <c r="H2192">
        <f>'CLZ Pr'!E2192</f>
        <v>0</v>
      </c>
      <c r="I2192">
        <f>'CLZ Pr'!U2192</f>
        <v>0</v>
      </c>
    </row>
    <row r="2193" spans="1:9">
      <c r="A2193" s="13" t="str">
        <f>IF('CLZ Pr'!C2193 = "", "", 'CLZ Pr'!C2193)</f>
        <v/>
      </c>
      <c r="B2193">
        <f>'CLZ Pr'!O2193</f>
        <v>0</v>
      </c>
      <c r="C2193" s="14">
        <f>'CLZ Pr'!H2193</f>
        <v>0</v>
      </c>
      <c r="D2193">
        <f>'CLZ Pr'!W2193</f>
        <v>0</v>
      </c>
      <c r="E2193">
        <f>'CLZ Pr'!B2193</f>
        <v>0</v>
      </c>
      <c r="F2193">
        <f>'CLZ Pr'!N2193</f>
        <v>0</v>
      </c>
      <c r="G2193">
        <f>'CLZ Pr'!X2193</f>
        <v>0</v>
      </c>
      <c r="H2193">
        <f>'CLZ Pr'!E2193</f>
        <v>0</v>
      </c>
      <c r="I2193">
        <f>'CLZ Pr'!U2193</f>
        <v>0</v>
      </c>
    </row>
    <row r="2194" spans="1:9">
      <c r="A2194" s="13" t="str">
        <f>IF('CLZ Pr'!C2194 = "", "", 'CLZ Pr'!C2194)</f>
        <v/>
      </c>
      <c r="B2194">
        <f>'CLZ Pr'!O2194</f>
        <v>0</v>
      </c>
      <c r="C2194" s="14">
        <f>'CLZ Pr'!H2194</f>
        <v>0</v>
      </c>
      <c r="D2194">
        <f>'CLZ Pr'!W2194</f>
        <v>0</v>
      </c>
      <c r="E2194">
        <f>'CLZ Pr'!B2194</f>
        <v>0</v>
      </c>
      <c r="F2194">
        <f>'CLZ Pr'!N2194</f>
        <v>0</v>
      </c>
      <c r="G2194">
        <f>'CLZ Pr'!X2194</f>
        <v>0</v>
      </c>
      <c r="H2194">
        <f>'CLZ Pr'!E2194</f>
        <v>0</v>
      </c>
      <c r="I2194">
        <f>'CLZ Pr'!U2194</f>
        <v>0</v>
      </c>
    </row>
    <row r="2195" spans="1:9">
      <c r="A2195" s="13" t="str">
        <f>IF('CLZ Pr'!C2195 = "", "", 'CLZ Pr'!C2195)</f>
        <v/>
      </c>
      <c r="B2195">
        <f>'CLZ Pr'!O2195</f>
        <v>0</v>
      </c>
      <c r="C2195" s="14">
        <f>'CLZ Pr'!H2195</f>
        <v>0</v>
      </c>
      <c r="D2195">
        <f>'CLZ Pr'!W2195</f>
        <v>0</v>
      </c>
      <c r="E2195">
        <f>'CLZ Pr'!B2195</f>
        <v>0</v>
      </c>
      <c r="F2195">
        <f>'CLZ Pr'!N2195</f>
        <v>0</v>
      </c>
      <c r="G2195">
        <f>'CLZ Pr'!X2195</f>
        <v>0</v>
      </c>
      <c r="H2195">
        <f>'CLZ Pr'!E2195</f>
        <v>0</v>
      </c>
      <c r="I2195">
        <f>'CLZ Pr'!U2195</f>
        <v>0</v>
      </c>
    </row>
    <row r="2196" spans="1:9">
      <c r="A2196" s="13" t="str">
        <f>IF('CLZ Pr'!C2196 = "", "", 'CLZ Pr'!C2196)</f>
        <v/>
      </c>
      <c r="B2196">
        <f>'CLZ Pr'!O2196</f>
        <v>0</v>
      </c>
      <c r="C2196" s="14">
        <f>'CLZ Pr'!H2196</f>
        <v>0</v>
      </c>
      <c r="D2196">
        <f>'CLZ Pr'!W2196</f>
        <v>0</v>
      </c>
      <c r="E2196">
        <f>'CLZ Pr'!B2196</f>
        <v>0</v>
      </c>
      <c r="F2196">
        <f>'CLZ Pr'!N2196</f>
        <v>0</v>
      </c>
      <c r="G2196">
        <f>'CLZ Pr'!X2196</f>
        <v>0</v>
      </c>
      <c r="H2196">
        <f>'CLZ Pr'!E2196</f>
        <v>0</v>
      </c>
      <c r="I2196">
        <f>'CLZ Pr'!U2196</f>
        <v>0</v>
      </c>
    </row>
    <row r="2197" spans="1:9">
      <c r="A2197" s="13" t="str">
        <f>IF('CLZ Pr'!C2197 = "", "", 'CLZ Pr'!C2197)</f>
        <v/>
      </c>
      <c r="B2197">
        <f>'CLZ Pr'!O2197</f>
        <v>0</v>
      </c>
      <c r="C2197" s="14">
        <f>'CLZ Pr'!H2197</f>
        <v>0</v>
      </c>
      <c r="D2197">
        <f>'CLZ Pr'!W2197</f>
        <v>0</v>
      </c>
      <c r="E2197">
        <f>'CLZ Pr'!B2197</f>
        <v>0</v>
      </c>
      <c r="F2197">
        <f>'CLZ Pr'!N2197</f>
        <v>0</v>
      </c>
      <c r="G2197">
        <f>'CLZ Pr'!X2197</f>
        <v>0</v>
      </c>
      <c r="H2197">
        <f>'CLZ Pr'!E2197</f>
        <v>0</v>
      </c>
      <c r="I2197">
        <f>'CLZ Pr'!U2197</f>
        <v>0</v>
      </c>
    </row>
    <row r="2198" spans="1:9">
      <c r="A2198" s="13" t="str">
        <f>IF('CLZ Pr'!C2198 = "", "", 'CLZ Pr'!C2198)</f>
        <v/>
      </c>
      <c r="B2198">
        <f>'CLZ Pr'!O2198</f>
        <v>0</v>
      </c>
      <c r="C2198" s="14">
        <f>'CLZ Pr'!H2198</f>
        <v>0</v>
      </c>
      <c r="D2198">
        <f>'CLZ Pr'!W2198</f>
        <v>0</v>
      </c>
      <c r="E2198">
        <f>'CLZ Pr'!B2198</f>
        <v>0</v>
      </c>
      <c r="F2198">
        <f>'CLZ Pr'!N2198</f>
        <v>0</v>
      </c>
      <c r="G2198">
        <f>'CLZ Pr'!X2198</f>
        <v>0</v>
      </c>
      <c r="H2198">
        <f>'CLZ Pr'!E2198</f>
        <v>0</v>
      </c>
      <c r="I2198">
        <f>'CLZ Pr'!U2198</f>
        <v>0</v>
      </c>
    </row>
    <row r="2199" spans="1:9">
      <c r="A2199" s="13" t="str">
        <f>IF('CLZ Pr'!C2199 = "", "", 'CLZ Pr'!C2199)</f>
        <v/>
      </c>
      <c r="B2199">
        <f>'CLZ Pr'!O2199</f>
        <v>0</v>
      </c>
      <c r="C2199" s="14">
        <f>'CLZ Pr'!H2199</f>
        <v>0</v>
      </c>
      <c r="D2199">
        <f>'CLZ Pr'!W2199</f>
        <v>0</v>
      </c>
      <c r="E2199">
        <f>'CLZ Pr'!B2199</f>
        <v>0</v>
      </c>
      <c r="F2199">
        <f>'CLZ Pr'!N2199</f>
        <v>0</v>
      </c>
      <c r="G2199">
        <f>'CLZ Pr'!X2199</f>
        <v>0</v>
      </c>
      <c r="H2199">
        <f>'CLZ Pr'!E2199</f>
        <v>0</v>
      </c>
      <c r="I2199">
        <f>'CLZ Pr'!U2199</f>
        <v>0</v>
      </c>
    </row>
    <row r="2200" spans="1:9">
      <c r="A2200" s="13" t="str">
        <f>IF('CLZ Pr'!C2200 = "", "", 'CLZ Pr'!C2200)</f>
        <v/>
      </c>
      <c r="B2200">
        <f>'CLZ Pr'!O2200</f>
        <v>0</v>
      </c>
      <c r="C2200" s="14">
        <f>'CLZ Pr'!H2200</f>
        <v>0</v>
      </c>
      <c r="D2200">
        <f>'CLZ Pr'!W2200</f>
        <v>0</v>
      </c>
      <c r="E2200">
        <f>'CLZ Pr'!B2200</f>
        <v>0</v>
      </c>
      <c r="F2200">
        <f>'CLZ Pr'!N2200</f>
        <v>0</v>
      </c>
      <c r="G2200">
        <f>'CLZ Pr'!X2200</f>
        <v>0</v>
      </c>
      <c r="H2200">
        <f>'CLZ Pr'!E2200</f>
        <v>0</v>
      </c>
      <c r="I2200">
        <f>'CLZ Pr'!U2200</f>
        <v>0</v>
      </c>
    </row>
    <row r="2201" spans="1:9">
      <c r="A2201" s="13" t="str">
        <f>IF('CLZ Pr'!C2201 = "", "", 'CLZ Pr'!C2201)</f>
        <v/>
      </c>
      <c r="B2201">
        <f>'CLZ Pr'!O2201</f>
        <v>0</v>
      </c>
      <c r="C2201" s="14">
        <f>'CLZ Pr'!H2201</f>
        <v>0</v>
      </c>
      <c r="D2201">
        <f>'CLZ Pr'!W2201</f>
        <v>0</v>
      </c>
      <c r="E2201">
        <f>'CLZ Pr'!B2201</f>
        <v>0</v>
      </c>
      <c r="F2201">
        <f>'CLZ Pr'!N2201</f>
        <v>0</v>
      </c>
      <c r="G2201">
        <f>'CLZ Pr'!X2201</f>
        <v>0</v>
      </c>
      <c r="H2201">
        <f>'CLZ Pr'!E2201</f>
        <v>0</v>
      </c>
      <c r="I2201">
        <f>'CLZ Pr'!U2201</f>
        <v>0</v>
      </c>
    </row>
    <row r="2202" spans="1:9">
      <c r="A2202" s="13" t="str">
        <f>IF('CLZ Pr'!C2202 = "", "", 'CLZ Pr'!C2202)</f>
        <v/>
      </c>
      <c r="B2202">
        <f>'CLZ Pr'!O2202</f>
        <v>0</v>
      </c>
      <c r="C2202" s="14">
        <f>'CLZ Pr'!H2202</f>
        <v>0</v>
      </c>
      <c r="D2202">
        <f>'CLZ Pr'!W2202</f>
        <v>0</v>
      </c>
      <c r="E2202">
        <f>'CLZ Pr'!B2202</f>
        <v>0</v>
      </c>
      <c r="F2202">
        <f>'CLZ Pr'!N2202</f>
        <v>0</v>
      </c>
      <c r="G2202">
        <f>'CLZ Pr'!X2202</f>
        <v>0</v>
      </c>
      <c r="H2202">
        <f>'CLZ Pr'!E2202</f>
        <v>0</v>
      </c>
      <c r="I2202">
        <f>'CLZ Pr'!U2202</f>
        <v>0</v>
      </c>
    </row>
    <row r="2203" spans="1:9">
      <c r="A2203" s="13" t="str">
        <f>IF('CLZ Pr'!C2203 = "", "", 'CLZ Pr'!C2203)</f>
        <v/>
      </c>
      <c r="B2203">
        <f>'CLZ Pr'!O2203</f>
        <v>0</v>
      </c>
      <c r="C2203" s="14">
        <f>'CLZ Pr'!H2203</f>
        <v>0</v>
      </c>
      <c r="D2203">
        <f>'CLZ Pr'!W2203</f>
        <v>0</v>
      </c>
      <c r="E2203">
        <f>'CLZ Pr'!B2203</f>
        <v>0</v>
      </c>
      <c r="F2203">
        <f>'CLZ Pr'!N2203</f>
        <v>0</v>
      </c>
      <c r="G2203">
        <f>'CLZ Pr'!X2203</f>
        <v>0</v>
      </c>
      <c r="H2203">
        <f>'CLZ Pr'!E2203</f>
        <v>0</v>
      </c>
      <c r="I2203">
        <f>'CLZ Pr'!U2203</f>
        <v>0</v>
      </c>
    </row>
    <row r="2204" spans="1:9">
      <c r="A2204" s="13" t="str">
        <f>IF('CLZ Pr'!C2204 = "", "", 'CLZ Pr'!C2204)</f>
        <v/>
      </c>
      <c r="B2204">
        <f>'CLZ Pr'!O2204</f>
        <v>0</v>
      </c>
      <c r="C2204" s="14">
        <f>'CLZ Pr'!H2204</f>
        <v>0</v>
      </c>
      <c r="D2204">
        <f>'CLZ Pr'!W2204</f>
        <v>0</v>
      </c>
      <c r="E2204">
        <f>'CLZ Pr'!B2204</f>
        <v>0</v>
      </c>
      <c r="F2204">
        <f>'CLZ Pr'!N2204</f>
        <v>0</v>
      </c>
      <c r="G2204">
        <f>'CLZ Pr'!X2204</f>
        <v>0</v>
      </c>
      <c r="H2204">
        <f>'CLZ Pr'!E2204</f>
        <v>0</v>
      </c>
      <c r="I2204">
        <f>'CLZ Pr'!U2204</f>
        <v>0</v>
      </c>
    </row>
    <row r="2205" spans="1:9">
      <c r="A2205" s="13" t="str">
        <f>IF('CLZ Pr'!C2205 = "", "", 'CLZ Pr'!C2205)</f>
        <v/>
      </c>
      <c r="B2205">
        <f>'CLZ Pr'!O2205</f>
        <v>0</v>
      </c>
      <c r="C2205" s="14">
        <f>'CLZ Pr'!H2205</f>
        <v>0</v>
      </c>
      <c r="D2205">
        <f>'CLZ Pr'!W2205</f>
        <v>0</v>
      </c>
      <c r="E2205">
        <f>'CLZ Pr'!B2205</f>
        <v>0</v>
      </c>
      <c r="F2205">
        <f>'CLZ Pr'!N2205</f>
        <v>0</v>
      </c>
      <c r="G2205">
        <f>'CLZ Pr'!X2205</f>
        <v>0</v>
      </c>
      <c r="H2205">
        <f>'CLZ Pr'!E2205</f>
        <v>0</v>
      </c>
      <c r="I2205">
        <f>'CLZ Pr'!U2205</f>
        <v>0</v>
      </c>
    </row>
    <row r="2206" spans="1:9">
      <c r="A2206" s="13" t="str">
        <f>IF('CLZ Pr'!C2206 = "", "", 'CLZ Pr'!C2206)</f>
        <v/>
      </c>
      <c r="B2206">
        <f>'CLZ Pr'!O2206</f>
        <v>0</v>
      </c>
      <c r="C2206" s="14">
        <f>'CLZ Pr'!H2206</f>
        <v>0</v>
      </c>
      <c r="D2206">
        <f>'CLZ Pr'!W2206</f>
        <v>0</v>
      </c>
      <c r="E2206">
        <f>'CLZ Pr'!B2206</f>
        <v>0</v>
      </c>
      <c r="F2206">
        <f>'CLZ Pr'!N2206</f>
        <v>0</v>
      </c>
      <c r="G2206">
        <f>'CLZ Pr'!X2206</f>
        <v>0</v>
      </c>
      <c r="H2206">
        <f>'CLZ Pr'!E2206</f>
        <v>0</v>
      </c>
      <c r="I2206">
        <f>'CLZ Pr'!U2206</f>
        <v>0</v>
      </c>
    </row>
    <row r="2207" spans="1:9">
      <c r="A2207" s="13" t="str">
        <f>IF('CLZ Pr'!C2207 = "", "", 'CLZ Pr'!C2207)</f>
        <v/>
      </c>
      <c r="B2207">
        <f>'CLZ Pr'!O2207</f>
        <v>0</v>
      </c>
      <c r="C2207" s="14">
        <f>'CLZ Pr'!H2207</f>
        <v>0</v>
      </c>
      <c r="D2207">
        <f>'CLZ Pr'!W2207</f>
        <v>0</v>
      </c>
      <c r="E2207">
        <f>'CLZ Pr'!B2207</f>
        <v>0</v>
      </c>
      <c r="F2207">
        <f>'CLZ Pr'!N2207</f>
        <v>0</v>
      </c>
      <c r="G2207">
        <f>'CLZ Pr'!X2207</f>
        <v>0</v>
      </c>
      <c r="H2207">
        <f>'CLZ Pr'!E2207</f>
        <v>0</v>
      </c>
      <c r="I2207">
        <f>'CLZ Pr'!U2207</f>
        <v>0</v>
      </c>
    </row>
    <row r="2208" spans="1:9">
      <c r="A2208" s="13" t="str">
        <f>IF('CLZ Pr'!C2208 = "", "", 'CLZ Pr'!C2208)</f>
        <v/>
      </c>
      <c r="B2208">
        <f>'CLZ Pr'!O2208</f>
        <v>0</v>
      </c>
      <c r="C2208" s="14">
        <f>'CLZ Pr'!H2208</f>
        <v>0</v>
      </c>
      <c r="D2208">
        <f>'CLZ Pr'!W2208</f>
        <v>0</v>
      </c>
      <c r="E2208">
        <f>'CLZ Pr'!B2208</f>
        <v>0</v>
      </c>
      <c r="F2208">
        <f>'CLZ Pr'!N2208</f>
        <v>0</v>
      </c>
      <c r="G2208">
        <f>'CLZ Pr'!X2208</f>
        <v>0</v>
      </c>
      <c r="H2208">
        <f>'CLZ Pr'!E2208</f>
        <v>0</v>
      </c>
      <c r="I2208">
        <f>'CLZ Pr'!U2208</f>
        <v>0</v>
      </c>
    </row>
    <row r="2209" spans="1:9">
      <c r="A2209" s="13" t="str">
        <f>IF('CLZ Pr'!C2209 = "", "", 'CLZ Pr'!C2209)</f>
        <v/>
      </c>
      <c r="B2209">
        <f>'CLZ Pr'!O2209</f>
        <v>0</v>
      </c>
      <c r="C2209" s="14">
        <f>'CLZ Pr'!H2209</f>
        <v>0</v>
      </c>
      <c r="D2209">
        <f>'CLZ Pr'!W2209</f>
        <v>0</v>
      </c>
      <c r="E2209">
        <f>'CLZ Pr'!B2209</f>
        <v>0</v>
      </c>
      <c r="F2209">
        <f>'CLZ Pr'!N2209</f>
        <v>0</v>
      </c>
      <c r="G2209">
        <f>'CLZ Pr'!X2209</f>
        <v>0</v>
      </c>
      <c r="H2209">
        <f>'CLZ Pr'!E2209</f>
        <v>0</v>
      </c>
      <c r="I2209">
        <f>'CLZ Pr'!U2209</f>
        <v>0</v>
      </c>
    </row>
    <row r="2210" spans="1:9">
      <c r="A2210" s="13" t="str">
        <f>IF('CLZ Pr'!C2210 = "", "", 'CLZ Pr'!C2210)</f>
        <v/>
      </c>
      <c r="B2210">
        <f>'CLZ Pr'!O2210</f>
        <v>0</v>
      </c>
      <c r="C2210" s="14">
        <f>'CLZ Pr'!H2210</f>
        <v>0</v>
      </c>
      <c r="D2210">
        <f>'CLZ Pr'!W2210</f>
        <v>0</v>
      </c>
      <c r="E2210">
        <f>'CLZ Pr'!B2210</f>
        <v>0</v>
      </c>
      <c r="F2210">
        <f>'CLZ Pr'!N2210</f>
        <v>0</v>
      </c>
      <c r="G2210">
        <f>'CLZ Pr'!X2210</f>
        <v>0</v>
      </c>
      <c r="H2210">
        <f>'CLZ Pr'!E2210</f>
        <v>0</v>
      </c>
      <c r="I2210">
        <f>'CLZ Pr'!U2210</f>
        <v>0</v>
      </c>
    </row>
    <row r="2211" spans="1:9">
      <c r="A2211" s="13" t="str">
        <f>IF('CLZ Pr'!C2211 = "", "", 'CLZ Pr'!C2211)</f>
        <v/>
      </c>
      <c r="B2211">
        <f>'CLZ Pr'!O2211</f>
        <v>0</v>
      </c>
      <c r="C2211" s="14">
        <f>'CLZ Pr'!H2211</f>
        <v>0</v>
      </c>
      <c r="D2211">
        <f>'CLZ Pr'!W2211</f>
        <v>0</v>
      </c>
      <c r="E2211">
        <f>'CLZ Pr'!B2211</f>
        <v>0</v>
      </c>
      <c r="F2211">
        <f>'CLZ Pr'!N2211</f>
        <v>0</v>
      </c>
      <c r="G2211">
        <f>'CLZ Pr'!X2211</f>
        <v>0</v>
      </c>
      <c r="H2211">
        <f>'CLZ Pr'!E2211</f>
        <v>0</v>
      </c>
      <c r="I2211">
        <f>'CLZ Pr'!U2211</f>
        <v>0</v>
      </c>
    </row>
    <row r="2212" spans="1:9">
      <c r="A2212" s="13" t="str">
        <f>IF('CLZ Pr'!C2212 = "", "", 'CLZ Pr'!C2212)</f>
        <v/>
      </c>
      <c r="B2212">
        <f>'CLZ Pr'!O2212</f>
        <v>0</v>
      </c>
      <c r="C2212" s="14">
        <f>'CLZ Pr'!H2212</f>
        <v>0</v>
      </c>
      <c r="D2212">
        <f>'CLZ Pr'!W2212</f>
        <v>0</v>
      </c>
      <c r="E2212">
        <f>'CLZ Pr'!B2212</f>
        <v>0</v>
      </c>
      <c r="F2212">
        <f>'CLZ Pr'!N2212</f>
        <v>0</v>
      </c>
      <c r="G2212">
        <f>'CLZ Pr'!X2212</f>
        <v>0</v>
      </c>
      <c r="H2212">
        <f>'CLZ Pr'!E2212</f>
        <v>0</v>
      </c>
      <c r="I2212">
        <f>'CLZ Pr'!U2212</f>
        <v>0</v>
      </c>
    </row>
    <row r="2213" spans="1:9">
      <c r="A2213" s="13" t="str">
        <f>IF('CLZ Pr'!C2213 = "", "", 'CLZ Pr'!C2213)</f>
        <v/>
      </c>
      <c r="B2213">
        <f>'CLZ Pr'!O2213</f>
        <v>0</v>
      </c>
      <c r="C2213" s="14">
        <f>'CLZ Pr'!H2213</f>
        <v>0</v>
      </c>
      <c r="D2213">
        <f>'CLZ Pr'!W2213</f>
        <v>0</v>
      </c>
      <c r="E2213">
        <f>'CLZ Pr'!B2213</f>
        <v>0</v>
      </c>
      <c r="F2213">
        <f>'CLZ Pr'!N2213</f>
        <v>0</v>
      </c>
      <c r="G2213">
        <f>'CLZ Pr'!X2213</f>
        <v>0</v>
      </c>
      <c r="H2213">
        <f>'CLZ Pr'!E2213</f>
        <v>0</v>
      </c>
      <c r="I2213">
        <f>'CLZ Pr'!U2213</f>
        <v>0</v>
      </c>
    </row>
    <row r="2214" spans="1:9">
      <c r="A2214" s="13" t="str">
        <f>IF('CLZ Pr'!C2214 = "", "", 'CLZ Pr'!C2214)</f>
        <v/>
      </c>
      <c r="B2214">
        <f>'CLZ Pr'!O2214</f>
        <v>0</v>
      </c>
      <c r="C2214" s="14">
        <f>'CLZ Pr'!H2214</f>
        <v>0</v>
      </c>
      <c r="D2214">
        <f>'CLZ Pr'!W2214</f>
        <v>0</v>
      </c>
      <c r="E2214">
        <f>'CLZ Pr'!B2214</f>
        <v>0</v>
      </c>
      <c r="F2214">
        <f>'CLZ Pr'!N2214</f>
        <v>0</v>
      </c>
      <c r="G2214">
        <f>'CLZ Pr'!X2214</f>
        <v>0</v>
      </c>
      <c r="H2214">
        <f>'CLZ Pr'!E2214</f>
        <v>0</v>
      </c>
      <c r="I2214">
        <f>'CLZ Pr'!U2214</f>
        <v>0</v>
      </c>
    </row>
    <row r="2215" spans="1:9">
      <c r="A2215" s="13" t="str">
        <f>IF('CLZ Pr'!C2215 = "", "", 'CLZ Pr'!C2215)</f>
        <v/>
      </c>
      <c r="B2215">
        <f>'CLZ Pr'!O2215</f>
        <v>0</v>
      </c>
      <c r="C2215" s="14">
        <f>'CLZ Pr'!H2215</f>
        <v>0</v>
      </c>
      <c r="D2215">
        <f>'CLZ Pr'!W2215</f>
        <v>0</v>
      </c>
      <c r="E2215">
        <f>'CLZ Pr'!B2215</f>
        <v>0</v>
      </c>
      <c r="F2215">
        <f>'CLZ Pr'!N2215</f>
        <v>0</v>
      </c>
      <c r="G2215">
        <f>'CLZ Pr'!X2215</f>
        <v>0</v>
      </c>
      <c r="H2215">
        <f>'CLZ Pr'!E2215</f>
        <v>0</v>
      </c>
      <c r="I2215">
        <f>'CLZ Pr'!U2215</f>
        <v>0</v>
      </c>
    </row>
    <row r="2216" spans="1:9">
      <c r="A2216" s="13" t="str">
        <f>IF('CLZ Pr'!C2216 = "", "", 'CLZ Pr'!C2216)</f>
        <v/>
      </c>
      <c r="B2216">
        <f>'CLZ Pr'!O2216</f>
        <v>0</v>
      </c>
      <c r="C2216" s="14">
        <f>'CLZ Pr'!H2216</f>
        <v>0</v>
      </c>
      <c r="D2216">
        <f>'CLZ Pr'!W2216</f>
        <v>0</v>
      </c>
      <c r="E2216">
        <f>'CLZ Pr'!B2216</f>
        <v>0</v>
      </c>
      <c r="F2216">
        <f>'CLZ Pr'!N2216</f>
        <v>0</v>
      </c>
      <c r="G2216">
        <f>'CLZ Pr'!X2216</f>
        <v>0</v>
      </c>
      <c r="H2216">
        <f>'CLZ Pr'!E2216</f>
        <v>0</v>
      </c>
      <c r="I2216">
        <f>'CLZ Pr'!U2216</f>
        <v>0</v>
      </c>
    </row>
    <row r="2217" spans="1:9">
      <c r="A2217" s="13" t="str">
        <f>IF('CLZ Pr'!C2217 = "", "", 'CLZ Pr'!C2217)</f>
        <v/>
      </c>
      <c r="B2217">
        <f>'CLZ Pr'!O2217</f>
        <v>0</v>
      </c>
      <c r="C2217" s="14">
        <f>'CLZ Pr'!H2217</f>
        <v>0</v>
      </c>
      <c r="D2217">
        <f>'CLZ Pr'!W2217</f>
        <v>0</v>
      </c>
      <c r="E2217">
        <f>'CLZ Pr'!B2217</f>
        <v>0</v>
      </c>
      <c r="F2217">
        <f>'CLZ Pr'!N2217</f>
        <v>0</v>
      </c>
      <c r="G2217">
        <f>'CLZ Pr'!X2217</f>
        <v>0</v>
      </c>
      <c r="H2217">
        <f>'CLZ Pr'!E2217</f>
        <v>0</v>
      </c>
      <c r="I2217">
        <f>'CLZ Pr'!U2217</f>
        <v>0</v>
      </c>
    </row>
    <row r="2218" spans="1:9">
      <c r="A2218" s="13" t="str">
        <f>IF('CLZ Pr'!C2218 = "", "", 'CLZ Pr'!C2218)</f>
        <v/>
      </c>
      <c r="B2218">
        <f>'CLZ Pr'!O2218</f>
        <v>0</v>
      </c>
      <c r="C2218" s="14">
        <f>'CLZ Pr'!H2218</f>
        <v>0</v>
      </c>
      <c r="D2218">
        <f>'CLZ Pr'!W2218</f>
        <v>0</v>
      </c>
      <c r="E2218">
        <f>'CLZ Pr'!B2218</f>
        <v>0</v>
      </c>
      <c r="F2218">
        <f>'CLZ Pr'!N2218</f>
        <v>0</v>
      </c>
      <c r="G2218">
        <f>'CLZ Pr'!X2218</f>
        <v>0</v>
      </c>
      <c r="H2218">
        <f>'CLZ Pr'!E2218</f>
        <v>0</v>
      </c>
      <c r="I2218">
        <f>'CLZ Pr'!U2218</f>
        <v>0</v>
      </c>
    </row>
    <row r="2219" spans="1:9">
      <c r="A2219" s="13" t="str">
        <f>IF('CLZ Pr'!C2219 = "", "", 'CLZ Pr'!C2219)</f>
        <v/>
      </c>
      <c r="B2219">
        <f>'CLZ Pr'!O2219</f>
        <v>0</v>
      </c>
      <c r="C2219" s="14">
        <f>'CLZ Pr'!H2219</f>
        <v>0</v>
      </c>
      <c r="D2219">
        <f>'CLZ Pr'!W2219</f>
        <v>0</v>
      </c>
      <c r="E2219">
        <f>'CLZ Pr'!B2219</f>
        <v>0</v>
      </c>
      <c r="F2219">
        <f>'CLZ Pr'!N2219</f>
        <v>0</v>
      </c>
      <c r="G2219">
        <f>'CLZ Pr'!X2219</f>
        <v>0</v>
      </c>
      <c r="H2219">
        <f>'CLZ Pr'!E2219</f>
        <v>0</v>
      </c>
      <c r="I2219">
        <f>'CLZ Pr'!U2219</f>
        <v>0</v>
      </c>
    </row>
    <row r="2220" spans="1:9">
      <c r="A2220" s="13" t="str">
        <f>IF('CLZ Pr'!C2220 = "", "", 'CLZ Pr'!C2220)</f>
        <v/>
      </c>
      <c r="B2220">
        <f>'CLZ Pr'!O2220</f>
        <v>0</v>
      </c>
      <c r="C2220" s="14">
        <f>'CLZ Pr'!H2220</f>
        <v>0</v>
      </c>
      <c r="D2220">
        <f>'CLZ Pr'!W2220</f>
        <v>0</v>
      </c>
      <c r="E2220">
        <f>'CLZ Pr'!B2220</f>
        <v>0</v>
      </c>
      <c r="F2220">
        <f>'CLZ Pr'!N2220</f>
        <v>0</v>
      </c>
      <c r="G2220">
        <f>'CLZ Pr'!X2220</f>
        <v>0</v>
      </c>
      <c r="H2220">
        <f>'CLZ Pr'!E2220</f>
        <v>0</v>
      </c>
      <c r="I2220">
        <f>'CLZ Pr'!U2220</f>
        <v>0</v>
      </c>
    </row>
    <row r="2221" spans="1:9">
      <c r="A2221" s="13" t="str">
        <f>IF('CLZ Pr'!C2221 = "", "", 'CLZ Pr'!C2221)</f>
        <v/>
      </c>
      <c r="B2221">
        <f>'CLZ Pr'!O2221</f>
        <v>0</v>
      </c>
      <c r="C2221" s="14">
        <f>'CLZ Pr'!H2221</f>
        <v>0</v>
      </c>
      <c r="D2221">
        <f>'CLZ Pr'!W2221</f>
        <v>0</v>
      </c>
      <c r="E2221">
        <f>'CLZ Pr'!B2221</f>
        <v>0</v>
      </c>
      <c r="F2221">
        <f>'CLZ Pr'!N2221</f>
        <v>0</v>
      </c>
      <c r="G2221">
        <f>'CLZ Pr'!X2221</f>
        <v>0</v>
      </c>
      <c r="H2221">
        <f>'CLZ Pr'!E2221</f>
        <v>0</v>
      </c>
      <c r="I2221">
        <f>'CLZ Pr'!U2221</f>
        <v>0</v>
      </c>
    </row>
    <row r="2222" spans="1:9">
      <c r="A2222" s="13" t="str">
        <f>IF('CLZ Pr'!C2222 = "", "", 'CLZ Pr'!C2222)</f>
        <v/>
      </c>
      <c r="B2222">
        <f>'CLZ Pr'!O2222</f>
        <v>0</v>
      </c>
      <c r="C2222" s="14">
        <f>'CLZ Pr'!H2222</f>
        <v>0</v>
      </c>
      <c r="D2222">
        <f>'CLZ Pr'!W2222</f>
        <v>0</v>
      </c>
      <c r="E2222">
        <f>'CLZ Pr'!B2222</f>
        <v>0</v>
      </c>
      <c r="F2222">
        <f>'CLZ Pr'!N2222</f>
        <v>0</v>
      </c>
      <c r="G2222">
        <f>'CLZ Pr'!X2222</f>
        <v>0</v>
      </c>
      <c r="H2222">
        <f>'CLZ Pr'!E2222</f>
        <v>0</v>
      </c>
      <c r="I2222">
        <f>'CLZ Pr'!U2222</f>
        <v>0</v>
      </c>
    </row>
    <row r="2223" spans="1:9">
      <c r="A2223" s="13" t="str">
        <f>IF('CLZ Pr'!C2223 = "", "", 'CLZ Pr'!C2223)</f>
        <v/>
      </c>
      <c r="B2223">
        <f>'CLZ Pr'!O2223</f>
        <v>0</v>
      </c>
      <c r="C2223" s="14">
        <f>'CLZ Pr'!H2223</f>
        <v>0</v>
      </c>
      <c r="D2223">
        <f>'CLZ Pr'!W2223</f>
        <v>0</v>
      </c>
      <c r="E2223">
        <f>'CLZ Pr'!B2223</f>
        <v>0</v>
      </c>
      <c r="F2223">
        <f>'CLZ Pr'!N2223</f>
        <v>0</v>
      </c>
      <c r="G2223">
        <f>'CLZ Pr'!X2223</f>
        <v>0</v>
      </c>
      <c r="H2223">
        <f>'CLZ Pr'!E2223</f>
        <v>0</v>
      </c>
      <c r="I2223">
        <f>'CLZ Pr'!U2223</f>
        <v>0</v>
      </c>
    </row>
    <row r="2224" spans="1:9">
      <c r="A2224" s="13" t="str">
        <f>IF('CLZ Pr'!C2224 = "", "", 'CLZ Pr'!C2224)</f>
        <v/>
      </c>
      <c r="B2224">
        <f>'CLZ Pr'!O2224</f>
        <v>0</v>
      </c>
      <c r="C2224" s="14">
        <f>'CLZ Pr'!H2224</f>
        <v>0</v>
      </c>
      <c r="D2224">
        <f>'CLZ Pr'!W2224</f>
        <v>0</v>
      </c>
      <c r="E2224">
        <f>'CLZ Pr'!B2224</f>
        <v>0</v>
      </c>
      <c r="F2224">
        <f>'CLZ Pr'!N2224</f>
        <v>0</v>
      </c>
      <c r="G2224">
        <f>'CLZ Pr'!X2224</f>
        <v>0</v>
      </c>
      <c r="H2224">
        <f>'CLZ Pr'!E2224</f>
        <v>0</v>
      </c>
      <c r="I2224">
        <f>'CLZ Pr'!U2224</f>
        <v>0</v>
      </c>
    </row>
    <row r="2225" spans="1:9">
      <c r="A2225" s="13" t="str">
        <f>IF('CLZ Pr'!C2225 = "", "", 'CLZ Pr'!C2225)</f>
        <v/>
      </c>
      <c r="B2225">
        <f>'CLZ Pr'!O2225</f>
        <v>0</v>
      </c>
      <c r="C2225" s="14">
        <f>'CLZ Pr'!H2225</f>
        <v>0</v>
      </c>
      <c r="D2225">
        <f>'CLZ Pr'!W2225</f>
        <v>0</v>
      </c>
      <c r="E2225">
        <f>'CLZ Pr'!B2225</f>
        <v>0</v>
      </c>
      <c r="F2225">
        <f>'CLZ Pr'!N2225</f>
        <v>0</v>
      </c>
      <c r="G2225">
        <f>'CLZ Pr'!X2225</f>
        <v>0</v>
      </c>
      <c r="H2225">
        <f>'CLZ Pr'!E2225</f>
        <v>0</v>
      </c>
      <c r="I2225">
        <f>'CLZ Pr'!U2225</f>
        <v>0</v>
      </c>
    </row>
    <row r="2226" spans="1:9">
      <c r="A2226" s="13" t="str">
        <f>IF('CLZ Pr'!C2226 = "", "", 'CLZ Pr'!C2226)</f>
        <v/>
      </c>
      <c r="B2226">
        <f>'CLZ Pr'!O2226</f>
        <v>0</v>
      </c>
      <c r="C2226" s="14">
        <f>'CLZ Pr'!H2226</f>
        <v>0</v>
      </c>
      <c r="D2226">
        <f>'CLZ Pr'!W2226</f>
        <v>0</v>
      </c>
      <c r="E2226">
        <f>'CLZ Pr'!B2226</f>
        <v>0</v>
      </c>
      <c r="F2226">
        <f>'CLZ Pr'!N2226</f>
        <v>0</v>
      </c>
      <c r="G2226">
        <f>'CLZ Pr'!X2226</f>
        <v>0</v>
      </c>
      <c r="H2226">
        <f>'CLZ Pr'!E2226</f>
        <v>0</v>
      </c>
      <c r="I2226">
        <f>'CLZ Pr'!U2226</f>
        <v>0</v>
      </c>
    </row>
    <row r="2227" spans="1:9">
      <c r="A2227" s="13" t="str">
        <f>IF('CLZ Pr'!C2227 = "", "", 'CLZ Pr'!C2227)</f>
        <v/>
      </c>
      <c r="B2227">
        <f>'CLZ Pr'!O2227</f>
        <v>0</v>
      </c>
      <c r="C2227" s="14">
        <f>'CLZ Pr'!H2227</f>
        <v>0</v>
      </c>
      <c r="D2227">
        <f>'CLZ Pr'!W2227</f>
        <v>0</v>
      </c>
      <c r="E2227">
        <f>'CLZ Pr'!B2227</f>
        <v>0</v>
      </c>
      <c r="F2227">
        <f>'CLZ Pr'!N2227</f>
        <v>0</v>
      </c>
      <c r="G2227">
        <f>'CLZ Pr'!X2227</f>
        <v>0</v>
      </c>
      <c r="H2227">
        <f>'CLZ Pr'!E2227</f>
        <v>0</v>
      </c>
      <c r="I2227">
        <f>'CLZ Pr'!U2227</f>
        <v>0</v>
      </c>
    </row>
    <row r="2228" spans="1:9">
      <c r="A2228" s="13" t="str">
        <f>IF('CLZ Pr'!C2228 = "", "", 'CLZ Pr'!C2228)</f>
        <v/>
      </c>
      <c r="B2228">
        <f>'CLZ Pr'!O2228</f>
        <v>0</v>
      </c>
      <c r="C2228" s="14">
        <f>'CLZ Pr'!H2228</f>
        <v>0</v>
      </c>
      <c r="D2228">
        <f>'CLZ Pr'!W2228</f>
        <v>0</v>
      </c>
      <c r="E2228">
        <f>'CLZ Pr'!B2228</f>
        <v>0</v>
      </c>
      <c r="F2228">
        <f>'CLZ Pr'!N2228</f>
        <v>0</v>
      </c>
      <c r="G2228">
        <f>'CLZ Pr'!X2228</f>
        <v>0</v>
      </c>
      <c r="H2228">
        <f>'CLZ Pr'!E2228</f>
        <v>0</v>
      </c>
      <c r="I2228">
        <f>'CLZ Pr'!U2228</f>
        <v>0</v>
      </c>
    </row>
    <row r="2229" spans="1:9">
      <c r="A2229" s="13" t="str">
        <f>IF('CLZ Pr'!C2229 = "", "", 'CLZ Pr'!C2229)</f>
        <v/>
      </c>
      <c r="B2229">
        <f>'CLZ Pr'!O2229</f>
        <v>0</v>
      </c>
      <c r="C2229" s="14">
        <f>'CLZ Pr'!H2229</f>
        <v>0</v>
      </c>
      <c r="D2229">
        <f>'CLZ Pr'!W2229</f>
        <v>0</v>
      </c>
      <c r="E2229">
        <f>'CLZ Pr'!B2229</f>
        <v>0</v>
      </c>
      <c r="F2229">
        <f>'CLZ Pr'!N2229</f>
        <v>0</v>
      </c>
      <c r="G2229">
        <f>'CLZ Pr'!X2229</f>
        <v>0</v>
      </c>
      <c r="H2229">
        <f>'CLZ Pr'!E2229</f>
        <v>0</v>
      </c>
      <c r="I2229">
        <f>'CLZ Pr'!U2229</f>
        <v>0</v>
      </c>
    </row>
    <row r="2230" spans="1:9">
      <c r="A2230" s="13" t="str">
        <f>IF('CLZ Pr'!C2230 = "", "", 'CLZ Pr'!C2230)</f>
        <v/>
      </c>
      <c r="B2230">
        <f>'CLZ Pr'!O2230</f>
        <v>0</v>
      </c>
      <c r="C2230" s="14">
        <f>'CLZ Pr'!H2230</f>
        <v>0</v>
      </c>
      <c r="D2230">
        <f>'CLZ Pr'!W2230</f>
        <v>0</v>
      </c>
      <c r="E2230">
        <f>'CLZ Pr'!B2230</f>
        <v>0</v>
      </c>
      <c r="F2230">
        <f>'CLZ Pr'!N2230</f>
        <v>0</v>
      </c>
      <c r="G2230">
        <f>'CLZ Pr'!X2230</f>
        <v>0</v>
      </c>
      <c r="H2230">
        <f>'CLZ Pr'!E2230</f>
        <v>0</v>
      </c>
      <c r="I2230">
        <f>'CLZ Pr'!U2230</f>
        <v>0</v>
      </c>
    </row>
    <row r="2231" spans="1:9">
      <c r="A2231" s="13" t="str">
        <f>IF('CLZ Pr'!C2231 = "", "", 'CLZ Pr'!C2231)</f>
        <v/>
      </c>
      <c r="B2231">
        <f>'CLZ Pr'!O2231</f>
        <v>0</v>
      </c>
      <c r="C2231" s="14">
        <f>'CLZ Pr'!H2231</f>
        <v>0</v>
      </c>
      <c r="D2231">
        <f>'CLZ Pr'!W2231</f>
        <v>0</v>
      </c>
      <c r="E2231">
        <f>'CLZ Pr'!B2231</f>
        <v>0</v>
      </c>
      <c r="F2231">
        <f>'CLZ Pr'!N2231</f>
        <v>0</v>
      </c>
      <c r="G2231">
        <f>'CLZ Pr'!X2231</f>
        <v>0</v>
      </c>
      <c r="H2231">
        <f>'CLZ Pr'!E2231</f>
        <v>0</v>
      </c>
      <c r="I2231">
        <f>'CLZ Pr'!U2231</f>
        <v>0</v>
      </c>
    </row>
    <row r="2232" spans="1:9">
      <c r="A2232" s="13" t="str">
        <f>IF('CLZ Pr'!C2232 = "", "", 'CLZ Pr'!C2232)</f>
        <v/>
      </c>
      <c r="B2232">
        <f>'CLZ Pr'!O2232</f>
        <v>0</v>
      </c>
      <c r="C2232" s="14">
        <f>'CLZ Pr'!H2232</f>
        <v>0</v>
      </c>
      <c r="D2232">
        <f>'CLZ Pr'!W2232</f>
        <v>0</v>
      </c>
      <c r="E2232">
        <f>'CLZ Pr'!B2232</f>
        <v>0</v>
      </c>
      <c r="F2232">
        <f>'CLZ Pr'!N2232</f>
        <v>0</v>
      </c>
      <c r="G2232">
        <f>'CLZ Pr'!X2232</f>
        <v>0</v>
      </c>
      <c r="H2232">
        <f>'CLZ Pr'!E2232</f>
        <v>0</v>
      </c>
      <c r="I2232">
        <f>'CLZ Pr'!U2232</f>
        <v>0</v>
      </c>
    </row>
    <row r="2233" spans="1:9">
      <c r="A2233" s="13" t="str">
        <f>IF('CLZ Pr'!C2233 = "", "", 'CLZ Pr'!C2233)</f>
        <v/>
      </c>
      <c r="B2233">
        <f>'CLZ Pr'!O2233</f>
        <v>0</v>
      </c>
      <c r="C2233" s="14">
        <f>'CLZ Pr'!H2233</f>
        <v>0</v>
      </c>
      <c r="D2233">
        <f>'CLZ Pr'!W2233</f>
        <v>0</v>
      </c>
      <c r="E2233">
        <f>'CLZ Pr'!B2233</f>
        <v>0</v>
      </c>
      <c r="F2233">
        <f>'CLZ Pr'!N2233</f>
        <v>0</v>
      </c>
      <c r="G2233">
        <f>'CLZ Pr'!X2233</f>
        <v>0</v>
      </c>
      <c r="H2233">
        <f>'CLZ Pr'!E2233</f>
        <v>0</v>
      </c>
      <c r="I2233">
        <f>'CLZ Pr'!U2233</f>
        <v>0</v>
      </c>
    </row>
    <row r="2234" spans="1:9">
      <c r="A2234" s="13" t="str">
        <f>IF('CLZ Pr'!C2234 = "", "", 'CLZ Pr'!C2234)</f>
        <v/>
      </c>
      <c r="B2234">
        <f>'CLZ Pr'!O2234</f>
        <v>0</v>
      </c>
      <c r="C2234" s="14">
        <f>'CLZ Pr'!H2234</f>
        <v>0</v>
      </c>
      <c r="D2234">
        <f>'CLZ Pr'!W2234</f>
        <v>0</v>
      </c>
      <c r="E2234">
        <f>'CLZ Pr'!B2234</f>
        <v>0</v>
      </c>
      <c r="F2234">
        <f>'CLZ Pr'!N2234</f>
        <v>0</v>
      </c>
      <c r="G2234">
        <f>'CLZ Pr'!X2234</f>
        <v>0</v>
      </c>
      <c r="H2234">
        <f>'CLZ Pr'!E2234</f>
        <v>0</v>
      </c>
      <c r="I2234">
        <f>'CLZ Pr'!U2234</f>
        <v>0</v>
      </c>
    </row>
    <row r="2235" spans="1:9">
      <c r="A2235" s="13" t="str">
        <f>IF('CLZ Pr'!C2235 = "", "", 'CLZ Pr'!C2235)</f>
        <v/>
      </c>
      <c r="B2235">
        <f>'CLZ Pr'!O2235</f>
        <v>0</v>
      </c>
      <c r="C2235" s="14">
        <f>'CLZ Pr'!H2235</f>
        <v>0</v>
      </c>
      <c r="D2235">
        <f>'CLZ Pr'!W2235</f>
        <v>0</v>
      </c>
      <c r="E2235">
        <f>'CLZ Pr'!B2235</f>
        <v>0</v>
      </c>
      <c r="F2235">
        <f>'CLZ Pr'!N2235</f>
        <v>0</v>
      </c>
      <c r="G2235">
        <f>'CLZ Pr'!X2235</f>
        <v>0</v>
      </c>
      <c r="H2235">
        <f>'CLZ Pr'!E2235</f>
        <v>0</v>
      </c>
      <c r="I2235">
        <f>'CLZ Pr'!U2235</f>
        <v>0</v>
      </c>
    </row>
    <row r="2236" spans="1:9">
      <c r="A2236" s="13" t="str">
        <f>IF('CLZ Pr'!C2236 = "", "", 'CLZ Pr'!C2236)</f>
        <v/>
      </c>
      <c r="B2236">
        <f>'CLZ Pr'!O2236</f>
        <v>0</v>
      </c>
      <c r="C2236" s="14">
        <f>'CLZ Pr'!H2236</f>
        <v>0</v>
      </c>
      <c r="D2236">
        <f>'CLZ Pr'!W2236</f>
        <v>0</v>
      </c>
      <c r="E2236">
        <f>'CLZ Pr'!B2236</f>
        <v>0</v>
      </c>
      <c r="F2236">
        <f>'CLZ Pr'!N2236</f>
        <v>0</v>
      </c>
      <c r="G2236">
        <f>'CLZ Pr'!X2236</f>
        <v>0</v>
      </c>
      <c r="H2236">
        <f>'CLZ Pr'!E2236</f>
        <v>0</v>
      </c>
      <c r="I2236">
        <f>'CLZ Pr'!U2236</f>
        <v>0</v>
      </c>
    </row>
    <row r="2237" spans="1:9">
      <c r="A2237" s="13" t="str">
        <f>IF('CLZ Pr'!C2237 = "", "", 'CLZ Pr'!C2237)</f>
        <v/>
      </c>
      <c r="B2237">
        <f>'CLZ Pr'!O2237</f>
        <v>0</v>
      </c>
      <c r="C2237" s="14">
        <f>'CLZ Pr'!H2237</f>
        <v>0</v>
      </c>
      <c r="D2237">
        <f>'CLZ Pr'!W2237</f>
        <v>0</v>
      </c>
      <c r="E2237">
        <f>'CLZ Pr'!B2237</f>
        <v>0</v>
      </c>
      <c r="F2237">
        <f>'CLZ Pr'!N2237</f>
        <v>0</v>
      </c>
      <c r="G2237">
        <f>'CLZ Pr'!X2237</f>
        <v>0</v>
      </c>
      <c r="H2237">
        <f>'CLZ Pr'!E2237</f>
        <v>0</v>
      </c>
      <c r="I2237">
        <f>'CLZ Pr'!U2237</f>
        <v>0</v>
      </c>
    </row>
    <row r="2238" spans="1:9">
      <c r="A2238" s="13" t="str">
        <f>IF('CLZ Pr'!C2238 = "", "", 'CLZ Pr'!C2238)</f>
        <v/>
      </c>
      <c r="B2238">
        <f>'CLZ Pr'!O2238</f>
        <v>0</v>
      </c>
      <c r="C2238" s="14">
        <f>'CLZ Pr'!H2238</f>
        <v>0</v>
      </c>
      <c r="D2238">
        <f>'CLZ Pr'!W2238</f>
        <v>0</v>
      </c>
      <c r="E2238">
        <f>'CLZ Pr'!B2238</f>
        <v>0</v>
      </c>
      <c r="F2238">
        <f>'CLZ Pr'!N2238</f>
        <v>0</v>
      </c>
      <c r="G2238">
        <f>'CLZ Pr'!X2238</f>
        <v>0</v>
      </c>
      <c r="H2238">
        <f>'CLZ Pr'!E2238</f>
        <v>0</v>
      </c>
      <c r="I2238">
        <f>'CLZ Pr'!U2238</f>
        <v>0</v>
      </c>
    </row>
    <row r="2239" spans="1:9">
      <c r="A2239" s="13" t="str">
        <f>IF('CLZ Pr'!C2239 = "", "", 'CLZ Pr'!C2239)</f>
        <v/>
      </c>
      <c r="B2239">
        <f>'CLZ Pr'!O2239</f>
        <v>0</v>
      </c>
      <c r="C2239" s="14">
        <f>'CLZ Pr'!H2239</f>
        <v>0</v>
      </c>
      <c r="D2239">
        <f>'CLZ Pr'!W2239</f>
        <v>0</v>
      </c>
      <c r="E2239">
        <f>'CLZ Pr'!B2239</f>
        <v>0</v>
      </c>
      <c r="F2239">
        <f>'CLZ Pr'!N2239</f>
        <v>0</v>
      </c>
      <c r="G2239">
        <f>'CLZ Pr'!X2239</f>
        <v>0</v>
      </c>
      <c r="H2239">
        <f>'CLZ Pr'!E2239</f>
        <v>0</v>
      </c>
      <c r="I2239">
        <f>'CLZ Pr'!U2239</f>
        <v>0</v>
      </c>
    </row>
    <row r="2240" spans="1:9">
      <c r="A2240" s="13" t="str">
        <f>IF('CLZ Pr'!C2240 = "", "", 'CLZ Pr'!C2240)</f>
        <v/>
      </c>
      <c r="B2240">
        <f>'CLZ Pr'!O2240</f>
        <v>0</v>
      </c>
      <c r="C2240" s="14">
        <f>'CLZ Pr'!H2240</f>
        <v>0</v>
      </c>
      <c r="D2240">
        <f>'CLZ Pr'!W2240</f>
        <v>0</v>
      </c>
      <c r="E2240">
        <f>'CLZ Pr'!B2240</f>
        <v>0</v>
      </c>
      <c r="F2240">
        <f>'CLZ Pr'!N2240</f>
        <v>0</v>
      </c>
      <c r="G2240">
        <f>'CLZ Pr'!X2240</f>
        <v>0</v>
      </c>
      <c r="H2240">
        <f>'CLZ Pr'!E2240</f>
        <v>0</v>
      </c>
      <c r="I2240">
        <f>'CLZ Pr'!U2240</f>
        <v>0</v>
      </c>
    </row>
    <row r="2241" spans="1:9">
      <c r="A2241" s="13" t="str">
        <f>IF('CLZ Pr'!C2241 = "", "", 'CLZ Pr'!C2241)</f>
        <v/>
      </c>
      <c r="B2241">
        <f>'CLZ Pr'!O2241</f>
        <v>0</v>
      </c>
      <c r="C2241" s="14">
        <f>'CLZ Pr'!H2241</f>
        <v>0</v>
      </c>
      <c r="D2241">
        <f>'CLZ Pr'!W2241</f>
        <v>0</v>
      </c>
      <c r="E2241">
        <f>'CLZ Pr'!B2241</f>
        <v>0</v>
      </c>
      <c r="F2241">
        <f>'CLZ Pr'!N2241</f>
        <v>0</v>
      </c>
      <c r="G2241">
        <f>'CLZ Pr'!X2241</f>
        <v>0</v>
      </c>
      <c r="H2241">
        <f>'CLZ Pr'!E2241</f>
        <v>0</v>
      </c>
      <c r="I2241">
        <f>'CLZ Pr'!U2241</f>
        <v>0</v>
      </c>
    </row>
    <row r="2242" spans="1:9">
      <c r="A2242" s="13" t="str">
        <f>IF('CLZ Pr'!C2242 = "", "", 'CLZ Pr'!C2242)</f>
        <v/>
      </c>
      <c r="B2242">
        <f>'CLZ Pr'!O2242</f>
        <v>0</v>
      </c>
      <c r="C2242" s="14">
        <f>'CLZ Pr'!H2242</f>
        <v>0</v>
      </c>
      <c r="D2242">
        <f>'CLZ Pr'!W2242</f>
        <v>0</v>
      </c>
      <c r="E2242">
        <f>'CLZ Pr'!B2242</f>
        <v>0</v>
      </c>
      <c r="F2242">
        <f>'CLZ Pr'!N2242</f>
        <v>0</v>
      </c>
      <c r="G2242">
        <f>'CLZ Pr'!X2242</f>
        <v>0</v>
      </c>
      <c r="H2242">
        <f>'CLZ Pr'!E2242</f>
        <v>0</v>
      </c>
      <c r="I2242">
        <f>'CLZ Pr'!U2242</f>
        <v>0</v>
      </c>
    </row>
    <row r="2243" spans="1:9">
      <c r="A2243" s="13" t="str">
        <f>IF('CLZ Pr'!C2243 = "", "", 'CLZ Pr'!C2243)</f>
        <v/>
      </c>
      <c r="B2243">
        <f>'CLZ Pr'!O2243</f>
        <v>0</v>
      </c>
      <c r="C2243" s="14">
        <f>'CLZ Pr'!H2243</f>
        <v>0</v>
      </c>
      <c r="D2243">
        <f>'CLZ Pr'!W2243</f>
        <v>0</v>
      </c>
      <c r="E2243">
        <f>'CLZ Pr'!B2243</f>
        <v>0</v>
      </c>
      <c r="F2243">
        <f>'CLZ Pr'!N2243</f>
        <v>0</v>
      </c>
      <c r="G2243">
        <f>'CLZ Pr'!X2243</f>
        <v>0</v>
      </c>
      <c r="H2243">
        <f>'CLZ Pr'!E2243</f>
        <v>0</v>
      </c>
      <c r="I2243">
        <f>'CLZ Pr'!U2243</f>
        <v>0</v>
      </c>
    </row>
    <row r="2244" spans="1:9">
      <c r="A2244" s="13" t="str">
        <f>IF('CLZ Pr'!C2244 = "", "", 'CLZ Pr'!C2244)</f>
        <v/>
      </c>
      <c r="B2244">
        <f>'CLZ Pr'!O2244</f>
        <v>0</v>
      </c>
      <c r="C2244" s="14">
        <f>'CLZ Pr'!H2244</f>
        <v>0</v>
      </c>
      <c r="D2244">
        <f>'CLZ Pr'!W2244</f>
        <v>0</v>
      </c>
      <c r="E2244">
        <f>'CLZ Pr'!B2244</f>
        <v>0</v>
      </c>
      <c r="F2244">
        <f>'CLZ Pr'!N2244</f>
        <v>0</v>
      </c>
      <c r="G2244">
        <f>'CLZ Pr'!X2244</f>
        <v>0</v>
      </c>
      <c r="H2244">
        <f>'CLZ Pr'!E2244</f>
        <v>0</v>
      </c>
      <c r="I2244">
        <f>'CLZ Pr'!U2244</f>
        <v>0</v>
      </c>
    </row>
    <row r="2245" spans="1:9">
      <c r="A2245" s="13" t="str">
        <f>IF('CLZ Pr'!C2245 = "", "", 'CLZ Pr'!C2245)</f>
        <v/>
      </c>
      <c r="B2245">
        <f>'CLZ Pr'!O2245</f>
        <v>0</v>
      </c>
      <c r="C2245" s="14">
        <f>'CLZ Pr'!H2245</f>
        <v>0</v>
      </c>
      <c r="D2245">
        <f>'CLZ Pr'!W2245</f>
        <v>0</v>
      </c>
      <c r="E2245">
        <f>'CLZ Pr'!B2245</f>
        <v>0</v>
      </c>
      <c r="F2245">
        <f>'CLZ Pr'!N2245</f>
        <v>0</v>
      </c>
      <c r="G2245">
        <f>'CLZ Pr'!X2245</f>
        <v>0</v>
      </c>
      <c r="H2245">
        <f>'CLZ Pr'!E2245</f>
        <v>0</v>
      </c>
      <c r="I2245">
        <f>'CLZ Pr'!U2245</f>
        <v>0</v>
      </c>
    </row>
    <row r="2246" spans="1:9">
      <c r="A2246" s="13" t="str">
        <f>IF('CLZ Pr'!C2246 = "", "", 'CLZ Pr'!C2246)</f>
        <v/>
      </c>
      <c r="B2246">
        <f>'CLZ Pr'!O2246</f>
        <v>0</v>
      </c>
      <c r="C2246" s="14">
        <f>'CLZ Pr'!H2246</f>
        <v>0</v>
      </c>
      <c r="D2246">
        <f>'CLZ Pr'!W2246</f>
        <v>0</v>
      </c>
      <c r="E2246">
        <f>'CLZ Pr'!B2246</f>
        <v>0</v>
      </c>
      <c r="F2246">
        <f>'CLZ Pr'!N2246</f>
        <v>0</v>
      </c>
      <c r="G2246">
        <f>'CLZ Pr'!X2246</f>
        <v>0</v>
      </c>
      <c r="H2246">
        <f>'CLZ Pr'!E2246</f>
        <v>0</v>
      </c>
      <c r="I2246">
        <f>'CLZ Pr'!U2246</f>
        <v>0</v>
      </c>
    </row>
    <row r="2247" spans="1:9">
      <c r="A2247" s="13" t="str">
        <f>IF('CLZ Pr'!C2247 = "", "", 'CLZ Pr'!C2247)</f>
        <v/>
      </c>
      <c r="B2247">
        <f>'CLZ Pr'!O2247</f>
        <v>0</v>
      </c>
      <c r="C2247" s="14">
        <f>'CLZ Pr'!H2247</f>
        <v>0</v>
      </c>
      <c r="D2247">
        <f>'CLZ Pr'!W2247</f>
        <v>0</v>
      </c>
      <c r="E2247">
        <f>'CLZ Pr'!B2247</f>
        <v>0</v>
      </c>
      <c r="F2247">
        <f>'CLZ Pr'!N2247</f>
        <v>0</v>
      </c>
      <c r="G2247">
        <f>'CLZ Pr'!X2247</f>
        <v>0</v>
      </c>
      <c r="H2247">
        <f>'CLZ Pr'!E2247</f>
        <v>0</v>
      </c>
      <c r="I2247">
        <f>'CLZ Pr'!U2247</f>
        <v>0</v>
      </c>
    </row>
    <row r="2248" spans="1:9">
      <c r="A2248" s="13" t="str">
        <f>IF('CLZ Pr'!C2248 = "", "", 'CLZ Pr'!C2248)</f>
        <v/>
      </c>
      <c r="B2248">
        <f>'CLZ Pr'!O2248</f>
        <v>0</v>
      </c>
      <c r="C2248" s="14">
        <f>'CLZ Pr'!H2248</f>
        <v>0</v>
      </c>
      <c r="D2248">
        <f>'CLZ Pr'!W2248</f>
        <v>0</v>
      </c>
      <c r="E2248">
        <f>'CLZ Pr'!B2248</f>
        <v>0</v>
      </c>
      <c r="F2248">
        <f>'CLZ Pr'!N2248</f>
        <v>0</v>
      </c>
      <c r="G2248">
        <f>'CLZ Pr'!X2248</f>
        <v>0</v>
      </c>
      <c r="H2248">
        <f>'CLZ Pr'!E2248</f>
        <v>0</v>
      </c>
      <c r="I2248">
        <f>'CLZ Pr'!U2248</f>
        <v>0</v>
      </c>
    </row>
    <row r="2249" spans="1:9">
      <c r="A2249" s="13" t="str">
        <f>IF('CLZ Pr'!C2249 = "", "", 'CLZ Pr'!C2249)</f>
        <v/>
      </c>
      <c r="B2249">
        <f>'CLZ Pr'!O2249</f>
        <v>0</v>
      </c>
      <c r="C2249" s="14">
        <f>'CLZ Pr'!H2249</f>
        <v>0</v>
      </c>
      <c r="D2249">
        <f>'CLZ Pr'!W2249</f>
        <v>0</v>
      </c>
      <c r="E2249">
        <f>'CLZ Pr'!B2249</f>
        <v>0</v>
      </c>
      <c r="F2249">
        <f>'CLZ Pr'!N2249</f>
        <v>0</v>
      </c>
      <c r="G2249">
        <f>'CLZ Pr'!X2249</f>
        <v>0</v>
      </c>
      <c r="H2249">
        <f>'CLZ Pr'!E2249</f>
        <v>0</v>
      </c>
      <c r="I2249">
        <f>'CLZ Pr'!U2249</f>
        <v>0</v>
      </c>
    </row>
    <row r="2250" spans="1:9">
      <c r="A2250" s="13" t="str">
        <f>IF('CLZ Pr'!C2250 = "", "", 'CLZ Pr'!C2250)</f>
        <v/>
      </c>
      <c r="B2250">
        <f>'CLZ Pr'!O2250</f>
        <v>0</v>
      </c>
      <c r="C2250" s="14">
        <f>'CLZ Pr'!H2250</f>
        <v>0</v>
      </c>
      <c r="D2250">
        <f>'CLZ Pr'!W2250</f>
        <v>0</v>
      </c>
      <c r="E2250">
        <f>'CLZ Pr'!B2250</f>
        <v>0</v>
      </c>
      <c r="F2250">
        <f>'CLZ Pr'!N2250</f>
        <v>0</v>
      </c>
      <c r="G2250">
        <f>'CLZ Pr'!X2250</f>
        <v>0</v>
      </c>
      <c r="H2250">
        <f>'CLZ Pr'!E2250</f>
        <v>0</v>
      </c>
      <c r="I2250">
        <f>'CLZ Pr'!U2250</f>
        <v>0</v>
      </c>
    </row>
    <row r="2251" spans="1:9">
      <c r="A2251" s="13" t="str">
        <f>IF('CLZ Pr'!C2251 = "", "", 'CLZ Pr'!C2251)</f>
        <v/>
      </c>
      <c r="B2251">
        <f>'CLZ Pr'!O2251</f>
        <v>0</v>
      </c>
      <c r="C2251" s="14">
        <f>'CLZ Pr'!H2251</f>
        <v>0</v>
      </c>
      <c r="D2251">
        <f>'CLZ Pr'!W2251</f>
        <v>0</v>
      </c>
      <c r="E2251">
        <f>'CLZ Pr'!B2251</f>
        <v>0</v>
      </c>
      <c r="F2251">
        <f>'CLZ Pr'!N2251</f>
        <v>0</v>
      </c>
      <c r="G2251">
        <f>'CLZ Pr'!X2251</f>
        <v>0</v>
      </c>
      <c r="H2251">
        <f>'CLZ Pr'!E2251</f>
        <v>0</v>
      </c>
      <c r="I2251">
        <f>'CLZ Pr'!U2251</f>
        <v>0</v>
      </c>
    </row>
    <row r="2252" spans="1:9">
      <c r="A2252" s="13" t="str">
        <f>IF('CLZ Pr'!C2252 = "", "", 'CLZ Pr'!C2252)</f>
        <v/>
      </c>
      <c r="B2252">
        <f>'CLZ Pr'!O2252</f>
        <v>0</v>
      </c>
      <c r="C2252" s="14">
        <f>'CLZ Pr'!H2252</f>
        <v>0</v>
      </c>
      <c r="D2252">
        <f>'CLZ Pr'!W2252</f>
        <v>0</v>
      </c>
      <c r="E2252">
        <f>'CLZ Pr'!B2252</f>
        <v>0</v>
      </c>
      <c r="F2252">
        <f>'CLZ Pr'!N2252</f>
        <v>0</v>
      </c>
      <c r="G2252">
        <f>'CLZ Pr'!X2252</f>
        <v>0</v>
      </c>
      <c r="H2252">
        <f>'CLZ Pr'!E2252</f>
        <v>0</v>
      </c>
      <c r="I2252">
        <f>'CLZ Pr'!U2252</f>
        <v>0</v>
      </c>
    </row>
    <row r="2253" spans="1:9">
      <c r="A2253" s="13" t="str">
        <f>IF('CLZ Pr'!C2253 = "", "", 'CLZ Pr'!C2253)</f>
        <v/>
      </c>
      <c r="B2253">
        <f>'CLZ Pr'!O2253</f>
        <v>0</v>
      </c>
      <c r="C2253" s="14">
        <f>'CLZ Pr'!H2253</f>
        <v>0</v>
      </c>
      <c r="D2253">
        <f>'CLZ Pr'!W2253</f>
        <v>0</v>
      </c>
      <c r="E2253">
        <f>'CLZ Pr'!B2253</f>
        <v>0</v>
      </c>
      <c r="F2253">
        <f>'CLZ Pr'!N2253</f>
        <v>0</v>
      </c>
      <c r="G2253">
        <f>'CLZ Pr'!X2253</f>
        <v>0</v>
      </c>
      <c r="H2253">
        <f>'CLZ Pr'!E2253</f>
        <v>0</v>
      </c>
      <c r="I2253">
        <f>'CLZ Pr'!U2253</f>
        <v>0</v>
      </c>
    </row>
    <row r="2254" spans="1:9">
      <c r="A2254" s="13" t="str">
        <f>IF('CLZ Pr'!C2254 = "", "", 'CLZ Pr'!C2254)</f>
        <v/>
      </c>
      <c r="B2254">
        <f>'CLZ Pr'!O2254</f>
        <v>0</v>
      </c>
      <c r="C2254" s="14">
        <f>'CLZ Pr'!H2254</f>
        <v>0</v>
      </c>
      <c r="D2254">
        <f>'CLZ Pr'!W2254</f>
        <v>0</v>
      </c>
      <c r="E2254">
        <f>'CLZ Pr'!B2254</f>
        <v>0</v>
      </c>
      <c r="F2254">
        <f>'CLZ Pr'!N2254</f>
        <v>0</v>
      </c>
      <c r="G2254">
        <f>'CLZ Pr'!X2254</f>
        <v>0</v>
      </c>
      <c r="H2254">
        <f>'CLZ Pr'!E2254</f>
        <v>0</v>
      </c>
      <c r="I2254">
        <f>'CLZ Pr'!U2254</f>
        <v>0</v>
      </c>
    </row>
    <row r="2255" spans="1:9">
      <c r="A2255" s="13" t="str">
        <f>IF('CLZ Pr'!C2255 = "", "", 'CLZ Pr'!C2255)</f>
        <v/>
      </c>
      <c r="B2255">
        <f>'CLZ Pr'!O2255</f>
        <v>0</v>
      </c>
      <c r="C2255" s="14">
        <f>'CLZ Pr'!H2255</f>
        <v>0</v>
      </c>
      <c r="D2255">
        <f>'CLZ Pr'!W2255</f>
        <v>0</v>
      </c>
      <c r="E2255">
        <f>'CLZ Pr'!B2255</f>
        <v>0</v>
      </c>
      <c r="F2255">
        <f>'CLZ Pr'!N2255</f>
        <v>0</v>
      </c>
      <c r="G2255">
        <f>'CLZ Pr'!X2255</f>
        <v>0</v>
      </c>
      <c r="H2255">
        <f>'CLZ Pr'!E2255</f>
        <v>0</v>
      </c>
      <c r="I2255">
        <f>'CLZ Pr'!U2255</f>
        <v>0</v>
      </c>
    </row>
    <row r="2256" spans="1:9">
      <c r="A2256" s="13" t="str">
        <f>IF('CLZ Pr'!C2256 = "", "", 'CLZ Pr'!C2256)</f>
        <v/>
      </c>
      <c r="B2256">
        <f>'CLZ Pr'!O2256</f>
        <v>0</v>
      </c>
      <c r="C2256" s="14">
        <f>'CLZ Pr'!H2256</f>
        <v>0</v>
      </c>
      <c r="D2256">
        <f>'CLZ Pr'!W2256</f>
        <v>0</v>
      </c>
      <c r="E2256">
        <f>'CLZ Pr'!B2256</f>
        <v>0</v>
      </c>
      <c r="F2256">
        <f>'CLZ Pr'!N2256</f>
        <v>0</v>
      </c>
      <c r="G2256">
        <f>'CLZ Pr'!X2256</f>
        <v>0</v>
      </c>
      <c r="H2256">
        <f>'CLZ Pr'!E2256</f>
        <v>0</v>
      </c>
      <c r="I2256">
        <f>'CLZ Pr'!U2256</f>
        <v>0</v>
      </c>
    </row>
    <row r="2257" spans="1:9">
      <c r="A2257" s="13" t="str">
        <f>IF('CLZ Pr'!C2257 = "", "", 'CLZ Pr'!C2257)</f>
        <v/>
      </c>
      <c r="B2257">
        <f>'CLZ Pr'!O2257</f>
        <v>0</v>
      </c>
      <c r="C2257" s="14">
        <f>'CLZ Pr'!H2257</f>
        <v>0</v>
      </c>
      <c r="D2257">
        <f>'CLZ Pr'!W2257</f>
        <v>0</v>
      </c>
      <c r="E2257">
        <f>'CLZ Pr'!B2257</f>
        <v>0</v>
      </c>
      <c r="F2257">
        <f>'CLZ Pr'!N2257</f>
        <v>0</v>
      </c>
      <c r="G2257">
        <f>'CLZ Pr'!X2257</f>
        <v>0</v>
      </c>
      <c r="H2257">
        <f>'CLZ Pr'!E2257</f>
        <v>0</v>
      </c>
      <c r="I2257">
        <f>'CLZ Pr'!U2257</f>
        <v>0</v>
      </c>
    </row>
    <row r="2258" spans="1:9">
      <c r="A2258" s="13" t="str">
        <f>IF('CLZ Pr'!C2258 = "", "", 'CLZ Pr'!C2258)</f>
        <v/>
      </c>
      <c r="B2258">
        <f>'CLZ Pr'!O2258</f>
        <v>0</v>
      </c>
      <c r="C2258" s="14">
        <f>'CLZ Pr'!H2258</f>
        <v>0</v>
      </c>
      <c r="D2258">
        <f>'CLZ Pr'!W2258</f>
        <v>0</v>
      </c>
      <c r="E2258">
        <f>'CLZ Pr'!B2258</f>
        <v>0</v>
      </c>
      <c r="F2258">
        <f>'CLZ Pr'!N2258</f>
        <v>0</v>
      </c>
      <c r="G2258">
        <f>'CLZ Pr'!X2258</f>
        <v>0</v>
      </c>
      <c r="H2258">
        <f>'CLZ Pr'!E2258</f>
        <v>0</v>
      </c>
      <c r="I2258">
        <f>'CLZ Pr'!U2258</f>
        <v>0</v>
      </c>
    </row>
    <row r="2259" spans="1:9">
      <c r="A2259" s="13" t="str">
        <f>IF('CLZ Pr'!C2259 = "", "", 'CLZ Pr'!C2259)</f>
        <v/>
      </c>
      <c r="B2259">
        <f>'CLZ Pr'!O2259</f>
        <v>0</v>
      </c>
      <c r="C2259" s="14">
        <f>'CLZ Pr'!H2259</f>
        <v>0</v>
      </c>
      <c r="D2259">
        <f>'CLZ Pr'!W2259</f>
        <v>0</v>
      </c>
      <c r="E2259">
        <f>'CLZ Pr'!B2259</f>
        <v>0</v>
      </c>
      <c r="F2259">
        <f>'CLZ Pr'!N2259</f>
        <v>0</v>
      </c>
      <c r="G2259">
        <f>'CLZ Pr'!X2259</f>
        <v>0</v>
      </c>
      <c r="H2259">
        <f>'CLZ Pr'!E2259</f>
        <v>0</v>
      </c>
      <c r="I2259">
        <f>'CLZ Pr'!U2259</f>
        <v>0</v>
      </c>
    </row>
    <row r="2260" spans="1:9">
      <c r="A2260" s="13" t="str">
        <f>IF('CLZ Pr'!C2260 = "", "", 'CLZ Pr'!C2260)</f>
        <v/>
      </c>
      <c r="B2260">
        <f>'CLZ Pr'!O2260</f>
        <v>0</v>
      </c>
      <c r="C2260" s="14">
        <f>'CLZ Pr'!H2260</f>
        <v>0</v>
      </c>
      <c r="D2260">
        <f>'CLZ Pr'!W2260</f>
        <v>0</v>
      </c>
      <c r="E2260">
        <f>'CLZ Pr'!B2260</f>
        <v>0</v>
      </c>
      <c r="F2260">
        <f>'CLZ Pr'!N2260</f>
        <v>0</v>
      </c>
      <c r="G2260">
        <f>'CLZ Pr'!X2260</f>
        <v>0</v>
      </c>
      <c r="H2260">
        <f>'CLZ Pr'!E2260</f>
        <v>0</v>
      </c>
      <c r="I2260">
        <f>'CLZ Pr'!U2260</f>
        <v>0</v>
      </c>
    </row>
    <row r="2261" spans="1:9">
      <c r="A2261" s="13" t="str">
        <f>IF('CLZ Pr'!C2261 = "", "", 'CLZ Pr'!C2261)</f>
        <v/>
      </c>
      <c r="B2261">
        <f>'CLZ Pr'!O2261</f>
        <v>0</v>
      </c>
      <c r="C2261" s="14">
        <f>'CLZ Pr'!H2261</f>
        <v>0</v>
      </c>
      <c r="D2261">
        <f>'CLZ Pr'!W2261</f>
        <v>0</v>
      </c>
      <c r="E2261">
        <f>'CLZ Pr'!B2261</f>
        <v>0</v>
      </c>
      <c r="F2261">
        <f>'CLZ Pr'!N2261</f>
        <v>0</v>
      </c>
      <c r="G2261">
        <f>'CLZ Pr'!X2261</f>
        <v>0</v>
      </c>
      <c r="H2261">
        <f>'CLZ Pr'!E2261</f>
        <v>0</v>
      </c>
      <c r="I2261">
        <f>'CLZ Pr'!U2261</f>
        <v>0</v>
      </c>
    </row>
    <row r="2262" spans="1:9">
      <c r="A2262" s="13" t="str">
        <f>IF('CLZ Pr'!C2262 = "", "", 'CLZ Pr'!C2262)</f>
        <v/>
      </c>
      <c r="B2262">
        <f>'CLZ Pr'!O2262</f>
        <v>0</v>
      </c>
      <c r="C2262" s="14">
        <f>'CLZ Pr'!H2262</f>
        <v>0</v>
      </c>
      <c r="D2262">
        <f>'CLZ Pr'!W2262</f>
        <v>0</v>
      </c>
      <c r="E2262">
        <f>'CLZ Pr'!B2262</f>
        <v>0</v>
      </c>
      <c r="F2262">
        <f>'CLZ Pr'!N2262</f>
        <v>0</v>
      </c>
      <c r="G2262">
        <f>'CLZ Pr'!X2262</f>
        <v>0</v>
      </c>
      <c r="H2262">
        <f>'CLZ Pr'!E2262</f>
        <v>0</v>
      </c>
      <c r="I2262">
        <f>'CLZ Pr'!U2262</f>
        <v>0</v>
      </c>
    </row>
    <row r="2263" spans="1:9">
      <c r="A2263" s="13" t="str">
        <f>IF('CLZ Pr'!C2263 = "", "", 'CLZ Pr'!C2263)</f>
        <v/>
      </c>
      <c r="B2263">
        <f>'CLZ Pr'!O2263</f>
        <v>0</v>
      </c>
      <c r="C2263" s="14">
        <f>'CLZ Pr'!H2263</f>
        <v>0</v>
      </c>
      <c r="D2263">
        <f>'CLZ Pr'!W2263</f>
        <v>0</v>
      </c>
      <c r="E2263">
        <f>'CLZ Pr'!B2263</f>
        <v>0</v>
      </c>
      <c r="F2263">
        <f>'CLZ Pr'!N2263</f>
        <v>0</v>
      </c>
      <c r="G2263">
        <f>'CLZ Pr'!X2263</f>
        <v>0</v>
      </c>
      <c r="H2263">
        <f>'CLZ Pr'!E2263</f>
        <v>0</v>
      </c>
      <c r="I2263">
        <f>'CLZ Pr'!U2263</f>
        <v>0</v>
      </c>
    </row>
    <row r="2264" spans="1:9">
      <c r="A2264" s="13" t="str">
        <f>IF('CLZ Pr'!C2264 = "", "", 'CLZ Pr'!C2264)</f>
        <v/>
      </c>
      <c r="B2264">
        <f>'CLZ Pr'!O2264</f>
        <v>0</v>
      </c>
      <c r="C2264" s="14">
        <f>'CLZ Pr'!H2264</f>
        <v>0</v>
      </c>
      <c r="D2264">
        <f>'CLZ Pr'!W2264</f>
        <v>0</v>
      </c>
      <c r="E2264">
        <f>'CLZ Pr'!B2264</f>
        <v>0</v>
      </c>
      <c r="F2264">
        <f>'CLZ Pr'!N2264</f>
        <v>0</v>
      </c>
      <c r="G2264">
        <f>'CLZ Pr'!X2264</f>
        <v>0</v>
      </c>
      <c r="H2264">
        <f>'CLZ Pr'!E2264</f>
        <v>0</v>
      </c>
      <c r="I2264">
        <f>'CLZ Pr'!U2264</f>
        <v>0</v>
      </c>
    </row>
    <row r="2265" spans="1:9">
      <c r="A2265" s="13" t="str">
        <f>IF('CLZ Pr'!C2265 = "", "", 'CLZ Pr'!C2265)</f>
        <v/>
      </c>
      <c r="B2265">
        <f>'CLZ Pr'!O2265</f>
        <v>0</v>
      </c>
      <c r="C2265" s="14">
        <f>'CLZ Pr'!H2265</f>
        <v>0</v>
      </c>
      <c r="D2265">
        <f>'CLZ Pr'!W2265</f>
        <v>0</v>
      </c>
      <c r="E2265">
        <f>'CLZ Pr'!B2265</f>
        <v>0</v>
      </c>
      <c r="F2265">
        <f>'CLZ Pr'!N2265</f>
        <v>0</v>
      </c>
      <c r="G2265">
        <f>'CLZ Pr'!X2265</f>
        <v>0</v>
      </c>
      <c r="H2265">
        <f>'CLZ Pr'!E2265</f>
        <v>0</v>
      </c>
      <c r="I2265">
        <f>'CLZ Pr'!U2265</f>
        <v>0</v>
      </c>
    </row>
    <row r="2266" spans="1:9">
      <c r="A2266" s="13" t="str">
        <f>IF('CLZ Pr'!C2266 = "", "", 'CLZ Pr'!C2266)</f>
        <v/>
      </c>
      <c r="B2266">
        <f>'CLZ Pr'!O2266</f>
        <v>0</v>
      </c>
      <c r="C2266" s="14">
        <f>'CLZ Pr'!H2266</f>
        <v>0</v>
      </c>
      <c r="D2266">
        <f>'CLZ Pr'!W2266</f>
        <v>0</v>
      </c>
      <c r="E2266">
        <f>'CLZ Pr'!B2266</f>
        <v>0</v>
      </c>
      <c r="F2266">
        <f>'CLZ Pr'!N2266</f>
        <v>0</v>
      </c>
      <c r="G2266">
        <f>'CLZ Pr'!X2266</f>
        <v>0</v>
      </c>
      <c r="H2266">
        <f>'CLZ Pr'!E2266</f>
        <v>0</v>
      </c>
      <c r="I2266">
        <f>'CLZ Pr'!U2266</f>
        <v>0</v>
      </c>
    </row>
    <row r="2267" spans="1:9">
      <c r="A2267" s="13" t="str">
        <f>IF('CLZ Pr'!C2267 = "", "", 'CLZ Pr'!C2267)</f>
        <v/>
      </c>
      <c r="B2267">
        <f>'CLZ Pr'!O2267</f>
        <v>0</v>
      </c>
      <c r="C2267" s="14">
        <f>'CLZ Pr'!H2267</f>
        <v>0</v>
      </c>
      <c r="D2267">
        <f>'CLZ Pr'!W2267</f>
        <v>0</v>
      </c>
      <c r="E2267">
        <f>'CLZ Pr'!B2267</f>
        <v>0</v>
      </c>
      <c r="F2267">
        <f>'CLZ Pr'!N2267</f>
        <v>0</v>
      </c>
      <c r="G2267">
        <f>'CLZ Pr'!X2267</f>
        <v>0</v>
      </c>
      <c r="H2267">
        <f>'CLZ Pr'!E2267</f>
        <v>0</v>
      </c>
      <c r="I2267">
        <f>'CLZ Pr'!U2267</f>
        <v>0</v>
      </c>
    </row>
    <row r="2268" spans="1:9">
      <c r="A2268" s="13" t="str">
        <f>IF('CLZ Pr'!C2268 = "", "", 'CLZ Pr'!C2268)</f>
        <v/>
      </c>
      <c r="B2268">
        <f>'CLZ Pr'!O2268</f>
        <v>0</v>
      </c>
      <c r="C2268" s="14">
        <f>'CLZ Pr'!H2268</f>
        <v>0</v>
      </c>
      <c r="D2268">
        <f>'CLZ Pr'!W2268</f>
        <v>0</v>
      </c>
      <c r="E2268">
        <f>'CLZ Pr'!B2268</f>
        <v>0</v>
      </c>
      <c r="F2268">
        <f>'CLZ Pr'!N2268</f>
        <v>0</v>
      </c>
      <c r="G2268">
        <f>'CLZ Pr'!X2268</f>
        <v>0</v>
      </c>
      <c r="H2268">
        <f>'CLZ Pr'!E2268</f>
        <v>0</v>
      </c>
      <c r="I2268">
        <f>'CLZ Pr'!U2268</f>
        <v>0</v>
      </c>
    </row>
    <row r="2269" spans="1:9">
      <c r="A2269" s="13" t="str">
        <f>IF('CLZ Pr'!C2269 = "", "", 'CLZ Pr'!C2269)</f>
        <v/>
      </c>
      <c r="B2269">
        <f>'CLZ Pr'!O2269</f>
        <v>0</v>
      </c>
      <c r="C2269" s="14">
        <f>'CLZ Pr'!H2269</f>
        <v>0</v>
      </c>
      <c r="D2269">
        <f>'CLZ Pr'!W2269</f>
        <v>0</v>
      </c>
      <c r="E2269">
        <f>'CLZ Pr'!B2269</f>
        <v>0</v>
      </c>
      <c r="F2269">
        <f>'CLZ Pr'!N2269</f>
        <v>0</v>
      </c>
      <c r="G2269">
        <f>'CLZ Pr'!X2269</f>
        <v>0</v>
      </c>
      <c r="H2269">
        <f>'CLZ Pr'!E2269</f>
        <v>0</v>
      </c>
      <c r="I2269">
        <f>'CLZ Pr'!U2269</f>
        <v>0</v>
      </c>
    </row>
    <row r="2270" spans="1:9">
      <c r="A2270" s="13" t="str">
        <f>IF('CLZ Pr'!C2270 = "", "", 'CLZ Pr'!C2270)</f>
        <v/>
      </c>
      <c r="B2270">
        <f>'CLZ Pr'!O2270</f>
        <v>0</v>
      </c>
      <c r="C2270" s="14">
        <f>'CLZ Pr'!H2270</f>
        <v>0</v>
      </c>
      <c r="D2270">
        <f>'CLZ Pr'!W2270</f>
        <v>0</v>
      </c>
      <c r="E2270">
        <f>'CLZ Pr'!B2270</f>
        <v>0</v>
      </c>
      <c r="F2270">
        <f>'CLZ Pr'!N2270</f>
        <v>0</v>
      </c>
      <c r="G2270">
        <f>'CLZ Pr'!X2270</f>
        <v>0</v>
      </c>
      <c r="H2270">
        <f>'CLZ Pr'!E2270</f>
        <v>0</v>
      </c>
      <c r="I2270">
        <f>'CLZ Pr'!U2270</f>
        <v>0</v>
      </c>
    </row>
    <row r="2271" spans="1:9">
      <c r="A2271" s="13" t="str">
        <f>IF('CLZ Pr'!C2271 = "", "", 'CLZ Pr'!C2271)</f>
        <v/>
      </c>
      <c r="B2271">
        <f>'CLZ Pr'!O2271</f>
        <v>0</v>
      </c>
      <c r="C2271" s="14">
        <f>'CLZ Pr'!H2271</f>
        <v>0</v>
      </c>
      <c r="D2271">
        <f>'CLZ Pr'!W2271</f>
        <v>0</v>
      </c>
      <c r="E2271">
        <f>'CLZ Pr'!B2271</f>
        <v>0</v>
      </c>
      <c r="F2271">
        <f>'CLZ Pr'!N2271</f>
        <v>0</v>
      </c>
      <c r="G2271">
        <f>'CLZ Pr'!X2271</f>
        <v>0</v>
      </c>
      <c r="H2271">
        <f>'CLZ Pr'!E2271</f>
        <v>0</v>
      </c>
      <c r="I2271">
        <f>'CLZ Pr'!U2271</f>
        <v>0</v>
      </c>
    </row>
    <row r="2272" spans="1:9">
      <c r="A2272" s="13" t="str">
        <f>IF('CLZ Pr'!C2272 = "", "", 'CLZ Pr'!C2272)</f>
        <v/>
      </c>
      <c r="B2272">
        <f>'CLZ Pr'!O2272</f>
        <v>0</v>
      </c>
      <c r="C2272" s="14">
        <f>'CLZ Pr'!H2272</f>
        <v>0</v>
      </c>
      <c r="D2272">
        <f>'CLZ Pr'!W2272</f>
        <v>0</v>
      </c>
      <c r="E2272">
        <f>'CLZ Pr'!B2272</f>
        <v>0</v>
      </c>
      <c r="F2272">
        <f>'CLZ Pr'!N2272</f>
        <v>0</v>
      </c>
      <c r="G2272">
        <f>'CLZ Pr'!X2272</f>
        <v>0</v>
      </c>
      <c r="H2272">
        <f>'CLZ Pr'!E2272</f>
        <v>0</v>
      </c>
      <c r="I2272">
        <f>'CLZ Pr'!U2272</f>
        <v>0</v>
      </c>
    </row>
    <row r="2273" spans="1:9">
      <c r="A2273" s="13" t="str">
        <f>IF('CLZ Pr'!C2273 = "", "", 'CLZ Pr'!C2273)</f>
        <v/>
      </c>
      <c r="B2273">
        <f>'CLZ Pr'!O2273</f>
        <v>0</v>
      </c>
      <c r="C2273" s="14">
        <f>'CLZ Pr'!H2273</f>
        <v>0</v>
      </c>
      <c r="D2273">
        <f>'CLZ Pr'!W2273</f>
        <v>0</v>
      </c>
      <c r="E2273">
        <f>'CLZ Pr'!B2273</f>
        <v>0</v>
      </c>
      <c r="F2273">
        <f>'CLZ Pr'!N2273</f>
        <v>0</v>
      </c>
      <c r="G2273">
        <f>'CLZ Pr'!X2273</f>
        <v>0</v>
      </c>
      <c r="H2273">
        <f>'CLZ Pr'!E2273</f>
        <v>0</v>
      </c>
      <c r="I2273">
        <f>'CLZ Pr'!U2273</f>
        <v>0</v>
      </c>
    </row>
    <row r="2274" spans="1:9">
      <c r="A2274" s="13" t="str">
        <f>IF('CLZ Pr'!C2274 = "", "", 'CLZ Pr'!C2274)</f>
        <v/>
      </c>
      <c r="B2274">
        <f>'CLZ Pr'!O2274</f>
        <v>0</v>
      </c>
      <c r="C2274" s="14">
        <f>'CLZ Pr'!H2274</f>
        <v>0</v>
      </c>
      <c r="D2274">
        <f>'CLZ Pr'!W2274</f>
        <v>0</v>
      </c>
      <c r="E2274">
        <f>'CLZ Pr'!B2274</f>
        <v>0</v>
      </c>
      <c r="F2274">
        <f>'CLZ Pr'!N2274</f>
        <v>0</v>
      </c>
      <c r="G2274">
        <f>'CLZ Pr'!X2274</f>
        <v>0</v>
      </c>
      <c r="H2274">
        <f>'CLZ Pr'!E2274</f>
        <v>0</v>
      </c>
      <c r="I2274">
        <f>'CLZ Pr'!U2274</f>
        <v>0</v>
      </c>
    </row>
    <row r="2275" spans="1:9">
      <c r="A2275" s="13" t="str">
        <f>IF('CLZ Pr'!C2275 = "", "", 'CLZ Pr'!C2275)</f>
        <v/>
      </c>
      <c r="B2275">
        <f>'CLZ Pr'!O2275</f>
        <v>0</v>
      </c>
      <c r="C2275" s="14">
        <f>'CLZ Pr'!H2275</f>
        <v>0</v>
      </c>
      <c r="D2275">
        <f>'CLZ Pr'!W2275</f>
        <v>0</v>
      </c>
      <c r="E2275">
        <f>'CLZ Pr'!B2275</f>
        <v>0</v>
      </c>
      <c r="F2275">
        <f>'CLZ Pr'!N2275</f>
        <v>0</v>
      </c>
      <c r="G2275">
        <f>'CLZ Pr'!X2275</f>
        <v>0</v>
      </c>
      <c r="H2275">
        <f>'CLZ Pr'!E2275</f>
        <v>0</v>
      </c>
      <c r="I2275">
        <f>'CLZ Pr'!U2275</f>
        <v>0</v>
      </c>
    </row>
    <row r="2276" spans="1:9">
      <c r="A2276" s="13" t="str">
        <f>IF('CLZ Pr'!C2276 = "", "", 'CLZ Pr'!C2276)</f>
        <v/>
      </c>
      <c r="B2276">
        <f>'CLZ Pr'!O2276</f>
        <v>0</v>
      </c>
      <c r="C2276" s="14">
        <f>'CLZ Pr'!H2276</f>
        <v>0</v>
      </c>
      <c r="D2276">
        <f>'CLZ Pr'!W2276</f>
        <v>0</v>
      </c>
      <c r="E2276">
        <f>'CLZ Pr'!B2276</f>
        <v>0</v>
      </c>
      <c r="F2276">
        <f>'CLZ Pr'!N2276</f>
        <v>0</v>
      </c>
      <c r="G2276">
        <f>'CLZ Pr'!X2276</f>
        <v>0</v>
      </c>
      <c r="H2276">
        <f>'CLZ Pr'!E2276</f>
        <v>0</v>
      </c>
      <c r="I2276">
        <f>'CLZ Pr'!U2276</f>
        <v>0</v>
      </c>
    </row>
    <row r="2277" spans="1:9">
      <c r="A2277" s="13" t="str">
        <f>IF('CLZ Pr'!C2277 = "", "", 'CLZ Pr'!C2277)</f>
        <v/>
      </c>
      <c r="B2277">
        <f>'CLZ Pr'!O2277</f>
        <v>0</v>
      </c>
      <c r="C2277" s="14">
        <f>'CLZ Pr'!H2277</f>
        <v>0</v>
      </c>
      <c r="D2277">
        <f>'CLZ Pr'!W2277</f>
        <v>0</v>
      </c>
      <c r="E2277">
        <f>'CLZ Pr'!B2277</f>
        <v>0</v>
      </c>
      <c r="F2277">
        <f>'CLZ Pr'!N2277</f>
        <v>0</v>
      </c>
      <c r="G2277">
        <f>'CLZ Pr'!X2277</f>
        <v>0</v>
      </c>
      <c r="H2277">
        <f>'CLZ Pr'!E2277</f>
        <v>0</v>
      </c>
      <c r="I2277">
        <f>'CLZ Pr'!U2277</f>
        <v>0</v>
      </c>
    </row>
    <row r="2278" spans="1:9">
      <c r="A2278" s="13" t="str">
        <f>IF('CLZ Pr'!C2278 = "", "", 'CLZ Pr'!C2278)</f>
        <v/>
      </c>
      <c r="B2278">
        <f>'CLZ Pr'!O2278</f>
        <v>0</v>
      </c>
      <c r="C2278" s="14">
        <f>'CLZ Pr'!H2278</f>
        <v>0</v>
      </c>
      <c r="D2278">
        <f>'CLZ Pr'!W2278</f>
        <v>0</v>
      </c>
      <c r="E2278">
        <f>'CLZ Pr'!B2278</f>
        <v>0</v>
      </c>
      <c r="F2278">
        <f>'CLZ Pr'!N2278</f>
        <v>0</v>
      </c>
      <c r="G2278">
        <f>'CLZ Pr'!X2278</f>
        <v>0</v>
      </c>
      <c r="H2278">
        <f>'CLZ Pr'!E2278</f>
        <v>0</v>
      </c>
      <c r="I2278">
        <f>'CLZ Pr'!U2278</f>
        <v>0</v>
      </c>
    </row>
    <row r="2279" spans="1:9">
      <c r="A2279" s="13" t="str">
        <f>IF('CLZ Pr'!C2279 = "", "", 'CLZ Pr'!C2279)</f>
        <v/>
      </c>
      <c r="B2279">
        <f>'CLZ Pr'!O2279</f>
        <v>0</v>
      </c>
      <c r="C2279" s="14">
        <f>'CLZ Pr'!H2279</f>
        <v>0</v>
      </c>
      <c r="D2279">
        <f>'CLZ Pr'!W2279</f>
        <v>0</v>
      </c>
      <c r="E2279">
        <f>'CLZ Pr'!B2279</f>
        <v>0</v>
      </c>
      <c r="F2279">
        <f>'CLZ Pr'!N2279</f>
        <v>0</v>
      </c>
      <c r="G2279">
        <f>'CLZ Pr'!X2279</f>
        <v>0</v>
      </c>
      <c r="H2279">
        <f>'CLZ Pr'!E2279</f>
        <v>0</v>
      </c>
      <c r="I2279">
        <f>'CLZ Pr'!U2279</f>
        <v>0</v>
      </c>
    </row>
    <row r="2280" spans="1:9">
      <c r="A2280" s="13" t="str">
        <f>IF('CLZ Pr'!C2280 = "", "", 'CLZ Pr'!C2280)</f>
        <v/>
      </c>
      <c r="B2280">
        <f>'CLZ Pr'!O2280</f>
        <v>0</v>
      </c>
      <c r="C2280" s="14">
        <f>'CLZ Pr'!H2280</f>
        <v>0</v>
      </c>
      <c r="D2280">
        <f>'CLZ Pr'!W2280</f>
        <v>0</v>
      </c>
      <c r="E2280">
        <f>'CLZ Pr'!B2280</f>
        <v>0</v>
      </c>
      <c r="F2280">
        <f>'CLZ Pr'!N2280</f>
        <v>0</v>
      </c>
      <c r="G2280">
        <f>'CLZ Pr'!X2280</f>
        <v>0</v>
      </c>
      <c r="H2280">
        <f>'CLZ Pr'!E2280</f>
        <v>0</v>
      </c>
      <c r="I2280">
        <f>'CLZ Pr'!U2280</f>
        <v>0</v>
      </c>
    </row>
    <row r="2281" spans="1:9">
      <c r="A2281" s="13" t="str">
        <f>IF('CLZ Pr'!C2281 = "", "", 'CLZ Pr'!C2281)</f>
        <v/>
      </c>
      <c r="B2281">
        <f>'CLZ Pr'!O2281</f>
        <v>0</v>
      </c>
      <c r="C2281" s="14">
        <f>'CLZ Pr'!H2281</f>
        <v>0</v>
      </c>
      <c r="D2281">
        <f>'CLZ Pr'!W2281</f>
        <v>0</v>
      </c>
      <c r="E2281">
        <f>'CLZ Pr'!B2281</f>
        <v>0</v>
      </c>
      <c r="F2281">
        <f>'CLZ Pr'!N2281</f>
        <v>0</v>
      </c>
      <c r="G2281">
        <f>'CLZ Pr'!X2281</f>
        <v>0</v>
      </c>
      <c r="H2281">
        <f>'CLZ Pr'!E2281</f>
        <v>0</v>
      </c>
      <c r="I2281">
        <f>'CLZ Pr'!U2281</f>
        <v>0</v>
      </c>
    </row>
    <row r="2282" spans="1:9">
      <c r="A2282" s="13" t="str">
        <f>IF('CLZ Pr'!C2282 = "", "", 'CLZ Pr'!C2282)</f>
        <v/>
      </c>
      <c r="B2282">
        <f>'CLZ Pr'!O2282</f>
        <v>0</v>
      </c>
      <c r="C2282" s="14">
        <f>'CLZ Pr'!H2282</f>
        <v>0</v>
      </c>
      <c r="D2282">
        <f>'CLZ Pr'!W2282</f>
        <v>0</v>
      </c>
      <c r="E2282">
        <f>'CLZ Pr'!B2282</f>
        <v>0</v>
      </c>
      <c r="F2282">
        <f>'CLZ Pr'!N2282</f>
        <v>0</v>
      </c>
      <c r="G2282">
        <f>'CLZ Pr'!X2282</f>
        <v>0</v>
      </c>
      <c r="H2282">
        <f>'CLZ Pr'!E2282</f>
        <v>0</v>
      </c>
      <c r="I2282">
        <f>'CLZ Pr'!U2282</f>
        <v>0</v>
      </c>
    </row>
    <row r="2283" spans="1:9">
      <c r="A2283" s="13" t="str">
        <f>IF('CLZ Pr'!C2283 = "", "", 'CLZ Pr'!C2283)</f>
        <v/>
      </c>
      <c r="B2283">
        <f>'CLZ Pr'!O2283</f>
        <v>0</v>
      </c>
      <c r="C2283" s="14">
        <f>'CLZ Pr'!H2283</f>
        <v>0</v>
      </c>
      <c r="D2283">
        <f>'CLZ Pr'!W2283</f>
        <v>0</v>
      </c>
      <c r="E2283">
        <f>'CLZ Pr'!B2283</f>
        <v>0</v>
      </c>
      <c r="F2283">
        <f>'CLZ Pr'!N2283</f>
        <v>0</v>
      </c>
      <c r="G2283">
        <f>'CLZ Pr'!X2283</f>
        <v>0</v>
      </c>
      <c r="H2283">
        <f>'CLZ Pr'!E2283</f>
        <v>0</v>
      </c>
      <c r="I2283">
        <f>'CLZ Pr'!U2283</f>
        <v>0</v>
      </c>
    </row>
    <row r="2284" spans="1:9">
      <c r="A2284" s="13" t="str">
        <f>IF('CLZ Pr'!C2284 = "", "", 'CLZ Pr'!C2284)</f>
        <v/>
      </c>
      <c r="B2284">
        <f>'CLZ Pr'!O2284</f>
        <v>0</v>
      </c>
      <c r="C2284" s="14">
        <f>'CLZ Pr'!H2284</f>
        <v>0</v>
      </c>
      <c r="D2284">
        <f>'CLZ Pr'!W2284</f>
        <v>0</v>
      </c>
      <c r="E2284">
        <f>'CLZ Pr'!B2284</f>
        <v>0</v>
      </c>
      <c r="F2284">
        <f>'CLZ Pr'!N2284</f>
        <v>0</v>
      </c>
      <c r="G2284">
        <f>'CLZ Pr'!X2284</f>
        <v>0</v>
      </c>
      <c r="H2284">
        <f>'CLZ Pr'!E2284</f>
        <v>0</v>
      </c>
      <c r="I2284">
        <f>'CLZ Pr'!U2284</f>
        <v>0</v>
      </c>
    </row>
    <row r="2285" spans="1:9">
      <c r="A2285" s="13" t="str">
        <f>IF('CLZ Pr'!C2285 = "", "", 'CLZ Pr'!C2285)</f>
        <v/>
      </c>
      <c r="B2285">
        <f>'CLZ Pr'!O2285</f>
        <v>0</v>
      </c>
      <c r="C2285" s="14">
        <f>'CLZ Pr'!H2285</f>
        <v>0</v>
      </c>
      <c r="D2285">
        <f>'CLZ Pr'!W2285</f>
        <v>0</v>
      </c>
      <c r="E2285">
        <f>'CLZ Pr'!B2285</f>
        <v>0</v>
      </c>
      <c r="F2285">
        <f>'CLZ Pr'!N2285</f>
        <v>0</v>
      </c>
      <c r="G2285">
        <f>'CLZ Pr'!X2285</f>
        <v>0</v>
      </c>
      <c r="H2285">
        <f>'CLZ Pr'!E2285</f>
        <v>0</v>
      </c>
      <c r="I2285">
        <f>'CLZ Pr'!U2285</f>
        <v>0</v>
      </c>
    </row>
    <row r="2286" spans="1:9">
      <c r="A2286" s="13" t="str">
        <f>IF('CLZ Pr'!C2286 = "", "", 'CLZ Pr'!C2286)</f>
        <v/>
      </c>
      <c r="B2286">
        <f>'CLZ Pr'!O2286</f>
        <v>0</v>
      </c>
      <c r="C2286" s="14">
        <f>'CLZ Pr'!H2286</f>
        <v>0</v>
      </c>
      <c r="D2286">
        <f>'CLZ Pr'!W2286</f>
        <v>0</v>
      </c>
      <c r="E2286">
        <f>'CLZ Pr'!B2286</f>
        <v>0</v>
      </c>
      <c r="F2286">
        <f>'CLZ Pr'!N2286</f>
        <v>0</v>
      </c>
      <c r="G2286">
        <f>'CLZ Pr'!X2286</f>
        <v>0</v>
      </c>
      <c r="H2286">
        <f>'CLZ Pr'!E2286</f>
        <v>0</v>
      </c>
      <c r="I2286">
        <f>'CLZ Pr'!U2286</f>
        <v>0</v>
      </c>
    </row>
    <row r="2287" spans="1:9">
      <c r="A2287" s="13" t="str">
        <f>IF('CLZ Pr'!C2287 = "", "", 'CLZ Pr'!C2287)</f>
        <v/>
      </c>
      <c r="B2287">
        <f>'CLZ Pr'!O2287</f>
        <v>0</v>
      </c>
      <c r="C2287" s="14">
        <f>'CLZ Pr'!H2287</f>
        <v>0</v>
      </c>
      <c r="D2287">
        <f>'CLZ Pr'!W2287</f>
        <v>0</v>
      </c>
      <c r="E2287">
        <f>'CLZ Pr'!B2287</f>
        <v>0</v>
      </c>
      <c r="F2287">
        <f>'CLZ Pr'!N2287</f>
        <v>0</v>
      </c>
      <c r="G2287">
        <f>'CLZ Pr'!X2287</f>
        <v>0</v>
      </c>
      <c r="H2287">
        <f>'CLZ Pr'!E2287</f>
        <v>0</v>
      </c>
      <c r="I2287">
        <f>'CLZ Pr'!U2287</f>
        <v>0</v>
      </c>
    </row>
    <row r="2288" spans="1:9">
      <c r="A2288" s="13" t="str">
        <f>IF('CLZ Pr'!C2288 = "", "", 'CLZ Pr'!C2288)</f>
        <v/>
      </c>
      <c r="B2288">
        <f>'CLZ Pr'!O2288</f>
        <v>0</v>
      </c>
      <c r="C2288" s="14">
        <f>'CLZ Pr'!H2288</f>
        <v>0</v>
      </c>
      <c r="D2288">
        <f>'CLZ Pr'!W2288</f>
        <v>0</v>
      </c>
      <c r="E2288">
        <f>'CLZ Pr'!B2288</f>
        <v>0</v>
      </c>
      <c r="F2288">
        <f>'CLZ Pr'!N2288</f>
        <v>0</v>
      </c>
      <c r="G2288">
        <f>'CLZ Pr'!X2288</f>
        <v>0</v>
      </c>
      <c r="H2288">
        <f>'CLZ Pr'!E2288</f>
        <v>0</v>
      </c>
      <c r="I2288">
        <f>'CLZ Pr'!U2288</f>
        <v>0</v>
      </c>
    </row>
    <row r="2289" spans="1:9">
      <c r="A2289" s="13" t="str">
        <f>IF('CLZ Pr'!C2289 = "", "", 'CLZ Pr'!C2289)</f>
        <v/>
      </c>
      <c r="B2289">
        <f>'CLZ Pr'!O2289</f>
        <v>0</v>
      </c>
      <c r="C2289" s="14">
        <f>'CLZ Pr'!H2289</f>
        <v>0</v>
      </c>
      <c r="D2289">
        <f>'CLZ Pr'!W2289</f>
        <v>0</v>
      </c>
      <c r="E2289">
        <f>'CLZ Pr'!B2289</f>
        <v>0</v>
      </c>
      <c r="F2289">
        <f>'CLZ Pr'!N2289</f>
        <v>0</v>
      </c>
      <c r="G2289">
        <f>'CLZ Pr'!X2289</f>
        <v>0</v>
      </c>
      <c r="H2289">
        <f>'CLZ Pr'!E2289</f>
        <v>0</v>
      </c>
      <c r="I2289">
        <f>'CLZ Pr'!U2289</f>
        <v>0</v>
      </c>
    </row>
    <row r="2290" spans="1:9">
      <c r="A2290" s="13" t="str">
        <f>IF('CLZ Pr'!C2290 = "", "", 'CLZ Pr'!C2290)</f>
        <v/>
      </c>
      <c r="B2290">
        <f>'CLZ Pr'!O2290</f>
        <v>0</v>
      </c>
      <c r="C2290" s="14">
        <f>'CLZ Pr'!H2290</f>
        <v>0</v>
      </c>
      <c r="D2290">
        <f>'CLZ Pr'!W2290</f>
        <v>0</v>
      </c>
      <c r="E2290">
        <f>'CLZ Pr'!B2290</f>
        <v>0</v>
      </c>
      <c r="F2290">
        <f>'CLZ Pr'!N2290</f>
        <v>0</v>
      </c>
      <c r="G2290">
        <f>'CLZ Pr'!X2290</f>
        <v>0</v>
      </c>
      <c r="H2290">
        <f>'CLZ Pr'!E2290</f>
        <v>0</v>
      </c>
      <c r="I2290">
        <f>'CLZ Pr'!U2290</f>
        <v>0</v>
      </c>
    </row>
    <row r="2291" spans="1:9">
      <c r="A2291" s="13" t="str">
        <f>IF('CLZ Pr'!C2291 = "", "", 'CLZ Pr'!C2291)</f>
        <v/>
      </c>
      <c r="B2291">
        <f>'CLZ Pr'!O2291</f>
        <v>0</v>
      </c>
      <c r="C2291" s="14">
        <f>'CLZ Pr'!H2291</f>
        <v>0</v>
      </c>
      <c r="D2291">
        <f>'CLZ Pr'!W2291</f>
        <v>0</v>
      </c>
      <c r="E2291">
        <f>'CLZ Pr'!B2291</f>
        <v>0</v>
      </c>
      <c r="F2291">
        <f>'CLZ Pr'!N2291</f>
        <v>0</v>
      </c>
      <c r="G2291">
        <f>'CLZ Pr'!X2291</f>
        <v>0</v>
      </c>
      <c r="H2291">
        <f>'CLZ Pr'!E2291</f>
        <v>0</v>
      </c>
      <c r="I2291">
        <f>'CLZ Pr'!U2291</f>
        <v>0</v>
      </c>
    </row>
    <row r="2292" spans="1:9">
      <c r="A2292" s="13" t="str">
        <f>IF('CLZ Pr'!C2292 = "", "", 'CLZ Pr'!C2292)</f>
        <v/>
      </c>
      <c r="B2292">
        <f>'CLZ Pr'!O2292</f>
        <v>0</v>
      </c>
      <c r="C2292" s="14">
        <f>'CLZ Pr'!H2292</f>
        <v>0</v>
      </c>
      <c r="D2292">
        <f>'CLZ Pr'!W2292</f>
        <v>0</v>
      </c>
      <c r="E2292">
        <f>'CLZ Pr'!B2292</f>
        <v>0</v>
      </c>
      <c r="F2292">
        <f>'CLZ Pr'!N2292</f>
        <v>0</v>
      </c>
      <c r="G2292">
        <f>'CLZ Pr'!X2292</f>
        <v>0</v>
      </c>
      <c r="H2292">
        <f>'CLZ Pr'!E2292</f>
        <v>0</v>
      </c>
      <c r="I2292">
        <f>'CLZ Pr'!U2292</f>
        <v>0</v>
      </c>
    </row>
    <row r="2293" spans="1:9">
      <c r="A2293" s="13" t="str">
        <f>IF('CLZ Pr'!C2293 = "", "", 'CLZ Pr'!C2293)</f>
        <v/>
      </c>
      <c r="B2293">
        <f>'CLZ Pr'!O2293</f>
        <v>0</v>
      </c>
      <c r="C2293" s="14">
        <f>'CLZ Pr'!H2293</f>
        <v>0</v>
      </c>
      <c r="D2293">
        <f>'CLZ Pr'!W2293</f>
        <v>0</v>
      </c>
      <c r="E2293">
        <f>'CLZ Pr'!B2293</f>
        <v>0</v>
      </c>
      <c r="F2293">
        <f>'CLZ Pr'!N2293</f>
        <v>0</v>
      </c>
      <c r="G2293">
        <f>'CLZ Pr'!X2293</f>
        <v>0</v>
      </c>
      <c r="H2293">
        <f>'CLZ Pr'!E2293</f>
        <v>0</v>
      </c>
      <c r="I2293">
        <f>'CLZ Pr'!U2293</f>
        <v>0</v>
      </c>
    </row>
    <row r="2294" spans="1:9">
      <c r="A2294" s="13" t="str">
        <f>IF('CLZ Pr'!C2294 = "", "", 'CLZ Pr'!C2294)</f>
        <v/>
      </c>
      <c r="B2294">
        <f>'CLZ Pr'!O2294</f>
        <v>0</v>
      </c>
      <c r="C2294" s="14">
        <f>'CLZ Pr'!H2294</f>
        <v>0</v>
      </c>
      <c r="D2294">
        <f>'CLZ Pr'!W2294</f>
        <v>0</v>
      </c>
      <c r="E2294">
        <f>'CLZ Pr'!B2294</f>
        <v>0</v>
      </c>
      <c r="F2294">
        <f>'CLZ Pr'!N2294</f>
        <v>0</v>
      </c>
      <c r="G2294">
        <f>'CLZ Pr'!X2294</f>
        <v>0</v>
      </c>
      <c r="H2294">
        <f>'CLZ Pr'!E2294</f>
        <v>0</v>
      </c>
      <c r="I2294">
        <f>'CLZ Pr'!U2294</f>
        <v>0</v>
      </c>
    </row>
    <row r="2295" spans="1:9">
      <c r="A2295" s="13" t="str">
        <f>IF('CLZ Pr'!C2295 = "", "", 'CLZ Pr'!C2295)</f>
        <v/>
      </c>
      <c r="B2295">
        <f>'CLZ Pr'!O2295</f>
        <v>0</v>
      </c>
      <c r="C2295" s="14">
        <f>'CLZ Pr'!H2295</f>
        <v>0</v>
      </c>
      <c r="D2295">
        <f>'CLZ Pr'!W2295</f>
        <v>0</v>
      </c>
      <c r="E2295">
        <f>'CLZ Pr'!B2295</f>
        <v>0</v>
      </c>
      <c r="F2295">
        <f>'CLZ Pr'!N2295</f>
        <v>0</v>
      </c>
      <c r="G2295">
        <f>'CLZ Pr'!X2295</f>
        <v>0</v>
      </c>
      <c r="H2295">
        <f>'CLZ Pr'!E2295</f>
        <v>0</v>
      </c>
      <c r="I2295">
        <f>'CLZ Pr'!U2295</f>
        <v>0</v>
      </c>
    </row>
    <row r="2296" spans="1:9">
      <c r="A2296" s="13" t="str">
        <f>IF('CLZ Pr'!C2296 = "", "", 'CLZ Pr'!C2296)</f>
        <v/>
      </c>
      <c r="B2296">
        <f>'CLZ Pr'!O2296</f>
        <v>0</v>
      </c>
      <c r="C2296" s="14">
        <f>'CLZ Pr'!H2296</f>
        <v>0</v>
      </c>
      <c r="D2296">
        <f>'CLZ Pr'!W2296</f>
        <v>0</v>
      </c>
      <c r="E2296">
        <f>'CLZ Pr'!B2296</f>
        <v>0</v>
      </c>
      <c r="F2296">
        <f>'CLZ Pr'!N2296</f>
        <v>0</v>
      </c>
      <c r="G2296">
        <f>'CLZ Pr'!X2296</f>
        <v>0</v>
      </c>
      <c r="H2296">
        <f>'CLZ Pr'!E2296</f>
        <v>0</v>
      </c>
      <c r="I2296">
        <f>'CLZ Pr'!U2296</f>
        <v>0</v>
      </c>
    </row>
    <row r="2297" spans="1:9">
      <c r="A2297" s="13" t="str">
        <f>IF('CLZ Pr'!C2297 = "", "", 'CLZ Pr'!C2297)</f>
        <v/>
      </c>
      <c r="B2297">
        <f>'CLZ Pr'!O2297</f>
        <v>0</v>
      </c>
      <c r="C2297" s="14">
        <f>'CLZ Pr'!H2297</f>
        <v>0</v>
      </c>
      <c r="D2297">
        <f>'CLZ Pr'!W2297</f>
        <v>0</v>
      </c>
      <c r="E2297">
        <f>'CLZ Pr'!B2297</f>
        <v>0</v>
      </c>
      <c r="F2297">
        <f>'CLZ Pr'!N2297</f>
        <v>0</v>
      </c>
      <c r="G2297">
        <f>'CLZ Pr'!X2297</f>
        <v>0</v>
      </c>
      <c r="H2297">
        <f>'CLZ Pr'!E2297</f>
        <v>0</v>
      </c>
      <c r="I2297">
        <f>'CLZ Pr'!U2297</f>
        <v>0</v>
      </c>
    </row>
    <row r="2298" spans="1:9">
      <c r="A2298" s="13" t="str">
        <f>IF('CLZ Pr'!C2298 = "", "", 'CLZ Pr'!C2298)</f>
        <v/>
      </c>
      <c r="B2298">
        <f>'CLZ Pr'!O2298</f>
        <v>0</v>
      </c>
      <c r="C2298" s="14">
        <f>'CLZ Pr'!H2298</f>
        <v>0</v>
      </c>
      <c r="D2298">
        <f>'CLZ Pr'!W2298</f>
        <v>0</v>
      </c>
      <c r="E2298">
        <f>'CLZ Pr'!B2298</f>
        <v>0</v>
      </c>
      <c r="F2298">
        <f>'CLZ Pr'!N2298</f>
        <v>0</v>
      </c>
      <c r="G2298">
        <f>'CLZ Pr'!X2298</f>
        <v>0</v>
      </c>
      <c r="H2298">
        <f>'CLZ Pr'!E2298</f>
        <v>0</v>
      </c>
      <c r="I2298">
        <f>'CLZ Pr'!U2298</f>
        <v>0</v>
      </c>
    </row>
    <row r="2299" spans="1:9">
      <c r="A2299" s="13" t="str">
        <f>IF('CLZ Pr'!C2299 = "", "", 'CLZ Pr'!C2299)</f>
        <v/>
      </c>
      <c r="B2299">
        <f>'CLZ Pr'!O2299</f>
        <v>0</v>
      </c>
      <c r="C2299" s="14">
        <f>'CLZ Pr'!H2299</f>
        <v>0</v>
      </c>
      <c r="D2299">
        <f>'CLZ Pr'!W2299</f>
        <v>0</v>
      </c>
      <c r="E2299">
        <f>'CLZ Pr'!B2299</f>
        <v>0</v>
      </c>
      <c r="F2299">
        <f>'CLZ Pr'!N2299</f>
        <v>0</v>
      </c>
      <c r="G2299">
        <f>'CLZ Pr'!X2299</f>
        <v>0</v>
      </c>
      <c r="H2299">
        <f>'CLZ Pr'!E2299</f>
        <v>0</v>
      </c>
      <c r="I2299">
        <f>'CLZ Pr'!U2299</f>
        <v>0</v>
      </c>
    </row>
    <row r="2300" spans="1:9">
      <c r="A2300" s="13" t="str">
        <f>IF('CLZ Pr'!C2300 = "", "", 'CLZ Pr'!C2300)</f>
        <v/>
      </c>
      <c r="B2300">
        <f>'CLZ Pr'!O2300</f>
        <v>0</v>
      </c>
      <c r="C2300" s="14">
        <f>'CLZ Pr'!H2300</f>
        <v>0</v>
      </c>
      <c r="D2300">
        <f>'CLZ Pr'!W2300</f>
        <v>0</v>
      </c>
      <c r="E2300">
        <f>'CLZ Pr'!B2300</f>
        <v>0</v>
      </c>
      <c r="F2300">
        <f>'CLZ Pr'!N2300</f>
        <v>0</v>
      </c>
      <c r="G2300">
        <f>'CLZ Pr'!X2300</f>
        <v>0</v>
      </c>
      <c r="H2300">
        <f>'CLZ Pr'!E2300</f>
        <v>0</v>
      </c>
      <c r="I2300">
        <f>'CLZ Pr'!U2300</f>
        <v>0</v>
      </c>
    </row>
    <row r="2301" spans="1:9">
      <c r="A2301" s="13" t="str">
        <f>IF('CLZ Pr'!C2301 = "", "", 'CLZ Pr'!C2301)</f>
        <v/>
      </c>
      <c r="B2301">
        <f>'CLZ Pr'!O2301</f>
        <v>0</v>
      </c>
      <c r="C2301" s="14">
        <f>'CLZ Pr'!H2301</f>
        <v>0</v>
      </c>
      <c r="D2301">
        <f>'CLZ Pr'!W2301</f>
        <v>0</v>
      </c>
      <c r="E2301">
        <f>'CLZ Pr'!B2301</f>
        <v>0</v>
      </c>
      <c r="F2301">
        <f>'CLZ Pr'!N2301</f>
        <v>0</v>
      </c>
      <c r="G2301">
        <f>'CLZ Pr'!X2301</f>
        <v>0</v>
      </c>
      <c r="H2301">
        <f>'CLZ Pr'!E2301</f>
        <v>0</v>
      </c>
      <c r="I2301">
        <f>'CLZ Pr'!U2301</f>
        <v>0</v>
      </c>
    </row>
    <row r="2302" spans="1:9">
      <c r="A2302" s="13" t="str">
        <f>IF('CLZ Pr'!C2302 = "", "", 'CLZ Pr'!C2302)</f>
        <v/>
      </c>
      <c r="B2302">
        <f>'CLZ Pr'!O2302</f>
        <v>0</v>
      </c>
      <c r="C2302" s="14">
        <f>'CLZ Pr'!H2302</f>
        <v>0</v>
      </c>
      <c r="D2302">
        <f>'CLZ Pr'!W2302</f>
        <v>0</v>
      </c>
      <c r="E2302">
        <f>'CLZ Pr'!B2302</f>
        <v>0</v>
      </c>
      <c r="F2302">
        <f>'CLZ Pr'!N2302</f>
        <v>0</v>
      </c>
      <c r="G2302">
        <f>'CLZ Pr'!X2302</f>
        <v>0</v>
      </c>
      <c r="H2302">
        <f>'CLZ Pr'!E2302</f>
        <v>0</v>
      </c>
      <c r="I2302">
        <f>'CLZ Pr'!U2302</f>
        <v>0</v>
      </c>
    </row>
    <row r="2303" spans="1:9">
      <c r="A2303" s="13" t="str">
        <f>IF('CLZ Pr'!C2303 = "", "", 'CLZ Pr'!C2303)</f>
        <v/>
      </c>
      <c r="B2303">
        <f>'CLZ Pr'!O2303</f>
        <v>0</v>
      </c>
      <c r="C2303" s="14">
        <f>'CLZ Pr'!H2303</f>
        <v>0</v>
      </c>
      <c r="D2303">
        <f>'CLZ Pr'!W2303</f>
        <v>0</v>
      </c>
      <c r="E2303">
        <f>'CLZ Pr'!B2303</f>
        <v>0</v>
      </c>
      <c r="F2303">
        <f>'CLZ Pr'!N2303</f>
        <v>0</v>
      </c>
      <c r="G2303">
        <f>'CLZ Pr'!X2303</f>
        <v>0</v>
      </c>
      <c r="H2303">
        <f>'CLZ Pr'!E2303</f>
        <v>0</v>
      </c>
      <c r="I2303">
        <f>'CLZ Pr'!U2303</f>
        <v>0</v>
      </c>
    </row>
    <row r="2304" spans="1:9">
      <c r="A2304" s="13" t="str">
        <f>IF('CLZ Pr'!C2304 = "", "", 'CLZ Pr'!C2304)</f>
        <v/>
      </c>
      <c r="B2304">
        <f>'CLZ Pr'!O2304</f>
        <v>0</v>
      </c>
      <c r="C2304" s="14">
        <f>'CLZ Pr'!H2304</f>
        <v>0</v>
      </c>
      <c r="D2304">
        <f>'CLZ Pr'!W2304</f>
        <v>0</v>
      </c>
      <c r="E2304">
        <f>'CLZ Pr'!B2304</f>
        <v>0</v>
      </c>
      <c r="F2304">
        <f>'CLZ Pr'!N2304</f>
        <v>0</v>
      </c>
      <c r="G2304">
        <f>'CLZ Pr'!X2304</f>
        <v>0</v>
      </c>
      <c r="H2304">
        <f>'CLZ Pr'!E2304</f>
        <v>0</v>
      </c>
      <c r="I2304">
        <f>'CLZ Pr'!U2304</f>
        <v>0</v>
      </c>
    </row>
    <row r="2305" spans="1:9">
      <c r="A2305" s="13" t="str">
        <f>IF('CLZ Pr'!C2305 = "", "", 'CLZ Pr'!C2305)</f>
        <v/>
      </c>
      <c r="B2305">
        <f>'CLZ Pr'!O2305</f>
        <v>0</v>
      </c>
      <c r="C2305" s="14">
        <f>'CLZ Pr'!H2305</f>
        <v>0</v>
      </c>
      <c r="D2305">
        <f>'CLZ Pr'!W2305</f>
        <v>0</v>
      </c>
      <c r="E2305">
        <f>'CLZ Pr'!B2305</f>
        <v>0</v>
      </c>
      <c r="F2305">
        <f>'CLZ Pr'!N2305</f>
        <v>0</v>
      </c>
      <c r="G2305">
        <f>'CLZ Pr'!X2305</f>
        <v>0</v>
      </c>
      <c r="H2305">
        <f>'CLZ Pr'!E2305</f>
        <v>0</v>
      </c>
      <c r="I2305">
        <f>'CLZ Pr'!U2305</f>
        <v>0</v>
      </c>
    </row>
    <row r="2306" spans="1:9">
      <c r="A2306" s="13" t="str">
        <f>IF('CLZ Pr'!C2306 = "", "", 'CLZ Pr'!C2306)</f>
        <v/>
      </c>
      <c r="B2306">
        <f>'CLZ Pr'!O2306</f>
        <v>0</v>
      </c>
      <c r="C2306" s="14">
        <f>'CLZ Pr'!H2306</f>
        <v>0</v>
      </c>
      <c r="D2306">
        <f>'CLZ Pr'!W2306</f>
        <v>0</v>
      </c>
      <c r="E2306">
        <f>'CLZ Pr'!B2306</f>
        <v>0</v>
      </c>
      <c r="F2306">
        <f>'CLZ Pr'!N2306</f>
        <v>0</v>
      </c>
      <c r="G2306">
        <f>'CLZ Pr'!X2306</f>
        <v>0</v>
      </c>
      <c r="H2306">
        <f>'CLZ Pr'!E2306</f>
        <v>0</v>
      </c>
      <c r="I2306">
        <f>'CLZ Pr'!U2306</f>
        <v>0</v>
      </c>
    </row>
    <row r="2307" spans="1:9">
      <c r="A2307" s="13" t="str">
        <f>IF('CLZ Pr'!C2307 = "", "", 'CLZ Pr'!C2307)</f>
        <v/>
      </c>
      <c r="B2307">
        <f>'CLZ Pr'!O2307</f>
        <v>0</v>
      </c>
      <c r="C2307" s="14">
        <f>'CLZ Pr'!H2307</f>
        <v>0</v>
      </c>
      <c r="D2307">
        <f>'CLZ Pr'!W2307</f>
        <v>0</v>
      </c>
      <c r="E2307">
        <f>'CLZ Pr'!B2307</f>
        <v>0</v>
      </c>
      <c r="F2307">
        <f>'CLZ Pr'!N2307</f>
        <v>0</v>
      </c>
      <c r="G2307">
        <f>'CLZ Pr'!X2307</f>
        <v>0</v>
      </c>
      <c r="H2307">
        <f>'CLZ Pr'!E2307</f>
        <v>0</v>
      </c>
      <c r="I2307">
        <f>'CLZ Pr'!U2307</f>
        <v>0</v>
      </c>
    </row>
    <row r="2308" spans="1:9">
      <c r="A2308" s="13" t="str">
        <f>IF('CLZ Pr'!C2308 = "", "", 'CLZ Pr'!C2308)</f>
        <v/>
      </c>
      <c r="B2308">
        <f>'CLZ Pr'!O2308</f>
        <v>0</v>
      </c>
      <c r="C2308" s="14">
        <f>'CLZ Pr'!H2308</f>
        <v>0</v>
      </c>
      <c r="D2308">
        <f>'CLZ Pr'!W2308</f>
        <v>0</v>
      </c>
      <c r="E2308">
        <f>'CLZ Pr'!B2308</f>
        <v>0</v>
      </c>
      <c r="F2308">
        <f>'CLZ Pr'!N2308</f>
        <v>0</v>
      </c>
      <c r="G2308">
        <f>'CLZ Pr'!X2308</f>
        <v>0</v>
      </c>
      <c r="H2308">
        <f>'CLZ Pr'!E2308</f>
        <v>0</v>
      </c>
      <c r="I2308">
        <f>'CLZ Pr'!U2308</f>
        <v>0</v>
      </c>
    </row>
    <row r="2309" spans="1:9">
      <c r="A2309" s="13" t="str">
        <f>IF('CLZ Pr'!C2309 = "", "", 'CLZ Pr'!C2309)</f>
        <v/>
      </c>
      <c r="B2309">
        <f>'CLZ Pr'!O2309</f>
        <v>0</v>
      </c>
      <c r="C2309" s="14">
        <f>'CLZ Pr'!H2309</f>
        <v>0</v>
      </c>
      <c r="D2309">
        <f>'CLZ Pr'!W2309</f>
        <v>0</v>
      </c>
      <c r="E2309">
        <f>'CLZ Pr'!B2309</f>
        <v>0</v>
      </c>
      <c r="F2309">
        <f>'CLZ Pr'!N2309</f>
        <v>0</v>
      </c>
      <c r="G2309">
        <f>'CLZ Pr'!X2309</f>
        <v>0</v>
      </c>
      <c r="H2309">
        <f>'CLZ Pr'!E2309</f>
        <v>0</v>
      </c>
      <c r="I2309">
        <f>'CLZ Pr'!U2309</f>
        <v>0</v>
      </c>
    </row>
    <row r="2310" spans="1:9">
      <c r="A2310" s="13" t="str">
        <f>IF('CLZ Pr'!C2310 = "", "", 'CLZ Pr'!C2310)</f>
        <v/>
      </c>
      <c r="B2310">
        <f>'CLZ Pr'!O2310</f>
        <v>0</v>
      </c>
      <c r="C2310" s="14">
        <f>'CLZ Pr'!H2310</f>
        <v>0</v>
      </c>
      <c r="D2310">
        <f>'CLZ Pr'!W2310</f>
        <v>0</v>
      </c>
      <c r="E2310">
        <f>'CLZ Pr'!B2310</f>
        <v>0</v>
      </c>
      <c r="F2310">
        <f>'CLZ Pr'!N2310</f>
        <v>0</v>
      </c>
      <c r="G2310">
        <f>'CLZ Pr'!X2310</f>
        <v>0</v>
      </c>
      <c r="H2310">
        <f>'CLZ Pr'!E2310</f>
        <v>0</v>
      </c>
      <c r="I2310">
        <f>'CLZ Pr'!U2310</f>
        <v>0</v>
      </c>
    </row>
    <row r="2311" spans="1:9">
      <c r="A2311" s="13" t="str">
        <f>IF('CLZ Pr'!C2311 = "", "", 'CLZ Pr'!C2311)</f>
        <v/>
      </c>
      <c r="B2311">
        <f>'CLZ Pr'!O2311</f>
        <v>0</v>
      </c>
      <c r="C2311" s="14">
        <f>'CLZ Pr'!H2311</f>
        <v>0</v>
      </c>
      <c r="D2311">
        <f>'CLZ Pr'!W2311</f>
        <v>0</v>
      </c>
      <c r="E2311">
        <f>'CLZ Pr'!B2311</f>
        <v>0</v>
      </c>
      <c r="F2311">
        <f>'CLZ Pr'!N2311</f>
        <v>0</v>
      </c>
      <c r="G2311">
        <f>'CLZ Pr'!X2311</f>
        <v>0</v>
      </c>
      <c r="H2311">
        <f>'CLZ Pr'!E2311</f>
        <v>0</v>
      </c>
      <c r="I2311">
        <f>'CLZ Pr'!U2311</f>
        <v>0</v>
      </c>
    </row>
    <row r="2312" spans="1:9">
      <c r="A2312" s="13" t="str">
        <f>IF('CLZ Pr'!C2312 = "", "", 'CLZ Pr'!C2312)</f>
        <v/>
      </c>
      <c r="B2312">
        <f>'CLZ Pr'!O2312</f>
        <v>0</v>
      </c>
      <c r="C2312" s="14">
        <f>'CLZ Pr'!H2312</f>
        <v>0</v>
      </c>
      <c r="D2312">
        <f>'CLZ Pr'!W2312</f>
        <v>0</v>
      </c>
      <c r="E2312">
        <f>'CLZ Pr'!B2312</f>
        <v>0</v>
      </c>
      <c r="F2312">
        <f>'CLZ Pr'!N2312</f>
        <v>0</v>
      </c>
      <c r="G2312">
        <f>'CLZ Pr'!X2312</f>
        <v>0</v>
      </c>
      <c r="H2312">
        <f>'CLZ Pr'!E2312</f>
        <v>0</v>
      </c>
      <c r="I2312">
        <f>'CLZ Pr'!U2312</f>
        <v>0</v>
      </c>
    </row>
    <row r="2313" spans="1:9">
      <c r="A2313" s="13" t="str">
        <f>IF('CLZ Pr'!C2313 = "", "", 'CLZ Pr'!C2313)</f>
        <v/>
      </c>
      <c r="B2313">
        <f>'CLZ Pr'!O2313</f>
        <v>0</v>
      </c>
      <c r="C2313" s="14">
        <f>'CLZ Pr'!H2313</f>
        <v>0</v>
      </c>
      <c r="D2313">
        <f>'CLZ Pr'!W2313</f>
        <v>0</v>
      </c>
      <c r="E2313">
        <f>'CLZ Pr'!B2313</f>
        <v>0</v>
      </c>
      <c r="F2313">
        <f>'CLZ Pr'!N2313</f>
        <v>0</v>
      </c>
      <c r="G2313">
        <f>'CLZ Pr'!X2313</f>
        <v>0</v>
      </c>
      <c r="H2313">
        <f>'CLZ Pr'!E2313</f>
        <v>0</v>
      </c>
      <c r="I2313">
        <f>'CLZ Pr'!U2313</f>
        <v>0</v>
      </c>
    </row>
    <row r="2314" spans="1:9">
      <c r="A2314" s="13" t="str">
        <f>IF('CLZ Pr'!C2314 = "", "", 'CLZ Pr'!C2314)</f>
        <v/>
      </c>
      <c r="B2314">
        <f>'CLZ Pr'!O2314</f>
        <v>0</v>
      </c>
      <c r="C2314" s="14">
        <f>'CLZ Pr'!H2314</f>
        <v>0</v>
      </c>
      <c r="D2314">
        <f>'CLZ Pr'!W2314</f>
        <v>0</v>
      </c>
      <c r="E2314">
        <f>'CLZ Pr'!B2314</f>
        <v>0</v>
      </c>
      <c r="F2314">
        <f>'CLZ Pr'!N2314</f>
        <v>0</v>
      </c>
      <c r="G2314">
        <f>'CLZ Pr'!X2314</f>
        <v>0</v>
      </c>
      <c r="H2314">
        <f>'CLZ Pr'!E2314</f>
        <v>0</v>
      </c>
      <c r="I2314">
        <f>'CLZ Pr'!U2314</f>
        <v>0</v>
      </c>
    </row>
    <row r="2315" spans="1:9">
      <c r="A2315" s="13" t="str">
        <f>IF('CLZ Pr'!C2315 = "", "", 'CLZ Pr'!C2315)</f>
        <v/>
      </c>
      <c r="B2315">
        <f>'CLZ Pr'!O2315</f>
        <v>0</v>
      </c>
      <c r="C2315" s="14">
        <f>'CLZ Pr'!H2315</f>
        <v>0</v>
      </c>
      <c r="D2315">
        <f>'CLZ Pr'!W2315</f>
        <v>0</v>
      </c>
      <c r="E2315">
        <f>'CLZ Pr'!B2315</f>
        <v>0</v>
      </c>
      <c r="F2315">
        <f>'CLZ Pr'!N2315</f>
        <v>0</v>
      </c>
      <c r="G2315">
        <f>'CLZ Pr'!X2315</f>
        <v>0</v>
      </c>
      <c r="H2315">
        <f>'CLZ Pr'!E2315</f>
        <v>0</v>
      </c>
      <c r="I2315">
        <f>'CLZ Pr'!U2315</f>
        <v>0</v>
      </c>
    </row>
    <row r="2316" spans="1:9">
      <c r="A2316" s="13" t="str">
        <f>IF('CLZ Pr'!C2316 = "", "", 'CLZ Pr'!C2316)</f>
        <v/>
      </c>
      <c r="B2316">
        <f>'CLZ Pr'!O2316</f>
        <v>0</v>
      </c>
      <c r="C2316" s="14">
        <f>'CLZ Pr'!H2316</f>
        <v>0</v>
      </c>
      <c r="D2316">
        <f>'CLZ Pr'!W2316</f>
        <v>0</v>
      </c>
      <c r="E2316">
        <f>'CLZ Pr'!B2316</f>
        <v>0</v>
      </c>
      <c r="F2316">
        <f>'CLZ Pr'!N2316</f>
        <v>0</v>
      </c>
      <c r="G2316">
        <f>'CLZ Pr'!X2316</f>
        <v>0</v>
      </c>
      <c r="H2316">
        <f>'CLZ Pr'!E2316</f>
        <v>0</v>
      </c>
      <c r="I2316">
        <f>'CLZ Pr'!U2316</f>
        <v>0</v>
      </c>
    </row>
    <row r="2317" spans="1:9">
      <c r="A2317" s="13" t="str">
        <f>IF('CLZ Pr'!C2317 = "", "", 'CLZ Pr'!C2317)</f>
        <v/>
      </c>
      <c r="B2317">
        <f>'CLZ Pr'!O2317</f>
        <v>0</v>
      </c>
      <c r="C2317" s="14">
        <f>'CLZ Pr'!H2317</f>
        <v>0</v>
      </c>
      <c r="D2317">
        <f>'CLZ Pr'!W2317</f>
        <v>0</v>
      </c>
      <c r="E2317">
        <f>'CLZ Pr'!B2317</f>
        <v>0</v>
      </c>
      <c r="F2317">
        <f>'CLZ Pr'!N2317</f>
        <v>0</v>
      </c>
      <c r="G2317">
        <f>'CLZ Pr'!X2317</f>
        <v>0</v>
      </c>
      <c r="H2317">
        <f>'CLZ Pr'!E2317</f>
        <v>0</v>
      </c>
      <c r="I2317">
        <f>'CLZ Pr'!U2317</f>
        <v>0</v>
      </c>
    </row>
    <row r="2318" spans="1:9">
      <c r="A2318" s="13" t="str">
        <f>IF('CLZ Pr'!C2318 = "", "", 'CLZ Pr'!C2318)</f>
        <v/>
      </c>
      <c r="B2318">
        <f>'CLZ Pr'!O2318</f>
        <v>0</v>
      </c>
      <c r="C2318" s="14">
        <f>'CLZ Pr'!H2318</f>
        <v>0</v>
      </c>
      <c r="D2318">
        <f>'CLZ Pr'!W2318</f>
        <v>0</v>
      </c>
      <c r="E2318">
        <f>'CLZ Pr'!B2318</f>
        <v>0</v>
      </c>
      <c r="F2318">
        <f>'CLZ Pr'!N2318</f>
        <v>0</v>
      </c>
      <c r="G2318">
        <f>'CLZ Pr'!X2318</f>
        <v>0</v>
      </c>
      <c r="H2318">
        <f>'CLZ Pr'!E2318</f>
        <v>0</v>
      </c>
      <c r="I2318">
        <f>'CLZ Pr'!U2318</f>
        <v>0</v>
      </c>
    </row>
    <row r="2319" spans="1:9">
      <c r="A2319" s="13" t="str">
        <f>IF('CLZ Pr'!C2319 = "", "", 'CLZ Pr'!C2319)</f>
        <v/>
      </c>
      <c r="B2319">
        <f>'CLZ Pr'!O2319</f>
        <v>0</v>
      </c>
      <c r="C2319" s="14">
        <f>'CLZ Pr'!H2319</f>
        <v>0</v>
      </c>
      <c r="D2319">
        <f>'CLZ Pr'!W2319</f>
        <v>0</v>
      </c>
      <c r="E2319">
        <f>'CLZ Pr'!B2319</f>
        <v>0</v>
      </c>
      <c r="F2319">
        <f>'CLZ Pr'!N2319</f>
        <v>0</v>
      </c>
      <c r="G2319">
        <f>'CLZ Pr'!X2319</f>
        <v>0</v>
      </c>
      <c r="H2319">
        <f>'CLZ Pr'!E2319</f>
        <v>0</v>
      </c>
      <c r="I2319">
        <f>'CLZ Pr'!U2319</f>
        <v>0</v>
      </c>
    </row>
    <row r="2320" spans="1:9">
      <c r="A2320" s="13" t="str">
        <f>IF('CLZ Pr'!C2320 = "", "", 'CLZ Pr'!C2320)</f>
        <v/>
      </c>
      <c r="B2320">
        <f>'CLZ Pr'!O2320</f>
        <v>0</v>
      </c>
      <c r="C2320" s="14">
        <f>'CLZ Pr'!H2320</f>
        <v>0</v>
      </c>
      <c r="D2320">
        <f>'CLZ Pr'!W2320</f>
        <v>0</v>
      </c>
      <c r="E2320">
        <f>'CLZ Pr'!B2320</f>
        <v>0</v>
      </c>
      <c r="F2320">
        <f>'CLZ Pr'!N2320</f>
        <v>0</v>
      </c>
      <c r="G2320">
        <f>'CLZ Pr'!X2320</f>
        <v>0</v>
      </c>
      <c r="H2320">
        <f>'CLZ Pr'!E2320</f>
        <v>0</v>
      </c>
      <c r="I2320">
        <f>'CLZ Pr'!U2320</f>
        <v>0</v>
      </c>
    </row>
    <row r="2321" spans="1:9">
      <c r="A2321" s="13" t="str">
        <f>IF('CLZ Pr'!C2321 = "", "", 'CLZ Pr'!C2321)</f>
        <v/>
      </c>
      <c r="B2321">
        <f>'CLZ Pr'!O2321</f>
        <v>0</v>
      </c>
      <c r="C2321" s="14">
        <f>'CLZ Pr'!H2321</f>
        <v>0</v>
      </c>
      <c r="D2321">
        <f>'CLZ Pr'!W2321</f>
        <v>0</v>
      </c>
      <c r="E2321">
        <f>'CLZ Pr'!B2321</f>
        <v>0</v>
      </c>
      <c r="F2321">
        <f>'CLZ Pr'!N2321</f>
        <v>0</v>
      </c>
      <c r="G2321">
        <f>'CLZ Pr'!X2321</f>
        <v>0</v>
      </c>
      <c r="H2321">
        <f>'CLZ Pr'!E2321</f>
        <v>0</v>
      </c>
      <c r="I2321">
        <f>'CLZ Pr'!U2321</f>
        <v>0</v>
      </c>
    </row>
    <row r="2322" spans="1:9">
      <c r="A2322" s="13" t="str">
        <f>IF('CLZ Pr'!C2322 = "", "", 'CLZ Pr'!C2322)</f>
        <v/>
      </c>
      <c r="B2322">
        <f>'CLZ Pr'!O2322</f>
        <v>0</v>
      </c>
      <c r="C2322" s="14">
        <f>'CLZ Pr'!H2322</f>
        <v>0</v>
      </c>
      <c r="D2322">
        <f>'CLZ Pr'!W2322</f>
        <v>0</v>
      </c>
      <c r="E2322">
        <f>'CLZ Pr'!B2322</f>
        <v>0</v>
      </c>
      <c r="F2322">
        <f>'CLZ Pr'!N2322</f>
        <v>0</v>
      </c>
      <c r="G2322">
        <f>'CLZ Pr'!X2322</f>
        <v>0</v>
      </c>
      <c r="H2322">
        <f>'CLZ Pr'!E2322</f>
        <v>0</v>
      </c>
      <c r="I2322">
        <f>'CLZ Pr'!U2322</f>
        <v>0</v>
      </c>
    </row>
    <row r="2323" spans="1:9">
      <c r="A2323" s="13" t="str">
        <f>IF('CLZ Pr'!C2323 = "", "", 'CLZ Pr'!C2323)</f>
        <v/>
      </c>
      <c r="B2323">
        <f>'CLZ Pr'!O2323</f>
        <v>0</v>
      </c>
      <c r="C2323" s="14">
        <f>'CLZ Pr'!H2323</f>
        <v>0</v>
      </c>
      <c r="D2323">
        <f>'CLZ Pr'!W2323</f>
        <v>0</v>
      </c>
      <c r="E2323">
        <f>'CLZ Pr'!B2323</f>
        <v>0</v>
      </c>
      <c r="F2323">
        <f>'CLZ Pr'!N2323</f>
        <v>0</v>
      </c>
      <c r="G2323">
        <f>'CLZ Pr'!X2323</f>
        <v>0</v>
      </c>
      <c r="H2323">
        <f>'CLZ Pr'!E2323</f>
        <v>0</v>
      </c>
      <c r="I2323">
        <f>'CLZ Pr'!U2323</f>
        <v>0</v>
      </c>
    </row>
    <row r="2324" spans="1:9">
      <c r="A2324" s="13" t="str">
        <f>IF('CLZ Pr'!C2324 = "", "", 'CLZ Pr'!C2324)</f>
        <v/>
      </c>
      <c r="B2324">
        <f>'CLZ Pr'!O2324</f>
        <v>0</v>
      </c>
      <c r="C2324" s="14">
        <f>'CLZ Pr'!H2324</f>
        <v>0</v>
      </c>
      <c r="D2324">
        <f>'CLZ Pr'!W2324</f>
        <v>0</v>
      </c>
      <c r="E2324">
        <f>'CLZ Pr'!B2324</f>
        <v>0</v>
      </c>
      <c r="F2324">
        <f>'CLZ Pr'!N2324</f>
        <v>0</v>
      </c>
      <c r="G2324">
        <f>'CLZ Pr'!X2324</f>
        <v>0</v>
      </c>
      <c r="H2324">
        <f>'CLZ Pr'!E2324</f>
        <v>0</v>
      </c>
      <c r="I2324">
        <f>'CLZ Pr'!U2324</f>
        <v>0</v>
      </c>
    </row>
    <row r="2325" spans="1:9">
      <c r="A2325" s="13" t="str">
        <f>IF('CLZ Pr'!C2325 = "", "", 'CLZ Pr'!C2325)</f>
        <v/>
      </c>
      <c r="B2325">
        <f>'CLZ Pr'!O2325</f>
        <v>0</v>
      </c>
      <c r="C2325" s="14">
        <f>'CLZ Pr'!H2325</f>
        <v>0</v>
      </c>
      <c r="D2325">
        <f>'CLZ Pr'!W2325</f>
        <v>0</v>
      </c>
      <c r="E2325">
        <f>'CLZ Pr'!B2325</f>
        <v>0</v>
      </c>
      <c r="F2325">
        <f>'CLZ Pr'!N2325</f>
        <v>0</v>
      </c>
      <c r="G2325">
        <f>'CLZ Pr'!X2325</f>
        <v>0</v>
      </c>
      <c r="H2325">
        <f>'CLZ Pr'!E2325</f>
        <v>0</v>
      </c>
      <c r="I2325">
        <f>'CLZ Pr'!U2325</f>
        <v>0</v>
      </c>
    </row>
    <row r="2326" spans="1:9">
      <c r="A2326" s="13" t="str">
        <f>IF('CLZ Pr'!C2326 = "", "", 'CLZ Pr'!C2326)</f>
        <v/>
      </c>
      <c r="B2326">
        <f>'CLZ Pr'!O2326</f>
        <v>0</v>
      </c>
      <c r="C2326" s="14">
        <f>'CLZ Pr'!H2326</f>
        <v>0</v>
      </c>
      <c r="D2326">
        <f>'CLZ Pr'!W2326</f>
        <v>0</v>
      </c>
      <c r="E2326">
        <f>'CLZ Pr'!B2326</f>
        <v>0</v>
      </c>
      <c r="F2326">
        <f>'CLZ Pr'!N2326</f>
        <v>0</v>
      </c>
      <c r="G2326">
        <f>'CLZ Pr'!X2326</f>
        <v>0</v>
      </c>
      <c r="H2326">
        <f>'CLZ Pr'!E2326</f>
        <v>0</v>
      </c>
      <c r="I2326">
        <f>'CLZ Pr'!U2326</f>
        <v>0</v>
      </c>
    </row>
    <row r="2327" spans="1:9">
      <c r="A2327" s="13" t="str">
        <f>IF('CLZ Pr'!C2327 = "", "", 'CLZ Pr'!C2327)</f>
        <v/>
      </c>
      <c r="B2327">
        <f>'CLZ Pr'!O2327</f>
        <v>0</v>
      </c>
      <c r="C2327" s="14">
        <f>'CLZ Pr'!H2327</f>
        <v>0</v>
      </c>
      <c r="D2327">
        <f>'CLZ Pr'!W2327</f>
        <v>0</v>
      </c>
      <c r="E2327">
        <f>'CLZ Pr'!B2327</f>
        <v>0</v>
      </c>
      <c r="F2327">
        <f>'CLZ Pr'!N2327</f>
        <v>0</v>
      </c>
      <c r="G2327">
        <f>'CLZ Pr'!X2327</f>
        <v>0</v>
      </c>
      <c r="H2327">
        <f>'CLZ Pr'!E2327</f>
        <v>0</v>
      </c>
      <c r="I2327">
        <f>'CLZ Pr'!U2327</f>
        <v>0</v>
      </c>
    </row>
    <row r="2328" spans="1:9">
      <c r="A2328" s="13" t="str">
        <f>IF('CLZ Pr'!C2328 = "", "", 'CLZ Pr'!C2328)</f>
        <v/>
      </c>
      <c r="B2328">
        <f>'CLZ Pr'!O2328</f>
        <v>0</v>
      </c>
      <c r="C2328" s="14">
        <f>'CLZ Pr'!H2328</f>
        <v>0</v>
      </c>
      <c r="D2328">
        <f>'CLZ Pr'!W2328</f>
        <v>0</v>
      </c>
      <c r="E2328">
        <f>'CLZ Pr'!B2328</f>
        <v>0</v>
      </c>
      <c r="F2328">
        <f>'CLZ Pr'!N2328</f>
        <v>0</v>
      </c>
      <c r="G2328">
        <f>'CLZ Pr'!X2328</f>
        <v>0</v>
      </c>
      <c r="H2328">
        <f>'CLZ Pr'!E2328</f>
        <v>0</v>
      </c>
      <c r="I2328">
        <f>'CLZ Pr'!U2328</f>
        <v>0</v>
      </c>
    </row>
    <row r="2329" spans="1:9">
      <c r="A2329" s="13" t="str">
        <f>IF('CLZ Pr'!C2329 = "", "", 'CLZ Pr'!C2329)</f>
        <v/>
      </c>
      <c r="B2329">
        <f>'CLZ Pr'!O2329</f>
        <v>0</v>
      </c>
      <c r="C2329" s="14">
        <f>'CLZ Pr'!H2329</f>
        <v>0</v>
      </c>
      <c r="D2329">
        <f>'CLZ Pr'!W2329</f>
        <v>0</v>
      </c>
      <c r="E2329">
        <f>'CLZ Pr'!B2329</f>
        <v>0</v>
      </c>
      <c r="F2329">
        <f>'CLZ Pr'!N2329</f>
        <v>0</v>
      </c>
      <c r="G2329">
        <f>'CLZ Pr'!X2329</f>
        <v>0</v>
      </c>
      <c r="H2329">
        <f>'CLZ Pr'!E2329</f>
        <v>0</v>
      </c>
      <c r="I2329">
        <f>'CLZ Pr'!U2329</f>
        <v>0</v>
      </c>
    </row>
    <row r="2330" spans="1:9">
      <c r="A2330" s="13" t="str">
        <f>IF('CLZ Pr'!C2330 = "", "", 'CLZ Pr'!C2330)</f>
        <v/>
      </c>
      <c r="B2330">
        <f>'CLZ Pr'!O2330</f>
        <v>0</v>
      </c>
      <c r="C2330" s="14">
        <f>'CLZ Pr'!H2330</f>
        <v>0</v>
      </c>
      <c r="D2330">
        <f>'CLZ Pr'!W2330</f>
        <v>0</v>
      </c>
      <c r="E2330">
        <f>'CLZ Pr'!B2330</f>
        <v>0</v>
      </c>
      <c r="F2330">
        <f>'CLZ Pr'!N2330</f>
        <v>0</v>
      </c>
      <c r="G2330">
        <f>'CLZ Pr'!X2330</f>
        <v>0</v>
      </c>
      <c r="H2330">
        <f>'CLZ Pr'!E2330</f>
        <v>0</v>
      </c>
      <c r="I2330">
        <f>'CLZ Pr'!U2330</f>
        <v>0</v>
      </c>
    </row>
    <row r="2331" spans="1:9">
      <c r="A2331" s="13" t="str">
        <f>IF('CLZ Pr'!C2331 = "", "", 'CLZ Pr'!C2331)</f>
        <v/>
      </c>
      <c r="B2331">
        <f>'CLZ Pr'!O2331</f>
        <v>0</v>
      </c>
      <c r="C2331" s="14">
        <f>'CLZ Pr'!H2331</f>
        <v>0</v>
      </c>
      <c r="D2331">
        <f>'CLZ Pr'!W2331</f>
        <v>0</v>
      </c>
      <c r="E2331">
        <f>'CLZ Pr'!B2331</f>
        <v>0</v>
      </c>
      <c r="F2331">
        <f>'CLZ Pr'!N2331</f>
        <v>0</v>
      </c>
      <c r="G2331">
        <f>'CLZ Pr'!X2331</f>
        <v>0</v>
      </c>
      <c r="H2331">
        <f>'CLZ Pr'!E2331</f>
        <v>0</v>
      </c>
      <c r="I2331">
        <f>'CLZ Pr'!U2331</f>
        <v>0</v>
      </c>
    </row>
    <row r="2332" spans="1:9">
      <c r="A2332" s="13" t="str">
        <f>IF('CLZ Pr'!C2332 = "", "", 'CLZ Pr'!C2332)</f>
        <v/>
      </c>
      <c r="B2332">
        <f>'CLZ Pr'!O2332</f>
        <v>0</v>
      </c>
      <c r="C2332" s="14">
        <f>'CLZ Pr'!H2332</f>
        <v>0</v>
      </c>
      <c r="D2332">
        <f>'CLZ Pr'!W2332</f>
        <v>0</v>
      </c>
      <c r="E2332">
        <f>'CLZ Pr'!B2332</f>
        <v>0</v>
      </c>
      <c r="F2332">
        <f>'CLZ Pr'!N2332</f>
        <v>0</v>
      </c>
      <c r="G2332">
        <f>'CLZ Pr'!X2332</f>
        <v>0</v>
      </c>
      <c r="H2332">
        <f>'CLZ Pr'!E2332</f>
        <v>0</v>
      </c>
      <c r="I2332">
        <f>'CLZ Pr'!U2332</f>
        <v>0</v>
      </c>
    </row>
    <row r="2333" spans="1:9">
      <c r="A2333" s="13" t="str">
        <f>IF('CLZ Pr'!C2333 = "", "", 'CLZ Pr'!C2333)</f>
        <v/>
      </c>
      <c r="B2333">
        <f>'CLZ Pr'!O2333</f>
        <v>0</v>
      </c>
      <c r="C2333" s="14">
        <f>'CLZ Pr'!H2333</f>
        <v>0</v>
      </c>
      <c r="D2333">
        <f>'CLZ Pr'!W2333</f>
        <v>0</v>
      </c>
      <c r="E2333">
        <f>'CLZ Pr'!B2333</f>
        <v>0</v>
      </c>
      <c r="F2333">
        <f>'CLZ Pr'!N2333</f>
        <v>0</v>
      </c>
      <c r="G2333">
        <f>'CLZ Pr'!X2333</f>
        <v>0</v>
      </c>
      <c r="H2333">
        <f>'CLZ Pr'!E2333</f>
        <v>0</v>
      </c>
      <c r="I2333">
        <f>'CLZ Pr'!U2333</f>
        <v>0</v>
      </c>
    </row>
    <row r="2334" spans="1:9">
      <c r="A2334" s="13" t="str">
        <f>IF('CLZ Pr'!C2334 = "", "", 'CLZ Pr'!C2334)</f>
        <v/>
      </c>
      <c r="B2334">
        <f>'CLZ Pr'!O2334</f>
        <v>0</v>
      </c>
      <c r="C2334" s="14">
        <f>'CLZ Pr'!H2334</f>
        <v>0</v>
      </c>
      <c r="D2334">
        <f>'CLZ Pr'!W2334</f>
        <v>0</v>
      </c>
      <c r="E2334">
        <f>'CLZ Pr'!B2334</f>
        <v>0</v>
      </c>
      <c r="F2334">
        <f>'CLZ Pr'!N2334</f>
        <v>0</v>
      </c>
      <c r="G2334">
        <f>'CLZ Pr'!X2334</f>
        <v>0</v>
      </c>
      <c r="H2334">
        <f>'CLZ Pr'!E2334</f>
        <v>0</v>
      </c>
      <c r="I2334">
        <f>'CLZ Pr'!U2334</f>
        <v>0</v>
      </c>
    </row>
    <row r="2335" spans="1:9">
      <c r="A2335" s="13" t="str">
        <f>IF('CLZ Pr'!C2335 = "", "", 'CLZ Pr'!C2335)</f>
        <v/>
      </c>
      <c r="B2335">
        <f>'CLZ Pr'!O2335</f>
        <v>0</v>
      </c>
      <c r="C2335" s="14">
        <f>'CLZ Pr'!H2335</f>
        <v>0</v>
      </c>
      <c r="D2335">
        <f>'CLZ Pr'!W2335</f>
        <v>0</v>
      </c>
      <c r="E2335">
        <f>'CLZ Pr'!B2335</f>
        <v>0</v>
      </c>
      <c r="F2335">
        <f>'CLZ Pr'!N2335</f>
        <v>0</v>
      </c>
      <c r="G2335">
        <f>'CLZ Pr'!X2335</f>
        <v>0</v>
      </c>
      <c r="H2335">
        <f>'CLZ Pr'!E2335</f>
        <v>0</v>
      </c>
      <c r="I2335">
        <f>'CLZ Pr'!U2335</f>
        <v>0</v>
      </c>
    </row>
    <row r="2336" spans="1:9">
      <c r="A2336" s="13" t="str">
        <f>IF('CLZ Pr'!C2336 = "", "", 'CLZ Pr'!C2336)</f>
        <v/>
      </c>
      <c r="B2336">
        <f>'CLZ Pr'!O2336</f>
        <v>0</v>
      </c>
      <c r="C2336" s="14">
        <f>'CLZ Pr'!H2336</f>
        <v>0</v>
      </c>
      <c r="D2336">
        <f>'CLZ Pr'!W2336</f>
        <v>0</v>
      </c>
      <c r="E2336">
        <f>'CLZ Pr'!B2336</f>
        <v>0</v>
      </c>
      <c r="F2336">
        <f>'CLZ Pr'!N2336</f>
        <v>0</v>
      </c>
      <c r="G2336">
        <f>'CLZ Pr'!X2336</f>
        <v>0</v>
      </c>
      <c r="H2336">
        <f>'CLZ Pr'!E2336</f>
        <v>0</v>
      </c>
      <c r="I2336">
        <f>'CLZ Pr'!U2336</f>
        <v>0</v>
      </c>
    </row>
    <row r="2337" spans="1:9">
      <c r="A2337" s="13" t="str">
        <f>IF('CLZ Pr'!C2337 = "", "", 'CLZ Pr'!C2337)</f>
        <v/>
      </c>
      <c r="B2337">
        <f>'CLZ Pr'!O2337</f>
        <v>0</v>
      </c>
      <c r="C2337" s="14">
        <f>'CLZ Pr'!H2337</f>
        <v>0</v>
      </c>
      <c r="D2337">
        <f>'CLZ Pr'!W2337</f>
        <v>0</v>
      </c>
      <c r="E2337">
        <f>'CLZ Pr'!B2337</f>
        <v>0</v>
      </c>
      <c r="F2337">
        <f>'CLZ Pr'!N2337</f>
        <v>0</v>
      </c>
      <c r="G2337">
        <f>'CLZ Pr'!X2337</f>
        <v>0</v>
      </c>
      <c r="H2337">
        <f>'CLZ Pr'!E2337</f>
        <v>0</v>
      </c>
      <c r="I2337">
        <f>'CLZ Pr'!U2337</f>
        <v>0</v>
      </c>
    </row>
    <row r="2338" spans="1:9">
      <c r="A2338" s="13" t="str">
        <f>IF('CLZ Pr'!C2338 = "", "", 'CLZ Pr'!C2338)</f>
        <v/>
      </c>
      <c r="B2338">
        <f>'CLZ Pr'!O2338</f>
        <v>0</v>
      </c>
      <c r="C2338" s="14">
        <f>'CLZ Pr'!H2338</f>
        <v>0</v>
      </c>
      <c r="D2338">
        <f>'CLZ Pr'!W2338</f>
        <v>0</v>
      </c>
      <c r="E2338">
        <f>'CLZ Pr'!B2338</f>
        <v>0</v>
      </c>
      <c r="F2338">
        <f>'CLZ Pr'!N2338</f>
        <v>0</v>
      </c>
      <c r="G2338">
        <f>'CLZ Pr'!X2338</f>
        <v>0</v>
      </c>
      <c r="H2338">
        <f>'CLZ Pr'!E2338</f>
        <v>0</v>
      </c>
      <c r="I2338">
        <f>'CLZ Pr'!U2338</f>
        <v>0</v>
      </c>
    </row>
    <row r="2339" spans="1:9">
      <c r="A2339" s="13" t="str">
        <f>IF('CLZ Pr'!C2339 = "", "", 'CLZ Pr'!C2339)</f>
        <v/>
      </c>
      <c r="B2339">
        <f>'CLZ Pr'!O2339</f>
        <v>0</v>
      </c>
      <c r="C2339" s="14">
        <f>'CLZ Pr'!H2339</f>
        <v>0</v>
      </c>
      <c r="D2339">
        <f>'CLZ Pr'!W2339</f>
        <v>0</v>
      </c>
      <c r="E2339">
        <f>'CLZ Pr'!B2339</f>
        <v>0</v>
      </c>
      <c r="F2339">
        <f>'CLZ Pr'!N2339</f>
        <v>0</v>
      </c>
      <c r="G2339">
        <f>'CLZ Pr'!X2339</f>
        <v>0</v>
      </c>
      <c r="H2339">
        <f>'CLZ Pr'!E2339</f>
        <v>0</v>
      </c>
      <c r="I2339">
        <f>'CLZ Pr'!U2339</f>
        <v>0</v>
      </c>
    </row>
    <row r="2340" spans="1:9">
      <c r="A2340" s="13" t="str">
        <f>IF('CLZ Pr'!C2340 = "", "", 'CLZ Pr'!C2340)</f>
        <v/>
      </c>
      <c r="B2340">
        <f>'CLZ Pr'!O2340</f>
        <v>0</v>
      </c>
      <c r="C2340" s="14">
        <f>'CLZ Pr'!H2340</f>
        <v>0</v>
      </c>
      <c r="D2340">
        <f>'CLZ Pr'!W2340</f>
        <v>0</v>
      </c>
      <c r="E2340">
        <f>'CLZ Pr'!B2340</f>
        <v>0</v>
      </c>
      <c r="F2340">
        <f>'CLZ Pr'!N2340</f>
        <v>0</v>
      </c>
      <c r="G2340">
        <f>'CLZ Pr'!X2340</f>
        <v>0</v>
      </c>
      <c r="H2340">
        <f>'CLZ Pr'!E2340</f>
        <v>0</v>
      </c>
      <c r="I2340">
        <f>'CLZ Pr'!U2340</f>
        <v>0</v>
      </c>
    </row>
    <row r="2341" spans="1:9">
      <c r="A2341" s="13" t="str">
        <f>IF('CLZ Pr'!C2341 = "", "", 'CLZ Pr'!C2341)</f>
        <v/>
      </c>
      <c r="B2341">
        <f>'CLZ Pr'!O2341</f>
        <v>0</v>
      </c>
      <c r="C2341" s="14">
        <f>'CLZ Pr'!H2341</f>
        <v>0</v>
      </c>
      <c r="D2341">
        <f>'CLZ Pr'!W2341</f>
        <v>0</v>
      </c>
      <c r="E2341">
        <f>'CLZ Pr'!B2341</f>
        <v>0</v>
      </c>
      <c r="F2341">
        <f>'CLZ Pr'!N2341</f>
        <v>0</v>
      </c>
      <c r="G2341">
        <f>'CLZ Pr'!X2341</f>
        <v>0</v>
      </c>
      <c r="H2341">
        <f>'CLZ Pr'!E2341</f>
        <v>0</v>
      </c>
      <c r="I2341">
        <f>'CLZ Pr'!U2341</f>
        <v>0</v>
      </c>
    </row>
    <row r="2342" spans="1:9">
      <c r="A2342" s="13" t="str">
        <f>IF('CLZ Pr'!C2342 = "", "", 'CLZ Pr'!C2342)</f>
        <v/>
      </c>
      <c r="B2342">
        <f>'CLZ Pr'!O2342</f>
        <v>0</v>
      </c>
      <c r="C2342" s="14">
        <f>'CLZ Pr'!H2342</f>
        <v>0</v>
      </c>
      <c r="D2342">
        <f>'CLZ Pr'!W2342</f>
        <v>0</v>
      </c>
      <c r="E2342">
        <f>'CLZ Pr'!B2342</f>
        <v>0</v>
      </c>
      <c r="F2342">
        <f>'CLZ Pr'!N2342</f>
        <v>0</v>
      </c>
      <c r="G2342">
        <f>'CLZ Pr'!X2342</f>
        <v>0</v>
      </c>
      <c r="H2342">
        <f>'CLZ Pr'!E2342</f>
        <v>0</v>
      </c>
      <c r="I2342">
        <f>'CLZ Pr'!U2342</f>
        <v>0</v>
      </c>
    </row>
    <row r="2343" spans="1:9">
      <c r="A2343" s="13" t="str">
        <f>IF('CLZ Pr'!C2343 = "", "", 'CLZ Pr'!C2343)</f>
        <v/>
      </c>
      <c r="B2343">
        <f>'CLZ Pr'!O2343</f>
        <v>0</v>
      </c>
      <c r="C2343" s="14">
        <f>'CLZ Pr'!H2343</f>
        <v>0</v>
      </c>
      <c r="D2343">
        <f>'CLZ Pr'!W2343</f>
        <v>0</v>
      </c>
      <c r="E2343">
        <f>'CLZ Pr'!B2343</f>
        <v>0</v>
      </c>
      <c r="F2343">
        <f>'CLZ Pr'!N2343</f>
        <v>0</v>
      </c>
      <c r="G2343">
        <f>'CLZ Pr'!X2343</f>
        <v>0</v>
      </c>
      <c r="H2343">
        <f>'CLZ Pr'!E2343</f>
        <v>0</v>
      </c>
      <c r="I2343">
        <f>'CLZ Pr'!U2343</f>
        <v>0</v>
      </c>
    </row>
    <row r="2344" spans="1:9">
      <c r="A2344" s="13" t="str">
        <f>IF('CLZ Pr'!C2344 = "", "", 'CLZ Pr'!C2344)</f>
        <v/>
      </c>
      <c r="B2344">
        <f>'CLZ Pr'!O2344</f>
        <v>0</v>
      </c>
      <c r="C2344" s="14">
        <f>'CLZ Pr'!H2344</f>
        <v>0</v>
      </c>
      <c r="D2344">
        <f>'CLZ Pr'!W2344</f>
        <v>0</v>
      </c>
      <c r="E2344">
        <f>'CLZ Pr'!B2344</f>
        <v>0</v>
      </c>
      <c r="F2344">
        <f>'CLZ Pr'!N2344</f>
        <v>0</v>
      </c>
      <c r="G2344">
        <f>'CLZ Pr'!X2344</f>
        <v>0</v>
      </c>
      <c r="H2344">
        <f>'CLZ Pr'!E2344</f>
        <v>0</v>
      </c>
      <c r="I2344">
        <f>'CLZ Pr'!U2344</f>
        <v>0</v>
      </c>
    </row>
    <row r="2345" spans="1:9">
      <c r="A2345" s="13" t="str">
        <f>IF('CLZ Pr'!C2345 = "", "", 'CLZ Pr'!C2345)</f>
        <v/>
      </c>
      <c r="B2345">
        <f>'CLZ Pr'!O2345</f>
        <v>0</v>
      </c>
      <c r="C2345" s="14">
        <f>'CLZ Pr'!H2345</f>
        <v>0</v>
      </c>
      <c r="D2345">
        <f>'CLZ Pr'!W2345</f>
        <v>0</v>
      </c>
      <c r="E2345">
        <f>'CLZ Pr'!B2345</f>
        <v>0</v>
      </c>
      <c r="F2345">
        <f>'CLZ Pr'!N2345</f>
        <v>0</v>
      </c>
      <c r="G2345">
        <f>'CLZ Pr'!X2345</f>
        <v>0</v>
      </c>
      <c r="H2345">
        <f>'CLZ Pr'!E2345</f>
        <v>0</v>
      </c>
      <c r="I2345">
        <f>'CLZ Pr'!U2345</f>
        <v>0</v>
      </c>
    </row>
    <row r="2346" spans="1:9">
      <c r="A2346" s="13" t="str">
        <f>IF('CLZ Pr'!C2346 = "", "", 'CLZ Pr'!C2346)</f>
        <v/>
      </c>
      <c r="B2346">
        <f>'CLZ Pr'!O2346</f>
        <v>0</v>
      </c>
      <c r="C2346" s="14">
        <f>'CLZ Pr'!H2346</f>
        <v>0</v>
      </c>
      <c r="D2346">
        <f>'CLZ Pr'!W2346</f>
        <v>0</v>
      </c>
      <c r="E2346">
        <f>'CLZ Pr'!B2346</f>
        <v>0</v>
      </c>
      <c r="F2346">
        <f>'CLZ Pr'!N2346</f>
        <v>0</v>
      </c>
      <c r="G2346">
        <f>'CLZ Pr'!X2346</f>
        <v>0</v>
      </c>
      <c r="H2346">
        <f>'CLZ Pr'!E2346</f>
        <v>0</v>
      </c>
      <c r="I2346">
        <f>'CLZ Pr'!U2346</f>
        <v>0</v>
      </c>
    </row>
    <row r="2347" spans="1:9">
      <c r="A2347" s="13" t="str">
        <f>IF('CLZ Pr'!C2347 = "", "", 'CLZ Pr'!C2347)</f>
        <v/>
      </c>
      <c r="B2347">
        <f>'CLZ Pr'!O2347</f>
        <v>0</v>
      </c>
      <c r="C2347" s="14">
        <f>'CLZ Pr'!H2347</f>
        <v>0</v>
      </c>
      <c r="D2347">
        <f>'CLZ Pr'!W2347</f>
        <v>0</v>
      </c>
      <c r="E2347">
        <f>'CLZ Pr'!B2347</f>
        <v>0</v>
      </c>
      <c r="F2347">
        <f>'CLZ Pr'!N2347</f>
        <v>0</v>
      </c>
      <c r="G2347">
        <f>'CLZ Pr'!X2347</f>
        <v>0</v>
      </c>
      <c r="H2347">
        <f>'CLZ Pr'!E2347</f>
        <v>0</v>
      </c>
      <c r="I2347">
        <f>'CLZ Pr'!U2347</f>
        <v>0</v>
      </c>
    </row>
    <row r="2348" spans="1:9">
      <c r="A2348" s="13" t="str">
        <f>IF('CLZ Pr'!C2348 = "", "", 'CLZ Pr'!C2348)</f>
        <v/>
      </c>
      <c r="B2348">
        <f>'CLZ Pr'!O2348</f>
        <v>0</v>
      </c>
      <c r="C2348" s="14">
        <f>'CLZ Pr'!H2348</f>
        <v>0</v>
      </c>
      <c r="D2348">
        <f>'CLZ Pr'!W2348</f>
        <v>0</v>
      </c>
      <c r="E2348">
        <f>'CLZ Pr'!B2348</f>
        <v>0</v>
      </c>
      <c r="F2348">
        <f>'CLZ Pr'!N2348</f>
        <v>0</v>
      </c>
      <c r="G2348">
        <f>'CLZ Pr'!X2348</f>
        <v>0</v>
      </c>
      <c r="H2348">
        <f>'CLZ Pr'!E2348</f>
        <v>0</v>
      </c>
      <c r="I2348">
        <f>'CLZ Pr'!U2348</f>
        <v>0</v>
      </c>
    </row>
    <row r="2349" spans="1:9">
      <c r="A2349" s="13" t="str">
        <f>IF('CLZ Pr'!C2349 = "", "", 'CLZ Pr'!C2349)</f>
        <v/>
      </c>
      <c r="B2349">
        <f>'CLZ Pr'!O2349</f>
        <v>0</v>
      </c>
      <c r="C2349" s="14">
        <f>'CLZ Pr'!H2349</f>
        <v>0</v>
      </c>
      <c r="D2349">
        <f>'CLZ Pr'!W2349</f>
        <v>0</v>
      </c>
      <c r="E2349">
        <f>'CLZ Pr'!B2349</f>
        <v>0</v>
      </c>
      <c r="F2349">
        <f>'CLZ Pr'!N2349</f>
        <v>0</v>
      </c>
      <c r="G2349">
        <f>'CLZ Pr'!X2349</f>
        <v>0</v>
      </c>
      <c r="H2349">
        <f>'CLZ Pr'!E2349</f>
        <v>0</v>
      </c>
      <c r="I2349">
        <f>'CLZ Pr'!U2349</f>
        <v>0</v>
      </c>
    </row>
    <row r="2350" spans="1:9">
      <c r="A2350" s="13" t="str">
        <f>IF('CLZ Pr'!C2350 = "", "", 'CLZ Pr'!C2350)</f>
        <v/>
      </c>
      <c r="B2350">
        <f>'CLZ Pr'!O2350</f>
        <v>0</v>
      </c>
      <c r="C2350" s="14">
        <f>'CLZ Pr'!H2350</f>
        <v>0</v>
      </c>
      <c r="D2350">
        <f>'CLZ Pr'!W2350</f>
        <v>0</v>
      </c>
      <c r="E2350">
        <f>'CLZ Pr'!B2350</f>
        <v>0</v>
      </c>
      <c r="F2350">
        <f>'CLZ Pr'!N2350</f>
        <v>0</v>
      </c>
      <c r="G2350">
        <f>'CLZ Pr'!X2350</f>
        <v>0</v>
      </c>
      <c r="H2350">
        <f>'CLZ Pr'!E2350</f>
        <v>0</v>
      </c>
      <c r="I2350">
        <f>'CLZ Pr'!U2350</f>
        <v>0</v>
      </c>
    </row>
    <row r="2351" spans="1:9">
      <c r="A2351" s="13" t="str">
        <f>IF('CLZ Pr'!C2351 = "", "", 'CLZ Pr'!C2351)</f>
        <v/>
      </c>
      <c r="B2351">
        <f>'CLZ Pr'!O2351</f>
        <v>0</v>
      </c>
      <c r="C2351" s="14">
        <f>'CLZ Pr'!H2351</f>
        <v>0</v>
      </c>
      <c r="D2351">
        <f>'CLZ Pr'!W2351</f>
        <v>0</v>
      </c>
      <c r="E2351">
        <f>'CLZ Pr'!B2351</f>
        <v>0</v>
      </c>
      <c r="F2351">
        <f>'CLZ Pr'!N2351</f>
        <v>0</v>
      </c>
      <c r="G2351">
        <f>'CLZ Pr'!X2351</f>
        <v>0</v>
      </c>
      <c r="H2351">
        <f>'CLZ Pr'!E2351</f>
        <v>0</v>
      </c>
      <c r="I2351">
        <f>'CLZ Pr'!U2351</f>
        <v>0</v>
      </c>
    </row>
    <row r="2352" spans="1:9">
      <c r="A2352" s="13" t="str">
        <f>IF('CLZ Pr'!C2352 = "", "", 'CLZ Pr'!C2352)</f>
        <v/>
      </c>
      <c r="B2352">
        <f>'CLZ Pr'!O2352</f>
        <v>0</v>
      </c>
      <c r="C2352" s="14">
        <f>'CLZ Pr'!H2352</f>
        <v>0</v>
      </c>
      <c r="D2352">
        <f>'CLZ Pr'!W2352</f>
        <v>0</v>
      </c>
      <c r="E2352">
        <f>'CLZ Pr'!B2352</f>
        <v>0</v>
      </c>
      <c r="F2352">
        <f>'CLZ Pr'!N2352</f>
        <v>0</v>
      </c>
      <c r="G2352">
        <f>'CLZ Pr'!X2352</f>
        <v>0</v>
      </c>
      <c r="H2352">
        <f>'CLZ Pr'!E2352</f>
        <v>0</v>
      </c>
      <c r="I2352">
        <f>'CLZ Pr'!U2352</f>
        <v>0</v>
      </c>
    </row>
    <row r="2353" spans="1:9">
      <c r="A2353" s="13" t="str">
        <f>IF('CLZ Pr'!C2353 = "", "", 'CLZ Pr'!C2353)</f>
        <v/>
      </c>
      <c r="B2353">
        <f>'CLZ Pr'!O2353</f>
        <v>0</v>
      </c>
      <c r="C2353" s="14">
        <f>'CLZ Pr'!H2353</f>
        <v>0</v>
      </c>
      <c r="D2353">
        <f>'CLZ Pr'!W2353</f>
        <v>0</v>
      </c>
      <c r="E2353">
        <f>'CLZ Pr'!B2353</f>
        <v>0</v>
      </c>
      <c r="F2353">
        <f>'CLZ Pr'!N2353</f>
        <v>0</v>
      </c>
      <c r="G2353">
        <f>'CLZ Pr'!X2353</f>
        <v>0</v>
      </c>
      <c r="H2353">
        <f>'CLZ Pr'!E2353</f>
        <v>0</v>
      </c>
      <c r="I2353">
        <f>'CLZ Pr'!U2353</f>
        <v>0</v>
      </c>
    </row>
    <row r="2354" spans="1:9">
      <c r="A2354" s="13" t="str">
        <f>IF('CLZ Pr'!C2354 = "", "", 'CLZ Pr'!C2354)</f>
        <v/>
      </c>
      <c r="B2354">
        <f>'CLZ Pr'!O2354</f>
        <v>0</v>
      </c>
      <c r="C2354" s="14">
        <f>'CLZ Pr'!H2354</f>
        <v>0</v>
      </c>
      <c r="D2354">
        <f>'CLZ Pr'!W2354</f>
        <v>0</v>
      </c>
      <c r="E2354">
        <f>'CLZ Pr'!B2354</f>
        <v>0</v>
      </c>
      <c r="F2354">
        <f>'CLZ Pr'!N2354</f>
        <v>0</v>
      </c>
      <c r="G2354">
        <f>'CLZ Pr'!X2354</f>
        <v>0</v>
      </c>
      <c r="H2354">
        <f>'CLZ Pr'!E2354</f>
        <v>0</v>
      </c>
      <c r="I2354">
        <f>'CLZ Pr'!U2354</f>
        <v>0</v>
      </c>
    </row>
    <row r="2355" spans="1:9">
      <c r="A2355" s="13" t="str">
        <f>IF('CLZ Pr'!C2355 = "", "", 'CLZ Pr'!C2355)</f>
        <v/>
      </c>
      <c r="B2355">
        <f>'CLZ Pr'!O2355</f>
        <v>0</v>
      </c>
      <c r="C2355" s="14">
        <f>'CLZ Pr'!H2355</f>
        <v>0</v>
      </c>
      <c r="D2355">
        <f>'CLZ Pr'!W2355</f>
        <v>0</v>
      </c>
      <c r="E2355">
        <f>'CLZ Pr'!B2355</f>
        <v>0</v>
      </c>
      <c r="F2355">
        <f>'CLZ Pr'!N2355</f>
        <v>0</v>
      </c>
      <c r="G2355">
        <f>'CLZ Pr'!X2355</f>
        <v>0</v>
      </c>
      <c r="H2355">
        <f>'CLZ Pr'!E2355</f>
        <v>0</v>
      </c>
      <c r="I2355">
        <f>'CLZ Pr'!U2355</f>
        <v>0</v>
      </c>
    </row>
    <row r="2356" spans="1:9">
      <c r="A2356" s="13" t="str">
        <f>IF('CLZ Pr'!C2356 = "", "", 'CLZ Pr'!C2356)</f>
        <v/>
      </c>
      <c r="B2356">
        <f>'CLZ Pr'!O2356</f>
        <v>0</v>
      </c>
      <c r="C2356" s="14">
        <f>'CLZ Pr'!H2356</f>
        <v>0</v>
      </c>
      <c r="D2356">
        <f>'CLZ Pr'!W2356</f>
        <v>0</v>
      </c>
      <c r="E2356">
        <f>'CLZ Pr'!B2356</f>
        <v>0</v>
      </c>
      <c r="F2356">
        <f>'CLZ Pr'!N2356</f>
        <v>0</v>
      </c>
      <c r="G2356">
        <f>'CLZ Pr'!X2356</f>
        <v>0</v>
      </c>
      <c r="H2356">
        <f>'CLZ Pr'!E2356</f>
        <v>0</v>
      </c>
      <c r="I2356">
        <f>'CLZ Pr'!U2356</f>
        <v>0</v>
      </c>
    </row>
    <row r="2357" spans="1:9">
      <c r="A2357" s="13" t="str">
        <f>IF('CLZ Pr'!C2357 = "", "", 'CLZ Pr'!C2357)</f>
        <v/>
      </c>
      <c r="B2357">
        <f>'CLZ Pr'!O2357</f>
        <v>0</v>
      </c>
      <c r="C2357" s="14">
        <f>'CLZ Pr'!H2357</f>
        <v>0</v>
      </c>
      <c r="D2357">
        <f>'CLZ Pr'!W2357</f>
        <v>0</v>
      </c>
      <c r="E2357">
        <f>'CLZ Pr'!B2357</f>
        <v>0</v>
      </c>
      <c r="F2357">
        <f>'CLZ Pr'!N2357</f>
        <v>0</v>
      </c>
      <c r="G2357">
        <f>'CLZ Pr'!X2357</f>
        <v>0</v>
      </c>
      <c r="H2357">
        <f>'CLZ Pr'!E2357</f>
        <v>0</v>
      </c>
      <c r="I2357">
        <f>'CLZ Pr'!U2357</f>
        <v>0</v>
      </c>
    </row>
    <row r="2358" spans="1:9">
      <c r="A2358" s="13" t="str">
        <f>IF('CLZ Pr'!C2358 = "", "", 'CLZ Pr'!C2358)</f>
        <v/>
      </c>
      <c r="B2358">
        <f>'CLZ Pr'!O2358</f>
        <v>0</v>
      </c>
      <c r="C2358" s="14">
        <f>'CLZ Pr'!H2358</f>
        <v>0</v>
      </c>
      <c r="D2358">
        <f>'CLZ Pr'!W2358</f>
        <v>0</v>
      </c>
      <c r="E2358">
        <f>'CLZ Pr'!B2358</f>
        <v>0</v>
      </c>
      <c r="F2358">
        <f>'CLZ Pr'!N2358</f>
        <v>0</v>
      </c>
      <c r="G2358">
        <f>'CLZ Pr'!X2358</f>
        <v>0</v>
      </c>
      <c r="H2358">
        <f>'CLZ Pr'!E2358</f>
        <v>0</v>
      </c>
      <c r="I2358">
        <f>'CLZ Pr'!U2358</f>
        <v>0</v>
      </c>
    </row>
    <row r="2359" spans="1:9">
      <c r="A2359" s="13" t="str">
        <f>IF('CLZ Pr'!C2359 = "", "", 'CLZ Pr'!C2359)</f>
        <v/>
      </c>
      <c r="B2359">
        <f>'CLZ Pr'!O2359</f>
        <v>0</v>
      </c>
      <c r="C2359" s="14">
        <f>'CLZ Pr'!H2359</f>
        <v>0</v>
      </c>
      <c r="D2359">
        <f>'CLZ Pr'!W2359</f>
        <v>0</v>
      </c>
      <c r="E2359">
        <f>'CLZ Pr'!B2359</f>
        <v>0</v>
      </c>
      <c r="F2359">
        <f>'CLZ Pr'!N2359</f>
        <v>0</v>
      </c>
      <c r="G2359">
        <f>'CLZ Pr'!X2359</f>
        <v>0</v>
      </c>
      <c r="H2359">
        <f>'CLZ Pr'!E2359</f>
        <v>0</v>
      </c>
      <c r="I2359">
        <f>'CLZ Pr'!U2359</f>
        <v>0</v>
      </c>
    </row>
    <row r="2360" spans="1:9">
      <c r="A2360" s="13" t="str">
        <f>IF('CLZ Pr'!C2360 = "", "", 'CLZ Pr'!C2360)</f>
        <v/>
      </c>
      <c r="B2360">
        <f>'CLZ Pr'!O2360</f>
        <v>0</v>
      </c>
      <c r="C2360" s="14">
        <f>'CLZ Pr'!H2360</f>
        <v>0</v>
      </c>
      <c r="D2360">
        <f>'CLZ Pr'!W2360</f>
        <v>0</v>
      </c>
      <c r="E2360">
        <f>'CLZ Pr'!B2360</f>
        <v>0</v>
      </c>
      <c r="F2360">
        <f>'CLZ Pr'!N2360</f>
        <v>0</v>
      </c>
      <c r="G2360">
        <f>'CLZ Pr'!X2360</f>
        <v>0</v>
      </c>
      <c r="H2360">
        <f>'CLZ Pr'!E2360</f>
        <v>0</v>
      </c>
      <c r="I2360">
        <f>'CLZ Pr'!U2360</f>
        <v>0</v>
      </c>
    </row>
    <row r="2361" spans="1:9">
      <c r="A2361" s="13" t="str">
        <f>IF('CLZ Pr'!C2361 = "", "", 'CLZ Pr'!C2361)</f>
        <v/>
      </c>
      <c r="B2361">
        <f>'CLZ Pr'!O2361</f>
        <v>0</v>
      </c>
      <c r="C2361" s="14">
        <f>'CLZ Pr'!H2361</f>
        <v>0</v>
      </c>
      <c r="D2361">
        <f>'CLZ Pr'!W2361</f>
        <v>0</v>
      </c>
      <c r="E2361">
        <f>'CLZ Pr'!B2361</f>
        <v>0</v>
      </c>
      <c r="F2361">
        <f>'CLZ Pr'!N2361</f>
        <v>0</v>
      </c>
      <c r="G2361">
        <f>'CLZ Pr'!X2361</f>
        <v>0</v>
      </c>
      <c r="H2361">
        <f>'CLZ Pr'!E2361</f>
        <v>0</v>
      </c>
      <c r="I2361">
        <f>'CLZ Pr'!U2361</f>
        <v>0</v>
      </c>
    </row>
    <row r="2362" spans="1:9">
      <c r="A2362" s="13" t="str">
        <f>IF('CLZ Pr'!C2362 = "", "", 'CLZ Pr'!C2362)</f>
        <v/>
      </c>
      <c r="B2362">
        <f>'CLZ Pr'!O2362</f>
        <v>0</v>
      </c>
      <c r="C2362" s="14">
        <f>'CLZ Pr'!H2362</f>
        <v>0</v>
      </c>
      <c r="D2362">
        <f>'CLZ Pr'!W2362</f>
        <v>0</v>
      </c>
      <c r="E2362">
        <f>'CLZ Pr'!B2362</f>
        <v>0</v>
      </c>
      <c r="F2362">
        <f>'CLZ Pr'!N2362</f>
        <v>0</v>
      </c>
      <c r="G2362">
        <f>'CLZ Pr'!X2362</f>
        <v>0</v>
      </c>
      <c r="H2362">
        <f>'CLZ Pr'!E2362</f>
        <v>0</v>
      </c>
      <c r="I2362">
        <f>'CLZ Pr'!U2362</f>
        <v>0</v>
      </c>
    </row>
    <row r="2363" spans="1:9">
      <c r="A2363" s="13" t="str">
        <f>IF('CLZ Pr'!C2363 = "", "", 'CLZ Pr'!C2363)</f>
        <v/>
      </c>
      <c r="B2363">
        <f>'CLZ Pr'!O2363</f>
        <v>0</v>
      </c>
      <c r="C2363" s="14">
        <f>'CLZ Pr'!H2363</f>
        <v>0</v>
      </c>
      <c r="D2363">
        <f>'CLZ Pr'!W2363</f>
        <v>0</v>
      </c>
      <c r="E2363">
        <f>'CLZ Pr'!B2363</f>
        <v>0</v>
      </c>
      <c r="F2363">
        <f>'CLZ Pr'!N2363</f>
        <v>0</v>
      </c>
      <c r="G2363">
        <f>'CLZ Pr'!X2363</f>
        <v>0</v>
      </c>
      <c r="H2363">
        <f>'CLZ Pr'!E2363</f>
        <v>0</v>
      </c>
      <c r="I2363">
        <f>'CLZ Pr'!U2363</f>
        <v>0</v>
      </c>
    </row>
    <row r="2364" spans="1:9">
      <c r="A2364" s="13" t="str">
        <f>IF('CLZ Pr'!C2364 = "", "", 'CLZ Pr'!C2364)</f>
        <v/>
      </c>
      <c r="B2364">
        <f>'CLZ Pr'!O2364</f>
        <v>0</v>
      </c>
      <c r="C2364" s="14">
        <f>'CLZ Pr'!H2364</f>
        <v>0</v>
      </c>
      <c r="D2364">
        <f>'CLZ Pr'!W2364</f>
        <v>0</v>
      </c>
      <c r="E2364">
        <f>'CLZ Pr'!B2364</f>
        <v>0</v>
      </c>
      <c r="F2364">
        <f>'CLZ Pr'!N2364</f>
        <v>0</v>
      </c>
      <c r="G2364">
        <f>'CLZ Pr'!X2364</f>
        <v>0</v>
      </c>
      <c r="H2364">
        <f>'CLZ Pr'!E2364</f>
        <v>0</v>
      </c>
      <c r="I2364">
        <f>'CLZ Pr'!U2364</f>
        <v>0</v>
      </c>
    </row>
    <row r="2365" spans="1:9">
      <c r="A2365" s="13" t="str">
        <f>IF('CLZ Pr'!C2365 = "", "", 'CLZ Pr'!C2365)</f>
        <v/>
      </c>
      <c r="B2365">
        <f>'CLZ Pr'!O2365</f>
        <v>0</v>
      </c>
      <c r="C2365" s="14">
        <f>'CLZ Pr'!H2365</f>
        <v>0</v>
      </c>
      <c r="D2365">
        <f>'CLZ Pr'!W2365</f>
        <v>0</v>
      </c>
      <c r="E2365">
        <f>'CLZ Pr'!B2365</f>
        <v>0</v>
      </c>
      <c r="F2365">
        <f>'CLZ Pr'!N2365</f>
        <v>0</v>
      </c>
      <c r="G2365">
        <f>'CLZ Pr'!X2365</f>
        <v>0</v>
      </c>
      <c r="H2365">
        <f>'CLZ Pr'!E2365</f>
        <v>0</v>
      </c>
      <c r="I2365">
        <f>'CLZ Pr'!U2365</f>
        <v>0</v>
      </c>
    </row>
    <row r="2366" spans="1:9">
      <c r="A2366" s="13" t="str">
        <f>IF('CLZ Pr'!C2366 = "", "", 'CLZ Pr'!C2366)</f>
        <v/>
      </c>
      <c r="B2366">
        <f>'CLZ Pr'!O2366</f>
        <v>0</v>
      </c>
      <c r="C2366" s="14">
        <f>'CLZ Pr'!H2366</f>
        <v>0</v>
      </c>
      <c r="D2366">
        <f>'CLZ Pr'!W2366</f>
        <v>0</v>
      </c>
      <c r="E2366">
        <f>'CLZ Pr'!B2366</f>
        <v>0</v>
      </c>
      <c r="F2366">
        <f>'CLZ Pr'!N2366</f>
        <v>0</v>
      </c>
      <c r="G2366">
        <f>'CLZ Pr'!X2366</f>
        <v>0</v>
      </c>
      <c r="H2366">
        <f>'CLZ Pr'!E2366</f>
        <v>0</v>
      </c>
      <c r="I2366">
        <f>'CLZ Pr'!U2366</f>
        <v>0</v>
      </c>
    </row>
    <row r="2367" spans="1:9">
      <c r="A2367" s="13" t="str">
        <f>IF('CLZ Pr'!C2367 = "", "", 'CLZ Pr'!C2367)</f>
        <v/>
      </c>
      <c r="B2367">
        <f>'CLZ Pr'!O2367</f>
        <v>0</v>
      </c>
      <c r="C2367" s="14">
        <f>'CLZ Pr'!H2367</f>
        <v>0</v>
      </c>
      <c r="D2367">
        <f>'CLZ Pr'!W2367</f>
        <v>0</v>
      </c>
      <c r="E2367">
        <f>'CLZ Pr'!B2367</f>
        <v>0</v>
      </c>
      <c r="F2367">
        <f>'CLZ Pr'!N2367</f>
        <v>0</v>
      </c>
      <c r="G2367">
        <f>'CLZ Pr'!X2367</f>
        <v>0</v>
      </c>
      <c r="H2367">
        <f>'CLZ Pr'!E2367</f>
        <v>0</v>
      </c>
      <c r="I2367">
        <f>'CLZ Pr'!U2367</f>
        <v>0</v>
      </c>
    </row>
    <row r="2368" spans="1:9">
      <c r="A2368" s="13" t="str">
        <f>IF('CLZ Pr'!C2368 = "", "", 'CLZ Pr'!C2368)</f>
        <v/>
      </c>
      <c r="B2368">
        <f>'CLZ Pr'!O2368</f>
        <v>0</v>
      </c>
      <c r="C2368" s="14">
        <f>'CLZ Pr'!H2368</f>
        <v>0</v>
      </c>
      <c r="D2368">
        <f>'CLZ Pr'!W2368</f>
        <v>0</v>
      </c>
      <c r="E2368">
        <f>'CLZ Pr'!B2368</f>
        <v>0</v>
      </c>
      <c r="F2368">
        <f>'CLZ Pr'!N2368</f>
        <v>0</v>
      </c>
      <c r="G2368">
        <f>'CLZ Pr'!X2368</f>
        <v>0</v>
      </c>
      <c r="H2368">
        <f>'CLZ Pr'!E2368</f>
        <v>0</v>
      </c>
      <c r="I2368">
        <f>'CLZ Pr'!U2368</f>
        <v>0</v>
      </c>
    </row>
    <row r="2369" spans="1:9">
      <c r="A2369" s="13" t="str">
        <f>IF('CLZ Pr'!C2369 = "", "", 'CLZ Pr'!C2369)</f>
        <v/>
      </c>
      <c r="B2369">
        <f>'CLZ Pr'!O2369</f>
        <v>0</v>
      </c>
      <c r="C2369" s="14">
        <f>'CLZ Pr'!H2369</f>
        <v>0</v>
      </c>
      <c r="D2369">
        <f>'CLZ Pr'!W2369</f>
        <v>0</v>
      </c>
      <c r="E2369">
        <f>'CLZ Pr'!B2369</f>
        <v>0</v>
      </c>
      <c r="F2369">
        <f>'CLZ Pr'!N2369</f>
        <v>0</v>
      </c>
      <c r="G2369">
        <f>'CLZ Pr'!X2369</f>
        <v>0</v>
      </c>
      <c r="H2369">
        <f>'CLZ Pr'!E2369</f>
        <v>0</v>
      </c>
      <c r="I2369">
        <f>'CLZ Pr'!U2369</f>
        <v>0</v>
      </c>
    </row>
    <row r="2370" spans="1:9">
      <c r="A2370" s="13" t="str">
        <f>IF('CLZ Pr'!C2370 = "", "", 'CLZ Pr'!C2370)</f>
        <v/>
      </c>
      <c r="B2370">
        <f>'CLZ Pr'!O2370</f>
        <v>0</v>
      </c>
      <c r="C2370" s="14">
        <f>'CLZ Pr'!H2370</f>
        <v>0</v>
      </c>
      <c r="D2370">
        <f>'CLZ Pr'!W2370</f>
        <v>0</v>
      </c>
      <c r="E2370">
        <f>'CLZ Pr'!B2370</f>
        <v>0</v>
      </c>
      <c r="F2370">
        <f>'CLZ Pr'!N2370</f>
        <v>0</v>
      </c>
      <c r="G2370">
        <f>'CLZ Pr'!X2370</f>
        <v>0</v>
      </c>
      <c r="H2370">
        <f>'CLZ Pr'!E2370</f>
        <v>0</v>
      </c>
      <c r="I2370">
        <f>'CLZ Pr'!U2370</f>
        <v>0</v>
      </c>
    </row>
    <row r="2371" spans="1:9">
      <c r="A2371" s="13" t="str">
        <f>IF('CLZ Pr'!C2371 = "", "", 'CLZ Pr'!C2371)</f>
        <v/>
      </c>
      <c r="B2371">
        <f>'CLZ Pr'!O2371</f>
        <v>0</v>
      </c>
      <c r="C2371" s="14">
        <f>'CLZ Pr'!H2371</f>
        <v>0</v>
      </c>
      <c r="D2371">
        <f>'CLZ Pr'!W2371</f>
        <v>0</v>
      </c>
      <c r="E2371">
        <f>'CLZ Pr'!B2371</f>
        <v>0</v>
      </c>
      <c r="F2371">
        <f>'CLZ Pr'!N2371</f>
        <v>0</v>
      </c>
      <c r="G2371">
        <f>'CLZ Pr'!X2371</f>
        <v>0</v>
      </c>
      <c r="H2371">
        <f>'CLZ Pr'!E2371</f>
        <v>0</v>
      </c>
      <c r="I2371">
        <f>'CLZ Pr'!U2371</f>
        <v>0</v>
      </c>
    </row>
    <row r="2372" spans="1:9">
      <c r="A2372" s="13" t="str">
        <f>IF('CLZ Pr'!C2372 = "", "", 'CLZ Pr'!C2372)</f>
        <v/>
      </c>
      <c r="B2372">
        <f>'CLZ Pr'!O2372</f>
        <v>0</v>
      </c>
      <c r="C2372" s="14">
        <f>'CLZ Pr'!H2372</f>
        <v>0</v>
      </c>
      <c r="D2372">
        <f>'CLZ Pr'!W2372</f>
        <v>0</v>
      </c>
      <c r="E2372">
        <f>'CLZ Pr'!B2372</f>
        <v>0</v>
      </c>
      <c r="F2372">
        <f>'CLZ Pr'!N2372</f>
        <v>0</v>
      </c>
      <c r="G2372">
        <f>'CLZ Pr'!X2372</f>
        <v>0</v>
      </c>
      <c r="H2372">
        <f>'CLZ Pr'!E2372</f>
        <v>0</v>
      </c>
      <c r="I2372">
        <f>'CLZ Pr'!U2372</f>
        <v>0</v>
      </c>
    </row>
    <row r="2373" spans="1:9">
      <c r="A2373" s="13" t="str">
        <f>IF('CLZ Pr'!C2373 = "", "", 'CLZ Pr'!C2373)</f>
        <v/>
      </c>
      <c r="B2373">
        <f>'CLZ Pr'!O2373</f>
        <v>0</v>
      </c>
      <c r="C2373" s="14">
        <f>'CLZ Pr'!H2373</f>
        <v>0</v>
      </c>
      <c r="D2373">
        <f>'CLZ Pr'!W2373</f>
        <v>0</v>
      </c>
      <c r="E2373">
        <f>'CLZ Pr'!B2373</f>
        <v>0</v>
      </c>
      <c r="F2373">
        <f>'CLZ Pr'!N2373</f>
        <v>0</v>
      </c>
      <c r="G2373">
        <f>'CLZ Pr'!X2373</f>
        <v>0</v>
      </c>
      <c r="H2373">
        <f>'CLZ Pr'!E2373</f>
        <v>0</v>
      </c>
      <c r="I2373">
        <f>'CLZ Pr'!U2373</f>
        <v>0</v>
      </c>
    </row>
    <row r="2374" spans="1:9">
      <c r="A2374" s="13" t="str">
        <f>IF('CLZ Pr'!C2374 = "", "", 'CLZ Pr'!C2374)</f>
        <v/>
      </c>
      <c r="B2374">
        <f>'CLZ Pr'!O2374</f>
        <v>0</v>
      </c>
      <c r="C2374" s="14">
        <f>'CLZ Pr'!H2374</f>
        <v>0</v>
      </c>
      <c r="D2374">
        <f>'CLZ Pr'!W2374</f>
        <v>0</v>
      </c>
      <c r="E2374">
        <f>'CLZ Pr'!B2374</f>
        <v>0</v>
      </c>
      <c r="F2374">
        <f>'CLZ Pr'!N2374</f>
        <v>0</v>
      </c>
      <c r="G2374">
        <f>'CLZ Pr'!X2374</f>
        <v>0</v>
      </c>
      <c r="H2374">
        <f>'CLZ Pr'!E2374</f>
        <v>0</v>
      </c>
      <c r="I2374">
        <f>'CLZ Pr'!U2374</f>
        <v>0</v>
      </c>
    </row>
    <row r="2375" spans="1:9">
      <c r="A2375" s="13" t="str">
        <f>IF('CLZ Pr'!C2375 = "", "", 'CLZ Pr'!C2375)</f>
        <v/>
      </c>
      <c r="B2375">
        <f>'CLZ Pr'!O2375</f>
        <v>0</v>
      </c>
      <c r="C2375" s="14">
        <f>'CLZ Pr'!H2375</f>
        <v>0</v>
      </c>
      <c r="D2375">
        <f>'CLZ Pr'!W2375</f>
        <v>0</v>
      </c>
      <c r="E2375">
        <f>'CLZ Pr'!B2375</f>
        <v>0</v>
      </c>
      <c r="F2375">
        <f>'CLZ Pr'!N2375</f>
        <v>0</v>
      </c>
      <c r="G2375">
        <f>'CLZ Pr'!X2375</f>
        <v>0</v>
      </c>
      <c r="H2375">
        <f>'CLZ Pr'!E2375</f>
        <v>0</v>
      </c>
      <c r="I2375">
        <f>'CLZ Pr'!U2375</f>
        <v>0</v>
      </c>
    </row>
    <row r="2376" spans="1:9">
      <c r="A2376" s="13" t="str">
        <f>IF('CLZ Pr'!C2376 = "", "", 'CLZ Pr'!C2376)</f>
        <v/>
      </c>
      <c r="B2376">
        <f>'CLZ Pr'!O2376</f>
        <v>0</v>
      </c>
      <c r="C2376" s="14">
        <f>'CLZ Pr'!H2376</f>
        <v>0</v>
      </c>
      <c r="D2376">
        <f>'CLZ Pr'!W2376</f>
        <v>0</v>
      </c>
      <c r="E2376">
        <f>'CLZ Pr'!B2376</f>
        <v>0</v>
      </c>
      <c r="F2376">
        <f>'CLZ Pr'!N2376</f>
        <v>0</v>
      </c>
      <c r="G2376">
        <f>'CLZ Pr'!X2376</f>
        <v>0</v>
      </c>
      <c r="H2376">
        <f>'CLZ Pr'!E2376</f>
        <v>0</v>
      </c>
      <c r="I2376">
        <f>'CLZ Pr'!U2376</f>
        <v>0</v>
      </c>
    </row>
    <row r="2377" spans="1:9">
      <c r="A2377" s="13" t="str">
        <f>IF('CLZ Pr'!C2377 = "", "", 'CLZ Pr'!C2377)</f>
        <v/>
      </c>
      <c r="B2377">
        <f>'CLZ Pr'!O2377</f>
        <v>0</v>
      </c>
      <c r="C2377" s="14">
        <f>'CLZ Pr'!H2377</f>
        <v>0</v>
      </c>
      <c r="D2377">
        <f>'CLZ Pr'!W2377</f>
        <v>0</v>
      </c>
      <c r="E2377">
        <f>'CLZ Pr'!B2377</f>
        <v>0</v>
      </c>
      <c r="F2377">
        <f>'CLZ Pr'!N2377</f>
        <v>0</v>
      </c>
      <c r="G2377">
        <f>'CLZ Pr'!X2377</f>
        <v>0</v>
      </c>
      <c r="H2377">
        <f>'CLZ Pr'!E2377</f>
        <v>0</v>
      </c>
      <c r="I2377">
        <f>'CLZ Pr'!U2377</f>
        <v>0</v>
      </c>
    </row>
    <row r="2378" spans="1:9">
      <c r="A2378" s="13" t="str">
        <f>IF('CLZ Pr'!C2378 = "", "", 'CLZ Pr'!C2378)</f>
        <v/>
      </c>
      <c r="B2378">
        <f>'CLZ Pr'!O2378</f>
        <v>0</v>
      </c>
      <c r="C2378" s="14">
        <f>'CLZ Pr'!H2378</f>
        <v>0</v>
      </c>
      <c r="D2378">
        <f>'CLZ Pr'!W2378</f>
        <v>0</v>
      </c>
      <c r="E2378">
        <f>'CLZ Pr'!B2378</f>
        <v>0</v>
      </c>
      <c r="F2378">
        <f>'CLZ Pr'!N2378</f>
        <v>0</v>
      </c>
      <c r="G2378">
        <f>'CLZ Pr'!X2378</f>
        <v>0</v>
      </c>
      <c r="H2378">
        <f>'CLZ Pr'!E2378</f>
        <v>0</v>
      </c>
      <c r="I2378">
        <f>'CLZ Pr'!U2378</f>
        <v>0</v>
      </c>
    </row>
    <row r="2379" spans="1:9">
      <c r="A2379" s="13" t="str">
        <f>IF('CLZ Pr'!C2379 = "", "", 'CLZ Pr'!C2379)</f>
        <v/>
      </c>
      <c r="B2379">
        <f>'CLZ Pr'!O2379</f>
        <v>0</v>
      </c>
      <c r="C2379" s="14">
        <f>'CLZ Pr'!H2379</f>
        <v>0</v>
      </c>
      <c r="D2379">
        <f>'CLZ Pr'!W2379</f>
        <v>0</v>
      </c>
      <c r="E2379">
        <f>'CLZ Pr'!B2379</f>
        <v>0</v>
      </c>
      <c r="F2379">
        <f>'CLZ Pr'!N2379</f>
        <v>0</v>
      </c>
      <c r="G2379">
        <f>'CLZ Pr'!X2379</f>
        <v>0</v>
      </c>
      <c r="H2379">
        <f>'CLZ Pr'!E2379</f>
        <v>0</v>
      </c>
      <c r="I2379">
        <f>'CLZ Pr'!U2379</f>
        <v>0</v>
      </c>
    </row>
    <row r="2380" spans="1:9">
      <c r="A2380" s="13" t="str">
        <f>IF('CLZ Pr'!C2380 = "", "", 'CLZ Pr'!C2380)</f>
        <v/>
      </c>
      <c r="B2380">
        <f>'CLZ Pr'!O2380</f>
        <v>0</v>
      </c>
      <c r="C2380" s="14">
        <f>'CLZ Pr'!H2380</f>
        <v>0</v>
      </c>
      <c r="D2380">
        <f>'CLZ Pr'!W2380</f>
        <v>0</v>
      </c>
      <c r="E2380">
        <f>'CLZ Pr'!B2380</f>
        <v>0</v>
      </c>
      <c r="F2380">
        <f>'CLZ Pr'!N2380</f>
        <v>0</v>
      </c>
      <c r="G2380">
        <f>'CLZ Pr'!X2380</f>
        <v>0</v>
      </c>
      <c r="H2380">
        <f>'CLZ Pr'!E2380</f>
        <v>0</v>
      </c>
      <c r="I2380">
        <f>'CLZ Pr'!U2380</f>
        <v>0</v>
      </c>
    </row>
    <row r="2381" spans="1:9">
      <c r="A2381" s="13" t="str">
        <f>IF('CLZ Pr'!C2381 = "", "", 'CLZ Pr'!C2381)</f>
        <v/>
      </c>
      <c r="B2381">
        <f>'CLZ Pr'!O2381</f>
        <v>0</v>
      </c>
      <c r="C2381" s="14">
        <f>'CLZ Pr'!H2381</f>
        <v>0</v>
      </c>
      <c r="D2381">
        <f>'CLZ Pr'!W2381</f>
        <v>0</v>
      </c>
      <c r="E2381">
        <f>'CLZ Pr'!B2381</f>
        <v>0</v>
      </c>
      <c r="F2381">
        <f>'CLZ Pr'!N2381</f>
        <v>0</v>
      </c>
      <c r="G2381">
        <f>'CLZ Pr'!X2381</f>
        <v>0</v>
      </c>
      <c r="H2381">
        <f>'CLZ Pr'!E2381</f>
        <v>0</v>
      </c>
      <c r="I2381">
        <f>'CLZ Pr'!U2381</f>
        <v>0</v>
      </c>
    </row>
    <row r="2382" spans="1:9">
      <c r="A2382" s="13" t="str">
        <f>IF('CLZ Pr'!C2382 = "", "", 'CLZ Pr'!C2382)</f>
        <v/>
      </c>
      <c r="B2382">
        <f>'CLZ Pr'!O2382</f>
        <v>0</v>
      </c>
      <c r="C2382" s="14">
        <f>'CLZ Pr'!H2382</f>
        <v>0</v>
      </c>
      <c r="D2382">
        <f>'CLZ Pr'!W2382</f>
        <v>0</v>
      </c>
      <c r="E2382">
        <f>'CLZ Pr'!B2382</f>
        <v>0</v>
      </c>
      <c r="F2382">
        <f>'CLZ Pr'!N2382</f>
        <v>0</v>
      </c>
      <c r="G2382">
        <f>'CLZ Pr'!X2382</f>
        <v>0</v>
      </c>
      <c r="H2382">
        <f>'CLZ Pr'!E2382</f>
        <v>0</v>
      </c>
      <c r="I2382">
        <f>'CLZ Pr'!U2382</f>
        <v>0</v>
      </c>
    </row>
    <row r="2383" spans="1:9">
      <c r="A2383" s="13" t="str">
        <f>IF('CLZ Pr'!C2383 = "", "", 'CLZ Pr'!C2383)</f>
        <v/>
      </c>
      <c r="B2383">
        <f>'CLZ Pr'!O2383</f>
        <v>0</v>
      </c>
      <c r="C2383" s="14">
        <f>'CLZ Pr'!H2383</f>
        <v>0</v>
      </c>
      <c r="D2383">
        <f>'CLZ Pr'!W2383</f>
        <v>0</v>
      </c>
      <c r="E2383">
        <f>'CLZ Pr'!B2383</f>
        <v>0</v>
      </c>
      <c r="F2383">
        <f>'CLZ Pr'!N2383</f>
        <v>0</v>
      </c>
      <c r="G2383">
        <f>'CLZ Pr'!X2383</f>
        <v>0</v>
      </c>
      <c r="H2383">
        <f>'CLZ Pr'!E2383</f>
        <v>0</v>
      </c>
      <c r="I2383">
        <f>'CLZ Pr'!U2383</f>
        <v>0</v>
      </c>
    </row>
    <row r="2384" spans="1:9">
      <c r="A2384" s="13" t="str">
        <f>IF('CLZ Pr'!C2384 = "", "", 'CLZ Pr'!C2384)</f>
        <v/>
      </c>
      <c r="B2384">
        <f>'CLZ Pr'!O2384</f>
        <v>0</v>
      </c>
      <c r="C2384" s="14">
        <f>'CLZ Pr'!H2384</f>
        <v>0</v>
      </c>
      <c r="D2384">
        <f>'CLZ Pr'!W2384</f>
        <v>0</v>
      </c>
      <c r="E2384">
        <f>'CLZ Pr'!B2384</f>
        <v>0</v>
      </c>
      <c r="F2384">
        <f>'CLZ Pr'!N2384</f>
        <v>0</v>
      </c>
      <c r="G2384">
        <f>'CLZ Pr'!X2384</f>
        <v>0</v>
      </c>
      <c r="H2384">
        <f>'CLZ Pr'!E2384</f>
        <v>0</v>
      </c>
      <c r="I2384">
        <f>'CLZ Pr'!U2384</f>
        <v>0</v>
      </c>
    </row>
    <row r="2385" spans="1:9">
      <c r="A2385" s="13" t="str">
        <f>IF('CLZ Pr'!C2385 = "", "", 'CLZ Pr'!C2385)</f>
        <v/>
      </c>
      <c r="B2385">
        <f>'CLZ Pr'!O2385</f>
        <v>0</v>
      </c>
      <c r="C2385" s="14">
        <f>'CLZ Pr'!H2385</f>
        <v>0</v>
      </c>
      <c r="D2385">
        <f>'CLZ Pr'!W2385</f>
        <v>0</v>
      </c>
      <c r="E2385">
        <f>'CLZ Pr'!B2385</f>
        <v>0</v>
      </c>
      <c r="F2385">
        <f>'CLZ Pr'!N2385</f>
        <v>0</v>
      </c>
      <c r="G2385">
        <f>'CLZ Pr'!X2385</f>
        <v>0</v>
      </c>
      <c r="H2385">
        <f>'CLZ Pr'!E2385</f>
        <v>0</v>
      </c>
      <c r="I2385">
        <f>'CLZ Pr'!U2385</f>
        <v>0</v>
      </c>
    </row>
    <row r="2386" spans="1:9">
      <c r="A2386" s="13" t="str">
        <f>IF('CLZ Pr'!C2386 = "", "", 'CLZ Pr'!C2386)</f>
        <v/>
      </c>
      <c r="B2386">
        <f>'CLZ Pr'!O2386</f>
        <v>0</v>
      </c>
      <c r="C2386" s="14">
        <f>'CLZ Pr'!H2386</f>
        <v>0</v>
      </c>
      <c r="D2386">
        <f>'CLZ Pr'!W2386</f>
        <v>0</v>
      </c>
      <c r="E2386">
        <f>'CLZ Pr'!B2386</f>
        <v>0</v>
      </c>
      <c r="F2386">
        <f>'CLZ Pr'!N2386</f>
        <v>0</v>
      </c>
      <c r="G2386">
        <f>'CLZ Pr'!X2386</f>
        <v>0</v>
      </c>
      <c r="H2386">
        <f>'CLZ Pr'!E2386</f>
        <v>0</v>
      </c>
      <c r="I2386">
        <f>'CLZ Pr'!U2386</f>
        <v>0</v>
      </c>
    </row>
    <row r="2387" spans="1:9">
      <c r="A2387" s="13" t="str">
        <f>IF('CLZ Pr'!C2387 = "", "", 'CLZ Pr'!C2387)</f>
        <v/>
      </c>
      <c r="B2387">
        <f>'CLZ Pr'!O2387</f>
        <v>0</v>
      </c>
      <c r="C2387" s="14">
        <f>'CLZ Pr'!H2387</f>
        <v>0</v>
      </c>
      <c r="D2387">
        <f>'CLZ Pr'!W2387</f>
        <v>0</v>
      </c>
      <c r="E2387">
        <f>'CLZ Pr'!B2387</f>
        <v>0</v>
      </c>
      <c r="F2387">
        <f>'CLZ Pr'!N2387</f>
        <v>0</v>
      </c>
      <c r="G2387">
        <f>'CLZ Pr'!X2387</f>
        <v>0</v>
      </c>
      <c r="H2387">
        <f>'CLZ Pr'!E2387</f>
        <v>0</v>
      </c>
      <c r="I2387">
        <f>'CLZ Pr'!U2387</f>
        <v>0</v>
      </c>
    </row>
    <row r="2388" spans="1:9">
      <c r="A2388" s="13" t="str">
        <f>IF('CLZ Pr'!C2388 = "", "", 'CLZ Pr'!C2388)</f>
        <v/>
      </c>
      <c r="B2388">
        <f>'CLZ Pr'!O2388</f>
        <v>0</v>
      </c>
      <c r="C2388" s="14">
        <f>'CLZ Pr'!H2388</f>
        <v>0</v>
      </c>
      <c r="D2388">
        <f>'CLZ Pr'!W2388</f>
        <v>0</v>
      </c>
      <c r="E2388">
        <f>'CLZ Pr'!B2388</f>
        <v>0</v>
      </c>
      <c r="F2388">
        <f>'CLZ Pr'!N2388</f>
        <v>0</v>
      </c>
      <c r="G2388">
        <f>'CLZ Pr'!X2388</f>
        <v>0</v>
      </c>
      <c r="H2388">
        <f>'CLZ Pr'!E2388</f>
        <v>0</v>
      </c>
      <c r="I2388">
        <f>'CLZ Pr'!U2388</f>
        <v>0</v>
      </c>
    </row>
    <row r="2389" spans="1:9">
      <c r="A2389" s="13" t="str">
        <f>IF('CLZ Pr'!C2389 = "", "", 'CLZ Pr'!C2389)</f>
        <v/>
      </c>
      <c r="B2389">
        <f>'CLZ Pr'!O2389</f>
        <v>0</v>
      </c>
      <c r="C2389" s="14">
        <f>'CLZ Pr'!H2389</f>
        <v>0</v>
      </c>
      <c r="D2389">
        <f>'CLZ Pr'!W2389</f>
        <v>0</v>
      </c>
      <c r="E2389">
        <f>'CLZ Pr'!B2389</f>
        <v>0</v>
      </c>
      <c r="F2389">
        <f>'CLZ Pr'!N2389</f>
        <v>0</v>
      </c>
      <c r="G2389">
        <f>'CLZ Pr'!X2389</f>
        <v>0</v>
      </c>
      <c r="H2389">
        <f>'CLZ Pr'!E2389</f>
        <v>0</v>
      </c>
      <c r="I2389">
        <f>'CLZ Pr'!U2389</f>
        <v>0</v>
      </c>
    </row>
    <row r="2390" spans="1:9">
      <c r="A2390" s="13" t="str">
        <f>IF('CLZ Pr'!C2390 = "", "", 'CLZ Pr'!C2390)</f>
        <v/>
      </c>
      <c r="B2390">
        <f>'CLZ Pr'!O2390</f>
        <v>0</v>
      </c>
      <c r="C2390" s="14">
        <f>'CLZ Pr'!H2390</f>
        <v>0</v>
      </c>
      <c r="D2390">
        <f>'CLZ Pr'!W2390</f>
        <v>0</v>
      </c>
      <c r="E2390">
        <f>'CLZ Pr'!B2390</f>
        <v>0</v>
      </c>
      <c r="F2390">
        <f>'CLZ Pr'!N2390</f>
        <v>0</v>
      </c>
      <c r="G2390">
        <f>'CLZ Pr'!X2390</f>
        <v>0</v>
      </c>
      <c r="H2390">
        <f>'CLZ Pr'!E2390</f>
        <v>0</v>
      </c>
      <c r="I2390">
        <f>'CLZ Pr'!U2390</f>
        <v>0</v>
      </c>
    </row>
    <row r="2391" spans="1:9">
      <c r="A2391" s="13" t="str">
        <f>IF('CLZ Pr'!C2391 = "", "", 'CLZ Pr'!C2391)</f>
        <v/>
      </c>
      <c r="B2391">
        <f>'CLZ Pr'!O2391</f>
        <v>0</v>
      </c>
      <c r="C2391" s="14">
        <f>'CLZ Pr'!H2391</f>
        <v>0</v>
      </c>
      <c r="D2391">
        <f>'CLZ Pr'!W2391</f>
        <v>0</v>
      </c>
      <c r="E2391">
        <f>'CLZ Pr'!B2391</f>
        <v>0</v>
      </c>
      <c r="F2391">
        <f>'CLZ Pr'!N2391</f>
        <v>0</v>
      </c>
      <c r="G2391">
        <f>'CLZ Pr'!X2391</f>
        <v>0</v>
      </c>
      <c r="H2391">
        <f>'CLZ Pr'!E2391</f>
        <v>0</v>
      </c>
      <c r="I2391">
        <f>'CLZ Pr'!U2391</f>
        <v>0</v>
      </c>
    </row>
    <row r="2392" spans="1:9">
      <c r="A2392" s="13" t="str">
        <f>IF('CLZ Pr'!C2392 = "", "", 'CLZ Pr'!C2392)</f>
        <v/>
      </c>
      <c r="B2392">
        <f>'CLZ Pr'!O2392</f>
        <v>0</v>
      </c>
      <c r="C2392" s="14">
        <f>'CLZ Pr'!H2392</f>
        <v>0</v>
      </c>
      <c r="D2392">
        <f>'CLZ Pr'!W2392</f>
        <v>0</v>
      </c>
      <c r="E2392">
        <f>'CLZ Pr'!B2392</f>
        <v>0</v>
      </c>
      <c r="F2392">
        <f>'CLZ Pr'!N2392</f>
        <v>0</v>
      </c>
      <c r="G2392">
        <f>'CLZ Pr'!X2392</f>
        <v>0</v>
      </c>
      <c r="H2392">
        <f>'CLZ Pr'!E2392</f>
        <v>0</v>
      </c>
      <c r="I2392">
        <f>'CLZ Pr'!U2392</f>
        <v>0</v>
      </c>
    </row>
    <row r="2393" spans="1:9">
      <c r="A2393" s="13" t="str">
        <f>IF('CLZ Pr'!C2393 = "", "", 'CLZ Pr'!C2393)</f>
        <v/>
      </c>
      <c r="B2393">
        <f>'CLZ Pr'!O2393</f>
        <v>0</v>
      </c>
      <c r="C2393" s="14">
        <f>'CLZ Pr'!H2393</f>
        <v>0</v>
      </c>
      <c r="D2393">
        <f>'CLZ Pr'!W2393</f>
        <v>0</v>
      </c>
      <c r="E2393">
        <f>'CLZ Pr'!B2393</f>
        <v>0</v>
      </c>
      <c r="F2393">
        <f>'CLZ Pr'!N2393</f>
        <v>0</v>
      </c>
      <c r="G2393">
        <f>'CLZ Pr'!X2393</f>
        <v>0</v>
      </c>
      <c r="H2393">
        <f>'CLZ Pr'!E2393</f>
        <v>0</v>
      </c>
      <c r="I2393">
        <f>'CLZ Pr'!U2393</f>
        <v>0</v>
      </c>
    </row>
    <row r="2394" spans="1:9">
      <c r="A2394" s="13" t="str">
        <f>IF('CLZ Pr'!C2394 = "", "", 'CLZ Pr'!C2394)</f>
        <v/>
      </c>
      <c r="B2394">
        <f>'CLZ Pr'!O2394</f>
        <v>0</v>
      </c>
      <c r="C2394" s="14">
        <f>'CLZ Pr'!H2394</f>
        <v>0</v>
      </c>
      <c r="D2394">
        <f>'CLZ Pr'!W2394</f>
        <v>0</v>
      </c>
      <c r="E2394">
        <f>'CLZ Pr'!B2394</f>
        <v>0</v>
      </c>
      <c r="F2394">
        <f>'CLZ Pr'!N2394</f>
        <v>0</v>
      </c>
      <c r="G2394">
        <f>'CLZ Pr'!X2394</f>
        <v>0</v>
      </c>
      <c r="H2394">
        <f>'CLZ Pr'!E2394</f>
        <v>0</v>
      </c>
      <c r="I2394">
        <f>'CLZ Pr'!U2394</f>
        <v>0</v>
      </c>
    </row>
    <row r="2395" spans="1:9">
      <c r="A2395" s="13" t="str">
        <f>IF('CLZ Pr'!C2395 = "", "", 'CLZ Pr'!C2395)</f>
        <v/>
      </c>
      <c r="B2395">
        <f>'CLZ Pr'!O2395</f>
        <v>0</v>
      </c>
      <c r="C2395" s="14">
        <f>'CLZ Pr'!H2395</f>
        <v>0</v>
      </c>
      <c r="D2395">
        <f>'CLZ Pr'!W2395</f>
        <v>0</v>
      </c>
      <c r="E2395">
        <f>'CLZ Pr'!B2395</f>
        <v>0</v>
      </c>
      <c r="F2395">
        <f>'CLZ Pr'!N2395</f>
        <v>0</v>
      </c>
      <c r="G2395">
        <f>'CLZ Pr'!X2395</f>
        <v>0</v>
      </c>
      <c r="H2395">
        <f>'CLZ Pr'!E2395</f>
        <v>0</v>
      </c>
      <c r="I2395">
        <f>'CLZ Pr'!U2395</f>
        <v>0</v>
      </c>
    </row>
    <row r="2396" spans="1:9">
      <c r="A2396" s="13" t="str">
        <f>IF('CLZ Pr'!C2396 = "", "", 'CLZ Pr'!C2396)</f>
        <v/>
      </c>
      <c r="B2396">
        <f>'CLZ Pr'!O2396</f>
        <v>0</v>
      </c>
      <c r="C2396" s="14">
        <f>'CLZ Pr'!H2396</f>
        <v>0</v>
      </c>
      <c r="D2396">
        <f>'CLZ Pr'!W2396</f>
        <v>0</v>
      </c>
      <c r="E2396">
        <f>'CLZ Pr'!B2396</f>
        <v>0</v>
      </c>
      <c r="F2396">
        <f>'CLZ Pr'!N2396</f>
        <v>0</v>
      </c>
      <c r="G2396">
        <f>'CLZ Pr'!X2396</f>
        <v>0</v>
      </c>
      <c r="H2396">
        <f>'CLZ Pr'!E2396</f>
        <v>0</v>
      </c>
      <c r="I2396">
        <f>'CLZ Pr'!U2396</f>
        <v>0</v>
      </c>
    </row>
    <row r="2397" spans="1:9">
      <c r="A2397" s="13" t="str">
        <f>IF('CLZ Pr'!C2397 = "", "", 'CLZ Pr'!C2397)</f>
        <v/>
      </c>
      <c r="B2397">
        <f>'CLZ Pr'!O2397</f>
        <v>0</v>
      </c>
      <c r="C2397" s="14">
        <f>'CLZ Pr'!H2397</f>
        <v>0</v>
      </c>
      <c r="D2397">
        <f>'CLZ Pr'!W2397</f>
        <v>0</v>
      </c>
      <c r="E2397">
        <f>'CLZ Pr'!B2397</f>
        <v>0</v>
      </c>
      <c r="F2397">
        <f>'CLZ Pr'!N2397</f>
        <v>0</v>
      </c>
      <c r="G2397">
        <f>'CLZ Pr'!X2397</f>
        <v>0</v>
      </c>
      <c r="H2397">
        <f>'CLZ Pr'!E2397</f>
        <v>0</v>
      </c>
      <c r="I2397">
        <f>'CLZ Pr'!U2397</f>
        <v>0</v>
      </c>
    </row>
    <row r="2398" spans="1:9">
      <c r="A2398" s="13" t="str">
        <f>IF('CLZ Pr'!C2398 = "", "", 'CLZ Pr'!C2398)</f>
        <v/>
      </c>
      <c r="B2398">
        <f>'CLZ Pr'!O2398</f>
        <v>0</v>
      </c>
      <c r="C2398" s="14">
        <f>'CLZ Pr'!H2398</f>
        <v>0</v>
      </c>
      <c r="D2398">
        <f>'CLZ Pr'!W2398</f>
        <v>0</v>
      </c>
      <c r="E2398">
        <f>'CLZ Pr'!B2398</f>
        <v>0</v>
      </c>
      <c r="F2398">
        <f>'CLZ Pr'!N2398</f>
        <v>0</v>
      </c>
      <c r="G2398">
        <f>'CLZ Pr'!X2398</f>
        <v>0</v>
      </c>
      <c r="H2398">
        <f>'CLZ Pr'!E2398</f>
        <v>0</v>
      </c>
      <c r="I2398">
        <f>'CLZ Pr'!U2398</f>
        <v>0</v>
      </c>
    </row>
    <row r="2399" spans="1:9">
      <c r="A2399" s="13" t="str">
        <f>IF('CLZ Pr'!C2399 = "", "", 'CLZ Pr'!C2399)</f>
        <v/>
      </c>
      <c r="B2399">
        <f>'CLZ Pr'!O2399</f>
        <v>0</v>
      </c>
      <c r="C2399" s="14">
        <f>'CLZ Pr'!H2399</f>
        <v>0</v>
      </c>
      <c r="D2399">
        <f>'CLZ Pr'!W2399</f>
        <v>0</v>
      </c>
      <c r="E2399">
        <f>'CLZ Pr'!B2399</f>
        <v>0</v>
      </c>
      <c r="F2399">
        <f>'CLZ Pr'!N2399</f>
        <v>0</v>
      </c>
      <c r="G2399">
        <f>'CLZ Pr'!X2399</f>
        <v>0</v>
      </c>
      <c r="H2399">
        <f>'CLZ Pr'!E2399</f>
        <v>0</v>
      </c>
      <c r="I2399">
        <f>'CLZ Pr'!U2399</f>
        <v>0</v>
      </c>
    </row>
    <row r="2400" spans="1:9">
      <c r="A2400" s="13" t="str">
        <f>IF('CLZ Pr'!C2400 = "", "", 'CLZ Pr'!C2400)</f>
        <v/>
      </c>
      <c r="B2400">
        <f>'CLZ Pr'!O2400</f>
        <v>0</v>
      </c>
      <c r="C2400" s="14">
        <f>'CLZ Pr'!H2400</f>
        <v>0</v>
      </c>
      <c r="D2400">
        <f>'CLZ Pr'!W2400</f>
        <v>0</v>
      </c>
      <c r="E2400">
        <f>'CLZ Pr'!B2400</f>
        <v>0</v>
      </c>
      <c r="F2400">
        <f>'CLZ Pr'!N2400</f>
        <v>0</v>
      </c>
      <c r="G2400">
        <f>'CLZ Pr'!X2400</f>
        <v>0</v>
      </c>
      <c r="H2400">
        <f>'CLZ Pr'!E2400</f>
        <v>0</v>
      </c>
      <c r="I2400">
        <f>'CLZ Pr'!U2400</f>
        <v>0</v>
      </c>
    </row>
    <row r="2401" spans="1:9">
      <c r="A2401" s="13" t="str">
        <f>IF('CLZ Pr'!C2401 = "", "", 'CLZ Pr'!C2401)</f>
        <v/>
      </c>
      <c r="B2401">
        <f>'CLZ Pr'!O2401</f>
        <v>0</v>
      </c>
      <c r="C2401" s="14">
        <f>'CLZ Pr'!H2401</f>
        <v>0</v>
      </c>
      <c r="D2401">
        <f>'CLZ Pr'!W2401</f>
        <v>0</v>
      </c>
      <c r="E2401">
        <f>'CLZ Pr'!B2401</f>
        <v>0</v>
      </c>
      <c r="F2401">
        <f>'CLZ Pr'!N2401</f>
        <v>0</v>
      </c>
      <c r="G2401">
        <f>'CLZ Pr'!X2401</f>
        <v>0</v>
      </c>
      <c r="H2401">
        <f>'CLZ Pr'!E2401</f>
        <v>0</v>
      </c>
      <c r="I2401">
        <f>'CLZ Pr'!U2401</f>
        <v>0</v>
      </c>
    </row>
    <row r="2402" spans="1:9">
      <c r="A2402" s="13" t="str">
        <f>IF('CLZ Pr'!C2402 = "", "", 'CLZ Pr'!C2402)</f>
        <v/>
      </c>
      <c r="B2402">
        <f>'CLZ Pr'!O2402</f>
        <v>0</v>
      </c>
      <c r="C2402" s="14">
        <f>'CLZ Pr'!H2402</f>
        <v>0</v>
      </c>
      <c r="D2402">
        <f>'CLZ Pr'!W2402</f>
        <v>0</v>
      </c>
      <c r="E2402">
        <f>'CLZ Pr'!B2402</f>
        <v>0</v>
      </c>
      <c r="F2402">
        <f>'CLZ Pr'!N2402</f>
        <v>0</v>
      </c>
      <c r="G2402">
        <f>'CLZ Pr'!X2402</f>
        <v>0</v>
      </c>
      <c r="H2402">
        <f>'CLZ Pr'!E2402</f>
        <v>0</v>
      </c>
      <c r="I2402">
        <f>'CLZ Pr'!U2402</f>
        <v>0</v>
      </c>
    </row>
    <row r="2403" spans="1:9">
      <c r="A2403" s="13" t="str">
        <f>IF('CLZ Pr'!C2403 = "", "", 'CLZ Pr'!C2403)</f>
        <v/>
      </c>
      <c r="B2403">
        <f>'CLZ Pr'!O2403</f>
        <v>0</v>
      </c>
      <c r="C2403" s="14">
        <f>'CLZ Pr'!H2403</f>
        <v>0</v>
      </c>
      <c r="D2403">
        <f>'CLZ Pr'!W2403</f>
        <v>0</v>
      </c>
      <c r="E2403">
        <f>'CLZ Pr'!B2403</f>
        <v>0</v>
      </c>
      <c r="F2403">
        <f>'CLZ Pr'!N2403</f>
        <v>0</v>
      </c>
      <c r="G2403">
        <f>'CLZ Pr'!X2403</f>
        <v>0</v>
      </c>
      <c r="H2403">
        <f>'CLZ Pr'!E2403</f>
        <v>0</v>
      </c>
      <c r="I2403">
        <f>'CLZ Pr'!U2403</f>
        <v>0</v>
      </c>
    </row>
    <row r="2404" spans="1:9">
      <c r="A2404" s="13" t="str">
        <f>IF('CLZ Pr'!C2404 = "", "", 'CLZ Pr'!C2404)</f>
        <v/>
      </c>
      <c r="B2404">
        <f>'CLZ Pr'!O2404</f>
        <v>0</v>
      </c>
      <c r="C2404" s="14">
        <f>'CLZ Pr'!H2404</f>
        <v>0</v>
      </c>
      <c r="D2404">
        <f>'CLZ Pr'!W2404</f>
        <v>0</v>
      </c>
      <c r="E2404">
        <f>'CLZ Pr'!B2404</f>
        <v>0</v>
      </c>
      <c r="F2404">
        <f>'CLZ Pr'!N2404</f>
        <v>0</v>
      </c>
      <c r="G2404">
        <f>'CLZ Pr'!X2404</f>
        <v>0</v>
      </c>
      <c r="H2404">
        <f>'CLZ Pr'!E2404</f>
        <v>0</v>
      </c>
      <c r="I2404">
        <f>'CLZ Pr'!U2404</f>
        <v>0</v>
      </c>
    </row>
    <row r="2405" spans="1:9">
      <c r="A2405" s="13" t="str">
        <f>IF('CLZ Pr'!C2405 = "", "", 'CLZ Pr'!C2405)</f>
        <v/>
      </c>
      <c r="B2405">
        <f>'CLZ Pr'!O2405</f>
        <v>0</v>
      </c>
      <c r="C2405" s="14">
        <f>'CLZ Pr'!H2405</f>
        <v>0</v>
      </c>
      <c r="D2405">
        <f>'CLZ Pr'!W2405</f>
        <v>0</v>
      </c>
      <c r="E2405">
        <f>'CLZ Pr'!B2405</f>
        <v>0</v>
      </c>
      <c r="F2405">
        <f>'CLZ Pr'!N2405</f>
        <v>0</v>
      </c>
      <c r="G2405">
        <f>'CLZ Pr'!X2405</f>
        <v>0</v>
      </c>
      <c r="H2405">
        <f>'CLZ Pr'!E2405</f>
        <v>0</v>
      </c>
      <c r="I2405">
        <f>'CLZ Pr'!U2405</f>
        <v>0</v>
      </c>
    </row>
    <row r="2406" spans="1:9">
      <c r="A2406" s="13" t="str">
        <f>IF('CLZ Pr'!C2406 = "", "", 'CLZ Pr'!C2406)</f>
        <v/>
      </c>
      <c r="B2406">
        <f>'CLZ Pr'!O2406</f>
        <v>0</v>
      </c>
      <c r="C2406" s="14">
        <f>'CLZ Pr'!H2406</f>
        <v>0</v>
      </c>
      <c r="D2406">
        <f>'CLZ Pr'!W2406</f>
        <v>0</v>
      </c>
      <c r="E2406">
        <f>'CLZ Pr'!B2406</f>
        <v>0</v>
      </c>
      <c r="F2406">
        <f>'CLZ Pr'!N2406</f>
        <v>0</v>
      </c>
      <c r="G2406">
        <f>'CLZ Pr'!X2406</f>
        <v>0</v>
      </c>
      <c r="H2406">
        <f>'CLZ Pr'!E2406</f>
        <v>0</v>
      </c>
      <c r="I2406">
        <f>'CLZ Pr'!U2406</f>
        <v>0</v>
      </c>
    </row>
    <row r="2407" spans="1:9">
      <c r="A2407" s="13" t="str">
        <f>IF('CLZ Pr'!C2407 = "", "", 'CLZ Pr'!C2407)</f>
        <v/>
      </c>
      <c r="B2407">
        <f>'CLZ Pr'!O2407</f>
        <v>0</v>
      </c>
      <c r="C2407" s="14">
        <f>'CLZ Pr'!H2407</f>
        <v>0</v>
      </c>
      <c r="D2407">
        <f>'CLZ Pr'!W2407</f>
        <v>0</v>
      </c>
      <c r="E2407">
        <f>'CLZ Pr'!B2407</f>
        <v>0</v>
      </c>
      <c r="F2407">
        <f>'CLZ Pr'!N2407</f>
        <v>0</v>
      </c>
      <c r="G2407">
        <f>'CLZ Pr'!X2407</f>
        <v>0</v>
      </c>
      <c r="H2407">
        <f>'CLZ Pr'!E2407</f>
        <v>0</v>
      </c>
      <c r="I2407">
        <f>'CLZ Pr'!U2407</f>
        <v>0</v>
      </c>
    </row>
    <row r="2408" spans="1:9">
      <c r="A2408" s="13" t="str">
        <f>IF('CLZ Pr'!C2408 = "", "", 'CLZ Pr'!C2408)</f>
        <v/>
      </c>
      <c r="B2408">
        <f>'CLZ Pr'!O2408</f>
        <v>0</v>
      </c>
      <c r="C2408" s="14">
        <f>'CLZ Pr'!H2408</f>
        <v>0</v>
      </c>
      <c r="D2408">
        <f>'CLZ Pr'!W2408</f>
        <v>0</v>
      </c>
      <c r="E2408">
        <f>'CLZ Pr'!B2408</f>
        <v>0</v>
      </c>
      <c r="F2408">
        <f>'CLZ Pr'!N2408</f>
        <v>0</v>
      </c>
      <c r="G2408">
        <f>'CLZ Pr'!X2408</f>
        <v>0</v>
      </c>
      <c r="H2408">
        <f>'CLZ Pr'!E2408</f>
        <v>0</v>
      </c>
      <c r="I2408">
        <f>'CLZ Pr'!U2408</f>
        <v>0</v>
      </c>
    </row>
    <row r="2409" spans="1:9">
      <c r="A2409" s="13" t="str">
        <f>IF('CLZ Pr'!C2409 = "", "", 'CLZ Pr'!C2409)</f>
        <v/>
      </c>
      <c r="B2409">
        <f>'CLZ Pr'!O2409</f>
        <v>0</v>
      </c>
      <c r="C2409" s="14">
        <f>'CLZ Pr'!H2409</f>
        <v>0</v>
      </c>
      <c r="D2409">
        <f>'CLZ Pr'!W2409</f>
        <v>0</v>
      </c>
      <c r="E2409">
        <f>'CLZ Pr'!B2409</f>
        <v>0</v>
      </c>
      <c r="F2409">
        <f>'CLZ Pr'!N2409</f>
        <v>0</v>
      </c>
      <c r="G2409">
        <f>'CLZ Pr'!X2409</f>
        <v>0</v>
      </c>
      <c r="H2409">
        <f>'CLZ Pr'!E2409</f>
        <v>0</v>
      </c>
      <c r="I2409">
        <f>'CLZ Pr'!U2409</f>
        <v>0</v>
      </c>
    </row>
    <row r="2410" spans="1:9">
      <c r="A2410" s="13" t="str">
        <f>IF('CLZ Pr'!C2410 = "", "", 'CLZ Pr'!C2410)</f>
        <v/>
      </c>
      <c r="B2410">
        <f>'CLZ Pr'!O2410</f>
        <v>0</v>
      </c>
      <c r="C2410" s="14">
        <f>'CLZ Pr'!H2410</f>
        <v>0</v>
      </c>
      <c r="D2410">
        <f>'CLZ Pr'!W2410</f>
        <v>0</v>
      </c>
      <c r="E2410">
        <f>'CLZ Pr'!B2410</f>
        <v>0</v>
      </c>
      <c r="F2410">
        <f>'CLZ Pr'!N2410</f>
        <v>0</v>
      </c>
      <c r="G2410">
        <f>'CLZ Pr'!X2410</f>
        <v>0</v>
      </c>
      <c r="H2410">
        <f>'CLZ Pr'!E2410</f>
        <v>0</v>
      </c>
      <c r="I2410">
        <f>'CLZ Pr'!U2410</f>
        <v>0</v>
      </c>
    </row>
    <row r="2411" spans="1:9">
      <c r="A2411" s="13" t="str">
        <f>IF('CLZ Pr'!C2411 = "", "", 'CLZ Pr'!C2411)</f>
        <v/>
      </c>
      <c r="B2411">
        <f>'CLZ Pr'!O2411</f>
        <v>0</v>
      </c>
      <c r="C2411" s="14">
        <f>'CLZ Pr'!H2411</f>
        <v>0</v>
      </c>
      <c r="D2411">
        <f>'CLZ Pr'!W2411</f>
        <v>0</v>
      </c>
      <c r="E2411">
        <f>'CLZ Pr'!B2411</f>
        <v>0</v>
      </c>
      <c r="F2411">
        <f>'CLZ Pr'!N2411</f>
        <v>0</v>
      </c>
      <c r="G2411">
        <f>'CLZ Pr'!X2411</f>
        <v>0</v>
      </c>
      <c r="H2411">
        <f>'CLZ Pr'!E2411</f>
        <v>0</v>
      </c>
      <c r="I2411">
        <f>'CLZ Pr'!U2411</f>
        <v>0</v>
      </c>
    </row>
    <row r="2412" spans="1:9">
      <c r="A2412" s="13" t="str">
        <f>IF('CLZ Pr'!C2412 = "", "", 'CLZ Pr'!C2412)</f>
        <v/>
      </c>
      <c r="B2412">
        <f>'CLZ Pr'!O2412</f>
        <v>0</v>
      </c>
      <c r="C2412" s="14">
        <f>'CLZ Pr'!H2412</f>
        <v>0</v>
      </c>
      <c r="D2412">
        <f>'CLZ Pr'!W2412</f>
        <v>0</v>
      </c>
      <c r="E2412">
        <f>'CLZ Pr'!B2412</f>
        <v>0</v>
      </c>
      <c r="F2412">
        <f>'CLZ Pr'!N2412</f>
        <v>0</v>
      </c>
      <c r="G2412">
        <f>'CLZ Pr'!X2412</f>
        <v>0</v>
      </c>
      <c r="H2412">
        <f>'CLZ Pr'!E2412</f>
        <v>0</v>
      </c>
      <c r="I2412">
        <f>'CLZ Pr'!U2412</f>
        <v>0</v>
      </c>
    </row>
    <row r="2413" spans="1:9">
      <c r="A2413" s="13" t="str">
        <f>IF('CLZ Pr'!C2413 = "", "", 'CLZ Pr'!C2413)</f>
        <v/>
      </c>
      <c r="B2413">
        <f>'CLZ Pr'!O2413</f>
        <v>0</v>
      </c>
      <c r="C2413" s="14">
        <f>'CLZ Pr'!H2413</f>
        <v>0</v>
      </c>
      <c r="D2413">
        <f>'CLZ Pr'!W2413</f>
        <v>0</v>
      </c>
      <c r="E2413">
        <f>'CLZ Pr'!B2413</f>
        <v>0</v>
      </c>
      <c r="F2413">
        <f>'CLZ Pr'!N2413</f>
        <v>0</v>
      </c>
      <c r="G2413">
        <f>'CLZ Pr'!X2413</f>
        <v>0</v>
      </c>
      <c r="H2413">
        <f>'CLZ Pr'!E2413</f>
        <v>0</v>
      </c>
      <c r="I2413">
        <f>'CLZ Pr'!U2413</f>
        <v>0</v>
      </c>
    </row>
    <row r="2414" spans="1:9">
      <c r="A2414" s="13" t="str">
        <f>IF('CLZ Pr'!C2414 = "", "", 'CLZ Pr'!C2414)</f>
        <v/>
      </c>
      <c r="B2414">
        <f>'CLZ Pr'!O2414</f>
        <v>0</v>
      </c>
      <c r="C2414" s="14">
        <f>'CLZ Pr'!H2414</f>
        <v>0</v>
      </c>
      <c r="D2414">
        <f>'CLZ Pr'!W2414</f>
        <v>0</v>
      </c>
      <c r="E2414">
        <f>'CLZ Pr'!B2414</f>
        <v>0</v>
      </c>
      <c r="F2414">
        <f>'CLZ Pr'!N2414</f>
        <v>0</v>
      </c>
      <c r="G2414">
        <f>'CLZ Pr'!X2414</f>
        <v>0</v>
      </c>
      <c r="H2414">
        <f>'CLZ Pr'!E2414</f>
        <v>0</v>
      </c>
      <c r="I2414">
        <f>'CLZ Pr'!U2414</f>
        <v>0</v>
      </c>
    </row>
    <row r="2415" spans="1:9">
      <c r="A2415" s="13" t="str">
        <f>IF('CLZ Pr'!C2415 = "", "", 'CLZ Pr'!C2415)</f>
        <v/>
      </c>
      <c r="B2415">
        <f>'CLZ Pr'!O2415</f>
        <v>0</v>
      </c>
      <c r="C2415" s="14">
        <f>'CLZ Pr'!H2415</f>
        <v>0</v>
      </c>
      <c r="D2415">
        <f>'CLZ Pr'!W2415</f>
        <v>0</v>
      </c>
      <c r="E2415">
        <f>'CLZ Pr'!B2415</f>
        <v>0</v>
      </c>
      <c r="F2415">
        <f>'CLZ Pr'!N2415</f>
        <v>0</v>
      </c>
      <c r="G2415">
        <f>'CLZ Pr'!X2415</f>
        <v>0</v>
      </c>
      <c r="H2415">
        <f>'CLZ Pr'!E2415</f>
        <v>0</v>
      </c>
      <c r="I2415">
        <f>'CLZ Pr'!U2415</f>
        <v>0</v>
      </c>
    </row>
    <row r="2416" spans="1:9">
      <c r="A2416" s="13" t="str">
        <f>IF('CLZ Pr'!C2416 = "", "", 'CLZ Pr'!C2416)</f>
        <v/>
      </c>
      <c r="B2416">
        <f>'CLZ Pr'!O2416</f>
        <v>0</v>
      </c>
      <c r="C2416" s="14">
        <f>'CLZ Pr'!H2416</f>
        <v>0</v>
      </c>
      <c r="D2416">
        <f>'CLZ Pr'!W2416</f>
        <v>0</v>
      </c>
      <c r="E2416">
        <f>'CLZ Pr'!B2416</f>
        <v>0</v>
      </c>
      <c r="F2416">
        <f>'CLZ Pr'!N2416</f>
        <v>0</v>
      </c>
      <c r="G2416">
        <f>'CLZ Pr'!X2416</f>
        <v>0</v>
      </c>
      <c r="H2416">
        <f>'CLZ Pr'!E2416</f>
        <v>0</v>
      </c>
      <c r="I2416">
        <f>'CLZ Pr'!U2416</f>
        <v>0</v>
      </c>
    </row>
    <row r="2417" spans="1:9">
      <c r="A2417" s="13" t="str">
        <f>IF('CLZ Pr'!C2417 = "", "", 'CLZ Pr'!C2417)</f>
        <v/>
      </c>
      <c r="B2417">
        <f>'CLZ Pr'!O2417</f>
        <v>0</v>
      </c>
      <c r="C2417" s="14">
        <f>'CLZ Pr'!H2417</f>
        <v>0</v>
      </c>
      <c r="D2417">
        <f>'CLZ Pr'!W2417</f>
        <v>0</v>
      </c>
      <c r="E2417">
        <f>'CLZ Pr'!B2417</f>
        <v>0</v>
      </c>
      <c r="F2417">
        <f>'CLZ Pr'!N2417</f>
        <v>0</v>
      </c>
      <c r="G2417">
        <f>'CLZ Pr'!X2417</f>
        <v>0</v>
      </c>
      <c r="H2417">
        <f>'CLZ Pr'!E2417</f>
        <v>0</v>
      </c>
      <c r="I2417">
        <f>'CLZ Pr'!U2417</f>
        <v>0</v>
      </c>
    </row>
    <row r="2418" spans="1:9">
      <c r="A2418" s="13" t="str">
        <f>IF('CLZ Pr'!C2418 = "", "", 'CLZ Pr'!C2418)</f>
        <v/>
      </c>
      <c r="B2418">
        <f>'CLZ Pr'!O2418</f>
        <v>0</v>
      </c>
      <c r="C2418" s="14">
        <f>'CLZ Pr'!H2418</f>
        <v>0</v>
      </c>
      <c r="D2418">
        <f>'CLZ Pr'!W2418</f>
        <v>0</v>
      </c>
      <c r="E2418">
        <f>'CLZ Pr'!B2418</f>
        <v>0</v>
      </c>
      <c r="F2418">
        <f>'CLZ Pr'!N2418</f>
        <v>0</v>
      </c>
      <c r="G2418">
        <f>'CLZ Pr'!X2418</f>
        <v>0</v>
      </c>
      <c r="H2418">
        <f>'CLZ Pr'!E2418</f>
        <v>0</v>
      </c>
      <c r="I2418">
        <f>'CLZ Pr'!U2418</f>
        <v>0</v>
      </c>
    </row>
    <row r="2419" spans="1:9">
      <c r="A2419" s="13" t="str">
        <f>IF('CLZ Pr'!C2419 = "", "", 'CLZ Pr'!C2419)</f>
        <v/>
      </c>
      <c r="B2419">
        <f>'CLZ Pr'!O2419</f>
        <v>0</v>
      </c>
      <c r="C2419" s="14">
        <f>'CLZ Pr'!H2419</f>
        <v>0</v>
      </c>
      <c r="D2419">
        <f>'CLZ Pr'!W2419</f>
        <v>0</v>
      </c>
      <c r="E2419">
        <f>'CLZ Pr'!B2419</f>
        <v>0</v>
      </c>
      <c r="F2419">
        <f>'CLZ Pr'!N2419</f>
        <v>0</v>
      </c>
      <c r="G2419">
        <f>'CLZ Pr'!X2419</f>
        <v>0</v>
      </c>
      <c r="H2419">
        <f>'CLZ Pr'!E2419</f>
        <v>0</v>
      </c>
      <c r="I2419">
        <f>'CLZ Pr'!U2419</f>
        <v>0</v>
      </c>
    </row>
    <row r="2420" spans="1:9">
      <c r="A2420" s="13" t="str">
        <f>IF('CLZ Pr'!C2420 = "", "", 'CLZ Pr'!C2420)</f>
        <v/>
      </c>
      <c r="B2420">
        <f>'CLZ Pr'!O2420</f>
        <v>0</v>
      </c>
      <c r="C2420" s="14">
        <f>'CLZ Pr'!H2420</f>
        <v>0</v>
      </c>
      <c r="D2420">
        <f>'CLZ Pr'!W2420</f>
        <v>0</v>
      </c>
      <c r="E2420">
        <f>'CLZ Pr'!B2420</f>
        <v>0</v>
      </c>
      <c r="F2420">
        <f>'CLZ Pr'!N2420</f>
        <v>0</v>
      </c>
      <c r="G2420">
        <f>'CLZ Pr'!X2420</f>
        <v>0</v>
      </c>
      <c r="H2420">
        <f>'CLZ Pr'!E2420</f>
        <v>0</v>
      </c>
      <c r="I2420">
        <f>'CLZ Pr'!U2420</f>
        <v>0</v>
      </c>
    </row>
    <row r="2421" spans="1:9">
      <c r="A2421" s="13" t="str">
        <f>IF('CLZ Pr'!C2421 = "", "", 'CLZ Pr'!C2421)</f>
        <v/>
      </c>
      <c r="B2421">
        <f>'CLZ Pr'!O2421</f>
        <v>0</v>
      </c>
      <c r="C2421" s="14">
        <f>'CLZ Pr'!H2421</f>
        <v>0</v>
      </c>
      <c r="D2421">
        <f>'CLZ Pr'!W2421</f>
        <v>0</v>
      </c>
      <c r="E2421">
        <f>'CLZ Pr'!B2421</f>
        <v>0</v>
      </c>
      <c r="F2421">
        <f>'CLZ Pr'!N2421</f>
        <v>0</v>
      </c>
      <c r="G2421">
        <f>'CLZ Pr'!X2421</f>
        <v>0</v>
      </c>
      <c r="H2421">
        <f>'CLZ Pr'!E2421</f>
        <v>0</v>
      </c>
      <c r="I2421">
        <f>'CLZ Pr'!U2421</f>
        <v>0</v>
      </c>
    </row>
    <row r="2422" spans="1:9">
      <c r="A2422" s="13" t="str">
        <f>IF('CLZ Pr'!C2422 = "", "", 'CLZ Pr'!C2422)</f>
        <v/>
      </c>
      <c r="B2422">
        <f>'CLZ Pr'!O2422</f>
        <v>0</v>
      </c>
      <c r="C2422" s="14">
        <f>'CLZ Pr'!H2422</f>
        <v>0</v>
      </c>
      <c r="D2422">
        <f>'CLZ Pr'!W2422</f>
        <v>0</v>
      </c>
      <c r="E2422">
        <f>'CLZ Pr'!B2422</f>
        <v>0</v>
      </c>
      <c r="F2422">
        <f>'CLZ Pr'!N2422</f>
        <v>0</v>
      </c>
      <c r="G2422">
        <f>'CLZ Pr'!X2422</f>
        <v>0</v>
      </c>
      <c r="H2422">
        <f>'CLZ Pr'!E2422</f>
        <v>0</v>
      </c>
      <c r="I2422">
        <f>'CLZ Pr'!U2422</f>
        <v>0</v>
      </c>
    </row>
    <row r="2423" spans="1:9">
      <c r="A2423" s="13" t="str">
        <f>IF('CLZ Pr'!C2423 = "", "", 'CLZ Pr'!C2423)</f>
        <v/>
      </c>
      <c r="B2423">
        <f>'CLZ Pr'!O2423</f>
        <v>0</v>
      </c>
      <c r="C2423" s="14">
        <f>'CLZ Pr'!H2423</f>
        <v>0</v>
      </c>
      <c r="D2423">
        <f>'CLZ Pr'!W2423</f>
        <v>0</v>
      </c>
      <c r="E2423">
        <f>'CLZ Pr'!B2423</f>
        <v>0</v>
      </c>
      <c r="F2423">
        <f>'CLZ Pr'!N2423</f>
        <v>0</v>
      </c>
      <c r="G2423">
        <f>'CLZ Pr'!X2423</f>
        <v>0</v>
      </c>
      <c r="H2423">
        <f>'CLZ Pr'!E2423</f>
        <v>0</v>
      </c>
      <c r="I2423">
        <f>'CLZ Pr'!U2423</f>
        <v>0</v>
      </c>
    </row>
    <row r="2424" spans="1:9">
      <c r="A2424" s="13" t="str">
        <f>IF('CLZ Pr'!C2424 = "", "", 'CLZ Pr'!C2424)</f>
        <v/>
      </c>
      <c r="B2424">
        <f>'CLZ Pr'!O2424</f>
        <v>0</v>
      </c>
      <c r="C2424" s="14">
        <f>'CLZ Pr'!H2424</f>
        <v>0</v>
      </c>
      <c r="D2424">
        <f>'CLZ Pr'!W2424</f>
        <v>0</v>
      </c>
      <c r="E2424">
        <f>'CLZ Pr'!B2424</f>
        <v>0</v>
      </c>
      <c r="F2424">
        <f>'CLZ Pr'!N2424</f>
        <v>0</v>
      </c>
      <c r="G2424">
        <f>'CLZ Pr'!X2424</f>
        <v>0</v>
      </c>
      <c r="H2424">
        <f>'CLZ Pr'!E2424</f>
        <v>0</v>
      </c>
      <c r="I2424">
        <f>'CLZ Pr'!U2424</f>
        <v>0</v>
      </c>
    </row>
    <row r="2425" spans="1:9">
      <c r="A2425" s="13" t="str">
        <f>IF('CLZ Pr'!C2425 = "", "", 'CLZ Pr'!C2425)</f>
        <v/>
      </c>
      <c r="B2425">
        <f>'CLZ Pr'!O2425</f>
        <v>0</v>
      </c>
      <c r="C2425" s="14">
        <f>'CLZ Pr'!H2425</f>
        <v>0</v>
      </c>
      <c r="D2425">
        <f>'CLZ Pr'!W2425</f>
        <v>0</v>
      </c>
      <c r="E2425">
        <f>'CLZ Pr'!B2425</f>
        <v>0</v>
      </c>
      <c r="F2425">
        <f>'CLZ Pr'!N2425</f>
        <v>0</v>
      </c>
      <c r="G2425">
        <f>'CLZ Pr'!X2425</f>
        <v>0</v>
      </c>
      <c r="H2425">
        <f>'CLZ Pr'!E2425</f>
        <v>0</v>
      </c>
      <c r="I2425">
        <f>'CLZ Pr'!U2425</f>
        <v>0</v>
      </c>
    </row>
    <row r="2426" spans="1:9">
      <c r="A2426" s="13" t="str">
        <f>IF('CLZ Pr'!C2426 = "", "", 'CLZ Pr'!C2426)</f>
        <v/>
      </c>
      <c r="B2426">
        <f>'CLZ Pr'!O2426</f>
        <v>0</v>
      </c>
      <c r="C2426" s="14">
        <f>'CLZ Pr'!H2426</f>
        <v>0</v>
      </c>
      <c r="D2426">
        <f>'CLZ Pr'!W2426</f>
        <v>0</v>
      </c>
      <c r="E2426">
        <f>'CLZ Pr'!B2426</f>
        <v>0</v>
      </c>
      <c r="F2426">
        <f>'CLZ Pr'!N2426</f>
        <v>0</v>
      </c>
      <c r="G2426">
        <f>'CLZ Pr'!X2426</f>
        <v>0</v>
      </c>
      <c r="H2426">
        <f>'CLZ Pr'!E2426</f>
        <v>0</v>
      </c>
      <c r="I2426">
        <f>'CLZ Pr'!U2426</f>
        <v>0</v>
      </c>
    </row>
    <row r="2427" spans="1:9">
      <c r="A2427" s="13" t="str">
        <f>IF('CLZ Pr'!C2427 = "", "", 'CLZ Pr'!C2427)</f>
        <v/>
      </c>
      <c r="B2427">
        <f>'CLZ Pr'!O2427</f>
        <v>0</v>
      </c>
      <c r="C2427" s="14">
        <f>'CLZ Pr'!H2427</f>
        <v>0</v>
      </c>
      <c r="D2427">
        <f>'CLZ Pr'!W2427</f>
        <v>0</v>
      </c>
      <c r="E2427">
        <f>'CLZ Pr'!B2427</f>
        <v>0</v>
      </c>
      <c r="F2427">
        <f>'CLZ Pr'!N2427</f>
        <v>0</v>
      </c>
      <c r="G2427">
        <f>'CLZ Pr'!X2427</f>
        <v>0</v>
      </c>
      <c r="H2427">
        <f>'CLZ Pr'!E2427</f>
        <v>0</v>
      </c>
      <c r="I2427">
        <f>'CLZ Pr'!U2427</f>
        <v>0</v>
      </c>
    </row>
    <row r="2428" spans="1:9">
      <c r="A2428" s="13" t="str">
        <f>IF('CLZ Pr'!C2428 = "", "", 'CLZ Pr'!C2428)</f>
        <v/>
      </c>
      <c r="B2428">
        <f>'CLZ Pr'!O2428</f>
        <v>0</v>
      </c>
      <c r="C2428" s="14">
        <f>'CLZ Pr'!H2428</f>
        <v>0</v>
      </c>
      <c r="D2428">
        <f>'CLZ Pr'!W2428</f>
        <v>0</v>
      </c>
      <c r="E2428">
        <f>'CLZ Pr'!B2428</f>
        <v>0</v>
      </c>
      <c r="F2428">
        <f>'CLZ Pr'!N2428</f>
        <v>0</v>
      </c>
      <c r="G2428">
        <f>'CLZ Pr'!X2428</f>
        <v>0</v>
      </c>
      <c r="H2428">
        <f>'CLZ Pr'!E2428</f>
        <v>0</v>
      </c>
      <c r="I2428">
        <f>'CLZ Pr'!U2428</f>
        <v>0</v>
      </c>
    </row>
    <row r="2429" spans="1:9">
      <c r="A2429" s="13" t="str">
        <f>IF('CLZ Pr'!C2429 = "", "", 'CLZ Pr'!C2429)</f>
        <v/>
      </c>
      <c r="B2429">
        <f>'CLZ Pr'!O2429</f>
        <v>0</v>
      </c>
      <c r="C2429" s="14">
        <f>'CLZ Pr'!H2429</f>
        <v>0</v>
      </c>
      <c r="D2429">
        <f>'CLZ Pr'!W2429</f>
        <v>0</v>
      </c>
      <c r="E2429">
        <f>'CLZ Pr'!B2429</f>
        <v>0</v>
      </c>
      <c r="F2429">
        <f>'CLZ Pr'!N2429</f>
        <v>0</v>
      </c>
      <c r="G2429">
        <f>'CLZ Pr'!X2429</f>
        <v>0</v>
      </c>
      <c r="H2429">
        <f>'CLZ Pr'!E2429</f>
        <v>0</v>
      </c>
      <c r="I2429">
        <f>'CLZ Pr'!U2429</f>
        <v>0</v>
      </c>
    </row>
    <row r="2430" spans="1:9">
      <c r="A2430" s="13" t="str">
        <f>IF('CLZ Pr'!C2430 = "", "", 'CLZ Pr'!C2430)</f>
        <v/>
      </c>
      <c r="B2430">
        <f>'CLZ Pr'!O2430</f>
        <v>0</v>
      </c>
      <c r="C2430" s="14">
        <f>'CLZ Pr'!H2430</f>
        <v>0</v>
      </c>
      <c r="D2430">
        <f>'CLZ Pr'!W2430</f>
        <v>0</v>
      </c>
      <c r="E2430">
        <f>'CLZ Pr'!B2430</f>
        <v>0</v>
      </c>
      <c r="F2430">
        <f>'CLZ Pr'!N2430</f>
        <v>0</v>
      </c>
      <c r="G2430">
        <f>'CLZ Pr'!X2430</f>
        <v>0</v>
      </c>
      <c r="H2430">
        <f>'CLZ Pr'!E2430</f>
        <v>0</v>
      </c>
      <c r="I2430">
        <f>'CLZ Pr'!U2430</f>
        <v>0</v>
      </c>
    </row>
    <row r="2431" spans="1:9">
      <c r="A2431" s="13" t="str">
        <f>IF('CLZ Pr'!C2431 = "", "", 'CLZ Pr'!C2431)</f>
        <v/>
      </c>
      <c r="B2431">
        <f>'CLZ Pr'!O2431</f>
        <v>0</v>
      </c>
      <c r="C2431" s="14">
        <f>'CLZ Pr'!H2431</f>
        <v>0</v>
      </c>
      <c r="D2431">
        <f>'CLZ Pr'!W2431</f>
        <v>0</v>
      </c>
      <c r="E2431">
        <f>'CLZ Pr'!B2431</f>
        <v>0</v>
      </c>
      <c r="F2431">
        <f>'CLZ Pr'!N2431</f>
        <v>0</v>
      </c>
      <c r="G2431">
        <f>'CLZ Pr'!X2431</f>
        <v>0</v>
      </c>
      <c r="H2431">
        <f>'CLZ Pr'!E2431</f>
        <v>0</v>
      </c>
      <c r="I2431">
        <f>'CLZ Pr'!U2431</f>
        <v>0</v>
      </c>
    </row>
    <row r="2432" spans="1:9">
      <c r="A2432" s="13" t="str">
        <f>IF('CLZ Pr'!C2432 = "", "", 'CLZ Pr'!C2432)</f>
        <v/>
      </c>
      <c r="B2432">
        <f>'CLZ Pr'!O2432</f>
        <v>0</v>
      </c>
      <c r="C2432" s="14">
        <f>'CLZ Pr'!H2432</f>
        <v>0</v>
      </c>
      <c r="D2432">
        <f>'CLZ Pr'!W2432</f>
        <v>0</v>
      </c>
      <c r="E2432">
        <f>'CLZ Pr'!B2432</f>
        <v>0</v>
      </c>
      <c r="F2432">
        <f>'CLZ Pr'!N2432</f>
        <v>0</v>
      </c>
      <c r="G2432">
        <f>'CLZ Pr'!X2432</f>
        <v>0</v>
      </c>
      <c r="H2432">
        <f>'CLZ Pr'!E2432</f>
        <v>0</v>
      </c>
      <c r="I2432">
        <f>'CLZ Pr'!U2432</f>
        <v>0</v>
      </c>
    </row>
    <row r="2433" spans="1:9">
      <c r="A2433" s="13" t="str">
        <f>IF('CLZ Pr'!C2433 = "", "", 'CLZ Pr'!C2433)</f>
        <v/>
      </c>
      <c r="B2433">
        <f>'CLZ Pr'!O2433</f>
        <v>0</v>
      </c>
      <c r="C2433" s="14">
        <f>'CLZ Pr'!H2433</f>
        <v>0</v>
      </c>
      <c r="D2433">
        <f>'CLZ Pr'!W2433</f>
        <v>0</v>
      </c>
      <c r="E2433">
        <f>'CLZ Pr'!B2433</f>
        <v>0</v>
      </c>
      <c r="F2433">
        <f>'CLZ Pr'!N2433</f>
        <v>0</v>
      </c>
      <c r="G2433">
        <f>'CLZ Pr'!X2433</f>
        <v>0</v>
      </c>
      <c r="H2433">
        <f>'CLZ Pr'!E2433</f>
        <v>0</v>
      </c>
      <c r="I2433">
        <f>'CLZ Pr'!U2433</f>
        <v>0</v>
      </c>
    </row>
    <row r="2434" spans="1:9">
      <c r="A2434" s="13" t="str">
        <f>IF('CLZ Pr'!C2434 = "", "", 'CLZ Pr'!C2434)</f>
        <v/>
      </c>
      <c r="B2434">
        <f>'CLZ Pr'!O2434</f>
        <v>0</v>
      </c>
      <c r="C2434" s="14">
        <f>'CLZ Pr'!H2434</f>
        <v>0</v>
      </c>
      <c r="D2434">
        <f>'CLZ Pr'!W2434</f>
        <v>0</v>
      </c>
      <c r="E2434">
        <f>'CLZ Pr'!B2434</f>
        <v>0</v>
      </c>
      <c r="F2434">
        <f>'CLZ Pr'!N2434</f>
        <v>0</v>
      </c>
      <c r="G2434">
        <f>'CLZ Pr'!X2434</f>
        <v>0</v>
      </c>
      <c r="H2434">
        <f>'CLZ Pr'!E2434</f>
        <v>0</v>
      </c>
      <c r="I2434">
        <f>'CLZ Pr'!U2434</f>
        <v>0</v>
      </c>
    </row>
    <row r="2435" spans="1:9">
      <c r="A2435" s="13" t="str">
        <f>IF('CLZ Pr'!C2435 = "", "", 'CLZ Pr'!C2435)</f>
        <v/>
      </c>
      <c r="B2435">
        <f>'CLZ Pr'!O2435</f>
        <v>0</v>
      </c>
      <c r="C2435" s="14">
        <f>'CLZ Pr'!H2435</f>
        <v>0</v>
      </c>
      <c r="D2435">
        <f>'CLZ Pr'!W2435</f>
        <v>0</v>
      </c>
      <c r="E2435">
        <f>'CLZ Pr'!B2435</f>
        <v>0</v>
      </c>
      <c r="F2435">
        <f>'CLZ Pr'!N2435</f>
        <v>0</v>
      </c>
      <c r="G2435">
        <f>'CLZ Pr'!X2435</f>
        <v>0</v>
      </c>
      <c r="H2435">
        <f>'CLZ Pr'!E2435</f>
        <v>0</v>
      </c>
      <c r="I2435">
        <f>'CLZ Pr'!U2435</f>
        <v>0</v>
      </c>
    </row>
    <row r="2436" spans="1:9">
      <c r="A2436" s="13" t="str">
        <f>IF('CLZ Pr'!C2436 = "", "", 'CLZ Pr'!C2436)</f>
        <v/>
      </c>
      <c r="B2436">
        <f>'CLZ Pr'!O2436</f>
        <v>0</v>
      </c>
      <c r="C2436" s="14">
        <f>'CLZ Pr'!H2436</f>
        <v>0</v>
      </c>
      <c r="D2436">
        <f>'CLZ Pr'!W2436</f>
        <v>0</v>
      </c>
      <c r="E2436">
        <f>'CLZ Pr'!B2436</f>
        <v>0</v>
      </c>
      <c r="F2436">
        <f>'CLZ Pr'!N2436</f>
        <v>0</v>
      </c>
      <c r="G2436">
        <f>'CLZ Pr'!X2436</f>
        <v>0</v>
      </c>
      <c r="H2436">
        <f>'CLZ Pr'!E2436</f>
        <v>0</v>
      </c>
      <c r="I2436">
        <f>'CLZ Pr'!U2436</f>
        <v>0</v>
      </c>
    </row>
    <row r="2437" spans="1:9">
      <c r="A2437" s="13" t="str">
        <f>IF('CLZ Pr'!C2437 = "", "", 'CLZ Pr'!C2437)</f>
        <v/>
      </c>
      <c r="B2437">
        <f>'CLZ Pr'!O2437</f>
        <v>0</v>
      </c>
      <c r="C2437" s="14">
        <f>'CLZ Pr'!H2437</f>
        <v>0</v>
      </c>
      <c r="D2437">
        <f>'CLZ Pr'!W2437</f>
        <v>0</v>
      </c>
      <c r="E2437">
        <f>'CLZ Pr'!B2437</f>
        <v>0</v>
      </c>
      <c r="F2437">
        <f>'CLZ Pr'!N2437</f>
        <v>0</v>
      </c>
      <c r="G2437">
        <f>'CLZ Pr'!X2437</f>
        <v>0</v>
      </c>
      <c r="H2437">
        <f>'CLZ Pr'!E2437</f>
        <v>0</v>
      </c>
      <c r="I2437">
        <f>'CLZ Pr'!U2437</f>
        <v>0</v>
      </c>
    </row>
    <row r="2438" spans="1:9">
      <c r="A2438" s="13" t="str">
        <f>IF('CLZ Pr'!C2438 = "", "", 'CLZ Pr'!C2438)</f>
        <v/>
      </c>
      <c r="B2438">
        <f>'CLZ Pr'!O2438</f>
        <v>0</v>
      </c>
      <c r="C2438" s="14">
        <f>'CLZ Pr'!H2438</f>
        <v>0</v>
      </c>
      <c r="D2438">
        <f>'CLZ Pr'!W2438</f>
        <v>0</v>
      </c>
      <c r="E2438">
        <f>'CLZ Pr'!B2438</f>
        <v>0</v>
      </c>
      <c r="F2438">
        <f>'CLZ Pr'!N2438</f>
        <v>0</v>
      </c>
      <c r="G2438">
        <f>'CLZ Pr'!X2438</f>
        <v>0</v>
      </c>
      <c r="H2438">
        <f>'CLZ Pr'!E2438</f>
        <v>0</v>
      </c>
      <c r="I2438">
        <f>'CLZ Pr'!U2438</f>
        <v>0</v>
      </c>
    </row>
    <row r="2439" spans="1:9">
      <c r="A2439" s="13" t="str">
        <f>IF('CLZ Pr'!C2439 = "", "", 'CLZ Pr'!C2439)</f>
        <v/>
      </c>
      <c r="B2439">
        <f>'CLZ Pr'!O2439</f>
        <v>0</v>
      </c>
      <c r="C2439" s="14">
        <f>'CLZ Pr'!H2439</f>
        <v>0</v>
      </c>
      <c r="D2439">
        <f>'CLZ Pr'!W2439</f>
        <v>0</v>
      </c>
      <c r="E2439">
        <f>'CLZ Pr'!B2439</f>
        <v>0</v>
      </c>
      <c r="F2439">
        <f>'CLZ Pr'!N2439</f>
        <v>0</v>
      </c>
      <c r="G2439">
        <f>'CLZ Pr'!X2439</f>
        <v>0</v>
      </c>
      <c r="H2439">
        <f>'CLZ Pr'!E2439</f>
        <v>0</v>
      </c>
      <c r="I2439">
        <f>'CLZ Pr'!U2439</f>
        <v>0</v>
      </c>
    </row>
    <row r="2440" spans="1:9">
      <c r="A2440" s="13" t="str">
        <f>IF('CLZ Pr'!C2440 = "", "", 'CLZ Pr'!C2440)</f>
        <v/>
      </c>
      <c r="B2440">
        <f>'CLZ Pr'!O2440</f>
        <v>0</v>
      </c>
      <c r="C2440" s="14">
        <f>'CLZ Pr'!H2440</f>
        <v>0</v>
      </c>
      <c r="D2440">
        <f>'CLZ Pr'!W2440</f>
        <v>0</v>
      </c>
      <c r="E2440">
        <f>'CLZ Pr'!B2440</f>
        <v>0</v>
      </c>
      <c r="F2440">
        <f>'CLZ Pr'!N2440</f>
        <v>0</v>
      </c>
      <c r="G2440">
        <f>'CLZ Pr'!X2440</f>
        <v>0</v>
      </c>
      <c r="H2440">
        <f>'CLZ Pr'!E2440</f>
        <v>0</v>
      </c>
      <c r="I2440">
        <f>'CLZ Pr'!U2440</f>
        <v>0</v>
      </c>
    </row>
    <row r="2441" spans="1:9">
      <c r="A2441" s="13" t="str">
        <f>IF('CLZ Pr'!C2441 = "", "", 'CLZ Pr'!C2441)</f>
        <v/>
      </c>
      <c r="B2441">
        <f>'CLZ Pr'!O2441</f>
        <v>0</v>
      </c>
      <c r="C2441" s="14">
        <f>'CLZ Pr'!H2441</f>
        <v>0</v>
      </c>
      <c r="D2441">
        <f>'CLZ Pr'!W2441</f>
        <v>0</v>
      </c>
      <c r="E2441">
        <f>'CLZ Pr'!B2441</f>
        <v>0</v>
      </c>
      <c r="F2441">
        <f>'CLZ Pr'!N2441</f>
        <v>0</v>
      </c>
      <c r="G2441">
        <f>'CLZ Pr'!X2441</f>
        <v>0</v>
      </c>
      <c r="H2441">
        <f>'CLZ Pr'!E2441</f>
        <v>0</v>
      </c>
      <c r="I2441">
        <f>'CLZ Pr'!U2441</f>
        <v>0</v>
      </c>
    </row>
    <row r="2442" spans="1:9">
      <c r="A2442" s="13" t="str">
        <f>IF('CLZ Pr'!C2442 = "", "", 'CLZ Pr'!C2442)</f>
        <v/>
      </c>
      <c r="B2442">
        <f>'CLZ Pr'!O2442</f>
        <v>0</v>
      </c>
      <c r="C2442" s="14">
        <f>'CLZ Pr'!H2442</f>
        <v>0</v>
      </c>
      <c r="D2442">
        <f>'CLZ Pr'!W2442</f>
        <v>0</v>
      </c>
      <c r="E2442">
        <f>'CLZ Pr'!B2442</f>
        <v>0</v>
      </c>
      <c r="F2442">
        <f>'CLZ Pr'!N2442</f>
        <v>0</v>
      </c>
      <c r="G2442">
        <f>'CLZ Pr'!X2442</f>
        <v>0</v>
      </c>
      <c r="H2442">
        <f>'CLZ Pr'!E2442</f>
        <v>0</v>
      </c>
      <c r="I2442">
        <f>'CLZ Pr'!U2442</f>
        <v>0</v>
      </c>
    </row>
    <row r="2443" spans="1:9">
      <c r="A2443" s="13" t="str">
        <f>IF('CLZ Pr'!C2443 = "", "", 'CLZ Pr'!C2443)</f>
        <v/>
      </c>
      <c r="B2443">
        <f>'CLZ Pr'!O2443</f>
        <v>0</v>
      </c>
      <c r="C2443" s="14">
        <f>'CLZ Pr'!H2443</f>
        <v>0</v>
      </c>
      <c r="D2443">
        <f>'CLZ Pr'!W2443</f>
        <v>0</v>
      </c>
      <c r="E2443">
        <f>'CLZ Pr'!B2443</f>
        <v>0</v>
      </c>
      <c r="F2443">
        <f>'CLZ Pr'!N2443</f>
        <v>0</v>
      </c>
      <c r="G2443">
        <f>'CLZ Pr'!X2443</f>
        <v>0</v>
      </c>
      <c r="H2443">
        <f>'CLZ Pr'!E2443</f>
        <v>0</v>
      </c>
      <c r="I2443">
        <f>'CLZ Pr'!U2443</f>
        <v>0</v>
      </c>
    </row>
    <row r="2444" spans="1:9">
      <c r="A2444" s="13" t="str">
        <f>IF('CLZ Pr'!C2444 = "", "", 'CLZ Pr'!C2444)</f>
        <v/>
      </c>
      <c r="B2444">
        <f>'CLZ Pr'!O2444</f>
        <v>0</v>
      </c>
      <c r="C2444" s="14">
        <f>'CLZ Pr'!H2444</f>
        <v>0</v>
      </c>
      <c r="D2444">
        <f>'CLZ Pr'!W2444</f>
        <v>0</v>
      </c>
      <c r="E2444">
        <f>'CLZ Pr'!B2444</f>
        <v>0</v>
      </c>
      <c r="F2444">
        <f>'CLZ Pr'!N2444</f>
        <v>0</v>
      </c>
      <c r="G2444">
        <f>'CLZ Pr'!X2444</f>
        <v>0</v>
      </c>
      <c r="H2444">
        <f>'CLZ Pr'!E2444</f>
        <v>0</v>
      </c>
      <c r="I2444">
        <f>'CLZ Pr'!U2444</f>
        <v>0</v>
      </c>
    </row>
    <row r="2445" spans="1:9">
      <c r="A2445" s="13" t="str">
        <f>IF('CLZ Pr'!C2445 = "", "", 'CLZ Pr'!C2445)</f>
        <v/>
      </c>
      <c r="B2445">
        <f>'CLZ Pr'!O2445</f>
        <v>0</v>
      </c>
      <c r="C2445" s="14">
        <f>'CLZ Pr'!H2445</f>
        <v>0</v>
      </c>
      <c r="D2445">
        <f>'CLZ Pr'!W2445</f>
        <v>0</v>
      </c>
      <c r="E2445">
        <f>'CLZ Pr'!B2445</f>
        <v>0</v>
      </c>
      <c r="F2445">
        <f>'CLZ Pr'!N2445</f>
        <v>0</v>
      </c>
      <c r="G2445">
        <f>'CLZ Pr'!X2445</f>
        <v>0</v>
      </c>
      <c r="H2445">
        <f>'CLZ Pr'!E2445</f>
        <v>0</v>
      </c>
      <c r="I2445">
        <f>'CLZ Pr'!U2445</f>
        <v>0</v>
      </c>
    </row>
    <row r="2446" spans="1:9">
      <c r="A2446" s="13" t="str">
        <f>IF('CLZ Pr'!C2446 = "", "", 'CLZ Pr'!C2446)</f>
        <v/>
      </c>
      <c r="B2446">
        <f>'CLZ Pr'!O2446</f>
        <v>0</v>
      </c>
      <c r="C2446" s="14">
        <f>'CLZ Pr'!H2446</f>
        <v>0</v>
      </c>
      <c r="D2446">
        <f>'CLZ Pr'!W2446</f>
        <v>0</v>
      </c>
      <c r="E2446">
        <f>'CLZ Pr'!B2446</f>
        <v>0</v>
      </c>
      <c r="F2446">
        <f>'CLZ Pr'!N2446</f>
        <v>0</v>
      </c>
      <c r="G2446">
        <f>'CLZ Pr'!X2446</f>
        <v>0</v>
      </c>
      <c r="H2446">
        <f>'CLZ Pr'!E2446</f>
        <v>0</v>
      </c>
      <c r="I2446">
        <f>'CLZ Pr'!U2446</f>
        <v>0</v>
      </c>
    </row>
    <row r="2447" spans="1:9">
      <c r="A2447" s="13" t="str">
        <f>IF('CLZ Pr'!C2447 = "", "", 'CLZ Pr'!C2447)</f>
        <v/>
      </c>
      <c r="B2447">
        <f>'CLZ Pr'!O2447</f>
        <v>0</v>
      </c>
      <c r="C2447" s="14">
        <f>'CLZ Pr'!H2447</f>
        <v>0</v>
      </c>
      <c r="D2447">
        <f>'CLZ Pr'!W2447</f>
        <v>0</v>
      </c>
      <c r="E2447">
        <f>'CLZ Pr'!B2447</f>
        <v>0</v>
      </c>
      <c r="F2447">
        <f>'CLZ Pr'!N2447</f>
        <v>0</v>
      </c>
      <c r="G2447">
        <f>'CLZ Pr'!X2447</f>
        <v>0</v>
      </c>
      <c r="H2447">
        <f>'CLZ Pr'!E2447</f>
        <v>0</v>
      </c>
      <c r="I2447">
        <f>'CLZ Pr'!U2447</f>
        <v>0</v>
      </c>
    </row>
    <row r="2448" spans="1:9">
      <c r="A2448" s="13" t="str">
        <f>IF('CLZ Pr'!C2448 = "", "", 'CLZ Pr'!C2448)</f>
        <v/>
      </c>
      <c r="B2448">
        <f>'CLZ Pr'!O2448</f>
        <v>0</v>
      </c>
      <c r="C2448" s="14">
        <f>'CLZ Pr'!H2448</f>
        <v>0</v>
      </c>
      <c r="D2448">
        <f>'CLZ Pr'!W2448</f>
        <v>0</v>
      </c>
      <c r="E2448">
        <f>'CLZ Pr'!B2448</f>
        <v>0</v>
      </c>
      <c r="F2448">
        <f>'CLZ Pr'!N2448</f>
        <v>0</v>
      </c>
      <c r="G2448">
        <f>'CLZ Pr'!X2448</f>
        <v>0</v>
      </c>
      <c r="H2448">
        <f>'CLZ Pr'!E2448</f>
        <v>0</v>
      </c>
      <c r="I2448">
        <f>'CLZ Pr'!U2448</f>
        <v>0</v>
      </c>
    </row>
    <row r="2449" spans="1:9">
      <c r="A2449" s="13" t="str">
        <f>IF('CLZ Pr'!C2449 = "", "", 'CLZ Pr'!C2449)</f>
        <v/>
      </c>
      <c r="B2449">
        <f>'CLZ Pr'!O2449</f>
        <v>0</v>
      </c>
      <c r="C2449" s="14">
        <f>'CLZ Pr'!H2449</f>
        <v>0</v>
      </c>
      <c r="D2449">
        <f>'CLZ Pr'!W2449</f>
        <v>0</v>
      </c>
      <c r="E2449">
        <f>'CLZ Pr'!B2449</f>
        <v>0</v>
      </c>
      <c r="F2449">
        <f>'CLZ Pr'!N2449</f>
        <v>0</v>
      </c>
      <c r="G2449">
        <f>'CLZ Pr'!X2449</f>
        <v>0</v>
      </c>
      <c r="H2449">
        <f>'CLZ Pr'!E2449</f>
        <v>0</v>
      </c>
      <c r="I2449">
        <f>'CLZ Pr'!U2449</f>
        <v>0</v>
      </c>
    </row>
    <row r="2450" spans="1:9">
      <c r="A2450" s="13" t="str">
        <f>IF('CLZ Pr'!C2450 = "", "", 'CLZ Pr'!C2450)</f>
        <v/>
      </c>
      <c r="B2450">
        <f>'CLZ Pr'!O2450</f>
        <v>0</v>
      </c>
      <c r="C2450" s="14">
        <f>'CLZ Pr'!H2450</f>
        <v>0</v>
      </c>
      <c r="D2450">
        <f>'CLZ Pr'!W2450</f>
        <v>0</v>
      </c>
      <c r="E2450">
        <f>'CLZ Pr'!B2450</f>
        <v>0</v>
      </c>
      <c r="F2450">
        <f>'CLZ Pr'!N2450</f>
        <v>0</v>
      </c>
      <c r="G2450">
        <f>'CLZ Pr'!X2450</f>
        <v>0</v>
      </c>
      <c r="H2450">
        <f>'CLZ Pr'!E2450</f>
        <v>0</v>
      </c>
      <c r="I2450">
        <f>'CLZ Pr'!U2450</f>
        <v>0</v>
      </c>
    </row>
    <row r="2451" spans="1:9">
      <c r="A2451" s="13" t="str">
        <f>IF('CLZ Pr'!C2451 = "", "", 'CLZ Pr'!C2451)</f>
        <v/>
      </c>
      <c r="B2451">
        <f>'CLZ Pr'!O2451</f>
        <v>0</v>
      </c>
      <c r="C2451" s="14">
        <f>'CLZ Pr'!H2451</f>
        <v>0</v>
      </c>
      <c r="D2451">
        <f>'CLZ Pr'!W2451</f>
        <v>0</v>
      </c>
      <c r="E2451">
        <f>'CLZ Pr'!B2451</f>
        <v>0</v>
      </c>
      <c r="F2451">
        <f>'CLZ Pr'!N2451</f>
        <v>0</v>
      </c>
      <c r="G2451">
        <f>'CLZ Pr'!X2451</f>
        <v>0</v>
      </c>
      <c r="H2451">
        <f>'CLZ Pr'!E2451</f>
        <v>0</v>
      </c>
      <c r="I2451">
        <f>'CLZ Pr'!U2451</f>
        <v>0</v>
      </c>
    </row>
    <row r="2452" spans="1:9">
      <c r="A2452" s="13" t="str">
        <f>IF('CLZ Pr'!C2452 = "", "", 'CLZ Pr'!C2452)</f>
        <v/>
      </c>
      <c r="B2452">
        <f>'CLZ Pr'!O2452</f>
        <v>0</v>
      </c>
      <c r="C2452" s="14">
        <f>'CLZ Pr'!H2452</f>
        <v>0</v>
      </c>
      <c r="D2452">
        <f>'CLZ Pr'!W2452</f>
        <v>0</v>
      </c>
      <c r="E2452">
        <f>'CLZ Pr'!B2452</f>
        <v>0</v>
      </c>
      <c r="F2452">
        <f>'CLZ Pr'!N2452</f>
        <v>0</v>
      </c>
      <c r="G2452">
        <f>'CLZ Pr'!X2452</f>
        <v>0</v>
      </c>
      <c r="H2452">
        <f>'CLZ Pr'!E2452</f>
        <v>0</v>
      </c>
      <c r="I2452">
        <f>'CLZ Pr'!U2452</f>
        <v>0</v>
      </c>
    </row>
    <row r="2453" spans="1:9">
      <c r="A2453" s="13" t="str">
        <f>IF('CLZ Pr'!C2453 = "", "", 'CLZ Pr'!C2453)</f>
        <v/>
      </c>
      <c r="B2453">
        <f>'CLZ Pr'!O2453</f>
        <v>0</v>
      </c>
      <c r="C2453" s="14">
        <f>'CLZ Pr'!H2453</f>
        <v>0</v>
      </c>
      <c r="D2453">
        <f>'CLZ Pr'!W2453</f>
        <v>0</v>
      </c>
      <c r="E2453">
        <f>'CLZ Pr'!B2453</f>
        <v>0</v>
      </c>
      <c r="F2453">
        <f>'CLZ Pr'!N2453</f>
        <v>0</v>
      </c>
      <c r="G2453">
        <f>'CLZ Pr'!X2453</f>
        <v>0</v>
      </c>
      <c r="H2453">
        <f>'CLZ Pr'!E2453</f>
        <v>0</v>
      </c>
      <c r="I2453">
        <f>'CLZ Pr'!U2453</f>
        <v>0</v>
      </c>
    </row>
    <row r="2454" spans="1:9">
      <c r="A2454" s="13" t="str">
        <f>IF('CLZ Pr'!C2454 = "", "", 'CLZ Pr'!C2454)</f>
        <v/>
      </c>
      <c r="B2454">
        <f>'CLZ Pr'!O2454</f>
        <v>0</v>
      </c>
      <c r="C2454" s="14">
        <f>'CLZ Pr'!H2454</f>
        <v>0</v>
      </c>
      <c r="D2454">
        <f>'CLZ Pr'!W2454</f>
        <v>0</v>
      </c>
      <c r="E2454">
        <f>'CLZ Pr'!B2454</f>
        <v>0</v>
      </c>
      <c r="F2454">
        <f>'CLZ Pr'!N2454</f>
        <v>0</v>
      </c>
      <c r="G2454">
        <f>'CLZ Pr'!X2454</f>
        <v>0</v>
      </c>
      <c r="H2454">
        <f>'CLZ Pr'!E2454</f>
        <v>0</v>
      </c>
      <c r="I2454">
        <f>'CLZ Pr'!U2454</f>
        <v>0</v>
      </c>
    </row>
    <row r="2455" spans="1:9">
      <c r="A2455" s="13" t="str">
        <f>IF('CLZ Pr'!C2455 = "", "", 'CLZ Pr'!C2455)</f>
        <v/>
      </c>
      <c r="B2455">
        <f>'CLZ Pr'!O2455</f>
        <v>0</v>
      </c>
      <c r="C2455" s="14">
        <f>'CLZ Pr'!H2455</f>
        <v>0</v>
      </c>
      <c r="D2455">
        <f>'CLZ Pr'!W2455</f>
        <v>0</v>
      </c>
      <c r="E2455">
        <f>'CLZ Pr'!B2455</f>
        <v>0</v>
      </c>
      <c r="F2455">
        <f>'CLZ Pr'!N2455</f>
        <v>0</v>
      </c>
      <c r="G2455">
        <f>'CLZ Pr'!X2455</f>
        <v>0</v>
      </c>
      <c r="H2455">
        <f>'CLZ Pr'!E2455</f>
        <v>0</v>
      </c>
      <c r="I2455">
        <f>'CLZ Pr'!U2455</f>
        <v>0</v>
      </c>
    </row>
    <row r="2456" spans="1:9">
      <c r="A2456" s="13" t="str">
        <f>IF('CLZ Pr'!C2456 = "", "", 'CLZ Pr'!C2456)</f>
        <v/>
      </c>
      <c r="B2456">
        <f>'CLZ Pr'!O2456</f>
        <v>0</v>
      </c>
      <c r="C2456" s="14">
        <f>'CLZ Pr'!H2456</f>
        <v>0</v>
      </c>
      <c r="D2456">
        <f>'CLZ Pr'!W2456</f>
        <v>0</v>
      </c>
      <c r="E2456">
        <f>'CLZ Pr'!B2456</f>
        <v>0</v>
      </c>
      <c r="F2456">
        <f>'CLZ Pr'!N2456</f>
        <v>0</v>
      </c>
      <c r="G2456">
        <f>'CLZ Pr'!X2456</f>
        <v>0</v>
      </c>
      <c r="H2456">
        <f>'CLZ Pr'!E2456</f>
        <v>0</v>
      </c>
      <c r="I2456">
        <f>'CLZ Pr'!U2456</f>
        <v>0</v>
      </c>
    </row>
    <row r="2457" spans="1:9">
      <c r="A2457" s="13" t="str">
        <f>IF('CLZ Pr'!C2457 = "", "", 'CLZ Pr'!C2457)</f>
        <v/>
      </c>
      <c r="B2457">
        <f>'CLZ Pr'!O2457</f>
        <v>0</v>
      </c>
      <c r="C2457" s="14">
        <f>'CLZ Pr'!H2457</f>
        <v>0</v>
      </c>
      <c r="D2457">
        <f>'CLZ Pr'!W2457</f>
        <v>0</v>
      </c>
      <c r="E2457">
        <f>'CLZ Pr'!B2457</f>
        <v>0</v>
      </c>
      <c r="F2457">
        <f>'CLZ Pr'!N2457</f>
        <v>0</v>
      </c>
      <c r="G2457">
        <f>'CLZ Pr'!X2457</f>
        <v>0</v>
      </c>
      <c r="H2457">
        <f>'CLZ Pr'!E2457</f>
        <v>0</v>
      </c>
      <c r="I2457">
        <f>'CLZ Pr'!U2457</f>
        <v>0</v>
      </c>
    </row>
    <row r="2458" spans="1:9">
      <c r="A2458" s="13" t="str">
        <f>IF('CLZ Pr'!C2458 = "", "", 'CLZ Pr'!C2458)</f>
        <v/>
      </c>
      <c r="B2458">
        <f>'CLZ Pr'!O2458</f>
        <v>0</v>
      </c>
      <c r="C2458" s="14">
        <f>'CLZ Pr'!H2458</f>
        <v>0</v>
      </c>
      <c r="D2458">
        <f>'CLZ Pr'!W2458</f>
        <v>0</v>
      </c>
      <c r="E2458">
        <f>'CLZ Pr'!B2458</f>
        <v>0</v>
      </c>
      <c r="F2458">
        <f>'CLZ Pr'!N2458</f>
        <v>0</v>
      </c>
      <c r="G2458">
        <f>'CLZ Pr'!X2458</f>
        <v>0</v>
      </c>
      <c r="H2458">
        <f>'CLZ Pr'!E2458</f>
        <v>0</v>
      </c>
      <c r="I2458">
        <f>'CLZ Pr'!U2458</f>
        <v>0</v>
      </c>
    </row>
    <row r="2459" spans="1:9">
      <c r="A2459" s="13" t="str">
        <f>IF('CLZ Pr'!C2459 = "", "", 'CLZ Pr'!C2459)</f>
        <v/>
      </c>
      <c r="B2459">
        <f>'CLZ Pr'!O2459</f>
        <v>0</v>
      </c>
      <c r="C2459" s="14">
        <f>'CLZ Pr'!H2459</f>
        <v>0</v>
      </c>
      <c r="D2459">
        <f>'CLZ Pr'!W2459</f>
        <v>0</v>
      </c>
      <c r="E2459">
        <f>'CLZ Pr'!B2459</f>
        <v>0</v>
      </c>
      <c r="F2459">
        <f>'CLZ Pr'!N2459</f>
        <v>0</v>
      </c>
      <c r="G2459">
        <f>'CLZ Pr'!X2459</f>
        <v>0</v>
      </c>
      <c r="H2459">
        <f>'CLZ Pr'!E2459</f>
        <v>0</v>
      </c>
      <c r="I2459">
        <f>'CLZ Pr'!U2459</f>
        <v>0</v>
      </c>
    </row>
    <row r="2460" spans="1:9">
      <c r="A2460" s="13" t="str">
        <f>IF('CLZ Pr'!C2460 = "", "", 'CLZ Pr'!C2460)</f>
        <v/>
      </c>
      <c r="B2460">
        <f>'CLZ Pr'!O2460</f>
        <v>0</v>
      </c>
      <c r="C2460" s="14">
        <f>'CLZ Pr'!H2460</f>
        <v>0</v>
      </c>
      <c r="D2460">
        <f>'CLZ Pr'!W2460</f>
        <v>0</v>
      </c>
      <c r="E2460">
        <f>'CLZ Pr'!B2460</f>
        <v>0</v>
      </c>
      <c r="F2460">
        <f>'CLZ Pr'!N2460</f>
        <v>0</v>
      </c>
      <c r="G2460">
        <f>'CLZ Pr'!X2460</f>
        <v>0</v>
      </c>
      <c r="H2460">
        <f>'CLZ Pr'!E2460</f>
        <v>0</v>
      </c>
      <c r="I2460">
        <f>'CLZ Pr'!U2460</f>
        <v>0</v>
      </c>
    </row>
    <row r="2461" spans="1:9">
      <c r="A2461" s="13" t="str">
        <f>IF('CLZ Pr'!C2461 = "", "", 'CLZ Pr'!C2461)</f>
        <v/>
      </c>
      <c r="B2461">
        <f>'CLZ Pr'!O2461</f>
        <v>0</v>
      </c>
      <c r="C2461" s="14">
        <f>'CLZ Pr'!H2461</f>
        <v>0</v>
      </c>
      <c r="D2461">
        <f>'CLZ Pr'!W2461</f>
        <v>0</v>
      </c>
      <c r="E2461">
        <f>'CLZ Pr'!B2461</f>
        <v>0</v>
      </c>
      <c r="F2461">
        <f>'CLZ Pr'!N2461</f>
        <v>0</v>
      </c>
      <c r="G2461">
        <f>'CLZ Pr'!X2461</f>
        <v>0</v>
      </c>
      <c r="H2461">
        <f>'CLZ Pr'!E2461</f>
        <v>0</v>
      </c>
      <c r="I2461">
        <f>'CLZ Pr'!U2461</f>
        <v>0</v>
      </c>
    </row>
    <row r="2462" spans="1:9">
      <c r="A2462" s="13" t="str">
        <f>IF('CLZ Pr'!C2462 = "", "", 'CLZ Pr'!C2462)</f>
        <v/>
      </c>
      <c r="B2462">
        <f>'CLZ Pr'!O2462</f>
        <v>0</v>
      </c>
      <c r="C2462" s="14">
        <f>'CLZ Pr'!H2462</f>
        <v>0</v>
      </c>
      <c r="D2462">
        <f>'CLZ Pr'!W2462</f>
        <v>0</v>
      </c>
      <c r="E2462">
        <f>'CLZ Pr'!B2462</f>
        <v>0</v>
      </c>
      <c r="F2462">
        <f>'CLZ Pr'!N2462</f>
        <v>0</v>
      </c>
      <c r="G2462">
        <f>'CLZ Pr'!X2462</f>
        <v>0</v>
      </c>
      <c r="H2462">
        <f>'CLZ Pr'!E2462</f>
        <v>0</v>
      </c>
      <c r="I2462">
        <f>'CLZ Pr'!U2462</f>
        <v>0</v>
      </c>
    </row>
    <row r="2463" spans="1:9">
      <c r="A2463" s="13" t="str">
        <f>IF('CLZ Pr'!C2463 = "", "", 'CLZ Pr'!C2463)</f>
        <v/>
      </c>
      <c r="B2463">
        <f>'CLZ Pr'!O2463</f>
        <v>0</v>
      </c>
      <c r="C2463" s="14">
        <f>'CLZ Pr'!H2463</f>
        <v>0</v>
      </c>
      <c r="D2463">
        <f>'CLZ Pr'!W2463</f>
        <v>0</v>
      </c>
      <c r="E2463">
        <f>'CLZ Pr'!B2463</f>
        <v>0</v>
      </c>
      <c r="F2463">
        <f>'CLZ Pr'!N2463</f>
        <v>0</v>
      </c>
      <c r="G2463">
        <f>'CLZ Pr'!X2463</f>
        <v>0</v>
      </c>
      <c r="H2463">
        <f>'CLZ Pr'!E2463</f>
        <v>0</v>
      </c>
      <c r="I2463">
        <f>'CLZ Pr'!U2463</f>
        <v>0</v>
      </c>
    </row>
    <row r="2464" spans="1:9">
      <c r="A2464" s="13" t="str">
        <f>IF('CLZ Pr'!C2464 = "", "", 'CLZ Pr'!C2464)</f>
        <v/>
      </c>
      <c r="B2464">
        <f>'CLZ Pr'!O2464</f>
        <v>0</v>
      </c>
      <c r="C2464" s="14">
        <f>'CLZ Pr'!H2464</f>
        <v>0</v>
      </c>
      <c r="D2464">
        <f>'CLZ Pr'!W2464</f>
        <v>0</v>
      </c>
      <c r="E2464">
        <f>'CLZ Pr'!B2464</f>
        <v>0</v>
      </c>
      <c r="F2464">
        <f>'CLZ Pr'!N2464</f>
        <v>0</v>
      </c>
      <c r="G2464">
        <f>'CLZ Pr'!X2464</f>
        <v>0</v>
      </c>
      <c r="H2464">
        <f>'CLZ Pr'!E2464</f>
        <v>0</v>
      </c>
      <c r="I2464">
        <f>'CLZ Pr'!U2464</f>
        <v>0</v>
      </c>
    </row>
    <row r="2465" spans="1:9">
      <c r="A2465" s="13" t="str">
        <f>IF('CLZ Pr'!C2465 = "", "", 'CLZ Pr'!C2465)</f>
        <v/>
      </c>
      <c r="B2465">
        <f>'CLZ Pr'!O2465</f>
        <v>0</v>
      </c>
      <c r="C2465" s="14">
        <f>'CLZ Pr'!H2465</f>
        <v>0</v>
      </c>
      <c r="D2465">
        <f>'CLZ Pr'!W2465</f>
        <v>0</v>
      </c>
      <c r="E2465">
        <f>'CLZ Pr'!B2465</f>
        <v>0</v>
      </c>
      <c r="F2465">
        <f>'CLZ Pr'!N2465</f>
        <v>0</v>
      </c>
      <c r="G2465">
        <f>'CLZ Pr'!X2465</f>
        <v>0</v>
      </c>
      <c r="H2465">
        <f>'CLZ Pr'!E2465</f>
        <v>0</v>
      </c>
      <c r="I2465">
        <f>'CLZ Pr'!U2465</f>
        <v>0</v>
      </c>
    </row>
    <row r="2466" spans="1:9">
      <c r="A2466" s="13" t="str">
        <f>IF('CLZ Pr'!C2466 = "", "", 'CLZ Pr'!C2466)</f>
        <v/>
      </c>
      <c r="B2466">
        <f>'CLZ Pr'!O2466</f>
        <v>0</v>
      </c>
      <c r="C2466" s="14">
        <f>'CLZ Pr'!H2466</f>
        <v>0</v>
      </c>
      <c r="D2466">
        <f>'CLZ Pr'!W2466</f>
        <v>0</v>
      </c>
      <c r="E2466">
        <f>'CLZ Pr'!B2466</f>
        <v>0</v>
      </c>
      <c r="F2466">
        <f>'CLZ Pr'!N2466</f>
        <v>0</v>
      </c>
      <c r="G2466">
        <f>'CLZ Pr'!X2466</f>
        <v>0</v>
      </c>
      <c r="H2466">
        <f>'CLZ Pr'!E2466</f>
        <v>0</v>
      </c>
      <c r="I2466">
        <f>'CLZ Pr'!U2466</f>
        <v>0</v>
      </c>
    </row>
    <row r="2467" spans="1:9">
      <c r="A2467" s="13" t="str">
        <f>IF('CLZ Pr'!C2467 = "", "", 'CLZ Pr'!C2467)</f>
        <v/>
      </c>
      <c r="B2467">
        <f>'CLZ Pr'!O2467</f>
        <v>0</v>
      </c>
      <c r="C2467" s="14">
        <f>'CLZ Pr'!H2467</f>
        <v>0</v>
      </c>
      <c r="D2467">
        <f>'CLZ Pr'!W2467</f>
        <v>0</v>
      </c>
      <c r="E2467">
        <f>'CLZ Pr'!B2467</f>
        <v>0</v>
      </c>
      <c r="F2467">
        <f>'CLZ Pr'!N2467</f>
        <v>0</v>
      </c>
      <c r="G2467">
        <f>'CLZ Pr'!X2467</f>
        <v>0</v>
      </c>
      <c r="H2467">
        <f>'CLZ Pr'!E2467</f>
        <v>0</v>
      </c>
      <c r="I2467">
        <f>'CLZ Pr'!U2467</f>
        <v>0</v>
      </c>
    </row>
    <row r="2468" spans="1:9">
      <c r="A2468" s="13" t="str">
        <f>IF('CLZ Pr'!C2468 = "", "", 'CLZ Pr'!C2468)</f>
        <v/>
      </c>
      <c r="B2468">
        <f>'CLZ Pr'!O2468</f>
        <v>0</v>
      </c>
      <c r="C2468" s="14">
        <f>'CLZ Pr'!H2468</f>
        <v>0</v>
      </c>
      <c r="D2468">
        <f>'CLZ Pr'!W2468</f>
        <v>0</v>
      </c>
      <c r="E2468">
        <f>'CLZ Pr'!B2468</f>
        <v>0</v>
      </c>
      <c r="F2468">
        <f>'CLZ Pr'!N2468</f>
        <v>0</v>
      </c>
      <c r="G2468">
        <f>'CLZ Pr'!X2468</f>
        <v>0</v>
      </c>
      <c r="H2468">
        <f>'CLZ Pr'!E2468</f>
        <v>0</v>
      </c>
      <c r="I2468">
        <f>'CLZ Pr'!U2468</f>
        <v>0</v>
      </c>
    </row>
    <row r="2469" spans="1:9">
      <c r="A2469" s="13" t="str">
        <f>IF('CLZ Pr'!C2469 = "", "", 'CLZ Pr'!C2469)</f>
        <v/>
      </c>
      <c r="B2469">
        <f>'CLZ Pr'!O2469</f>
        <v>0</v>
      </c>
      <c r="C2469" s="14">
        <f>'CLZ Pr'!H2469</f>
        <v>0</v>
      </c>
      <c r="D2469">
        <f>'CLZ Pr'!W2469</f>
        <v>0</v>
      </c>
      <c r="E2469">
        <f>'CLZ Pr'!B2469</f>
        <v>0</v>
      </c>
      <c r="F2469">
        <f>'CLZ Pr'!N2469</f>
        <v>0</v>
      </c>
      <c r="G2469">
        <f>'CLZ Pr'!X2469</f>
        <v>0</v>
      </c>
      <c r="H2469">
        <f>'CLZ Pr'!E2469</f>
        <v>0</v>
      </c>
      <c r="I2469">
        <f>'CLZ Pr'!U2469</f>
        <v>0</v>
      </c>
    </row>
    <row r="2470" spans="1:9">
      <c r="A2470" s="13" t="str">
        <f>IF('CLZ Pr'!C2470 = "", "", 'CLZ Pr'!C2470)</f>
        <v/>
      </c>
      <c r="B2470">
        <f>'CLZ Pr'!O2470</f>
        <v>0</v>
      </c>
      <c r="C2470" s="14">
        <f>'CLZ Pr'!H2470</f>
        <v>0</v>
      </c>
      <c r="D2470">
        <f>'CLZ Pr'!W2470</f>
        <v>0</v>
      </c>
      <c r="E2470">
        <f>'CLZ Pr'!B2470</f>
        <v>0</v>
      </c>
      <c r="F2470">
        <f>'CLZ Pr'!N2470</f>
        <v>0</v>
      </c>
      <c r="G2470">
        <f>'CLZ Pr'!X2470</f>
        <v>0</v>
      </c>
      <c r="H2470">
        <f>'CLZ Pr'!E2470</f>
        <v>0</v>
      </c>
      <c r="I2470">
        <f>'CLZ Pr'!U2470</f>
        <v>0</v>
      </c>
    </row>
    <row r="2471" spans="1:9">
      <c r="A2471" s="13" t="str">
        <f>IF('CLZ Pr'!C2471 = "", "", 'CLZ Pr'!C2471)</f>
        <v/>
      </c>
      <c r="B2471">
        <f>'CLZ Pr'!O2471</f>
        <v>0</v>
      </c>
      <c r="C2471" s="14">
        <f>'CLZ Pr'!H2471</f>
        <v>0</v>
      </c>
      <c r="D2471">
        <f>'CLZ Pr'!W2471</f>
        <v>0</v>
      </c>
      <c r="E2471">
        <f>'CLZ Pr'!B2471</f>
        <v>0</v>
      </c>
      <c r="F2471">
        <f>'CLZ Pr'!N2471</f>
        <v>0</v>
      </c>
      <c r="G2471">
        <f>'CLZ Pr'!X2471</f>
        <v>0</v>
      </c>
      <c r="H2471">
        <f>'CLZ Pr'!E2471</f>
        <v>0</v>
      </c>
      <c r="I2471">
        <f>'CLZ Pr'!U2471</f>
        <v>0</v>
      </c>
    </row>
    <row r="2472" spans="1:9">
      <c r="A2472" s="13" t="str">
        <f>IF('CLZ Pr'!C2472 = "", "", 'CLZ Pr'!C2472)</f>
        <v/>
      </c>
      <c r="B2472">
        <f>'CLZ Pr'!O2472</f>
        <v>0</v>
      </c>
      <c r="C2472" s="14">
        <f>'CLZ Pr'!H2472</f>
        <v>0</v>
      </c>
      <c r="D2472">
        <f>'CLZ Pr'!W2472</f>
        <v>0</v>
      </c>
      <c r="E2472">
        <f>'CLZ Pr'!B2472</f>
        <v>0</v>
      </c>
      <c r="F2472">
        <f>'CLZ Pr'!N2472</f>
        <v>0</v>
      </c>
      <c r="G2472">
        <f>'CLZ Pr'!X2472</f>
        <v>0</v>
      </c>
      <c r="H2472">
        <f>'CLZ Pr'!E2472</f>
        <v>0</v>
      </c>
      <c r="I2472">
        <f>'CLZ Pr'!U2472</f>
        <v>0</v>
      </c>
    </row>
    <row r="2473" spans="1:9">
      <c r="A2473" s="13" t="str">
        <f>IF('CLZ Pr'!C2473 = "", "", 'CLZ Pr'!C2473)</f>
        <v/>
      </c>
      <c r="B2473">
        <f>'CLZ Pr'!O2473</f>
        <v>0</v>
      </c>
      <c r="C2473" s="14">
        <f>'CLZ Pr'!H2473</f>
        <v>0</v>
      </c>
      <c r="D2473">
        <f>'CLZ Pr'!W2473</f>
        <v>0</v>
      </c>
      <c r="E2473">
        <f>'CLZ Pr'!B2473</f>
        <v>0</v>
      </c>
      <c r="F2473">
        <f>'CLZ Pr'!N2473</f>
        <v>0</v>
      </c>
      <c r="G2473">
        <f>'CLZ Pr'!X2473</f>
        <v>0</v>
      </c>
      <c r="H2473">
        <f>'CLZ Pr'!E2473</f>
        <v>0</v>
      </c>
      <c r="I2473">
        <f>'CLZ Pr'!U2473</f>
        <v>0</v>
      </c>
    </row>
    <row r="2474" spans="1:9">
      <c r="A2474" s="13" t="str">
        <f>IF('CLZ Pr'!C2474 = "", "", 'CLZ Pr'!C2474)</f>
        <v/>
      </c>
      <c r="B2474">
        <f>'CLZ Pr'!O2474</f>
        <v>0</v>
      </c>
      <c r="C2474" s="14">
        <f>'CLZ Pr'!H2474</f>
        <v>0</v>
      </c>
      <c r="D2474">
        <f>'CLZ Pr'!W2474</f>
        <v>0</v>
      </c>
      <c r="E2474">
        <f>'CLZ Pr'!B2474</f>
        <v>0</v>
      </c>
      <c r="F2474">
        <f>'CLZ Pr'!N2474</f>
        <v>0</v>
      </c>
      <c r="G2474">
        <f>'CLZ Pr'!X2474</f>
        <v>0</v>
      </c>
      <c r="H2474">
        <f>'CLZ Pr'!E2474</f>
        <v>0</v>
      </c>
      <c r="I2474">
        <f>'CLZ Pr'!U2474</f>
        <v>0</v>
      </c>
    </row>
    <row r="2475" spans="1:9">
      <c r="A2475" s="13" t="str">
        <f>IF('CLZ Pr'!C2475 = "", "", 'CLZ Pr'!C2475)</f>
        <v/>
      </c>
      <c r="B2475">
        <f>'CLZ Pr'!O2475</f>
        <v>0</v>
      </c>
      <c r="C2475" s="14">
        <f>'CLZ Pr'!H2475</f>
        <v>0</v>
      </c>
      <c r="D2475">
        <f>'CLZ Pr'!W2475</f>
        <v>0</v>
      </c>
      <c r="E2475">
        <f>'CLZ Pr'!B2475</f>
        <v>0</v>
      </c>
      <c r="F2475">
        <f>'CLZ Pr'!N2475</f>
        <v>0</v>
      </c>
      <c r="G2475">
        <f>'CLZ Pr'!X2475</f>
        <v>0</v>
      </c>
      <c r="H2475">
        <f>'CLZ Pr'!E2475</f>
        <v>0</v>
      </c>
      <c r="I2475">
        <f>'CLZ Pr'!U2475</f>
        <v>0</v>
      </c>
    </row>
    <row r="2476" spans="1:9">
      <c r="A2476" s="13" t="str">
        <f>IF('CLZ Pr'!C2476 = "", "", 'CLZ Pr'!C2476)</f>
        <v/>
      </c>
      <c r="B2476">
        <f>'CLZ Pr'!O2476</f>
        <v>0</v>
      </c>
      <c r="C2476" s="14">
        <f>'CLZ Pr'!H2476</f>
        <v>0</v>
      </c>
      <c r="D2476">
        <f>'CLZ Pr'!W2476</f>
        <v>0</v>
      </c>
      <c r="E2476">
        <f>'CLZ Pr'!B2476</f>
        <v>0</v>
      </c>
      <c r="F2476">
        <f>'CLZ Pr'!N2476</f>
        <v>0</v>
      </c>
      <c r="G2476">
        <f>'CLZ Pr'!X2476</f>
        <v>0</v>
      </c>
      <c r="H2476">
        <f>'CLZ Pr'!E2476</f>
        <v>0</v>
      </c>
      <c r="I2476">
        <f>'CLZ Pr'!U2476</f>
        <v>0</v>
      </c>
    </row>
    <row r="2477" spans="1:9">
      <c r="A2477" s="13" t="str">
        <f>IF('CLZ Pr'!C2477 = "", "", 'CLZ Pr'!C2477)</f>
        <v/>
      </c>
      <c r="B2477">
        <f>'CLZ Pr'!O2477</f>
        <v>0</v>
      </c>
      <c r="C2477" s="14">
        <f>'CLZ Pr'!H2477</f>
        <v>0</v>
      </c>
      <c r="D2477">
        <f>'CLZ Pr'!W2477</f>
        <v>0</v>
      </c>
      <c r="E2477">
        <f>'CLZ Pr'!B2477</f>
        <v>0</v>
      </c>
      <c r="F2477">
        <f>'CLZ Pr'!N2477</f>
        <v>0</v>
      </c>
      <c r="G2477">
        <f>'CLZ Pr'!X2477</f>
        <v>0</v>
      </c>
      <c r="H2477">
        <f>'CLZ Pr'!E2477</f>
        <v>0</v>
      </c>
      <c r="I2477">
        <f>'CLZ Pr'!U2477</f>
        <v>0</v>
      </c>
    </row>
    <row r="2478" spans="1:9">
      <c r="A2478" s="13" t="str">
        <f>IF('CLZ Pr'!C2478 = "", "", 'CLZ Pr'!C2478)</f>
        <v/>
      </c>
      <c r="B2478">
        <f>'CLZ Pr'!O2478</f>
        <v>0</v>
      </c>
      <c r="C2478" s="14">
        <f>'CLZ Pr'!H2478</f>
        <v>0</v>
      </c>
      <c r="D2478">
        <f>'CLZ Pr'!W2478</f>
        <v>0</v>
      </c>
      <c r="E2478">
        <f>'CLZ Pr'!B2478</f>
        <v>0</v>
      </c>
      <c r="F2478">
        <f>'CLZ Pr'!N2478</f>
        <v>0</v>
      </c>
      <c r="G2478">
        <f>'CLZ Pr'!X2478</f>
        <v>0</v>
      </c>
      <c r="H2478">
        <f>'CLZ Pr'!E2478</f>
        <v>0</v>
      </c>
      <c r="I2478">
        <f>'CLZ Pr'!U2478</f>
        <v>0</v>
      </c>
    </row>
    <row r="2479" spans="1:9">
      <c r="A2479" s="13" t="str">
        <f>IF('CLZ Pr'!C2479 = "", "", 'CLZ Pr'!C2479)</f>
        <v/>
      </c>
      <c r="B2479">
        <f>'CLZ Pr'!O2479</f>
        <v>0</v>
      </c>
      <c r="C2479" s="14">
        <f>'CLZ Pr'!H2479</f>
        <v>0</v>
      </c>
      <c r="D2479">
        <f>'CLZ Pr'!W2479</f>
        <v>0</v>
      </c>
      <c r="E2479">
        <f>'CLZ Pr'!B2479</f>
        <v>0</v>
      </c>
      <c r="F2479">
        <f>'CLZ Pr'!N2479</f>
        <v>0</v>
      </c>
      <c r="G2479">
        <f>'CLZ Pr'!X2479</f>
        <v>0</v>
      </c>
      <c r="H2479">
        <f>'CLZ Pr'!E2479</f>
        <v>0</v>
      </c>
      <c r="I2479">
        <f>'CLZ Pr'!U2479</f>
        <v>0</v>
      </c>
    </row>
    <row r="2480" spans="1:9">
      <c r="A2480" s="13" t="str">
        <f>IF('CLZ Pr'!C2480 = "", "", 'CLZ Pr'!C2480)</f>
        <v/>
      </c>
      <c r="B2480">
        <f>'CLZ Pr'!O2480</f>
        <v>0</v>
      </c>
      <c r="C2480" s="14">
        <f>'CLZ Pr'!H2480</f>
        <v>0</v>
      </c>
      <c r="D2480">
        <f>'CLZ Pr'!W2480</f>
        <v>0</v>
      </c>
      <c r="E2480">
        <f>'CLZ Pr'!B2480</f>
        <v>0</v>
      </c>
      <c r="F2480">
        <f>'CLZ Pr'!N2480</f>
        <v>0</v>
      </c>
      <c r="G2480">
        <f>'CLZ Pr'!X2480</f>
        <v>0</v>
      </c>
      <c r="H2480">
        <f>'CLZ Pr'!E2480</f>
        <v>0</v>
      </c>
      <c r="I2480">
        <f>'CLZ Pr'!U2480</f>
        <v>0</v>
      </c>
    </row>
    <row r="2481" spans="1:9">
      <c r="A2481" s="13" t="str">
        <f>IF('CLZ Pr'!C2481 = "", "", 'CLZ Pr'!C2481)</f>
        <v/>
      </c>
      <c r="B2481">
        <f>'CLZ Pr'!O2481</f>
        <v>0</v>
      </c>
      <c r="C2481" s="14">
        <f>'CLZ Pr'!H2481</f>
        <v>0</v>
      </c>
      <c r="D2481">
        <f>'CLZ Pr'!W2481</f>
        <v>0</v>
      </c>
      <c r="E2481">
        <f>'CLZ Pr'!B2481</f>
        <v>0</v>
      </c>
      <c r="F2481">
        <f>'CLZ Pr'!N2481</f>
        <v>0</v>
      </c>
      <c r="G2481">
        <f>'CLZ Pr'!X2481</f>
        <v>0</v>
      </c>
      <c r="H2481">
        <f>'CLZ Pr'!E2481</f>
        <v>0</v>
      </c>
      <c r="I2481">
        <f>'CLZ Pr'!U2481</f>
        <v>0</v>
      </c>
    </row>
    <row r="2482" spans="1:9">
      <c r="A2482" s="13" t="str">
        <f>IF('CLZ Pr'!C2482 = "", "", 'CLZ Pr'!C2482)</f>
        <v/>
      </c>
      <c r="B2482">
        <f>'CLZ Pr'!O2482</f>
        <v>0</v>
      </c>
      <c r="C2482" s="14">
        <f>'CLZ Pr'!H2482</f>
        <v>0</v>
      </c>
      <c r="D2482">
        <f>'CLZ Pr'!W2482</f>
        <v>0</v>
      </c>
      <c r="E2482">
        <f>'CLZ Pr'!B2482</f>
        <v>0</v>
      </c>
      <c r="F2482">
        <f>'CLZ Pr'!N2482</f>
        <v>0</v>
      </c>
      <c r="G2482">
        <f>'CLZ Pr'!X2482</f>
        <v>0</v>
      </c>
      <c r="H2482">
        <f>'CLZ Pr'!E2482</f>
        <v>0</v>
      </c>
      <c r="I2482">
        <f>'CLZ Pr'!U2482</f>
        <v>0</v>
      </c>
    </row>
    <row r="2483" spans="1:9">
      <c r="A2483" s="13" t="str">
        <f>IF('CLZ Pr'!C2483 = "", "", 'CLZ Pr'!C2483)</f>
        <v/>
      </c>
      <c r="B2483">
        <f>'CLZ Pr'!O2483</f>
        <v>0</v>
      </c>
      <c r="C2483" s="14">
        <f>'CLZ Pr'!H2483</f>
        <v>0</v>
      </c>
      <c r="D2483">
        <f>'CLZ Pr'!W2483</f>
        <v>0</v>
      </c>
      <c r="E2483">
        <f>'CLZ Pr'!B2483</f>
        <v>0</v>
      </c>
      <c r="F2483">
        <f>'CLZ Pr'!N2483</f>
        <v>0</v>
      </c>
      <c r="G2483">
        <f>'CLZ Pr'!X2483</f>
        <v>0</v>
      </c>
      <c r="H2483">
        <f>'CLZ Pr'!E2483</f>
        <v>0</v>
      </c>
      <c r="I2483">
        <f>'CLZ Pr'!U2483</f>
        <v>0</v>
      </c>
    </row>
    <row r="2484" spans="1:9">
      <c r="A2484" s="13" t="str">
        <f>IF('CLZ Pr'!C2484 = "", "", 'CLZ Pr'!C2484)</f>
        <v/>
      </c>
      <c r="B2484">
        <f>'CLZ Pr'!O2484</f>
        <v>0</v>
      </c>
      <c r="C2484" s="14">
        <f>'CLZ Pr'!H2484</f>
        <v>0</v>
      </c>
      <c r="D2484">
        <f>'CLZ Pr'!W2484</f>
        <v>0</v>
      </c>
      <c r="E2484">
        <f>'CLZ Pr'!B2484</f>
        <v>0</v>
      </c>
      <c r="F2484">
        <f>'CLZ Pr'!N2484</f>
        <v>0</v>
      </c>
      <c r="G2484">
        <f>'CLZ Pr'!X2484</f>
        <v>0</v>
      </c>
      <c r="H2484">
        <f>'CLZ Pr'!E2484</f>
        <v>0</v>
      </c>
      <c r="I2484">
        <f>'CLZ Pr'!U2484</f>
        <v>0</v>
      </c>
    </row>
    <row r="2485" spans="1:9">
      <c r="A2485" s="13" t="str">
        <f>IF('CLZ Pr'!C2485 = "", "", 'CLZ Pr'!C2485)</f>
        <v/>
      </c>
      <c r="B2485">
        <f>'CLZ Pr'!O2485</f>
        <v>0</v>
      </c>
      <c r="C2485" s="14">
        <f>'CLZ Pr'!H2485</f>
        <v>0</v>
      </c>
      <c r="D2485">
        <f>'CLZ Pr'!W2485</f>
        <v>0</v>
      </c>
      <c r="E2485">
        <f>'CLZ Pr'!B2485</f>
        <v>0</v>
      </c>
      <c r="F2485">
        <f>'CLZ Pr'!N2485</f>
        <v>0</v>
      </c>
      <c r="G2485">
        <f>'CLZ Pr'!X2485</f>
        <v>0</v>
      </c>
      <c r="H2485">
        <f>'CLZ Pr'!E2485</f>
        <v>0</v>
      </c>
      <c r="I2485">
        <f>'CLZ Pr'!U2485</f>
        <v>0</v>
      </c>
    </row>
    <row r="2486" spans="1:9">
      <c r="A2486" s="13" t="str">
        <f>IF('CLZ Pr'!C2486 = "", "", 'CLZ Pr'!C2486)</f>
        <v/>
      </c>
      <c r="B2486">
        <f>'CLZ Pr'!O2486</f>
        <v>0</v>
      </c>
      <c r="C2486" s="14">
        <f>'CLZ Pr'!H2486</f>
        <v>0</v>
      </c>
      <c r="D2486">
        <f>'CLZ Pr'!W2486</f>
        <v>0</v>
      </c>
      <c r="E2486">
        <f>'CLZ Pr'!B2486</f>
        <v>0</v>
      </c>
      <c r="F2486">
        <f>'CLZ Pr'!N2486</f>
        <v>0</v>
      </c>
      <c r="G2486">
        <f>'CLZ Pr'!X2486</f>
        <v>0</v>
      </c>
      <c r="H2486">
        <f>'CLZ Pr'!E2486</f>
        <v>0</v>
      </c>
      <c r="I2486">
        <f>'CLZ Pr'!U2486</f>
        <v>0</v>
      </c>
    </row>
    <row r="2487" spans="1:9">
      <c r="A2487" s="13" t="str">
        <f>IF('CLZ Pr'!C2487 = "", "", 'CLZ Pr'!C2487)</f>
        <v/>
      </c>
      <c r="B2487">
        <f>'CLZ Pr'!O2487</f>
        <v>0</v>
      </c>
      <c r="C2487" s="14">
        <f>'CLZ Pr'!H2487</f>
        <v>0</v>
      </c>
      <c r="D2487">
        <f>'CLZ Pr'!W2487</f>
        <v>0</v>
      </c>
      <c r="E2487">
        <f>'CLZ Pr'!B2487</f>
        <v>0</v>
      </c>
      <c r="F2487">
        <f>'CLZ Pr'!N2487</f>
        <v>0</v>
      </c>
      <c r="G2487">
        <f>'CLZ Pr'!X2487</f>
        <v>0</v>
      </c>
      <c r="H2487">
        <f>'CLZ Pr'!E2487</f>
        <v>0</v>
      </c>
      <c r="I2487">
        <f>'CLZ Pr'!U2487</f>
        <v>0</v>
      </c>
    </row>
    <row r="2488" spans="1:9">
      <c r="A2488" s="13" t="str">
        <f>IF('CLZ Pr'!C2488 = "", "", 'CLZ Pr'!C2488)</f>
        <v/>
      </c>
      <c r="B2488">
        <f>'CLZ Pr'!O2488</f>
        <v>0</v>
      </c>
      <c r="C2488" s="14">
        <f>'CLZ Pr'!H2488</f>
        <v>0</v>
      </c>
      <c r="D2488">
        <f>'CLZ Pr'!W2488</f>
        <v>0</v>
      </c>
      <c r="E2488">
        <f>'CLZ Pr'!B2488</f>
        <v>0</v>
      </c>
      <c r="F2488">
        <f>'CLZ Pr'!N2488</f>
        <v>0</v>
      </c>
      <c r="G2488">
        <f>'CLZ Pr'!X2488</f>
        <v>0</v>
      </c>
      <c r="H2488">
        <f>'CLZ Pr'!E2488</f>
        <v>0</v>
      </c>
      <c r="I2488">
        <f>'CLZ Pr'!U2488</f>
        <v>0</v>
      </c>
    </row>
    <row r="2489" spans="1:9">
      <c r="A2489" s="13" t="str">
        <f>IF('CLZ Pr'!C2489 = "", "", 'CLZ Pr'!C2489)</f>
        <v/>
      </c>
      <c r="B2489">
        <f>'CLZ Pr'!O2489</f>
        <v>0</v>
      </c>
      <c r="C2489" s="14">
        <f>'CLZ Pr'!H2489</f>
        <v>0</v>
      </c>
      <c r="D2489">
        <f>'CLZ Pr'!W2489</f>
        <v>0</v>
      </c>
      <c r="E2489">
        <f>'CLZ Pr'!B2489</f>
        <v>0</v>
      </c>
      <c r="F2489">
        <f>'CLZ Pr'!N2489</f>
        <v>0</v>
      </c>
      <c r="G2489">
        <f>'CLZ Pr'!X2489</f>
        <v>0</v>
      </c>
      <c r="H2489">
        <f>'CLZ Pr'!E2489</f>
        <v>0</v>
      </c>
      <c r="I2489">
        <f>'CLZ Pr'!U2489</f>
        <v>0</v>
      </c>
    </row>
    <row r="2490" spans="1:9">
      <c r="A2490" s="13" t="str">
        <f>IF('CLZ Pr'!C2490 = "", "", 'CLZ Pr'!C2490)</f>
        <v/>
      </c>
      <c r="B2490">
        <f>'CLZ Pr'!O2490</f>
        <v>0</v>
      </c>
      <c r="C2490" s="14">
        <f>'CLZ Pr'!H2490</f>
        <v>0</v>
      </c>
      <c r="D2490">
        <f>'CLZ Pr'!W2490</f>
        <v>0</v>
      </c>
      <c r="E2490">
        <f>'CLZ Pr'!B2490</f>
        <v>0</v>
      </c>
      <c r="F2490">
        <f>'CLZ Pr'!N2490</f>
        <v>0</v>
      </c>
      <c r="G2490">
        <f>'CLZ Pr'!X2490</f>
        <v>0</v>
      </c>
      <c r="H2490">
        <f>'CLZ Pr'!E2490</f>
        <v>0</v>
      </c>
      <c r="I2490">
        <f>'CLZ Pr'!U2490</f>
        <v>0</v>
      </c>
    </row>
    <row r="2491" spans="1:9">
      <c r="A2491" s="13" t="str">
        <f>IF('CLZ Pr'!C2491 = "", "", 'CLZ Pr'!C2491)</f>
        <v/>
      </c>
      <c r="B2491">
        <f>'CLZ Pr'!O2491</f>
        <v>0</v>
      </c>
      <c r="C2491" s="14">
        <f>'CLZ Pr'!H2491</f>
        <v>0</v>
      </c>
      <c r="D2491">
        <f>'CLZ Pr'!W2491</f>
        <v>0</v>
      </c>
      <c r="E2491">
        <f>'CLZ Pr'!B2491</f>
        <v>0</v>
      </c>
      <c r="F2491">
        <f>'CLZ Pr'!N2491</f>
        <v>0</v>
      </c>
      <c r="G2491">
        <f>'CLZ Pr'!X2491</f>
        <v>0</v>
      </c>
      <c r="H2491">
        <f>'CLZ Pr'!E2491</f>
        <v>0</v>
      </c>
      <c r="I2491">
        <f>'CLZ Pr'!U2491</f>
        <v>0</v>
      </c>
    </row>
    <row r="2492" spans="1:9">
      <c r="A2492" s="13" t="str">
        <f>IF('CLZ Pr'!C2492 = "", "", 'CLZ Pr'!C2492)</f>
        <v/>
      </c>
      <c r="B2492">
        <f>'CLZ Pr'!O2492</f>
        <v>0</v>
      </c>
      <c r="C2492" s="14">
        <f>'CLZ Pr'!H2492</f>
        <v>0</v>
      </c>
      <c r="D2492">
        <f>'CLZ Pr'!W2492</f>
        <v>0</v>
      </c>
      <c r="E2492">
        <f>'CLZ Pr'!B2492</f>
        <v>0</v>
      </c>
      <c r="F2492">
        <f>'CLZ Pr'!N2492</f>
        <v>0</v>
      </c>
      <c r="G2492">
        <f>'CLZ Pr'!X2492</f>
        <v>0</v>
      </c>
      <c r="H2492">
        <f>'CLZ Pr'!E2492</f>
        <v>0</v>
      </c>
      <c r="I2492">
        <f>'CLZ Pr'!U2492</f>
        <v>0</v>
      </c>
    </row>
    <row r="2493" spans="1:9">
      <c r="A2493" s="13" t="str">
        <f>IF('CLZ Pr'!C2493 = "", "", 'CLZ Pr'!C2493)</f>
        <v/>
      </c>
      <c r="B2493">
        <f>'CLZ Pr'!O2493</f>
        <v>0</v>
      </c>
      <c r="C2493" s="14">
        <f>'CLZ Pr'!H2493</f>
        <v>0</v>
      </c>
      <c r="D2493">
        <f>'CLZ Pr'!W2493</f>
        <v>0</v>
      </c>
      <c r="E2493">
        <f>'CLZ Pr'!B2493</f>
        <v>0</v>
      </c>
      <c r="F2493">
        <f>'CLZ Pr'!N2493</f>
        <v>0</v>
      </c>
      <c r="G2493">
        <f>'CLZ Pr'!X2493</f>
        <v>0</v>
      </c>
      <c r="H2493">
        <f>'CLZ Pr'!E2493</f>
        <v>0</v>
      </c>
      <c r="I2493">
        <f>'CLZ Pr'!U2493</f>
        <v>0</v>
      </c>
    </row>
    <row r="2494" spans="1:9">
      <c r="A2494" s="13" t="str">
        <f>IF('CLZ Pr'!C2494 = "", "", 'CLZ Pr'!C2494)</f>
        <v/>
      </c>
      <c r="B2494">
        <f>'CLZ Pr'!O2494</f>
        <v>0</v>
      </c>
      <c r="C2494" s="14">
        <f>'CLZ Pr'!H2494</f>
        <v>0</v>
      </c>
      <c r="D2494">
        <f>'CLZ Pr'!W2494</f>
        <v>0</v>
      </c>
      <c r="E2494">
        <f>'CLZ Pr'!B2494</f>
        <v>0</v>
      </c>
      <c r="F2494">
        <f>'CLZ Pr'!N2494</f>
        <v>0</v>
      </c>
      <c r="G2494">
        <f>'CLZ Pr'!X2494</f>
        <v>0</v>
      </c>
      <c r="H2494">
        <f>'CLZ Pr'!E2494</f>
        <v>0</v>
      </c>
      <c r="I2494">
        <f>'CLZ Pr'!U2494</f>
        <v>0</v>
      </c>
    </row>
    <row r="2495" spans="1:9">
      <c r="A2495" s="13" t="str">
        <f>IF('CLZ Pr'!C2495 = "", "", 'CLZ Pr'!C2495)</f>
        <v/>
      </c>
      <c r="B2495">
        <f>'CLZ Pr'!O2495</f>
        <v>0</v>
      </c>
      <c r="C2495" s="14">
        <f>'CLZ Pr'!H2495</f>
        <v>0</v>
      </c>
      <c r="D2495">
        <f>'CLZ Pr'!W2495</f>
        <v>0</v>
      </c>
      <c r="E2495">
        <f>'CLZ Pr'!B2495</f>
        <v>0</v>
      </c>
      <c r="F2495">
        <f>'CLZ Pr'!N2495</f>
        <v>0</v>
      </c>
      <c r="G2495">
        <f>'CLZ Pr'!X2495</f>
        <v>0</v>
      </c>
      <c r="H2495">
        <f>'CLZ Pr'!E2495</f>
        <v>0</v>
      </c>
      <c r="I2495">
        <f>'CLZ Pr'!U2495</f>
        <v>0</v>
      </c>
    </row>
    <row r="2496" spans="1:9">
      <c r="A2496" s="13" t="str">
        <f>IF('CLZ Pr'!C2496 = "", "", 'CLZ Pr'!C2496)</f>
        <v/>
      </c>
      <c r="B2496">
        <f>'CLZ Pr'!O2496</f>
        <v>0</v>
      </c>
      <c r="C2496" s="14">
        <f>'CLZ Pr'!H2496</f>
        <v>0</v>
      </c>
      <c r="D2496">
        <f>'CLZ Pr'!W2496</f>
        <v>0</v>
      </c>
      <c r="E2496">
        <f>'CLZ Pr'!B2496</f>
        <v>0</v>
      </c>
      <c r="F2496">
        <f>'CLZ Pr'!N2496</f>
        <v>0</v>
      </c>
      <c r="G2496">
        <f>'CLZ Pr'!X2496</f>
        <v>0</v>
      </c>
      <c r="H2496">
        <f>'CLZ Pr'!E2496</f>
        <v>0</v>
      </c>
      <c r="I2496">
        <f>'CLZ Pr'!U2496</f>
        <v>0</v>
      </c>
    </row>
    <row r="2497" spans="1:9">
      <c r="A2497" s="13" t="str">
        <f>IF('CLZ Pr'!C2497 = "", "", 'CLZ Pr'!C2497)</f>
        <v/>
      </c>
      <c r="B2497">
        <f>'CLZ Pr'!O2497</f>
        <v>0</v>
      </c>
      <c r="C2497" s="14">
        <f>'CLZ Pr'!H2497</f>
        <v>0</v>
      </c>
      <c r="D2497">
        <f>'CLZ Pr'!W2497</f>
        <v>0</v>
      </c>
      <c r="E2497">
        <f>'CLZ Pr'!B2497</f>
        <v>0</v>
      </c>
      <c r="F2497">
        <f>'CLZ Pr'!N2497</f>
        <v>0</v>
      </c>
      <c r="G2497">
        <f>'CLZ Pr'!X2497</f>
        <v>0</v>
      </c>
      <c r="H2497">
        <f>'CLZ Pr'!E2497</f>
        <v>0</v>
      </c>
      <c r="I2497">
        <f>'CLZ Pr'!U2497</f>
        <v>0</v>
      </c>
    </row>
    <row r="2498" spans="1:9">
      <c r="A2498" s="13" t="str">
        <f>IF('CLZ Pr'!C2498 = "", "", 'CLZ Pr'!C2498)</f>
        <v/>
      </c>
      <c r="B2498">
        <f>'CLZ Pr'!O2498</f>
        <v>0</v>
      </c>
      <c r="C2498" s="14">
        <f>'CLZ Pr'!H2498</f>
        <v>0</v>
      </c>
      <c r="D2498">
        <f>'CLZ Pr'!W2498</f>
        <v>0</v>
      </c>
      <c r="E2498">
        <f>'CLZ Pr'!B2498</f>
        <v>0</v>
      </c>
      <c r="F2498">
        <f>'CLZ Pr'!N2498</f>
        <v>0</v>
      </c>
      <c r="G2498">
        <f>'CLZ Pr'!X2498</f>
        <v>0</v>
      </c>
      <c r="H2498">
        <f>'CLZ Pr'!E2498</f>
        <v>0</v>
      </c>
      <c r="I2498">
        <f>'CLZ Pr'!U2498</f>
        <v>0</v>
      </c>
    </row>
    <row r="2499" spans="1:9">
      <c r="A2499" s="13" t="str">
        <f>IF('CLZ Pr'!C2499 = "", "", 'CLZ Pr'!C2499)</f>
        <v/>
      </c>
      <c r="B2499">
        <f>'CLZ Pr'!O2499</f>
        <v>0</v>
      </c>
      <c r="C2499" s="14">
        <f>'CLZ Pr'!H2499</f>
        <v>0</v>
      </c>
      <c r="D2499">
        <f>'CLZ Pr'!W2499</f>
        <v>0</v>
      </c>
      <c r="E2499">
        <f>'CLZ Pr'!B2499</f>
        <v>0</v>
      </c>
      <c r="F2499">
        <f>'CLZ Pr'!N2499</f>
        <v>0</v>
      </c>
      <c r="G2499">
        <f>'CLZ Pr'!X2499</f>
        <v>0</v>
      </c>
      <c r="H2499">
        <f>'CLZ Pr'!E2499</f>
        <v>0</v>
      </c>
      <c r="I2499">
        <f>'CLZ Pr'!U2499</f>
        <v>0</v>
      </c>
    </row>
    <row r="2500" spans="1:9">
      <c r="A2500" s="13" t="str">
        <f>IF('CLZ Pr'!C2500 = "", "", 'CLZ Pr'!C2500)</f>
        <v/>
      </c>
      <c r="B2500">
        <f>'CLZ Pr'!O2500</f>
        <v>0</v>
      </c>
      <c r="C2500" s="14">
        <f>'CLZ Pr'!H2500</f>
        <v>0</v>
      </c>
      <c r="D2500">
        <f>'CLZ Pr'!W2500</f>
        <v>0</v>
      </c>
      <c r="E2500">
        <f>'CLZ Pr'!B2500</f>
        <v>0</v>
      </c>
      <c r="F2500">
        <f>'CLZ Pr'!N2500</f>
        <v>0</v>
      </c>
      <c r="G2500">
        <f>'CLZ Pr'!X2500</f>
        <v>0</v>
      </c>
      <c r="H2500">
        <f>'CLZ Pr'!E2500</f>
        <v>0</v>
      </c>
      <c r="I2500">
        <f>'CLZ Pr'!U2500</f>
        <v>0</v>
      </c>
    </row>
    <row r="2501" spans="1:9">
      <c r="A2501" s="13" t="str">
        <f>IF('CLZ Pr'!C2501 = "", "", 'CLZ Pr'!C2501)</f>
        <v/>
      </c>
      <c r="B2501">
        <f>'CLZ Pr'!O2501</f>
        <v>0</v>
      </c>
      <c r="C2501" s="14">
        <f>'CLZ Pr'!H2501</f>
        <v>0</v>
      </c>
      <c r="D2501">
        <f>'CLZ Pr'!W2501</f>
        <v>0</v>
      </c>
      <c r="E2501">
        <f>'CLZ Pr'!B2501</f>
        <v>0</v>
      </c>
      <c r="F2501">
        <f>'CLZ Pr'!N2501</f>
        <v>0</v>
      </c>
      <c r="G2501">
        <f>'CLZ Pr'!X2501</f>
        <v>0</v>
      </c>
      <c r="H2501">
        <f>'CLZ Pr'!E2501</f>
        <v>0</v>
      </c>
      <c r="I2501">
        <f>'CLZ Pr'!U2501</f>
        <v>0</v>
      </c>
    </row>
    <row r="2502" spans="1:9">
      <c r="A2502" s="13" t="str">
        <f>IF('CLZ Pr'!C2502 = "", "", 'CLZ Pr'!C2502)</f>
        <v/>
      </c>
      <c r="B2502">
        <f>'CLZ Pr'!O2502</f>
        <v>0</v>
      </c>
      <c r="C2502" s="14">
        <f>'CLZ Pr'!H2502</f>
        <v>0</v>
      </c>
      <c r="D2502">
        <f>'CLZ Pr'!W2502</f>
        <v>0</v>
      </c>
      <c r="E2502">
        <f>'CLZ Pr'!B2502</f>
        <v>0</v>
      </c>
      <c r="F2502">
        <f>'CLZ Pr'!N2502</f>
        <v>0</v>
      </c>
      <c r="G2502">
        <f>'CLZ Pr'!X2502</f>
        <v>0</v>
      </c>
      <c r="H2502">
        <f>'CLZ Pr'!E2502</f>
        <v>0</v>
      </c>
      <c r="I2502">
        <f>'CLZ Pr'!U2502</f>
        <v>0</v>
      </c>
    </row>
    <row r="2503" spans="1:9">
      <c r="A2503" s="13" t="str">
        <f>IF('CLZ Pr'!C2503 = "", "", 'CLZ Pr'!C2503)</f>
        <v/>
      </c>
      <c r="B2503">
        <f>'CLZ Pr'!O2503</f>
        <v>0</v>
      </c>
      <c r="C2503" s="14">
        <f>'CLZ Pr'!H2503</f>
        <v>0</v>
      </c>
      <c r="D2503">
        <f>'CLZ Pr'!W2503</f>
        <v>0</v>
      </c>
      <c r="E2503">
        <f>'CLZ Pr'!B2503</f>
        <v>0</v>
      </c>
      <c r="F2503">
        <f>'CLZ Pr'!N2503</f>
        <v>0</v>
      </c>
      <c r="G2503">
        <f>'CLZ Pr'!X2503</f>
        <v>0</v>
      </c>
      <c r="H2503">
        <f>'CLZ Pr'!E2503</f>
        <v>0</v>
      </c>
      <c r="I2503">
        <f>'CLZ Pr'!U2503</f>
        <v>0</v>
      </c>
    </row>
    <row r="2504" spans="1:9">
      <c r="A2504" s="13" t="str">
        <f>IF('CLZ Pr'!C2504 = "", "", 'CLZ Pr'!C2504)</f>
        <v/>
      </c>
      <c r="B2504">
        <f>'CLZ Pr'!O2504</f>
        <v>0</v>
      </c>
      <c r="C2504" s="14">
        <f>'CLZ Pr'!H2504</f>
        <v>0</v>
      </c>
      <c r="D2504">
        <f>'CLZ Pr'!W2504</f>
        <v>0</v>
      </c>
      <c r="E2504">
        <f>'CLZ Pr'!B2504</f>
        <v>0</v>
      </c>
      <c r="F2504">
        <f>'CLZ Pr'!N2504</f>
        <v>0</v>
      </c>
      <c r="G2504">
        <f>'CLZ Pr'!X2504</f>
        <v>0</v>
      </c>
      <c r="H2504">
        <f>'CLZ Pr'!E2504</f>
        <v>0</v>
      </c>
      <c r="I2504">
        <f>'CLZ Pr'!U2504</f>
        <v>0</v>
      </c>
    </row>
    <row r="2505" spans="1:9">
      <c r="A2505" s="13" t="str">
        <f>IF('CLZ Pr'!C2505 = "", "", 'CLZ Pr'!C2505)</f>
        <v/>
      </c>
      <c r="B2505">
        <f>'CLZ Pr'!O2505</f>
        <v>0</v>
      </c>
      <c r="C2505" s="14">
        <f>'CLZ Pr'!H2505</f>
        <v>0</v>
      </c>
      <c r="D2505">
        <f>'CLZ Pr'!W2505</f>
        <v>0</v>
      </c>
      <c r="E2505">
        <f>'CLZ Pr'!B2505</f>
        <v>0</v>
      </c>
      <c r="F2505">
        <f>'CLZ Pr'!N2505</f>
        <v>0</v>
      </c>
      <c r="G2505">
        <f>'CLZ Pr'!X2505</f>
        <v>0</v>
      </c>
      <c r="H2505">
        <f>'CLZ Pr'!E2505</f>
        <v>0</v>
      </c>
      <c r="I2505">
        <f>'CLZ Pr'!U2505</f>
        <v>0</v>
      </c>
    </row>
    <row r="2506" spans="1:9">
      <c r="A2506" s="13" t="str">
        <f>IF('CLZ Pr'!C2506 = "", "", 'CLZ Pr'!C2506)</f>
        <v/>
      </c>
      <c r="B2506">
        <f>'CLZ Pr'!O2506</f>
        <v>0</v>
      </c>
      <c r="C2506" s="14">
        <f>'CLZ Pr'!H2506</f>
        <v>0</v>
      </c>
      <c r="D2506">
        <f>'CLZ Pr'!W2506</f>
        <v>0</v>
      </c>
      <c r="E2506">
        <f>'CLZ Pr'!B2506</f>
        <v>0</v>
      </c>
      <c r="F2506">
        <f>'CLZ Pr'!N2506</f>
        <v>0</v>
      </c>
      <c r="G2506">
        <f>'CLZ Pr'!X2506</f>
        <v>0</v>
      </c>
      <c r="H2506">
        <f>'CLZ Pr'!E2506</f>
        <v>0</v>
      </c>
      <c r="I2506">
        <f>'CLZ Pr'!U2506</f>
        <v>0</v>
      </c>
    </row>
    <row r="2507" spans="1:9">
      <c r="A2507" s="13" t="str">
        <f>IF('CLZ Pr'!C2507 = "", "", 'CLZ Pr'!C2507)</f>
        <v/>
      </c>
      <c r="B2507">
        <f>'CLZ Pr'!O2507</f>
        <v>0</v>
      </c>
      <c r="C2507" s="14">
        <f>'CLZ Pr'!H2507</f>
        <v>0</v>
      </c>
      <c r="D2507">
        <f>'CLZ Pr'!W2507</f>
        <v>0</v>
      </c>
      <c r="E2507">
        <f>'CLZ Pr'!B2507</f>
        <v>0</v>
      </c>
      <c r="F2507">
        <f>'CLZ Pr'!N2507</f>
        <v>0</v>
      </c>
      <c r="G2507">
        <f>'CLZ Pr'!X2507</f>
        <v>0</v>
      </c>
      <c r="H2507">
        <f>'CLZ Pr'!E2507</f>
        <v>0</v>
      </c>
      <c r="I2507">
        <f>'CLZ Pr'!U2507</f>
        <v>0</v>
      </c>
    </row>
    <row r="2508" spans="1:9">
      <c r="A2508" s="13" t="str">
        <f>IF('CLZ Pr'!C2508 = "", "", 'CLZ Pr'!C2508)</f>
        <v/>
      </c>
      <c r="B2508">
        <f>'CLZ Pr'!O2508</f>
        <v>0</v>
      </c>
      <c r="C2508" s="14">
        <f>'CLZ Pr'!H2508</f>
        <v>0</v>
      </c>
      <c r="D2508">
        <f>'CLZ Pr'!W2508</f>
        <v>0</v>
      </c>
      <c r="E2508">
        <f>'CLZ Pr'!B2508</f>
        <v>0</v>
      </c>
      <c r="F2508">
        <f>'CLZ Pr'!N2508</f>
        <v>0</v>
      </c>
      <c r="G2508">
        <f>'CLZ Pr'!X2508</f>
        <v>0</v>
      </c>
      <c r="H2508">
        <f>'CLZ Pr'!E2508</f>
        <v>0</v>
      </c>
      <c r="I2508">
        <f>'CLZ Pr'!U2508</f>
        <v>0</v>
      </c>
    </row>
    <row r="2509" spans="1:9">
      <c r="A2509" s="13" t="str">
        <f>IF('CLZ Pr'!C2509 = "", "", 'CLZ Pr'!C2509)</f>
        <v/>
      </c>
      <c r="B2509">
        <f>'CLZ Pr'!O2509</f>
        <v>0</v>
      </c>
      <c r="C2509" s="14">
        <f>'CLZ Pr'!H2509</f>
        <v>0</v>
      </c>
      <c r="D2509">
        <f>'CLZ Pr'!W2509</f>
        <v>0</v>
      </c>
      <c r="E2509">
        <f>'CLZ Pr'!B2509</f>
        <v>0</v>
      </c>
      <c r="F2509">
        <f>'CLZ Pr'!N2509</f>
        <v>0</v>
      </c>
      <c r="G2509">
        <f>'CLZ Pr'!X2509</f>
        <v>0</v>
      </c>
      <c r="H2509">
        <f>'CLZ Pr'!E2509</f>
        <v>0</v>
      </c>
      <c r="I2509">
        <f>'CLZ Pr'!U2509</f>
        <v>0</v>
      </c>
    </row>
    <row r="2510" spans="1:9">
      <c r="A2510" s="13" t="str">
        <f>IF('CLZ Pr'!C2510 = "", "", 'CLZ Pr'!C2510)</f>
        <v/>
      </c>
      <c r="B2510">
        <f>'CLZ Pr'!O2510</f>
        <v>0</v>
      </c>
      <c r="C2510" s="14">
        <f>'CLZ Pr'!H2510</f>
        <v>0</v>
      </c>
      <c r="D2510">
        <f>'CLZ Pr'!W2510</f>
        <v>0</v>
      </c>
      <c r="E2510">
        <f>'CLZ Pr'!B2510</f>
        <v>0</v>
      </c>
      <c r="F2510">
        <f>'CLZ Pr'!N2510</f>
        <v>0</v>
      </c>
      <c r="G2510">
        <f>'CLZ Pr'!X2510</f>
        <v>0</v>
      </c>
      <c r="H2510">
        <f>'CLZ Pr'!E2510</f>
        <v>0</v>
      </c>
      <c r="I2510">
        <f>'CLZ Pr'!U2510</f>
        <v>0</v>
      </c>
    </row>
    <row r="2511" spans="1:9">
      <c r="A2511" s="13" t="str">
        <f>IF('CLZ Pr'!C2511 = "", "", 'CLZ Pr'!C2511)</f>
        <v/>
      </c>
      <c r="B2511">
        <f>'CLZ Pr'!O2511</f>
        <v>0</v>
      </c>
      <c r="C2511" s="14">
        <f>'CLZ Pr'!H2511</f>
        <v>0</v>
      </c>
      <c r="D2511">
        <f>'CLZ Pr'!W2511</f>
        <v>0</v>
      </c>
      <c r="E2511">
        <f>'CLZ Pr'!B2511</f>
        <v>0</v>
      </c>
      <c r="F2511">
        <f>'CLZ Pr'!N2511</f>
        <v>0</v>
      </c>
      <c r="G2511">
        <f>'CLZ Pr'!X2511</f>
        <v>0</v>
      </c>
      <c r="H2511">
        <f>'CLZ Pr'!E2511</f>
        <v>0</v>
      </c>
      <c r="I2511">
        <f>'CLZ Pr'!U2511</f>
        <v>0</v>
      </c>
    </row>
    <row r="2512" spans="1:9">
      <c r="A2512" s="13" t="str">
        <f>IF('CLZ Pr'!C2512 = "", "", 'CLZ Pr'!C2512)</f>
        <v/>
      </c>
      <c r="B2512">
        <f>'CLZ Pr'!O2512</f>
        <v>0</v>
      </c>
      <c r="C2512" s="14">
        <f>'CLZ Pr'!H2512</f>
        <v>0</v>
      </c>
      <c r="D2512">
        <f>'CLZ Pr'!W2512</f>
        <v>0</v>
      </c>
      <c r="E2512">
        <f>'CLZ Pr'!B2512</f>
        <v>0</v>
      </c>
      <c r="F2512">
        <f>'CLZ Pr'!N2512</f>
        <v>0</v>
      </c>
      <c r="G2512">
        <f>'CLZ Pr'!X2512</f>
        <v>0</v>
      </c>
      <c r="H2512">
        <f>'CLZ Pr'!E2512</f>
        <v>0</v>
      </c>
      <c r="I2512">
        <f>'CLZ Pr'!U2512</f>
        <v>0</v>
      </c>
    </row>
    <row r="2513" spans="1:9">
      <c r="A2513" s="13" t="str">
        <f>IF('CLZ Pr'!C2513 = "", "", 'CLZ Pr'!C2513)</f>
        <v/>
      </c>
      <c r="B2513">
        <f>'CLZ Pr'!O2513</f>
        <v>0</v>
      </c>
      <c r="C2513" s="14">
        <f>'CLZ Pr'!H2513</f>
        <v>0</v>
      </c>
      <c r="D2513">
        <f>'CLZ Pr'!W2513</f>
        <v>0</v>
      </c>
      <c r="E2513">
        <f>'CLZ Pr'!B2513</f>
        <v>0</v>
      </c>
      <c r="F2513">
        <f>'CLZ Pr'!N2513</f>
        <v>0</v>
      </c>
      <c r="G2513">
        <f>'CLZ Pr'!X2513</f>
        <v>0</v>
      </c>
      <c r="H2513">
        <f>'CLZ Pr'!E2513</f>
        <v>0</v>
      </c>
      <c r="I2513">
        <f>'CLZ Pr'!U2513</f>
        <v>0</v>
      </c>
    </row>
    <row r="2514" spans="1:9">
      <c r="A2514" s="13" t="str">
        <f>IF('CLZ Pr'!C2514 = "", "", 'CLZ Pr'!C2514)</f>
        <v/>
      </c>
      <c r="B2514">
        <f>'CLZ Pr'!O2514</f>
        <v>0</v>
      </c>
      <c r="C2514" s="14">
        <f>'CLZ Pr'!H2514</f>
        <v>0</v>
      </c>
      <c r="D2514">
        <f>'CLZ Pr'!W2514</f>
        <v>0</v>
      </c>
      <c r="E2514">
        <f>'CLZ Pr'!B2514</f>
        <v>0</v>
      </c>
      <c r="F2514">
        <f>'CLZ Pr'!N2514</f>
        <v>0</v>
      </c>
      <c r="G2514">
        <f>'CLZ Pr'!X2514</f>
        <v>0</v>
      </c>
      <c r="H2514">
        <f>'CLZ Pr'!E2514</f>
        <v>0</v>
      </c>
      <c r="I2514">
        <f>'CLZ Pr'!U2514</f>
        <v>0</v>
      </c>
    </row>
    <row r="2515" spans="1:9">
      <c r="A2515" s="13" t="str">
        <f>IF('CLZ Pr'!C2515 = "", "", 'CLZ Pr'!C2515)</f>
        <v/>
      </c>
      <c r="B2515">
        <f>'CLZ Pr'!O2515</f>
        <v>0</v>
      </c>
      <c r="C2515" s="14">
        <f>'CLZ Pr'!H2515</f>
        <v>0</v>
      </c>
      <c r="D2515">
        <f>'CLZ Pr'!W2515</f>
        <v>0</v>
      </c>
      <c r="E2515">
        <f>'CLZ Pr'!B2515</f>
        <v>0</v>
      </c>
      <c r="F2515">
        <f>'CLZ Pr'!N2515</f>
        <v>0</v>
      </c>
      <c r="G2515">
        <f>'CLZ Pr'!X2515</f>
        <v>0</v>
      </c>
      <c r="H2515">
        <f>'CLZ Pr'!E2515</f>
        <v>0</v>
      </c>
      <c r="I2515">
        <f>'CLZ Pr'!U2515</f>
        <v>0</v>
      </c>
    </row>
    <row r="2516" spans="1:9">
      <c r="A2516" s="13" t="str">
        <f>IF('CLZ Pr'!C2516 = "", "", 'CLZ Pr'!C2516)</f>
        <v/>
      </c>
      <c r="B2516">
        <f>'CLZ Pr'!O2516</f>
        <v>0</v>
      </c>
      <c r="C2516" s="14">
        <f>'CLZ Pr'!H2516</f>
        <v>0</v>
      </c>
      <c r="D2516">
        <f>'CLZ Pr'!W2516</f>
        <v>0</v>
      </c>
      <c r="E2516">
        <f>'CLZ Pr'!B2516</f>
        <v>0</v>
      </c>
      <c r="F2516">
        <f>'CLZ Pr'!N2516</f>
        <v>0</v>
      </c>
      <c r="G2516">
        <f>'CLZ Pr'!X2516</f>
        <v>0</v>
      </c>
      <c r="H2516">
        <f>'CLZ Pr'!E2516</f>
        <v>0</v>
      </c>
      <c r="I2516">
        <f>'CLZ Pr'!U2516</f>
        <v>0</v>
      </c>
    </row>
    <row r="2517" spans="1:9">
      <c r="A2517" s="13" t="str">
        <f>IF('CLZ Pr'!C2517 = "", "", 'CLZ Pr'!C2517)</f>
        <v/>
      </c>
      <c r="B2517">
        <f>'CLZ Pr'!O2517</f>
        <v>0</v>
      </c>
      <c r="C2517" s="14">
        <f>'CLZ Pr'!H2517</f>
        <v>0</v>
      </c>
      <c r="D2517">
        <f>'CLZ Pr'!W2517</f>
        <v>0</v>
      </c>
      <c r="E2517">
        <f>'CLZ Pr'!B2517</f>
        <v>0</v>
      </c>
      <c r="F2517">
        <f>'CLZ Pr'!N2517</f>
        <v>0</v>
      </c>
      <c r="G2517">
        <f>'CLZ Pr'!X2517</f>
        <v>0</v>
      </c>
      <c r="H2517">
        <f>'CLZ Pr'!E2517</f>
        <v>0</v>
      </c>
      <c r="I2517">
        <f>'CLZ Pr'!U2517</f>
        <v>0</v>
      </c>
    </row>
    <row r="2518" spans="1:9">
      <c r="A2518" s="13" t="str">
        <f>IF('CLZ Pr'!C2518 = "", "", 'CLZ Pr'!C2518)</f>
        <v/>
      </c>
      <c r="B2518">
        <f>'CLZ Pr'!O2518</f>
        <v>0</v>
      </c>
      <c r="C2518" s="14">
        <f>'CLZ Pr'!H2518</f>
        <v>0</v>
      </c>
      <c r="D2518">
        <f>'CLZ Pr'!W2518</f>
        <v>0</v>
      </c>
      <c r="E2518">
        <f>'CLZ Pr'!B2518</f>
        <v>0</v>
      </c>
      <c r="F2518">
        <f>'CLZ Pr'!N2518</f>
        <v>0</v>
      </c>
      <c r="G2518">
        <f>'CLZ Pr'!X2518</f>
        <v>0</v>
      </c>
      <c r="H2518">
        <f>'CLZ Pr'!E2518</f>
        <v>0</v>
      </c>
      <c r="I2518">
        <f>'CLZ Pr'!U2518</f>
        <v>0</v>
      </c>
    </row>
    <row r="2519" spans="1:9">
      <c r="A2519" s="13" t="str">
        <f>IF('CLZ Pr'!C2519 = "", "", 'CLZ Pr'!C2519)</f>
        <v/>
      </c>
      <c r="B2519">
        <f>'CLZ Pr'!O2519</f>
        <v>0</v>
      </c>
      <c r="C2519" s="14">
        <f>'CLZ Pr'!H2519</f>
        <v>0</v>
      </c>
      <c r="D2519">
        <f>'CLZ Pr'!W2519</f>
        <v>0</v>
      </c>
      <c r="E2519">
        <f>'CLZ Pr'!B2519</f>
        <v>0</v>
      </c>
      <c r="F2519">
        <f>'CLZ Pr'!N2519</f>
        <v>0</v>
      </c>
      <c r="G2519">
        <f>'CLZ Pr'!X2519</f>
        <v>0</v>
      </c>
      <c r="H2519">
        <f>'CLZ Pr'!E2519</f>
        <v>0</v>
      </c>
      <c r="I2519">
        <f>'CLZ Pr'!U2519</f>
        <v>0</v>
      </c>
    </row>
    <row r="2520" spans="1:9">
      <c r="A2520" s="13" t="str">
        <f>IF('CLZ Pr'!C2520 = "", "", 'CLZ Pr'!C2520)</f>
        <v/>
      </c>
      <c r="B2520">
        <f>'CLZ Pr'!O2520</f>
        <v>0</v>
      </c>
      <c r="C2520" s="14">
        <f>'CLZ Pr'!H2520</f>
        <v>0</v>
      </c>
      <c r="D2520">
        <f>'CLZ Pr'!W2520</f>
        <v>0</v>
      </c>
      <c r="E2520">
        <f>'CLZ Pr'!B2520</f>
        <v>0</v>
      </c>
      <c r="F2520">
        <f>'CLZ Pr'!N2520</f>
        <v>0</v>
      </c>
      <c r="G2520">
        <f>'CLZ Pr'!X2520</f>
        <v>0</v>
      </c>
      <c r="H2520">
        <f>'CLZ Pr'!E2520</f>
        <v>0</v>
      </c>
      <c r="I2520">
        <f>'CLZ Pr'!U2520</f>
        <v>0</v>
      </c>
    </row>
    <row r="2521" spans="1:9">
      <c r="A2521" s="13" t="str">
        <f>IF('CLZ Pr'!C2521 = "", "", 'CLZ Pr'!C2521)</f>
        <v/>
      </c>
      <c r="B2521">
        <f>'CLZ Pr'!O2521</f>
        <v>0</v>
      </c>
      <c r="C2521" s="14">
        <f>'CLZ Pr'!H2521</f>
        <v>0</v>
      </c>
      <c r="D2521">
        <f>'CLZ Pr'!W2521</f>
        <v>0</v>
      </c>
      <c r="E2521">
        <f>'CLZ Pr'!B2521</f>
        <v>0</v>
      </c>
      <c r="F2521">
        <f>'CLZ Pr'!N2521</f>
        <v>0</v>
      </c>
      <c r="G2521">
        <f>'CLZ Pr'!X2521</f>
        <v>0</v>
      </c>
      <c r="H2521">
        <f>'CLZ Pr'!E2521</f>
        <v>0</v>
      </c>
      <c r="I2521">
        <f>'CLZ Pr'!U2521</f>
        <v>0</v>
      </c>
    </row>
    <row r="2522" spans="1:9">
      <c r="A2522" s="13" t="str">
        <f>IF('CLZ Pr'!C2522 = "", "", 'CLZ Pr'!C2522)</f>
        <v/>
      </c>
      <c r="B2522">
        <f>'CLZ Pr'!O2522</f>
        <v>0</v>
      </c>
      <c r="C2522" s="14">
        <f>'CLZ Pr'!H2522</f>
        <v>0</v>
      </c>
      <c r="D2522">
        <f>'CLZ Pr'!W2522</f>
        <v>0</v>
      </c>
      <c r="E2522">
        <f>'CLZ Pr'!B2522</f>
        <v>0</v>
      </c>
      <c r="F2522">
        <f>'CLZ Pr'!N2522</f>
        <v>0</v>
      </c>
      <c r="G2522">
        <f>'CLZ Pr'!X2522</f>
        <v>0</v>
      </c>
      <c r="H2522">
        <f>'CLZ Pr'!E2522</f>
        <v>0</v>
      </c>
      <c r="I2522">
        <f>'CLZ Pr'!U2522</f>
        <v>0</v>
      </c>
    </row>
    <row r="2523" spans="1:9">
      <c r="A2523" s="13" t="str">
        <f>IF('CLZ Pr'!C2523 = "", "", 'CLZ Pr'!C2523)</f>
        <v/>
      </c>
      <c r="B2523">
        <f>'CLZ Pr'!O2523</f>
        <v>0</v>
      </c>
      <c r="C2523" s="14">
        <f>'CLZ Pr'!H2523</f>
        <v>0</v>
      </c>
      <c r="D2523">
        <f>'CLZ Pr'!W2523</f>
        <v>0</v>
      </c>
      <c r="E2523">
        <f>'CLZ Pr'!B2523</f>
        <v>0</v>
      </c>
      <c r="F2523">
        <f>'CLZ Pr'!N2523</f>
        <v>0</v>
      </c>
      <c r="G2523">
        <f>'CLZ Pr'!X2523</f>
        <v>0</v>
      </c>
      <c r="H2523">
        <f>'CLZ Pr'!E2523</f>
        <v>0</v>
      </c>
      <c r="I2523">
        <f>'CLZ Pr'!U2523</f>
        <v>0</v>
      </c>
    </row>
    <row r="2524" spans="1:9">
      <c r="A2524" s="13" t="str">
        <f>IF('CLZ Pr'!C2524 = "", "", 'CLZ Pr'!C2524)</f>
        <v/>
      </c>
      <c r="B2524">
        <f>'CLZ Pr'!O2524</f>
        <v>0</v>
      </c>
      <c r="C2524" s="14">
        <f>'CLZ Pr'!H2524</f>
        <v>0</v>
      </c>
      <c r="D2524">
        <f>'CLZ Pr'!W2524</f>
        <v>0</v>
      </c>
      <c r="E2524">
        <f>'CLZ Pr'!B2524</f>
        <v>0</v>
      </c>
      <c r="F2524">
        <f>'CLZ Pr'!N2524</f>
        <v>0</v>
      </c>
      <c r="G2524">
        <f>'CLZ Pr'!X2524</f>
        <v>0</v>
      </c>
      <c r="H2524">
        <f>'CLZ Pr'!E2524</f>
        <v>0</v>
      </c>
      <c r="I2524">
        <f>'CLZ Pr'!U2524</f>
        <v>0</v>
      </c>
    </row>
    <row r="2525" spans="1:9">
      <c r="A2525" s="13" t="str">
        <f>IF('CLZ Pr'!C2525 = "", "", 'CLZ Pr'!C2525)</f>
        <v/>
      </c>
      <c r="B2525">
        <f>'CLZ Pr'!O2525</f>
        <v>0</v>
      </c>
      <c r="C2525" s="14">
        <f>'CLZ Pr'!H2525</f>
        <v>0</v>
      </c>
      <c r="D2525">
        <f>'CLZ Pr'!W2525</f>
        <v>0</v>
      </c>
      <c r="E2525">
        <f>'CLZ Pr'!B2525</f>
        <v>0</v>
      </c>
      <c r="F2525">
        <f>'CLZ Pr'!N2525</f>
        <v>0</v>
      </c>
      <c r="G2525">
        <f>'CLZ Pr'!X2525</f>
        <v>0</v>
      </c>
      <c r="H2525">
        <f>'CLZ Pr'!E2525</f>
        <v>0</v>
      </c>
      <c r="I2525">
        <f>'CLZ Pr'!U2525</f>
        <v>0</v>
      </c>
    </row>
    <row r="2526" spans="1:9">
      <c r="A2526" s="13" t="str">
        <f>IF('CLZ Pr'!C2526 = "", "", 'CLZ Pr'!C2526)</f>
        <v/>
      </c>
      <c r="B2526">
        <f>'CLZ Pr'!O2526</f>
        <v>0</v>
      </c>
      <c r="C2526" s="14">
        <f>'CLZ Pr'!H2526</f>
        <v>0</v>
      </c>
      <c r="D2526">
        <f>'CLZ Pr'!W2526</f>
        <v>0</v>
      </c>
      <c r="E2526">
        <f>'CLZ Pr'!B2526</f>
        <v>0</v>
      </c>
      <c r="F2526">
        <f>'CLZ Pr'!N2526</f>
        <v>0</v>
      </c>
      <c r="G2526">
        <f>'CLZ Pr'!X2526</f>
        <v>0</v>
      </c>
      <c r="H2526">
        <f>'CLZ Pr'!E2526</f>
        <v>0</v>
      </c>
      <c r="I2526">
        <f>'CLZ Pr'!U2526</f>
        <v>0</v>
      </c>
    </row>
    <row r="2527" spans="1:9">
      <c r="A2527" s="13" t="str">
        <f>IF('CLZ Pr'!C2527 = "", "", 'CLZ Pr'!C2527)</f>
        <v/>
      </c>
      <c r="B2527">
        <f>'CLZ Pr'!O2527</f>
        <v>0</v>
      </c>
      <c r="C2527" s="14">
        <f>'CLZ Pr'!H2527</f>
        <v>0</v>
      </c>
      <c r="D2527">
        <f>'CLZ Pr'!W2527</f>
        <v>0</v>
      </c>
      <c r="E2527">
        <f>'CLZ Pr'!B2527</f>
        <v>0</v>
      </c>
      <c r="F2527">
        <f>'CLZ Pr'!N2527</f>
        <v>0</v>
      </c>
      <c r="G2527">
        <f>'CLZ Pr'!X2527</f>
        <v>0</v>
      </c>
      <c r="H2527">
        <f>'CLZ Pr'!E2527</f>
        <v>0</v>
      </c>
      <c r="I2527">
        <f>'CLZ Pr'!U2527</f>
        <v>0</v>
      </c>
    </row>
    <row r="2528" spans="1:9">
      <c r="A2528" s="13" t="str">
        <f>IF('CLZ Pr'!C2528 = "", "", 'CLZ Pr'!C2528)</f>
        <v/>
      </c>
      <c r="B2528">
        <f>'CLZ Pr'!O2528</f>
        <v>0</v>
      </c>
      <c r="C2528" s="14">
        <f>'CLZ Pr'!H2528</f>
        <v>0</v>
      </c>
      <c r="D2528">
        <f>'CLZ Pr'!W2528</f>
        <v>0</v>
      </c>
      <c r="E2528">
        <f>'CLZ Pr'!B2528</f>
        <v>0</v>
      </c>
      <c r="F2528">
        <f>'CLZ Pr'!N2528</f>
        <v>0</v>
      </c>
      <c r="G2528">
        <f>'CLZ Pr'!X2528</f>
        <v>0</v>
      </c>
      <c r="H2528">
        <f>'CLZ Pr'!E2528</f>
        <v>0</v>
      </c>
      <c r="I2528">
        <f>'CLZ Pr'!U2528</f>
        <v>0</v>
      </c>
    </row>
    <row r="2529" spans="1:9">
      <c r="A2529" s="13" t="str">
        <f>IF('CLZ Pr'!C2529 = "", "", 'CLZ Pr'!C2529)</f>
        <v/>
      </c>
      <c r="B2529">
        <f>'CLZ Pr'!O2529</f>
        <v>0</v>
      </c>
      <c r="C2529" s="14">
        <f>'CLZ Pr'!H2529</f>
        <v>0</v>
      </c>
      <c r="D2529">
        <f>'CLZ Pr'!W2529</f>
        <v>0</v>
      </c>
      <c r="E2529">
        <f>'CLZ Pr'!B2529</f>
        <v>0</v>
      </c>
      <c r="F2529">
        <f>'CLZ Pr'!N2529</f>
        <v>0</v>
      </c>
      <c r="G2529">
        <f>'CLZ Pr'!X2529</f>
        <v>0</v>
      </c>
      <c r="H2529">
        <f>'CLZ Pr'!E2529</f>
        <v>0</v>
      </c>
      <c r="I2529">
        <f>'CLZ Pr'!U2529</f>
        <v>0</v>
      </c>
    </row>
    <row r="2530" spans="1:9">
      <c r="A2530" s="13" t="str">
        <f>IF('CLZ Pr'!C2530 = "", "", 'CLZ Pr'!C2530)</f>
        <v/>
      </c>
      <c r="B2530">
        <f>'CLZ Pr'!O2530</f>
        <v>0</v>
      </c>
      <c r="C2530" s="14">
        <f>'CLZ Pr'!H2530</f>
        <v>0</v>
      </c>
      <c r="D2530">
        <f>'CLZ Pr'!W2530</f>
        <v>0</v>
      </c>
      <c r="E2530">
        <f>'CLZ Pr'!B2530</f>
        <v>0</v>
      </c>
      <c r="F2530">
        <f>'CLZ Pr'!N2530</f>
        <v>0</v>
      </c>
      <c r="G2530">
        <f>'CLZ Pr'!X2530</f>
        <v>0</v>
      </c>
      <c r="H2530">
        <f>'CLZ Pr'!E2530</f>
        <v>0</v>
      </c>
      <c r="I2530">
        <f>'CLZ Pr'!U2530</f>
        <v>0</v>
      </c>
    </row>
    <row r="2531" spans="1:9">
      <c r="A2531" s="13" t="str">
        <f>IF('CLZ Pr'!C2531 = "", "", 'CLZ Pr'!C2531)</f>
        <v/>
      </c>
      <c r="B2531">
        <f>'CLZ Pr'!O2531</f>
        <v>0</v>
      </c>
      <c r="C2531" s="14">
        <f>'CLZ Pr'!H2531</f>
        <v>0</v>
      </c>
      <c r="D2531">
        <f>'CLZ Pr'!W2531</f>
        <v>0</v>
      </c>
      <c r="E2531">
        <f>'CLZ Pr'!B2531</f>
        <v>0</v>
      </c>
      <c r="F2531">
        <f>'CLZ Pr'!N2531</f>
        <v>0</v>
      </c>
      <c r="G2531">
        <f>'CLZ Pr'!X2531</f>
        <v>0</v>
      </c>
      <c r="H2531">
        <f>'CLZ Pr'!E2531</f>
        <v>0</v>
      </c>
      <c r="I2531">
        <f>'CLZ Pr'!U2531</f>
        <v>0</v>
      </c>
    </row>
    <row r="2532" spans="1:9">
      <c r="A2532" s="13" t="str">
        <f>IF('CLZ Pr'!C2532 = "", "", 'CLZ Pr'!C2532)</f>
        <v/>
      </c>
      <c r="B2532">
        <f>'CLZ Pr'!O2532</f>
        <v>0</v>
      </c>
      <c r="C2532" s="14">
        <f>'CLZ Pr'!H2532</f>
        <v>0</v>
      </c>
      <c r="D2532">
        <f>'CLZ Pr'!W2532</f>
        <v>0</v>
      </c>
      <c r="E2532">
        <f>'CLZ Pr'!B2532</f>
        <v>0</v>
      </c>
      <c r="F2532">
        <f>'CLZ Pr'!N2532</f>
        <v>0</v>
      </c>
      <c r="G2532">
        <f>'CLZ Pr'!X2532</f>
        <v>0</v>
      </c>
      <c r="H2532">
        <f>'CLZ Pr'!E2532</f>
        <v>0</v>
      </c>
      <c r="I2532">
        <f>'CLZ Pr'!U2532</f>
        <v>0</v>
      </c>
    </row>
    <row r="2533" spans="1:9">
      <c r="A2533" s="13" t="str">
        <f>IF('CLZ Pr'!C2533 = "", "", 'CLZ Pr'!C2533)</f>
        <v/>
      </c>
      <c r="B2533">
        <f>'CLZ Pr'!O2533</f>
        <v>0</v>
      </c>
      <c r="C2533" s="14">
        <f>'CLZ Pr'!H2533</f>
        <v>0</v>
      </c>
      <c r="D2533">
        <f>'CLZ Pr'!W2533</f>
        <v>0</v>
      </c>
      <c r="E2533">
        <f>'CLZ Pr'!B2533</f>
        <v>0</v>
      </c>
      <c r="F2533">
        <f>'CLZ Pr'!N2533</f>
        <v>0</v>
      </c>
      <c r="G2533">
        <f>'CLZ Pr'!X2533</f>
        <v>0</v>
      </c>
      <c r="H2533">
        <f>'CLZ Pr'!E2533</f>
        <v>0</v>
      </c>
      <c r="I2533">
        <f>'CLZ Pr'!U2533</f>
        <v>0</v>
      </c>
    </row>
    <row r="2534" spans="1:9">
      <c r="A2534" s="13" t="str">
        <f>IF('CLZ Pr'!C2534 = "", "", 'CLZ Pr'!C2534)</f>
        <v/>
      </c>
      <c r="B2534">
        <f>'CLZ Pr'!O2534</f>
        <v>0</v>
      </c>
      <c r="C2534" s="14">
        <f>'CLZ Pr'!H2534</f>
        <v>0</v>
      </c>
      <c r="D2534">
        <f>'CLZ Pr'!W2534</f>
        <v>0</v>
      </c>
      <c r="E2534">
        <f>'CLZ Pr'!B2534</f>
        <v>0</v>
      </c>
      <c r="F2534">
        <f>'CLZ Pr'!N2534</f>
        <v>0</v>
      </c>
      <c r="G2534">
        <f>'CLZ Pr'!X2534</f>
        <v>0</v>
      </c>
      <c r="H2534">
        <f>'CLZ Pr'!E2534</f>
        <v>0</v>
      </c>
      <c r="I2534">
        <f>'CLZ Pr'!U2534</f>
        <v>0</v>
      </c>
    </row>
    <row r="2535" spans="1:9">
      <c r="A2535" s="13" t="str">
        <f>IF('CLZ Pr'!C2535 = "", "", 'CLZ Pr'!C2535)</f>
        <v/>
      </c>
      <c r="B2535">
        <f>'CLZ Pr'!O2535</f>
        <v>0</v>
      </c>
      <c r="C2535" s="14">
        <f>'CLZ Pr'!H2535</f>
        <v>0</v>
      </c>
      <c r="D2535">
        <f>'CLZ Pr'!W2535</f>
        <v>0</v>
      </c>
      <c r="E2535">
        <f>'CLZ Pr'!B2535</f>
        <v>0</v>
      </c>
      <c r="F2535">
        <f>'CLZ Pr'!N2535</f>
        <v>0</v>
      </c>
      <c r="G2535">
        <f>'CLZ Pr'!X2535</f>
        <v>0</v>
      </c>
      <c r="H2535">
        <f>'CLZ Pr'!E2535</f>
        <v>0</v>
      </c>
      <c r="I2535">
        <f>'CLZ Pr'!U2535</f>
        <v>0</v>
      </c>
    </row>
    <row r="2536" spans="1:9">
      <c r="A2536" s="13" t="str">
        <f>IF('CLZ Pr'!C2536 = "", "", 'CLZ Pr'!C2536)</f>
        <v/>
      </c>
      <c r="B2536">
        <f>'CLZ Pr'!O2536</f>
        <v>0</v>
      </c>
      <c r="C2536" s="14">
        <f>'CLZ Pr'!H2536</f>
        <v>0</v>
      </c>
      <c r="D2536">
        <f>'CLZ Pr'!W2536</f>
        <v>0</v>
      </c>
      <c r="E2536">
        <f>'CLZ Pr'!B2536</f>
        <v>0</v>
      </c>
      <c r="F2536">
        <f>'CLZ Pr'!N2536</f>
        <v>0</v>
      </c>
      <c r="G2536">
        <f>'CLZ Pr'!X2536</f>
        <v>0</v>
      </c>
      <c r="H2536">
        <f>'CLZ Pr'!E2536</f>
        <v>0</v>
      </c>
      <c r="I2536">
        <f>'CLZ Pr'!U2536</f>
        <v>0</v>
      </c>
    </row>
    <row r="2537" spans="1:9">
      <c r="A2537" s="13" t="str">
        <f>IF('CLZ Pr'!C2537 = "", "", 'CLZ Pr'!C2537)</f>
        <v/>
      </c>
      <c r="B2537">
        <f>'CLZ Pr'!O2537</f>
        <v>0</v>
      </c>
      <c r="C2537" s="14">
        <f>'CLZ Pr'!H2537</f>
        <v>0</v>
      </c>
      <c r="D2537">
        <f>'CLZ Pr'!W2537</f>
        <v>0</v>
      </c>
      <c r="E2537">
        <f>'CLZ Pr'!B2537</f>
        <v>0</v>
      </c>
      <c r="F2537">
        <f>'CLZ Pr'!N2537</f>
        <v>0</v>
      </c>
      <c r="G2537">
        <f>'CLZ Pr'!X2537</f>
        <v>0</v>
      </c>
      <c r="H2537">
        <f>'CLZ Pr'!E2537</f>
        <v>0</v>
      </c>
      <c r="I2537">
        <f>'CLZ Pr'!U2537</f>
        <v>0</v>
      </c>
    </row>
    <row r="2538" spans="1:9">
      <c r="A2538" s="13" t="str">
        <f>IF('CLZ Pr'!C2538 = "", "", 'CLZ Pr'!C2538)</f>
        <v/>
      </c>
      <c r="B2538">
        <f>'CLZ Pr'!O2538</f>
        <v>0</v>
      </c>
      <c r="C2538" s="14">
        <f>'CLZ Pr'!H2538</f>
        <v>0</v>
      </c>
      <c r="D2538">
        <f>'CLZ Pr'!W2538</f>
        <v>0</v>
      </c>
      <c r="E2538">
        <f>'CLZ Pr'!B2538</f>
        <v>0</v>
      </c>
      <c r="F2538">
        <f>'CLZ Pr'!N2538</f>
        <v>0</v>
      </c>
      <c r="G2538">
        <f>'CLZ Pr'!X2538</f>
        <v>0</v>
      </c>
      <c r="H2538">
        <f>'CLZ Pr'!E2538</f>
        <v>0</v>
      </c>
      <c r="I2538">
        <f>'CLZ Pr'!U2538</f>
        <v>0</v>
      </c>
    </row>
    <row r="2539" spans="1:9">
      <c r="A2539" s="13" t="str">
        <f>IF('CLZ Pr'!C2539 = "", "", 'CLZ Pr'!C2539)</f>
        <v/>
      </c>
      <c r="B2539">
        <f>'CLZ Pr'!O2539</f>
        <v>0</v>
      </c>
      <c r="C2539" s="14">
        <f>'CLZ Pr'!H2539</f>
        <v>0</v>
      </c>
      <c r="D2539">
        <f>'CLZ Pr'!W2539</f>
        <v>0</v>
      </c>
      <c r="E2539">
        <f>'CLZ Pr'!B2539</f>
        <v>0</v>
      </c>
      <c r="F2539">
        <f>'CLZ Pr'!N2539</f>
        <v>0</v>
      </c>
      <c r="G2539">
        <f>'CLZ Pr'!X2539</f>
        <v>0</v>
      </c>
      <c r="H2539">
        <f>'CLZ Pr'!E2539</f>
        <v>0</v>
      </c>
      <c r="I2539">
        <f>'CLZ Pr'!U2539</f>
        <v>0</v>
      </c>
    </row>
    <row r="2540" spans="1:9">
      <c r="A2540" s="13" t="str">
        <f>IF('CLZ Pr'!C2540 = "", "", 'CLZ Pr'!C2540)</f>
        <v/>
      </c>
      <c r="B2540">
        <f>'CLZ Pr'!O2540</f>
        <v>0</v>
      </c>
      <c r="C2540" s="14">
        <f>'CLZ Pr'!H2540</f>
        <v>0</v>
      </c>
      <c r="D2540">
        <f>'CLZ Pr'!W2540</f>
        <v>0</v>
      </c>
      <c r="E2540">
        <f>'CLZ Pr'!B2540</f>
        <v>0</v>
      </c>
      <c r="F2540">
        <f>'CLZ Pr'!N2540</f>
        <v>0</v>
      </c>
      <c r="G2540">
        <f>'CLZ Pr'!X2540</f>
        <v>0</v>
      </c>
      <c r="H2540">
        <f>'CLZ Pr'!E2540</f>
        <v>0</v>
      </c>
      <c r="I2540">
        <f>'CLZ Pr'!U2540</f>
        <v>0</v>
      </c>
    </row>
    <row r="2541" spans="1:9">
      <c r="A2541" s="13" t="str">
        <f>IF('CLZ Pr'!C2541 = "", "", 'CLZ Pr'!C2541)</f>
        <v/>
      </c>
      <c r="B2541">
        <f>'CLZ Pr'!O2541</f>
        <v>0</v>
      </c>
      <c r="C2541" s="14">
        <f>'CLZ Pr'!H2541</f>
        <v>0</v>
      </c>
      <c r="D2541">
        <f>'CLZ Pr'!W2541</f>
        <v>0</v>
      </c>
      <c r="E2541">
        <f>'CLZ Pr'!B2541</f>
        <v>0</v>
      </c>
      <c r="F2541">
        <f>'CLZ Pr'!N2541</f>
        <v>0</v>
      </c>
      <c r="G2541">
        <f>'CLZ Pr'!X2541</f>
        <v>0</v>
      </c>
      <c r="H2541">
        <f>'CLZ Pr'!E2541</f>
        <v>0</v>
      </c>
      <c r="I2541">
        <f>'CLZ Pr'!U2541</f>
        <v>0</v>
      </c>
    </row>
    <row r="2542" spans="1:9">
      <c r="A2542" s="13" t="str">
        <f>IF('CLZ Pr'!C2542 = "", "", 'CLZ Pr'!C2542)</f>
        <v/>
      </c>
      <c r="B2542">
        <f>'CLZ Pr'!O2542</f>
        <v>0</v>
      </c>
      <c r="C2542" s="14">
        <f>'CLZ Pr'!H2542</f>
        <v>0</v>
      </c>
      <c r="D2542">
        <f>'CLZ Pr'!W2542</f>
        <v>0</v>
      </c>
      <c r="E2542">
        <f>'CLZ Pr'!B2542</f>
        <v>0</v>
      </c>
      <c r="F2542">
        <f>'CLZ Pr'!N2542</f>
        <v>0</v>
      </c>
      <c r="G2542">
        <f>'CLZ Pr'!X2542</f>
        <v>0</v>
      </c>
      <c r="H2542">
        <f>'CLZ Pr'!E2542</f>
        <v>0</v>
      </c>
      <c r="I2542">
        <f>'CLZ Pr'!U2542</f>
        <v>0</v>
      </c>
    </row>
    <row r="2543" spans="1:9">
      <c r="A2543" s="13" t="str">
        <f>IF('CLZ Pr'!C2543 = "", "", 'CLZ Pr'!C2543)</f>
        <v/>
      </c>
      <c r="B2543">
        <f>'CLZ Pr'!O2543</f>
        <v>0</v>
      </c>
      <c r="C2543" s="14">
        <f>'CLZ Pr'!H2543</f>
        <v>0</v>
      </c>
      <c r="D2543">
        <f>'CLZ Pr'!W2543</f>
        <v>0</v>
      </c>
      <c r="E2543">
        <f>'CLZ Pr'!B2543</f>
        <v>0</v>
      </c>
      <c r="F2543">
        <f>'CLZ Pr'!N2543</f>
        <v>0</v>
      </c>
      <c r="G2543">
        <f>'CLZ Pr'!X2543</f>
        <v>0</v>
      </c>
      <c r="H2543">
        <f>'CLZ Pr'!E2543</f>
        <v>0</v>
      </c>
      <c r="I2543">
        <f>'CLZ Pr'!U2543</f>
        <v>0</v>
      </c>
    </row>
    <row r="2544" spans="1:9">
      <c r="A2544" s="13" t="str">
        <f>IF('CLZ Pr'!C2544 = "", "", 'CLZ Pr'!C2544)</f>
        <v/>
      </c>
      <c r="B2544">
        <f>'CLZ Pr'!O2544</f>
        <v>0</v>
      </c>
      <c r="C2544" s="14">
        <f>'CLZ Pr'!H2544</f>
        <v>0</v>
      </c>
      <c r="D2544">
        <f>'CLZ Pr'!W2544</f>
        <v>0</v>
      </c>
      <c r="E2544">
        <f>'CLZ Pr'!B2544</f>
        <v>0</v>
      </c>
      <c r="F2544">
        <f>'CLZ Pr'!N2544</f>
        <v>0</v>
      </c>
      <c r="G2544">
        <f>'CLZ Pr'!X2544</f>
        <v>0</v>
      </c>
      <c r="H2544">
        <f>'CLZ Pr'!E2544</f>
        <v>0</v>
      </c>
      <c r="I2544">
        <f>'CLZ Pr'!U2544</f>
        <v>0</v>
      </c>
    </row>
    <row r="2545" spans="1:9">
      <c r="A2545" s="13" t="str">
        <f>IF('CLZ Pr'!C2545 = "", "", 'CLZ Pr'!C2545)</f>
        <v/>
      </c>
      <c r="B2545">
        <f>'CLZ Pr'!O2545</f>
        <v>0</v>
      </c>
      <c r="C2545" s="14">
        <f>'CLZ Pr'!H2545</f>
        <v>0</v>
      </c>
      <c r="D2545">
        <f>'CLZ Pr'!W2545</f>
        <v>0</v>
      </c>
      <c r="E2545">
        <f>'CLZ Pr'!B2545</f>
        <v>0</v>
      </c>
      <c r="F2545">
        <f>'CLZ Pr'!N2545</f>
        <v>0</v>
      </c>
      <c r="G2545">
        <f>'CLZ Pr'!X2545</f>
        <v>0</v>
      </c>
      <c r="H2545">
        <f>'CLZ Pr'!E2545</f>
        <v>0</v>
      </c>
      <c r="I2545">
        <f>'CLZ Pr'!U2545</f>
        <v>0</v>
      </c>
    </row>
    <row r="2546" spans="1:9">
      <c r="A2546" s="13" t="str">
        <f>IF('CLZ Pr'!C2546 = "", "", 'CLZ Pr'!C2546)</f>
        <v/>
      </c>
      <c r="B2546">
        <f>'CLZ Pr'!O2546</f>
        <v>0</v>
      </c>
      <c r="C2546" s="14">
        <f>'CLZ Pr'!H2546</f>
        <v>0</v>
      </c>
      <c r="D2546">
        <f>'CLZ Pr'!W2546</f>
        <v>0</v>
      </c>
      <c r="E2546">
        <f>'CLZ Pr'!B2546</f>
        <v>0</v>
      </c>
      <c r="F2546">
        <f>'CLZ Pr'!N2546</f>
        <v>0</v>
      </c>
      <c r="G2546">
        <f>'CLZ Pr'!X2546</f>
        <v>0</v>
      </c>
      <c r="H2546">
        <f>'CLZ Pr'!E2546</f>
        <v>0</v>
      </c>
      <c r="I2546">
        <f>'CLZ Pr'!U2546</f>
        <v>0</v>
      </c>
    </row>
    <row r="2547" spans="1:9">
      <c r="A2547" s="13" t="str">
        <f>IF('CLZ Pr'!C2547 = "", "", 'CLZ Pr'!C2547)</f>
        <v/>
      </c>
      <c r="B2547">
        <f>'CLZ Pr'!O2547</f>
        <v>0</v>
      </c>
      <c r="C2547" s="14">
        <f>'CLZ Pr'!H2547</f>
        <v>0</v>
      </c>
      <c r="D2547">
        <f>'CLZ Pr'!W2547</f>
        <v>0</v>
      </c>
      <c r="E2547">
        <f>'CLZ Pr'!B2547</f>
        <v>0</v>
      </c>
      <c r="F2547">
        <f>'CLZ Pr'!N2547</f>
        <v>0</v>
      </c>
      <c r="G2547">
        <f>'CLZ Pr'!X2547</f>
        <v>0</v>
      </c>
      <c r="H2547">
        <f>'CLZ Pr'!E2547</f>
        <v>0</v>
      </c>
      <c r="I2547">
        <f>'CLZ Pr'!U2547</f>
        <v>0</v>
      </c>
    </row>
    <row r="2548" spans="1:9">
      <c r="A2548" s="13" t="str">
        <f>IF('CLZ Pr'!C2548 = "", "", 'CLZ Pr'!C2548)</f>
        <v/>
      </c>
      <c r="B2548">
        <f>'CLZ Pr'!O2548</f>
        <v>0</v>
      </c>
      <c r="C2548" s="14">
        <f>'CLZ Pr'!H2548</f>
        <v>0</v>
      </c>
      <c r="D2548">
        <f>'CLZ Pr'!W2548</f>
        <v>0</v>
      </c>
      <c r="E2548">
        <f>'CLZ Pr'!B2548</f>
        <v>0</v>
      </c>
      <c r="F2548">
        <f>'CLZ Pr'!N2548</f>
        <v>0</v>
      </c>
      <c r="G2548">
        <f>'CLZ Pr'!X2548</f>
        <v>0</v>
      </c>
      <c r="H2548">
        <f>'CLZ Pr'!E2548</f>
        <v>0</v>
      </c>
      <c r="I2548">
        <f>'CLZ Pr'!U2548</f>
        <v>0</v>
      </c>
    </row>
    <row r="2549" spans="1:9">
      <c r="A2549" s="13" t="str">
        <f>IF('CLZ Pr'!C2549 = "", "", 'CLZ Pr'!C2549)</f>
        <v/>
      </c>
      <c r="B2549">
        <f>'CLZ Pr'!O2549</f>
        <v>0</v>
      </c>
      <c r="C2549" s="14">
        <f>'CLZ Pr'!H2549</f>
        <v>0</v>
      </c>
      <c r="D2549">
        <f>'CLZ Pr'!W2549</f>
        <v>0</v>
      </c>
      <c r="E2549">
        <f>'CLZ Pr'!B2549</f>
        <v>0</v>
      </c>
      <c r="F2549">
        <f>'CLZ Pr'!N2549</f>
        <v>0</v>
      </c>
      <c r="G2549">
        <f>'CLZ Pr'!X2549</f>
        <v>0</v>
      </c>
      <c r="H2549">
        <f>'CLZ Pr'!E2549</f>
        <v>0</v>
      </c>
      <c r="I2549">
        <f>'CLZ Pr'!U2549</f>
        <v>0</v>
      </c>
    </row>
    <row r="2550" spans="1:9">
      <c r="A2550" s="13" t="str">
        <f>IF('CLZ Pr'!C2550 = "", "", 'CLZ Pr'!C2550)</f>
        <v/>
      </c>
      <c r="B2550">
        <f>'CLZ Pr'!O2550</f>
        <v>0</v>
      </c>
      <c r="C2550" s="14">
        <f>'CLZ Pr'!H2550</f>
        <v>0</v>
      </c>
      <c r="D2550">
        <f>'CLZ Pr'!W2550</f>
        <v>0</v>
      </c>
      <c r="E2550">
        <f>'CLZ Pr'!B2550</f>
        <v>0</v>
      </c>
      <c r="F2550">
        <f>'CLZ Pr'!N2550</f>
        <v>0</v>
      </c>
      <c r="G2550">
        <f>'CLZ Pr'!X2550</f>
        <v>0</v>
      </c>
      <c r="H2550">
        <f>'CLZ Pr'!E2550</f>
        <v>0</v>
      </c>
      <c r="I2550">
        <f>'CLZ Pr'!U2550</f>
        <v>0</v>
      </c>
    </row>
    <row r="2551" spans="1:9">
      <c r="A2551" s="13" t="str">
        <f>IF('CLZ Pr'!C2551 = "", "", 'CLZ Pr'!C2551)</f>
        <v/>
      </c>
      <c r="B2551">
        <f>'CLZ Pr'!O2551</f>
        <v>0</v>
      </c>
      <c r="C2551" s="14">
        <f>'CLZ Pr'!H2551</f>
        <v>0</v>
      </c>
      <c r="D2551">
        <f>'CLZ Pr'!W2551</f>
        <v>0</v>
      </c>
      <c r="E2551">
        <f>'CLZ Pr'!B2551</f>
        <v>0</v>
      </c>
      <c r="F2551">
        <f>'CLZ Pr'!N2551</f>
        <v>0</v>
      </c>
      <c r="G2551">
        <f>'CLZ Pr'!X2551</f>
        <v>0</v>
      </c>
      <c r="H2551">
        <f>'CLZ Pr'!E2551</f>
        <v>0</v>
      </c>
      <c r="I2551">
        <f>'CLZ Pr'!U2551</f>
        <v>0</v>
      </c>
    </row>
    <row r="2552" spans="1:9">
      <c r="A2552" s="13" t="str">
        <f>IF('CLZ Pr'!C2552 = "", "", 'CLZ Pr'!C2552)</f>
        <v/>
      </c>
      <c r="B2552">
        <f>'CLZ Pr'!O2552</f>
        <v>0</v>
      </c>
      <c r="C2552" s="14">
        <f>'CLZ Pr'!H2552</f>
        <v>0</v>
      </c>
      <c r="D2552">
        <f>'CLZ Pr'!W2552</f>
        <v>0</v>
      </c>
      <c r="E2552">
        <f>'CLZ Pr'!B2552</f>
        <v>0</v>
      </c>
      <c r="F2552">
        <f>'CLZ Pr'!N2552</f>
        <v>0</v>
      </c>
      <c r="G2552">
        <f>'CLZ Pr'!X2552</f>
        <v>0</v>
      </c>
      <c r="H2552">
        <f>'CLZ Pr'!E2552</f>
        <v>0</v>
      </c>
      <c r="I2552">
        <f>'CLZ Pr'!U2552</f>
        <v>0</v>
      </c>
    </row>
    <row r="2553" spans="1:9">
      <c r="A2553" s="13" t="str">
        <f>IF('CLZ Pr'!C2553 = "", "", 'CLZ Pr'!C2553)</f>
        <v/>
      </c>
      <c r="B2553">
        <f>'CLZ Pr'!O2553</f>
        <v>0</v>
      </c>
      <c r="C2553" s="14">
        <f>'CLZ Pr'!H2553</f>
        <v>0</v>
      </c>
      <c r="D2553">
        <f>'CLZ Pr'!W2553</f>
        <v>0</v>
      </c>
      <c r="E2553">
        <f>'CLZ Pr'!B2553</f>
        <v>0</v>
      </c>
      <c r="F2553">
        <f>'CLZ Pr'!N2553</f>
        <v>0</v>
      </c>
      <c r="G2553">
        <f>'CLZ Pr'!X2553</f>
        <v>0</v>
      </c>
      <c r="H2553">
        <f>'CLZ Pr'!E2553</f>
        <v>0</v>
      </c>
      <c r="I2553">
        <f>'CLZ Pr'!U2553</f>
        <v>0</v>
      </c>
    </row>
    <row r="2554" spans="1:9">
      <c r="A2554" s="13" t="str">
        <f>IF('CLZ Pr'!C2554 = "", "", 'CLZ Pr'!C2554)</f>
        <v/>
      </c>
      <c r="B2554">
        <f>'CLZ Pr'!O2554</f>
        <v>0</v>
      </c>
      <c r="C2554" s="14">
        <f>'CLZ Pr'!H2554</f>
        <v>0</v>
      </c>
      <c r="D2554">
        <f>'CLZ Pr'!W2554</f>
        <v>0</v>
      </c>
      <c r="E2554">
        <f>'CLZ Pr'!B2554</f>
        <v>0</v>
      </c>
      <c r="F2554">
        <f>'CLZ Pr'!N2554</f>
        <v>0</v>
      </c>
      <c r="G2554">
        <f>'CLZ Pr'!X2554</f>
        <v>0</v>
      </c>
      <c r="H2554">
        <f>'CLZ Pr'!E2554</f>
        <v>0</v>
      </c>
      <c r="I2554">
        <f>'CLZ Pr'!U2554</f>
        <v>0</v>
      </c>
    </row>
    <row r="2555" spans="1:9">
      <c r="A2555" s="13" t="str">
        <f>IF('CLZ Pr'!C2555 = "", "", 'CLZ Pr'!C2555)</f>
        <v/>
      </c>
      <c r="B2555">
        <f>'CLZ Pr'!O2555</f>
        <v>0</v>
      </c>
      <c r="C2555" s="14">
        <f>'CLZ Pr'!H2555</f>
        <v>0</v>
      </c>
      <c r="D2555">
        <f>'CLZ Pr'!W2555</f>
        <v>0</v>
      </c>
      <c r="E2555">
        <f>'CLZ Pr'!B2555</f>
        <v>0</v>
      </c>
      <c r="F2555">
        <f>'CLZ Pr'!N2555</f>
        <v>0</v>
      </c>
      <c r="G2555">
        <f>'CLZ Pr'!X2555</f>
        <v>0</v>
      </c>
      <c r="H2555">
        <f>'CLZ Pr'!E2555</f>
        <v>0</v>
      </c>
      <c r="I2555">
        <f>'CLZ Pr'!U2555</f>
        <v>0</v>
      </c>
    </row>
    <row r="2556" spans="1:9">
      <c r="A2556" s="13" t="str">
        <f>IF('CLZ Pr'!C2556 = "", "", 'CLZ Pr'!C2556)</f>
        <v/>
      </c>
      <c r="B2556">
        <f>'CLZ Pr'!O2556</f>
        <v>0</v>
      </c>
      <c r="C2556" s="14">
        <f>'CLZ Pr'!H2556</f>
        <v>0</v>
      </c>
      <c r="D2556">
        <f>'CLZ Pr'!W2556</f>
        <v>0</v>
      </c>
      <c r="E2556">
        <f>'CLZ Pr'!B2556</f>
        <v>0</v>
      </c>
      <c r="F2556">
        <f>'CLZ Pr'!N2556</f>
        <v>0</v>
      </c>
      <c r="G2556">
        <f>'CLZ Pr'!X2556</f>
        <v>0</v>
      </c>
      <c r="H2556">
        <f>'CLZ Pr'!E2556</f>
        <v>0</v>
      </c>
      <c r="I2556">
        <f>'CLZ Pr'!U2556</f>
        <v>0</v>
      </c>
    </row>
    <row r="2557" spans="1:9">
      <c r="A2557" s="13" t="str">
        <f>IF('CLZ Pr'!C2557 = "", "", 'CLZ Pr'!C2557)</f>
        <v/>
      </c>
      <c r="B2557">
        <f>'CLZ Pr'!O2557</f>
        <v>0</v>
      </c>
      <c r="C2557" s="14">
        <f>'CLZ Pr'!H2557</f>
        <v>0</v>
      </c>
      <c r="D2557">
        <f>'CLZ Pr'!W2557</f>
        <v>0</v>
      </c>
      <c r="E2557">
        <f>'CLZ Pr'!B2557</f>
        <v>0</v>
      </c>
      <c r="F2557">
        <f>'CLZ Pr'!N2557</f>
        <v>0</v>
      </c>
      <c r="G2557">
        <f>'CLZ Pr'!X2557</f>
        <v>0</v>
      </c>
      <c r="H2557">
        <f>'CLZ Pr'!E2557</f>
        <v>0</v>
      </c>
      <c r="I2557">
        <f>'CLZ Pr'!U2557</f>
        <v>0</v>
      </c>
    </row>
    <row r="2558" spans="1:9">
      <c r="A2558" s="13" t="str">
        <f>IF('CLZ Pr'!C2558 = "", "", 'CLZ Pr'!C2558)</f>
        <v/>
      </c>
      <c r="B2558">
        <f>'CLZ Pr'!O2558</f>
        <v>0</v>
      </c>
      <c r="C2558" s="14">
        <f>'CLZ Pr'!H2558</f>
        <v>0</v>
      </c>
      <c r="D2558">
        <f>'CLZ Pr'!W2558</f>
        <v>0</v>
      </c>
      <c r="E2558">
        <f>'CLZ Pr'!B2558</f>
        <v>0</v>
      </c>
      <c r="F2558">
        <f>'CLZ Pr'!N2558</f>
        <v>0</v>
      </c>
      <c r="G2558">
        <f>'CLZ Pr'!X2558</f>
        <v>0</v>
      </c>
      <c r="H2558">
        <f>'CLZ Pr'!E2558</f>
        <v>0</v>
      </c>
      <c r="I2558">
        <f>'CLZ Pr'!U2558</f>
        <v>0</v>
      </c>
    </row>
    <row r="2559" spans="1:9">
      <c r="A2559" s="13" t="str">
        <f>IF('CLZ Pr'!C2559 = "", "", 'CLZ Pr'!C2559)</f>
        <v/>
      </c>
      <c r="B2559">
        <f>'CLZ Pr'!O2559</f>
        <v>0</v>
      </c>
      <c r="C2559" s="14">
        <f>'CLZ Pr'!H2559</f>
        <v>0</v>
      </c>
      <c r="D2559">
        <f>'CLZ Pr'!W2559</f>
        <v>0</v>
      </c>
      <c r="E2559">
        <f>'CLZ Pr'!B2559</f>
        <v>0</v>
      </c>
      <c r="F2559">
        <f>'CLZ Pr'!N2559</f>
        <v>0</v>
      </c>
      <c r="G2559">
        <f>'CLZ Pr'!X2559</f>
        <v>0</v>
      </c>
      <c r="H2559">
        <f>'CLZ Pr'!E2559</f>
        <v>0</v>
      </c>
      <c r="I2559">
        <f>'CLZ Pr'!U2559</f>
        <v>0</v>
      </c>
    </row>
    <row r="2560" spans="1:9">
      <c r="A2560" s="13" t="str">
        <f>IF('CLZ Pr'!C2560 = "", "", 'CLZ Pr'!C2560)</f>
        <v/>
      </c>
      <c r="B2560">
        <f>'CLZ Pr'!O2560</f>
        <v>0</v>
      </c>
      <c r="C2560" s="14">
        <f>'CLZ Pr'!H2560</f>
        <v>0</v>
      </c>
      <c r="D2560">
        <f>'CLZ Pr'!W2560</f>
        <v>0</v>
      </c>
      <c r="E2560">
        <f>'CLZ Pr'!B2560</f>
        <v>0</v>
      </c>
      <c r="F2560">
        <f>'CLZ Pr'!N2560</f>
        <v>0</v>
      </c>
      <c r="G2560">
        <f>'CLZ Pr'!X2560</f>
        <v>0</v>
      </c>
      <c r="H2560">
        <f>'CLZ Pr'!E2560</f>
        <v>0</v>
      </c>
      <c r="I2560">
        <f>'CLZ Pr'!U2560</f>
        <v>0</v>
      </c>
    </row>
    <row r="2561" spans="1:9">
      <c r="A2561" s="13" t="str">
        <f>IF('CLZ Pr'!C2561 = "", "", 'CLZ Pr'!C2561)</f>
        <v/>
      </c>
      <c r="B2561">
        <f>'CLZ Pr'!O2561</f>
        <v>0</v>
      </c>
      <c r="C2561" s="14">
        <f>'CLZ Pr'!H2561</f>
        <v>0</v>
      </c>
      <c r="D2561">
        <f>'CLZ Pr'!W2561</f>
        <v>0</v>
      </c>
      <c r="E2561">
        <f>'CLZ Pr'!B2561</f>
        <v>0</v>
      </c>
      <c r="F2561">
        <f>'CLZ Pr'!N2561</f>
        <v>0</v>
      </c>
      <c r="G2561">
        <f>'CLZ Pr'!X2561</f>
        <v>0</v>
      </c>
      <c r="H2561">
        <f>'CLZ Pr'!E2561</f>
        <v>0</v>
      </c>
      <c r="I2561">
        <f>'CLZ Pr'!U2561</f>
        <v>0</v>
      </c>
    </row>
    <row r="2562" spans="1:9">
      <c r="A2562" s="13" t="str">
        <f>IF('CLZ Pr'!C2562 = "", "", 'CLZ Pr'!C2562)</f>
        <v/>
      </c>
      <c r="B2562">
        <f>'CLZ Pr'!O2562</f>
        <v>0</v>
      </c>
      <c r="C2562" s="14">
        <f>'CLZ Pr'!H2562</f>
        <v>0</v>
      </c>
      <c r="D2562">
        <f>'CLZ Pr'!W2562</f>
        <v>0</v>
      </c>
      <c r="E2562">
        <f>'CLZ Pr'!B2562</f>
        <v>0</v>
      </c>
      <c r="F2562">
        <f>'CLZ Pr'!N2562</f>
        <v>0</v>
      </c>
      <c r="G2562">
        <f>'CLZ Pr'!X2562</f>
        <v>0</v>
      </c>
      <c r="H2562">
        <f>'CLZ Pr'!E2562</f>
        <v>0</v>
      </c>
      <c r="I2562">
        <f>'CLZ Pr'!U2562</f>
        <v>0</v>
      </c>
    </row>
    <row r="2563" spans="1:9">
      <c r="A2563" s="13" t="str">
        <f>IF('CLZ Pr'!C2563 = "", "", 'CLZ Pr'!C2563)</f>
        <v/>
      </c>
      <c r="B2563">
        <f>'CLZ Pr'!O2563</f>
        <v>0</v>
      </c>
      <c r="C2563" s="14">
        <f>'CLZ Pr'!H2563</f>
        <v>0</v>
      </c>
      <c r="D2563">
        <f>'CLZ Pr'!W2563</f>
        <v>0</v>
      </c>
      <c r="E2563">
        <f>'CLZ Pr'!B2563</f>
        <v>0</v>
      </c>
      <c r="F2563">
        <f>'CLZ Pr'!N2563</f>
        <v>0</v>
      </c>
      <c r="G2563">
        <f>'CLZ Pr'!X2563</f>
        <v>0</v>
      </c>
      <c r="H2563">
        <f>'CLZ Pr'!E2563</f>
        <v>0</v>
      </c>
      <c r="I2563">
        <f>'CLZ Pr'!U2563</f>
        <v>0</v>
      </c>
    </row>
    <row r="2564" spans="1:9">
      <c r="A2564" s="13" t="str">
        <f>IF('CLZ Pr'!C2564 = "", "", 'CLZ Pr'!C2564)</f>
        <v/>
      </c>
      <c r="B2564">
        <f>'CLZ Pr'!O2564</f>
        <v>0</v>
      </c>
      <c r="C2564" s="14">
        <f>'CLZ Pr'!H2564</f>
        <v>0</v>
      </c>
      <c r="D2564">
        <f>'CLZ Pr'!W2564</f>
        <v>0</v>
      </c>
      <c r="E2564">
        <f>'CLZ Pr'!B2564</f>
        <v>0</v>
      </c>
      <c r="F2564">
        <f>'CLZ Pr'!N2564</f>
        <v>0</v>
      </c>
      <c r="G2564">
        <f>'CLZ Pr'!X2564</f>
        <v>0</v>
      </c>
      <c r="H2564">
        <f>'CLZ Pr'!E2564</f>
        <v>0</v>
      </c>
      <c r="I2564">
        <f>'CLZ Pr'!U2564</f>
        <v>0</v>
      </c>
    </row>
    <row r="2565" spans="1:9">
      <c r="A2565" s="13" t="str">
        <f>IF('CLZ Pr'!C2565 = "", "", 'CLZ Pr'!C2565)</f>
        <v/>
      </c>
      <c r="B2565">
        <f>'CLZ Pr'!O2565</f>
        <v>0</v>
      </c>
      <c r="C2565" s="14">
        <f>'CLZ Pr'!H2565</f>
        <v>0</v>
      </c>
      <c r="D2565">
        <f>'CLZ Pr'!W2565</f>
        <v>0</v>
      </c>
      <c r="E2565">
        <f>'CLZ Pr'!B2565</f>
        <v>0</v>
      </c>
      <c r="F2565">
        <f>'CLZ Pr'!N2565</f>
        <v>0</v>
      </c>
      <c r="G2565">
        <f>'CLZ Pr'!X2565</f>
        <v>0</v>
      </c>
      <c r="H2565">
        <f>'CLZ Pr'!E2565</f>
        <v>0</v>
      </c>
      <c r="I2565">
        <f>'CLZ Pr'!U2565</f>
        <v>0</v>
      </c>
    </row>
    <row r="2566" spans="1:9">
      <c r="A2566" s="13" t="str">
        <f>IF('CLZ Pr'!C2566 = "", "", 'CLZ Pr'!C2566)</f>
        <v/>
      </c>
      <c r="B2566">
        <f>'CLZ Pr'!O2566</f>
        <v>0</v>
      </c>
      <c r="C2566" s="14">
        <f>'CLZ Pr'!H2566</f>
        <v>0</v>
      </c>
      <c r="D2566">
        <f>'CLZ Pr'!W2566</f>
        <v>0</v>
      </c>
      <c r="E2566">
        <f>'CLZ Pr'!B2566</f>
        <v>0</v>
      </c>
      <c r="F2566">
        <f>'CLZ Pr'!N2566</f>
        <v>0</v>
      </c>
      <c r="G2566">
        <f>'CLZ Pr'!X2566</f>
        <v>0</v>
      </c>
      <c r="H2566">
        <f>'CLZ Pr'!E2566</f>
        <v>0</v>
      </c>
      <c r="I2566">
        <f>'CLZ Pr'!U2566</f>
        <v>0</v>
      </c>
    </row>
    <row r="2567" spans="1:9">
      <c r="A2567" s="13" t="str">
        <f>IF('CLZ Pr'!C2567 = "", "", 'CLZ Pr'!C2567)</f>
        <v/>
      </c>
      <c r="B2567">
        <f>'CLZ Pr'!O2567</f>
        <v>0</v>
      </c>
      <c r="C2567" s="14">
        <f>'CLZ Pr'!H2567</f>
        <v>0</v>
      </c>
      <c r="D2567">
        <f>'CLZ Pr'!W2567</f>
        <v>0</v>
      </c>
      <c r="E2567">
        <f>'CLZ Pr'!B2567</f>
        <v>0</v>
      </c>
      <c r="F2567">
        <f>'CLZ Pr'!N2567</f>
        <v>0</v>
      </c>
      <c r="G2567">
        <f>'CLZ Pr'!X2567</f>
        <v>0</v>
      </c>
      <c r="H2567">
        <f>'CLZ Pr'!E2567</f>
        <v>0</v>
      </c>
      <c r="I2567">
        <f>'CLZ Pr'!U2567</f>
        <v>0</v>
      </c>
    </row>
    <row r="2568" spans="1:9">
      <c r="A2568" s="13" t="str">
        <f>IF('CLZ Pr'!C2568 = "", "", 'CLZ Pr'!C2568)</f>
        <v/>
      </c>
      <c r="B2568">
        <f>'CLZ Pr'!O2568</f>
        <v>0</v>
      </c>
      <c r="C2568" s="14">
        <f>'CLZ Pr'!H2568</f>
        <v>0</v>
      </c>
      <c r="D2568">
        <f>'CLZ Pr'!W2568</f>
        <v>0</v>
      </c>
      <c r="E2568">
        <f>'CLZ Pr'!B2568</f>
        <v>0</v>
      </c>
      <c r="F2568">
        <f>'CLZ Pr'!N2568</f>
        <v>0</v>
      </c>
      <c r="G2568">
        <f>'CLZ Pr'!X2568</f>
        <v>0</v>
      </c>
      <c r="H2568">
        <f>'CLZ Pr'!E2568</f>
        <v>0</v>
      </c>
      <c r="I2568">
        <f>'CLZ Pr'!U2568</f>
        <v>0</v>
      </c>
    </row>
    <row r="2569" spans="1:9">
      <c r="A2569" s="13" t="str">
        <f>IF('CLZ Pr'!C2569 = "", "", 'CLZ Pr'!C2569)</f>
        <v/>
      </c>
      <c r="B2569">
        <f>'CLZ Pr'!O2569</f>
        <v>0</v>
      </c>
      <c r="C2569" s="14">
        <f>'CLZ Pr'!H2569</f>
        <v>0</v>
      </c>
      <c r="D2569">
        <f>'CLZ Pr'!W2569</f>
        <v>0</v>
      </c>
      <c r="E2569">
        <f>'CLZ Pr'!B2569</f>
        <v>0</v>
      </c>
      <c r="F2569">
        <f>'CLZ Pr'!N2569</f>
        <v>0</v>
      </c>
      <c r="G2569">
        <f>'CLZ Pr'!X2569</f>
        <v>0</v>
      </c>
      <c r="H2569">
        <f>'CLZ Pr'!E2569</f>
        <v>0</v>
      </c>
      <c r="I2569">
        <f>'CLZ Pr'!U2569</f>
        <v>0</v>
      </c>
    </row>
    <row r="2570" spans="1:9">
      <c r="A2570" s="13" t="str">
        <f>IF('CLZ Pr'!C2570 = "", "", 'CLZ Pr'!C2570)</f>
        <v/>
      </c>
      <c r="B2570">
        <f>'CLZ Pr'!O2570</f>
        <v>0</v>
      </c>
      <c r="C2570" s="14">
        <f>'CLZ Pr'!H2570</f>
        <v>0</v>
      </c>
      <c r="D2570">
        <f>'CLZ Pr'!W2570</f>
        <v>0</v>
      </c>
      <c r="E2570">
        <f>'CLZ Pr'!B2570</f>
        <v>0</v>
      </c>
      <c r="F2570">
        <f>'CLZ Pr'!N2570</f>
        <v>0</v>
      </c>
      <c r="G2570">
        <f>'CLZ Pr'!X2570</f>
        <v>0</v>
      </c>
      <c r="H2570">
        <f>'CLZ Pr'!E2570</f>
        <v>0</v>
      </c>
      <c r="I2570">
        <f>'CLZ Pr'!U2570</f>
        <v>0</v>
      </c>
    </row>
    <row r="2571" spans="1:9">
      <c r="A2571" s="13" t="str">
        <f>IF('CLZ Pr'!C2571 = "", "", 'CLZ Pr'!C2571)</f>
        <v/>
      </c>
      <c r="B2571">
        <f>'CLZ Pr'!O2571</f>
        <v>0</v>
      </c>
      <c r="C2571" s="14">
        <f>'CLZ Pr'!H2571</f>
        <v>0</v>
      </c>
      <c r="D2571">
        <f>'CLZ Pr'!W2571</f>
        <v>0</v>
      </c>
      <c r="E2571">
        <f>'CLZ Pr'!B2571</f>
        <v>0</v>
      </c>
      <c r="F2571">
        <f>'CLZ Pr'!N2571</f>
        <v>0</v>
      </c>
      <c r="G2571">
        <f>'CLZ Pr'!X2571</f>
        <v>0</v>
      </c>
      <c r="H2571">
        <f>'CLZ Pr'!E2571</f>
        <v>0</v>
      </c>
      <c r="I2571">
        <f>'CLZ Pr'!U2571</f>
        <v>0</v>
      </c>
    </row>
    <row r="2572" spans="1:9">
      <c r="A2572" s="13" t="str">
        <f>IF('CLZ Pr'!C2572 = "", "", 'CLZ Pr'!C2572)</f>
        <v/>
      </c>
      <c r="B2572">
        <f>'CLZ Pr'!O2572</f>
        <v>0</v>
      </c>
      <c r="C2572" s="14">
        <f>'CLZ Pr'!H2572</f>
        <v>0</v>
      </c>
      <c r="D2572">
        <f>'CLZ Pr'!W2572</f>
        <v>0</v>
      </c>
      <c r="E2572">
        <f>'CLZ Pr'!B2572</f>
        <v>0</v>
      </c>
      <c r="F2572">
        <f>'CLZ Pr'!N2572</f>
        <v>0</v>
      </c>
      <c r="G2572">
        <f>'CLZ Pr'!X2572</f>
        <v>0</v>
      </c>
      <c r="H2572">
        <f>'CLZ Pr'!E2572</f>
        <v>0</v>
      </c>
      <c r="I2572">
        <f>'CLZ Pr'!U2572</f>
        <v>0</v>
      </c>
    </row>
    <row r="2573" spans="1:9">
      <c r="A2573" s="13" t="str">
        <f>IF('CLZ Pr'!C2573 = "", "", 'CLZ Pr'!C2573)</f>
        <v/>
      </c>
      <c r="B2573">
        <f>'CLZ Pr'!O2573</f>
        <v>0</v>
      </c>
      <c r="C2573" s="14">
        <f>'CLZ Pr'!H2573</f>
        <v>0</v>
      </c>
      <c r="D2573">
        <f>'CLZ Pr'!W2573</f>
        <v>0</v>
      </c>
      <c r="E2573">
        <f>'CLZ Pr'!B2573</f>
        <v>0</v>
      </c>
      <c r="F2573">
        <f>'CLZ Pr'!N2573</f>
        <v>0</v>
      </c>
      <c r="G2573">
        <f>'CLZ Pr'!X2573</f>
        <v>0</v>
      </c>
      <c r="H2573">
        <f>'CLZ Pr'!E2573</f>
        <v>0</v>
      </c>
      <c r="I2573">
        <f>'CLZ Pr'!U2573</f>
        <v>0</v>
      </c>
    </row>
    <row r="2574" spans="1:9">
      <c r="A2574" s="13" t="str">
        <f>IF('CLZ Pr'!C2574 = "", "", 'CLZ Pr'!C2574)</f>
        <v/>
      </c>
      <c r="B2574">
        <f>'CLZ Pr'!O2574</f>
        <v>0</v>
      </c>
      <c r="C2574" s="14">
        <f>'CLZ Pr'!H2574</f>
        <v>0</v>
      </c>
      <c r="D2574">
        <f>'CLZ Pr'!W2574</f>
        <v>0</v>
      </c>
      <c r="E2574">
        <f>'CLZ Pr'!B2574</f>
        <v>0</v>
      </c>
      <c r="F2574">
        <f>'CLZ Pr'!N2574</f>
        <v>0</v>
      </c>
      <c r="G2574">
        <f>'CLZ Pr'!X2574</f>
        <v>0</v>
      </c>
      <c r="H2574">
        <f>'CLZ Pr'!E2574</f>
        <v>0</v>
      </c>
      <c r="I2574">
        <f>'CLZ Pr'!U2574</f>
        <v>0</v>
      </c>
    </row>
    <row r="2575" spans="1:9">
      <c r="A2575" s="13" t="str">
        <f>IF('CLZ Pr'!C2575 = "", "", 'CLZ Pr'!C2575)</f>
        <v/>
      </c>
      <c r="B2575">
        <f>'CLZ Pr'!O2575</f>
        <v>0</v>
      </c>
      <c r="C2575" s="14">
        <f>'CLZ Pr'!H2575</f>
        <v>0</v>
      </c>
      <c r="D2575">
        <f>'CLZ Pr'!W2575</f>
        <v>0</v>
      </c>
      <c r="E2575">
        <f>'CLZ Pr'!B2575</f>
        <v>0</v>
      </c>
      <c r="F2575">
        <f>'CLZ Pr'!N2575</f>
        <v>0</v>
      </c>
      <c r="G2575">
        <f>'CLZ Pr'!X2575</f>
        <v>0</v>
      </c>
      <c r="H2575">
        <f>'CLZ Pr'!E2575</f>
        <v>0</v>
      </c>
      <c r="I2575">
        <f>'CLZ Pr'!U2575</f>
        <v>0</v>
      </c>
    </row>
    <row r="2576" spans="1:9">
      <c r="A2576" s="13" t="str">
        <f>IF('CLZ Pr'!C2576 = "", "", 'CLZ Pr'!C2576)</f>
        <v/>
      </c>
      <c r="B2576">
        <f>'CLZ Pr'!O2576</f>
        <v>0</v>
      </c>
      <c r="C2576" s="14">
        <f>'CLZ Pr'!H2576</f>
        <v>0</v>
      </c>
      <c r="D2576">
        <f>'CLZ Pr'!W2576</f>
        <v>0</v>
      </c>
      <c r="E2576">
        <f>'CLZ Pr'!B2576</f>
        <v>0</v>
      </c>
      <c r="F2576">
        <f>'CLZ Pr'!N2576</f>
        <v>0</v>
      </c>
      <c r="G2576">
        <f>'CLZ Pr'!X2576</f>
        <v>0</v>
      </c>
      <c r="H2576">
        <f>'CLZ Pr'!E2576</f>
        <v>0</v>
      </c>
      <c r="I2576">
        <f>'CLZ Pr'!U2576</f>
        <v>0</v>
      </c>
    </row>
    <row r="2577" spans="1:9">
      <c r="A2577" s="13" t="str">
        <f>IF('CLZ Pr'!C2577 = "", "", 'CLZ Pr'!C2577)</f>
        <v/>
      </c>
      <c r="B2577">
        <f>'CLZ Pr'!O2577</f>
        <v>0</v>
      </c>
      <c r="C2577" s="14">
        <f>'CLZ Pr'!H2577</f>
        <v>0</v>
      </c>
      <c r="D2577">
        <f>'CLZ Pr'!W2577</f>
        <v>0</v>
      </c>
      <c r="E2577">
        <f>'CLZ Pr'!B2577</f>
        <v>0</v>
      </c>
      <c r="F2577">
        <f>'CLZ Pr'!N2577</f>
        <v>0</v>
      </c>
      <c r="G2577">
        <f>'CLZ Pr'!X2577</f>
        <v>0</v>
      </c>
      <c r="H2577">
        <f>'CLZ Pr'!E2577</f>
        <v>0</v>
      </c>
      <c r="I2577">
        <f>'CLZ Pr'!U2577</f>
        <v>0</v>
      </c>
    </row>
    <row r="2578" spans="1:9">
      <c r="A2578" s="13" t="str">
        <f>IF('CLZ Pr'!C2578 = "", "", 'CLZ Pr'!C2578)</f>
        <v/>
      </c>
      <c r="B2578">
        <f>'CLZ Pr'!O2578</f>
        <v>0</v>
      </c>
      <c r="C2578" s="14">
        <f>'CLZ Pr'!H2578</f>
        <v>0</v>
      </c>
      <c r="D2578">
        <f>'CLZ Pr'!W2578</f>
        <v>0</v>
      </c>
      <c r="E2578">
        <f>'CLZ Pr'!B2578</f>
        <v>0</v>
      </c>
      <c r="F2578">
        <f>'CLZ Pr'!N2578</f>
        <v>0</v>
      </c>
      <c r="G2578">
        <f>'CLZ Pr'!X2578</f>
        <v>0</v>
      </c>
      <c r="H2578">
        <f>'CLZ Pr'!E2578</f>
        <v>0</v>
      </c>
      <c r="I2578">
        <f>'CLZ Pr'!U2578</f>
        <v>0</v>
      </c>
    </row>
    <row r="2579" spans="1:9">
      <c r="A2579" s="13" t="str">
        <f>IF('CLZ Pr'!C2579 = "", "", 'CLZ Pr'!C2579)</f>
        <v/>
      </c>
      <c r="B2579">
        <f>'CLZ Pr'!O2579</f>
        <v>0</v>
      </c>
      <c r="C2579" s="14">
        <f>'CLZ Pr'!H2579</f>
        <v>0</v>
      </c>
      <c r="D2579">
        <f>'CLZ Pr'!W2579</f>
        <v>0</v>
      </c>
      <c r="E2579">
        <f>'CLZ Pr'!B2579</f>
        <v>0</v>
      </c>
      <c r="F2579">
        <f>'CLZ Pr'!N2579</f>
        <v>0</v>
      </c>
      <c r="G2579">
        <f>'CLZ Pr'!X2579</f>
        <v>0</v>
      </c>
      <c r="H2579">
        <f>'CLZ Pr'!E2579</f>
        <v>0</v>
      </c>
      <c r="I2579">
        <f>'CLZ Pr'!U2579</f>
        <v>0</v>
      </c>
    </row>
    <row r="2580" spans="1:9">
      <c r="A2580" s="13" t="str">
        <f>IF('CLZ Pr'!C2580 = "", "", 'CLZ Pr'!C2580)</f>
        <v/>
      </c>
      <c r="B2580">
        <f>'CLZ Pr'!O2580</f>
        <v>0</v>
      </c>
      <c r="C2580" s="14">
        <f>'CLZ Pr'!H2580</f>
        <v>0</v>
      </c>
      <c r="D2580">
        <f>'CLZ Pr'!W2580</f>
        <v>0</v>
      </c>
      <c r="E2580">
        <f>'CLZ Pr'!B2580</f>
        <v>0</v>
      </c>
      <c r="F2580">
        <f>'CLZ Pr'!N2580</f>
        <v>0</v>
      </c>
      <c r="G2580">
        <f>'CLZ Pr'!X2580</f>
        <v>0</v>
      </c>
      <c r="H2580">
        <f>'CLZ Pr'!E2580</f>
        <v>0</v>
      </c>
      <c r="I2580">
        <f>'CLZ Pr'!U2580</f>
        <v>0</v>
      </c>
    </row>
    <row r="2581" spans="1:9">
      <c r="A2581" s="13" t="str">
        <f>IF('CLZ Pr'!C2581 = "", "", 'CLZ Pr'!C2581)</f>
        <v/>
      </c>
      <c r="B2581">
        <f>'CLZ Pr'!O2581</f>
        <v>0</v>
      </c>
      <c r="C2581" s="14">
        <f>'CLZ Pr'!H2581</f>
        <v>0</v>
      </c>
      <c r="D2581">
        <f>'CLZ Pr'!W2581</f>
        <v>0</v>
      </c>
      <c r="E2581">
        <f>'CLZ Pr'!B2581</f>
        <v>0</v>
      </c>
      <c r="F2581">
        <f>'CLZ Pr'!N2581</f>
        <v>0</v>
      </c>
      <c r="G2581">
        <f>'CLZ Pr'!X2581</f>
        <v>0</v>
      </c>
      <c r="H2581">
        <f>'CLZ Pr'!E2581</f>
        <v>0</v>
      </c>
      <c r="I2581">
        <f>'CLZ Pr'!U2581</f>
        <v>0</v>
      </c>
    </row>
    <row r="2582" spans="1:9">
      <c r="A2582" s="13" t="str">
        <f>IF('CLZ Pr'!C2582 = "", "", 'CLZ Pr'!C2582)</f>
        <v/>
      </c>
      <c r="B2582">
        <f>'CLZ Pr'!O2582</f>
        <v>0</v>
      </c>
      <c r="C2582" s="14">
        <f>'CLZ Pr'!H2582</f>
        <v>0</v>
      </c>
      <c r="D2582">
        <f>'CLZ Pr'!W2582</f>
        <v>0</v>
      </c>
      <c r="E2582">
        <f>'CLZ Pr'!B2582</f>
        <v>0</v>
      </c>
      <c r="F2582">
        <f>'CLZ Pr'!N2582</f>
        <v>0</v>
      </c>
      <c r="G2582">
        <f>'CLZ Pr'!X2582</f>
        <v>0</v>
      </c>
      <c r="H2582">
        <f>'CLZ Pr'!E2582</f>
        <v>0</v>
      </c>
      <c r="I2582">
        <f>'CLZ Pr'!U2582</f>
        <v>0</v>
      </c>
    </row>
    <row r="2583" spans="1:9">
      <c r="A2583" s="13" t="str">
        <f>IF('CLZ Pr'!C2583 = "", "", 'CLZ Pr'!C2583)</f>
        <v/>
      </c>
      <c r="B2583">
        <f>'CLZ Pr'!O2583</f>
        <v>0</v>
      </c>
      <c r="C2583" s="14">
        <f>'CLZ Pr'!H2583</f>
        <v>0</v>
      </c>
      <c r="D2583">
        <f>'CLZ Pr'!W2583</f>
        <v>0</v>
      </c>
      <c r="E2583">
        <f>'CLZ Pr'!B2583</f>
        <v>0</v>
      </c>
      <c r="F2583">
        <f>'CLZ Pr'!N2583</f>
        <v>0</v>
      </c>
      <c r="G2583">
        <f>'CLZ Pr'!X2583</f>
        <v>0</v>
      </c>
      <c r="H2583">
        <f>'CLZ Pr'!E2583</f>
        <v>0</v>
      </c>
      <c r="I2583">
        <f>'CLZ Pr'!U2583</f>
        <v>0</v>
      </c>
    </row>
    <row r="2584" spans="1:9">
      <c r="A2584" s="13" t="str">
        <f>IF('CLZ Pr'!C2584 = "", "", 'CLZ Pr'!C2584)</f>
        <v/>
      </c>
      <c r="B2584">
        <f>'CLZ Pr'!O2584</f>
        <v>0</v>
      </c>
      <c r="C2584" s="14">
        <f>'CLZ Pr'!H2584</f>
        <v>0</v>
      </c>
      <c r="D2584">
        <f>'CLZ Pr'!W2584</f>
        <v>0</v>
      </c>
      <c r="E2584">
        <f>'CLZ Pr'!B2584</f>
        <v>0</v>
      </c>
      <c r="F2584">
        <f>'CLZ Pr'!N2584</f>
        <v>0</v>
      </c>
      <c r="G2584">
        <f>'CLZ Pr'!X2584</f>
        <v>0</v>
      </c>
      <c r="H2584">
        <f>'CLZ Pr'!E2584</f>
        <v>0</v>
      </c>
      <c r="I2584">
        <f>'CLZ Pr'!U2584</f>
        <v>0</v>
      </c>
    </row>
    <row r="2585" spans="1:9">
      <c r="A2585" s="13" t="str">
        <f>IF('CLZ Pr'!C2585 = "", "", 'CLZ Pr'!C2585)</f>
        <v/>
      </c>
      <c r="B2585">
        <f>'CLZ Pr'!O2585</f>
        <v>0</v>
      </c>
      <c r="C2585" s="14">
        <f>'CLZ Pr'!H2585</f>
        <v>0</v>
      </c>
      <c r="D2585">
        <f>'CLZ Pr'!W2585</f>
        <v>0</v>
      </c>
      <c r="E2585">
        <f>'CLZ Pr'!B2585</f>
        <v>0</v>
      </c>
      <c r="F2585">
        <f>'CLZ Pr'!N2585</f>
        <v>0</v>
      </c>
      <c r="G2585">
        <f>'CLZ Pr'!X2585</f>
        <v>0</v>
      </c>
      <c r="H2585">
        <f>'CLZ Pr'!E2585</f>
        <v>0</v>
      </c>
      <c r="I2585">
        <f>'CLZ Pr'!U2585</f>
        <v>0</v>
      </c>
    </row>
    <row r="2586" spans="1:9">
      <c r="A2586" s="13" t="str">
        <f>IF('CLZ Pr'!C2586 = "", "", 'CLZ Pr'!C2586)</f>
        <v/>
      </c>
      <c r="B2586">
        <f>'CLZ Pr'!O2586</f>
        <v>0</v>
      </c>
      <c r="C2586" s="14">
        <f>'CLZ Pr'!H2586</f>
        <v>0</v>
      </c>
      <c r="D2586">
        <f>'CLZ Pr'!W2586</f>
        <v>0</v>
      </c>
      <c r="E2586">
        <f>'CLZ Pr'!B2586</f>
        <v>0</v>
      </c>
      <c r="F2586">
        <f>'CLZ Pr'!N2586</f>
        <v>0</v>
      </c>
      <c r="G2586">
        <f>'CLZ Pr'!X2586</f>
        <v>0</v>
      </c>
      <c r="H2586">
        <f>'CLZ Pr'!E2586</f>
        <v>0</v>
      </c>
      <c r="I2586">
        <f>'CLZ Pr'!U2586</f>
        <v>0</v>
      </c>
    </row>
    <row r="2587" spans="1:9">
      <c r="A2587" s="13" t="str">
        <f>IF('CLZ Pr'!C2587 = "", "", 'CLZ Pr'!C2587)</f>
        <v/>
      </c>
      <c r="B2587">
        <f>'CLZ Pr'!O2587</f>
        <v>0</v>
      </c>
      <c r="C2587" s="14">
        <f>'CLZ Pr'!H2587</f>
        <v>0</v>
      </c>
      <c r="D2587">
        <f>'CLZ Pr'!W2587</f>
        <v>0</v>
      </c>
      <c r="E2587">
        <f>'CLZ Pr'!B2587</f>
        <v>0</v>
      </c>
      <c r="F2587">
        <f>'CLZ Pr'!N2587</f>
        <v>0</v>
      </c>
      <c r="G2587">
        <f>'CLZ Pr'!X2587</f>
        <v>0</v>
      </c>
      <c r="H2587">
        <f>'CLZ Pr'!E2587</f>
        <v>0</v>
      </c>
      <c r="I2587">
        <f>'CLZ Pr'!U2587</f>
        <v>0</v>
      </c>
    </row>
    <row r="2588" spans="1:9">
      <c r="A2588" s="13" t="str">
        <f>IF('CLZ Pr'!C2588 = "", "", 'CLZ Pr'!C2588)</f>
        <v/>
      </c>
      <c r="B2588">
        <f>'CLZ Pr'!O2588</f>
        <v>0</v>
      </c>
      <c r="C2588" s="14">
        <f>'CLZ Pr'!H2588</f>
        <v>0</v>
      </c>
      <c r="D2588">
        <f>'CLZ Pr'!W2588</f>
        <v>0</v>
      </c>
      <c r="E2588">
        <f>'CLZ Pr'!B2588</f>
        <v>0</v>
      </c>
      <c r="F2588">
        <f>'CLZ Pr'!N2588</f>
        <v>0</v>
      </c>
      <c r="G2588">
        <f>'CLZ Pr'!X2588</f>
        <v>0</v>
      </c>
      <c r="H2588">
        <f>'CLZ Pr'!E2588</f>
        <v>0</v>
      </c>
      <c r="I2588">
        <f>'CLZ Pr'!U2588</f>
        <v>0</v>
      </c>
    </row>
    <row r="2589" spans="1:9">
      <c r="A2589" s="13" t="str">
        <f>IF('CLZ Pr'!C2589 = "", "", 'CLZ Pr'!C2589)</f>
        <v/>
      </c>
      <c r="B2589">
        <f>'CLZ Pr'!O2589</f>
        <v>0</v>
      </c>
      <c r="C2589" s="14">
        <f>'CLZ Pr'!H2589</f>
        <v>0</v>
      </c>
      <c r="D2589">
        <f>'CLZ Pr'!W2589</f>
        <v>0</v>
      </c>
      <c r="E2589">
        <f>'CLZ Pr'!B2589</f>
        <v>0</v>
      </c>
      <c r="F2589">
        <f>'CLZ Pr'!N2589</f>
        <v>0</v>
      </c>
      <c r="G2589">
        <f>'CLZ Pr'!X2589</f>
        <v>0</v>
      </c>
      <c r="H2589">
        <f>'CLZ Pr'!E2589</f>
        <v>0</v>
      </c>
      <c r="I2589">
        <f>'CLZ Pr'!U2589</f>
        <v>0</v>
      </c>
    </row>
    <row r="2590" spans="1:9">
      <c r="A2590" s="13" t="str">
        <f>IF('CLZ Pr'!C2590 = "", "", 'CLZ Pr'!C2590)</f>
        <v/>
      </c>
      <c r="B2590">
        <f>'CLZ Pr'!O2590</f>
        <v>0</v>
      </c>
      <c r="C2590" s="14">
        <f>'CLZ Pr'!H2590</f>
        <v>0</v>
      </c>
      <c r="D2590">
        <f>'CLZ Pr'!W2590</f>
        <v>0</v>
      </c>
      <c r="E2590">
        <f>'CLZ Pr'!B2590</f>
        <v>0</v>
      </c>
      <c r="F2590">
        <f>'CLZ Pr'!N2590</f>
        <v>0</v>
      </c>
      <c r="G2590">
        <f>'CLZ Pr'!X2590</f>
        <v>0</v>
      </c>
      <c r="H2590">
        <f>'CLZ Pr'!E2590</f>
        <v>0</v>
      </c>
      <c r="I2590">
        <f>'CLZ Pr'!U2590</f>
        <v>0</v>
      </c>
    </row>
    <row r="2591" spans="1:9">
      <c r="A2591" s="13" t="str">
        <f>IF('CLZ Pr'!C2591 = "", "", 'CLZ Pr'!C2591)</f>
        <v/>
      </c>
      <c r="B2591">
        <f>'CLZ Pr'!O2591</f>
        <v>0</v>
      </c>
      <c r="C2591" s="14">
        <f>'CLZ Pr'!H2591</f>
        <v>0</v>
      </c>
      <c r="D2591">
        <f>'CLZ Pr'!W2591</f>
        <v>0</v>
      </c>
      <c r="E2591">
        <f>'CLZ Pr'!B2591</f>
        <v>0</v>
      </c>
      <c r="F2591">
        <f>'CLZ Pr'!N2591</f>
        <v>0</v>
      </c>
      <c r="G2591">
        <f>'CLZ Pr'!X2591</f>
        <v>0</v>
      </c>
      <c r="H2591">
        <f>'CLZ Pr'!E2591</f>
        <v>0</v>
      </c>
      <c r="I2591">
        <f>'CLZ Pr'!U2591</f>
        <v>0</v>
      </c>
    </row>
    <row r="2592" spans="1:9">
      <c r="A2592" s="13" t="str">
        <f>IF('CLZ Pr'!C2592 = "", "", 'CLZ Pr'!C2592)</f>
        <v/>
      </c>
      <c r="B2592">
        <f>'CLZ Pr'!O2592</f>
        <v>0</v>
      </c>
      <c r="C2592" s="14">
        <f>'CLZ Pr'!H2592</f>
        <v>0</v>
      </c>
      <c r="D2592">
        <f>'CLZ Pr'!W2592</f>
        <v>0</v>
      </c>
      <c r="E2592">
        <f>'CLZ Pr'!B2592</f>
        <v>0</v>
      </c>
      <c r="F2592">
        <f>'CLZ Pr'!N2592</f>
        <v>0</v>
      </c>
      <c r="G2592">
        <f>'CLZ Pr'!X2592</f>
        <v>0</v>
      </c>
      <c r="H2592">
        <f>'CLZ Pr'!E2592</f>
        <v>0</v>
      </c>
      <c r="I2592">
        <f>'CLZ Pr'!U2592</f>
        <v>0</v>
      </c>
    </row>
    <row r="2593" spans="1:9">
      <c r="A2593" s="13" t="str">
        <f>IF('CLZ Pr'!C2593 = "", "", 'CLZ Pr'!C2593)</f>
        <v/>
      </c>
      <c r="B2593">
        <f>'CLZ Pr'!O2593</f>
        <v>0</v>
      </c>
      <c r="C2593" s="14">
        <f>'CLZ Pr'!H2593</f>
        <v>0</v>
      </c>
      <c r="D2593">
        <f>'CLZ Pr'!W2593</f>
        <v>0</v>
      </c>
      <c r="E2593">
        <f>'CLZ Pr'!B2593</f>
        <v>0</v>
      </c>
      <c r="F2593">
        <f>'CLZ Pr'!N2593</f>
        <v>0</v>
      </c>
      <c r="G2593">
        <f>'CLZ Pr'!X2593</f>
        <v>0</v>
      </c>
      <c r="H2593">
        <f>'CLZ Pr'!E2593</f>
        <v>0</v>
      </c>
      <c r="I2593">
        <f>'CLZ Pr'!U2593</f>
        <v>0</v>
      </c>
    </row>
    <row r="2594" spans="1:9">
      <c r="A2594" s="13" t="str">
        <f>IF('CLZ Pr'!C2594 = "", "", 'CLZ Pr'!C2594)</f>
        <v/>
      </c>
      <c r="B2594">
        <f>'CLZ Pr'!O2594</f>
        <v>0</v>
      </c>
      <c r="C2594" s="14">
        <f>'CLZ Pr'!H2594</f>
        <v>0</v>
      </c>
      <c r="D2594">
        <f>'CLZ Pr'!W2594</f>
        <v>0</v>
      </c>
      <c r="E2594">
        <f>'CLZ Pr'!B2594</f>
        <v>0</v>
      </c>
      <c r="F2594">
        <f>'CLZ Pr'!N2594</f>
        <v>0</v>
      </c>
      <c r="G2594">
        <f>'CLZ Pr'!X2594</f>
        <v>0</v>
      </c>
      <c r="H2594">
        <f>'CLZ Pr'!E2594</f>
        <v>0</v>
      </c>
      <c r="I2594">
        <f>'CLZ Pr'!U2594</f>
        <v>0</v>
      </c>
    </row>
    <row r="2595" spans="1:9">
      <c r="A2595" s="13" t="str">
        <f>IF('CLZ Pr'!C2595 = "", "", 'CLZ Pr'!C2595)</f>
        <v/>
      </c>
      <c r="B2595">
        <f>'CLZ Pr'!O2595</f>
        <v>0</v>
      </c>
      <c r="C2595" s="14">
        <f>'CLZ Pr'!H2595</f>
        <v>0</v>
      </c>
      <c r="D2595">
        <f>'CLZ Pr'!W2595</f>
        <v>0</v>
      </c>
      <c r="E2595">
        <f>'CLZ Pr'!B2595</f>
        <v>0</v>
      </c>
      <c r="F2595">
        <f>'CLZ Pr'!N2595</f>
        <v>0</v>
      </c>
      <c r="G2595">
        <f>'CLZ Pr'!X2595</f>
        <v>0</v>
      </c>
      <c r="H2595">
        <f>'CLZ Pr'!E2595</f>
        <v>0</v>
      </c>
      <c r="I2595">
        <f>'CLZ Pr'!U2595</f>
        <v>0</v>
      </c>
    </row>
    <row r="2596" spans="1:9">
      <c r="A2596" s="13" t="str">
        <f>IF('CLZ Pr'!C2596 = "", "", 'CLZ Pr'!C2596)</f>
        <v/>
      </c>
      <c r="B2596">
        <f>'CLZ Pr'!O2596</f>
        <v>0</v>
      </c>
      <c r="C2596" s="14">
        <f>'CLZ Pr'!H2596</f>
        <v>0</v>
      </c>
      <c r="D2596">
        <f>'CLZ Pr'!W2596</f>
        <v>0</v>
      </c>
      <c r="E2596">
        <f>'CLZ Pr'!B2596</f>
        <v>0</v>
      </c>
      <c r="F2596">
        <f>'CLZ Pr'!N2596</f>
        <v>0</v>
      </c>
      <c r="G2596">
        <f>'CLZ Pr'!X2596</f>
        <v>0</v>
      </c>
      <c r="H2596">
        <f>'CLZ Pr'!E2596</f>
        <v>0</v>
      </c>
      <c r="I2596">
        <f>'CLZ Pr'!U2596</f>
        <v>0</v>
      </c>
    </row>
    <row r="2597" spans="1:9">
      <c r="A2597" s="13" t="str">
        <f>IF('CLZ Pr'!C2597 = "", "", 'CLZ Pr'!C2597)</f>
        <v/>
      </c>
      <c r="B2597">
        <f>'CLZ Pr'!O2597</f>
        <v>0</v>
      </c>
      <c r="C2597" s="14">
        <f>'CLZ Pr'!H2597</f>
        <v>0</v>
      </c>
      <c r="D2597">
        <f>'CLZ Pr'!W2597</f>
        <v>0</v>
      </c>
      <c r="E2597">
        <f>'CLZ Pr'!B2597</f>
        <v>0</v>
      </c>
      <c r="F2597">
        <f>'CLZ Pr'!N2597</f>
        <v>0</v>
      </c>
      <c r="G2597">
        <f>'CLZ Pr'!X2597</f>
        <v>0</v>
      </c>
      <c r="H2597">
        <f>'CLZ Pr'!E2597</f>
        <v>0</v>
      </c>
      <c r="I2597">
        <f>'CLZ Pr'!U2597</f>
        <v>0</v>
      </c>
    </row>
    <row r="2598" spans="1:9">
      <c r="A2598" s="13" t="str">
        <f>IF('CLZ Pr'!C2598 = "", "", 'CLZ Pr'!C2598)</f>
        <v/>
      </c>
      <c r="B2598">
        <f>'CLZ Pr'!O2598</f>
        <v>0</v>
      </c>
      <c r="C2598" s="14">
        <f>'CLZ Pr'!H2598</f>
        <v>0</v>
      </c>
      <c r="D2598">
        <f>'CLZ Pr'!W2598</f>
        <v>0</v>
      </c>
      <c r="E2598">
        <f>'CLZ Pr'!B2598</f>
        <v>0</v>
      </c>
      <c r="F2598">
        <f>'CLZ Pr'!N2598</f>
        <v>0</v>
      </c>
      <c r="G2598">
        <f>'CLZ Pr'!X2598</f>
        <v>0</v>
      </c>
      <c r="H2598">
        <f>'CLZ Pr'!E2598</f>
        <v>0</v>
      </c>
      <c r="I2598">
        <f>'CLZ Pr'!U2598</f>
        <v>0</v>
      </c>
    </row>
    <row r="2599" spans="1:9">
      <c r="A2599" s="13" t="str">
        <f>IF('CLZ Pr'!C2599 = "", "", 'CLZ Pr'!C2599)</f>
        <v/>
      </c>
      <c r="B2599">
        <f>'CLZ Pr'!O2599</f>
        <v>0</v>
      </c>
      <c r="C2599" s="14">
        <f>'CLZ Pr'!H2599</f>
        <v>0</v>
      </c>
      <c r="D2599">
        <f>'CLZ Pr'!W2599</f>
        <v>0</v>
      </c>
      <c r="E2599">
        <f>'CLZ Pr'!B2599</f>
        <v>0</v>
      </c>
      <c r="F2599">
        <f>'CLZ Pr'!N2599</f>
        <v>0</v>
      </c>
      <c r="G2599">
        <f>'CLZ Pr'!X2599</f>
        <v>0</v>
      </c>
      <c r="H2599">
        <f>'CLZ Pr'!E2599</f>
        <v>0</v>
      </c>
      <c r="I2599">
        <f>'CLZ Pr'!U2599</f>
        <v>0</v>
      </c>
    </row>
    <row r="2600" spans="1:9">
      <c r="A2600" s="13" t="str">
        <f>IF('CLZ Pr'!C2600 = "", "", 'CLZ Pr'!C2600)</f>
        <v/>
      </c>
      <c r="B2600">
        <f>'CLZ Pr'!O2600</f>
        <v>0</v>
      </c>
      <c r="C2600" s="14">
        <f>'CLZ Pr'!H2600</f>
        <v>0</v>
      </c>
      <c r="D2600">
        <f>'CLZ Pr'!W2600</f>
        <v>0</v>
      </c>
      <c r="E2600">
        <f>'CLZ Pr'!B2600</f>
        <v>0</v>
      </c>
      <c r="F2600">
        <f>'CLZ Pr'!N2600</f>
        <v>0</v>
      </c>
      <c r="G2600">
        <f>'CLZ Pr'!X2600</f>
        <v>0</v>
      </c>
      <c r="H2600">
        <f>'CLZ Pr'!E2600</f>
        <v>0</v>
      </c>
      <c r="I2600">
        <f>'CLZ Pr'!U2600</f>
        <v>0</v>
      </c>
    </row>
    <row r="2601" spans="1:9">
      <c r="A2601" s="13" t="str">
        <f>IF('CLZ Pr'!C2601 = "", "", 'CLZ Pr'!C2601)</f>
        <v/>
      </c>
      <c r="B2601">
        <f>'CLZ Pr'!O2601</f>
        <v>0</v>
      </c>
      <c r="C2601" s="14">
        <f>'CLZ Pr'!H2601</f>
        <v>0</v>
      </c>
      <c r="D2601">
        <f>'CLZ Pr'!W2601</f>
        <v>0</v>
      </c>
      <c r="E2601">
        <f>'CLZ Pr'!B2601</f>
        <v>0</v>
      </c>
      <c r="F2601">
        <f>'CLZ Pr'!N2601</f>
        <v>0</v>
      </c>
      <c r="G2601">
        <f>'CLZ Pr'!X2601</f>
        <v>0</v>
      </c>
      <c r="H2601">
        <f>'CLZ Pr'!E2601</f>
        <v>0</v>
      </c>
      <c r="I2601">
        <f>'CLZ Pr'!U2601</f>
        <v>0</v>
      </c>
    </row>
    <row r="2602" spans="1:9">
      <c r="A2602" s="13" t="str">
        <f>IF('CLZ Pr'!C2602 = "", "", 'CLZ Pr'!C2602)</f>
        <v/>
      </c>
      <c r="B2602">
        <f>'CLZ Pr'!O2602</f>
        <v>0</v>
      </c>
      <c r="C2602" s="14">
        <f>'CLZ Pr'!H2602</f>
        <v>0</v>
      </c>
      <c r="D2602">
        <f>'CLZ Pr'!W2602</f>
        <v>0</v>
      </c>
      <c r="E2602">
        <f>'CLZ Pr'!B2602</f>
        <v>0</v>
      </c>
      <c r="F2602">
        <f>'CLZ Pr'!N2602</f>
        <v>0</v>
      </c>
      <c r="G2602">
        <f>'CLZ Pr'!X2602</f>
        <v>0</v>
      </c>
      <c r="H2602">
        <f>'CLZ Pr'!E2602</f>
        <v>0</v>
      </c>
      <c r="I2602">
        <f>'CLZ Pr'!U2602</f>
        <v>0</v>
      </c>
    </row>
    <row r="2603" spans="1:9">
      <c r="A2603" s="13" t="str">
        <f>IF('CLZ Pr'!C2603 = "", "", 'CLZ Pr'!C2603)</f>
        <v/>
      </c>
      <c r="B2603">
        <f>'CLZ Pr'!O2603</f>
        <v>0</v>
      </c>
      <c r="C2603" s="14">
        <f>'CLZ Pr'!H2603</f>
        <v>0</v>
      </c>
      <c r="D2603">
        <f>'CLZ Pr'!W2603</f>
        <v>0</v>
      </c>
      <c r="E2603">
        <f>'CLZ Pr'!B2603</f>
        <v>0</v>
      </c>
      <c r="F2603">
        <f>'CLZ Pr'!N2603</f>
        <v>0</v>
      </c>
      <c r="G2603">
        <f>'CLZ Pr'!X2603</f>
        <v>0</v>
      </c>
      <c r="H2603">
        <f>'CLZ Pr'!E2603</f>
        <v>0</v>
      </c>
      <c r="I2603">
        <f>'CLZ Pr'!U2603</f>
        <v>0</v>
      </c>
    </row>
    <row r="2604" spans="1:9">
      <c r="A2604" s="13" t="str">
        <f>IF('CLZ Pr'!C2604 = "", "", 'CLZ Pr'!C2604)</f>
        <v/>
      </c>
      <c r="B2604">
        <f>'CLZ Pr'!O2604</f>
        <v>0</v>
      </c>
      <c r="C2604" s="14">
        <f>'CLZ Pr'!H2604</f>
        <v>0</v>
      </c>
      <c r="D2604">
        <f>'CLZ Pr'!W2604</f>
        <v>0</v>
      </c>
      <c r="E2604">
        <f>'CLZ Pr'!B2604</f>
        <v>0</v>
      </c>
      <c r="F2604">
        <f>'CLZ Pr'!N2604</f>
        <v>0</v>
      </c>
      <c r="G2604">
        <f>'CLZ Pr'!X2604</f>
        <v>0</v>
      </c>
      <c r="H2604">
        <f>'CLZ Pr'!E2604</f>
        <v>0</v>
      </c>
      <c r="I2604">
        <f>'CLZ Pr'!U2604</f>
        <v>0</v>
      </c>
    </row>
    <row r="2605" spans="1:9">
      <c r="A2605" s="13" t="str">
        <f>IF('CLZ Pr'!C2605 = "", "", 'CLZ Pr'!C2605)</f>
        <v/>
      </c>
      <c r="B2605">
        <f>'CLZ Pr'!O2605</f>
        <v>0</v>
      </c>
      <c r="C2605" s="14">
        <f>'CLZ Pr'!H2605</f>
        <v>0</v>
      </c>
      <c r="D2605">
        <f>'CLZ Pr'!W2605</f>
        <v>0</v>
      </c>
      <c r="E2605">
        <f>'CLZ Pr'!B2605</f>
        <v>0</v>
      </c>
      <c r="F2605">
        <f>'CLZ Pr'!N2605</f>
        <v>0</v>
      </c>
      <c r="G2605">
        <f>'CLZ Pr'!X2605</f>
        <v>0</v>
      </c>
      <c r="H2605">
        <f>'CLZ Pr'!E2605</f>
        <v>0</v>
      </c>
      <c r="I2605">
        <f>'CLZ Pr'!U2605</f>
        <v>0</v>
      </c>
    </row>
    <row r="2606" spans="1:9">
      <c r="A2606" s="13" t="str">
        <f>IF('CLZ Pr'!C2606 = "", "", 'CLZ Pr'!C2606)</f>
        <v/>
      </c>
      <c r="B2606">
        <f>'CLZ Pr'!O2606</f>
        <v>0</v>
      </c>
      <c r="C2606" s="14">
        <f>'CLZ Pr'!H2606</f>
        <v>0</v>
      </c>
      <c r="D2606">
        <f>'CLZ Pr'!W2606</f>
        <v>0</v>
      </c>
      <c r="E2606">
        <f>'CLZ Pr'!B2606</f>
        <v>0</v>
      </c>
      <c r="F2606">
        <f>'CLZ Pr'!N2606</f>
        <v>0</v>
      </c>
      <c r="G2606">
        <f>'CLZ Pr'!X2606</f>
        <v>0</v>
      </c>
      <c r="H2606">
        <f>'CLZ Pr'!E2606</f>
        <v>0</v>
      </c>
      <c r="I2606">
        <f>'CLZ Pr'!U2606</f>
        <v>0</v>
      </c>
    </row>
    <row r="2607" spans="1:9">
      <c r="A2607" s="13" t="str">
        <f>IF('CLZ Pr'!C2607 = "", "", 'CLZ Pr'!C2607)</f>
        <v/>
      </c>
      <c r="B2607">
        <f>'CLZ Pr'!O2607</f>
        <v>0</v>
      </c>
      <c r="C2607" s="14">
        <f>'CLZ Pr'!H2607</f>
        <v>0</v>
      </c>
      <c r="D2607">
        <f>'CLZ Pr'!W2607</f>
        <v>0</v>
      </c>
      <c r="E2607">
        <f>'CLZ Pr'!B2607</f>
        <v>0</v>
      </c>
      <c r="F2607">
        <f>'CLZ Pr'!N2607</f>
        <v>0</v>
      </c>
      <c r="G2607">
        <f>'CLZ Pr'!X2607</f>
        <v>0</v>
      </c>
      <c r="H2607">
        <f>'CLZ Pr'!E2607</f>
        <v>0</v>
      </c>
      <c r="I2607">
        <f>'CLZ Pr'!U2607</f>
        <v>0</v>
      </c>
    </row>
    <row r="2608" spans="1:9">
      <c r="A2608" s="13" t="str">
        <f>IF('CLZ Pr'!C2608 = "", "", 'CLZ Pr'!C2608)</f>
        <v/>
      </c>
      <c r="B2608">
        <f>'CLZ Pr'!O2608</f>
        <v>0</v>
      </c>
      <c r="C2608" s="14">
        <f>'CLZ Pr'!H2608</f>
        <v>0</v>
      </c>
      <c r="D2608">
        <f>'CLZ Pr'!W2608</f>
        <v>0</v>
      </c>
      <c r="E2608">
        <f>'CLZ Pr'!B2608</f>
        <v>0</v>
      </c>
      <c r="F2608">
        <f>'CLZ Pr'!N2608</f>
        <v>0</v>
      </c>
      <c r="G2608">
        <f>'CLZ Pr'!X2608</f>
        <v>0</v>
      </c>
      <c r="H2608">
        <f>'CLZ Pr'!E2608</f>
        <v>0</v>
      </c>
      <c r="I2608">
        <f>'CLZ Pr'!U2608</f>
        <v>0</v>
      </c>
    </row>
    <row r="2609" spans="1:9">
      <c r="A2609" s="13" t="str">
        <f>IF('CLZ Pr'!C2609 = "", "", 'CLZ Pr'!C2609)</f>
        <v/>
      </c>
      <c r="B2609">
        <f>'CLZ Pr'!O2609</f>
        <v>0</v>
      </c>
      <c r="C2609" s="14">
        <f>'CLZ Pr'!H2609</f>
        <v>0</v>
      </c>
      <c r="D2609">
        <f>'CLZ Pr'!W2609</f>
        <v>0</v>
      </c>
      <c r="E2609">
        <f>'CLZ Pr'!B2609</f>
        <v>0</v>
      </c>
      <c r="F2609">
        <f>'CLZ Pr'!N2609</f>
        <v>0</v>
      </c>
      <c r="G2609">
        <f>'CLZ Pr'!X2609</f>
        <v>0</v>
      </c>
      <c r="H2609">
        <f>'CLZ Pr'!E2609</f>
        <v>0</v>
      </c>
      <c r="I2609">
        <f>'CLZ Pr'!U2609</f>
        <v>0</v>
      </c>
    </row>
    <row r="2610" spans="1:9">
      <c r="A2610" s="13" t="str">
        <f>IF('CLZ Pr'!C2610 = "", "", 'CLZ Pr'!C2610)</f>
        <v/>
      </c>
      <c r="B2610">
        <f>'CLZ Pr'!O2610</f>
        <v>0</v>
      </c>
      <c r="C2610" s="14">
        <f>'CLZ Pr'!H2610</f>
        <v>0</v>
      </c>
      <c r="D2610">
        <f>'CLZ Pr'!W2610</f>
        <v>0</v>
      </c>
      <c r="E2610">
        <f>'CLZ Pr'!B2610</f>
        <v>0</v>
      </c>
      <c r="F2610">
        <f>'CLZ Pr'!N2610</f>
        <v>0</v>
      </c>
      <c r="G2610">
        <f>'CLZ Pr'!X2610</f>
        <v>0</v>
      </c>
      <c r="H2610">
        <f>'CLZ Pr'!E2610</f>
        <v>0</v>
      </c>
      <c r="I2610">
        <f>'CLZ Pr'!U2610</f>
        <v>0</v>
      </c>
    </row>
    <row r="2611" spans="1:9">
      <c r="A2611" s="13" t="str">
        <f>IF('CLZ Pr'!C2611 = "", "", 'CLZ Pr'!C2611)</f>
        <v/>
      </c>
      <c r="B2611">
        <f>'CLZ Pr'!O2611</f>
        <v>0</v>
      </c>
      <c r="C2611" s="14">
        <f>'CLZ Pr'!H2611</f>
        <v>0</v>
      </c>
      <c r="D2611">
        <f>'CLZ Pr'!W2611</f>
        <v>0</v>
      </c>
      <c r="E2611">
        <f>'CLZ Pr'!B2611</f>
        <v>0</v>
      </c>
      <c r="F2611">
        <f>'CLZ Pr'!N2611</f>
        <v>0</v>
      </c>
      <c r="G2611">
        <f>'CLZ Pr'!X2611</f>
        <v>0</v>
      </c>
      <c r="H2611">
        <f>'CLZ Pr'!E2611</f>
        <v>0</v>
      </c>
      <c r="I2611">
        <f>'CLZ Pr'!U2611</f>
        <v>0</v>
      </c>
    </row>
    <row r="2612" spans="1:9">
      <c r="A2612" s="13" t="str">
        <f>IF('CLZ Pr'!C2612 = "", "", 'CLZ Pr'!C2612)</f>
        <v/>
      </c>
      <c r="B2612">
        <f>'CLZ Pr'!O2612</f>
        <v>0</v>
      </c>
      <c r="C2612" s="14">
        <f>'CLZ Pr'!H2612</f>
        <v>0</v>
      </c>
      <c r="D2612">
        <f>'CLZ Pr'!W2612</f>
        <v>0</v>
      </c>
      <c r="E2612">
        <f>'CLZ Pr'!B2612</f>
        <v>0</v>
      </c>
      <c r="F2612">
        <f>'CLZ Pr'!N2612</f>
        <v>0</v>
      </c>
      <c r="G2612">
        <f>'CLZ Pr'!X2612</f>
        <v>0</v>
      </c>
      <c r="H2612">
        <f>'CLZ Pr'!E2612</f>
        <v>0</v>
      </c>
      <c r="I2612">
        <f>'CLZ Pr'!U2612</f>
        <v>0</v>
      </c>
    </row>
    <row r="2613" spans="1:9">
      <c r="A2613" s="13" t="str">
        <f>IF('CLZ Pr'!C2613 = "", "", 'CLZ Pr'!C2613)</f>
        <v/>
      </c>
      <c r="B2613">
        <f>'CLZ Pr'!O2613</f>
        <v>0</v>
      </c>
      <c r="C2613" s="14">
        <f>'CLZ Pr'!H2613</f>
        <v>0</v>
      </c>
      <c r="D2613">
        <f>'CLZ Pr'!W2613</f>
        <v>0</v>
      </c>
      <c r="E2613">
        <f>'CLZ Pr'!B2613</f>
        <v>0</v>
      </c>
      <c r="F2613">
        <f>'CLZ Pr'!N2613</f>
        <v>0</v>
      </c>
      <c r="G2613">
        <f>'CLZ Pr'!X2613</f>
        <v>0</v>
      </c>
      <c r="H2613">
        <f>'CLZ Pr'!E2613</f>
        <v>0</v>
      </c>
      <c r="I2613">
        <f>'CLZ Pr'!U2613</f>
        <v>0</v>
      </c>
    </row>
    <row r="2614" spans="1:9">
      <c r="A2614" s="13" t="str">
        <f>IF('CLZ Pr'!C2614 = "", "", 'CLZ Pr'!C2614)</f>
        <v/>
      </c>
      <c r="B2614">
        <f>'CLZ Pr'!O2614</f>
        <v>0</v>
      </c>
      <c r="C2614" s="14">
        <f>'CLZ Pr'!H2614</f>
        <v>0</v>
      </c>
      <c r="D2614">
        <f>'CLZ Pr'!W2614</f>
        <v>0</v>
      </c>
      <c r="E2614">
        <f>'CLZ Pr'!B2614</f>
        <v>0</v>
      </c>
      <c r="F2614">
        <f>'CLZ Pr'!N2614</f>
        <v>0</v>
      </c>
      <c r="G2614">
        <f>'CLZ Pr'!X2614</f>
        <v>0</v>
      </c>
      <c r="H2614">
        <f>'CLZ Pr'!E2614</f>
        <v>0</v>
      </c>
      <c r="I2614">
        <f>'CLZ Pr'!U2614</f>
        <v>0</v>
      </c>
    </row>
    <row r="2615" spans="1:9">
      <c r="A2615" s="13" t="str">
        <f>IF('CLZ Pr'!C2615 = "", "", 'CLZ Pr'!C2615)</f>
        <v/>
      </c>
      <c r="B2615">
        <f>'CLZ Pr'!O2615</f>
        <v>0</v>
      </c>
      <c r="C2615" s="14">
        <f>'CLZ Pr'!H2615</f>
        <v>0</v>
      </c>
      <c r="D2615">
        <f>'CLZ Pr'!W2615</f>
        <v>0</v>
      </c>
      <c r="E2615">
        <f>'CLZ Pr'!B2615</f>
        <v>0</v>
      </c>
      <c r="F2615">
        <f>'CLZ Pr'!N2615</f>
        <v>0</v>
      </c>
      <c r="G2615">
        <f>'CLZ Pr'!X2615</f>
        <v>0</v>
      </c>
      <c r="H2615">
        <f>'CLZ Pr'!E2615</f>
        <v>0</v>
      </c>
      <c r="I2615">
        <f>'CLZ Pr'!U2615</f>
        <v>0</v>
      </c>
    </row>
    <row r="2616" spans="1:9">
      <c r="A2616" s="13" t="str">
        <f>IF('CLZ Pr'!C2616 = "", "", 'CLZ Pr'!C2616)</f>
        <v/>
      </c>
      <c r="B2616">
        <f>'CLZ Pr'!O2616</f>
        <v>0</v>
      </c>
      <c r="C2616" s="14">
        <f>'CLZ Pr'!H2616</f>
        <v>0</v>
      </c>
      <c r="D2616">
        <f>'CLZ Pr'!W2616</f>
        <v>0</v>
      </c>
      <c r="E2616">
        <f>'CLZ Pr'!B2616</f>
        <v>0</v>
      </c>
      <c r="F2616">
        <f>'CLZ Pr'!N2616</f>
        <v>0</v>
      </c>
      <c r="G2616">
        <f>'CLZ Pr'!X2616</f>
        <v>0</v>
      </c>
      <c r="H2616">
        <f>'CLZ Pr'!E2616</f>
        <v>0</v>
      </c>
      <c r="I2616">
        <f>'CLZ Pr'!U2616</f>
        <v>0</v>
      </c>
    </row>
    <row r="2617" spans="1:9">
      <c r="A2617" s="13" t="str">
        <f>IF('CLZ Pr'!C2617 = "", "", 'CLZ Pr'!C2617)</f>
        <v/>
      </c>
      <c r="B2617">
        <f>'CLZ Pr'!O2617</f>
        <v>0</v>
      </c>
      <c r="C2617" s="14">
        <f>'CLZ Pr'!H2617</f>
        <v>0</v>
      </c>
      <c r="D2617">
        <f>'CLZ Pr'!W2617</f>
        <v>0</v>
      </c>
      <c r="E2617">
        <f>'CLZ Pr'!B2617</f>
        <v>0</v>
      </c>
      <c r="F2617">
        <f>'CLZ Pr'!N2617</f>
        <v>0</v>
      </c>
      <c r="G2617">
        <f>'CLZ Pr'!X2617</f>
        <v>0</v>
      </c>
      <c r="H2617">
        <f>'CLZ Pr'!E2617</f>
        <v>0</v>
      </c>
      <c r="I2617">
        <f>'CLZ Pr'!U2617</f>
        <v>0</v>
      </c>
    </row>
    <row r="2618" spans="1:9">
      <c r="A2618" s="13" t="str">
        <f>IF('CLZ Pr'!C2618 = "", "", 'CLZ Pr'!C2618)</f>
        <v/>
      </c>
      <c r="B2618">
        <f>'CLZ Pr'!O2618</f>
        <v>0</v>
      </c>
      <c r="C2618" s="14">
        <f>'CLZ Pr'!H2618</f>
        <v>0</v>
      </c>
      <c r="D2618">
        <f>'CLZ Pr'!W2618</f>
        <v>0</v>
      </c>
      <c r="E2618">
        <f>'CLZ Pr'!B2618</f>
        <v>0</v>
      </c>
      <c r="F2618">
        <f>'CLZ Pr'!N2618</f>
        <v>0</v>
      </c>
      <c r="G2618">
        <f>'CLZ Pr'!X2618</f>
        <v>0</v>
      </c>
      <c r="H2618">
        <f>'CLZ Pr'!E2618</f>
        <v>0</v>
      </c>
      <c r="I2618">
        <f>'CLZ Pr'!U2618</f>
        <v>0</v>
      </c>
    </row>
    <row r="2619" spans="1:9">
      <c r="A2619" s="13" t="str">
        <f>IF('CLZ Pr'!C2619 = "", "", 'CLZ Pr'!C2619)</f>
        <v/>
      </c>
      <c r="B2619">
        <f>'CLZ Pr'!O2619</f>
        <v>0</v>
      </c>
      <c r="C2619" s="14">
        <f>'CLZ Pr'!H2619</f>
        <v>0</v>
      </c>
      <c r="D2619">
        <f>'CLZ Pr'!W2619</f>
        <v>0</v>
      </c>
      <c r="E2619">
        <f>'CLZ Pr'!B2619</f>
        <v>0</v>
      </c>
      <c r="F2619">
        <f>'CLZ Pr'!N2619</f>
        <v>0</v>
      </c>
      <c r="G2619">
        <f>'CLZ Pr'!X2619</f>
        <v>0</v>
      </c>
      <c r="H2619">
        <f>'CLZ Pr'!E2619</f>
        <v>0</v>
      </c>
      <c r="I2619">
        <f>'CLZ Pr'!U2619</f>
        <v>0</v>
      </c>
    </row>
    <row r="2620" spans="1:9">
      <c r="A2620" s="13" t="str">
        <f>IF('CLZ Pr'!C2620 = "", "", 'CLZ Pr'!C2620)</f>
        <v/>
      </c>
      <c r="B2620">
        <f>'CLZ Pr'!O2620</f>
        <v>0</v>
      </c>
      <c r="C2620" s="14">
        <f>'CLZ Pr'!H2620</f>
        <v>0</v>
      </c>
      <c r="D2620">
        <f>'CLZ Pr'!W2620</f>
        <v>0</v>
      </c>
      <c r="E2620">
        <f>'CLZ Pr'!B2620</f>
        <v>0</v>
      </c>
      <c r="F2620">
        <f>'CLZ Pr'!N2620</f>
        <v>0</v>
      </c>
      <c r="G2620">
        <f>'CLZ Pr'!X2620</f>
        <v>0</v>
      </c>
      <c r="H2620">
        <f>'CLZ Pr'!E2620</f>
        <v>0</v>
      </c>
      <c r="I2620">
        <f>'CLZ Pr'!U2620</f>
        <v>0</v>
      </c>
    </row>
    <row r="2621" spans="1:9">
      <c r="A2621" s="13" t="str">
        <f>IF('CLZ Pr'!C2621 = "", "", 'CLZ Pr'!C2621)</f>
        <v/>
      </c>
      <c r="B2621">
        <f>'CLZ Pr'!O2621</f>
        <v>0</v>
      </c>
      <c r="C2621" s="14">
        <f>'CLZ Pr'!H2621</f>
        <v>0</v>
      </c>
      <c r="D2621">
        <f>'CLZ Pr'!W2621</f>
        <v>0</v>
      </c>
      <c r="E2621">
        <f>'CLZ Pr'!B2621</f>
        <v>0</v>
      </c>
      <c r="F2621">
        <f>'CLZ Pr'!N2621</f>
        <v>0</v>
      </c>
      <c r="G2621">
        <f>'CLZ Pr'!X2621</f>
        <v>0</v>
      </c>
      <c r="H2621">
        <f>'CLZ Pr'!E2621</f>
        <v>0</v>
      </c>
      <c r="I2621">
        <f>'CLZ Pr'!U2621</f>
        <v>0</v>
      </c>
    </row>
    <row r="2622" spans="1:9">
      <c r="A2622" s="13" t="str">
        <f>IF('CLZ Pr'!C2622 = "", "", 'CLZ Pr'!C2622)</f>
        <v/>
      </c>
      <c r="B2622">
        <f>'CLZ Pr'!O2622</f>
        <v>0</v>
      </c>
      <c r="C2622" s="14">
        <f>'CLZ Pr'!H2622</f>
        <v>0</v>
      </c>
      <c r="D2622">
        <f>'CLZ Pr'!W2622</f>
        <v>0</v>
      </c>
      <c r="E2622">
        <f>'CLZ Pr'!B2622</f>
        <v>0</v>
      </c>
      <c r="F2622">
        <f>'CLZ Pr'!N2622</f>
        <v>0</v>
      </c>
      <c r="G2622">
        <f>'CLZ Pr'!X2622</f>
        <v>0</v>
      </c>
      <c r="H2622">
        <f>'CLZ Pr'!E2622</f>
        <v>0</v>
      </c>
      <c r="I2622">
        <f>'CLZ Pr'!U2622</f>
        <v>0</v>
      </c>
    </row>
    <row r="2623" spans="1:9">
      <c r="A2623" s="13" t="str">
        <f>IF('CLZ Pr'!C2623 = "", "", 'CLZ Pr'!C2623)</f>
        <v/>
      </c>
      <c r="B2623">
        <f>'CLZ Pr'!O2623</f>
        <v>0</v>
      </c>
      <c r="C2623" s="14">
        <f>'CLZ Pr'!H2623</f>
        <v>0</v>
      </c>
      <c r="D2623">
        <f>'CLZ Pr'!W2623</f>
        <v>0</v>
      </c>
      <c r="E2623">
        <f>'CLZ Pr'!B2623</f>
        <v>0</v>
      </c>
      <c r="F2623">
        <f>'CLZ Pr'!N2623</f>
        <v>0</v>
      </c>
      <c r="G2623">
        <f>'CLZ Pr'!X2623</f>
        <v>0</v>
      </c>
      <c r="H2623">
        <f>'CLZ Pr'!E2623</f>
        <v>0</v>
      </c>
      <c r="I2623">
        <f>'CLZ Pr'!U2623</f>
        <v>0</v>
      </c>
    </row>
    <row r="2624" spans="1:9">
      <c r="A2624" s="13" t="str">
        <f>IF('CLZ Pr'!C2624 = "", "", 'CLZ Pr'!C2624)</f>
        <v/>
      </c>
      <c r="B2624">
        <f>'CLZ Pr'!O2624</f>
        <v>0</v>
      </c>
      <c r="C2624" s="14">
        <f>'CLZ Pr'!H2624</f>
        <v>0</v>
      </c>
      <c r="D2624">
        <f>'CLZ Pr'!W2624</f>
        <v>0</v>
      </c>
      <c r="E2624">
        <f>'CLZ Pr'!B2624</f>
        <v>0</v>
      </c>
      <c r="F2624">
        <f>'CLZ Pr'!N2624</f>
        <v>0</v>
      </c>
      <c r="G2624">
        <f>'CLZ Pr'!X2624</f>
        <v>0</v>
      </c>
      <c r="H2624">
        <f>'CLZ Pr'!E2624</f>
        <v>0</v>
      </c>
      <c r="I2624">
        <f>'CLZ Pr'!U2624</f>
        <v>0</v>
      </c>
    </row>
    <row r="2625" spans="1:9">
      <c r="A2625" s="13" t="str">
        <f>IF('CLZ Pr'!C2625 = "", "", 'CLZ Pr'!C2625)</f>
        <v/>
      </c>
      <c r="B2625">
        <f>'CLZ Pr'!O2625</f>
        <v>0</v>
      </c>
      <c r="C2625" s="14">
        <f>'CLZ Pr'!H2625</f>
        <v>0</v>
      </c>
      <c r="D2625">
        <f>'CLZ Pr'!W2625</f>
        <v>0</v>
      </c>
      <c r="E2625">
        <f>'CLZ Pr'!B2625</f>
        <v>0</v>
      </c>
      <c r="F2625">
        <f>'CLZ Pr'!N2625</f>
        <v>0</v>
      </c>
      <c r="G2625">
        <f>'CLZ Pr'!X2625</f>
        <v>0</v>
      </c>
      <c r="H2625">
        <f>'CLZ Pr'!E2625</f>
        <v>0</v>
      </c>
      <c r="I2625">
        <f>'CLZ Pr'!U2625</f>
        <v>0</v>
      </c>
    </row>
    <row r="2626" spans="1:9">
      <c r="A2626" s="13" t="str">
        <f>IF('CLZ Pr'!C2626 = "", "", 'CLZ Pr'!C2626)</f>
        <v/>
      </c>
      <c r="B2626">
        <f>'CLZ Pr'!O2626</f>
        <v>0</v>
      </c>
      <c r="C2626" s="14">
        <f>'CLZ Pr'!H2626</f>
        <v>0</v>
      </c>
      <c r="D2626">
        <f>'CLZ Pr'!W2626</f>
        <v>0</v>
      </c>
      <c r="E2626">
        <f>'CLZ Pr'!B2626</f>
        <v>0</v>
      </c>
      <c r="F2626">
        <f>'CLZ Pr'!N2626</f>
        <v>0</v>
      </c>
      <c r="G2626">
        <f>'CLZ Pr'!X2626</f>
        <v>0</v>
      </c>
      <c r="H2626">
        <f>'CLZ Pr'!E2626</f>
        <v>0</v>
      </c>
      <c r="I2626">
        <f>'CLZ Pr'!U2626</f>
        <v>0</v>
      </c>
    </row>
    <row r="2627" spans="1:9">
      <c r="A2627" s="13" t="str">
        <f>IF('CLZ Pr'!C2627 = "", "", 'CLZ Pr'!C2627)</f>
        <v/>
      </c>
      <c r="B2627">
        <f>'CLZ Pr'!O2627</f>
        <v>0</v>
      </c>
      <c r="C2627" s="14">
        <f>'CLZ Pr'!H2627</f>
        <v>0</v>
      </c>
      <c r="D2627">
        <f>'CLZ Pr'!W2627</f>
        <v>0</v>
      </c>
      <c r="E2627">
        <f>'CLZ Pr'!B2627</f>
        <v>0</v>
      </c>
      <c r="F2627">
        <f>'CLZ Pr'!N2627</f>
        <v>0</v>
      </c>
      <c r="G2627">
        <f>'CLZ Pr'!X2627</f>
        <v>0</v>
      </c>
      <c r="H2627">
        <f>'CLZ Pr'!E2627</f>
        <v>0</v>
      </c>
      <c r="I2627">
        <f>'CLZ Pr'!U2627</f>
        <v>0</v>
      </c>
    </row>
    <row r="2628" spans="1:9">
      <c r="A2628" s="13" t="str">
        <f>IF('CLZ Pr'!C2628 = "", "", 'CLZ Pr'!C2628)</f>
        <v/>
      </c>
      <c r="B2628">
        <f>'CLZ Pr'!O2628</f>
        <v>0</v>
      </c>
      <c r="C2628" s="14">
        <f>'CLZ Pr'!H2628</f>
        <v>0</v>
      </c>
      <c r="D2628">
        <f>'CLZ Pr'!W2628</f>
        <v>0</v>
      </c>
      <c r="E2628">
        <f>'CLZ Pr'!B2628</f>
        <v>0</v>
      </c>
      <c r="F2628">
        <f>'CLZ Pr'!N2628</f>
        <v>0</v>
      </c>
      <c r="G2628">
        <f>'CLZ Pr'!X2628</f>
        <v>0</v>
      </c>
      <c r="H2628">
        <f>'CLZ Pr'!E2628</f>
        <v>0</v>
      </c>
      <c r="I2628">
        <f>'CLZ Pr'!U2628</f>
        <v>0</v>
      </c>
    </row>
    <row r="2629" spans="1:9">
      <c r="A2629" s="13" t="str">
        <f>IF('CLZ Pr'!C2629 = "", "", 'CLZ Pr'!C2629)</f>
        <v/>
      </c>
      <c r="B2629">
        <f>'CLZ Pr'!O2629</f>
        <v>0</v>
      </c>
      <c r="C2629" s="14">
        <f>'CLZ Pr'!H2629</f>
        <v>0</v>
      </c>
      <c r="D2629">
        <f>'CLZ Pr'!W2629</f>
        <v>0</v>
      </c>
      <c r="E2629">
        <f>'CLZ Pr'!B2629</f>
        <v>0</v>
      </c>
      <c r="F2629">
        <f>'CLZ Pr'!N2629</f>
        <v>0</v>
      </c>
      <c r="G2629">
        <f>'CLZ Pr'!X2629</f>
        <v>0</v>
      </c>
      <c r="H2629">
        <f>'CLZ Pr'!E2629</f>
        <v>0</v>
      </c>
      <c r="I2629">
        <f>'CLZ Pr'!U2629</f>
        <v>0</v>
      </c>
    </row>
    <row r="2630" spans="1:9">
      <c r="A2630" s="13" t="str">
        <f>IF('CLZ Pr'!C2630 = "", "", 'CLZ Pr'!C2630)</f>
        <v/>
      </c>
      <c r="B2630">
        <f>'CLZ Pr'!O2630</f>
        <v>0</v>
      </c>
      <c r="C2630" s="14">
        <f>'CLZ Pr'!H2630</f>
        <v>0</v>
      </c>
      <c r="D2630">
        <f>'CLZ Pr'!W2630</f>
        <v>0</v>
      </c>
      <c r="E2630">
        <f>'CLZ Pr'!B2630</f>
        <v>0</v>
      </c>
      <c r="F2630">
        <f>'CLZ Pr'!N2630</f>
        <v>0</v>
      </c>
      <c r="G2630">
        <f>'CLZ Pr'!X2630</f>
        <v>0</v>
      </c>
      <c r="H2630">
        <f>'CLZ Pr'!E2630</f>
        <v>0</v>
      </c>
      <c r="I2630">
        <f>'CLZ Pr'!U2630</f>
        <v>0</v>
      </c>
    </row>
    <row r="2631" spans="1:9">
      <c r="A2631" s="13" t="str">
        <f>IF('CLZ Pr'!C2631 = "", "", 'CLZ Pr'!C2631)</f>
        <v/>
      </c>
      <c r="B2631">
        <f>'CLZ Pr'!O2631</f>
        <v>0</v>
      </c>
      <c r="C2631" s="14">
        <f>'CLZ Pr'!H2631</f>
        <v>0</v>
      </c>
      <c r="D2631">
        <f>'CLZ Pr'!W2631</f>
        <v>0</v>
      </c>
      <c r="E2631">
        <f>'CLZ Pr'!B2631</f>
        <v>0</v>
      </c>
      <c r="F2631">
        <f>'CLZ Pr'!N2631</f>
        <v>0</v>
      </c>
      <c r="G2631">
        <f>'CLZ Pr'!X2631</f>
        <v>0</v>
      </c>
      <c r="H2631">
        <f>'CLZ Pr'!E2631</f>
        <v>0</v>
      </c>
      <c r="I2631">
        <f>'CLZ Pr'!U2631</f>
        <v>0</v>
      </c>
    </row>
    <row r="2632" spans="1:9">
      <c r="A2632" s="13" t="str">
        <f>IF('CLZ Pr'!C2632 = "", "", 'CLZ Pr'!C2632)</f>
        <v/>
      </c>
      <c r="B2632">
        <f>'CLZ Pr'!O2632</f>
        <v>0</v>
      </c>
      <c r="C2632" s="14">
        <f>'CLZ Pr'!H2632</f>
        <v>0</v>
      </c>
      <c r="D2632">
        <f>'CLZ Pr'!W2632</f>
        <v>0</v>
      </c>
      <c r="E2632">
        <f>'CLZ Pr'!B2632</f>
        <v>0</v>
      </c>
      <c r="F2632">
        <f>'CLZ Pr'!N2632</f>
        <v>0</v>
      </c>
      <c r="G2632">
        <f>'CLZ Pr'!X2632</f>
        <v>0</v>
      </c>
      <c r="H2632">
        <f>'CLZ Pr'!E2632</f>
        <v>0</v>
      </c>
      <c r="I2632">
        <f>'CLZ Pr'!U2632</f>
        <v>0</v>
      </c>
    </row>
    <row r="2633" spans="1:9">
      <c r="A2633" s="13" t="str">
        <f>IF('CLZ Pr'!C2633 = "", "", 'CLZ Pr'!C2633)</f>
        <v/>
      </c>
      <c r="B2633">
        <f>'CLZ Pr'!O2633</f>
        <v>0</v>
      </c>
      <c r="C2633" s="14">
        <f>'CLZ Pr'!H2633</f>
        <v>0</v>
      </c>
      <c r="D2633">
        <f>'CLZ Pr'!W2633</f>
        <v>0</v>
      </c>
      <c r="E2633">
        <f>'CLZ Pr'!B2633</f>
        <v>0</v>
      </c>
      <c r="F2633">
        <f>'CLZ Pr'!N2633</f>
        <v>0</v>
      </c>
      <c r="G2633">
        <f>'CLZ Pr'!X2633</f>
        <v>0</v>
      </c>
      <c r="H2633">
        <f>'CLZ Pr'!E2633</f>
        <v>0</v>
      </c>
      <c r="I2633">
        <f>'CLZ Pr'!U2633</f>
        <v>0</v>
      </c>
    </row>
    <row r="2634" spans="1:9">
      <c r="A2634" s="13" t="str">
        <f>IF('CLZ Pr'!C2634 = "", "", 'CLZ Pr'!C2634)</f>
        <v/>
      </c>
      <c r="B2634">
        <f>'CLZ Pr'!O2634</f>
        <v>0</v>
      </c>
      <c r="C2634" s="14">
        <f>'CLZ Pr'!H2634</f>
        <v>0</v>
      </c>
      <c r="D2634">
        <f>'CLZ Pr'!W2634</f>
        <v>0</v>
      </c>
      <c r="E2634">
        <f>'CLZ Pr'!B2634</f>
        <v>0</v>
      </c>
      <c r="F2634">
        <f>'CLZ Pr'!N2634</f>
        <v>0</v>
      </c>
      <c r="G2634">
        <f>'CLZ Pr'!X2634</f>
        <v>0</v>
      </c>
      <c r="H2634">
        <f>'CLZ Pr'!E2634</f>
        <v>0</v>
      </c>
      <c r="I2634">
        <f>'CLZ Pr'!U2634</f>
        <v>0</v>
      </c>
    </row>
    <row r="2635" spans="1:9">
      <c r="A2635" s="13" t="str">
        <f>IF('CLZ Pr'!C2635 = "", "", 'CLZ Pr'!C2635)</f>
        <v/>
      </c>
      <c r="B2635">
        <f>'CLZ Pr'!O2635</f>
        <v>0</v>
      </c>
      <c r="C2635" s="14">
        <f>'CLZ Pr'!H2635</f>
        <v>0</v>
      </c>
      <c r="D2635">
        <f>'CLZ Pr'!W2635</f>
        <v>0</v>
      </c>
      <c r="E2635">
        <f>'CLZ Pr'!B2635</f>
        <v>0</v>
      </c>
      <c r="F2635">
        <f>'CLZ Pr'!N2635</f>
        <v>0</v>
      </c>
      <c r="G2635">
        <f>'CLZ Pr'!X2635</f>
        <v>0</v>
      </c>
      <c r="H2635">
        <f>'CLZ Pr'!E2635</f>
        <v>0</v>
      </c>
      <c r="I2635">
        <f>'CLZ Pr'!U2635</f>
        <v>0</v>
      </c>
    </row>
    <row r="2636" spans="1:9">
      <c r="A2636" s="13" t="str">
        <f>IF('CLZ Pr'!C2636 = "", "", 'CLZ Pr'!C2636)</f>
        <v/>
      </c>
      <c r="B2636">
        <f>'CLZ Pr'!O2636</f>
        <v>0</v>
      </c>
      <c r="C2636" s="14">
        <f>'CLZ Pr'!H2636</f>
        <v>0</v>
      </c>
      <c r="D2636">
        <f>'CLZ Pr'!W2636</f>
        <v>0</v>
      </c>
      <c r="E2636">
        <f>'CLZ Pr'!B2636</f>
        <v>0</v>
      </c>
      <c r="F2636">
        <f>'CLZ Pr'!N2636</f>
        <v>0</v>
      </c>
      <c r="G2636">
        <f>'CLZ Pr'!X2636</f>
        <v>0</v>
      </c>
      <c r="H2636">
        <f>'CLZ Pr'!E2636</f>
        <v>0</v>
      </c>
      <c r="I2636">
        <f>'CLZ Pr'!U2636</f>
        <v>0</v>
      </c>
    </row>
    <row r="2637" spans="1:9">
      <c r="A2637" s="13" t="str">
        <f>IF('CLZ Pr'!C2637 = "", "", 'CLZ Pr'!C2637)</f>
        <v/>
      </c>
      <c r="B2637">
        <f>'CLZ Pr'!O2637</f>
        <v>0</v>
      </c>
      <c r="C2637" s="14">
        <f>'CLZ Pr'!H2637</f>
        <v>0</v>
      </c>
      <c r="D2637">
        <f>'CLZ Pr'!W2637</f>
        <v>0</v>
      </c>
      <c r="E2637">
        <f>'CLZ Pr'!B2637</f>
        <v>0</v>
      </c>
      <c r="F2637">
        <f>'CLZ Pr'!N2637</f>
        <v>0</v>
      </c>
      <c r="G2637">
        <f>'CLZ Pr'!X2637</f>
        <v>0</v>
      </c>
      <c r="H2637">
        <f>'CLZ Pr'!E2637</f>
        <v>0</v>
      </c>
      <c r="I2637">
        <f>'CLZ Pr'!U2637</f>
        <v>0</v>
      </c>
    </row>
    <row r="2638" spans="1:9">
      <c r="A2638" s="13" t="str">
        <f>IF('CLZ Pr'!C2638 = "", "", 'CLZ Pr'!C2638)</f>
        <v/>
      </c>
      <c r="B2638">
        <f>'CLZ Pr'!O2638</f>
        <v>0</v>
      </c>
      <c r="C2638" s="14">
        <f>'CLZ Pr'!H2638</f>
        <v>0</v>
      </c>
      <c r="D2638">
        <f>'CLZ Pr'!W2638</f>
        <v>0</v>
      </c>
      <c r="E2638">
        <f>'CLZ Pr'!B2638</f>
        <v>0</v>
      </c>
      <c r="F2638">
        <f>'CLZ Pr'!N2638</f>
        <v>0</v>
      </c>
      <c r="G2638">
        <f>'CLZ Pr'!X2638</f>
        <v>0</v>
      </c>
      <c r="H2638">
        <f>'CLZ Pr'!E2638</f>
        <v>0</v>
      </c>
      <c r="I2638">
        <f>'CLZ Pr'!U2638</f>
        <v>0</v>
      </c>
    </row>
    <row r="2639" spans="1:9">
      <c r="A2639" s="13" t="str">
        <f>IF('CLZ Pr'!C2639 = "", "", 'CLZ Pr'!C2639)</f>
        <v/>
      </c>
      <c r="B2639">
        <f>'CLZ Pr'!O2639</f>
        <v>0</v>
      </c>
      <c r="C2639" s="14">
        <f>'CLZ Pr'!H2639</f>
        <v>0</v>
      </c>
      <c r="D2639">
        <f>'CLZ Pr'!W2639</f>
        <v>0</v>
      </c>
      <c r="E2639">
        <f>'CLZ Pr'!B2639</f>
        <v>0</v>
      </c>
      <c r="F2639">
        <f>'CLZ Pr'!N2639</f>
        <v>0</v>
      </c>
      <c r="G2639">
        <f>'CLZ Pr'!X2639</f>
        <v>0</v>
      </c>
      <c r="H2639">
        <f>'CLZ Pr'!E2639</f>
        <v>0</v>
      </c>
      <c r="I2639">
        <f>'CLZ Pr'!U2639</f>
        <v>0</v>
      </c>
    </row>
    <row r="2640" spans="1:9">
      <c r="A2640" s="13" t="str">
        <f>IF('CLZ Pr'!C2640 = "", "", 'CLZ Pr'!C2640)</f>
        <v/>
      </c>
      <c r="B2640">
        <f>'CLZ Pr'!O2640</f>
        <v>0</v>
      </c>
      <c r="C2640" s="14">
        <f>'CLZ Pr'!H2640</f>
        <v>0</v>
      </c>
      <c r="D2640">
        <f>'CLZ Pr'!W2640</f>
        <v>0</v>
      </c>
      <c r="E2640">
        <f>'CLZ Pr'!B2640</f>
        <v>0</v>
      </c>
      <c r="F2640">
        <f>'CLZ Pr'!N2640</f>
        <v>0</v>
      </c>
      <c r="G2640">
        <f>'CLZ Pr'!X2640</f>
        <v>0</v>
      </c>
      <c r="H2640">
        <f>'CLZ Pr'!E2640</f>
        <v>0</v>
      </c>
      <c r="I2640">
        <f>'CLZ Pr'!U2640</f>
        <v>0</v>
      </c>
    </row>
    <row r="2641" spans="1:9">
      <c r="A2641" s="13" t="str">
        <f>IF('CLZ Pr'!C2641 = "", "", 'CLZ Pr'!C2641)</f>
        <v/>
      </c>
      <c r="B2641">
        <f>'CLZ Pr'!O2641</f>
        <v>0</v>
      </c>
      <c r="C2641" s="14">
        <f>'CLZ Pr'!H2641</f>
        <v>0</v>
      </c>
      <c r="D2641">
        <f>'CLZ Pr'!W2641</f>
        <v>0</v>
      </c>
      <c r="E2641">
        <f>'CLZ Pr'!B2641</f>
        <v>0</v>
      </c>
      <c r="F2641">
        <f>'CLZ Pr'!N2641</f>
        <v>0</v>
      </c>
      <c r="G2641">
        <f>'CLZ Pr'!X2641</f>
        <v>0</v>
      </c>
      <c r="H2641">
        <f>'CLZ Pr'!E2641</f>
        <v>0</v>
      </c>
      <c r="I2641">
        <f>'CLZ Pr'!U2641</f>
        <v>0</v>
      </c>
    </row>
    <row r="2642" spans="1:9">
      <c r="A2642" s="13" t="str">
        <f>IF('CLZ Pr'!C2642 = "", "", 'CLZ Pr'!C2642)</f>
        <v/>
      </c>
      <c r="B2642">
        <f>'CLZ Pr'!O2642</f>
        <v>0</v>
      </c>
      <c r="C2642" s="14">
        <f>'CLZ Pr'!H2642</f>
        <v>0</v>
      </c>
      <c r="D2642">
        <f>'CLZ Pr'!W2642</f>
        <v>0</v>
      </c>
      <c r="E2642">
        <f>'CLZ Pr'!B2642</f>
        <v>0</v>
      </c>
      <c r="F2642">
        <f>'CLZ Pr'!N2642</f>
        <v>0</v>
      </c>
      <c r="G2642">
        <f>'CLZ Pr'!X2642</f>
        <v>0</v>
      </c>
      <c r="H2642">
        <f>'CLZ Pr'!E2642</f>
        <v>0</v>
      </c>
      <c r="I2642">
        <f>'CLZ Pr'!U2642</f>
        <v>0</v>
      </c>
    </row>
    <row r="2643" spans="1:9">
      <c r="A2643" s="13" t="str">
        <f>IF('CLZ Pr'!C2643 = "", "", 'CLZ Pr'!C2643)</f>
        <v/>
      </c>
      <c r="B2643">
        <f>'CLZ Pr'!O2643</f>
        <v>0</v>
      </c>
      <c r="C2643" s="14">
        <f>'CLZ Pr'!H2643</f>
        <v>0</v>
      </c>
      <c r="D2643">
        <f>'CLZ Pr'!W2643</f>
        <v>0</v>
      </c>
      <c r="E2643">
        <f>'CLZ Pr'!B2643</f>
        <v>0</v>
      </c>
      <c r="F2643">
        <f>'CLZ Pr'!N2643</f>
        <v>0</v>
      </c>
      <c r="G2643">
        <f>'CLZ Pr'!X2643</f>
        <v>0</v>
      </c>
      <c r="H2643">
        <f>'CLZ Pr'!E2643</f>
        <v>0</v>
      </c>
      <c r="I2643">
        <f>'CLZ Pr'!U2643</f>
        <v>0</v>
      </c>
    </row>
    <row r="2644" spans="1:9">
      <c r="A2644" s="13" t="str">
        <f>IF('CLZ Pr'!C2644 = "", "", 'CLZ Pr'!C2644)</f>
        <v/>
      </c>
      <c r="B2644">
        <f>'CLZ Pr'!O2644</f>
        <v>0</v>
      </c>
      <c r="C2644" s="14">
        <f>'CLZ Pr'!H2644</f>
        <v>0</v>
      </c>
      <c r="D2644">
        <f>'CLZ Pr'!W2644</f>
        <v>0</v>
      </c>
      <c r="E2644">
        <f>'CLZ Pr'!B2644</f>
        <v>0</v>
      </c>
      <c r="F2644">
        <f>'CLZ Pr'!N2644</f>
        <v>0</v>
      </c>
      <c r="G2644">
        <f>'CLZ Pr'!X2644</f>
        <v>0</v>
      </c>
      <c r="H2644">
        <f>'CLZ Pr'!E2644</f>
        <v>0</v>
      </c>
      <c r="I2644">
        <f>'CLZ Pr'!U2644</f>
        <v>0</v>
      </c>
    </row>
    <row r="2645" spans="1:9">
      <c r="A2645" s="13" t="str">
        <f>IF('CLZ Pr'!C2645 = "", "", 'CLZ Pr'!C2645)</f>
        <v/>
      </c>
      <c r="B2645">
        <f>'CLZ Pr'!O2645</f>
        <v>0</v>
      </c>
      <c r="C2645" s="14">
        <f>'CLZ Pr'!H2645</f>
        <v>0</v>
      </c>
      <c r="D2645">
        <f>'CLZ Pr'!W2645</f>
        <v>0</v>
      </c>
      <c r="E2645">
        <f>'CLZ Pr'!B2645</f>
        <v>0</v>
      </c>
      <c r="F2645">
        <f>'CLZ Pr'!N2645</f>
        <v>0</v>
      </c>
      <c r="G2645">
        <f>'CLZ Pr'!X2645</f>
        <v>0</v>
      </c>
      <c r="H2645">
        <f>'CLZ Pr'!E2645</f>
        <v>0</v>
      </c>
      <c r="I2645">
        <f>'CLZ Pr'!U2645</f>
        <v>0</v>
      </c>
    </row>
    <row r="2646" spans="1:9">
      <c r="A2646" s="13" t="str">
        <f>IF('CLZ Pr'!C2646 = "", "", 'CLZ Pr'!C2646)</f>
        <v/>
      </c>
      <c r="B2646">
        <f>'CLZ Pr'!O2646</f>
        <v>0</v>
      </c>
      <c r="C2646" s="14">
        <f>'CLZ Pr'!H2646</f>
        <v>0</v>
      </c>
      <c r="D2646">
        <f>'CLZ Pr'!W2646</f>
        <v>0</v>
      </c>
      <c r="E2646">
        <f>'CLZ Pr'!B2646</f>
        <v>0</v>
      </c>
      <c r="F2646">
        <f>'CLZ Pr'!N2646</f>
        <v>0</v>
      </c>
      <c r="G2646">
        <f>'CLZ Pr'!X2646</f>
        <v>0</v>
      </c>
      <c r="H2646">
        <f>'CLZ Pr'!E2646</f>
        <v>0</v>
      </c>
      <c r="I2646">
        <f>'CLZ Pr'!U2646</f>
        <v>0</v>
      </c>
    </row>
    <row r="2647" spans="1:9">
      <c r="A2647" s="13" t="str">
        <f>IF('CLZ Pr'!C2647 = "", "", 'CLZ Pr'!C2647)</f>
        <v/>
      </c>
      <c r="B2647">
        <f>'CLZ Pr'!O2647</f>
        <v>0</v>
      </c>
      <c r="C2647" s="14">
        <f>'CLZ Pr'!H2647</f>
        <v>0</v>
      </c>
      <c r="D2647">
        <f>'CLZ Pr'!W2647</f>
        <v>0</v>
      </c>
      <c r="E2647">
        <f>'CLZ Pr'!B2647</f>
        <v>0</v>
      </c>
      <c r="F2647">
        <f>'CLZ Pr'!N2647</f>
        <v>0</v>
      </c>
      <c r="G2647">
        <f>'CLZ Pr'!X2647</f>
        <v>0</v>
      </c>
      <c r="H2647">
        <f>'CLZ Pr'!E2647</f>
        <v>0</v>
      </c>
      <c r="I2647">
        <f>'CLZ Pr'!U2647</f>
        <v>0</v>
      </c>
    </row>
    <row r="2648" spans="1:9">
      <c r="A2648" s="13" t="str">
        <f>IF('CLZ Pr'!C2648 = "", "", 'CLZ Pr'!C2648)</f>
        <v/>
      </c>
      <c r="B2648">
        <f>'CLZ Pr'!O2648</f>
        <v>0</v>
      </c>
      <c r="C2648" s="14">
        <f>'CLZ Pr'!H2648</f>
        <v>0</v>
      </c>
      <c r="D2648">
        <f>'CLZ Pr'!W2648</f>
        <v>0</v>
      </c>
      <c r="E2648">
        <f>'CLZ Pr'!B2648</f>
        <v>0</v>
      </c>
      <c r="F2648">
        <f>'CLZ Pr'!N2648</f>
        <v>0</v>
      </c>
      <c r="G2648">
        <f>'CLZ Pr'!X2648</f>
        <v>0</v>
      </c>
      <c r="H2648">
        <f>'CLZ Pr'!E2648</f>
        <v>0</v>
      </c>
      <c r="I2648">
        <f>'CLZ Pr'!U2648</f>
        <v>0</v>
      </c>
    </row>
    <row r="2649" spans="1:9">
      <c r="A2649" s="13" t="str">
        <f>IF('CLZ Pr'!C2649 = "", "", 'CLZ Pr'!C2649)</f>
        <v/>
      </c>
      <c r="B2649">
        <f>'CLZ Pr'!O2649</f>
        <v>0</v>
      </c>
      <c r="C2649" s="14">
        <f>'CLZ Pr'!H2649</f>
        <v>0</v>
      </c>
      <c r="D2649">
        <f>'CLZ Pr'!W2649</f>
        <v>0</v>
      </c>
      <c r="E2649">
        <f>'CLZ Pr'!B2649</f>
        <v>0</v>
      </c>
      <c r="F2649">
        <f>'CLZ Pr'!N2649</f>
        <v>0</v>
      </c>
      <c r="G2649">
        <f>'CLZ Pr'!X2649</f>
        <v>0</v>
      </c>
      <c r="H2649">
        <f>'CLZ Pr'!E2649</f>
        <v>0</v>
      </c>
      <c r="I2649">
        <f>'CLZ Pr'!U2649</f>
        <v>0</v>
      </c>
    </row>
    <row r="2650" spans="1:9">
      <c r="A2650" s="13" t="str">
        <f>IF('CLZ Pr'!C2650 = "", "", 'CLZ Pr'!C2650)</f>
        <v/>
      </c>
      <c r="B2650">
        <f>'CLZ Pr'!O2650</f>
        <v>0</v>
      </c>
      <c r="C2650" s="14">
        <f>'CLZ Pr'!H2650</f>
        <v>0</v>
      </c>
      <c r="D2650">
        <f>'CLZ Pr'!W2650</f>
        <v>0</v>
      </c>
      <c r="E2650">
        <f>'CLZ Pr'!B2650</f>
        <v>0</v>
      </c>
      <c r="F2650">
        <f>'CLZ Pr'!N2650</f>
        <v>0</v>
      </c>
      <c r="G2650">
        <f>'CLZ Pr'!X2650</f>
        <v>0</v>
      </c>
      <c r="H2650">
        <f>'CLZ Pr'!E2650</f>
        <v>0</v>
      </c>
      <c r="I2650">
        <f>'CLZ Pr'!U2650</f>
        <v>0</v>
      </c>
    </row>
    <row r="2651" spans="1:9">
      <c r="A2651" s="13" t="str">
        <f>IF('CLZ Pr'!C2651 = "", "", 'CLZ Pr'!C2651)</f>
        <v/>
      </c>
      <c r="B2651">
        <f>'CLZ Pr'!O2651</f>
        <v>0</v>
      </c>
      <c r="C2651" s="14">
        <f>'CLZ Pr'!H2651</f>
        <v>0</v>
      </c>
      <c r="D2651">
        <f>'CLZ Pr'!W2651</f>
        <v>0</v>
      </c>
      <c r="E2651">
        <f>'CLZ Pr'!B2651</f>
        <v>0</v>
      </c>
      <c r="F2651">
        <f>'CLZ Pr'!N2651</f>
        <v>0</v>
      </c>
      <c r="G2651">
        <f>'CLZ Pr'!X2651</f>
        <v>0</v>
      </c>
      <c r="H2651">
        <f>'CLZ Pr'!E2651</f>
        <v>0</v>
      </c>
      <c r="I2651">
        <f>'CLZ Pr'!U2651</f>
        <v>0</v>
      </c>
    </row>
    <row r="2652" spans="1:9">
      <c r="A2652" s="13" t="str">
        <f>IF('CLZ Pr'!C2652 = "", "", 'CLZ Pr'!C2652)</f>
        <v/>
      </c>
      <c r="B2652">
        <f>'CLZ Pr'!O2652</f>
        <v>0</v>
      </c>
      <c r="C2652" s="14">
        <f>'CLZ Pr'!H2652</f>
        <v>0</v>
      </c>
      <c r="D2652">
        <f>'CLZ Pr'!W2652</f>
        <v>0</v>
      </c>
      <c r="E2652">
        <f>'CLZ Pr'!B2652</f>
        <v>0</v>
      </c>
      <c r="F2652">
        <f>'CLZ Pr'!N2652</f>
        <v>0</v>
      </c>
      <c r="G2652">
        <f>'CLZ Pr'!X2652</f>
        <v>0</v>
      </c>
      <c r="H2652">
        <f>'CLZ Pr'!E2652</f>
        <v>0</v>
      </c>
      <c r="I2652">
        <f>'CLZ Pr'!U2652</f>
        <v>0</v>
      </c>
    </row>
    <row r="2653" spans="1:9">
      <c r="A2653" s="13" t="str">
        <f>IF('CLZ Pr'!C2653 = "", "", 'CLZ Pr'!C2653)</f>
        <v/>
      </c>
      <c r="B2653">
        <f>'CLZ Pr'!O2653</f>
        <v>0</v>
      </c>
      <c r="C2653" s="14">
        <f>'CLZ Pr'!H2653</f>
        <v>0</v>
      </c>
      <c r="D2653">
        <f>'CLZ Pr'!W2653</f>
        <v>0</v>
      </c>
      <c r="E2653">
        <f>'CLZ Pr'!B2653</f>
        <v>0</v>
      </c>
      <c r="F2653">
        <f>'CLZ Pr'!N2653</f>
        <v>0</v>
      </c>
      <c r="G2653">
        <f>'CLZ Pr'!X2653</f>
        <v>0</v>
      </c>
      <c r="H2653">
        <f>'CLZ Pr'!E2653</f>
        <v>0</v>
      </c>
      <c r="I2653">
        <f>'CLZ Pr'!U2653</f>
        <v>0</v>
      </c>
    </row>
    <row r="2654" spans="1:9">
      <c r="A2654" s="13" t="str">
        <f>IF('CLZ Pr'!C2654 = "", "", 'CLZ Pr'!C2654)</f>
        <v/>
      </c>
      <c r="B2654">
        <f>'CLZ Pr'!O2654</f>
        <v>0</v>
      </c>
      <c r="C2654" s="14">
        <f>'CLZ Pr'!H2654</f>
        <v>0</v>
      </c>
      <c r="D2654">
        <f>'CLZ Pr'!W2654</f>
        <v>0</v>
      </c>
      <c r="E2654">
        <f>'CLZ Pr'!B2654</f>
        <v>0</v>
      </c>
      <c r="F2654">
        <f>'CLZ Pr'!N2654</f>
        <v>0</v>
      </c>
      <c r="G2654">
        <f>'CLZ Pr'!X2654</f>
        <v>0</v>
      </c>
      <c r="H2654">
        <f>'CLZ Pr'!E2654</f>
        <v>0</v>
      </c>
      <c r="I2654">
        <f>'CLZ Pr'!U2654</f>
        <v>0</v>
      </c>
    </row>
    <row r="2655" spans="1:9">
      <c r="A2655" s="13" t="str">
        <f>IF('CLZ Pr'!C2655 = "", "", 'CLZ Pr'!C2655)</f>
        <v/>
      </c>
      <c r="B2655">
        <f>'CLZ Pr'!O2655</f>
        <v>0</v>
      </c>
      <c r="C2655" s="14">
        <f>'CLZ Pr'!H2655</f>
        <v>0</v>
      </c>
      <c r="D2655">
        <f>'CLZ Pr'!W2655</f>
        <v>0</v>
      </c>
      <c r="E2655">
        <f>'CLZ Pr'!B2655</f>
        <v>0</v>
      </c>
      <c r="F2655">
        <f>'CLZ Pr'!N2655</f>
        <v>0</v>
      </c>
      <c r="G2655">
        <f>'CLZ Pr'!X2655</f>
        <v>0</v>
      </c>
      <c r="H2655">
        <f>'CLZ Pr'!E2655</f>
        <v>0</v>
      </c>
      <c r="I2655">
        <f>'CLZ Pr'!U2655</f>
        <v>0</v>
      </c>
    </row>
    <row r="2656" spans="1:9">
      <c r="A2656" s="13" t="str">
        <f>IF('CLZ Pr'!C2656 = "", "", 'CLZ Pr'!C2656)</f>
        <v/>
      </c>
      <c r="B2656">
        <f>'CLZ Pr'!O2656</f>
        <v>0</v>
      </c>
      <c r="C2656" s="14">
        <f>'CLZ Pr'!H2656</f>
        <v>0</v>
      </c>
      <c r="D2656">
        <f>'CLZ Pr'!W2656</f>
        <v>0</v>
      </c>
      <c r="E2656">
        <f>'CLZ Pr'!B2656</f>
        <v>0</v>
      </c>
      <c r="F2656">
        <f>'CLZ Pr'!N2656</f>
        <v>0</v>
      </c>
      <c r="G2656">
        <f>'CLZ Pr'!X2656</f>
        <v>0</v>
      </c>
      <c r="H2656">
        <f>'CLZ Pr'!E2656</f>
        <v>0</v>
      </c>
      <c r="I2656">
        <f>'CLZ Pr'!U2656</f>
        <v>0</v>
      </c>
    </row>
    <row r="2657" spans="1:9">
      <c r="A2657" s="13" t="str">
        <f>IF('CLZ Pr'!C2657 = "", "", 'CLZ Pr'!C2657)</f>
        <v/>
      </c>
      <c r="B2657">
        <f>'CLZ Pr'!O2657</f>
        <v>0</v>
      </c>
      <c r="C2657" s="14">
        <f>'CLZ Pr'!H2657</f>
        <v>0</v>
      </c>
      <c r="D2657">
        <f>'CLZ Pr'!W2657</f>
        <v>0</v>
      </c>
      <c r="E2657">
        <f>'CLZ Pr'!B2657</f>
        <v>0</v>
      </c>
      <c r="F2657">
        <f>'CLZ Pr'!N2657</f>
        <v>0</v>
      </c>
      <c r="G2657">
        <f>'CLZ Pr'!X2657</f>
        <v>0</v>
      </c>
      <c r="H2657">
        <f>'CLZ Pr'!E2657</f>
        <v>0</v>
      </c>
      <c r="I2657">
        <f>'CLZ Pr'!U2657</f>
        <v>0</v>
      </c>
    </row>
    <row r="2658" spans="1:9">
      <c r="A2658" s="13" t="str">
        <f>IF('CLZ Pr'!C2658 = "", "", 'CLZ Pr'!C2658)</f>
        <v/>
      </c>
      <c r="B2658">
        <f>'CLZ Pr'!O2658</f>
        <v>0</v>
      </c>
      <c r="C2658" s="14">
        <f>'CLZ Pr'!H2658</f>
        <v>0</v>
      </c>
      <c r="D2658">
        <f>'CLZ Pr'!W2658</f>
        <v>0</v>
      </c>
      <c r="E2658">
        <f>'CLZ Pr'!B2658</f>
        <v>0</v>
      </c>
      <c r="F2658">
        <f>'CLZ Pr'!N2658</f>
        <v>0</v>
      </c>
      <c r="G2658">
        <f>'CLZ Pr'!X2658</f>
        <v>0</v>
      </c>
      <c r="H2658">
        <f>'CLZ Pr'!E2658</f>
        <v>0</v>
      </c>
      <c r="I2658">
        <f>'CLZ Pr'!U2658</f>
        <v>0</v>
      </c>
    </row>
    <row r="2659" spans="1:9">
      <c r="A2659" s="13" t="str">
        <f>IF('CLZ Pr'!C2659 = "", "", 'CLZ Pr'!C2659)</f>
        <v/>
      </c>
      <c r="B2659">
        <f>'CLZ Pr'!O2659</f>
        <v>0</v>
      </c>
      <c r="C2659" s="14">
        <f>'CLZ Pr'!H2659</f>
        <v>0</v>
      </c>
      <c r="D2659">
        <f>'CLZ Pr'!W2659</f>
        <v>0</v>
      </c>
      <c r="E2659">
        <f>'CLZ Pr'!B2659</f>
        <v>0</v>
      </c>
      <c r="F2659">
        <f>'CLZ Pr'!N2659</f>
        <v>0</v>
      </c>
      <c r="G2659">
        <f>'CLZ Pr'!X2659</f>
        <v>0</v>
      </c>
      <c r="H2659">
        <f>'CLZ Pr'!E2659</f>
        <v>0</v>
      </c>
      <c r="I2659">
        <f>'CLZ Pr'!U2659</f>
        <v>0</v>
      </c>
    </row>
    <row r="2660" spans="1:9">
      <c r="A2660" s="13" t="str">
        <f>IF('CLZ Pr'!C2660 = "", "", 'CLZ Pr'!C2660)</f>
        <v/>
      </c>
      <c r="B2660">
        <f>'CLZ Pr'!O2660</f>
        <v>0</v>
      </c>
      <c r="C2660" s="14">
        <f>'CLZ Pr'!H2660</f>
        <v>0</v>
      </c>
      <c r="D2660">
        <f>'CLZ Pr'!W2660</f>
        <v>0</v>
      </c>
      <c r="E2660">
        <f>'CLZ Pr'!B2660</f>
        <v>0</v>
      </c>
      <c r="F2660">
        <f>'CLZ Pr'!N2660</f>
        <v>0</v>
      </c>
      <c r="G2660">
        <f>'CLZ Pr'!X2660</f>
        <v>0</v>
      </c>
      <c r="H2660">
        <f>'CLZ Pr'!E2660</f>
        <v>0</v>
      </c>
      <c r="I2660">
        <f>'CLZ Pr'!U2660</f>
        <v>0</v>
      </c>
    </row>
    <row r="2661" spans="1:9">
      <c r="A2661" s="13" t="str">
        <f>IF('CLZ Pr'!C2661 = "", "", 'CLZ Pr'!C2661)</f>
        <v/>
      </c>
      <c r="B2661">
        <f>'CLZ Pr'!O2661</f>
        <v>0</v>
      </c>
      <c r="C2661" s="14">
        <f>'CLZ Pr'!H2661</f>
        <v>0</v>
      </c>
      <c r="D2661">
        <f>'CLZ Pr'!W2661</f>
        <v>0</v>
      </c>
      <c r="E2661">
        <f>'CLZ Pr'!B2661</f>
        <v>0</v>
      </c>
      <c r="F2661">
        <f>'CLZ Pr'!N2661</f>
        <v>0</v>
      </c>
      <c r="G2661">
        <f>'CLZ Pr'!X2661</f>
        <v>0</v>
      </c>
      <c r="H2661">
        <f>'CLZ Pr'!E2661</f>
        <v>0</v>
      </c>
      <c r="I2661">
        <f>'CLZ Pr'!U2661</f>
        <v>0</v>
      </c>
    </row>
    <row r="2662" spans="1:9">
      <c r="A2662" s="13" t="str">
        <f>IF('CLZ Pr'!C2662 = "", "", 'CLZ Pr'!C2662)</f>
        <v/>
      </c>
      <c r="B2662">
        <f>'CLZ Pr'!O2662</f>
        <v>0</v>
      </c>
      <c r="C2662" s="14">
        <f>'CLZ Pr'!H2662</f>
        <v>0</v>
      </c>
      <c r="D2662">
        <f>'CLZ Pr'!W2662</f>
        <v>0</v>
      </c>
      <c r="E2662">
        <f>'CLZ Pr'!B2662</f>
        <v>0</v>
      </c>
      <c r="F2662">
        <f>'CLZ Pr'!N2662</f>
        <v>0</v>
      </c>
      <c r="G2662">
        <f>'CLZ Pr'!X2662</f>
        <v>0</v>
      </c>
      <c r="H2662">
        <f>'CLZ Pr'!E2662</f>
        <v>0</v>
      </c>
      <c r="I2662">
        <f>'CLZ Pr'!U2662</f>
        <v>0</v>
      </c>
    </row>
    <row r="2663" spans="1:9">
      <c r="A2663" s="13" t="str">
        <f>IF('CLZ Pr'!C2663 = "", "", 'CLZ Pr'!C2663)</f>
        <v/>
      </c>
      <c r="B2663">
        <f>'CLZ Pr'!O2663</f>
        <v>0</v>
      </c>
      <c r="C2663" s="14">
        <f>'CLZ Pr'!H2663</f>
        <v>0</v>
      </c>
      <c r="D2663">
        <f>'CLZ Pr'!W2663</f>
        <v>0</v>
      </c>
      <c r="E2663">
        <f>'CLZ Pr'!B2663</f>
        <v>0</v>
      </c>
      <c r="F2663">
        <f>'CLZ Pr'!N2663</f>
        <v>0</v>
      </c>
      <c r="G2663">
        <f>'CLZ Pr'!X2663</f>
        <v>0</v>
      </c>
      <c r="H2663">
        <f>'CLZ Pr'!E2663</f>
        <v>0</v>
      </c>
      <c r="I2663">
        <f>'CLZ Pr'!U2663</f>
        <v>0</v>
      </c>
    </row>
    <row r="2664" spans="1:9">
      <c r="A2664" s="13" t="str">
        <f>IF('CLZ Pr'!C2664 = "", "", 'CLZ Pr'!C2664)</f>
        <v/>
      </c>
      <c r="B2664">
        <f>'CLZ Pr'!O2664</f>
        <v>0</v>
      </c>
      <c r="C2664" s="14">
        <f>'CLZ Pr'!H2664</f>
        <v>0</v>
      </c>
      <c r="D2664">
        <f>'CLZ Pr'!W2664</f>
        <v>0</v>
      </c>
      <c r="E2664">
        <f>'CLZ Pr'!B2664</f>
        <v>0</v>
      </c>
      <c r="F2664">
        <f>'CLZ Pr'!N2664</f>
        <v>0</v>
      </c>
      <c r="G2664">
        <f>'CLZ Pr'!X2664</f>
        <v>0</v>
      </c>
      <c r="H2664">
        <f>'CLZ Pr'!E2664</f>
        <v>0</v>
      </c>
      <c r="I2664">
        <f>'CLZ Pr'!U2664</f>
        <v>0</v>
      </c>
    </row>
    <row r="2665" spans="1:9">
      <c r="A2665" s="13" t="str">
        <f>IF('CLZ Pr'!C2665 = "", "", 'CLZ Pr'!C2665)</f>
        <v/>
      </c>
      <c r="B2665">
        <f>'CLZ Pr'!O2665</f>
        <v>0</v>
      </c>
      <c r="C2665" s="14">
        <f>'CLZ Pr'!H2665</f>
        <v>0</v>
      </c>
      <c r="D2665">
        <f>'CLZ Pr'!W2665</f>
        <v>0</v>
      </c>
      <c r="E2665">
        <f>'CLZ Pr'!B2665</f>
        <v>0</v>
      </c>
      <c r="F2665">
        <f>'CLZ Pr'!N2665</f>
        <v>0</v>
      </c>
      <c r="G2665">
        <f>'CLZ Pr'!X2665</f>
        <v>0</v>
      </c>
      <c r="H2665">
        <f>'CLZ Pr'!E2665</f>
        <v>0</v>
      </c>
      <c r="I2665">
        <f>'CLZ Pr'!U2665</f>
        <v>0</v>
      </c>
    </row>
    <row r="2666" spans="1:9">
      <c r="A2666" s="13" t="str">
        <f>IF('CLZ Pr'!C2666 = "", "", 'CLZ Pr'!C2666)</f>
        <v/>
      </c>
      <c r="B2666">
        <f>'CLZ Pr'!O2666</f>
        <v>0</v>
      </c>
      <c r="C2666" s="14">
        <f>'CLZ Pr'!H2666</f>
        <v>0</v>
      </c>
      <c r="D2666">
        <f>'CLZ Pr'!W2666</f>
        <v>0</v>
      </c>
      <c r="E2666">
        <f>'CLZ Pr'!B2666</f>
        <v>0</v>
      </c>
      <c r="F2666">
        <f>'CLZ Pr'!N2666</f>
        <v>0</v>
      </c>
      <c r="G2666">
        <f>'CLZ Pr'!X2666</f>
        <v>0</v>
      </c>
      <c r="H2666">
        <f>'CLZ Pr'!E2666</f>
        <v>0</v>
      </c>
      <c r="I2666">
        <f>'CLZ Pr'!U2666</f>
        <v>0</v>
      </c>
    </row>
    <row r="2667" spans="1:9">
      <c r="A2667" s="13" t="str">
        <f>IF('CLZ Pr'!C2667 = "", "", 'CLZ Pr'!C2667)</f>
        <v/>
      </c>
      <c r="B2667">
        <f>'CLZ Pr'!O2667</f>
        <v>0</v>
      </c>
      <c r="C2667" s="14">
        <f>'CLZ Pr'!H2667</f>
        <v>0</v>
      </c>
      <c r="D2667">
        <f>'CLZ Pr'!W2667</f>
        <v>0</v>
      </c>
      <c r="E2667">
        <f>'CLZ Pr'!B2667</f>
        <v>0</v>
      </c>
      <c r="F2667">
        <f>'CLZ Pr'!N2667</f>
        <v>0</v>
      </c>
      <c r="G2667">
        <f>'CLZ Pr'!X2667</f>
        <v>0</v>
      </c>
      <c r="H2667">
        <f>'CLZ Pr'!E2667</f>
        <v>0</v>
      </c>
      <c r="I2667">
        <f>'CLZ Pr'!U2667</f>
        <v>0</v>
      </c>
    </row>
    <row r="2668" spans="1:9">
      <c r="A2668" s="13" t="str">
        <f>IF('CLZ Pr'!C2668 = "", "", 'CLZ Pr'!C2668)</f>
        <v/>
      </c>
      <c r="B2668">
        <f>'CLZ Pr'!O2668</f>
        <v>0</v>
      </c>
      <c r="C2668" s="14">
        <f>'CLZ Pr'!H2668</f>
        <v>0</v>
      </c>
      <c r="D2668">
        <f>'CLZ Pr'!W2668</f>
        <v>0</v>
      </c>
      <c r="E2668">
        <f>'CLZ Pr'!B2668</f>
        <v>0</v>
      </c>
      <c r="F2668">
        <f>'CLZ Pr'!N2668</f>
        <v>0</v>
      </c>
      <c r="G2668">
        <f>'CLZ Pr'!X2668</f>
        <v>0</v>
      </c>
      <c r="H2668">
        <f>'CLZ Pr'!E2668</f>
        <v>0</v>
      </c>
      <c r="I2668">
        <f>'CLZ Pr'!U2668</f>
        <v>0</v>
      </c>
    </row>
    <row r="2669" spans="1:9">
      <c r="A2669" s="13" t="str">
        <f>IF('CLZ Pr'!C2669 = "", "", 'CLZ Pr'!C2669)</f>
        <v/>
      </c>
      <c r="B2669">
        <f>'CLZ Pr'!O2669</f>
        <v>0</v>
      </c>
      <c r="C2669" s="14">
        <f>'CLZ Pr'!H2669</f>
        <v>0</v>
      </c>
      <c r="D2669">
        <f>'CLZ Pr'!W2669</f>
        <v>0</v>
      </c>
      <c r="E2669">
        <f>'CLZ Pr'!B2669</f>
        <v>0</v>
      </c>
      <c r="F2669">
        <f>'CLZ Pr'!N2669</f>
        <v>0</v>
      </c>
      <c r="G2669">
        <f>'CLZ Pr'!X2669</f>
        <v>0</v>
      </c>
      <c r="H2669">
        <f>'CLZ Pr'!E2669</f>
        <v>0</v>
      </c>
      <c r="I2669">
        <f>'CLZ Pr'!U2669</f>
        <v>0</v>
      </c>
    </row>
    <row r="2670" spans="1:9">
      <c r="A2670" s="13" t="str">
        <f>IF('CLZ Pr'!C2670 = "", "", 'CLZ Pr'!C2670)</f>
        <v/>
      </c>
      <c r="B2670">
        <f>'CLZ Pr'!O2670</f>
        <v>0</v>
      </c>
      <c r="C2670" s="14">
        <f>'CLZ Pr'!H2670</f>
        <v>0</v>
      </c>
      <c r="D2670">
        <f>'CLZ Pr'!W2670</f>
        <v>0</v>
      </c>
      <c r="E2670">
        <f>'CLZ Pr'!B2670</f>
        <v>0</v>
      </c>
      <c r="F2670">
        <f>'CLZ Pr'!N2670</f>
        <v>0</v>
      </c>
      <c r="G2670">
        <f>'CLZ Pr'!X2670</f>
        <v>0</v>
      </c>
      <c r="H2670">
        <f>'CLZ Pr'!E2670</f>
        <v>0</v>
      </c>
      <c r="I2670">
        <f>'CLZ Pr'!U2670</f>
        <v>0</v>
      </c>
    </row>
    <row r="2671" spans="1:9">
      <c r="A2671" s="13" t="str">
        <f>IF('CLZ Pr'!C2671 = "", "", 'CLZ Pr'!C2671)</f>
        <v/>
      </c>
      <c r="B2671">
        <f>'CLZ Pr'!O2671</f>
        <v>0</v>
      </c>
      <c r="C2671" s="14">
        <f>'CLZ Pr'!H2671</f>
        <v>0</v>
      </c>
      <c r="D2671">
        <f>'CLZ Pr'!W2671</f>
        <v>0</v>
      </c>
      <c r="E2671">
        <f>'CLZ Pr'!B2671</f>
        <v>0</v>
      </c>
      <c r="F2671">
        <f>'CLZ Pr'!N2671</f>
        <v>0</v>
      </c>
      <c r="G2671">
        <f>'CLZ Pr'!X2671</f>
        <v>0</v>
      </c>
      <c r="H2671">
        <f>'CLZ Pr'!E2671</f>
        <v>0</v>
      </c>
      <c r="I2671">
        <f>'CLZ Pr'!U2671</f>
        <v>0</v>
      </c>
    </row>
    <row r="2672" spans="1:9">
      <c r="A2672" s="13" t="str">
        <f>IF('CLZ Pr'!C2672 = "", "", 'CLZ Pr'!C2672)</f>
        <v/>
      </c>
      <c r="B2672">
        <f>'CLZ Pr'!O2672</f>
        <v>0</v>
      </c>
      <c r="C2672" s="14">
        <f>'CLZ Pr'!H2672</f>
        <v>0</v>
      </c>
      <c r="D2672">
        <f>'CLZ Pr'!W2672</f>
        <v>0</v>
      </c>
      <c r="E2672">
        <f>'CLZ Pr'!B2672</f>
        <v>0</v>
      </c>
      <c r="F2672">
        <f>'CLZ Pr'!N2672</f>
        <v>0</v>
      </c>
      <c r="G2672">
        <f>'CLZ Pr'!X2672</f>
        <v>0</v>
      </c>
      <c r="H2672">
        <f>'CLZ Pr'!E2672</f>
        <v>0</v>
      </c>
      <c r="I2672">
        <f>'CLZ Pr'!U2672</f>
        <v>0</v>
      </c>
    </row>
    <row r="2673" spans="1:9">
      <c r="A2673" s="13" t="str">
        <f>IF('CLZ Pr'!C2673 = "", "", 'CLZ Pr'!C2673)</f>
        <v/>
      </c>
      <c r="B2673">
        <f>'CLZ Pr'!O2673</f>
        <v>0</v>
      </c>
      <c r="C2673" s="14">
        <f>'CLZ Pr'!H2673</f>
        <v>0</v>
      </c>
      <c r="D2673">
        <f>'CLZ Pr'!W2673</f>
        <v>0</v>
      </c>
      <c r="E2673">
        <f>'CLZ Pr'!B2673</f>
        <v>0</v>
      </c>
      <c r="F2673">
        <f>'CLZ Pr'!N2673</f>
        <v>0</v>
      </c>
      <c r="G2673">
        <f>'CLZ Pr'!X2673</f>
        <v>0</v>
      </c>
      <c r="H2673">
        <f>'CLZ Pr'!E2673</f>
        <v>0</v>
      </c>
      <c r="I2673">
        <f>'CLZ Pr'!U2673</f>
        <v>0</v>
      </c>
    </row>
    <row r="2674" spans="1:9">
      <c r="A2674" s="13" t="str">
        <f>IF('CLZ Pr'!C2674 = "", "", 'CLZ Pr'!C2674)</f>
        <v/>
      </c>
      <c r="B2674">
        <f>'CLZ Pr'!O2674</f>
        <v>0</v>
      </c>
      <c r="C2674" s="14">
        <f>'CLZ Pr'!H2674</f>
        <v>0</v>
      </c>
      <c r="D2674">
        <f>'CLZ Pr'!W2674</f>
        <v>0</v>
      </c>
      <c r="E2674">
        <f>'CLZ Pr'!B2674</f>
        <v>0</v>
      </c>
      <c r="F2674">
        <f>'CLZ Pr'!N2674</f>
        <v>0</v>
      </c>
      <c r="G2674">
        <f>'CLZ Pr'!X2674</f>
        <v>0</v>
      </c>
      <c r="H2674">
        <f>'CLZ Pr'!E2674</f>
        <v>0</v>
      </c>
      <c r="I2674">
        <f>'CLZ Pr'!U2674</f>
        <v>0</v>
      </c>
    </row>
    <row r="2675" spans="1:9">
      <c r="A2675" s="13" t="str">
        <f>IF('CLZ Pr'!C2675 = "", "", 'CLZ Pr'!C2675)</f>
        <v/>
      </c>
      <c r="B2675">
        <f>'CLZ Pr'!O2675</f>
        <v>0</v>
      </c>
      <c r="C2675" s="14">
        <f>'CLZ Pr'!H2675</f>
        <v>0</v>
      </c>
      <c r="D2675">
        <f>'CLZ Pr'!W2675</f>
        <v>0</v>
      </c>
      <c r="E2675">
        <f>'CLZ Pr'!B2675</f>
        <v>0</v>
      </c>
      <c r="F2675">
        <f>'CLZ Pr'!N2675</f>
        <v>0</v>
      </c>
      <c r="G2675">
        <f>'CLZ Pr'!X2675</f>
        <v>0</v>
      </c>
      <c r="H2675">
        <f>'CLZ Pr'!E2675</f>
        <v>0</v>
      </c>
      <c r="I2675">
        <f>'CLZ Pr'!U2675</f>
        <v>0</v>
      </c>
    </row>
    <row r="2676" spans="1:9">
      <c r="A2676" s="13" t="str">
        <f>IF('CLZ Pr'!C2676 = "", "", 'CLZ Pr'!C2676)</f>
        <v/>
      </c>
      <c r="B2676">
        <f>'CLZ Pr'!O2676</f>
        <v>0</v>
      </c>
      <c r="C2676" s="14">
        <f>'CLZ Pr'!H2676</f>
        <v>0</v>
      </c>
      <c r="D2676">
        <f>'CLZ Pr'!W2676</f>
        <v>0</v>
      </c>
      <c r="E2676">
        <f>'CLZ Pr'!B2676</f>
        <v>0</v>
      </c>
      <c r="F2676">
        <f>'CLZ Pr'!N2676</f>
        <v>0</v>
      </c>
      <c r="G2676">
        <f>'CLZ Pr'!X2676</f>
        <v>0</v>
      </c>
      <c r="H2676">
        <f>'CLZ Pr'!E2676</f>
        <v>0</v>
      </c>
      <c r="I2676">
        <f>'CLZ Pr'!U2676</f>
        <v>0</v>
      </c>
    </row>
    <row r="2677" spans="1:9">
      <c r="A2677" s="13" t="str">
        <f>IF('CLZ Pr'!C2677 = "", "", 'CLZ Pr'!C2677)</f>
        <v/>
      </c>
      <c r="B2677">
        <f>'CLZ Pr'!O2677</f>
        <v>0</v>
      </c>
      <c r="C2677" s="14">
        <f>'CLZ Pr'!H2677</f>
        <v>0</v>
      </c>
      <c r="D2677">
        <f>'CLZ Pr'!W2677</f>
        <v>0</v>
      </c>
      <c r="E2677">
        <f>'CLZ Pr'!B2677</f>
        <v>0</v>
      </c>
      <c r="F2677">
        <f>'CLZ Pr'!N2677</f>
        <v>0</v>
      </c>
      <c r="G2677">
        <f>'CLZ Pr'!X2677</f>
        <v>0</v>
      </c>
      <c r="H2677">
        <f>'CLZ Pr'!E2677</f>
        <v>0</v>
      </c>
      <c r="I2677">
        <f>'CLZ Pr'!U2677</f>
        <v>0</v>
      </c>
    </row>
    <row r="2678" spans="1:9">
      <c r="A2678" s="13" t="str">
        <f>IF('CLZ Pr'!C2678 = "", "", 'CLZ Pr'!C2678)</f>
        <v/>
      </c>
      <c r="B2678">
        <f>'CLZ Pr'!O2678</f>
        <v>0</v>
      </c>
      <c r="C2678" s="14">
        <f>'CLZ Pr'!H2678</f>
        <v>0</v>
      </c>
      <c r="D2678">
        <f>'CLZ Pr'!W2678</f>
        <v>0</v>
      </c>
      <c r="E2678">
        <f>'CLZ Pr'!B2678</f>
        <v>0</v>
      </c>
      <c r="F2678">
        <f>'CLZ Pr'!N2678</f>
        <v>0</v>
      </c>
      <c r="G2678">
        <f>'CLZ Pr'!X2678</f>
        <v>0</v>
      </c>
      <c r="H2678">
        <f>'CLZ Pr'!E2678</f>
        <v>0</v>
      </c>
      <c r="I2678">
        <f>'CLZ Pr'!U2678</f>
        <v>0</v>
      </c>
    </row>
    <row r="2679" spans="1:9">
      <c r="A2679" s="13" t="str">
        <f>IF('CLZ Pr'!C2679 = "", "", 'CLZ Pr'!C2679)</f>
        <v/>
      </c>
      <c r="B2679">
        <f>'CLZ Pr'!O2679</f>
        <v>0</v>
      </c>
      <c r="C2679" s="14">
        <f>'CLZ Pr'!H2679</f>
        <v>0</v>
      </c>
      <c r="D2679">
        <f>'CLZ Pr'!W2679</f>
        <v>0</v>
      </c>
      <c r="E2679">
        <f>'CLZ Pr'!B2679</f>
        <v>0</v>
      </c>
      <c r="F2679">
        <f>'CLZ Pr'!N2679</f>
        <v>0</v>
      </c>
      <c r="G2679">
        <f>'CLZ Pr'!X2679</f>
        <v>0</v>
      </c>
      <c r="H2679">
        <f>'CLZ Pr'!E2679</f>
        <v>0</v>
      </c>
      <c r="I2679">
        <f>'CLZ Pr'!U2679</f>
        <v>0</v>
      </c>
    </row>
    <row r="2680" spans="1:9">
      <c r="A2680" s="13" t="str">
        <f>IF('CLZ Pr'!C2680 = "", "", 'CLZ Pr'!C2680)</f>
        <v/>
      </c>
      <c r="B2680">
        <f>'CLZ Pr'!O2680</f>
        <v>0</v>
      </c>
      <c r="C2680" s="14">
        <f>'CLZ Pr'!H2680</f>
        <v>0</v>
      </c>
      <c r="D2680">
        <f>'CLZ Pr'!W2680</f>
        <v>0</v>
      </c>
      <c r="E2680">
        <f>'CLZ Pr'!B2680</f>
        <v>0</v>
      </c>
      <c r="F2680">
        <f>'CLZ Pr'!N2680</f>
        <v>0</v>
      </c>
      <c r="G2680">
        <f>'CLZ Pr'!X2680</f>
        <v>0</v>
      </c>
      <c r="H2680">
        <f>'CLZ Pr'!E2680</f>
        <v>0</v>
      </c>
      <c r="I2680">
        <f>'CLZ Pr'!U2680</f>
        <v>0</v>
      </c>
    </row>
    <row r="2681" spans="1:9">
      <c r="A2681" s="13" t="str">
        <f>IF('CLZ Pr'!C2681 = "", "", 'CLZ Pr'!C2681)</f>
        <v/>
      </c>
      <c r="B2681">
        <f>'CLZ Pr'!O2681</f>
        <v>0</v>
      </c>
      <c r="C2681" s="14">
        <f>'CLZ Pr'!H2681</f>
        <v>0</v>
      </c>
      <c r="D2681">
        <f>'CLZ Pr'!W2681</f>
        <v>0</v>
      </c>
      <c r="E2681">
        <f>'CLZ Pr'!B2681</f>
        <v>0</v>
      </c>
      <c r="F2681">
        <f>'CLZ Pr'!N2681</f>
        <v>0</v>
      </c>
      <c r="G2681">
        <f>'CLZ Pr'!X2681</f>
        <v>0</v>
      </c>
      <c r="H2681">
        <f>'CLZ Pr'!E2681</f>
        <v>0</v>
      </c>
      <c r="I2681">
        <f>'CLZ Pr'!U2681</f>
        <v>0</v>
      </c>
    </row>
    <row r="2682" spans="1:9">
      <c r="A2682" s="13" t="str">
        <f>IF('CLZ Pr'!C2682 = "", "", 'CLZ Pr'!C2682)</f>
        <v/>
      </c>
      <c r="B2682">
        <f>'CLZ Pr'!O2682</f>
        <v>0</v>
      </c>
      <c r="C2682" s="14">
        <f>'CLZ Pr'!H2682</f>
        <v>0</v>
      </c>
      <c r="D2682">
        <f>'CLZ Pr'!W2682</f>
        <v>0</v>
      </c>
      <c r="E2682">
        <f>'CLZ Pr'!B2682</f>
        <v>0</v>
      </c>
      <c r="F2682">
        <f>'CLZ Pr'!N2682</f>
        <v>0</v>
      </c>
      <c r="G2682">
        <f>'CLZ Pr'!X2682</f>
        <v>0</v>
      </c>
      <c r="H2682">
        <f>'CLZ Pr'!E2682</f>
        <v>0</v>
      </c>
      <c r="I2682">
        <f>'CLZ Pr'!U2682</f>
        <v>0</v>
      </c>
    </row>
    <row r="2683" spans="1:9">
      <c r="A2683" s="13" t="str">
        <f>IF('CLZ Pr'!C2683 = "", "", 'CLZ Pr'!C2683)</f>
        <v/>
      </c>
      <c r="B2683">
        <f>'CLZ Pr'!O2683</f>
        <v>0</v>
      </c>
      <c r="C2683" s="14">
        <f>'CLZ Pr'!H2683</f>
        <v>0</v>
      </c>
      <c r="D2683">
        <f>'CLZ Pr'!W2683</f>
        <v>0</v>
      </c>
      <c r="E2683">
        <f>'CLZ Pr'!B2683</f>
        <v>0</v>
      </c>
      <c r="F2683">
        <f>'CLZ Pr'!N2683</f>
        <v>0</v>
      </c>
      <c r="G2683">
        <f>'CLZ Pr'!X2683</f>
        <v>0</v>
      </c>
      <c r="H2683">
        <f>'CLZ Pr'!E2683</f>
        <v>0</v>
      </c>
      <c r="I2683">
        <f>'CLZ Pr'!U2683</f>
        <v>0</v>
      </c>
    </row>
    <row r="2684" spans="1:9">
      <c r="A2684" s="13" t="str">
        <f>IF('CLZ Pr'!C2684 = "", "", 'CLZ Pr'!C2684)</f>
        <v/>
      </c>
      <c r="B2684">
        <f>'CLZ Pr'!O2684</f>
        <v>0</v>
      </c>
      <c r="C2684" s="14">
        <f>'CLZ Pr'!H2684</f>
        <v>0</v>
      </c>
      <c r="D2684">
        <f>'CLZ Pr'!W2684</f>
        <v>0</v>
      </c>
      <c r="E2684">
        <f>'CLZ Pr'!B2684</f>
        <v>0</v>
      </c>
      <c r="F2684">
        <f>'CLZ Pr'!N2684</f>
        <v>0</v>
      </c>
      <c r="G2684">
        <f>'CLZ Pr'!X2684</f>
        <v>0</v>
      </c>
      <c r="H2684">
        <f>'CLZ Pr'!E2684</f>
        <v>0</v>
      </c>
      <c r="I2684">
        <f>'CLZ Pr'!U2684</f>
        <v>0</v>
      </c>
    </row>
    <row r="2685" spans="1:9">
      <c r="A2685" s="13" t="str">
        <f>IF('CLZ Pr'!C2685 = "", "", 'CLZ Pr'!C2685)</f>
        <v/>
      </c>
      <c r="B2685">
        <f>'CLZ Pr'!O2685</f>
        <v>0</v>
      </c>
      <c r="C2685" s="14">
        <f>'CLZ Pr'!H2685</f>
        <v>0</v>
      </c>
      <c r="D2685">
        <f>'CLZ Pr'!W2685</f>
        <v>0</v>
      </c>
      <c r="E2685">
        <f>'CLZ Pr'!B2685</f>
        <v>0</v>
      </c>
      <c r="F2685">
        <f>'CLZ Pr'!N2685</f>
        <v>0</v>
      </c>
      <c r="G2685">
        <f>'CLZ Pr'!X2685</f>
        <v>0</v>
      </c>
      <c r="H2685">
        <f>'CLZ Pr'!E2685</f>
        <v>0</v>
      </c>
      <c r="I2685">
        <f>'CLZ Pr'!U2685</f>
        <v>0</v>
      </c>
    </row>
    <row r="2686" spans="1:9">
      <c r="A2686" s="13" t="str">
        <f>IF('CLZ Pr'!C2686 = "", "", 'CLZ Pr'!C2686)</f>
        <v/>
      </c>
      <c r="B2686">
        <f>'CLZ Pr'!O2686</f>
        <v>0</v>
      </c>
      <c r="C2686" s="14">
        <f>'CLZ Pr'!H2686</f>
        <v>0</v>
      </c>
      <c r="D2686">
        <f>'CLZ Pr'!W2686</f>
        <v>0</v>
      </c>
      <c r="E2686">
        <f>'CLZ Pr'!B2686</f>
        <v>0</v>
      </c>
      <c r="F2686">
        <f>'CLZ Pr'!N2686</f>
        <v>0</v>
      </c>
      <c r="G2686">
        <f>'CLZ Pr'!X2686</f>
        <v>0</v>
      </c>
      <c r="H2686">
        <f>'CLZ Pr'!E2686</f>
        <v>0</v>
      </c>
      <c r="I2686">
        <f>'CLZ Pr'!U2686</f>
        <v>0</v>
      </c>
    </row>
    <row r="2687" spans="1:9">
      <c r="A2687" s="13" t="str">
        <f>IF('CLZ Pr'!C2687 = "", "", 'CLZ Pr'!C2687)</f>
        <v/>
      </c>
      <c r="B2687">
        <f>'CLZ Pr'!O2687</f>
        <v>0</v>
      </c>
      <c r="C2687" s="14">
        <f>'CLZ Pr'!H2687</f>
        <v>0</v>
      </c>
      <c r="D2687">
        <f>'CLZ Pr'!W2687</f>
        <v>0</v>
      </c>
      <c r="E2687">
        <f>'CLZ Pr'!B2687</f>
        <v>0</v>
      </c>
      <c r="F2687">
        <f>'CLZ Pr'!N2687</f>
        <v>0</v>
      </c>
      <c r="G2687">
        <f>'CLZ Pr'!X2687</f>
        <v>0</v>
      </c>
      <c r="H2687">
        <f>'CLZ Pr'!E2687</f>
        <v>0</v>
      </c>
      <c r="I2687">
        <f>'CLZ Pr'!U2687</f>
        <v>0</v>
      </c>
    </row>
    <row r="2688" spans="1:9">
      <c r="A2688" s="13" t="str">
        <f>IF('CLZ Pr'!C2688 = "", "", 'CLZ Pr'!C2688)</f>
        <v/>
      </c>
      <c r="B2688">
        <f>'CLZ Pr'!O2688</f>
        <v>0</v>
      </c>
      <c r="C2688" s="14">
        <f>'CLZ Pr'!H2688</f>
        <v>0</v>
      </c>
      <c r="D2688">
        <f>'CLZ Pr'!W2688</f>
        <v>0</v>
      </c>
      <c r="E2688">
        <f>'CLZ Pr'!B2688</f>
        <v>0</v>
      </c>
      <c r="F2688">
        <f>'CLZ Pr'!N2688</f>
        <v>0</v>
      </c>
      <c r="G2688">
        <f>'CLZ Pr'!X2688</f>
        <v>0</v>
      </c>
      <c r="H2688">
        <f>'CLZ Pr'!E2688</f>
        <v>0</v>
      </c>
      <c r="I2688">
        <f>'CLZ Pr'!U2688</f>
        <v>0</v>
      </c>
    </row>
    <row r="2689" spans="1:9">
      <c r="A2689" s="13" t="str">
        <f>IF('CLZ Pr'!C2689 = "", "", 'CLZ Pr'!C2689)</f>
        <v/>
      </c>
      <c r="B2689">
        <f>'CLZ Pr'!O2689</f>
        <v>0</v>
      </c>
      <c r="C2689" s="14">
        <f>'CLZ Pr'!H2689</f>
        <v>0</v>
      </c>
      <c r="D2689">
        <f>'CLZ Pr'!W2689</f>
        <v>0</v>
      </c>
      <c r="E2689">
        <f>'CLZ Pr'!B2689</f>
        <v>0</v>
      </c>
      <c r="F2689">
        <f>'CLZ Pr'!N2689</f>
        <v>0</v>
      </c>
      <c r="G2689">
        <f>'CLZ Pr'!X2689</f>
        <v>0</v>
      </c>
      <c r="H2689">
        <f>'CLZ Pr'!E2689</f>
        <v>0</v>
      </c>
      <c r="I2689">
        <f>'CLZ Pr'!U2689</f>
        <v>0</v>
      </c>
    </row>
    <row r="2690" spans="1:9">
      <c r="A2690" s="13" t="str">
        <f>IF('CLZ Pr'!C2690 = "", "", 'CLZ Pr'!C2690)</f>
        <v/>
      </c>
      <c r="B2690">
        <f>'CLZ Pr'!O2690</f>
        <v>0</v>
      </c>
      <c r="C2690" s="14">
        <f>'CLZ Pr'!H2690</f>
        <v>0</v>
      </c>
      <c r="D2690">
        <f>'CLZ Pr'!W2690</f>
        <v>0</v>
      </c>
      <c r="E2690">
        <f>'CLZ Pr'!B2690</f>
        <v>0</v>
      </c>
      <c r="F2690">
        <f>'CLZ Pr'!N2690</f>
        <v>0</v>
      </c>
      <c r="G2690">
        <f>'CLZ Pr'!X2690</f>
        <v>0</v>
      </c>
      <c r="H2690">
        <f>'CLZ Pr'!E2690</f>
        <v>0</v>
      </c>
      <c r="I2690">
        <f>'CLZ Pr'!U2690</f>
        <v>0</v>
      </c>
    </row>
    <row r="2691" spans="1:9">
      <c r="A2691" s="13" t="str">
        <f>IF('CLZ Pr'!C2691 = "", "", 'CLZ Pr'!C2691)</f>
        <v/>
      </c>
      <c r="B2691">
        <f>'CLZ Pr'!O2691</f>
        <v>0</v>
      </c>
      <c r="C2691" s="14">
        <f>'CLZ Pr'!H2691</f>
        <v>0</v>
      </c>
      <c r="D2691">
        <f>'CLZ Pr'!W2691</f>
        <v>0</v>
      </c>
      <c r="E2691">
        <f>'CLZ Pr'!B2691</f>
        <v>0</v>
      </c>
      <c r="F2691">
        <f>'CLZ Pr'!N2691</f>
        <v>0</v>
      </c>
      <c r="G2691">
        <f>'CLZ Pr'!X2691</f>
        <v>0</v>
      </c>
      <c r="H2691">
        <f>'CLZ Pr'!E2691</f>
        <v>0</v>
      </c>
      <c r="I2691">
        <f>'CLZ Pr'!U2691</f>
        <v>0</v>
      </c>
    </row>
    <row r="2692" spans="1:9">
      <c r="A2692" s="13" t="str">
        <f>IF('CLZ Pr'!C2692 = "", "", 'CLZ Pr'!C2692)</f>
        <v/>
      </c>
      <c r="B2692">
        <f>'CLZ Pr'!O2692</f>
        <v>0</v>
      </c>
      <c r="C2692" s="14">
        <f>'CLZ Pr'!H2692</f>
        <v>0</v>
      </c>
      <c r="D2692">
        <f>'CLZ Pr'!W2692</f>
        <v>0</v>
      </c>
      <c r="E2692">
        <f>'CLZ Pr'!B2692</f>
        <v>0</v>
      </c>
      <c r="F2692">
        <f>'CLZ Pr'!N2692</f>
        <v>0</v>
      </c>
      <c r="G2692">
        <f>'CLZ Pr'!X2692</f>
        <v>0</v>
      </c>
      <c r="H2692">
        <f>'CLZ Pr'!E2692</f>
        <v>0</v>
      </c>
      <c r="I2692">
        <f>'CLZ Pr'!U2692</f>
        <v>0</v>
      </c>
    </row>
    <row r="2693" spans="1:9">
      <c r="A2693" s="13" t="str">
        <f>IF('CLZ Pr'!C2693 = "", "", 'CLZ Pr'!C2693)</f>
        <v/>
      </c>
      <c r="B2693">
        <f>'CLZ Pr'!O2693</f>
        <v>0</v>
      </c>
      <c r="C2693" s="14">
        <f>'CLZ Pr'!H2693</f>
        <v>0</v>
      </c>
      <c r="D2693">
        <f>'CLZ Pr'!W2693</f>
        <v>0</v>
      </c>
      <c r="E2693">
        <f>'CLZ Pr'!B2693</f>
        <v>0</v>
      </c>
      <c r="F2693">
        <f>'CLZ Pr'!N2693</f>
        <v>0</v>
      </c>
      <c r="G2693">
        <f>'CLZ Pr'!X2693</f>
        <v>0</v>
      </c>
      <c r="H2693">
        <f>'CLZ Pr'!E2693</f>
        <v>0</v>
      </c>
      <c r="I2693">
        <f>'CLZ Pr'!U2693</f>
        <v>0</v>
      </c>
    </row>
    <row r="2694" spans="1:9">
      <c r="A2694" s="13" t="str">
        <f>IF('CLZ Pr'!C2694 = "", "", 'CLZ Pr'!C2694)</f>
        <v/>
      </c>
      <c r="B2694">
        <f>'CLZ Pr'!O2694</f>
        <v>0</v>
      </c>
      <c r="C2694" s="14">
        <f>'CLZ Pr'!H2694</f>
        <v>0</v>
      </c>
      <c r="D2694">
        <f>'CLZ Pr'!W2694</f>
        <v>0</v>
      </c>
      <c r="E2694">
        <f>'CLZ Pr'!B2694</f>
        <v>0</v>
      </c>
      <c r="F2694">
        <f>'CLZ Pr'!N2694</f>
        <v>0</v>
      </c>
      <c r="G2694">
        <f>'CLZ Pr'!X2694</f>
        <v>0</v>
      </c>
      <c r="H2694">
        <f>'CLZ Pr'!E2694</f>
        <v>0</v>
      </c>
      <c r="I2694">
        <f>'CLZ Pr'!U2694</f>
        <v>0</v>
      </c>
    </row>
    <row r="2695" spans="1:9">
      <c r="A2695" s="13" t="str">
        <f>IF('CLZ Pr'!C2695 = "", "", 'CLZ Pr'!C2695)</f>
        <v/>
      </c>
      <c r="B2695">
        <f>'CLZ Pr'!O2695</f>
        <v>0</v>
      </c>
      <c r="C2695" s="14">
        <f>'CLZ Pr'!H2695</f>
        <v>0</v>
      </c>
      <c r="D2695">
        <f>'CLZ Pr'!W2695</f>
        <v>0</v>
      </c>
      <c r="E2695">
        <f>'CLZ Pr'!B2695</f>
        <v>0</v>
      </c>
      <c r="F2695">
        <f>'CLZ Pr'!N2695</f>
        <v>0</v>
      </c>
      <c r="G2695">
        <f>'CLZ Pr'!X2695</f>
        <v>0</v>
      </c>
      <c r="H2695">
        <f>'CLZ Pr'!E2695</f>
        <v>0</v>
      </c>
      <c r="I2695">
        <f>'CLZ Pr'!U2695</f>
        <v>0</v>
      </c>
    </row>
    <row r="2696" spans="1:9">
      <c r="A2696" s="13" t="str">
        <f>IF('CLZ Pr'!C2696 = "", "", 'CLZ Pr'!C2696)</f>
        <v/>
      </c>
      <c r="B2696">
        <f>'CLZ Pr'!O2696</f>
        <v>0</v>
      </c>
      <c r="C2696" s="14">
        <f>'CLZ Pr'!H2696</f>
        <v>0</v>
      </c>
      <c r="D2696">
        <f>'CLZ Pr'!W2696</f>
        <v>0</v>
      </c>
      <c r="E2696">
        <f>'CLZ Pr'!B2696</f>
        <v>0</v>
      </c>
      <c r="F2696">
        <f>'CLZ Pr'!N2696</f>
        <v>0</v>
      </c>
      <c r="G2696">
        <f>'CLZ Pr'!X2696</f>
        <v>0</v>
      </c>
      <c r="H2696">
        <f>'CLZ Pr'!E2696</f>
        <v>0</v>
      </c>
      <c r="I2696">
        <f>'CLZ Pr'!U2696</f>
        <v>0</v>
      </c>
    </row>
    <row r="2697" spans="1:9">
      <c r="A2697" s="13" t="str">
        <f>IF('CLZ Pr'!C2697 = "", "", 'CLZ Pr'!C2697)</f>
        <v/>
      </c>
      <c r="B2697">
        <f>'CLZ Pr'!O2697</f>
        <v>0</v>
      </c>
      <c r="C2697" s="14">
        <f>'CLZ Pr'!H2697</f>
        <v>0</v>
      </c>
      <c r="D2697">
        <f>'CLZ Pr'!W2697</f>
        <v>0</v>
      </c>
      <c r="E2697">
        <f>'CLZ Pr'!B2697</f>
        <v>0</v>
      </c>
      <c r="F2697">
        <f>'CLZ Pr'!N2697</f>
        <v>0</v>
      </c>
      <c r="G2697">
        <f>'CLZ Pr'!X2697</f>
        <v>0</v>
      </c>
      <c r="H2697">
        <f>'CLZ Pr'!E2697</f>
        <v>0</v>
      </c>
      <c r="I2697">
        <f>'CLZ Pr'!U2697</f>
        <v>0</v>
      </c>
    </row>
    <row r="2698" spans="1:9">
      <c r="A2698" s="13" t="str">
        <f>IF('CLZ Pr'!C2698 = "", "", 'CLZ Pr'!C2698)</f>
        <v/>
      </c>
      <c r="B2698">
        <f>'CLZ Pr'!O2698</f>
        <v>0</v>
      </c>
      <c r="C2698" s="14">
        <f>'CLZ Pr'!H2698</f>
        <v>0</v>
      </c>
      <c r="D2698">
        <f>'CLZ Pr'!W2698</f>
        <v>0</v>
      </c>
      <c r="E2698">
        <f>'CLZ Pr'!B2698</f>
        <v>0</v>
      </c>
      <c r="F2698">
        <f>'CLZ Pr'!N2698</f>
        <v>0</v>
      </c>
      <c r="G2698">
        <f>'CLZ Pr'!X2698</f>
        <v>0</v>
      </c>
      <c r="H2698">
        <f>'CLZ Pr'!E2698</f>
        <v>0</v>
      </c>
      <c r="I2698">
        <f>'CLZ Pr'!U2698</f>
        <v>0</v>
      </c>
    </row>
    <row r="2699" spans="1:9">
      <c r="A2699" s="13" t="str">
        <f>IF('CLZ Pr'!C2699 = "", "", 'CLZ Pr'!C2699)</f>
        <v/>
      </c>
      <c r="B2699">
        <f>'CLZ Pr'!O2699</f>
        <v>0</v>
      </c>
      <c r="C2699" s="14">
        <f>'CLZ Pr'!H2699</f>
        <v>0</v>
      </c>
      <c r="D2699">
        <f>'CLZ Pr'!W2699</f>
        <v>0</v>
      </c>
      <c r="E2699">
        <f>'CLZ Pr'!B2699</f>
        <v>0</v>
      </c>
      <c r="F2699">
        <f>'CLZ Pr'!N2699</f>
        <v>0</v>
      </c>
      <c r="G2699">
        <f>'CLZ Pr'!X2699</f>
        <v>0</v>
      </c>
      <c r="H2699">
        <f>'CLZ Pr'!E2699</f>
        <v>0</v>
      </c>
      <c r="I2699">
        <f>'CLZ Pr'!U2699</f>
        <v>0</v>
      </c>
    </row>
    <row r="2700" spans="1:9">
      <c r="A2700" s="13" t="str">
        <f>IF('CLZ Pr'!C2700 = "", "", 'CLZ Pr'!C2700)</f>
        <v/>
      </c>
      <c r="B2700">
        <f>'CLZ Pr'!O2700</f>
        <v>0</v>
      </c>
      <c r="C2700" s="14">
        <f>'CLZ Pr'!H2700</f>
        <v>0</v>
      </c>
      <c r="D2700">
        <f>'CLZ Pr'!W2700</f>
        <v>0</v>
      </c>
      <c r="E2700">
        <f>'CLZ Pr'!B2700</f>
        <v>0</v>
      </c>
      <c r="F2700">
        <f>'CLZ Pr'!N2700</f>
        <v>0</v>
      </c>
      <c r="G2700">
        <f>'CLZ Pr'!X2700</f>
        <v>0</v>
      </c>
      <c r="H2700">
        <f>'CLZ Pr'!E2700</f>
        <v>0</v>
      </c>
      <c r="I2700">
        <f>'CLZ Pr'!U2700</f>
        <v>0</v>
      </c>
    </row>
    <row r="2701" spans="1:9">
      <c r="A2701" s="13" t="str">
        <f>IF('CLZ Pr'!C2701 = "", "", 'CLZ Pr'!C2701)</f>
        <v/>
      </c>
      <c r="B2701">
        <f>'CLZ Pr'!O2701</f>
        <v>0</v>
      </c>
      <c r="C2701" s="14">
        <f>'CLZ Pr'!H2701</f>
        <v>0</v>
      </c>
      <c r="D2701">
        <f>'CLZ Pr'!W2701</f>
        <v>0</v>
      </c>
      <c r="E2701">
        <f>'CLZ Pr'!B2701</f>
        <v>0</v>
      </c>
      <c r="F2701">
        <f>'CLZ Pr'!N2701</f>
        <v>0</v>
      </c>
      <c r="G2701">
        <f>'CLZ Pr'!X2701</f>
        <v>0</v>
      </c>
      <c r="H2701">
        <f>'CLZ Pr'!E2701</f>
        <v>0</v>
      </c>
      <c r="I2701">
        <f>'CLZ Pr'!U2701</f>
        <v>0</v>
      </c>
    </row>
    <row r="2702" spans="1:9">
      <c r="A2702" s="13" t="str">
        <f>IF('CLZ Pr'!C2702 = "", "", 'CLZ Pr'!C2702)</f>
        <v/>
      </c>
      <c r="B2702">
        <f>'CLZ Pr'!O2702</f>
        <v>0</v>
      </c>
      <c r="C2702" s="14">
        <f>'CLZ Pr'!H2702</f>
        <v>0</v>
      </c>
      <c r="D2702">
        <f>'CLZ Pr'!W2702</f>
        <v>0</v>
      </c>
      <c r="E2702">
        <f>'CLZ Pr'!B2702</f>
        <v>0</v>
      </c>
      <c r="F2702">
        <f>'CLZ Pr'!N2702</f>
        <v>0</v>
      </c>
      <c r="G2702">
        <f>'CLZ Pr'!X2702</f>
        <v>0</v>
      </c>
      <c r="H2702">
        <f>'CLZ Pr'!E2702</f>
        <v>0</v>
      </c>
      <c r="I2702">
        <f>'CLZ Pr'!U2702</f>
        <v>0</v>
      </c>
    </row>
    <row r="2703" spans="1:9">
      <c r="A2703" s="13" t="str">
        <f>IF('CLZ Pr'!C2703 = "", "", 'CLZ Pr'!C2703)</f>
        <v/>
      </c>
      <c r="B2703">
        <f>'CLZ Pr'!O2703</f>
        <v>0</v>
      </c>
      <c r="C2703" s="14">
        <f>'CLZ Pr'!H2703</f>
        <v>0</v>
      </c>
      <c r="D2703">
        <f>'CLZ Pr'!W2703</f>
        <v>0</v>
      </c>
      <c r="E2703">
        <f>'CLZ Pr'!B2703</f>
        <v>0</v>
      </c>
      <c r="F2703">
        <f>'CLZ Pr'!N2703</f>
        <v>0</v>
      </c>
      <c r="G2703">
        <f>'CLZ Pr'!X2703</f>
        <v>0</v>
      </c>
      <c r="H2703">
        <f>'CLZ Pr'!E2703</f>
        <v>0</v>
      </c>
      <c r="I2703">
        <f>'CLZ Pr'!U2703</f>
        <v>0</v>
      </c>
    </row>
    <row r="2704" spans="1:9">
      <c r="A2704" s="13" t="str">
        <f>IF('CLZ Pr'!C2704 = "", "", 'CLZ Pr'!C2704)</f>
        <v/>
      </c>
      <c r="B2704">
        <f>'CLZ Pr'!O2704</f>
        <v>0</v>
      </c>
      <c r="C2704" s="14">
        <f>'CLZ Pr'!H2704</f>
        <v>0</v>
      </c>
      <c r="D2704">
        <f>'CLZ Pr'!W2704</f>
        <v>0</v>
      </c>
      <c r="E2704">
        <f>'CLZ Pr'!B2704</f>
        <v>0</v>
      </c>
      <c r="F2704">
        <f>'CLZ Pr'!N2704</f>
        <v>0</v>
      </c>
      <c r="G2704">
        <f>'CLZ Pr'!X2704</f>
        <v>0</v>
      </c>
      <c r="H2704">
        <f>'CLZ Pr'!E2704</f>
        <v>0</v>
      </c>
      <c r="I2704">
        <f>'CLZ Pr'!U2704</f>
        <v>0</v>
      </c>
    </row>
    <row r="2705" spans="1:9">
      <c r="A2705" s="13" t="str">
        <f>IF('CLZ Pr'!C2705 = "", "", 'CLZ Pr'!C2705)</f>
        <v/>
      </c>
      <c r="B2705">
        <f>'CLZ Pr'!O2705</f>
        <v>0</v>
      </c>
      <c r="C2705" s="14">
        <f>'CLZ Pr'!H2705</f>
        <v>0</v>
      </c>
      <c r="D2705">
        <f>'CLZ Pr'!W2705</f>
        <v>0</v>
      </c>
      <c r="E2705">
        <f>'CLZ Pr'!B2705</f>
        <v>0</v>
      </c>
      <c r="F2705">
        <f>'CLZ Pr'!N2705</f>
        <v>0</v>
      </c>
      <c r="G2705">
        <f>'CLZ Pr'!X2705</f>
        <v>0</v>
      </c>
      <c r="H2705">
        <f>'CLZ Pr'!E2705</f>
        <v>0</v>
      </c>
      <c r="I2705">
        <f>'CLZ Pr'!U2705</f>
        <v>0</v>
      </c>
    </row>
    <row r="2706" spans="1:9">
      <c r="A2706" s="13" t="str">
        <f>IF('CLZ Pr'!C2706 = "", "", 'CLZ Pr'!C2706)</f>
        <v/>
      </c>
      <c r="B2706">
        <f>'CLZ Pr'!O2706</f>
        <v>0</v>
      </c>
      <c r="C2706" s="14">
        <f>'CLZ Pr'!H2706</f>
        <v>0</v>
      </c>
      <c r="D2706">
        <f>'CLZ Pr'!W2706</f>
        <v>0</v>
      </c>
      <c r="E2706">
        <f>'CLZ Pr'!B2706</f>
        <v>0</v>
      </c>
      <c r="F2706">
        <f>'CLZ Pr'!N2706</f>
        <v>0</v>
      </c>
      <c r="G2706">
        <f>'CLZ Pr'!X2706</f>
        <v>0</v>
      </c>
      <c r="H2706">
        <f>'CLZ Pr'!E2706</f>
        <v>0</v>
      </c>
      <c r="I2706">
        <f>'CLZ Pr'!U2706</f>
        <v>0</v>
      </c>
    </row>
    <row r="2707" spans="1:9">
      <c r="A2707" s="13" t="str">
        <f>IF('CLZ Pr'!C2707 = "", "", 'CLZ Pr'!C2707)</f>
        <v/>
      </c>
      <c r="B2707">
        <f>'CLZ Pr'!O2707</f>
        <v>0</v>
      </c>
      <c r="C2707" s="14">
        <f>'CLZ Pr'!H2707</f>
        <v>0</v>
      </c>
      <c r="D2707">
        <f>'CLZ Pr'!W2707</f>
        <v>0</v>
      </c>
      <c r="E2707">
        <f>'CLZ Pr'!B2707</f>
        <v>0</v>
      </c>
      <c r="F2707">
        <f>'CLZ Pr'!N2707</f>
        <v>0</v>
      </c>
      <c r="G2707">
        <f>'CLZ Pr'!X2707</f>
        <v>0</v>
      </c>
      <c r="H2707">
        <f>'CLZ Pr'!E2707</f>
        <v>0</v>
      </c>
      <c r="I2707">
        <f>'CLZ Pr'!U2707</f>
        <v>0</v>
      </c>
    </row>
    <row r="2708" spans="1:9">
      <c r="A2708" s="13" t="str">
        <f>IF('CLZ Pr'!C2708 = "", "", 'CLZ Pr'!C2708)</f>
        <v/>
      </c>
      <c r="B2708">
        <f>'CLZ Pr'!O2708</f>
        <v>0</v>
      </c>
      <c r="C2708" s="14">
        <f>'CLZ Pr'!H2708</f>
        <v>0</v>
      </c>
      <c r="D2708">
        <f>'CLZ Pr'!W2708</f>
        <v>0</v>
      </c>
      <c r="E2708">
        <f>'CLZ Pr'!B2708</f>
        <v>0</v>
      </c>
      <c r="F2708">
        <f>'CLZ Pr'!N2708</f>
        <v>0</v>
      </c>
      <c r="G2708">
        <f>'CLZ Pr'!X2708</f>
        <v>0</v>
      </c>
      <c r="H2708">
        <f>'CLZ Pr'!E2708</f>
        <v>0</v>
      </c>
      <c r="I2708">
        <f>'CLZ Pr'!U2708</f>
        <v>0</v>
      </c>
    </row>
    <row r="2709" spans="1:9">
      <c r="A2709" s="13" t="str">
        <f>IF('CLZ Pr'!C2709 = "", "", 'CLZ Pr'!C2709)</f>
        <v/>
      </c>
      <c r="B2709">
        <f>'CLZ Pr'!O2709</f>
        <v>0</v>
      </c>
      <c r="C2709" s="14">
        <f>'CLZ Pr'!H2709</f>
        <v>0</v>
      </c>
      <c r="D2709">
        <f>'CLZ Pr'!W2709</f>
        <v>0</v>
      </c>
      <c r="E2709">
        <f>'CLZ Pr'!B2709</f>
        <v>0</v>
      </c>
      <c r="F2709">
        <f>'CLZ Pr'!N2709</f>
        <v>0</v>
      </c>
      <c r="G2709">
        <f>'CLZ Pr'!X2709</f>
        <v>0</v>
      </c>
      <c r="H2709">
        <f>'CLZ Pr'!E2709</f>
        <v>0</v>
      </c>
      <c r="I2709">
        <f>'CLZ Pr'!U2709</f>
        <v>0</v>
      </c>
    </row>
    <row r="2710" spans="1:9">
      <c r="A2710" s="13" t="str">
        <f>IF('CLZ Pr'!C2710 = "", "", 'CLZ Pr'!C2710)</f>
        <v/>
      </c>
      <c r="B2710">
        <f>'CLZ Pr'!O2710</f>
        <v>0</v>
      </c>
      <c r="C2710" s="14">
        <f>'CLZ Pr'!H2710</f>
        <v>0</v>
      </c>
      <c r="D2710">
        <f>'CLZ Pr'!W2710</f>
        <v>0</v>
      </c>
      <c r="E2710">
        <f>'CLZ Pr'!B2710</f>
        <v>0</v>
      </c>
      <c r="F2710">
        <f>'CLZ Pr'!N2710</f>
        <v>0</v>
      </c>
      <c r="G2710">
        <f>'CLZ Pr'!X2710</f>
        <v>0</v>
      </c>
      <c r="H2710">
        <f>'CLZ Pr'!E2710</f>
        <v>0</v>
      </c>
      <c r="I2710">
        <f>'CLZ Pr'!U2710</f>
        <v>0</v>
      </c>
    </row>
    <row r="2711" spans="1:9">
      <c r="A2711" s="13" t="str">
        <f>IF('CLZ Pr'!C2711 = "", "", 'CLZ Pr'!C2711)</f>
        <v/>
      </c>
      <c r="B2711">
        <f>'CLZ Pr'!O2711</f>
        <v>0</v>
      </c>
      <c r="C2711" s="14">
        <f>'CLZ Pr'!H2711</f>
        <v>0</v>
      </c>
      <c r="D2711">
        <f>'CLZ Pr'!W2711</f>
        <v>0</v>
      </c>
      <c r="E2711">
        <f>'CLZ Pr'!B2711</f>
        <v>0</v>
      </c>
      <c r="F2711">
        <f>'CLZ Pr'!N2711</f>
        <v>0</v>
      </c>
      <c r="G2711">
        <f>'CLZ Pr'!X2711</f>
        <v>0</v>
      </c>
      <c r="H2711">
        <f>'CLZ Pr'!E2711</f>
        <v>0</v>
      </c>
      <c r="I2711">
        <f>'CLZ Pr'!U2711</f>
        <v>0</v>
      </c>
    </row>
    <row r="2712" spans="1:9">
      <c r="A2712" s="13" t="str">
        <f>IF('CLZ Pr'!C2712 = "", "", 'CLZ Pr'!C2712)</f>
        <v/>
      </c>
      <c r="B2712">
        <f>'CLZ Pr'!O2712</f>
        <v>0</v>
      </c>
      <c r="C2712" s="14">
        <f>'CLZ Pr'!H2712</f>
        <v>0</v>
      </c>
      <c r="D2712">
        <f>'CLZ Pr'!W2712</f>
        <v>0</v>
      </c>
      <c r="E2712">
        <f>'CLZ Pr'!B2712</f>
        <v>0</v>
      </c>
      <c r="F2712">
        <f>'CLZ Pr'!N2712</f>
        <v>0</v>
      </c>
      <c r="G2712">
        <f>'CLZ Pr'!X2712</f>
        <v>0</v>
      </c>
      <c r="H2712">
        <f>'CLZ Pr'!E2712</f>
        <v>0</v>
      </c>
      <c r="I2712">
        <f>'CLZ Pr'!U2712</f>
        <v>0</v>
      </c>
    </row>
    <row r="2713" spans="1:9">
      <c r="A2713" s="13" t="str">
        <f>IF('CLZ Pr'!C2713 = "", "", 'CLZ Pr'!C2713)</f>
        <v/>
      </c>
      <c r="B2713">
        <f>'CLZ Pr'!O2713</f>
        <v>0</v>
      </c>
      <c r="C2713" s="14">
        <f>'CLZ Pr'!H2713</f>
        <v>0</v>
      </c>
      <c r="D2713">
        <f>'CLZ Pr'!W2713</f>
        <v>0</v>
      </c>
      <c r="E2713">
        <f>'CLZ Pr'!B2713</f>
        <v>0</v>
      </c>
      <c r="F2713">
        <f>'CLZ Pr'!N2713</f>
        <v>0</v>
      </c>
      <c r="G2713">
        <f>'CLZ Pr'!X2713</f>
        <v>0</v>
      </c>
      <c r="H2713">
        <f>'CLZ Pr'!E2713</f>
        <v>0</v>
      </c>
      <c r="I2713">
        <f>'CLZ Pr'!U2713</f>
        <v>0</v>
      </c>
    </row>
    <row r="2714" spans="1:9">
      <c r="A2714" s="13" t="str">
        <f>IF('CLZ Pr'!C2714 = "", "", 'CLZ Pr'!C2714)</f>
        <v/>
      </c>
      <c r="B2714">
        <f>'CLZ Pr'!O2714</f>
        <v>0</v>
      </c>
      <c r="C2714" s="14">
        <f>'CLZ Pr'!H2714</f>
        <v>0</v>
      </c>
      <c r="D2714">
        <f>'CLZ Pr'!W2714</f>
        <v>0</v>
      </c>
      <c r="E2714">
        <f>'CLZ Pr'!B2714</f>
        <v>0</v>
      </c>
      <c r="F2714">
        <f>'CLZ Pr'!N2714</f>
        <v>0</v>
      </c>
      <c r="G2714">
        <f>'CLZ Pr'!X2714</f>
        <v>0</v>
      </c>
      <c r="H2714">
        <f>'CLZ Pr'!E2714</f>
        <v>0</v>
      </c>
      <c r="I2714">
        <f>'CLZ Pr'!U2714</f>
        <v>0</v>
      </c>
    </row>
    <row r="2715" spans="1:9">
      <c r="A2715" s="13" t="str">
        <f>IF('CLZ Pr'!C2715 = "", "", 'CLZ Pr'!C2715)</f>
        <v/>
      </c>
      <c r="B2715">
        <f>'CLZ Pr'!O2715</f>
        <v>0</v>
      </c>
      <c r="C2715" s="14">
        <f>'CLZ Pr'!H2715</f>
        <v>0</v>
      </c>
      <c r="D2715">
        <f>'CLZ Pr'!W2715</f>
        <v>0</v>
      </c>
      <c r="E2715">
        <f>'CLZ Pr'!B2715</f>
        <v>0</v>
      </c>
      <c r="F2715">
        <f>'CLZ Pr'!N2715</f>
        <v>0</v>
      </c>
      <c r="G2715">
        <f>'CLZ Pr'!X2715</f>
        <v>0</v>
      </c>
      <c r="H2715">
        <f>'CLZ Pr'!E2715</f>
        <v>0</v>
      </c>
      <c r="I2715">
        <f>'CLZ Pr'!U2715</f>
        <v>0</v>
      </c>
    </row>
    <row r="2716" spans="1:9">
      <c r="A2716" s="13" t="str">
        <f>IF('CLZ Pr'!C2716 = "", "", 'CLZ Pr'!C2716)</f>
        <v/>
      </c>
      <c r="B2716">
        <f>'CLZ Pr'!O2716</f>
        <v>0</v>
      </c>
      <c r="C2716" s="14">
        <f>'CLZ Pr'!H2716</f>
        <v>0</v>
      </c>
      <c r="D2716">
        <f>'CLZ Pr'!W2716</f>
        <v>0</v>
      </c>
      <c r="E2716">
        <f>'CLZ Pr'!B2716</f>
        <v>0</v>
      </c>
      <c r="F2716">
        <f>'CLZ Pr'!N2716</f>
        <v>0</v>
      </c>
      <c r="G2716">
        <f>'CLZ Pr'!X2716</f>
        <v>0</v>
      </c>
      <c r="H2716">
        <f>'CLZ Pr'!E2716</f>
        <v>0</v>
      </c>
      <c r="I2716">
        <f>'CLZ Pr'!U2716</f>
        <v>0</v>
      </c>
    </row>
    <row r="2717" spans="1:9">
      <c r="A2717" s="13" t="str">
        <f>IF('CLZ Pr'!C2717 = "", "", 'CLZ Pr'!C2717)</f>
        <v/>
      </c>
      <c r="B2717">
        <f>'CLZ Pr'!O2717</f>
        <v>0</v>
      </c>
      <c r="C2717" s="14">
        <f>'CLZ Pr'!H2717</f>
        <v>0</v>
      </c>
      <c r="D2717">
        <f>'CLZ Pr'!W2717</f>
        <v>0</v>
      </c>
      <c r="E2717">
        <f>'CLZ Pr'!B2717</f>
        <v>0</v>
      </c>
      <c r="F2717">
        <f>'CLZ Pr'!N2717</f>
        <v>0</v>
      </c>
      <c r="G2717">
        <f>'CLZ Pr'!X2717</f>
        <v>0</v>
      </c>
      <c r="H2717">
        <f>'CLZ Pr'!E2717</f>
        <v>0</v>
      </c>
      <c r="I2717">
        <f>'CLZ Pr'!U2717</f>
        <v>0</v>
      </c>
    </row>
    <row r="2718" spans="1:9">
      <c r="A2718" s="13" t="str">
        <f>IF('CLZ Pr'!C2718 = "", "", 'CLZ Pr'!C2718)</f>
        <v/>
      </c>
      <c r="B2718">
        <f>'CLZ Pr'!O2718</f>
        <v>0</v>
      </c>
      <c r="C2718" s="14">
        <f>'CLZ Pr'!H2718</f>
        <v>0</v>
      </c>
      <c r="D2718">
        <f>'CLZ Pr'!W2718</f>
        <v>0</v>
      </c>
      <c r="E2718">
        <f>'CLZ Pr'!B2718</f>
        <v>0</v>
      </c>
      <c r="F2718">
        <f>'CLZ Pr'!N2718</f>
        <v>0</v>
      </c>
      <c r="G2718">
        <f>'CLZ Pr'!X2718</f>
        <v>0</v>
      </c>
      <c r="H2718">
        <f>'CLZ Pr'!E2718</f>
        <v>0</v>
      </c>
      <c r="I2718">
        <f>'CLZ Pr'!U2718</f>
        <v>0</v>
      </c>
    </row>
    <row r="2719" spans="1:9">
      <c r="A2719" s="13" t="str">
        <f>IF('CLZ Pr'!C2719 = "", "", 'CLZ Pr'!C2719)</f>
        <v/>
      </c>
      <c r="B2719">
        <f>'CLZ Pr'!O2719</f>
        <v>0</v>
      </c>
      <c r="C2719" s="14">
        <f>'CLZ Pr'!H2719</f>
        <v>0</v>
      </c>
      <c r="D2719">
        <f>'CLZ Pr'!W2719</f>
        <v>0</v>
      </c>
      <c r="E2719">
        <f>'CLZ Pr'!B2719</f>
        <v>0</v>
      </c>
      <c r="F2719">
        <f>'CLZ Pr'!N2719</f>
        <v>0</v>
      </c>
      <c r="G2719">
        <f>'CLZ Pr'!X2719</f>
        <v>0</v>
      </c>
      <c r="H2719">
        <f>'CLZ Pr'!E2719</f>
        <v>0</v>
      </c>
      <c r="I2719">
        <f>'CLZ Pr'!U2719</f>
        <v>0</v>
      </c>
    </row>
    <row r="2720" spans="1:9">
      <c r="A2720" s="13" t="str">
        <f>IF('CLZ Pr'!C2720 = "", "", 'CLZ Pr'!C2720)</f>
        <v/>
      </c>
      <c r="B2720">
        <f>'CLZ Pr'!O2720</f>
        <v>0</v>
      </c>
      <c r="C2720" s="14">
        <f>'CLZ Pr'!H2720</f>
        <v>0</v>
      </c>
      <c r="D2720">
        <f>'CLZ Pr'!W2720</f>
        <v>0</v>
      </c>
      <c r="E2720">
        <f>'CLZ Pr'!B2720</f>
        <v>0</v>
      </c>
      <c r="F2720">
        <f>'CLZ Pr'!N2720</f>
        <v>0</v>
      </c>
      <c r="G2720">
        <f>'CLZ Pr'!X2720</f>
        <v>0</v>
      </c>
      <c r="H2720">
        <f>'CLZ Pr'!E2720</f>
        <v>0</v>
      </c>
      <c r="I2720">
        <f>'CLZ Pr'!U2720</f>
        <v>0</v>
      </c>
    </row>
    <row r="2721" spans="1:9">
      <c r="A2721" s="13" t="str">
        <f>IF('CLZ Pr'!C2721 = "", "", 'CLZ Pr'!C2721)</f>
        <v/>
      </c>
      <c r="B2721">
        <f>'CLZ Pr'!O2721</f>
        <v>0</v>
      </c>
      <c r="C2721" s="14">
        <f>'CLZ Pr'!H2721</f>
        <v>0</v>
      </c>
      <c r="D2721">
        <f>'CLZ Pr'!W2721</f>
        <v>0</v>
      </c>
      <c r="E2721">
        <f>'CLZ Pr'!B2721</f>
        <v>0</v>
      </c>
      <c r="F2721">
        <f>'CLZ Pr'!N2721</f>
        <v>0</v>
      </c>
      <c r="G2721">
        <f>'CLZ Pr'!X2721</f>
        <v>0</v>
      </c>
      <c r="H2721">
        <f>'CLZ Pr'!E2721</f>
        <v>0</v>
      </c>
      <c r="I2721">
        <f>'CLZ Pr'!U2721</f>
        <v>0</v>
      </c>
    </row>
    <row r="2722" spans="1:9">
      <c r="A2722" s="13" t="str">
        <f>IF('CLZ Pr'!C2722 = "", "", 'CLZ Pr'!C2722)</f>
        <v/>
      </c>
      <c r="B2722">
        <f>'CLZ Pr'!O2722</f>
        <v>0</v>
      </c>
      <c r="C2722" s="14">
        <f>'CLZ Pr'!H2722</f>
        <v>0</v>
      </c>
      <c r="D2722">
        <f>'CLZ Pr'!W2722</f>
        <v>0</v>
      </c>
      <c r="E2722">
        <f>'CLZ Pr'!B2722</f>
        <v>0</v>
      </c>
      <c r="F2722">
        <f>'CLZ Pr'!N2722</f>
        <v>0</v>
      </c>
      <c r="G2722">
        <f>'CLZ Pr'!X2722</f>
        <v>0</v>
      </c>
      <c r="H2722">
        <f>'CLZ Pr'!E2722</f>
        <v>0</v>
      </c>
      <c r="I2722">
        <f>'CLZ Pr'!U2722</f>
        <v>0</v>
      </c>
    </row>
    <row r="2723" spans="1:9">
      <c r="A2723" s="13" t="str">
        <f>IF('CLZ Pr'!C2723 = "", "", 'CLZ Pr'!C2723)</f>
        <v/>
      </c>
      <c r="B2723">
        <f>'CLZ Pr'!O2723</f>
        <v>0</v>
      </c>
      <c r="C2723" s="14">
        <f>'CLZ Pr'!H2723</f>
        <v>0</v>
      </c>
      <c r="D2723">
        <f>'CLZ Pr'!W2723</f>
        <v>0</v>
      </c>
      <c r="E2723">
        <f>'CLZ Pr'!B2723</f>
        <v>0</v>
      </c>
      <c r="F2723">
        <f>'CLZ Pr'!N2723</f>
        <v>0</v>
      </c>
      <c r="G2723">
        <f>'CLZ Pr'!X2723</f>
        <v>0</v>
      </c>
      <c r="H2723">
        <f>'CLZ Pr'!E2723</f>
        <v>0</v>
      </c>
      <c r="I2723">
        <f>'CLZ Pr'!U2723</f>
        <v>0</v>
      </c>
    </row>
    <row r="2724" spans="1:9">
      <c r="A2724" s="13" t="str">
        <f>IF('CLZ Pr'!C2724 = "", "", 'CLZ Pr'!C2724)</f>
        <v/>
      </c>
      <c r="B2724">
        <f>'CLZ Pr'!O2724</f>
        <v>0</v>
      </c>
      <c r="C2724" s="14">
        <f>'CLZ Pr'!H2724</f>
        <v>0</v>
      </c>
      <c r="D2724">
        <f>'CLZ Pr'!W2724</f>
        <v>0</v>
      </c>
      <c r="E2724">
        <f>'CLZ Pr'!B2724</f>
        <v>0</v>
      </c>
      <c r="F2724">
        <f>'CLZ Pr'!N2724</f>
        <v>0</v>
      </c>
      <c r="G2724">
        <f>'CLZ Pr'!X2724</f>
        <v>0</v>
      </c>
      <c r="H2724">
        <f>'CLZ Pr'!E2724</f>
        <v>0</v>
      </c>
      <c r="I2724">
        <f>'CLZ Pr'!U2724</f>
        <v>0</v>
      </c>
    </row>
    <row r="2725" spans="1:9">
      <c r="A2725" s="13" t="str">
        <f>IF('CLZ Pr'!C2725 = "", "", 'CLZ Pr'!C2725)</f>
        <v/>
      </c>
      <c r="B2725">
        <f>'CLZ Pr'!O2725</f>
        <v>0</v>
      </c>
      <c r="C2725" s="14">
        <f>'CLZ Pr'!H2725</f>
        <v>0</v>
      </c>
      <c r="D2725">
        <f>'CLZ Pr'!W2725</f>
        <v>0</v>
      </c>
      <c r="E2725">
        <f>'CLZ Pr'!B2725</f>
        <v>0</v>
      </c>
      <c r="F2725">
        <f>'CLZ Pr'!N2725</f>
        <v>0</v>
      </c>
      <c r="G2725">
        <f>'CLZ Pr'!X2725</f>
        <v>0</v>
      </c>
      <c r="H2725">
        <f>'CLZ Pr'!E2725</f>
        <v>0</v>
      </c>
      <c r="I2725">
        <f>'CLZ Pr'!U2725</f>
        <v>0</v>
      </c>
    </row>
    <row r="2726" spans="1:9">
      <c r="A2726" s="13" t="str">
        <f>IF('CLZ Pr'!C2726 = "", "", 'CLZ Pr'!C2726)</f>
        <v/>
      </c>
      <c r="B2726">
        <f>'CLZ Pr'!O2726</f>
        <v>0</v>
      </c>
      <c r="C2726" s="14">
        <f>'CLZ Pr'!H2726</f>
        <v>0</v>
      </c>
      <c r="D2726">
        <f>'CLZ Pr'!W2726</f>
        <v>0</v>
      </c>
      <c r="E2726">
        <f>'CLZ Pr'!B2726</f>
        <v>0</v>
      </c>
      <c r="F2726">
        <f>'CLZ Pr'!N2726</f>
        <v>0</v>
      </c>
      <c r="G2726">
        <f>'CLZ Pr'!X2726</f>
        <v>0</v>
      </c>
      <c r="H2726">
        <f>'CLZ Pr'!E2726</f>
        <v>0</v>
      </c>
      <c r="I2726">
        <f>'CLZ Pr'!U2726</f>
        <v>0</v>
      </c>
    </row>
    <row r="2727" spans="1:9">
      <c r="A2727" s="13" t="str">
        <f>IF('CLZ Pr'!C2727 = "", "", 'CLZ Pr'!C2727)</f>
        <v/>
      </c>
      <c r="B2727">
        <f>'CLZ Pr'!O2727</f>
        <v>0</v>
      </c>
      <c r="C2727" s="14">
        <f>'CLZ Pr'!H2727</f>
        <v>0</v>
      </c>
      <c r="D2727">
        <f>'CLZ Pr'!W2727</f>
        <v>0</v>
      </c>
      <c r="E2727">
        <f>'CLZ Pr'!B2727</f>
        <v>0</v>
      </c>
      <c r="F2727">
        <f>'CLZ Pr'!N2727</f>
        <v>0</v>
      </c>
      <c r="G2727">
        <f>'CLZ Pr'!X2727</f>
        <v>0</v>
      </c>
      <c r="H2727">
        <f>'CLZ Pr'!E2727</f>
        <v>0</v>
      </c>
      <c r="I2727">
        <f>'CLZ Pr'!U2727</f>
        <v>0</v>
      </c>
    </row>
    <row r="2728" spans="1:9">
      <c r="A2728" s="13" t="str">
        <f>IF('CLZ Pr'!C2728 = "", "", 'CLZ Pr'!C2728)</f>
        <v/>
      </c>
      <c r="B2728">
        <f>'CLZ Pr'!O2728</f>
        <v>0</v>
      </c>
      <c r="C2728" s="14">
        <f>'CLZ Pr'!H2728</f>
        <v>0</v>
      </c>
      <c r="D2728">
        <f>'CLZ Pr'!W2728</f>
        <v>0</v>
      </c>
      <c r="E2728">
        <f>'CLZ Pr'!B2728</f>
        <v>0</v>
      </c>
      <c r="F2728">
        <f>'CLZ Pr'!N2728</f>
        <v>0</v>
      </c>
      <c r="G2728">
        <f>'CLZ Pr'!X2728</f>
        <v>0</v>
      </c>
      <c r="H2728">
        <f>'CLZ Pr'!E2728</f>
        <v>0</v>
      </c>
      <c r="I2728">
        <f>'CLZ Pr'!U2728</f>
        <v>0</v>
      </c>
    </row>
    <row r="2729" spans="1:9">
      <c r="A2729" s="13" t="str">
        <f>IF('CLZ Pr'!C2729 = "", "", 'CLZ Pr'!C2729)</f>
        <v/>
      </c>
      <c r="B2729">
        <f>'CLZ Pr'!O2729</f>
        <v>0</v>
      </c>
      <c r="C2729" s="14">
        <f>'CLZ Pr'!H2729</f>
        <v>0</v>
      </c>
      <c r="D2729">
        <f>'CLZ Pr'!W2729</f>
        <v>0</v>
      </c>
      <c r="E2729">
        <f>'CLZ Pr'!B2729</f>
        <v>0</v>
      </c>
      <c r="F2729">
        <f>'CLZ Pr'!N2729</f>
        <v>0</v>
      </c>
      <c r="G2729">
        <f>'CLZ Pr'!X2729</f>
        <v>0</v>
      </c>
      <c r="H2729">
        <f>'CLZ Pr'!E2729</f>
        <v>0</v>
      </c>
      <c r="I2729">
        <f>'CLZ Pr'!U2729</f>
        <v>0</v>
      </c>
    </row>
    <row r="2730" spans="1:9">
      <c r="A2730" s="13" t="str">
        <f>IF('CLZ Pr'!C2730 = "", "", 'CLZ Pr'!C2730)</f>
        <v/>
      </c>
      <c r="B2730">
        <f>'CLZ Pr'!O2730</f>
        <v>0</v>
      </c>
      <c r="C2730" s="14">
        <f>'CLZ Pr'!H2730</f>
        <v>0</v>
      </c>
      <c r="D2730">
        <f>'CLZ Pr'!W2730</f>
        <v>0</v>
      </c>
      <c r="E2730">
        <f>'CLZ Pr'!B2730</f>
        <v>0</v>
      </c>
      <c r="F2730">
        <f>'CLZ Pr'!N2730</f>
        <v>0</v>
      </c>
      <c r="G2730">
        <f>'CLZ Pr'!X2730</f>
        <v>0</v>
      </c>
      <c r="H2730">
        <f>'CLZ Pr'!E2730</f>
        <v>0</v>
      </c>
      <c r="I2730">
        <f>'CLZ Pr'!U2730</f>
        <v>0</v>
      </c>
    </row>
    <row r="2731" spans="1:9">
      <c r="A2731" s="13" t="str">
        <f>IF('CLZ Pr'!C2731 = "", "", 'CLZ Pr'!C2731)</f>
        <v/>
      </c>
      <c r="B2731">
        <f>'CLZ Pr'!O2731</f>
        <v>0</v>
      </c>
      <c r="C2731" s="14">
        <f>'CLZ Pr'!H2731</f>
        <v>0</v>
      </c>
      <c r="D2731">
        <f>'CLZ Pr'!W2731</f>
        <v>0</v>
      </c>
      <c r="E2731">
        <f>'CLZ Pr'!B2731</f>
        <v>0</v>
      </c>
      <c r="F2731">
        <f>'CLZ Pr'!N2731</f>
        <v>0</v>
      </c>
      <c r="G2731">
        <f>'CLZ Pr'!X2731</f>
        <v>0</v>
      </c>
      <c r="H2731">
        <f>'CLZ Pr'!E2731</f>
        <v>0</v>
      </c>
      <c r="I2731">
        <f>'CLZ Pr'!U2731</f>
        <v>0</v>
      </c>
    </row>
    <row r="2732" spans="1:9">
      <c r="A2732" s="13" t="str">
        <f>IF('CLZ Pr'!C2732 = "", "", 'CLZ Pr'!C2732)</f>
        <v/>
      </c>
      <c r="B2732">
        <f>'CLZ Pr'!O2732</f>
        <v>0</v>
      </c>
      <c r="C2732" s="14">
        <f>'CLZ Pr'!H2732</f>
        <v>0</v>
      </c>
      <c r="D2732">
        <f>'CLZ Pr'!W2732</f>
        <v>0</v>
      </c>
      <c r="E2732">
        <f>'CLZ Pr'!B2732</f>
        <v>0</v>
      </c>
      <c r="F2732">
        <f>'CLZ Pr'!N2732</f>
        <v>0</v>
      </c>
      <c r="G2732">
        <f>'CLZ Pr'!X2732</f>
        <v>0</v>
      </c>
      <c r="H2732">
        <f>'CLZ Pr'!E2732</f>
        <v>0</v>
      </c>
      <c r="I2732">
        <f>'CLZ Pr'!U2732</f>
        <v>0</v>
      </c>
    </row>
    <row r="2733" spans="1:9">
      <c r="A2733" s="13" t="str">
        <f>IF('CLZ Pr'!C2733 = "", "", 'CLZ Pr'!C2733)</f>
        <v/>
      </c>
      <c r="B2733">
        <f>'CLZ Pr'!O2733</f>
        <v>0</v>
      </c>
      <c r="C2733" s="14">
        <f>'CLZ Pr'!H2733</f>
        <v>0</v>
      </c>
      <c r="D2733">
        <f>'CLZ Pr'!W2733</f>
        <v>0</v>
      </c>
      <c r="E2733">
        <f>'CLZ Pr'!B2733</f>
        <v>0</v>
      </c>
      <c r="F2733">
        <f>'CLZ Pr'!N2733</f>
        <v>0</v>
      </c>
      <c r="G2733">
        <f>'CLZ Pr'!X2733</f>
        <v>0</v>
      </c>
      <c r="H2733">
        <f>'CLZ Pr'!E2733</f>
        <v>0</v>
      </c>
      <c r="I2733">
        <f>'CLZ Pr'!U2733</f>
        <v>0</v>
      </c>
    </row>
    <row r="2734" spans="1:9">
      <c r="A2734" s="13" t="str">
        <f>IF('CLZ Pr'!C2734 = "", "", 'CLZ Pr'!C2734)</f>
        <v/>
      </c>
      <c r="B2734">
        <f>'CLZ Pr'!O2734</f>
        <v>0</v>
      </c>
      <c r="C2734" s="14">
        <f>'CLZ Pr'!H2734</f>
        <v>0</v>
      </c>
      <c r="D2734">
        <f>'CLZ Pr'!W2734</f>
        <v>0</v>
      </c>
      <c r="E2734">
        <f>'CLZ Pr'!B2734</f>
        <v>0</v>
      </c>
      <c r="F2734">
        <f>'CLZ Pr'!N2734</f>
        <v>0</v>
      </c>
      <c r="G2734">
        <f>'CLZ Pr'!X2734</f>
        <v>0</v>
      </c>
      <c r="H2734">
        <f>'CLZ Pr'!E2734</f>
        <v>0</v>
      </c>
      <c r="I2734">
        <f>'CLZ Pr'!U2734</f>
        <v>0</v>
      </c>
    </row>
    <row r="2735" spans="1:9">
      <c r="A2735" s="13" t="str">
        <f>IF('CLZ Pr'!C2735 = "", "", 'CLZ Pr'!C2735)</f>
        <v/>
      </c>
      <c r="B2735">
        <f>'CLZ Pr'!O2735</f>
        <v>0</v>
      </c>
      <c r="C2735" s="14">
        <f>'CLZ Pr'!H2735</f>
        <v>0</v>
      </c>
      <c r="D2735">
        <f>'CLZ Pr'!W2735</f>
        <v>0</v>
      </c>
      <c r="E2735">
        <f>'CLZ Pr'!B2735</f>
        <v>0</v>
      </c>
      <c r="F2735">
        <f>'CLZ Pr'!N2735</f>
        <v>0</v>
      </c>
      <c r="G2735">
        <f>'CLZ Pr'!X2735</f>
        <v>0</v>
      </c>
      <c r="H2735">
        <f>'CLZ Pr'!E2735</f>
        <v>0</v>
      </c>
      <c r="I2735">
        <f>'CLZ Pr'!U2735</f>
        <v>0</v>
      </c>
    </row>
    <row r="2736" spans="1:9">
      <c r="A2736" s="13" t="str">
        <f>IF('CLZ Pr'!C2736 = "", "", 'CLZ Pr'!C2736)</f>
        <v/>
      </c>
      <c r="B2736">
        <f>'CLZ Pr'!O2736</f>
        <v>0</v>
      </c>
      <c r="C2736" s="14">
        <f>'CLZ Pr'!H2736</f>
        <v>0</v>
      </c>
      <c r="D2736">
        <f>'CLZ Pr'!W2736</f>
        <v>0</v>
      </c>
      <c r="E2736">
        <f>'CLZ Pr'!B2736</f>
        <v>0</v>
      </c>
      <c r="F2736">
        <f>'CLZ Pr'!N2736</f>
        <v>0</v>
      </c>
      <c r="G2736">
        <f>'CLZ Pr'!X2736</f>
        <v>0</v>
      </c>
      <c r="H2736">
        <f>'CLZ Pr'!E2736</f>
        <v>0</v>
      </c>
      <c r="I2736">
        <f>'CLZ Pr'!U2736</f>
        <v>0</v>
      </c>
    </row>
    <row r="2737" spans="1:9">
      <c r="A2737" s="13" t="str">
        <f>IF('CLZ Pr'!C2737 = "", "", 'CLZ Pr'!C2737)</f>
        <v/>
      </c>
      <c r="B2737">
        <f>'CLZ Pr'!O2737</f>
        <v>0</v>
      </c>
      <c r="C2737" s="14">
        <f>'CLZ Pr'!H2737</f>
        <v>0</v>
      </c>
      <c r="D2737">
        <f>'CLZ Pr'!W2737</f>
        <v>0</v>
      </c>
      <c r="E2737">
        <f>'CLZ Pr'!B2737</f>
        <v>0</v>
      </c>
      <c r="F2737">
        <f>'CLZ Pr'!N2737</f>
        <v>0</v>
      </c>
      <c r="G2737">
        <f>'CLZ Pr'!X2737</f>
        <v>0</v>
      </c>
      <c r="H2737">
        <f>'CLZ Pr'!E2737</f>
        <v>0</v>
      </c>
      <c r="I2737">
        <f>'CLZ Pr'!U2737</f>
        <v>0</v>
      </c>
    </row>
    <row r="2738" spans="1:9">
      <c r="A2738" s="13" t="str">
        <f>IF('CLZ Pr'!C2738 = "", "", 'CLZ Pr'!C2738)</f>
        <v/>
      </c>
      <c r="B2738">
        <f>'CLZ Pr'!O2738</f>
        <v>0</v>
      </c>
      <c r="C2738" s="14">
        <f>'CLZ Pr'!H2738</f>
        <v>0</v>
      </c>
      <c r="D2738">
        <f>'CLZ Pr'!W2738</f>
        <v>0</v>
      </c>
      <c r="E2738">
        <f>'CLZ Pr'!B2738</f>
        <v>0</v>
      </c>
      <c r="F2738">
        <f>'CLZ Pr'!N2738</f>
        <v>0</v>
      </c>
      <c r="G2738">
        <f>'CLZ Pr'!X2738</f>
        <v>0</v>
      </c>
      <c r="H2738">
        <f>'CLZ Pr'!E2738</f>
        <v>0</v>
      </c>
      <c r="I2738">
        <f>'CLZ Pr'!U2738</f>
        <v>0</v>
      </c>
    </row>
    <row r="2739" spans="1:9">
      <c r="A2739" s="13" t="str">
        <f>IF('CLZ Pr'!C2739 = "", "", 'CLZ Pr'!C2739)</f>
        <v/>
      </c>
      <c r="B2739">
        <f>'CLZ Pr'!O2739</f>
        <v>0</v>
      </c>
      <c r="C2739" s="14">
        <f>'CLZ Pr'!H2739</f>
        <v>0</v>
      </c>
      <c r="D2739">
        <f>'CLZ Pr'!W2739</f>
        <v>0</v>
      </c>
      <c r="E2739">
        <f>'CLZ Pr'!B2739</f>
        <v>0</v>
      </c>
      <c r="F2739">
        <f>'CLZ Pr'!N2739</f>
        <v>0</v>
      </c>
      <c r="G2739">
        <f>'CLZ Pr'!X2739</f>
        <v>0</v>
      </c>
      <c r="H2739">
        <f>'CLZ Pr'!E2739</f>
        <v>0</v>
      </c>
      <c r="I2739">
        <f>'CLZ Pr'!U2739</f>
        <v>0</v>
      </c>
    </row>
    <row r="2740" spans="1:9">
      <c r="A2740" s="13" t="str">
        <f>IF('CLZ Pr'!C2740 = "", "", 'CLZ Pr'!C2740)</f>
        <v/>
      </c>
      <c r="B2740">
        <f>'CLZ Pr'!O2740</f>
        <v>0</v>
      </c>
      <c r="C2740" s="14">
        <f>'CLZ Pr'!H2740</f>
        <v>0</v>
      </c>
      <c r="D2740">
        <f>'CLZ Pr'!W2740</f>
        <v>0</v>
      </c>
      <c r="E2740">
        <f>'CLZ Pr'!B2740</f>
        <v>0</v>
      </c>
      <c r="F2740">
        <f>'CLZ Pr'!N2740</f>
        <v>0</v>
      </c>
      <c r="G2740">
        <f>'CLZ Pr'!X2740</f>
        <v>0</v>
      </c>
      <c r="H2740">
        <f>'CLZ Pr'!E2740</f>
        <v>0</v>
      </c>
      <c r="I2740">
        <f>'CLZ Pr'!U2740</f>
        <v>0</v>
      </c>
    </row>
    <row r="2741" spans="1:9">
      <c r="A2741" s="13" t="str">
        <f>IF('CLZ Pr'!C2741 = "", "", 'CLZ Pr'!C2741)</f>
        <v/>
      </c>
      <c r="B2741">
        <f>'CLZ Pr'!O2741</f>
        <v>0</v>
      </c>
      <c r="C2741" s="14">
        <f>'CLZ Pr'!H2741</f>
        <v>0</v>
      </c>
      <c r="D2741">
        <f>'CLZ Pr'!W2741</f>
        <v>0</v>
      </c>
      <c r="E2741">
        <f>'CLZ Pr'!B2741</f>
        <v>0</v>
      </c>
      <c r="F2741">
        <f>'CLZ Pr'!N2741</f>
        <v>0</v>
      </c>
      <c r="G2741">
        <f>'CLZ Pr'!X2741</f>
        <v>0</v>
      </c>
      <c r="H2741">
        <f>'CLZ Pr'!E2741</f>
        <v>0</v>
      </c>
      <c r="I2741">
        <f>'CLZ Pr'!U2741</f>
        <v>0</v>
      </c>
    </row>
    <row r="2742" spans="1:9">
      <c r="A2742" s="13" t="str">
        <f>IF('CLZ Pr'!C2742 = "", "", 'CLZ Pr'!C2742)</f>
        <v/>
      </c>
      <c r="B2742">
        <f>'CLZ Pr'!O2742</f>
        <v>0</v>
      </c>
      <c r="C2742" s="14">
        <f>'CLZ Pr'!H2742</f>
        <v>0</v>
      </c>
      <c r="D2742">
        <f>'CLZ Pr'!W2742</f>
        <v>0</v>
      </c>
      <c r="E2742">
        <f>'CLZ Pr'!B2742</f>
        <v>0</v>
      </c>
      <c r="F2742">
        <f>'CLZ Pr'!N2742</f>
        <v>0</v>
      </c>
      <c r="G2742">
        <f>'CLZ Pr'!X2742</f>
        <v>0</v>
      </c>
      <c r="H2742">
        <f>'CLZ Pr'!E2742</f>
        <v>0</v>
      </c>
      <c r="I2742">
        <f>'CLZ Pr'!U2742</f>
        <v>0</v>
      </c>
    </row>
    <row r="2743" spans="1:9">
      <c r="A2743" s="13" t="str">
        <f>IF('CLZ Pr'!C2743 = "", "", 'CLZ Pr'!C2743)</f>
        <v/>
      </c>
      <c r="B2743">
        <f>'CLZ Pr'!O2743</f>
        <v>0</v>
      </c>
      <c r="C2743" s="14">
        <f>'CLZ Pr'!H2743</f>
        <v>0</v>
      </c>
      <c r="D2743">
        <f>'CLZ Pr'!W2743</f>
        <v>0</v>
      </c>
      <c r="E2743">
        <f>'CLZ Pr'!B2743</f>
        <v>0</v>
      </c>
      <c r="F2743">
        <f>'CLZ Pr'!N2743</f>
        <v>0</v>
      </c>
      <c r="G2743">
        <f>'CLZ Pr'!X2743</f>
        <v>0</v>
      </c>
      <c r="H2743">
        <f>'CLZ Pr'!E2743</f>
        <v>0</v>
      </c>
      <c r="I2743">
        <f>'CLZ Pr'!U2743</f>
        <v>0</v>
      </c>
    </row>
    <row r="2744" spans="1:9">
      <c r="A2744" s="13" t="str">
        <f>IF('CLZ Pr'!C2744 = "", "", 'CLZ Pr'!C2744)</f>
        <v/>
      </c>
      <c r="B2744">
        <f>'CLZ Pr'!O2744</f>
        <v>0</v>
      </c>
      <c r="C2744" s="14">
        <f>'CLZ Pr'!H2744</f>
        <v>0</v>
      </c>
      <c r="D2744">
        <f>'CLZ Pr'!W2744</f>
        <v>0</v>
      </c>
      <c r="E2744">
        <f>'CLZ Pr'!B2744</f>
        <v>0</v>
      </c>
      <c r="F2744">
        <f>'CLZ Pr'!N2744</f>
        <v>0</v>
      </c>
      <c r="G2744">
        <f>'CLZ Pr'!X2744</f>
        <v>0</v>
      </c>
      <c r="H2744">
        <f>'CLZ Pr'!E2744</f>
        <v>0</v>
      </c>
      <c r="I2744">
        <f>'CLZ Pr'!U2744</f>
        <v>0</v>
      </c>
    </row>
    <row r="2745" spans="1:9">
      <c r="A2745" s="13" t="str">
        <f>IF('CLZ Pr'!C2745 = "", "", 'CLZ Pr'!C2745)</f>
        <v/>
      </c>
      <c r="B2745">
        <f>'CLZ Pr'!O2745</f>
        <v>0</v>
      </c>
      <c r="C2745" s="14">
        <f>'CLZ Pr'!H2745</f>
        <v>0</v>
      </c>
      <c r="D2745">
        <f>'CLZ Pr'!W2745</f>
        <v>0</v>
      </c>
      <c r="E2745">
        <f>'CLZ Pr'!B2745</f>
        <v>0</v>
      </c>
      <c r="F2745">
        <f>'CLZ Pr'!N2745</f>
        <v>0</v>
      </c>
      <c r="G2745">
        <f>'CLZ Pr'!X2745</f>
        <v>0</v>
      </c>
      <c r="H2745">
        <f>'CLZ Pr'!E2745</f>
        <v>0</v>
      </c>
      <c r="I2745">
        <f>'CLZ Pr'!U2745</f>
        <v>0</v>
      </c>
    </row>
    <row r="2746" spans="1:9">
      <c r="A2746" s="13" t="str">
        <f>IF('CLZ Pr'!C2746 = "", "", 'CLZ Pr'!C2746)</f>
        <v/>
      </c>
      <c r="B2746">
        <f>'CLZ Pr'!O2746</f>
        <v>0</v>
      </c>
      <c r="C2746" s="14">
        <f>'CLZ Pr'!H2746</f>
        <v>0</v>
      </c>
      <c r="D2746">
        <f>'CLZ Pr'!W2746</f>
        <v>0</v>
      </c>
      <c r="E2746">
        <f>'CLZ Pr'!B2746</f>
        <v>0</v>
      </c>
      <c r="F2746">
        <f>'CLZ Pr'!N2746</f>
        <v>0</v>
      </c>
      <c r="G2746">
        <f>'CLZ Pr'!X2746</f>
        <v>0</v>
      </c>
      <c r="H2746">
        <f>'CLZ Pr'!E2746</f>
        <v>0</v>
      </c>
      <c r="I2746">
        <f>'CLZ Pr'!U2746</f>
        <v>0</v>
      </c>
    </row>
    <row r="2747" spans="1:9">
      <c r="A2747" s="13" t="str">
        <f>IF('CLZ Pr'!C2747 = "", "", 'CLZ Pr'!C2747)</f>
        <v/>
      </c>
      <c r="B2747">
        <f>'CLZ Pr'!O2747</f>
        <v>0</v>
      </c>
      <c r="C2747" s="14">
        <f>'CLZ Pr'!H2747</f>
        <v>0</v>
      </c>
      <c r="D2747">
        <f>'CLZ Pr'!W2747</f>
        <v>0</v>
      </c>
      <c r="E2747">
        <f>'CLZ Pr'!B2747</f>
        <v>0</v>
      </c>
      <c r="F2747">
        <f>'CLZ Pr'!N2747</f>
        <v>0</v>
      </c>
      <c r="G2747">
        <f>'CLZ Pr'!X2747</f>
        <v>0</v>
      </c>
      <c r="H2747">
        <f>'CLZ Pr'!E2747</f>
        <v>0</v>
      </c>
      <c r="I2747">
        <f>'CLZ Pr'!U2747</f>
        <v>0</v>
      </c>
    </row>
    <row r="2748" spans="1:9">
      <c r="A2748" s="13" t="str">
        <f>IF('CLZ Pr'!C2748 = "", "", 'CLZ Pr'!C2748)</f>
        <v/>
      </c>
      <c r="B2748">
        <f>'CLZ Pr'!O2748</f>
        <v>0</v>
      </c>
      <c r="C2748" s="14">
        <f>'CLZ Pr'!H2748</f>
        <v>0</v>
      </c>
      <c r="D2748">
        <f>'CLZ Pr'!W2748</f>
        <v>0</v>
      </c>
      <c r="E2748">
        <f>'CLZ Pr'!B2748</f>
        <v>0</v>
      </c>
      <c r="F2748">
        <f>'CLZ Pr'!N2748</f>
        <v>0</v>
      </c>
      <c r="G2748">
        <f>'CLZ Pr'!X2748</f>
        <v>0</v>
      </c>
      <c r="H2748">
        <f>'CLZ Pr'!E2748</f>
        <v>0</v>
      </c>
      <c r="I2748">
        <f>'CLZ Pr'!U2748</f>
        <v>0</v>
      </c>
    </row>
    <row r="2749" spans="1:9">
      <c r="A2749" s="13" t="str">
        <f>IF('CLZ Pr'!C2749 = "", "", 'CLZ Pr'!C2749)</f>
        <v/>
      </c>
      <c r="B2749">
        <f>'CLZ Pr'!O2749</f>
        <v>0</v>
      </c>
      <c r="C2749" s="14">
        <f>'CLZ Pr'!H2749</f>
        <v>0</v>
      </c>
      <c r="D2749">
        <f>'CLZ Pr'!W2749</f>
        <v>0</v>
      </c>
      <c r="E2749">
        <f>'CLZ Pr'!B2749</f>
        <v>0</v>
      </c>
      <c r="F2749">
        <f>'CLZ Pr'!N2749</f>
        <v>0</v>
      </c>
      <c r="G2749">
        <f>'CLZ Pr'!X2749</f>
        <v>0</v>
      </c>
      <c r="H2749">
        <f>'CLZ Pr'!E2749</f>
        <v>0</v>
      </c>
      <c r="I2749">
        <f>'CLZ Pr'!U2749</f>
        <v>0</v>
      </c>
    </row>
    <row r="2750" spans="1:9">
      <c r="A2750" s="13" t="str">
        <f>IF('CLZ Pr'!C2750 = "", "", 'CLZ Pr'!C2750)</f>
        <v/>
      </c>
      <c r="B2750">
        <f>'CLZ Pr'!O2750</f>
        <v>0</v>
      </c>
      <c r="C2750" s="14">
        <f>'CLZ Pr'!H2750</f>
        <v>0</v>
      </c>
      <c r="D2750">
        <f>'CLZ Pr'!W2750</f>
        <v>0</v>
      </c>
      <c r="E2750">
        <f>'CLZ Pr'!B2750</f>
        <v>0</v>
      </c>
      <c r="F2750">
        <f>'CLZ Pr'!N2750</f>
        <v>0</v>
      </c>
      <c r="G2750">
        <f>'CLZ Pr'!X2750</f>
        <v>0</v>
      </c>
      <c r="H2750">
        <f>'CLZ Pr'!E2750</f>
        <v>0</v>
      </c>
      <c r="I2750">
        <f>'CLZ Pr'!U2750</f>
        <v>0</v>
      </c>
    </row>
    <row r="2751" spans="1:9">
      <c r="A2751" s="13" t="str">
        <f>IF('CLZ Pr'!C2751 = "", "", 'CLZ Pr'!C2751)</f>
        <v/>
      </c>
      <c r="B2751">
        <f>'CLZ Pr'!O2751</f>
        <v>0</v>
      </c>
      <c r="C2751" s="14">
        <f>'CLZ Pr'!H2751</f>
        <v>0</v>
      </c>
      <c r="D2751">
        <f>'CLZ Pr'!W2751</f>
        <v>0</v>
      </c>
      <c r="E2751">
        <f>'CLZ Pr'!B2751</f>
        <v>0</v>
      </c>
      <c r="F2751">
        <f>'CLZ Pr'!N2751</f>
        <v>0</v>
      </c>
      <c r="G2751">
        <f>'CLZ Pr'!X2751</f>
        <v>0</v>
      </c>
      <c r="H2751">
        <f>'CLZ Pr'!E2751</f>
        <v>0</v>
      </c>
      <c r="I2751">
        <f>'CLZ Pr'!U2751</f>
        <v>0</v>
      </c>
    </row>
    <row r="2752" spans="1:9">
      <c r="A2752" s="13" t="str">
        <f>IF('CLZ Pr'!C2752 = "", "", 'CLZ Pr'!C2752)</f>
        <v/>
      </c>
      <c r="B2752">
        <f>'CLZ Pr'!O2752</f>
        <v>0</v>
      </c>
      <c r="C2752" s="14">
        <f>'CLZ Pr'!H2752</f>
        <v>0</v>
      </c>
      <c r="D2752">
        <f>'CLZ Pr'!W2752</f>
        <v>0</v>
      </c>
      <c r="E2752">
        <f>'CLZ Pr'!B2752</f>
        <v>0</v>
      </c>
      <c r="F2752">
        <f>'CLZ Pr'!N2752</f>
        <v>0</v>
      </c>
      <c r="G2752">
        <f>'CLZ Pr'!X2752</f>
        <v>0</v>
      </c>
      <c r="H2752">
        <f>'CLZ Pr'!E2752</f>
        <v>0</v>
      </c>
      <c r="I2752">
        <f>'CLZ Pr'!U2752</f>
        <v>0</v>
      </c>
    </row>
    <row r="2753" spans="1:9">
      <c r="A2753" s="13" t="str">
        <f>IF('CLZ Pr'!C2753 = "", "", 'CLZ Pr'!C2753)</f>
        <v/>
      </c>
      <c r="B2753">
        <f>'CLZ Pr'!O2753</f>
        <v>0</v>
      </c>
      <c r="C2753" s="14">
        <f>'CLZ Pr'!H2753</f>
        <v>0</v>
      </c>
      <c r="D2753">
        <f>'CLZ Pr'!W2753</f>
        <v>0</v>
      </c>
      <c r="E2753">
        <f>'CLZ Pr'!B2753</f>
        <v>0</v>
      </c>
      <c r="F2753">
        <f>'CLZ Pr'!N2753</f>
        <v>0</v>
      </c>
      <c r="G2753">
        <f>'CLZ Pr'!X2753</f>
        <v>0</v>
      </c>
      <c r="H2753">
        <f>'CLZ Pr'!E2753</f>
        <v>0</v>
      </c>
      <c r="I2753">
        <f>'CLZ Pr'!U2753</f>
        <v>0</v>
      </c>
    </row>
    <row r="2754" spans="1:9">
      <c r="A2754" s="13" t="str">
        <f>IF('CLZ Pr'!C2754 = "", "", 'CLZ Pr'!C2754)</f>
        <v/>
      </c>
      <c r="B2754">
        <f>'CLZ Pr'!O2754</f>
        <v>0</v>
      </c>
      <c r="C2754" s="14">
        <f>'CLZ Pr'!H2754</f>
        <v>0</v>
      </c>
      <c r="D2754">
        <f>'CLZ Pr'!W2754</f>
        <v>0</v>
      </c>
      <c r="E2754">
        <f>'CLZ Pr'!B2754</f>
        <v>0</v>
      </c>
      <c r="F2754">
        <f>'CLZ Pr'!N2754</f>
        <v>0</v>
      </c>
      <c r="G2754">
        <f>'CLZ Pr'!X2754</f>
        <v>0</v>
      </c>
      <c r="H2754">
        <f>'CLZ Pr'!E2754</f>
        <v>0</v>
      </c>
      <c r="I2754">
        <f>'CLZ Pr'!U2754</f>
        <v>0</v>
      </c>
    </row>
    <row r="2755" spans="1:9">
      <c r="A2755" s="13" t="str">
        <f>IF('CLZ Pr'!C2755 = "", "", 'CLZ Pr'!C2755)</f>
        <v/>
      </c>
      <c r="B2755">
        <f>'CLZ Pr'!O2755</f>
        <v>0</v>
      </c>
      <c r="C2755" s="14">
        <f>'CLZ Pr'!H2755</f>
        <v>0</v>
      </c>
      <c r="D2755">
        <f>'CLZ Pr'!W2755</f>
        <v>0</v>
      </c>
      <c r="E2755">
        <f>'CLZ Pr'!B2755</f>
        <v>0</v>
      </c>
      <c r="F2755">
        <f>'CLZ Pr'!N2755</f>
        <v>0</v>
      </c>
      <c r="G2755">
        <f>'CLZ Pr'!X2755</f>
        <v>0</v>
      </c>
      <c r="H2755">
        <f>'CLZ Pr'!E2755</f>
        <v>0</v>
      </c>
      <c r="I2755">
        <f>'CLZ Pr'!U2755</f>
        <v>0</v>
      </c>
    </row>
    <row r="2756" spans="1:9">
      <c r="A2756" s="13" t="str">
        <f>IF('CLZ Pr'!C2756 = "", "", 'CLZ Pr'!C2756)</f>
        <v/>
      </c>
      <c r="B2756">
        <f>'CLZ Pr'!O2756</f>
        <v>0</v>
      </c>
      <c r="C2756" s="14">
        <f>'CLZ Pr'!H2756</f>
        <v>0</v>
      </c>
      <c r="D2756">
        <f>'CLZ Pr'!W2756</f>
        <v>0</v>
      </c>
      <c r="E2756">
        <f>'CLZ Pr'!B2756</f>
        <v>0</v>
      </c>
      <c r="F2756">
        <f>'CLZ Pr'!N2756</f>
        <v>0</v>
      </c>
      <c r="G2756">
        <f>'CLZ Pr'!X2756</f>
        <v>0</v>
      </c>
      <c r="H2756">
        <f>'CLZ Pr'!E2756</f>
        <v>0</v>
      </c>
      <c r="I2756">
        <f>'CLZ Pr'!U2756</f>
        <v>0</v>
      </c>
    </row>
    <row r="2757" spans="1:9">
      <c r="A2757" s="13" t="str">
        <f>IF('CLZ Pr'!C2757 = "", "", 'CLZ Pr'!C2757)</f>
        <v/>
      </c>
      <c r="B2757">
        <f>'CLZ Pr'!O2757</f>
        <v>0</v>
      </c>
      <c r="C2757" s="14">
        <f>'CLZ Pr'!H2757</f>
        <v>0</v>
      </c>
      <c r="D2757">
        <f>'CLZ Pr'!W2757</f>
        <v>0</v>
      </c>
      <c r="E2757">
        <f>'CLZ Pr'!B2757</f>
        <v>0</v>
      </c>
      <c r="F2757">
        <f>'CLZ Pr'!N2757</f>
        <v>0</v>
      </c>
      <c r="G2757">
        <f>'CLZ Pr'!X2757</f>
        <v>0</v>
      </c>
      <c r="H2757">
        <f>'CLZ Pr'!E2757</f>
        <v>0</v>
      </c>
      <c r="I2757">
        <f>'CLZ Pr'!U2757</f>
        <v>0</v>
      </c>
    </row>
    <row r="2758" spans="1:9">
      <c r="A2758" s="13" t="str">
        <f>IF('CLZ Pr'!C2758 = "", "", 'CLZ Pr'!C2758)</f>
        <v/>
      </c>
      <c r="B2758">
        <f>'CLZ Pr'!O2758</f>
        <v>0</v>
      </c>
      <c r="C2758" s="14">
        <f>'CLZ Pr'!H2758</f>
        <v>0</v>
      </c>
      <c r="D2758">
        <f>'CLZ Pr'!W2758</f>
        <v>0</v>
      </c>
      <c r="E2758">
        <f>'CLZ Pr'!B2758</f>
        <v>0</v>
      </c>
      <c r="F2758">
        <f>'CLZ Pr'!N2758</f>
        <v>0</v>
      </c>
      <c r="G2758">
        <f>'CLZ Pr'!X2758</f>
        <v>0</v>
      </c>
      <c r="H2758">
        <f>'CLZ Pr'!E2758</f>
        <v>0</v>
      </c>
      <c r="I2758">
        <f>'CLZ Pr'!U2758</f>
        <v>0</v>
      </c>
    </row>
    <row r="2759" spans="1:9">
      <c r="A2759" s="13" t="str">
        <f>IF('CLZ Pr'!C2759 = "", "", 'CLZ Pr'!C2759)</f>
        <v/>
      </c>
      <c r="B2759">
        <f>'CLZ Pr'!O2759</f>
        <v>0</v>
      </c>
      <c r="C2759" s="14">
        <f>'CLZ Pr'!H2759</f>
        <v>0</v>
      </c>
      <c r="D2759">
        <f>'CLZ Pr'!W2759</f>
        <v>0</v>
      </c>
      <c r="E2759">
        <f>'CLZ Pr'!B2759</f>
        <v>0</v>
      </c>
      <c r="F2759">
        <f>'CLZ Pr'!N2759</f>
        <v>0</v>
      </c>
      <c r="G2759">
        <f>'CLZ Pr'!X2759</f>
        <v>0</v>
      </c>
      <c r="H2759">
        <f>'CLZ Pr'!E2759</f>
        <v>0</v>
      </c>
      <c r="I2759">
        <f>'CLZ Pr'!U2759</f>
        <v>0</v>
      </c>
    </row>
    <row r="2760" spans="1:9">
      <c r="A2760" s="13" t="str">
        <f>IF('CLZ Pr'!C2760 = "", "", 'CLZ Pr'!C2760)</f>
        <v/>
      </c>
      <c r="B2760">
        <f>'CLZ Pr'!O2760</f>
        <v>0</v>
      </c>
      <c r="C2760" s="14">
        <f>'CLZ Pr'!H2760</f>
        <v>0</v>
      </c>
      <c r="D2760">
        <f>'CLZ Pr'!W2760</f>
        <v>0</v>
      </c>
      <c r="E2760">
        <f>'CLZ Pr'!B2760</f>
        <v>0</v>
      </c>
      <c r="F2760">
        <f>'CLZ Pr'!N2760</f>
        <v>0</v>
      </c>
      <c r="G2760">
        <f>'CLZ Pr'!X2760</f>
        <v>0</v>
      </c>
      <c r="H2760">
        <f>'CLZ Pr'!E2760</f>
        <v>0</v>
      </c>
      <c r="I2760">
        <f>'CLZ Pr'!U2760</f>
        <v>0</v>
      </c>
    </row>
    <row r="2761" spans="1:9">
      <c r="A2761" s="13" t="str">
        <f>IF('CLZ Pr'!C2761 = "", "", 'CLZ Pr'!C2761)</f>
        <v/>
      </c>
      <c r="B2761">
        <f>'CLZ Pr'!O2761</f>
        <v>0</v>
      </c>
      <c r="C2761" s="14">
        <f>'CLZ Pr'!H2761</f>
        <v>0</v>
      </c>
      <c r="D2761">
        <f>'CLZ Pr'!W2761</f>
        <v>0</v>
      </c>
      <c r="E2761">
        <f>'CLZ Pr'!B2761</f>
        <v>0</v>
      </c>
      <c r="F2761">
        <f>'CLZ Pr'!N2761</f>
        <v>0</v>
      </c>
      <c r="G2761">
        <f>'CLZ Pr'!X2761</f>
        <v>0</v>
      </c>
      <c r="H2761">
        <f>'CLZ Pr'!E2761</f>
        <v>0</v>
      </c>
      <c r="I2761">
        <f>'CLZ Pr'!U2761</f>
        <v>0</v>
      </c>
    </row>
    <row r="2762" spans="1:9">
      <c r="A2762" s="13" t="str">
        <f>IF('CLZ Pr'!C2762 = "", "", 'CLZ Pr'!C2762)</f>
        <v/>
      </c>
      <c r="B2762">
        <f>'CLZ Pr'!O2762</f>
        <v>0</v>
      </c>
      <c r="C2762" s="14">
        <f>'CLZ Pr'!H2762</f>
        <v>0</v>
      </c>
      <c r="D2762">
        <f>'CLZ Pr'!W2762</f>
        <v>0</v>
      </c>
      <c r="E2762">
        <f>'CLZ Pr'!B2762</f>
        <v>0</v>
      </c>
      <c r="F2762">
        <f>'CLZ Pr'!N2762</f>
        <v>0</v>
      </c>
      <c r="G2762">
        <f>'CLZ Pr'!X2762</f>
        <v>0</v>
      </c>
      <c r="H2762">
        <f>'CLZ Pr'!E2762</f>
        <v>0</v>
      </c>
      <c r="I2762">
        <f>'CLZ Pr'!U2762</f>
        <v>0</v>
      </c>
    </row>
    <row r="2763" spans="1:9">
      <c r="A2763" s="13" t="str">
        <f>IF('CLZ Pr'!C2763 = "", "", 'CLZ Pr'!C2763)</f>
        <v/>
      </c>
      <c r="B2763">
        <f>'CLZ Pr'!O2763</f>
        <v>0</v>
      </c>
      <c r="C2763" s="14">
        <f>'CLZ Pr'!H2763</f>
        <v>0</v>
      </c>
      <c r="D2763">
        <f>'CLZ Pr'!W2763</f>
        <v>0</v>
      </c>
      <c r="E2763">
        <f>'CLZ Pr'!B2763</f>
        <v>0</v>
      </c>
      <c r="F2763">
        <f>'CLZ Pr'!N2763</f>
        <v>0</v>
      </c>
      <c r="G2763">
        <f>'CLZ Pr'!X2763</f>
        <v>0</v>
      </c>
      <c r="H2763">
        <f>'CLZ Pr'!E2763</f>
        <v>0</v>
      </c>
      <c r="I2763">
        <f>'CLZ Pr'!U2763</f>
        <v>0</v>
      </c>
    </row>
    <row r="2764" spans="1:9">
      <c r="A2764" s="13" t="str">
        <f>IF('CLZ Pr'!C2764 = "", "", 'CLZ Pr'!C2764)</f>
        <v/>
      </c>
      <c r="B2764">
        <f>'CLZ Pr'!O2764</f>
        <v>0</v>
      </c>
      <c r="C2764" s="14">
        <f>'CLZ Pr'!H2764</f>
        <v>0</v>
      </c>
      <c r="D2764">
        <f>'CLZ Pr'!W2764</f>
        <v>0</v>
      </c>
      <c r="E2764">
        <f>'CLZ Pr'!B2764</f>
        <v>0</v>
      </c>
      <c r="F2764">
        <f>'CLZ Pr'!N2764</f>
        <v>0</v>
      </c>
      <c r="G2764">
        <f>'CLZ Pr'!X2764</f>
        <v>0</v>
      </c>
      <c r="H2764">
        <f>'CLZ Pr'!E2764</f>
        <v>0</v>
      </c>
      <c r="I2764">
        <f>'CLZ Pr'!U2764</f>
        <v>0</v>
      </c>
    </row>
    <row r="2765" spans="1:9">
      <c r="A2765" s="13" t="str">
        <f>IF('CLZ Pr'!C2765 = "", "", 'CLZ Pr'!C2765)</f>
        <v/>
      </c>
      <c r="B2765">
        <f>'CLZ Pr'!O2765</f>
        <v>0</v>
      </c>
      <c r="C2765" s="14">
        <f>'CLZ Pr'!H2765</f>
        <v>0</v>
      </c>
      <c r="D2765">
        <f>'CLZ Pr'!W2765</f>
        <v>0</v>
      </c>
      <c r="E2765">
        <f>'CLZ Pr'!B2765</f>
        <v>0</v>
      </c>
      <c r="F2765">
        <f>'CLZ Pr'!N2765</f>
        <v>0</v>
      </c>
      <c r="G2765">
        <f>'CLZ Pr'!X2765</f>
        <v>0</v>
      </c>
      <c r="H2765">
        <f>'CLZ Pr'!E2765</f>
        <v>0</v>
      </c>
      <c r="I2765">
        <f>'CLZ Pr'!U2765</f>
        <v>0</v>
      </c>
    </row>
    <row r="2766" spans="1:9">
      <c r="A2766" s="13" t="str">
        <f>IF('CLZ Pr'!C2766 = "", "", 'CLZ Pr'!C2766)</f>
        <v/>
      </c>
      <c r="B2766">
        <f>'CLZ Pr'!O2766</f>
        <v>0</v>
      </c>
      <c r="C2766" s="14">
        <f>'CLZ Pr'!H2766</f>
        <v>0</v>
      </c>
      <c r="D2766">
        <f>'CLZ Pr'!W2766</f>
        <v>0</v>
      </c>
      <c r="E2766">
        <f>'CLZ Pr'!B2766</f>
        <v>0</v>
      </c>
      <c r="F2766">
        <f>'CLZ Pr'!N2766</f>
        <v>0</v>
      </c>
      <c r="G2766">
        <f>'CLZ Pr'!X2766</f>
        <v>0</v>
      </c>
      <c r="H2766">
        <f>'CLZ Pr'!E2766</f>
        <v>0</v>
      </c>
      <c r="I2766">
        <f>'CLZ Pr'!U2766</f>
        <v>0</v>
      </c>
    </row>
    <row r="2767" spans="1:9">
      <c r="A2767" s="13" t="str">
        <f>IF('CLZ Pr'!C2767 = "", "", 'CLZ Pr'!C2767)</f>
        <v/>
      </c>
      <c r="B2767">
        <f>'CLZ Pr'!O2767</f>
        <v>0</v>
      </c>
      <c r="C2767" s="14">
        <f>'CLZ Pr'!H2767</f>
        <v>0</v>
      </c>
      <c r="D2767">
        <f>'CLZ Pr'!W2767</f>
        <v>0</v>
      </c>
      <c r="E2767">
        <f>'CLZ Pr'!B2767</f>
        <v>0</v>
      </c>
      <c r="F2767">
        <f>'CLZ Pr'!N2767</f>
        <v>0</v>
      </c>
      <c r="G2767">
        <f>'CLZ Pr'!X2767</f>
        <v>0</v>
      </c>
      <c r="H2767">
        <f>'CLZ Pr'!E2767</f>
        <v>0</v>
      </c>
      <c r="I2767">
        <f>'CLZ Pr'!U2767</f>
        <v>0</v>
      </c>
    </row>
    <row r="2768" spans="1:9">
      <c r="A2768" s="13" t="str">
        <f>IF('CLZ Pr'!C2768 = "", "", 'CLZ Pr'!C2768)</f>
        <v/>
      </c>
      <c r="B2768">
        <f>'CLZ Pr'!O2768</f>
        <v>0</v>
      </c>
      <c r="C2768" s="14">
        <f>'CLZ Pr'!H2768</f>
        <v>0</v>
      </c>
      <c r="D2768">
        <f>'CLZ Pr'!W2768</f>
        <v>0</v>
      </c>
      <c r="E2768">
        <f>'CLZ Pr'!B2768</f>
        <v>0</v>
      </c>
      <c r="F2768">
        <f>'CLZ Pr'!N2768</f>
        <v>0</v>
      </c>
      <c r="G2768">
        <f>'CLZ Pr'!X2768</f>
        <v>0</v>
      </c>
      <c r="H2768">
        <f>'CLZ Pr'!E2768</f>
        <v>0</v>
      </c>
      <c r="I2768">
        <f>'CLZ Pr'!U2768</f>
        <v>0</v>
      </c>
    </row>
    <row r="2769" spans="1:9">
      <c r="A2769" s="13" t="str">
        <f>IF('CLZ Pr'!C2769 = "", "", 'CLZ Pr'!C2769)</f>
        <v/>
      </c>
      <c r="B2769">
        <f>'CLZ Pr'!O2769</f>
        <v>0</v>
      </c>
      <c r="C2769" s="14">
        <f>'CLZ Pr'!H2769</f>
        <v>0</v>
      </c>
      <c r="D2769">
        <f>'CLZ Pr'!W2769</f>
        <v>0</v>
      </c>
      <c r="E2769">
        <f>'CLZ Pr'!B2769</f>
        <v>0</v>
      </c>
      <c r="F2769">
        <f>'CLZ Pr'!N2769</f>
        <v>0</v>
      </c>
      <c r="G2769">
        <f>'CLZ Pr'!X2769</f>
        <v>0</v>
      </c>
      <c r="H2769">
        <f>'CLZ Pr'!E2769</f>
        <v>0</v>
      </c>
      <c r="I2769">
        <f>'CLZ Pr'!U2769</f>
        <v>0</v>
      </c>
    </row>
    <row r="2770" spans="1:9">
      <c r="A2770" s="13" t="str">
        <f>IF('CLZ Pr'!C2770 = "", "", 'CLZ Pr'!C2770)</f>
        <v/>
      </c>
      <c r="B2770">
        <f>'CLZ Pr'!O2770</f>
        <v>0</v>
      </c>
      <c r="C2770" s="14">
        <f>'CLZ Pr'!H2770</f>
        <v>0</v>
      </c>
      <c r="D2770">
        <f>'CLZ Pr'!W2770</f>
        <v>0</v>
      </c>
      <c r="E2770">
        <f>'CLZ Pr'!B2770</f>
        <v>0</v>
      </c>
      <c r="F2770">
        <f>'CLZ Pr'!N2770</f>
        <v>0</v>
      </c>
      <c r="G2770">
        <f>'CLZ Pr'!X2770</f>
        <v>0</v>
      </c>
      <c r="H2770">
        <f>'CLZ Pr'!E2770</f>
        <v>0</v>
      </c>
      <c r="I2770">
        <f>'CLZ Pr'!U2770</f>
        <v>0</v>
      </c>
    </row>
    <row r="2771" spans="1:9">
      <c r="A2771" s="13" t="str">
        <f>IF('CLZ Pr'!C2771 = "", "", 'CLZ Pr'!C2771)</f>
        <v/>
      </c>
      <c r="B2771">
        <f>'CLZ Pr'!O2771</f>
        <v>0</v>
      </c>
      <c r="C2771" s="14">
        <f>'CLZ Pr'!H2771</f>
        <v>0</v>
      </c>
      <c r="D2771">
        <f>'CLZ Pr'!W2771</f>
        <v>0</v>
      </c>
      <c r="E2771">
        <f>'CLZ Pr'!B2771</f>
        <v>0</v>
      </c>
      <c r="F2771">
        <f>'CLZ Pr'!N2771</f>
        <v>0</v>
      </c>
      <c r="G2771">
        <f>'CLZ Pr'!X2771</f>
        <v>0</v>
      </c>
      <c r="H2771">
        <f>'CLZ Pr'!E2771</f>
        <v>0</v>
      </c>
      <c r="I2771">
        <f>'CLZ Pr'!U2771</f>
        <v>0</v>
      </c>
    </row>
    <row r="2772" spans="1:9">
      <c r="A2772" s="13" t="str">
        <f>IF('CLZ Pr'!C2772 = "", "", 'CLZ Pr'!C2772)</f>
        <v/>
      </c>
      <c r="B2772">
        <f>'CLZ Pr'!O2772</f>
        <v>0</v>
      </c>
      <c r="C2772" s="14">
        <f>'CLZ Pr'!H2772</f>
        <v>0</v>
      </c>
      <c r="D2772">
        <f>'CLZ Pr'!W2772</f>
        <v>0</v>
      </c>
      <c r="E2772">
        <f>'CLZ Pr'!B2772</f>
        <v>0</v>
      </c>
      <c r="F2772">
        <f>'CLZ Pr'!N2772</f>
        <v>0</v>
      </c>
      <c r="G2772">
        <f>'CLZ Pr'!X2772</f>
        <v>0</v>
      </c>
      <c r="H2772">
        <f>'CLZ Pr'!E2772</f>
        <v>0</v>
      </c>
      <c r="I2772">
        <f>'CLZ Pr'!U2772</f>
        <v>0</v>
      </c>
    </row>
    <row r="2773" spans="1:9">
      <c r="A2773" s="13" t="str">
        <f>IF('CLZ Pr'!C2773 = "", "", 'CLZ Pr'!C2773)</f>
        <v/>
      </c>
      <c r="B2773">
        <f>'CLZ Pr'!O2773</f>
        <v>0</v>
      </c>
      <c r="C2773" s="14">
        <f>'CLZ Pr'!H2773</f>
        <v>0</v>
      </c>
      <c r="D2773">
        <f>'CLZ Pr'!W2773</f>
        <v>0</v>
      </c>
      <c r="E2773">
        <f>'CLZ Pr'!B2773</f>
        <v>0</v>
      </c>
      <c r="F2773">
        <f>'CLZ Pr'!N2773</f>
        <v>0</v>
      </c>
      <c r="G2773">
        <f>'CLZ Pr'!X2773</f>
        <v>0</v>
      </c>
      <c r="H2773">
        <f>'CLZ Pr'!E2773</f>
        <v>0</v>
      </c>
      <c r="I2773">
        <f>'CLZ Pr'!U2773</f>
        <v>0</v>
      </c>
    </row>
    <row r="2774" spans="1:9">
      <c r="A2774" s="13" t="str">
        <f>IF('CLZ Pr'!C2774 = "", "", 'CLZ Pr'!C2774)</f>
        <v/>
      </c>
      <c r="B2774">
        <f>'CLZ Pr'!O2774</f>
        <v>0</v>
      </c>
      <c r="C2774" s="14">
        <f>'CLZ Pr'!H2774</f>
        <v>0</v>
      </c>
      <c r="D2774">
        <f>'CLZ Pr'!W2774</f>
        <v>0</v>
      </c>
      <c r="E2774">
        <f>'CLZ Pr'!B2774</f>
        <v>0</v>
      </c>
      <c r="F2774">
        <f>'CLZ Pr'!N2774</f>
        <v>0</v>
      </c>
      <c r="G2774">
        <f>'CLZ Pr'!X2774</f>
        <v>0</v>
      </c>
      <c r="H2774">
        <f>'CLZ Pr'!E2774</f>
        <v>0</v>
      </c>
      <c r="I2774">
        <f>'CLZ Pr'!U2774</f>
        <v>0</v>
      </c>
    </row>
    <row r="2775" spans="1:9">
      <c r="A2775" s="13" t="str">
        <f>IF('CLZ Pr'!C2775 = "", "", 'CLZ Pr'!C2775)</f>
        <v/>
      </c>
      <c r="B2775">
        <f>'CLZ Pr'!O2775</f>
        <v>0</v>
      </c>
      <c r="C2775" s="14">
        <f>'CLZ Pr'!H2775</f>
        <v>0</v>
      </c>
      <c r="D2775">
        <f>'CLZ Pr'!W2775</f>
        <v>0</v>
      </c>
      <c r="E2775">
        <f>'CLZ Pr'!B2775</f>
        <v>0</v>
      </c>
      <c r="F2775">
        <f>'CLZ Pr'!N2775</f>
        <v>0</v>
      </c>
      <c r="G2775">
        <f>'CLZ Pr'!X2775</f>
        <v>0</v>
      </c>
      <c r="H2775">
        <f>'CLZ Pr'!E2775</f>
        <v>0</v>
      </c>
      <c r="I2775">
        <f>'CLZ Pr'!U2775</f>
        <v>0</v>
      </c>
    </row>
    <row r="2776" spans="1:9">
      <c r="A2776" s="13" t="str">
        <f>IF('CLZ Pr'!C2776 = "", "", 'CLZ Pr'!C2776)</f>
        <v/>
      </c>
      <c r="B2776">
        <f>'CLZ Pr'!O2776</f>
        <v>0</v>
      </c>
      <c r="C2776" s="14">
        <f>'CLZ Pr'!H2776</f>
        <v>0</v>
      </c>
      <c r="D2776">
        <f>'CLZ Pr'!W2776</f>
        <v>0</v>
      </c>
      <c r="E2776">
        <f>'CLZ Pr'!B2776</f>
        <v>0</v>
      </c>
      <c r="F2776">
        <f>'CLZ Pr'!N2776</f>
        <v>0</v>
      </c>
      <c r="G2776">
        <f>'CLZ Pr'!X2776</f>
        <v>0</v>
      </c>
      <c r="H2776">
        <f>'CLZ Pr'!E2776</f>
        <v>0</v>
      </c>
      <c r="I2776">
        <f>'CLZ Pr'!U2776</f>
        <v>0</v>
      </c>
    </row>
    <row r="2777" spans="1:9">
      <c r="A2777" s="13" t="str">
        <f>IF('CLZ Pr'!C2777 = "", "", 'CLZ Pr'!C2777)</f>
        <v/>
      </c>
      <c r="B2777">
        <f>'CLZ Pr'!O2777</f>
        <v>0</v>
      </c>
      <c r="C2777" s="14">
        <f>'CLZ Pr'!H2777</f>
        <v>0</v>
      </c>
      <c r="D2777">
        <f>'CLZ Pr'!W2777</f>
        <v>0</v>
      </c>
      <c r="E2777">
        <f>'CLZ Pr'!B2777</f>
        <v>0</v>
      </c>
      <c r="F2777">
        <f>'CLZ Pr'!N2777</f>
        <v>0</v>
      </c>
      <c r="G2777">
        <f>'CLZ Pr'!X2777</f>
        <v>0</v>
      </c>
      <c r="H2777">
        <f>'CLZ Pr'!E2777</f>
        <v>0</v>
      </c>
      <c r="I2777">
        <f>'CLZ Pr'!U2777</f>
        <v>0</v>
      </c>
    </row>
    <row r="2778" spans="1:9">
      <c r="A2778" s="13" t="str">
        <f>IF('CLZ Pr'!C2778 = "", "", 'CLZ Pr'!C2778)</f>
        <v/>
      </c>
      <c r="B2778">
        <f>'CLZ Pr'!O2778</f>
        <v>0</v>
      </c>
      <c r="C2778" s="14">
        <f>'CLZ Pr'!H2778</f>
        <v>0</v>
      </c>
      <c r="D2778">
        <f>'CLZ Pr'!W2778</f>
        <v>0</v>
      </c>
      <c r="E2778">
        <f>'CLZ Pr'!B2778</f>
        <v>0</v>
      </c>
      <c r="F2778">
        <f>'CLZ Pr'!N2778</f>
        <v>0</v>
      </c>
      <c r="G2778">
        <f>'CLZ Pr'!X2778</f>
        <v>0</v>
      </c>
      <c r="H2778">
        <f>'CLZ Pr'!E2778</f>
        <v>0</v>
      </c>
      <c r="I2778">
        <f>'CLZ Pr'!U2778</f>
        <v>0</v>
      </c>
    </row>
    <row r="2779" spans="1:9">
      <c r="A2779" s="13" t="str">
        <f>IF('CLZ Pr'!C2779 = "", "", 'CLZ Pr'!C2779)</f>
        <v/>
      </c>
      <c r="B2779">
        <f>'CLZ Pr'!O2779</f>
        <v>0</v>
      </c>
      <c r="C2779" s="14">
        <f>'CLZ Pr'!H2779</f>
        <v>0</v>
      </c>
      <c r="D2779">
        <f>'CLZ Pr'!W2779</f>
        <v>0</v>
      </c>
      <c r="E2779">
        <f>'CLZ Pr'!B2779</f>
        <v>0</v>
      </c>
      <c r="F2779">
        <f>'CLZ Pr'!N2779</f>
        <v>0</v>
      </c>
      <c r="G2779">
        <f>'CLZ Pr'!X2779</f>
        <v>0</v>
      </c>
      <c r="H2779">
        <f>'CLZ Pr'!E2779</f>
        <v>0</v>
      </c>
      <c r="I2779">
        <f>'CLZ Pr'!U2779</f>
        <v>0</v>
      </c>
    </row>
    <row r="2780" spans="1:9">
      <c r="A2780" s="13" t="str">
        <f>IF('CLZ Pr'!C2780 = "", "", 'CLZ Pr'!C2780)</f>
        <v/>
      </c>
      <c r="B2780">
        <f>'CLZ Pr'!O2780</f>
        <v>0</v>
      </c>
      <c r="C2780" s="14">
        <f>'CLZ Pr'!H2780</f>
        <v>0</v>
      </c>
      <c r="D2780">
        <f>'CLZ Pr'!W2780</f>
        <v>0</v>
      </c>
      <c r="E2780">
        <f>'CLZ Pr'!B2780</f>
        <v>0</v>
      </c>
      <c r="F2780">
        <f>'CLZ Pr'!N2780</f>
        <v>0</v>
      </c>
      <c r="G2780">
        <f>'CLZ Pr'!X2780</f>
        <v>0</v>
      </c>
      <c r="H2780">
        <f>'CLZ Pr'!E2780</f>
        <v>0</v>
      </c>
      <c r="I2780">
        <f>'CLZ Pr'!U2780</f>
        <v>0</v>
      </c>
    </row>
    <row r="2781" spans="1:9">
      <c r="A2781" s="13" t="str">
        <f>IF('CLZ Pr'!C2781 = "", "", 'CLZ Pr'!C2781)</f>
        <v/>
      </c>
      <c r="B2781">
        <f>'CLZ Pr'!O2781</f>
        <v>0</v>
      </c>
      <c r="C2781" s="14">
        <f>'CLZ Pr'!H2781</f>
        <v>0</v>
      </c>
      <c r="D2781">
        <f>'CLZ Pr'!W2781</f>
        <v>0</v>
      </c>
      <c r="E2781">
        <f>'CLZ Pr'!B2781</f>
        <v>0</v>
      </c>
      <c r="F2781">
        <f>'CLZ Pr'!N2781</f>
        <v>0</v>
      </c>
      <c r="G2781">
        <f>'CLZ Pr'!X2781</f>
        <v>0</v>
      </c>
      <c r="H2781">
        <f>'CLZ Pr'!E2781</f>
        <v>0</v>
      </c>
      <c r="I2781">
        <f>'CLZ Pr'!U2781</f>
        <v>0</v>
      </c>
    </row>
    <row r="2782" spans="1:9">
      <c r="A2782" s="13" t="str">
        <f>IF('CLZ Pr'!C2782 = "", "", 'CLZ Pr'!C2782)</f>
        <v/>
      </c>
      <c r="B2782">
        <f>'CLZ Pr'!O2782</f>
        <v>0</v>
      </c>
      <c r="C2782" s="14">
        <f>'CLZ Pr'!H2782</f>
        <v>0</v>
      </c>
      <c r="D2782">
        <f>'CLZ Pr'!W2782</f>
        <v>0</v>
      </c>
      <c r="E2782">
        <f>'CLZ Pr'!B2782</f>
        <v>0</v>
      </c>
      <c r="F2782">
        <f>'CLZ Pr'!N2782</f>
        <v>0</v>
      </c>
      <c r="G2782">
        <f>'CLZ Pr'!X2782</f>
        <v>0</v>
      </c>
      <c r="H2782">
        <f>'CLZ Pr'!E2782</f>
        <v>0</v>
      </c>
      <c r="I2782">
        <f>'CLZ Pr'!U2782</f>
        <v>0</v>
      </c>
    </row>
    <row r="2783" spans="1:9">
      <c r="A2783" s="13" t="str">
        <f>IF('CLZ Pr'!C2783 = "", "", 'CLZ Pr'!C2783)</f>
        <v/>
      </c>
      <c r="B2783">
        <f>'CLZ Pr'!O2783</f>
        <v>0</v>
      </c>
      <c r="C2783" s="14">
        <f>'CLZ Pr'!H2783</f>
        <v>0</v>
      </c>
      <c r="D2783">
        <f>'CLZ Pr'!W2783</f>
        <v>0</v>
      </c>
      <c r="E2783">
        <f>'CLZ Pr'!B2783</f>
        <v>0</v>
      </c>
      <c r="F2783">
        <f>'CLZ Pr'!N2783</f>
        <v>0</v>
      </c>
      <c r="G2783">
        <f>'CLZ Pr'!X2783</f>
        <v>0</v>
      </c>
      <c r="H2783">
        <f>'CLZ Pr'!E2783</f>
        <v>0</v>
      </c>
      <c r="I2783">
        <f>'CLZ Pr'!U2783</f>
        <v>0</v>
      </c>
    </row>
    <row r="2784" spans="1:9">
      <c r="A2784" s="13" t="str">
        <f>IF('CLZ Pr'!C2784 = "", "", 'CLZ Pr'!C2784)</f>
        <v/>
      </c>
      <c r="B2784">
        <f>'CLZ Pr'!O2784</f>
        <v>0</v>
      </c>
      <c r="C2784" s="14">
        <f>'CLZ Pr'!H2784</f>
        <v>0</v>
      </c>
      <c r="D2784">
        <f>'CLZ Pr'!W2784</f>
        <v>0</v>
      </c>
      <c r="E2784">
        <f>'CLZ Pr'!B2784</f>
        <v>0</v>
      </c>
      <c r="F2784">
        <f>'CLZ Pr'!N2784</f>
        <v>0</v>
      </c>
      <c r="G2784">
        <f>'CLZ Pr'!X2784</f>
        <v>0</v>
      </c>
      <c r="H2784">
        <f>'CLZ Pr'!E2784</f>
        <v>0</v>
      </c>
      <c r="I2784">
        <f>'CLZ Pr'!U2784</f>
        <v>0</v>
      </c>
    </row>
    <row r="2785" spans="1:9">
      <c r="A2785" s="13" t="str">
        <f>IF('CLZ Pr'!C2785 = "", "", 'CLZ Pr'!C2785)</f>
        <v/>
      </c>
      <c r="B2785">
        <f>'CLZ Pr'!O2785</f>
        <v>0</v>
      </c>
      <c r="C2785" s="14">
        <f>'CLZ Pr'!H2785</f>
        <v>0</v>
      </c>
      <c r="D2785">
        <f>'CLZ Pr'!W2785</f>
        <v>0</v>
      </c>
      <c r="E2785">
        <f>'CLZ Pr'!B2785</f>
        <v>0</v>
      </c>
      <c r="F2785">
        <f>'CLZ Pr'!N2785</f>
        <v>0</v>
      </c>
      <c r="G2785">
        <f>'CLZ Pr'!X2785</f>
        <v>0</v>
      </c>
      <c r="H2785">
        <f>'CLZ Pr'!E2785</f>
        <v>0</v>
      </c>
      <c r="I2785">
        <f>'CLZ Pr'!U2785</f>
        <v>0</v>
      </c>
    </row>
    <row r="2786" spans="1:9">
      <c r="A2786" s="13" t="str">
        <f>IF('CLZ Pr'!C2786 = "", "", 'CLZ Pr'!C2786)</f>
        <v/>
      </c>
      <c r="B2786">
        <f>'CLZ Pr'!O2786</f>
        <v>0</v>
      </c>
      <c r="C2786" s="14">
        <f>'CLZ Pr'!H2786</f>
        <v>0</v>
      </c>
      <c r="D2786">
        <f>'CLZ Pr'!W2786</f>
        <v>0</v>
      </c>
      <c r="E2786">
        <f>'CLZ Pr'!B2786</f>
        <v>0</v>
      </c>
      <c r="F2786">
        <f>'CLZ Pr'!N2786</f>
        <v>0</v>
      </c>
      <c r="G2786">
        <f>'CLZ Pr'!X2786</f>
        <v>0</v>
      </c>
      <c r="H2786">
        <f>'CLZ Pr'!E2786</f>
        <v>0</v>
      </c>
      <c r="I2786">
        <f>'CLZ Pr'!U2786</f>
        <v>0</v>
      </c>
    </row>
    <row r="2787" spans="1:9">
      <c r="A2787" s="13" t="str">
        <f>IF('CLZ Pr'!C2787 = "", "", 'CLZ Pr'!C2787)</f>
        <v/>
      </c>
      <c r="B2787">
        <f>'CLZ Pr'!O2787</f>
        <v>0</v>
      </c>
      <c r="C2787" s="14">
        <f>'CLZ Pr'!H2787</f>
        <v>0</v>
      </c>
      <c r="D2787">
        <f>'CLZ Pr'!W2787</f>
        <v>0</v>
      </c>
      <c r="E2787">
        <f>'CLZ Pr'!B2787</f>
        <v>0</v>
      </c>
      <c r="F2787">
        <f>'CLZ Pr'!N2787</f>
        <v>0</v>
      </c>
      <c r="G2787">
        <f>'CLZ Pr'!X2787</f>
        <v>0</v>
      </c>
      <c r="H2787">
        <f>'CLZ Pr'!E2787</f>
        <v>0</v>
      </c>
      <c r="I2787">
        <f>'CLZ Pr'!U2787</f>
        <v>0</v>
      </c>
    </row>
    <row r="2788" spans="1:9">
      <c r="A2788" s="13" t="str">
        <f>IF('CLZ Pr'!C2788 = "", "", 'CLZ Pr'!C2788)</f>
        <v/>
      </c>
      <c r="B2788">
        <f>'CLZ Pr'!O2788</f>
        <v>0</v>
      </c>
      <c r="C2788" s="14">
        <f>'CLZ Pr'!H2788</f>
        <v>0</v>
      </c>
      <c r="D2788">
        <f>'CLZ Pr'!W2788</f>
        <v>0</v>
      </c>
      <c r="E2788">
        <f>'CLZ Pr'!B2788</f>
        <v>0</v>
      </c>
      <c r="F2788">
        <f>'CLZ Pr'!N2788</f>
        <v>0</v>
      </c>
      <c r="G2788">
        <f>'CLZ Pr'!X2788</f>
        <v>0</v>
      </c>
      <c r="H2788">
        <f>'CLZ Pr'!E2788</f>
        <v>0</v>
      </c>
      <c r="I2788">
        <f>'CLZ Pr'!U2788</f>
        <v>0</v>
      </c>
    </row>
    <row r="2789" spans="1:9">
      <c r="A2789" s="13" t="str">
        <f>IF('CLZ Pr'!C2789 = "", "", 'CLZ Pr'!C2789)</f>
        <v/>
      </c>
      <c r="B2789">
        <f>'CLZ Pr'!O2789</f>
        <v>0</v>
      </c>
      <c r="C2789" s="14">
        <f>'CLZ Pr'!H2789</f>
        <v>0</v>
      </c>
      <c r="D2789">
        <f>'CLZ Pr'!W2789</f>
        <v>0</v>
      </c>
      <c r="E2789">
        <f>'CLZ Pr'!B2789</f>
        <v>0</v>
      </c>
      <c r="F2789">
        <f>'CLZ Pr'!N2789</f>
        <v>0</v>
      </c>
      <c r="G2789">
        <f>'CLZ Pr'!X2789</f>
        <v>0</v>
      </c>
      <c r="H2789">
        <f>'CLZ Pr'!E2789</f>
        <v>0</v>
      </c>
      <c r="I2789">
        <f>'CLZ Pr'!U2789</f>
        <v>0</v>
      </c>
    </row>
    <row r="2790" spans="1:9">
      <c r="A2790" s="13" t="str">
        <f>IF('CLZ Pr'!C2790 = "", "", 'CLZ Pr'!C2790)</f>
        <v/>
      </c>
      <c r="B2790">
        <f>'CLZ Pr'!O2790</f>
        <v>0</v>
      </c>
      <c r="C2790" s="14">
        <f>'CLZ Pr'!H2790</f>
        <v>0</v>
      </c>
      <c r="D2790">
        <f>'CLZ Pr'!W2790</f>
        <v>0</v>
      </c>
      <c r="E2790">
        <f>'CLZ Pr'!B2790</f>
        <v>0</v>
      </c>
      <c r="F2790">
        <f>'CLZ Pr'!N2790</f>
        <v>0</v>
      </c>
      <c r="G2790">
        <f>'CLZ Pr'!X2790</f>
        <v>0</v>
      </c>
      <c r="H2790">
        <f>'CLZ Pr'!E2790</f>
        <v>0</v>
      </c>
      <c r="I2790">
        <f>'CLZ Pr'!U2790</f>
        <v>0</v>
      </c>
    </row>
    <row r="2791" spans="1:9">
      <c r="A2791" s="13" t="str">
        <f>IF('CLZ Pr'!C2791 = "", "", 'CLZ Pr'!C2791)</f>
        <v/>
      </c>
      <c r="B2791">
        <f>'CLZ Pr'!O2791</f>
        <v>0</v>
      </c>
      <c r="C2791" s="14">
        <f>'CLZ Pr'!H2791</f>
        <v>0</v>
      </c>
      <c r="D2791">
        <f>'CLZ Pr'!W2791</f>
        <v>0</v>
      </c>
      <c r="E2791">
        <f>'CLZ Pr'!B2791</f>
        <v>0</v>
      </c>
      <c r="F2791">
        <f>'CLZ Pr'!N2791</f>
        <v>0</v>
      </c>
      <c r="G2791">
        <f>'CLZ Pr'!X2791</f>
        <v>0</v>
      </c>
      <c r="H2791">
        <f>'CLZ Pr'!E2791</f>
        <v>0</v>
      </c>
      <c r="I2791">
        <f>'CLZ Pr'!U2791</f>
        <v>0</v>
      </c>
    </row>
    <row r="2792" spans="1:9">
      <c r="A2792" s="13" t="str">
        <f>IF('CLZ Pr'!C2792 = "", "", 'CLZ Pr'!C2792)</f>
        <v/>
      </c>
      <c r="B2792">
        <f>'CLZ Pr'!O2792</f>
        <v>0</v>
      </c>
      <c r="C2792" s="14">
        <f>'CLZ Pr'!H2792</f>
        <v>0</v>
      </c>
      <c r="D2792">
        <f>'CLZ Pr'!W2792</f>
        <v>0</v>
      </c>
      <c r="E2792">
        <f>'CLZ Pr'!B2792</f>
        <v>0</v>
      </c>
      <c r="F2792">
        <f>'CLZ Pr'!N2792</f>
        <v>0</v>
      </c>
      <c r="G2792">
        <f>'CLZ Pr'!X2792</f>
        <v>0</v>
      </c>
      <c r="H2792">
        <f>'CLZ Pr'!E2792</f>
        <v>0</v>
      </c>
      <c r="I2792">
        <f>'CLZ Pr'!U2792</f>
        <v>0</v>
      </c>
    </row>
    <row r="2793" spans="1:9">
      <c r="A2793" s="13" t="str">
        <f>IF('CLZ Pr'!C2793 = "", "", 'CLZ Pr'!C2793)</f>
        <v/>
      </c>
      <c r="B2793">
        <f>'CLZ Pr'!O2793</f>
        <v>0</v>
      </c>
      <c r="C2793" s="14">
        <f>'CLZ Pr'!H2793</f>
        <v>0</v>
      </c>
      <c r="D2793">
        <f>'CLZ Pr'!W2793</f>
        <v>0</v>
      </c>
      <c r="E2793">
        <f>'CLZ Pr'!B2793</f>
        <v>0</v>
      </c>
      <c r="F2793">
        <f>'CLZ Pr'!N2793</f>
        <v>0</v>
      </c>
      <c r="G2793">
        <f>'CLZ Pr'!X2793</f>
        <v>0</v>
      </c>
      <c r="H2793">
        <f>'CLZ Pr'!E2793</f>
        <v>0</v>
      </c>
      <c r="I2793">
        <f>'CLZ Pr'!U2793</f>
        <v>0</v>
      </c>
    </row>
    <row r="2794" spans="1:9">
      <c r="A2794" s="13" t="str">
        <f>IF('CLZ Pr'!C2794 = "", "", 'CLZ Pr'!C2794)</f>
        <v/>
      </c>
      <c r="B2794">
        <f>'CLZ Pr'!O2794</f>
        <v>0</v>
      </c>
      <c r="C2794" s="14">
        <f>'CLZ Pr'!H2794</f>
        <v>0</v>
      </c>
      <c r="D2794">
        <f>'CLZ Pr'!W2794</f>
        <v>0</v>
      </c>
      <c r="E2794">
        <f>'CLZ Pr'!B2794</f>
        <v>0</v>
      </c>
      <c r="F2794">
        <f>'CLZ Pr'!N2794</f>
        <v>0</v>
      </c>
      <c r="G2794">
        <f>'CLZ Pr'!X2794</f>
        <v>0</v>
      </c>
      <c r="H2794">
        <f>'CLZ Pr'!E2794</f>
        <v>0</v>
      </c>
      <c r="I2794">
        <f>'CLZ Pr'!U2794</f>
        <v>0</v>
      </c>
    </row>
    <row r="2795" spans="1:9">
      <c r="A2795" s="13" t="str">
        <f>IF('CLZ Pr'!C2795 = "", "", 'CLZ Pr'!C2795)</f>
        <v/>
      </c>
      <c r="B2795">
        <f>'CLZ Pr'!O2795</f>
        <v>0</v>
      </c>
      <c r="C2795" s="14">
        <f>'CLZ Pr'!H2795</f>
        <v>0</v>
      </c>
      <c r="D2795">
        <f>'CLZ Pr'!W2795</f>
        <v>0</v>
      </c>
      <c r="E2795">
        <f>'CLZ Pr'!B2795</f>
        <v>0</v>
      </c>
      <c r="F2795">
        <f>'CLZ Pr'!N2795</f>
        <v>0</v>
      </c>
      <c r="G2795">
        <f>'CLZ Pr'!X2795</f>
        <v>0</v>
      </c>
      <c r="H2795">
        <f>'CLZ Pr'!E2795</f>
        <v>0</v>
      </c>
      <c r="I2795">
        <f>'CLZ Pr'!U2795</f>
        <v>0</v>
      </c>
    </row>
    <row r="2796" spans="1:9">
      <c r="A2796" s="13" t="str">
        <f>IF('CLZ Pr'!C2796 = "", "", 'CLZ Pr'!C2796)</f>
        <v/>
      </c>
      <c r="B2796">
        <f>'CLZ Pr'!O2796</f>
        <v>0</v>
      </c>
      <c r="C2796" s="14">
        <f>'CLZ Pr'!H2796</f>
        <v>0</v>
      </c>
      <c r="D2796">
        <f>'CLZ Pr'!W2796</f>
        <v>0</v>
      </c>
      <c r="E2796">
        <f>'CLZ Pr'!B2796</f>
        <v>0</v>
      </c>
      <c r="F2796">
        <f>'CLZ Pr'!N2796</f>
        <v>0</v>
      </c>
      <c r="G2796">
        <f>'CLZ Pr'!X2796</f>
        <v>0</v>
      </c>
      <c r="H2796">
        <f>'CLZ Pr'!E2796</f>
        <v>0</v>
      </c>
      <c r="I2796">
        <f>'CLZ Pr'!U2796</f>
        <v>0</v>
      </c>
    </row>
    <row r="2797" spans="1:9">
      <c r="A2797" s="13" t="str">
        <f>IF('CLZ Pr'!C2797 = "", "", 'CLZ Pr'!C2797)</f>
        <v/>
      </c>
      <c r="B2797">
        <f>'CLZ Pr'!O2797</f>
        <v>0</v>
      </c>
      <c r="C2797" s="14">
        <f>'CLZ Pr'!H2797</f>
        <v>0</v>
      </c>
      <c r="D2797">
        <f>'CLZ Pr'!W2797</f>
        <v>0</v>
      </c>
      <c r="E2797">
        <f>'CLZ Pr'!B2797</f>
        <v>0</v>
      </c>
      <c r="F2797">
        <f>'CLZ Pr'!N2797</f>
        <v>0</v>
      </c>
      <c r="G2797">
        <f>'CLZ Pr'!X2797</f>
        <v>0</v>
      </c>
      <c r="H2797">
        <f>'CLZ Pr'!E2797</f>
        <v>0</v>
      </c>
      <c r="I2797">
        <f>'CLZ Pr'!U2797</f>
        <v>0</v>
      </c>
    </row>
    <row r="2798" spans="1:9">
      <c r="A2798" s="13" t="str">
        <f>IF('CLZ Pr'!C2798 = "", "", 'CLZ Pr'!C2798)</f>
        <v/>
      </c>
      <c r="B2798">
        <f>'CLZ Pr'!O2798</f>
        <v>0</v>
      </c>
      <c r="C2798" s="14">
        <f>'CLZ Pr'!H2798</f>
        <v>0</v>
      </c>
      <c r="D2798">
        <f>'CLZ Pr'!W2798</f>
        <v>0</v>
      </c>
      <c r="E2798">
        <f>'CLZ Pr'!B2798</f>
        <v>0</v>
      </c>
      <c r="F2798">
        <f>'CLZ Pr'!N2798</f>
        <v>0</v>
      </c>
      <c r="G2798">
        <f>'CLZ Pr'!X2798</f>
        <v>0</v>
      </c>
      <c r="H2798">
        <f>'CLZ Pr'!E2798</f>
        <v>0</v>
      </c>
      <c r="I2798">
        <f>'CLZ Pr'!U2798</f>
        <v>0</v>
      </c>
    </row>
    <row r="2799" spans="1:9">
      <c r="A2799" s="13" t="str">
        <f>IF('CLZ Pr'!C2799 = "", "", 'CLZ Pr'!C2799)</f>
        <v/>
      </c>
      <c r="B2799">
        <f>'CLZ Pr'!O2799</f>
        <v>0</v>
      </c>
      <c r="C2799" s="14">
        <f>'CLZ Pr'!H2799</f>
        <v>0</v>
      </c>
      <c r="D2799">
        <f>'CLZ Pr'!W2799</f>
        <v>0</v>
      </c>
      <c r="E2799">
        <f>'CLZ Pr'!B2799</f>
        <v>0</v>
      </c>
      <c r="F2799">
        <f>'CLZ Pr'!N2799</f>
        <v>0</v>
      </c>
      <c r="G2799">
        <f>'CLZ Pr'!X2799</f>
        <v>0</v>
      </c>
      <c r="H2799">
        <f>'CLZ Pr'!E2799</f>
        <v>0</v>
      </c>
      <c r="I2799">
        <f>'CLZ Pr'!U2799</f>
        <v>0</v>
      </c>
    </row>
    <row r="2800" spans="1:9">
      <c r="A2800" s="13" t="str">
        <f>IF('CLZ Pr'!C2800 = "", "", 'CLZ Pr'!C2800)</f>
        <v/>
      </c>
      <c r="B2800">
        <f>'CLZ Pr'!O2800</f>
        <v>0</v>
      </c>
      <c r="C2800" s="14">
        <f>'CLZ Pr'!H2800</f>
        <v>0</v>
      </c>
      <c r="D2800">
        <f>'CLZ Pr'!W2800</f>
        <v>0</v>
      </c>
      <c r="E2800">
        <f>'CLZ Pr'!B2800</f>
        <v>0</v>
      </c>
      <c r="F2800">
        <f>'CLZ Pr'!N2800</f>
        <v>0</v>
      </c>
      <c r="G2800">
        <f>'CLZ Pr'!X2800</f>
        <v>0</v>
      </c>
      <c r="H2800">
        <f>'CLZ Pr'!E2800</f>
        <v>0</v>
      </c>
      <c r="I2800">
        <f>'CLZ Pr'!U2800</f>
        <v>0</v>
      </c>
    </row>
    <row r="2801" spans="1:9">
      <c r="A2801" s="13" t="str">
        <f>IF('CLZ Pr'!C2801 = "", "", 'CLZ Pr'!C2801)</f>
        <v/>
      </c>
      <c r="B2801">
        <f>'CLZ Pr'!O2801</f>
        <v>0</v>
      </c>
      <c r="C2801" s="14">
        <f>'CLZ Pr'!H2801</f>
        <v>0</v>
      </c>
      <c r="D2801">
        <f>'CLZ Pr'!W2801</f>
        <v>0</v>
      </c>
      <c r="E2801">
        <f>'CLZ Pr'!B2801</f>
        <v>0</v>
      </c>
      <c r="F2801">
        <f>'CLZ Pr'!N2801</f>
        <v>0</v>
      </c>
      <c r="G2801">
        <f>'CLZ Pr'!X2801</f>
        <v>0</v>
      </c>
      <c r="H2801">
        <f>'CLZ Pr'!E2801</f>
        <v>0</v>
      </c>
      <c r="I2801">
        <f>'CLZ Pr'!U2801</f>
        <v>0</v>
      </c>
    </row>
    <row r="2802" spans="1:9">
      <c r="A2802" s="13" t="str">
        <f>IF('CLZ Pr'!C2802 = "", "", 'CLZ Pr'!C2802)</f>
        <v/>
      </c>
      <c r="B2802">
        <f>'CLZ Pr'!O2802</f>
        <v>0</v>
      </c>
      <c r="C2802" s="14">
        <f>'CLZ Pr'!H2802</f>
        <v>0</v>
      </c>
      <c r="D2802">
        <f>'CLZ Pr'!W2802</f>
        <v>0</v>
      </c>
      <c r="E2802">
        <f>'CLZ Pr'!B2802</f>
        <v>0</v>
      </c>
      <c r="F2802">
        <f>'CLZ Pr'!N2802</f>
        <v>0</v>
      </c>
      <c r="G2802">
        <f>'CLZ Pr'!X2802</f>
        <v>0</v>
      </c>
      <c r="H2802">
        <f>'CLZ Pr'!E2802</f>
        <v>0</v>
      </c>
      <c r="I2802">
        <f>'CLZ Pr'!U2802</f>
        <v>0</v>
      </c>
    </row>
    <row r="2803" spans="1:9">
      <c r="A2803" s="13" t="str">
        <f>IF('CLZ Pr'!C2803 = "", "", 'CLZ Pr'!C2803)</f>
        <v/>
      </c>
      <c r="B2803">
        <f>'CLZ Pr'!O2803</f>
        <v>0</v>
      </c>
      <c r="C2803" s="14">
        <f>'CLZ Pr'!H2803</f>
        <v>0</v>
      </c>
      <c r="D2803">
        <f>'CLZ Pr'!W2803</f>
        <v>0</v>
      </c>
      <c r="E2803">
        <f>'CLZ Pr'!B2803</f>
        <v>0</v>
      </c>
      <c r="F2803">
        <f>'CLZ Pr'!N2803</f>
        <v>0</v>
      </c>
      <c r="G2803">
        <f>'CLZ Pr'!X2803</f>
        <v>0</v>
      </c>
      <c r="H2803">
        <f>'CLZ Pr'!E2803</f>
        <v>0</v>
      </c>
      <c r="I2803">
        <f>'CLZ Pr'!U2803</f>
        <v>0</v>
      </c>
    </row>
    <row r="2804" spans="1:9">
      <c r="A2804" s="13" t="str">
        <f>IF('CLZ Pr'!C2804 = "", "", 'CLZ Pr'!C2804)</f>
        <v/>
      </c>
      <c r="B2804">
        <f>'CLZ Pr'!O2804</f>
        <v>0</v>
      </c>
      <c r="C2804" s="14">
        <f>'CLZ Pr'!H2804</f>
        <v>0</v>
      </c>
      <c r="D2804">
        <f>'CLZ Pr'!W2804</f>
        <v>0</v>
      </c>
      <c r="E2804">
        <f>'CLZ Pr'!B2804</f>
        <v>0</v>
      </c>
      <c r="F2804">
        <f>'CLZ Pr'!N2804</f>
        <v>0</v>
      </c>
      <c r="G2804">
        <f>'CLZ Pr'!X2804</f>
        <v>0</v>
      </c>
      <c r="H2804">
        <f>'CLZ Pr'!E2804</f>
        <v>0</v>
      </c>
      <c r="I2804">
        <f>'CLZ Pr'!U2804</f>
        <v>0</v>
      </c>
    </row>
    <row r="2805" spans="1:9">
      <c r="A2805" s="13" t="str">
        <f>IF('CLZ Pr'!C2805 = "", "", 'CLZ Pr'!C2805)</f>
        <v/>
      </c>
      <c r="B2805">
        <f>'CLZ Pr'!O2805</f>
        <v>0</v>
      </c>
      <c r="C2805" s="14">
        <f>'CLZ Pr'!H2805</f>
        <v>0</v>
      </c>
      <c r="D2805">
        <f>'CLZ Pr'!W2805</f>
        <v>0</v>
      </c>
      <c r="E2805">
        <f>'CLZ Pr'!B2805</f>
        <v>0</v>
      </c>
      <c r="F2805">
        <f>'CLZ Pr'!N2805</f>
        <v>0</v>
      </c>
      <c r="G2805">
        <f>'CLZ Pr'!X2805</f>
        <v>0</v>
      </c>
      <c r="H2805">
        <f>'CLZ Pr'!E2805</f>
        <v>0</v>
      </c>
      <c r="I2805">
        <f>'CLZ Pr'!U2805</f>
        <v>0</v>
      </c>
    </row>
    <row r="2806" spans="1:9">
      <c r="A2806" s="13" t="str">
        <f>IF('CLZ Pr'!C2806 = "", "", 'CLZ Pr'!C2806)</f>
        <v/>
      </c>
      <c r="B2806">
        <f>'CLZ Pr'!O2806</f>
        <v>0</v>
      </c>
      <c r="C2806" s="14">
        <f>'CLZ Pr'!H2806</f>
        <v>0</v>
      </c>
      <c r="D2806">
        <f>'CLZ Pr'!W2806</f>
        <v>0</v>
      </c>
      <c r="E2806">
        <f>'CLZ Pr'!B2806</f>
        <v>0</v>
      </c>
      <c r="F2806">
        <f>'CLZ Pr'!N2806</f>
        <v>0</v>
      </c>
      <c r="G2806">
        <f>'CLZ Pr'!X2806</f>
        <v>0</v>
      </c>
      <c r="H2806">
        <f>'CLZ Pr'!E2806</f>
        <v>0</v>
      </c>
      <c r="I2806">
        <f>'CLZ Pr'!U2806</f>
        <v>0</v>
      </c>
    </row>
    <row r="2807" spans="1:9">
      <c r="A2807" s="13" t="str">
        <f>IF('CLZ Pr'!C2807 = "", "", 'CLZ Pr'!C2807)</f>
        <v/>
      </c>
      <c r="B2807">
        <f>'CLZ Pr'!O2807</f>
        <v>0</v>
      </c>
      <c r="C2807" s="14">
        <f>'CLZ Pr'!H2807</f>
        <v>0</v>
      </c>
      <c r="D2807">
        <f>'CLZ Pr'!W2807</f>
        <v>0</v>
      </c>
      <c r="E2807">
        <f>'CLZ Pr'!B2807</f>
        <v>0</v>
      </c>
      <c r="F2807">
        <f>'CLZ Pr'!N2807</f>
        <v>0</v>
      </c>
      <c r="G2807">
        <f>'CLZ Pr'!X2807</f>
        <v>0</v>
      </c>
      <c r="H2807">
        <f>'CLZ Pr'!E2807</f>
        <v>0</v>
      </c>
      <c r="I2807">
        <f>'CLZ Pr'!U2807</f>
        <v>0</v>
      </c>
    </row>
    <row r="2808" spans="1:9">
      <c r="A2808" s="13" t="str">
        <f>IF('CLZ Pr'!C2808 = "", "", 'CLZ Pr'!C2808)</f>
        <v/>
      </c>
      <c r="B2808">
        <f>'CLZ Pr'!O2808</f>
        <v>0</v>
      </c>
      <c r="C2808" s="14">
        <f>'CLZ Pr'!H2808</f>
        <v>0</v>
      </c>
      <c r="D2808">
        <f>'CLZ Pr'!W2808</f>
        <v>0</v>
      </c>
      <c r="E2808">
        <f>'CLZ Pr'!B2808</f>
        <v>0</v>
      </c>
      <c r="F2808">
        <f>'CLZ Pr'!N2808</f>
        <v>0</v>
      </c>
      <c r="G2808">
        <f>'CLZ Pr'!X2808</f>
        <v>0</v>
      </c>
      <c r="H2808">
        <f>'CLZ Pr'!E2808</f>
        <v>0</v>
      </c>
      <c r="I2808">
        <f>'CLZ Pr'!U2808</f>
        <v>0</v>
      </c>
    </row>
    <row r="2809" spans="1:9">
      <c r="A2809" s="13" t="str">
        <f>IF('CLZ Pr'!C2809 = "", "", 'CLZ Pr'!C2809)</f>
        <v/>
      </c>
      <c r="B2809">
        <f>'CLZ Pr'!O2809</f>
        <v>0</v>
      </c>
      <c r="C2809" s="14">
        <f>'CLZ Pr'!H2809</f>
        <v>0</v>
      </c>
      <c r="D2809">
        <f>'CLZ Pr'!W2809</f>
        <v>0</v>
      </c>
      <c r="E2809">
        <f>'CLZ Pr'!B2809</f>
        <v>0</v>
      </c>
      <c r="F2809">
        <f>'CLZ Pr'!N2809</f>
        <v>0</v>
      </c>
      <c r="G2809">
        <f>'CLZ Pr'!X2809</f>
        <v>0</v>
      </c>
      <c r="H2809">
        <f>'CLZ Pr'!E2809</f>
        <v>0</v>
      </c>
      <c r="I2809">
        <f>'CLZ Pr'!U2809</f>
        <v>0</v>
      </c>
    </row>
    <row r="2810" spans="1:9">
      <c r="A2810" s="13" t="str">
        <f>IF('CLZ Pr'!C2810 = "", "", 'CLZ Pr'!C2810)</f>
        <v/>
      </c>
      <c r="B2810">
        <f>'CLZ Pr'!O2810</f>
        <v>0</v>
      </c>
      <c r="C2810" s="14">
        <f>'CLZ Pr'!H2810</f>
        <v>0</v>
      </c>
      <c r="D2810">
        <f>'CLZ Pr'!W2810</f>
        <v>0</v>
      </c>
      <c r="E2810">
        <f>'CLZ Pr'!B2810</f>
        <v>0</v>
      </c>
      <c r="F2810">
        <f>'CLZ Pr'!N2810</f>
        <v>0</v>
      </c>
      <c r="G2810">
        <f>'CLZ Pr'!X2810</f>
        <v>0</v>
      </c>
      <c r="H2810">
        <f>'CLZ Pr'!E2810</f>
        <v>0</v>
      </c>
      <c r="I2810">
        <f>'CLZ Pr'!U2810</f>
        <v>0</v>
      </c>
    </row>
    <row r="2811" spans="1:9">
      <c r="A2811" s="13" t="str">
        <f>IF('CLZ Pr'!C2811 = "", "", 'CLZ Pr'!C2811)</f>
        <v/>
      </c>
      <c r="B2811">
        <f>'CLZ Pr'!O2811</f>
        <v>0</v>
      </c>
      <c r="C2811" s="14">
        <f>'CLZ Pr'!H2811</f>
        <v>0</v>
      </c>
      <c r="D2811">
        <f>'CLZ Pr'!W2811</f>
        <v>0</v>
      </c>
      <c r="E2811">
        <f>'CLZ Pr'!B2811</f>
        <v>0</v>
      </c>
      <c r="F2811">
        <f>'CLZ Pr'!N2811</f>
        <v>0</v>
      </c>
      <c r="G2811">
        <f>'CLZ Pr'!X2811</f>
        <v>0</v>
      </c>
      <c r="H2811">
        <f>'CLZ Pr'!E2811</f>
        <v>0</v>
      </c>
      <c r="I2811">
        <f>'CLZ Pr'!U2811</f>
        <v>0</v>
      </c>
    </row>
    <row r="2812" spans="1:9">
      <c r="A2812" s="13" t="str">
        <f>IF('CLZ Pr'!C2812 = "", "", 'CLZ Pr'!C2812)</f>
        <v/>
      </c>
      <c r="B2812">
        <f>'CLZ Pr'!O2812</f>
        <v>0</v>
      </c>
      <c r="C2812" s="14">
        <f>'CLZ Pr'!H2812</f>
        <v>0</v>
      </c>
      <c r="D2812">
        <f>'CLZ Pr'!W2812</f>
        <v>0</v>
      </c>
      <c r="E2812">
        <f>'CLZ Pr'!B2812</f>
        <v>0</v>
      </c>
      <c r="F2812">
        <f>'CLZ Pr'!N2812</f>
        <v>0</v>
      </c>
      <c r="G2812">
        <f>'CLZ Pr'!X2812</f>
        <v>0</v>
      </c>
      <c r="H2812">
        <f>'CLZ Pr'!E2812</f>
        <v>0</v>
      </c>
      <c r="I2812">
        <f>'CLZ Pr'!U2812</f>
        <v>0</v>
      </c>
    </row>
    <row r="2813" spans="1:9">
      <c r="A2813" s="13" t="str">
        <f>IF('CLZ Pr'!C2813 = "", "", 'CLZ Pr'!C2813)</f>
        <v/>
      </c>
      <c r="B2813">
        <f>'CLZ Pr'!O2813</f>
        <v>0</v>
      </c>
      <c r="C2813" s="14">
        <f>'CLZ Pr'!H2813</f>
        <v>0</v>
      </c>
      <c r="D2813">
        <f>'CLZ Pr'!W2813</f>
        <v>0</v>
      </c>
      <c r="E2813">
        <f>'CLZ Pr'!B2813</f>
        <v>0</v>
      </c>
      <c r="F2813">
        <f>'CLZ Pr'!N2813</f>
        <v>0</v>
      </c>
      <c r="G2813">
        <f>'CLZ Pr'!X2813</f>
        <v>0</v>
      </c>
      <c r="H2813">
        <f>'CLZ Pr'!E2813</f>
        <v>0</v>
      </c>
      <c r="I2813">
        <f>'CLZ Pr'!U2813</f>
        <v>0</v>
      </c>
    </row>
    <row r="2814" spans="1:9">
      <c r="A2814" s="13" t="str">
        <f>IF('CLZ Pr'!C2814 = "", "", 'CLZ Pr'!C2814)</f>
        <v/>
      </c>
      <c r="B2814">
        <f>'CLZ Pr'!O2814</f>
        <v>0</v>
      </c>
      <c r="C2814" s="14">
        <f>'CLZ Pr'!H2814</f>
        <v>0</v>
      </c>
      <c r="D2814">
        <f>'CLZ Pr'!W2814</f>
        <v>0</v>
      </c>
      <c r="E2814">
        <f>'CLZ Pr'!B2814</f>
        <v>0</v>
      </c>
      <c r="F2814">
        <f>'CLZ Pr'!N2814</f>
        <v>0</v>
      </c>
      <c r="G2814">
        <f>'CLZ Pr'!X2814</f>
        <v>0</v>
      </c>
      <c r="H2814">
        <f>'CLZ Pr'!E2814</f>
        <v>0</v>
      </c>
      <c r="I2814">
        <f>'CLZ Pr'!U2814</f>
        <v>0</v>
      </c>
    </row>
    <row r="2815" spans="1:9">
      <c r="A2815" s="13" t="str">
        <f>IF('CLZ Pr'!C2815 = "", "", 'CLZ Pr'!C2815)</f>
        <v/>
      </c>
      <c r="B2815">
        <f>'CLZ Pr'!O2815</f>
        <v>0</v>
      </c>
      <c r="C2815" s="14">
        <f>'CLZ Pr'!H2815</f>
        <v>0</v>
      </c>
      <c r="D2815">
        <f>'CLZ Pr'!W2815</f>
        <v>0</v>
      </c>
      <c r="E2815">
        <f>'CLZ Pr'!B2815</f>
        <v>0</v>
      </c>
      <c r="F2815">
        <f>'CLZ Pr'!N2815</f>
        <v>0</v>
      </c>
      <c r="G2815">
        <f>'CLZ Pr'!X2815</f>
        <v>0</v>
      </c>
      <c r="H2815">
        <f>'CLZ Pr'!E2815</f>
        <v>0</v>
      </c>
      <c r="I2815">
        <f>'CLZ Pr'!U2815</f>
        <v>0</v>
      </c>
    </row>
    <row r="2816" spans="1:9">
      <c r="A2816" s="13" t="str">
        <f>IF('CLZ Pr'!C2816 = "", "", 'CLZ Pr'!C2816)</f>
        <v/>
      </c>
      <c r="B2816">
        <f>'CLZ Pr'!O2816</f>
        <v>0</v>
      </c>
      <c r="C2816" s="14">
        <f>'CLZ Pr'!H2816</f>
        <v>0</v>
      </c>
      <c r="D2816">
        <f>'CLZ Pr'!W2816</f>
        <v>0</v>
      </c>
      <c r="E2816">
        <f>'CLZ Pr'!B2816</f>
        <v>0</v>
      </c>
      <c r="F2816">
        <f>'CLZ Pr'!N2816</f>
        <v>0</v>
      </c>
      <c r="G2816">
        <f>'CLZ Pr'!X2816</f>
        <v>0</v>
      </c>
      <c r="H2816">
        <f>'CLZ Pr'!E2816</f>
        <v>0</v>
      </c>
      <c r="I2816">
        <f>'CLZ Pr'!U2816</f>
        <v>0</v>
      </c>
    </row>
    <row r="2817" spans="1:9">
      <c r="A2817" s="13" t="str">
        <f>IF('CLZ Pr'!C2817 = "", "", 'CLZ Pr'!C2817)</f>
        <v/>
      </c>
      <c r="B2817">
        <f>'CLZ Pr'!O2817</f>
        <v>0</v>
      </c>
      <c r="C2817" s="14">
        <f>'CLZ Pr'!H2817</f>
        <v>0</v>
      </c>
      <c r="D2817">
        <f>'CLZ Pr'!W2817</f>
        <v>0</v>
      </c>
      <c r="E2817">
        <f>'CLZ Pr'!B2817</f>
        <v>0</v>
      </c>
      <c r="F2817">
        <f>'CLZ Pr'!N2817</f>
        <v>0</v>
      </c>
      <c r="G2817">
        <f>'CLZ Pr'!X2817</f>
        <v>0</v>
      </c>
      <c r="H2817">
        <f>'CLZ Pr'!E2817</f>
        <v>0</v>
      </c>
      <c r="I2817">
        <f>'CLZ Pr'!U2817</f>
        <v>0</v>
      </c>
    </row>
    <row r="2818" spans="1:9">
      <c r="A2818" s="13" t="str">
        <f>IF('CLZ Pr'!C2818 = "", "", 'CLZ Pr'!C2818)</f>
        <v/>
      </c>
      <c r="B2818">
        <f>'CLZ Pr'!O2818</f>
        <v>0</v>
      </c>
      <c r="C2818" s="14">
        <f>'CLZ Pr'!H2818</f>
        <v>0</v>
      </c>
      <c r="D2818">
        <f>'CLZ Pr'!W2818</f>
        <v>0</v>
      </c>
      <c r="E2818">
        <f>'CLZ Pr'!B2818</f>
        <v>0</v>
      </c>
      <c r="F2818">
        <f>'CLZ Pr'!N2818</f>
        <v>0</v>
      </c>
      <c r="G2818">
        <f>'CLZ Pr'!X2818</f>
        <v>0</v>
      </c>
      <c r="H2818">
        <f>'CLZ Pr'!E2818</f>
        <v>0</v>
      </c>
      <c r="I2818">
        <f>'CLZ Pr'!U2818</f>
        <v>0</v>
      </c>
    </row>
    <row r="2819" spans="1:9">
      <c r="A2819" s="13" t="str">
        <f>IF('CLZ Pr'!C2819 = "", "", 'CLZ Pr'!C2819)</f>
        <v/>
      </c>
      <c r="B2819">
        <f>'CLZ Pr'!O2819</f>
        <v>0</v>
      </c>
      <c r="C2819" s="14">
        <f>'CLZ Pr'!H2819</f>
        <v>0</v>
      </c>
      <c r="D2819">
        <f>'CLZ Pr'!W2819</f>
        <v>0</v>
      </c>
      <c r="E2819">
        <f>'CLZ Pr'!B2819</f>
        <v>0</v>
      </c>
      <c r="F2819">
        <f>'CLZ Pr'!N2819</f>
        <v>0</v>
      </c>
      <c r="G2819">
        <f>'CLZ Pr'!X2819</f>
        <v>0</v>
      </c>
      <c r="H2819">
        <f>'CLZ Pr'!E2819</f>
        <v>0</v>
      </c>
      <c r="I2819">
        <f>'CLZ Pr'!U2819</f>
        <v>0</v>
      </c>
    </row>
    <row r="2820" spans="1:9">
      <c r="A2820" s="13" t="str">
        <f>IF('CLZ Pr'!C2820 = "", "", 'CLZ Pr'!C2820)</f>
        <v/>
      </c>
      <c r="B2820">
        <f>'CLZ Pr'!O2820</f>
        <v>0</v>
      </c>
      <c r="C2820" s="14">
        <f>'CLZ Pr'!H2820</f>
        <v>0</v>
      </c>
      <c r="D2820">
        <f>'CLZ Pr'!W2820</f>
        <v>0</v>
      </c>
      <c r="E2820">
        <f>'CLZ Pr'!B2820</f>
        <v>0</v>
      </c>
      <c r="F2820">
        <f>'CLZ Pr'!N2820</f>
        <v>0</v>
      </c>
      <c r="G2820">
        <f>'CLZ Pr'!X2820</f>
        <v>0</v>
      </c>
      <c r="H2820">
        <f>'CLZ Pr'!E2820</f>
        <v>0</v>
      </c>
      <c r="I2820">
        <f>'CLZ Pr'!U2820</f>
        <v>0</v>
      </c>
    </row>
    <row r="2821" spans="1:9">
      <c r="A2821" s="13" t="str">
        <f>IF('CLZ Pr'!C2821 = "", "", 'CLZ Pr'!C2821)</f>
        <v/>
      </c>
      <c r="B2821">
        <f>'CLZ Pr'!O2821</f>
        <v>0</v>
      </c>
      <c r="C2821" s="14">
        <f>'CLZ Pr'!H2821</f>
        <v>0</v>
      </c>
      <c r="D2821">
        <f>'CLZ Pr'!W2821</f>
        <v>0</v>
      </c>
      <c r="E2821">
        <f>'CLZ Pr'!B2821</f>
        <v>0</v>
      </c>
      <c r="F2821">
        <f>'CLZ Pr'!N2821</f>
        <v>0</v>
      </c>
      <c r="G2821">
        <f>'CLZ Pr'!X2821</f>
        <v>0</v>
      </c>
      <c r="H2821">
        <f>'CLZ Pr'!E2821</f>
        <v>0</v>
      </c>
      <c r="I2821">
        <f>'CLZ Pr'!U2821</f>
        <v>0</v>
      </c>
    </row>
    <row r="2822" spans="1:9">
      <c r="A2822" s="13" t="str">
        <f>IF('CLZ Pr'!C2822 = "", "", 'CLZ Pr'!C2822)</f>
        <v/>
      </c>
      <c r="B2822">
        <f>'CLZ Pr'!O2822</f>
        <v>0</v>
      </c>
      <c r="C2822" s="14">
        <f>'CLZ Pr'!H2822</f>
        <v>0</v>
      </c>
      <c r="D2822">
        <f>'CLZ Pr'!W2822</f>
        <v>0</v>
      </c>
      <c r="E2822">
        <f>'CLZ Pr'!B2822</f>
        <v>0</v>
      </c>
      <c r="F2822">
        <f>'CLZ Pr'!N2822</f>
        <v>0</v>
      </c>
      <c r="G2822">
        <f>'CLZ Pr'!X2822</f>
        <v>0</v>
      </c>
      <c r="H2822">
        <f>'CLZ Pr'!E2822</f>
        <v>0</v>
      </c>
      <c r="I2822">
        <f>'CLZ Pr'!U2822</f>
        <v>0</v>
      </c>
    </row>
    <row r="2823" spans="1:9">
      <c r="A2823" s="13" t="str">
        <f>IF('CLZ Pr'!C2823 = "", "", 'CLZ Pr'!C2823)</f>
        <v/>
      </c>
      <c r="B2823">
        <f>'CLZ Pr'!O2823</f>
        <v>0</v>
      </c>
      <c r="C2823" s="14">
        <f>'CLZ Pr'!H2823</f>
        <v>0</v>
      </c>
      <c r="D2823">
        <f>'CLZ Pr'!W2823</f>
        <v>0</v>
      </c>
      <c r="E2823">
        <f>'CLZ Pr'!B2823</f>
        <v>0</v>
      </c>
      <c r="F2823">
        <f>'CLZ Pr'!N2823</f>
        <v>0</v>
      </c>
      <c r="G2823">
        <f>'CLZ Pr'!X2823</f>
        <v>0</v>
      </c>
      <c r="H2823">
        <f>'CLZ Pr'!E2823</f>
        <v>0</v>
      </c>
      <c r="I2823">
        <f>'CLZ Pr'!U2823</f>
        <v>0</v>
      </c>
    </row>
    <row r="2824" spans="1:9">
      <c r="A2824" s="13" t="str">
        <f>IF('CLZ Pr'!C2824 = "", "", 'CLZ Pr'!C2824)</f>
        <v/>
      </c>
      <c r="B2824">
        <f>'CLZ Pr'!O2824</f>
        <v>0</v>
      </c>
      <c r="C2824" s="14">
        <f>'CLZ Pr'!H2824</f>
        <v>0</v>
      </c>
      <c r="D2824">
        <f>'CLZ Pr'!W2824</f>
        <v>0</v>
      </c>
      <c r="E2824">
        <f>'CLZ Pr'!B2824</f>
        <v>0</v>
      </c>
      <c r="F2824">
        <f>'CLZ Pr'!N2824</f>
        <v>0</v>
      </c>
      <c r="G2824">
        <f>'CLZ Pr'!X2824</f>
        <v>0</v>
      </c>
      <c r="H2824">
        <f>'CLZ Pr'!E2824</f>
        <v>0</v>
      </c>
      <c r="I2824">
        <f>'CLZ Pr'!U2824</f>
        <v>0</v>
      </c>
    </row>
    <row r="2825" spans="1:9">
      <c r="A2825" s="13" t="str">
        <f>IF('CLZ Pr'!C2825 = "", "", 'CLZ Pr'!C2825)</f>
        <v/>
      </c>
      <c r="B2825">
        <f>'CLZ Pr'!O2825</f>
        <v>0</v>
      </c>
      <c r="C2825" s="14">
        <f>'CLZ Pr'!H2825</f>
        <v>0</v>
      </c>
      <c r="D2825">
        <f>'CLZ Pr'!W2825</f>
        <v>0</v>
      </c>
      <c r="E2825">
        <f>'CLZ Pr'!B2825</f>
        <v>0</v>
      </c>
      <c r="F2825">
        <f>'CLZ Pr'!N2825</f>
        <v>0</v>
      </c>
      <c r="G2825">
        <f>'CLZ Pr'!X2825</f>
        <v>0</v>
      </c>
      <c r="H2825">
        <f>'CLZ Pr'!E2825</f>
        <v>0</v>
      </c>
      <c r="I2825">
        <f>'CLZ Pr'!U2825</f>
        <v>0</v>
      </c>
    </row>
    <row r="2826" spans="1:9">
      <c r="A2826" s="13" t="str">
        <f>IF('CLZ Pr'!C2826 = "", "", 'CLZ Pr'!C2826)</f>
        <v/>
      </c>
      <c r="B2826">
        <f>'CLZ Pr'!O2826</f>
        <v>0</v>
      </c>
      <c r="C2826" s="14">
        <f>'CLZ Pr'!H2826</f>
        <v>0</v>
      </c>
      <c r="D2826">
        <f>'CLZ Pr'!W2826</f>
        <v>0</v>
      </c>
      <c r="E2826">
        <f>'CLZ Pr'!B2826</f>
        <v>0</v>
      </c>
      <c r="F2826">
        <f>'CLZ Pr'!N2826</f>
        <v>0</v>
      </c>
      <c r="G2826">
        <f>'CLZ Pr'!X2826</f>
        <v>0</v>
      </c>
      <c r="H2826">
        <f>'CLZ Pr'!E2826</f>
        <v>0</v>
      </c>
      <c r="I2826">
        <f>'CLZ Pr'!U2826</f>
        <v>0</v>
      </c>
    </row>
    <row r="2827" spans="1:9">
      <c r="A2827" s="13" t="str">
        <f>IF('CLZ Pr'!C2827 = "", "", 'CLZ Pr'!C2827)</f>
        <v/>
      </c>
      <c r="B2827">
        <f>'CLZ Pr'!O2827</f>
        <v>0</v>
      </c>
      <c r="C2827" s="14">
        <f>'CLZ Pr'!H2827</f>
        <v>0</v>
      </c>
      <c r="D2827">
        <f>'CLZ Pr'!W2827</f>
        <v>0</v>
      </c>
      <c r="E2827">
        <f>'CLZ Pr'!B2827</f>
        <v>0</v>
      </c>
      <c r="F2827">
        <f>'CLZ Pr'!N2827</f>
        <v>0</v>
      </c>
      <c r="G2827">
        <f>'CLZ Pr'!X2827</f>
        <v>0</v>
      </c>
      <c r="H2827">
        <f>'CLZ Pr'!E2827</f>
        <v>0</v>
      </c>
      <c r="I2827">
        <f>'CLZ Pr'!U2827</f>
        <v>0</v>
      </c>
    </row>
    <row r="2828" spans="1:9">
      <c r="A2828" s="13" t="str">
        <f>IF('CLZ Pr'!C2828 = "", "", 'CLZ Pr'!C2828)</f>
        <v/>
      </c>
      <c r="B2828">
        <f>'CLZ Pr'!O2828</f>
        <v>0</v>
      </c>
      <c r="C2828" s="14">
        <f>'CLZ Pr'!H2828</f>
        <v>0</v>
      </c>
      <c r="D2828">
        <f>'CLZ Pr'!W2828</f>
        <v>0</v>
      </c>
      <c r="E2828">
        <f>'CLZ Pr'!B2828</f>
        <v>0</v>
      </c>
      <c r="F2828">
        <f>'CLZ Pr'!N2828</f>
        <v>0</v>
      </c>
      <c r="G2828">
        <f>'CLZ Pr'!X2828</f>
        <v>0</v>
      </c>
      <c r="H2828">
        <f>'CLZ Pr'!E2828</f>
        <v>0</v>
      </c>
      <c r="I2828">
        <f>'CLZ Pr'!U2828</f>
        <v>0</v>
      </c>
    </row>
    <row r="2829" spans="1:9">
      <c r="A2829" s="13" t="str">
        <f>IF('CLZ Pr'!C2829 = "", "", 'CLZ Pr'!C2829)</f>
        <v/>
      </c>
      <c r="B2829">
        <f>'CLZ Pr'!O2829</f>
        <v>0</v>
      </c>
      <c r="C2829" s="14">
        <f>'CLZ Pr'!H2829</f>
        <v>0</v>
      </c>
      <c r="D2829">
        <f>'CLZ Pr'!W2829</f>
        <v>0</v>
      </c>
      <c r="E2829">
        <f>'CLZ Pr'!B2829</f>
        <v>0</v>
      </c>
      <c r="F2829">
        <f>'CLZ Pr'!N2829</f>
        <v>0</v>
      </c>
      <c r="G2829">
        <f>'CLZ Pr'!X2829</f>
        <v>0</v>
      </c>
      <c r="H2829">
        <f>'CLZ Pr'!E2829</f>
        <v>0</v>
      </c>
      <c r="I2829">
        <f>'CLZ Pr'!U2829</f>
        <v>0</v>
      </c>
    </row>
    <row r="2830" spans="1:9">
      <c r="A2830" s="13" t="str">
        <f>IF('CLZ Pr'!C2830 = "", "", 'CLZ Pr'!C2830)</f>
        <v/>
      </c>
      <c r="B2830">
        <f>'CLZ Pr'!O2830</f>
        <v>0</v>
      </c>
      <c r="C2830" s="14">
        <f>'CLZ Pr'!H2830</f>
        <v>0</v>
      </c>
      <c r="D2830">
        <f>'CLZ Pr'!W2830</f>
        <v>0</v>
      </c>
      <c r="E2830">
        <f>'CLZ Pr'!B2830</f>
        <v>0</v>
      </c>
      <c r="F2830">
        <f>'CLZ Pr'!N2830</f>
        <v>0</v>
      </c>
      <c r="G2830">
        <f>'CLZ Pr'!X2830</f>
        <v>0</v>
      </c>
      <c r="H2830">
        <f>'CLZ Pr'!E2830</f>
        <v>0</v>
      </c>
      <c r="I2830">
        <f>'CLZ Pr'!U2830</f>
        <v>0</v>
      </c>
    </row>
    <row r="2831" spans="1:9">
      <c r="A2831" s="13" t="str">
        <f>IF('CLZ Pr'!C2831 = "", "", 'CLZ Pr'!C2831)</f>
        <v/>
      </c>
      <c r="B2831">
        <f>'CLZ Pr'!O2831</f>
        <v>0</v>
      </c>
      <c r="C2831" s="14">
        <f>'CLZ Pr'!H2831</f>
        <v>0</v>
      </c>
      <c r="D2831">
        <f>'CLZ Pr'!W2831</f>
        <v>0</v>
      </c>
      <c r="E2831">
        <f>'CLZ Pr'!B2831</f>
        <v>0</v>
      </c>
      <c r="F2831">
        <f>'CLZ Pr'!N2831</f>
        <v>0</v>
      </c>
      <c r="G2831">
        <f>'CLZ Pr'!X2831</f>
        <v>0</v>
      </c>
      <c r="H2831">
        <f>'CLZ Pr'!E2831</f>
        <v>0</v>
      </c>
      <c r="I2831">
        <f>'CLZ Pr'!U2831</f>
        <v>0</v>
      </c>
    </row>
    <row r="2832" spans="1:9">
      <c r="A2832" s="13" t="str">
        <f>IF('CLZ Pr'!C2832 = "", "", 'CLZ Pr'!C2832)</f>
        <v/>
      </c>
      <c r="B2832">
        <f>'CLZ Pr'!O2832</f>
        <v>0</v>
      </c>
      <c r="C2832" s="14">
        <f>'CLZ Pr'!H2832</f>
        <v>0</v>
      </c>
      <c r="D2832">
        <f>'CLZ Pr'!W2832</f>
        <v>0</v>
      </c>
      <c r="E2832">
        <f>'CLZ Pr'!B2832</f>
        <v>0</v>
      </c>
      <c r="F2832">
        <f>'CLZ Pr'!N2832</f>
        <v>0</v>
      </c>
      <c r="G2832">
        <f>'CLZ Pr'!X2832</f>
        <v>0</v>
      </c>
      <c r="H2832">
        <f>'CLZ Pr'!E2832</f>
        <v>0</v>
      </c>
      <c r="I2832">
        <f>'CLZ Pr'!U2832</f>
        <v>0</v>
      </c>
    </row>
    <row r="2833" spans="1:9">
      <c r="A2833" s="13" t="str">
        <f>IF('CLZ Pr'!C2833 = "", "", 'CLZ Pr'!C2833)</f>
        <v/>
      </c>
      <c r="B2833">
        <f>'CLZ Pr'!O2833</f>
        <v>0</v>
      </c>
      <c r="C2833" s="14">
        <f>'CLZ Pr'!H2833</f>
        <v>0</v>
      </c>
      <c r="D2833">
        <f>'CLZ Pr'!W2833</f>
        <v>0</v>
      </c>
      <c r="E2833">
        <f>'CLZ Pr'!B2833</f>
        <v>0</v>
      </c>
      <c r="F2833">
        <f>'CLZ Pr'!N2833</f>
        <v>0</v>
      </c>
      <c r="G2833">
        <f>'CLZ Pr'!X2833</f>
        <v>0</v>
      </c>
      <c r="H2833">
        <f>'CLZ Pr'!E2833</f>
        <v>0</v>
      </c>
      <c r="I2833">
        <f>'CLZ Pr'!U2833</f>
        <v>0</v>
      </c>
    </row>
    <row r="2834" spans="1:9">
      <c r="A2834" s="13" t="str">
        <f>IF('CLZ Pr'!C2834 = "", "", 'CLZ Pr'!C2834)</f>
        <v/>
      </c>
      <c r="B2834">
        <f>'CLZ Pr'!O2834</f>
        <v>0</v>
      </c>
      <c r="C2834" s="14">
        <f>'CLZ Pr'!H2834</f>
        <v>0</v>
      </c>
      <c r="D2834">
        <f>'CLZ Pr'!W2834</f>
        <v>0</v>
      </c>
      <c r="E2834">
        <f>'CLZ Pr'!B2834</f>
        <v>0</v>
      </c>
      <c r="F2834">
        <f>'CLZ Pr'!N2834</f>
        <v>0</v>
      </c>
      <c r="G2834">
        <f>'CLZ Pr'!X2834</f>
        <v>0</v>
      </c>
      <c r="H2834">
        <f>'CLZ Pr'!E2834</f>
        <v>0</v>
      </c>
      <c r="I2834">
        <f>'CLZ Pr'!U2834</f>
        <v>0</v>
      </c>
    </row>
    <row r="2835" spans="1:9">
      <c r="A2835" s="13" t="str">
        <f>IF('CLZ Pr'!C2835 = "", "", 'CLZ Pr'!C2835)</f>
        <v/>
      </c>
      <c r="B2835">
        <f>'CLZ Pr'!O2835</f>
        <v>0</v>
      </c>
      <c r="C2835" s="14">
        <f>'CLZ Pr'!H2835</f>
        <v>0</v>
      </c>
      <c r="D2835">
        <f>'CLZ Pr'!W2835</f>
        <v>0</v>
      </c>
      <c r="E2835">
        <f>'CLZ Pr'!B2835</f>
        <v>0</v>
      </c>
      <c r="F2835">
        <f>'CLZ Pr'!N2835</f>
        <v>0</v>
      </c>
      <c r="G2835">
        <f>'CLZ Pr'!X2835</f>
        <v>0</v>
      </c>
      <c r="H2835">
        <f>'CLZ Pr'!E2835</f>
        <v>0</v>
      </c>
      <c r="I2835">
        <f>'CLZ Pr'!U2835</f>
        <v>0</v>
      </c>
    </row>
    <row r="2836" spans="1:9">
      <c r="A2836" s="13" t="str">
        <f>IF('CLZ Pr'!C2836 = "", "", 'CLZ Pr'!C2836)</f>
        <v/>
      </c>
      <c r="B2836">
        <f>'CLZ Pr'!O2836</f>
        <v>0</v>
      </c>
      <c r="C2836" s="14">
        <f>'CLZ Pr'!H2836</f>
        <v>0</v>
      </c>
      <c r="D2836">
        <f>'CLZ Pr'!W2836</f>
        <v>0</v>
      </c>
      <c r="E2836">
        <f>'CLZ Pr'!B2836</f>
        <v>0</v>
      </c>
      <c r="F2836">
        <f>'CLZ Pr'!N2836</f>
        <v>0</v>
      </c>
      <c r="G2836">
        <f>'CLZ Pr'!X2836</f>
        <v>0</v>
      </c>
      <c r="H2836">
        <f>'CLZ Pr'!E2836</f>
        <v>0</v>
      </c>
      <c r="I2836">
        <f>'CLZ Pr'!U2836</f>
        <v>0</v>
      </c>
    </row>
    <row r="2837" spans="1:9">
      <c r="A2837" s="13" t="str">
        <f>IF('CLZ Pr'!C2837 = "", "", 'CLZ Pr'!C2837)</f>
        <v/>
      </c>
      <c r="B2837">
        <f>'CLZ Pr'!O2837</f>
        <v>0</v>
      </c>
      <c r="C2837" s="14">
        <f>'CLZ Pr'!H2837</f>
        <v>0</v>
      </c>
      <c r="D2837">
        <f>'CLZ Pr'!W2837</f>
        <v>0</v>
      </c>
      <c r="E2837">
        <f>'CLZ Pr'!B2837</f>
        <v>0</v>
      </c>
      <c r="F2837">
        <f>'CLZ Pr'!N2837</f>
        <v>0</v>
      </c>
      <c r="G2837">
        <f>'CLZ Pr'!X2837</f>
        <v>0</v>
      </c>
      <c r="H2837">
        <f>'CLZ Pr'!E2837</f>
        <v>0</v>
      </c>
      <c r="I2837">
        <f>'CLZ Pr'!U2837</f>
        <v>0</v>
      </c>
    </row>
    <row r="2838" spans="1:9">
      <c r="A2838" s="13" t="str">
        <f>IF('CLZ Pr'!C2838 = "", "", 'CLZ Pr'!C2838)</f>
        <v/>
      </c>
      <c r="B2838">
        <f>'CLZ Pr'!O2838</f>
        <v>0</v>
      </c>
      <c r="C2838" s="14">
        <f>'CLZ Pr'!H2838</f>
        <v>0</v>
      </c>
      <c r="D2838">
        <f>'CLZ Pr'!W2838</f>
        <v>0</v>
      </c>
      <c r="E2838">
        <f>'CLZ Pr'!B2838</f>
        <v>0</v>
      </c>
      <c r="F2838">
        <f>'CLZ Pr'!N2838</f>
        <v>0</v>
      </c>
      <c r="G2838">
        <f>'CLZ Pr'!X2838</f>
        <v>0</v>
      </c>
      <c r="H2838">
        <f>'CLZ Pr'!E2838</f>
        <v>0</v>
      </c>
      <c r="I2838">
        <f>'CLZ Pr'!U2838</f>
        <v>0</v>
      </c>
    </row>
    <row r="2839" spans="1:9">
      <c r="A2839" s="13" t="str">
        <f>IF('CLZ Pr'!C2839 = "", "", 'CLZ Pr'!C2839)</f>
        <v/>
      </c>
      <c r="B2839">
        <f>'CLZ Pr'!O2839</f>
        <v>0</v>
      </c>
      <c r="C2839" s="14">
        <f>'CLZ Pr'!H2839</f>
        <v>0</v>
      </c>
      <c r="D2839">
        <f>'CLZ Pr'!W2839</f>
        <v>0</v>
      </c>
      <c r="E2839">
        <f>'CLZ Pr'!B2839</f>
        <v>0</v>
      </c>
      <c r="F2839">
        <f>'CLZ Pr'!N2839</f>
        <v>0</v>
      </c>
      <c r="G2839">
        <f>'CLZ Pr'!X2839</f>
        <v>0</v>
      </c>
      <c r="H2839">
        <f>'CLZ Pr'!E2839</f>
        <v>0</v>
      </c>
      <c r="I2839">
        <f>'CLZ Pr'!U2839</f>
        <v>0</v>
      </c>
    </row>
    <row r="2840" spans="1:9">
      <c r="A2840" s="13" t="str">
        <f>IF('CLZ Pr'!C2840 = "", "", 'CLZ Pr'!C2840)</f>
        <v/>
      </c>
      <c r="B2840">
        <f>'CLZ Pr'!O2840</f>
        <v>0</v>
      </c>
      <c r="C2840" s="14">
        <f>'CLZ Pr'!H2840</f>
        <v>0</v>
      </c>
      <c r="D2840">
        <f>'CLZ Pr'!W2840</f>
        <v>0</v>
      </c>
      <c r="E2840">
        <f>'CLZ Pr'!B2840</f>
        <v>0</v>
      </c>
      <c r="F2840">
        <f>'CLZ Pr'!N2840</f>
        <v>0</v>
      </c>
      <c r="G2840">
        <f>'CLZ Pr'!X2840</f>
        <v>0</v>
      </c>
      <c r="H2840">
        <f>'CLZ Pr'!E2840</f>
        <v>0</v>
      </c>
      <c r="I2840">
        <f>'CLZ Pr'!U2840</f>
        <v>0</v>
      </c>
    </row>
    <row r="2841" spans="1:9">
      <c r="A2841" s="13" t="str">
        <f>IF('CLZ Pr'!C2841 = "", "", 'CLZ Pr'!C2841)</f>
        <v/>
      </c>
      <c r="B2841">
        <f>'CLZ Pr'!O2841</f>
        <v>0</v>
      </c>
      <c r="C2841" s="14">
        <f>'CLZ Pr'!H2841</f>
        <v>0</v>
      </c>
      <c r="D2841">
        <f>'CLZ Pr'!W2841</f>
        <v>0</v>
      </c>
      <c r="E2841">
        <f>'CLZ Pr'!B2841</f>
        <v>0</v>
      </c>
      <c r="F2841">
        <f>'CLZ Pr'!N2841</f>
        <v>0</v>
      </c>
      <c r="G2841">
        <f>'CLZ Pr'!X2841</f>
        <v>0</v>
      </c>
      <c r="H2841">
        <f>'CLZ Pr'!E2841</f>
        <v>0</v>
      </c>
      <c r="I2841">
        <f>'CLZ Pr'!U2841</f>
        <v>0</v>
      </c>
    </row>
    <row r="2842" spans="1:9">
      <c r="A2842" s="13" t="str">
        <f>IF('CLZ Pr'!C2842 = "", "", 'CLZ Pr'!C2842)</f>
        <v/>
      </c>
      <c r="B2842">
        <f>'CLZ Pr'!O2842</f>
        <v>0</v>
      </c>
      <c r="C2842" s="14">
        <f>'CLZ Pr'!H2842</f>
        <v>0</v>
      </c>
      <c r="D2842">
        <f>'CLZ Pr'!W2842</f>
        <v>0</v>
      </c>
      <c r="E2842">
        <f>'CLZ Pr'!B2842</f>
        <v>0</v>
      </c>
      <c r="F2842">
        <f>'CLZ Pr'!N2842</f>
        <v>0</v>
      </c>
      <c r="G2842">
        <f>'CLZ Pr'!X2842</f>
        <v>0</v>
      </c>
      <c r="H2842">
        <f>'CLZ Pr'!E2842</f>
        <v>0</v>
      </c>
      <c r="I2842">
        <f>'CLZ Pr'!U2842</f>
        <v>0</v>
      </c>
    </row>
    <row r="2843" spans="1:9">
      <c r="A2843" s="13" t="str">
        <f>IF('CLZ Pr'!C2843 = "", "", 'CLZ Pr'!C2843)</f>
        <v/>
      </c>
      <c r="B2843">
        <f>'CLZ Pr'!O2843</f>
        <v>0</v>
      </c>
      <c r="C2843" s="14">
        <f>'CLZ Pr'!H2843</f>
        <v>0</v>
      </c>
      <c r="D2843">
        <f>'CLZ Pr'!W2843</f>
        <v>0</v>
      </c>
      <c r="E2843">
        <f>'CLZ Pr'!B2843</f>
        <v>0</v>
      </c>
      <c r="F2843">
        <f>'CLZ Pr'!N2843</f>
        <v>0</v>
      </c>
      <c r="G2843">
        <f>'CLZ Pr'!X2843</f>
        <v>0</v>
      </c>
      <c r="H2843">
        <f>'CLZ Pr'!E2843</f>
        <v>0</v>
      </c>
      <c r="I2843">
        <f>'CLZ Pr'!U2843</f>
        <v>0</v>
      </c>
    </row>
    <row r="2844" spans="1:9">
      <c r="A2844" s="13" t="str">
        <f>IF('CLZ Pr'!C2844 = "", "", 'CLZ Pr'!C2844)</f>
        <v/>
      </c>
      <c r="B2844">
        <f>'CLZ Pr'!O2844</f>
        <v>0</v>
      </c>
      <c r="C2844" s="14">
        <f>'CLZ Pr'!H2844</f>
        <v>0</v>
      </c>
      <c r="D2844">
        <f>'CLZ Pr'!W2844</f>
        <v>0</v>
      </c>
      <c r="E2844">
        <f>'CLZ Pr'!B2844</f>
        <v>0</v>
      </c>
      <c r="F2844">
        <f>'CLZ Pr'!N2844</f>
        <v>0</v>
      </c>
      <c r="G2844">
        <f>'CLZ Pr'!X2844</f>
        <v>0</v>
      </c>
      <c r="H2844">
        <f>'CLZ Pr'!E2844</f>
        <v>0</v>
      </c>
      <c r="I2844">
        <f>'CLZ Pr'!U2844</f>
        <v>0</v>
      </c>
    </row>
    <row r="2845" spans="1:9">
      <c r="A2845" s="13" t="str">
        <f>IF('CLZ Pr'!C2845 = "", "", 'CLZ Pr'!C2845)</f>
        <v/>
      </c>
      <c r="B2845">
        <f>'CLZ Pr'!O2845</f>
        <v>0</v>
      </c>
      <c r="C2845" s="14">
        <f>'CLZ Pr'!H2845</f>
        <v>0</v>
      </c>
      <c r="D2845">
        <f>'CLZ Pr'!W2845</f>
        <v>0</v>
      </c>
      <c r="E2845">
        <f>'CLZ Pr'!B2845</f>
        <v>0</v>
      </c>
      <c r="F2845">
        <f>'CLZ Pr'!N2845</f>
        <v>0</v>
      </c>
      <c r="G2845">
        <f>'CLZ Pr'!X2845</f>
        <v>0</v>
      </c>
      <c r="H2845">
        <f>'CLZ Pr'!E2845</f>
        <v>0</v>
      </c>
      <c r="I2845">
        <f>'CLZ Pr'!U2845</f>
        <v>0</v>
      </c>
    </row>
    <row r="2846" spans="1:9">
      <c r="A2846" s="13" t="str">
        <f>IF('CLZ Pr'!C2846 = "", "", 'CLZ Pr'!C2846)</f>
        <v/>
      </c>
      <c r="B2846">
        <f>'CLZ Pr'!O2846</f>
        <v>0</v>
      </c>
      <c r="C2846" s="14">
        <f>'CLZ Pr'!H2846</f>
        <v>0</v>
      </c>
      <c r="D2846">
        <f>'CLZ Pr'!W2846</f>
        <v>0</v>
      </c>
      <c r="E2846">
        <f>'CLZ Pr'!B2846</f>
        <v>0</v>
      </c>
      <c r="F2846">
        <f>'CLZ Pr'!N2846</f>
        <v>0</v>
      </c>
      <c r="G2846">
        <f>'CLZ Pr'!X2846</f>
        <v>0</v>
      </c>
      <c r="H2846">
        <f>'CLZ Pr'!E2846</f>
        <v>0</v>
      </c>
      <c r="I2846">
        <f>'CLZ Pr'!U2846</f>
        <v>0</v>
      </c>
    </row>
    <row r="2847" spans="1:9">
      <c r="A2847" s="13" t="str">
        <f>IF('CLZ Pr'!C2847 = "", "", 'CLZ Pr'!C2847)</f>
        <v/>
      </c>
      <c r="B2847">
        <f>'CLZ Pr'!O2847</f>
        <v>0</v>
      </c>
      <c r="C2847" s="14">
        <f>'CLZ Pr'!H2847</f>
        <v>0</v>
      </c>
      <c r="D2847">
        <f>'CLZ Pr'!W2847</f>
        <v>0</v>
      </c>
      <c r="E2847">
        <f>'CLZ Pr'!B2847</f>
        <v>0</v>
      </c>
      <c r="F2847">
        <f>'CLZ Pr'!N2847</f>
        <v>0</v>
      </c>
      <c r="G2847">
        <f>'CLZ Pr'!X2847</f>
        <v>0</v>
      </c>
      <c r="H2847">
        <f>'CLZ Pr'!E2847</f>
        <v>0</v>
      </c>
      <c r="I2847">
        <f>'CLZ Pr'!U2847</f>
        <v>0</v>
      </c>
    </row>
    <row r="2848" spans="1:9">
      <c r="A2848" s="13" t="str">
        <f>IF('CLZ Pr'!C2848 = "", "", 'CLZ Pr'!C2848)</f>
        <v/>
      </c>
      <c r="B2848">
        <f>'CLZ Pr'!O2848</f>
        <v>0</v>
      </c>
      <c r="C2848" s="14">
        <f>'CLZ Pr'!H2848</f>
        <v>0</v>
      </c>
      <c r="D2848">
        <f>'CLZ Pr'!W2848</f>
        <v>0</v>
      </c>
      <c r="E2848">
        <f>'CLZ Pr'!B2848</f>
        <v>0</v>
      </c>
      <c r="F2848">
        <f>'CLZ Pr'!N2848</f>
        <v>0</v>
      </c>
      <c r="G2848">
        <f>'CLZ Pr'!X2848</f>
        <v>0</v>
      </c>
      <c r="H2848">
        <f>'CLZ Pr'!E2848</f>
        <v>0</v>
      </c>
      <c r="I2848">
        <f>'CLZ Pr'!U2848</f>
        <v>0</v>
      </c>
    </row>
    <row r="2849" spans="1:9">
      <c r="A2849" s="13" t="str">
        <f>IF('CLZ Pr'!C2849 = "", "", 'CLZ Pr'!C2849)</f>
        <v/>
      </c>
      <c r="B2849">
        <f>'CLZ Pr'!O2849</f>
        <v>0</v>
      </c>
      <c r="C2849" s="14">
        <f>'CLZ Pr'!H2849</f>
        <v>0</v>
      </c>
      <c r="D2849">
        <f>'CLZ Pr'!W2849</f>
        <v>0</v>
      </c>
      <c r="E2849">
        <f>'CLZ Pr'!B2849</f>
        <v>0</v>
      </c>
      <c r="F2849">
        <f>'CLZ Pr'!N2849</f>
        <v>0</v>
      </c>
      <c r="G2849">
        <f>'CLZ Pr'!X2849</f>
        <v>0</v>
      </c>
      <c r="H2849">
        <f>'CLZ Pr'!E2849</f>
        <v>0</v>
      </c>
      <c r="I2849">
        <f>'CLZ Pr'!U2849</f>
        <v>0</v>
      </c>
    </row>
    <row r="2850" spans="1:9">
      <c r="A2850" s="13" t="str">
        <f>IF('CLZ Pr'!C2850 = "", "", 'CLZ Pr'!C2850)</f>
        <v/>
      </c>
      <c r="B2850">
        <f>'CLZ Pr'!O2850</f>
        <v>0</v>
      </c>
      <c r="C2850" s="14">
        <f>'CLZ Pr'!H2850</f>
        <v>0</v>
      </c>
      <c r="D2850">
        <f>'CLZ Pr'!W2850</f>
        <v>0</v>
      </c>
      <c r="E2850">
        <f>'CLZ Pr'!B2850</f>
        <v>0</v>
      </c>
      <c r="F2850">
        <f>'CLZ Pr'!N2850</f>
        <v>0</v>
      </c>
      <c r="G2850">
        <f>'CLZ Pr'!X2850</f>
        <v>0</v>
      </c>
      <c r="H2850">
        <f>'CLZ Pr'!E2850</f>
        <v>0</v>
      </c>
      <c r="I2850">
        <f>'CLZ Pr'!U2850</f>
        <v>0</v>
      </c>
    </row>
    <row r="2851" spans="1:9">
      <c r="A2851" s="13" t="str">
        <f>IF('CLZ Pr'!C2851 = "", "", 'CLZ Pr'!C2851)</f>
        <v/>
      </c>
      <c r="B2851">
        <f>'CLZ Pr'!O2851</f>
        <v>0</v>
      </c>
      <c r="C2851" s="14">
        <f>'CLZ Pr'!H2851</f>
        <v>0</v>
      </c>
      <c r="D2851">
        <f>'CLZ Pr'!W2851</f>
        <v>0</v>
      </c>
      <c r="E2851">
        <f>'CLZ Pr'!B2851</f>
        <v>0</v>
      </c>
      <c r="F2851">
        <f>'CLZ Pr'!N2851</f>
        <v>0</v>
      </c>
      <c r="G2851">
        <f>'CLZ Pr'!X2851</f>
        <v>0</v>
      </c>
      <c r="H2851">
        <f>'CLZ Pr'!E2851</f>
        <v>0</v>
      </c>
      <c r="I2851">
        <f>'CLZ Pr'!U2851</f>
        <v>0</v>
      </c>
    </row>
    <row r="2852" spans="1:9">
      <c r="A2852" s="13" t="str">
        <f>IF('CLZ Pr'!C2852 = "", "", 'CLZ Pr'!C2852)</f>
        <v/>
      </c>
      <c r="B2852">
        <f>'CLZ Pr'!O2852</f>
        <v>0</v>
      </c>
      <c r="C2852" s="14">
        <f>'CLZ Pr'!H2852</f>
        <v>0</v>
      </c>
      <c r="D2852">
        <f>'CLZ Pr'!W2852</f>
        <v>0</v>
      </c>
      <c r="E2852">
        <f>'CLZ Pr'!B2852</f>
        <v>0</v>
      </c>
      <c r="F2852">
        <f>'CLZ Pr'!N2852</f>
        <v>0</v>
      </c>
      <c r="G2852">
        <f>'CLZ Pr'!X2852</f>
        <v>0</v>
      </c>
      <c r="H2852">
        <f>'CLZ Pr'!E2852</f>
        <v>0</v>
      </c>
      <c r="I2852">
        <f>'CLZ Pr'!U2852</f>
        <v>0</v>
      </c>
    </row>
    <row r="2853" spans="1:9">
      <c r="A2853" s="13" t="str">
        <f>IF('CLZ Pr'!C2853 = "", "", 'CLZ Pr'!C2853)</f>
        <v/>
      </c>
      <c r="B2853">
        <f>'CLZ Pr'!O2853</f>
        <v>0</v>
      </c>
      <c r="C2853" s="14">
        <f>'CLZ Pr'!H2853</f>
        <v>0</v>
      </c>
      <c r="D2853">
        <f>'CLZ Pr'!W2853</f>
        <v>0</v>
      </c>
      <c r="E2853">
        <f>'CLZ Pr'!B2853</f>
        <v>0</v>
      </c>
      <c r="F2853">
        <f>'CLZ Pr'!N2853</f>
        <v>0</v>
      </c>
      <c r="G2853">
        <f>'CLZ Pr'!X2853</f>
        <v>0</v>
      </c>
      <c r="H2853">
        <f>'CLZ Pr'!E2853</f>
        <v>0</v>
      </c>
      <c r="I2853">
        <f>'CLZ Pr'!U2853</f>
        <v>0</v>
      </c>
    </row>
    <row r="2854" spans="1:9">
      <c r="A2854" s="13" t="str">
        <f>IF('CLZ Pr'!C2854 = "", "", 'CLZ Pr'!C2854)</f>
        <v/>
      </c>
      <c r="B2854">
        <f>'CLZ Pr'!O2854</f>
        <v>0</v>
      </c>
      <c r="C2854" s="14">
        <f>'CLZ Pr'!H2854</f>
        <v>0</v>
      </c>
      <c r="D2854">
        <f>'CLZ Pr'!W2854</f>
        <v>0</v>
      </c>
      <c r="E2854">
        <f>'CLZ Pr'!B2854</f>
        <v>0</v>
      </c>
      <c r="F2854">
        <f>'CLZ Pr'!N2854</f>
        <v>0</v>
      </c>
      <c r="G2854">
        <f>'CLZ Pr'!X2854</f>
        <v>0</v>
      </c>
      <c r="H2854">
        <f>'CLZ Pr'!E2854</f>
        <v>0</v>
      </c>
      <c r="I2854">
        <f>'CLZ Pr'!U2854</f>
        <v>0</v>
      </c>
    </row>
    <row r="2855" spans="1:9">
      <c r="A2855" s="13" t="str">
        <f>IF('CLZ Pr'!C2855 = "", "", 'CLZ Pr'!C2855)</f>
        <v/>
      </c>
      <c r="B2855">
        <f>'CLZ Pr'!O2855</f>
        <v>0</v>
      </c>
      <c r="C2855" s="14">
        <f>'CLZ Pr'!H2855</f>
        <v>0</v>
      </c>
      <c r="D2855">
        <f>'CLZ Pr'!W2855</f>
        <v>0</v>
      </c>
      <c r="E2855">
        <f>'CLZ Pr'!B2855</f>
        <v>0</v>
      </c>
      <c r="F2855">
        <f>'CLZ Pr'!N2855</f>
        <v>0</v>
      </c>
      <c r="G2855">
        <f>'CLZ Pr'!X2855</f>
        <v>0</v>
      </c>
      <c r="H2855">
        <f>'CLZ Pr'!E2855</f>
        <v>0</v>
      </c>
      <c r="I2855">
        <f>'CLZ Pr'!U2855</f>
        <v>0</v>
      </c>
    </row>
    <row r="2856" spans="1:9">
      <c r="A2856" s="13" t="str">
        <f>IF('CLZ Pr'!C2856 = "", "", 'CLZ Pr'!C2856)</f>
        <v/>
      </c>
      <c r="B2856">
        <f>'CLZ Pr'!O2856</f>
        <v>0</v>
      </c>
      <c r="C2856" s="14">
        <f>'CLZ Pr'!H2856</f>
        <v>0</v>
      </c>
      <c r="D2856">
        <f>'CLZ Pr'!W2856</f>
        <v>0</v>
      </c>
      <c r="E2856">
        <f>'CLZ Pr'!B2856</f>
        <v>0</v>
      </c>
      <c r="F2856">
        <f>'CLZ Pr'!N2856</f>
        <v>0</v>
      </c>
      <c r="G2856">
        <f>'CLZ Pr'!X2856</f>
        <v>0</v>
      </c>
      <c r="H2856">
        <f>'CLZ Pr'!E2856</f>
        <v>0</v>
      </c>
      <c r="I2856">
        <f>'CLZ Pr'!U2856</f>
        <v>0</v>
      </c>
    </row>
    <row r="2857" spans="1:9">
      <c r="A2857" s="13" t="str">
        <f>IF('CLZ Pr'!C2857 = "", "", 'CLZ Pr'!C2857)</f>
        <v/>
      </c>
      <c r="B2857">
        <f>'CLZ Pr'!O2857</f>
        <v>0</v>
      </c>
      <c r="C2857" s="14">
        <f>'CLZ Pr'!H2857</f>
        <v>0</v>
      </c>
      <c r="D2857">
        <f>'CLZ Pr'!W2857</f>
        <v>0</v>
      </c>
      <c r="E2857">
        <f>'CLZ Pr'!B2857</f>
        <v>0</v>
      </c>
      <c r="F2857">
        <f>'CLZ Pr'!N2857</f>
        <v>0</v>
      </c>
      <c r="G2857">
        <f>'CLZ Pr'!X2857</f>
        <v>0</v>
      </c>
      <c r="H2857">
        <f>'CLZ Pr'!E2857</f>
        <v>0</v>
      </c>
      <c r="I2857">
        <f>'CLZ Pr'!U2857</f>
        <v>0</v>
      </c>
    </row>
    <row r="2858" spans="1:9">
      <c r="A2858" s="13" t="str">
        <f>IF('CLZ Pr'!C2858 = "", "", 'CLZ Pr'!C2858)</f>
        <v/>
      </c>
      <c r="B2858">
        <f>'CLZ Pr'!O2858</f>
        <v>0</v>
      </c>
      <c r="C2858" s="14">
        <f>'CLZ Pr'!H2858</f>
        <v>0</v>
      </c>
      <c r="D2858">
        <f>'CLZ Pr'!W2858</f>
        <v>0</v>
      </c>
      <c r="E2858">
        <f>'CLZ Pr'!B2858</f>
        <v>0</v>
      </c>
      <c r="F2858">
        <f>'CLZ Pr'!N2858</f>
        <v>0</v>
      </c>
      <c r="G2858">
        <f>'CLZ Pr'!X2858</f>
        <v>0</v>
      </c>
      <c r="H2858">
        <f>'CLZ Pr'!E2858</f>
        <v>0</v>
      </c>
      <c r="I2858">
        <f>'CLZ Pr'!U2858</f>
        <v>0</v>
      </c>
    </row>
    <row r="2859" spans="1:9">
      <c r="A2859" s="13" t="str">
        <f>IF('CLZ Pr'!C2859 = "", "", 'CLZ Pr'!C2859)</f>
        <v/>
      </c>
      <c r="B2859">
        <f>'CLZ Pr'!O2859</f>
        <v>0</v>
      </c>
      <c r="C2859" s="14">
        <f>'CLZ Pr'!H2859</f>
        <v>0</v>
      </c>
      <c r="D2859">
        <f>'CLZ Pr'!W2859</f>
        <v>0</v>
      </c>
      <c r="E2859">
        <f>'CLZ Pr'!B2859</f>
        <v>0</v>
      </c>
      <c r="F2859">
        <f>'CLZ Pr'!N2859</f>
        <v>0</v>
      </c>
      <c r="G2859">
        <f>'CLZ Pr'!X2859</f>
        <v>0</v>
      </c>
      <c r="H2859">
        <f>'CLZ Pr'!E2859</f>
        <v>0</v>
      </c>
      <c r="I2859">
        <f>'CLZ Pr'!U2859</f>
        <v>0</v>
      </c>
    </row>
    <row r="2860" spans="1:9">
      <c r="A2860" s="13" t="str">
        <f>IF('CLZ Pr'!C2860 = "", "", 'CLZ Pr'!C2860)</f>
        <v/>
      </c>
      <c r="B2860">
        <f>'CLZ Pr'!O2860</f>
        <v>0</v>
      </c>
      <c r="C2860" s="14">
        <f>'CLZ Pr'!H2860</f>
        <v>0</v>
      </c>
      <c r="D2860">
        <f>'CLZ Pr'!W2860</f>
        <v>0</v>
      </c>
      <c r="E2860">
        <f>'CLZ Pr'!B2860</f>
        <v>0</v>
      </c>
      <c r="F2860">
        <f>'CLZ Pr'!N2860</f>
        <v>0</v>
      </c>
      <c r="G2860">
        <f>'CLZ Pr'!X2860</f>
        <v>0</v>
      </c>
      <c r="H2860">
        <f>'CLZ Pr'!E2860</f>
        <v>0</v>
      </c>
      <c r="I2860">
        <f>'CLZ Pr'!U2860</f>
        <v>0</v>
      </c>
    </row>
    <row r="2861" spans="1:9">
      <c r="A2861" s="13" t="str">
        <f>IF('CLZ Pr'!C2861 = "", "", 'CLZ Pr'!C2861)</f>
        <v/>
      </c>
      <c r="B2861">
        <f>'CLZ Pr'!O2861</f>
        <v>0</v>
      </c>
      <c r="C2861" s="14">
        <f>'CLZ Pr'!H2861</f>
        <v>0</v>
      </c>
      <c r="D2861">
        <f>'CLZ Pr'!W2861</f>
        <v>0</v>
      </c>
      <c r="E2861">
        <f>'CLZ Pr'!B2861</f>
        <v>0</v>
      </c>
      <c r="F2861">
        <f>'CLZ Pr'!N2861</f>
        <v>0</v>
      </c>
      <c r="G2861">
        <f>'CLZ Pr'!X2861</f>
        <v>0</v>
      </c>
      <c r="H2861">
        <f>'CLZ Pr'!E2861</f>
        <v>0</v>
      </c>
      <c r="I2861">
        <f>'CLZ Pr'!U2861</f>
        <v>0</v>
      </c>
    </row>
    <row r="2862" spans="1:9">
      <c r="A2862" s="13" t="str">
        <f>IF('CLZ Pr'!C2862 = "", "", 'CLZ Pr'!C2862)</f>
        <v/>
      </c>
      <c r="B2862">
        <f>'CLZ Pr'!O2862</f>
        <v>0</v>
      </c>
      <c r="C2862" s="14">
        <f>'CLZ Pr'!H2862</f>
        <v>0</v>
      </c>
      <c r="D2862">
        <f>'CLZ Pr'!W2862</f>
        <v>0</v>
      </c>
      <c r="E2862">
        <f>'CLZ Pr'!B2862</f>
        <v>0</v>
      </c>
      <c r="F2862">
        <f>'CLZ Pr'!N2862</f>
        <v>0</v>
      </c>
      <c r="G2862">
        <f>'CLZ Pr'!X2862</f>
        <v>0</v>
      </c>
      <c r="H2862">
        <f>'CLZ Pr'!E2862</f>
        <v>0</v>
      </c>
      <c r="I2862">
        <f>'CLZ Pr'!U2862</f>
        <v>0</v>
      </c>
    </row>
    <row r="2863" spans="1:9">
      <c r="A2863" s="13" t="str">
        <f>IF('CLZ Pr'!C2863 = "", "", 'CLZ Pr'!C2863)</f>
        <v/>
      </c>
      <c r="B2863">
        <f>'CLZ Pr'!O2863</f>
        <v>0</v>
      </c>
      <c r="C2863" s="14">
        <f>'CLZ Pr'!H2863</f>
        <v>0</v>
      </c>
      <c r="D2863">
        <f>'CLZ Pr'!W2863</f>
        <v>0</v>
      </c>
      <c r="E2863">
        <f>'CLZ Pr'!B2863</f>
        <v>0</v>
      </c>
      <c r="F2863">
        <f>'CLZ Pr'!N2863</f>
        <v>0</v>
      </c>
      <c r="G2863">
        <f>'CLZ Pr'!X2863</f>
        <v>0</v>
      </c>
      <c r="H2863">
        <f>'CLZ Pr'!E2863</f>
        <v>0</v>
      </c>
      <c r="I2863">
        <f>'CLZ Pr'!U2863</f>
        <v>0</v>
      </c>
    </row>
    <row r="2864" spans="1:9">
      <c r="A2864" s="13" t="str">
        <f>IF('CLZ Pr'!C2864 = "", "", 'CLZ Pr'!C2864)</f>
        <v/>
      </c>
      <c r="B2864">
        <f>'CLZ Pr'!O2864</f>
        <v>0</v>
      </c>
      <c r="C2864" s="14">
        <f>'CLZ Pr'!H2864</f>
        <v>0</v>
      </c>
      <c r="D2864">
        <f>'CLZ Pr'!W2864</f>
        <v>0</v>
      </c>
      <c r="E2864">
        <f>'CLZ Pr'!B2864</f>
        <v>0</v>
      </c>
      <c r="F2864">
        <f>'CLZ Pr'!N2864</f>
        <v>0</v>
      </c>
      <c r="G2864">
        <f>'CLZ Pr'!X2864</f>
        <v>0</v>
      </c>
      <c r="H2864">
        <f>'CLZ Pr'!E2864</f>
        <v>0</v>
      </c>
      <c r="I2864">
        <f>'CLZ Pr'!U2864</f>
        <v>0</v>
      </c>
    </row>
    <row r="2865" spans="1:9">
      <c r="A2865" s="13" t="str">
        <f>IF('CLZ Pr'!C2865 = "", "", 'CLZ Pr'!C2865)</f>
        <v/>
      </c>
      <c r="B2865">
        <f>'CLZ Pr'!O2865</f>
        <v>0</v>
      </c>
      <c r="C2865" s="14">
        <f>'CLZ Pr'!H2865</f>
        <v>0</v>
      </c>
      <c r="D2865">
        <f>'CLZ Pr'!W2865</f>
        <v>0</v>
      </c>
      <c r="E2865">
        <f>'CLZ Pr'!B2865</f>
        <v>0</v>
      </c>
      <c r="F2865">
        <f>'CLZ Pr'!N2865</f>
        <v>0</v>
      </c>
      <c r="G2865">
        <f>'CLZ Pr'!X2865</f>
        <v>0</v>
      </c>
      <c r="H2865">
        <f>'CLZ Pr'!E2865</f>
        <v>0</v>
      </c>
      <c r="I2865">
        <f>'CLZ Pr'!U2865</f>
        <v>0</v>
      </c>
    </row>
    <row r="2866" spans="1:9">
      <c r="A2866" s="13" t="str">
        <f>IF('CLZ Pr'!C2866 = "", "", 'CLZ Pr'!C2866)</f>
        <v/>
      </c>
      <c r="B2866">
        <f>'CLZ Pr'!O2866</f>
        <v>0</v>
      </c>
      <c r="C2866" s="14">
        <f>'CLZ Pr'!H2866</f>
        <v>0</v>
      </c>
      <c r="D2866">
        <f>'CLZ Pr'!W2866</f>
        <v>0</v>
      </c>
      <c r="E2866">
        <f>'CLZ Pr'!B2866</f>
        <v>0</v>
      </c>
      <c r="F2866">
        <f>'CLZ Pr'!N2866</f>
        <v>0</v>
      </c>
      <c r="G2866">
        <f>'CLZ Pr'!X2866</f>
        <v>0</v>
      </c>
      <c r="H2866">
        <f>'CLZ Pr'!E2866</f>
        <v>0</v>
      </c>
      <c r="I2866">
        <f>'CLZ Pr'!U2866</f>
        <v>0</v>
      </c>
    </row>
    <row r="2867" spans="1:9">
      <c r="A2867" s="13" t="str">
        <f>IF('CLZ Pr'!C2867 = "", "", 'CLZ Pr'!C2867)</f>
        <v/>
      </c>
      <c r="B2867">
        <f>'CLZ Pr'!O2867</f>
        <v>0</v>
      </c>
      <c r="C2867" s="14">
        <f>'CLZ Pr'!H2867</f>
        <v>0</v>
      </c>
      <c r="D2867">
        <f>'CLZ Pr'!W2867</f>
        <v>0</v>
      </c>
      <c r="E2867">
        <f>'CLZ Pr'!B2867</f>
        <v>0</v>
      </c>
      <c r="F2867">
        <f>'CLZ Pr'!N2867</f>
        <v>0</v>
      </c>
      <c r="G2867">
        <f>'CLZ Pr'!X2867</f>
        <v>0</v>
      </c>
      <c r="H2867">
        <f>'CLZ Pr'!E2867</f>
        <v>0</v>
      </c>
      <c r="I2867">
        <f>'CLZ Pr'!U2867</f>
        <v>0</v>
      </c>
    </row>
    <row r="2868" spans="1:9">
      <c r="A2868" s="13" t="str">
        <f>IF('CLZ Pr'!C2868 = "", "", 'CLZ Pr'!C2868)</f>
        <v/>
      </c>
      <c r="B2868">
        <f>'CLZ Pr'!O2868</f>
        <v>0</v>
      </c>
      <c r="C2868" s="14">
        <f>'CLZ Pr'!H2868</f>
        <v>0</v>
      </c>
      <c r="D2868">
        <f>'CLZ Pr'!W2868</f>
        <v>0</v>
      </c>
      <c r="E2868">
        <f>'CLZ Pr'!B2868</f>
        <v>0</v>
      </c>
      <c r="F2868">
        <f>'CLZ Pr'!N2868</f>
        <v>0</v>
      </c>
      <c r="G2868">
        <f>'CLZ Pr'!X2868</f>
        <v>0</v>
      </c>
      <c r="H2868">
        <f>'CLZ Pr'!E2868</f>
        <v>0</v>
      </c>
      <c r="I2868">
        <f>'CLZ Pr'!U2868</f>
        <v>0</v>
      </c>
    </row>
    <row r="2869" spans="1:9">
      <c r="A2869" s="13" t="str">
        <f>IF('CLZ Pr'!C2869 = "", "", 'CLZ Pr'!C2869)</f>
        <v/>
      </c>
      <c r="B2869">
        <f>'CLZ Pr'!O2869</f>
        <v>0</v>
      </c>
      <c r="C2869" s="14">
        <f>'CLZ Pr'!H2869</f>
        <v>0</v>
      </c>
      <c r="D2869">
        <f>'CLZ Pr'!W2869</f>
        <v>0</v>
      </c>
      <c r="E2869">
        <f>'CLZ Pr'!B2869</f>
        <v>0</v>
      </c>
      <c r="F2869">
        <f>'CLZ Pr'!N2869</f>
        <v>0</v>
      </c>
      <c r="G2869">
        <f>'CLZ Pr'!X2869</f>
        <v>0</v>
      </c>
      <c r="H2869">
        <f>'CLZ Pr'!E2869</f>
        <v>0</v>
      </c>
      <c r="I2869">
        <f>'CLZ Pr'!U2869</f>
        <v>0</v>
      </c>
    </row>
    <row r="2870" spans="1:9">
      <c r="A2870" s="13" t="str">
        <f>IF('CLZ Pr'!C2870 = "", "", 'CLZ Pr'!C2870)</f>
        <v/>
      </c>
      <c r="B2870">
        <f>'CLZ Pr'!O2870</f>
        <v>0</v>
      </c>
      <c r="C2870" s="14">
        <f>'CLZ Pr'!H2870</f>
        <v>0</v>
      </c>
      <c r="D2870">
        <f>'CLZ Pr'!W2870</f>
        <v>0</v>
      </c>
      <c r="E2870">
        <f>'CLZ Pr'!B2870</f>
        <v>0</v>
      </c>
      <c r="F2870">
        <f>'CLZ Pr'!N2870</f>
        <v>0</v>
      </c>
      <c r="G2870">
        <f>'CLZ Pr'!X2870</f>
        <v>0</v>
      </c>
      <c r="H2870">
        <f>'CLZ Pr'!E2870</f>
        <v>0</v>
      </c>
      <c r="I2870">
        <f>'CLZ Pr'!U2870</f>
        <v>0</v>
      </c>
    </row>
    <row r="2871" spans="1:9">
      <c r="A2871" s="13" t="str">
        <f>IF('CLZ Pr'!C2871 = "", "", 'CLZ Pr'!C2871)</f>
        <v/>
      </c>
      <c r="B2871">
        <f>'CLZ Pr'!O2871</f>
        <v>0</v>
      </c>
      <c r="C2871" s="14">
        <f>'CLZ Pr'!H2871</f>
        <v>0</v>
      </c>
      <c r="D2871">
        <f>'CLZ Pr'!W2871</f>
        <v>0</v>
      </c>
      <c r="E2871">
        <f>'CLZ Pr'!B2871</f>
        <v>0</v>
      </c>
      <c r="F2871">
        <f>'CLZ Pr'!N2871</f>
        <v>0</v>
      </c>
      <c r="G2871">
        <f>'CLZ Pr'!X2871</f>
        <v>0</v>
      </c>
      <c r="H2871">
        <f>'CLZ Pr'!E2871</f>
        <v>0</v>
      </c>
      <c r="I2871">
        <f>'CLZ Pr'!U2871</f>
        <v>0</v>
      </c>
    </row>
    <row r="2872" spans="1:9">
      <c r="A2872" s="13" t="str">
        <f>IF('CLZ Pr'!C2872 = "", "", 'CLZ Pr'!C2872)</f>
        <v/>
      </c>
      <c r="B2872">
        <f>'CLZ Pr'!O2872</f>
        <v>0</v>
      </c>
      <c r="C2872" s="14">
        <f>'CLZ Pr'!H2872</f>
        <v>0</v>
      </c>
      <c r="D2872">
        <f>'CLZ Pr'!W2872</f>
        <v>0</v>
      </c>
      <c r="E2872">
        <f>'CLZ Pr'!B2872</f>
        <v>0</v>
      </c>
      <c r="F2872">
        <f>'CLZ Pr'!N2872</f>
        <v>0</v>
      </c>
      <c r="G2872">
        <f>'CLZ Pr'!X2872</f>
        <v>0</v>
      </c>
      <c r="H2872">
        <f>'CLZ Pr'!E2872</f>
        <v>0</v>
      </c>
      <c r="I2872">
        <f>'CLZ Pr'!U2872</f>
        <v>0</v>
      </c>
    </row>
    <row r="2873" spans="1:9">
      <c r="A2873" s="13" t="str">
        <f>IF('CLZ Pr'!C2873 = "", "", 'CLZ Pr'!C2873)</f>
        <v/>
      </c>
      <c r="B2873">
        <f>'CLZ Pr'!O2873</f>
        <v>0</v>
      </c>
      <c r="C2873" s="14">
        <f>'CLZ Pr'!H2873</f>
        <v>0</v>
      </c>
      <c r="D2873">
        <f>'CLZ Pr'!W2873</f>
        <v>0</v>
      </c>
      <c r="E2873">
        <f>'CLZ Pr'!B2873</f>
        <v>0</v>
      </c>
      <c r="F2873">
        <f>'CLZ Pr'!N2873</f>
        <v>0</v>
      </c>
      <c r="G2873">
        <f>'CLZ Pr'!X2873</f>
        <v>0</v>
      </c>
      <c r="H2873">
        <f>'CLZ Pr'!E2873</f>
        <v>0</v>
      </c>
      <c r="I2873">
        <f>'CLZ Pr'!U2873</f>
        <v>0</v>
      </c>
    </row>
    <row r="2874" spans="1:9">
      <c r="A2874" s="13" t="str">
        <f>IF('CLZ Pr'!C2874 = "", "", 'CLZ Pr'!C2874)</f>
        <v/>
      </c>
      <c r="B2874">
        <f>'CLZ Pr'!O2874</f>
        <v>0</v>
      </c>
      <c r="C2874" s="14">
        <f>'CLZ Pr'!H2874</f>
        <v>0</v>
      </c>
      <c r="D2874">
        <f>'CLZ Pr'!W2874</f>
        <v>0</v>
      </c>
      <c r="E2874">
        <f>'CLZ Pr'!B2874</f>
        <v>0</v>
      </c>
      <c r="F2874">
        <f>'CLZ Pr'!N2874</f>
        <v>0</v>
      </c>
      <c r="G2874">
        <f>'CLZ Pr'!X2874</f>
        <v>0</v>
      </c>
      <c r="H2874">
        <f>'CLZ Pr'!E2874</f>
        <v>0</v>
      </c>
      <c r="I2874">
        <f>'CLZ Pr'!U2874</f>
        <v>0</v>
      </c>
    </row>
    <row r="2875" spans="1:9">
      <c r="A2875" s="13" t="str">
        <f>IF('CLZ Pr'!C2875 = "", "", 'CLZ Pr'!C2875)</f>
        <v/>
      </c>
      <c r="B2875">
        <f>'CLZ Pr'!O2875</f>
        <v>0</v>
      </c>
      <c r="C2875" s="14">
        <f>'CLZ Pr'!H2875</f>
        <v>0</v>
      </c>
      <c r="D2875">
        <f>'CLZ Pr'!W2875</f>
        <v>0</v>
      </c>
      <c r="E2875">
        <f>'CLZ Pr'!B2875</f>
        <v>0</v>
      </c>
      <c r="F2875">
        <f>'CLZ Pr'!N2875</f>
        <v>0</v>
      </c>
      <c r="G2875">
        <f>'CLZ Pr'!X2875</f>
        <v>0</v>
      </c>
      <c r="H2875">
        <f>'CLZ Pr'!E2875</f>
        <v>0</v>
      </c>
      <c r="I2875">
        <f>'CLZ Pr'!U2875</f>
        <v>0</v>
      </c>
    </row>
    <row r="2876" spans="1:9">
      <c r="A2876" s="13" t="str">
        <f>IF('CLZ Pr'!C2876 = "", "", 'CLZ Pr'!C2876)</f>
        <v/>
      </c>
      <c r="B2876">
        <f>'CLZ Pr'!O2876</f>
        <v>0</v>
      </c>
      <c r="C2876" s="14">
        <f>'CLZ Pr'!H2876</f>
        <v>0</v>
      </c>
      <c r="D2876">
        <f>'CLZ Pr'!W2876</f>
        <v>0</v>
      </c>
      <c r="E2876">
        <f>'CLZ Pr'!B2876</f>
        <v>0</v>
      </c>
      <c r="F2876">
        <f>'CLZ Pr'!N2876</f>
        <v>0</v>
      </c>
      <c r="G2876">
        <f>'CLZ Pr'!X2876</f>
        <v>0</v>
      </c>
      <c r="H2876">
        <f>'CLZ Pr'!E2876</f>
        <v>0</v>
      </c>
      <c r="I2876">
        <f>'CLZ Pr'!U2876</f>
        <v>0</v>
      </c>
    </row>
    <row r="2877" spans="1:9">
      <c r="A2877" s="13" t="str">
        <f>IF('CLZ Pr'!C2877 = "", "", 'CLZ Pr'!C2877)</f>
        <v/>
      </c>
      <c r="B2877">
        <f>'CLZ Pr'!O2877</f>
        <v>0</v>
      </c>
      <c r="C2877" s="14">
        <f>'CLZ Pr'!H2877</f>
        <v>0</v>
      </c>
      <c r="D2877">
        <f>'CLZ Pr'!W2877</f>
        <v>0</v>
      </c>
      <c r="E2877">
        <f>'CLZ Pr'!B2877</f>
        <v>0</v>
      </c>
      <c r="F2877">
        <f>'CLZ Pr'!N2877</f>
        <v>0</v>
      </c>
      <c r="G2877">
        <f>'CLZ Pr'!X2877</f>
        <v>0</v>
      </c>
      <c r="H2877">
        <f>'CLZ Pr'!E2877</f>
        <v>0</v>
      </c>
      <c r="I2877">
        <f>'CLZ Pr'!U2877</f>
        <v>0</v>
      </c>
    </row>
    <row r="2878" spans="1:9">
      <c r="A2878" s="13" t="str">
        <f>IF('CLZ Pr'!C2878 = "", "", 'CLZ Pr'!C2878)</f>
        <v/>
      </c>
      <c r="B2878">
        <f>'CLZ Pr'!O2878</f>
        <v>0</v>
      </c>
      <c r="C2878" s="14">
        <f>'CLZ Pr'!H2878</f>
        <v>0</v>
      </c>
      <c r="D2878">
        <f>'CLZ Pr'!W2878</f>
        <v>0</v>
      </c>
      <c r="E2878">
        <f>'CLZ Pr'!B2878</f>
        <v>0</v>
      </c>
      <c r="F2878">
        <f>'CLZ Pr'!N2878</f>
        <v>0</v>
      </c>
      <c r="G2878">
        <f>'CLZ Pr'!X2878</f>
        <v>0</v>
      </c>
      <c r="H2878">
        <f>'CLZ Pr'!E2878</f>
        <v>0</v>
      </c>
      <c r="I2878">
        <f>'CLZ Pr'!U2878</f>
        <v>0</v>
      </c>
    </row>
    <row r="2879" spans="1:9">
      <c r="A2879" s="13" t="str">
        <f>IF('CLZ Pr'!C2879 = "", "", 'CLZ Pr'!C2879)</f>
        <v/>
      </c>
      <c r="B2879">
        <f>'CLZ Pr'!O2879</f>
        <v>0</v>
      </c>
      <c r="C2879" s="14">
        <f>'CLZ Pr'!H2879</f>
        <v>0</v>
      </c>
      <c r="D2879">
        <f>'CLZ Pr'!W2879</f>
        <v>0</v>
      </c>
      <c r="E2879">
        <f>'CLZ Pr'!B2879</f>
        <v>0</v>
      </c>
      <c r="F2879">
        <f>'CLZ Pr'!N2879</f>
        <v>0</v>
      </c>
      <c r="G2879">
        <f>'CLZ Pr'!X2879</f>
        <v>0</v>
      </c>
      <c r="H2879">
        <f>'CLZ Pr'!E2879</f>
        <v>0</v>
      </c>
      <c r="I2879">
        <f>'CLZ Pr'!U2879</f>
        <v>0</v>
      </c>
    </row>
    <row r="2880" spans="1:9">
      <c r="A2880" s="13" t="str">
        <f>IF('CLZ Pr'!C2880 = "", "", 'CLZ Pr'!C2880)</f>
        <v/>
      </c>
      <c r="B2880">
        <f>'CLZ Pr'!O2880</f>
        <v>0</v>
      </c>
      <c r="C2880" s="14">
        <f>'CLZ Pr'!H2880</f>
        <v>0</v>
      </c>
      <c r="D2880">
        <f>'CLZ Pr'!W2880</f>
        <v>0</v>
      </c>
      <c r="E2880">
        <f>'CLZ Pr'!B2880</f>
        <v>0</v>
      </c>
      <c r="F2880">
        <f>'CLZ Pr'!N2880</f>
        <v>0</v>
      </c>
      <c r="G2880">
        <f>'CLZ Pr'!X2880</f>
        <v>0</v>
      </c>
      <c r="H2880">
        <f>'CLZ Pr'!E2880</f>
        <v>0</v>
      </c>
      <c r="I2880">
        <f>'CLZ Pr'!U2880</f>
        <v>0</v>
      </c>
    </row>
    <row r="2881" spans="1:9">
      <c r="A2881" s="13" t="str">
        <f>IF('CLZ Pr'!C2881 = "", "", 'CLZ Pr'!C2881)</f>
        <v/>
      </c>
      <c r="B2881">
        <f>'CLZ Pr'!O2881</f>
        <v>0</v>
      </c>
      <c r="C2881" s="14">
        <f>'CLZ Pr'!H2881</f>
        <v>0</v>
      </c>
      <c r="D2881">
        <f>'CLZ Pr'!W2881</f>
        <v>0</v>
      </c>
      <c r="E2881">
        <f>'CLZ Pr'!B2881</f>
        <v>0</v>
      </c>
      <c r="F2881">
        <f>'CLZ Pr'!N2881</f>
        <v>0</v>
      </c>
      <c r="G2881">
        <f>'CLZ Pr'!X2881</f>
        <v>0</v>
      </c>
      <c r="H2881">
        <f>'CLZ Pr'!E2881</f>
        <v>0</v>
      </c>
      <c r="I2881">
        <f>'CLZ Pr'!U2881</f>
        <v>0</v>
      </c>
    </row>
    <row r="2882" spans="1:9">
      <c r="A2882" s="13" t="str">
        <f>IF('CLZ Pr'!C2882 = "", "", 'CLZ Pr'!C2882)</f>
        <v/>
      </c>
      <c r="B2882">
        <f>'CLZ Pr'!O2882</f>
        <v>0</v>
      </c>
      <c r="C2882" s="14">
        <f>'CLZ Pr'!H2882</f>
        <v>0</v>
      </c>
      <c r="D2882">
        <f>'CLZ Pr'!W2882</f>
        <v>0</v>
      </c>
      <c r="E2882">
        <f>'CLZ Pr'!B2882</f>
        <v>0</v>
      </c>
      <c r="F2882">
        <f>'CLZ Pr'!N2882</f>
        <v>0</v>
      </c>
      <c r="G2882">
        <f>'CLZ Pr'!X2882</f>
        <v>0</v>
      </c>
      <c r="H2882">
        <f>'CLZ Pr'!E2882</f>
        <v>0</v>
      </c>
      <c r="I2882">
        <f>'CLZ Pr'!U2882</f>
        <v>0</v>
      </c>
    </row>
    <row r="2883" spans="1:9">
      <c r="A2883" s="13" t="str">
        <f>IF('CLZ Pr'!C2883 = "", "", 'CLZ Pr'!C2883)</f>
        <v/>
      </c>
      <c r="B2883">
        <f>'CLZ Pr'!O2883</f>
        <v>0</v>
      </c>
      <c r="C2883" s="14">
        <f>'CLZ Pr'!H2883</f>
        <v>0</v>
      </c>
      <c r="D2883">
        <f>'CLZ Pr'!W2883</f>
        <v>0</v>
      </c>
      <c r="E2883">
        <f>'CLZ Pr'!B2883</f>
        <v>0</v>
      </c>
      <c r="F2883">
        <f>'CLZ Pr'!N2883</f>
        <v>0</v>
      </c>
      <c r="G2883">
        <f>'CLZ Pr'!X2883</f>
        <v>0</v>
      </c>
      <c r="H2883">
        <f>'CLZ Pr'!E2883</f>
        <v>0</v>
      </c>
      <c r="I2883">
        <f>'CLZ Pr'!U2883</f>
        <v>0</v>
      </c>
    </row>
    <row r="2884" spans="1:9">
      <c r="A2884" s="13" t="str">
        <f>IF('CLZ Pr'!C2884 = "", "", 'CLZ Pr'!C2884)</f>
        <v/>
      </c>
      <c r="B2884">
        <f>'CLZ Pr'!O2884</f>
        <v>0</v>
      </c>
      <c r="C2884" s="14">
        <f>'CLZ Pr'!H2884</f>
        <v>0</v>
      </c>
      <c r="D2884">
        <f>'CLZ Pr'!W2884</f>
        <v>0</v>
      </c>
      <c r="E2884">
        <f>'CLZ Pr'!B2884</f>
        <v>0</v>
      </c>
      <c r="F2884">
        <f>'CLZ Pr'!N2884</f>
        <v>0</v>
      </c>
      <c r="G2884">
        <f>'CLZ Pr'!X2884</f>
        <v>0</v>
      </c>
      <c r="H2884">
        <f>'CLZ Pr'!E2884</f>
        <v>0</v>
      </c>
      <c r="I2884">
        <f>'CLZ Pr'!U2884</f>
        <v>0</v>
      </c>
    </row>
    <row r="2885" spans="1:9">
      <c r="A2885" s="13" t="str">
        <f>IF('CLZ Pr'!C2885 = "", "", 'CLZ Pr'!C2885)</f>
        <v/>
      </c>
      <c r="B2885">
        <f>'CLZ Pr'!O2885</f>
        <v>0</v>
      </c>
      <c r="C2885" s="14">
        <f>'CLZ Pr'!H2885</f>
        <v>0</v>
      </c>
      <c r="D2885">
        <f>'CLZ Pr'!W2885</f>
        <v>0</v>
      </c>
      <c r="E2885">
        <f>'CLZ Pr'!B2885</f>
        <v>0</v>
      </c>
      <c r="F2885">
        <f>'CLZ Pr'!N2885</f>
        <v>0</v>
      </c>
      <c r="G2885">
        <f>'CLZ Pr'!X2885</f>
        <v>0</v>
      </c>
      <c r="H2885">
        <f>'CLZ Pr'!E2885</f>
        <v>0</v>
      </c>
      <c r="I2885">
        <f>'CLZ Pr'!U2885</f>
        <v>0</v>
      </c>
    </row>
    <row r="2886" spans="1:9">
      <c r="A2886" s="13" t="str">
        <f>IF('CLZ Pr'!C2886 = "", "", 'CLZ Pr'!C2886)</f>
        <v/>
      </c>
      <c r="B2886">
        <f>'CLZ Pr'!O2886</f>
        <v>0</v>
      </c>
      <c r="C2886" s="14">
        <f>'CLZ Pr'!H2886</f>
        <v>0</v>
      </c>
      <c r="D2886">
        <f>'CLZ Pr'!W2886</f>
        <v>0</v>
      </c>
      <c r="E2886">
        <f>'CLZ Pr'!B2886</f>
        <v>0</v>
      </c>
      <c r="F2886">
        <f>'CLZ Pr'!N2886</f>
        <v>0</v>
      </c>
      <c r="G2886">
        <f>'CLZ Pr'!X2886</f>
        <v>0</v>
      </c>
      <c r="H2886">
        <f>'CLZ Pr'!E2886</f>
        <v>0</v>
      </c>
      <c r="I2886">
        <f>'CLZ Pr'!U2886</f>
        <v>0</v>
      </c>
    </row>
    <row r="2887" spans="1:9">
      <c r="A2887" s="13" t="str">
        <f>IF('CLZ Pr'!C2887 = "", "", 'CLZ Pr'!C2887)</f>
        <v/>
      </c>
      <c r="B2887">
        <f>'CLZ Pr'!O2887</f>
        <v>0</v>
      </c>
      <c r="C2887" s="14">
        <f>'CLZ Pr'!H2887</f>
        <v>0</v>
      </c>
      <c r="D2887">
        <f>'CLZ Pr'!W2887</f>
        <v>0</v>
      </c>
      <c r="E2887">
        <f>'CLZ Pr'!B2887</f>
        <v>0</v>
      </c>
      <c r="F2887">
        <f>'CLZ Pr'!N2887</f>
        <v>0</v>
      </c>
      <c r="G2887">
        <f>'CLZ Pr'!X2887</f>
        <v>0</v>
      </c>
      <c r="H2887">
        <f>'CLZ Pr'!E2887</f>
        <v>0</v>
      </c>
      <c r="I2887">
        <f>'CLZ Pr'!U2887</f>
        <v>0</v>
      </c>
    </row>
    <row r="2888" spans="1:9">
      <c r="A2888" s="13" t="str">
        <f>IF('CLZ Pr'!C2888 = "", "", 'CLZ Pr'!C2888)</f>
        <v/>
      </c>
      <c r="B2888">
        <f>'CLZ Pr'!O2888</f>
        <v>0</v>
      </c>
      <c r="C2888" s="14">
        <f>'CLZ Pr'!H2888</f>
        <v>0</v>
      </c>
      <c r="D2888">
        <f>'CLZ Pr'!W2888</f>
        <v>0</v>
      </c>
      <c r="E2888">
        <f>'CLZ Pr'!B2888</f>
        <v>0</v>
      </c>
      <c r="F2888">
        <f>'CLZ Pr'!N2888</f>
        <v>0</v>
      </c>
      <c r="G2888">
        <f>'CLZ Pr'!X2888</f>
        <v>0</v>
      </c>
      <c r="H2888">
        <f>'CLZ Pr'!E2888</f>
        <v>0</v>
      </c>
      <c r="I2888">
        <f>'CLZ Pr'!U2888</f>
        <v>0</v>
      </c>
    </row>
    <row r="2889" spans="1:9">
      <c r="A2889" s="13" t="str">
        <f>IF('CLZ Pr'!C2889 = "", "", 'CLZ Pr'!C2889)</f>
        <v/>
      </c>
      <c r="B2889">
        <f>'CLZ Pr'!O2889</f>
        <v>0</v>
      </c>
      <c r="C2889" s="14">
        <f>'CLZ Pr'!H2889</f>
        <v>0</v>
      </c>
      <c r="D2889">
        <f>'CLZ Pr'!W2889</f>
        <v>0</v>
      </c>
      <c r="E2889">
        <f>'CLZ Pr'!B2889</f>
        <v>0</v>
      </c>
      <c r="F2889">
        <f>'CLZ Pr'!N2889</f>
        <v>0</v>
      </c>
      <c r="G2889">
        <f>'CLZ Pr'!X2889</f>
        <v>0</v>
      </c>
      <c r="H2889">
        <f>'CLZ Pr'!E2889</f>
        <v>0</v>
      </c>
      <c r="I2889">
        <f>'CLZ Pr'!U2889</f>
        <v>0</v>
      </c>
    </row>
    <row r="2890" spans="1:9">
      <c r="A2890" s="13" t="str">
        <f>IF('CLZ Pr'!C2890 = "", "", 'CLZ Pr'!C2890)</f>
        <v/>
      </c>
      <c r="B2890">
        <f>'CLZ Pr'!O2890</f>
        <v>0</v>
      </c>
      <c r="C2890" s="14">
        <f>'CLZ Pr'!H2890</f>
        <v>0</v>
      </c>
      <c r="D2890">
        <f>'CLZ Pr'!W2890</f>
        <v>0</v>
      </c>
      <c r="E2890">
        <f>'CLZ Pr'!B2890</f>
        <v>0</v>
      </c>
      <c r="F2890">
        <f>'CLZ Pr'!N2890</f>
        <v>0</v>
      </c>
      <c r="G2890">
        <f>'CLZ Pr'!X2890</f>
        <v>0</v>
      </c>
      <c r="H2890">
        <f>'CLZ Pr'!E2890</f>
        <v>0</v>
      </c>
      <c r="I2890">
        <f>'CLZ Pr'!U2890</f>
        <v>0</v>
      </c>
    </row>
    <row r="2891" spans="1:9">
      <c r="A2891" s="13" t="str">
        <f>IF('CLZ Pr'!C2891 = "", "", 'CLZ Pr'!C2891)</f>
        <v/>
      </c>
      <c r="B2891">
        <f>'CLZ Pr'!O2891</f>
        <v>0</v>
      </c>
      <c r="C2891" s="14">
        <f>'CLZ Pr'!H2891</f>
        <v>0</v>
      </c>
      <c r="D2891">
        <f>'CLZ Pr'!W2891</f>
        <v>0</v>
      </c>
      <c r="E2891">
        <f>'CLZ Pr'!B2891</f>
        <v>0</v>
      </c>
      <c r="F2891">
        <f>'CLZ Pr'!N2891</f>
        <v>0</v>
      </c>
      <c r="G2891">
        <f>'CLZ Pr'!X2891</f>
        <v>0</v>
      </c>
      <c r="H2891">
        <f>'CLZ Pr'!E2891</f>
        <v>0</v>
      </c>
      <c r="I2891">
        <f>'CLZ Pr'!U2891</f>
        <v>0</v>
      </c>
    </row>
    <row r="2892" spans="1:9">
      <c r="A2892" s="13" t="str">
        <f>IF('CLZ Pr'!C2892 = "", "", 'CLZ Pr'!C2892)</f>
        <v/>
      </c>
      <c r="B2892">
        <f>'CLZ Pr'!O2892</f>
        <v>0</v>
      </c>
      <c r="C2892" s="14">
        <f>'CLZ Pr'!H2892</f>
        <v>0</v>
      </c>
      <c r="D2892">
        <f>'CLZ Pr'!W2892</f>
        <v>0</v>
      </c>
      <c r="E2892">
        <f>'CLZ Pr'!B2892</f>
        <v>0</v>
      </c>
      <c r="F2892">
        <f>'CLZ Pr'!N2892</f>
        <v>0</v>
      </c>
      <c r="G2892">
        <f>'CLZ Pr'!X2892</f>
        <v>0</v>
      </c>
      <c r="H2892">
        <f>'CLZ Pr'!E2892</f>
        <v>0</v>
      </c>
      <c r="I2892">
        <f>'CLZ Pr'!U2892</f>
        <v>0</v>
      </c>
    </row>
    <row r="2893" spans="1:9">
      <c r="A2893" s="13" t="str">
        <f>IF('CLZ Pr'!C2893 = "", "", 'CLZ Pr'!C2893)</f>
        <v/>
      </c>
      <c r="B2893">
        <f>'CLZ Pr'!O2893</f>
        <v>0</v>
      </c>
      <c r="C2893" s="14">
        <f>'CLZ Pr'!H2893</f>
        <v>0</v>
      </c>
      <c r="D2893">
        <f>'CLZ Pr'!W2893</f>
        <v>0</v>
      </c>
      <c r="E2893">
        <f>'CLZ Pr'!B2893</f>
        <v>0</v>
      </c>
      <c r="F2893">
        <f>'CLZ Pr'!N2893</f>
        <v>0</v>
      </c>
      <c r="G2893">
        <f>'CLZ Pr'!X2893</f>
        <v>0</v>
      </c>
      <c r="H2893">
        <f>'CLZ Pr'!E2893</f>
        <v>0</v>
      </c>
      <c r="I2893">
        <f>'CLZ Pr'!U2893</f>
        <v>0</v>
      </c>
    </row>
    <row r="2894" spans="1:9">
      <c r="A2894" s="13" t="str">
        <f>IF('CLZ Pr'!C2894 = "", "", 'CLZ Pr'!C2894)</f>
        <v/>
      </c>
      <c r="B2894">
        <f>'CLZ Pr'!O2894</f>
        <v>0</v>
      </c>
      <c r="C2894" s="14">
        <f>'CLZ Pr'!H2894</f>
        <v>0</v>
      </c>
      <c r="D2894">
        <f>'CLZ Pr'!W2894</f>
        <v>0</v>
      </c>
      <c r="E2894">
        <f>'CLZ Pr'!B2894</f>
        <v>0</v>
      </c>
      <c r="F2894">
        <f>'CLZ Pr'!N2894</f>
        <v>0</v>
      </c>
      <c r="G2894">
        <f>'CLZ Pr'!X2894</f>
        <v>0</v>
      </c>
      <c r="H2894">
        <f>'CLZ Pr'!E2894</f>
        <v>0</v>
      </c>
      <c r="I2894">
        <f>'CLZ Pr'!U2894</f>
        <v>0</v>
      </c>
    </row>
    <row r="2895" spans="1:9">
      <c r="A2895" s="13" t="str">
        <f>IF('CLZ Pr'!C2895 = "", "", 'CLZ Pr'!C2895)</f>
        <v/>
      </c>
      <c r="B2895">
        <f>'CLZ Pr'!O2895</f>
        <v>0</v>
      </c>
      <c r="C2895" s="14">
        <f>'CLZ Pr'!H2895</f>
        <v>0</v>
      </c>
      <c r="D2895">
        <f>'CLZ Pr'!W2895</f>
        <v>0</v>
      </c>
      <c r="E2895">
        <f>'CLZ Pr'!B2895</f>
        <v>0</v>
      </c>
      <c r="F2895">
        <f>'CLZ Pr'!N2895</f>
        <v>0</v>
      </c>
      <c r="G2895">
        <f>'CLZ Pr'!X2895</f>
        <v>0</v>
      </c>
      <c r="H2895">
        <f>'CLZ Pr'!E2895</f>
        <v>0</v>
      </c>
      <c r="I2895">
        <f>'CLZ Pr'!U2895</f>
        <v>0</v>
      </c>
    </row>
    <row r="2896" spans="1:9">
      <c r="A2896" s="13" t="str">
        <f>IF('CLZ Pr'!C2896 = "", "", 'CLZ Pr'!C2896)</f>
        <v/>
      </c>
      <c r="B2896">
        <f>'CLZ Pr'!O2896</f>
        <v>0</v>
      </c>
      <c r="C2896" s="14">
        <f>'CLZ Pr'!H2896</f>
        <v>0</v>
      </c>
      <c r="D2896">
        <f>'CLZ Pr'!W2896</f>
        <v>0</v>
      </c>
      <c r="E2896">
        <f>'CLZ Pr'!B2896</f>
        <v>0</v>
      </c>
      <c r="F2896">
        <f>'CLZ Pr'!N2896</f>
        <v>0</v>
      </c>
      <c r="G2896">
        <f>'CLZ Pr'!X2896</f>
        <v>0</v>
      </c>
      <c r="H2896">
        <f>'CLZ Pr'!E2896</f>
        <v>0</v>
      </c>
      <c r="I2896">
        <f>'CLZ Pr'!U2896</f>
        <v>0</v>
      </c>
    </row>
    <row r="2897" spans="1:9">
      <c r="A2897" s="13" t="str">
        <f>IF('CLZ Pr'!C2897 = "", "", 'CLZ Pr'!C2897)</f>
        <v/>
      </c>
      <c r="B2897">
        <f>'CLZ Pr'!O2897</f>
        <v>0</v>
      </c>
      <c r="C2897" s="14">
        <f>'CLZ Pr'!H2897</f>
        <v>0</v>
      </c>
      <c r="D2897">
        <f>'CLZ Pr'!W2897</f>
        <v>0</v>
      </c>
      <c r="E2897">
        <f>'CLZ Pr'!B2897</f>
        <v>0</v>
      </c>
      <c r="F2897">
        <f>'CLZ Pr'!N2897</f>
        <v>0</v>
      </c>
      <c r="G2897">
        <f>'CLZ Pr'!X2897</f>
        <v>0</v>
      </c>
      <c r="H2897">
        <f>'CLZ Pr'!E2897</f>
        <v>0</v>
      </c>
      <c r="I2897">
        <f>'CLZ Pr'!U2897</f>
        <v>0</v>
      </c>
    </row>
    <row r="2898" spans="1:9">
      <c r="A2898" s="13" t="str">
        <f>IF('CLZ Pr'!C2898 = "", "", 'CLZ Pr'!C2898)</f>
        <v/>
      </c>
      <c r="B2898">
        <f>'CLZ Pr'!O2898</f>
        <v>0</v>
      </c>
      <c r="C2898" s="14">
        <f>'CLZ Pr'!H2898</f>
        <v>0</v>
      </c>
      <c r="D2898">
        <f>'CLZ Pr'!W2898</f>
        <v>0</v>
      </c>
      <c r="E2898">
        <f>'CLZ Pr'!B2898</f>
        <v>0</v>
      </c>
      <c r="F2898">
        <f>'CLZ Pr'!N2898</f>
        <v>0</v>
      </c>
      <c r="G2898">
        <f>'CLZ Pr'!X2898</f>
        <v>0</v>
      </c>
      <c r="H2898">
        <f>'CLZ Pr'!E2898</f>
        <v>0</v>
      </c>
      <c r="I2898">
        <f>'CLZ Pr'!U2898</f>
        <v>0</v>
      </c>
    </row>
    <row r="2899" spans="1:9">
      <c r="A2899" s="13" t="str">
        <f>IF('CLZ Pr'!C2899 = "", "", 'CLZ Pr'!C2899)</f>
        <v/>
      </c>
      <c r="B2899">
        <f>'CLZ Pr'!O2899</f>
        <v>0</v>
      </c>
      <c r="C2899" s="14">
        <f>'CLZ Pr'!H2899</f>
        <v>0</v>
      </c>
      <c r="D2899">
        <f>'CLZ Pr'!W2899</f>
        <v>0</v>
      </c>
      <c r="E2899">
        <f>'CLZ Pr'!B2899</f>
        <v>0</v>
      </c>
      <c r="F2899">
        <f>'CLZ Pr'!N2899</f>
        <v>0</v>
      </c>
      <c r="G2899">
        <f>'CLZ Pr'!X2899</f>
        <v>0</v>
      </c>
      <c r="H2899">
        <f>'CLZ Pr'!E2899</f>
        <v>0</v>
      </c>
      <c r="I2899">
        <f>'CLZ Pr'!U2899</f>
        <v>0</v>
      </c>
    </row>
    <row r="2900" spans="1:9">
      <c r="A2900" s="13" t="str">
        <f>IF('CLZ Pr'!C2900 = "", "", 'CLZ Pr'!C2900)</f>
        <v/>
      </c>
      <c r="B2900">
        <f>'CLZ Pr'!O2900</f>
        <v>0</v>
      </c>
      <c r="C2900" s="14">
        <f>'CLZ Pr'!H2900</f>
        <v>0</v>
      </c>
      <c r="D2900">
        <f>'CLZ Pr'!W2900</f>
        <v>0</v>
      </c>
      <c r="E2900">
        <f>'CLZ Pr'!B2900</f>
        <v>0</v>
      </c>
      <c r="F2900">
        <f>'CLZ Pr'!N2900</f>
        <v>0</v>
      </c>
      <c r="G2900">
        <f>'CLZ Pr'!X2900</f>
        <v>0</v>
      </c>
      <c r="H2900">
        <f>'CLZ Pr'!E2900</f>
        <v>0</v>
      </c>
      <c r="I2900">
        <f>'CLZ Pr'!U2900</f>
        <v>0</v>
      </c>
    </row>
    <row r="2901" spans="1:9">
      <c r="A2901" s="13" t="str">
        <f>IF('CLZ Pr'!C2901 = "", "", 'CLZ Pr'!C2901)</f>
        <v/>
      </c>
      <c r="B2901">
        <f>'CLZ Pr'!O2901</f>
        <v>0</v>
      </c>
      <c r="C2901" s="14">
        <f>'CLZ Pr'!H2901</f>
        <v>0</v>
      </c>
      <c r="D2901">
        <f>'CLZ Pr'!W2901</f>
        <v>0</v>
      </c>
      <c r="E2901">
        <f>'CLZ Pr'!B2901</f>
        <v>0</v>
      </c>
      <c r="F2901">
        <f>'CLZ Pr'!N2901</f>
        <v>0</v>
      </c>
      <c r="G2901">
        <f>'CLZ Pr'!X2901</f>
        <v>0</v>
      </c>
      <c r="H2901">
        <f>'CLZ Pr'!E2901</f>
        <v>0</v>
      </c>
      <c r="I2901">
        <f>'CLZ Pr'!U2901</f>
        <v>0</v>
      </c>
    </row>
    <row r="2902" spans="1:9">
      <c r="A2902" s="13" t="str">
        <f>IF('CLZ Pr'!C2902 = "", "", 'CLZ Pr'!C2902)</f>
        <v/>
      </c>
      <c r="B2902">
        <f>'CLZ Pr'!O2902</f>
        <v>0</v>
      </c>
      <c r="C2902" s="14">
        <f>'CLZ Pr'!H2902</f>
        <v>0</v>
      </c>
      <c r="D2902">
        <f>'CLZ Pr'!W2902</f>
        <v>0</v>
      </c>
      <c r="E2902">
        <f>'CLZ Pr'!B2902</f>
        <v>0</v>
      </c>
      <c r="F2902">
        <f>'CLZ Pr'!N2902</f>
        <v>0</v>
      </c>
      <c r="G2902">
        <f>'CLZ Pr'!X2902</f>
        <v>0</v>
      </c>
      <c r="H2902">
        <f>'CLZ Pr'!E2902</f>
        <v>0</v>
      </c>
      <c r="I2902">
        <f>'CLZ Pr'!U2902</f>
        <v>0</v>
      </c>
    </row>
    <row r="2903" spans="1:9">
      <c r="A2903" s="13" t="str">
        <f>IF('CLZ Pr'!C2903 = "", "", 'CLZ Pr'!C2903)</f>
        <v/>
      </c>
      <c r="B2903">
        <f>'CLZ Pr'!O2903</f>
        <v>0</v>
      </c>
      <c r="C2903" s="14">
        <f>'CLZ Pr'!H2903</f>
        <v>0</v>
      </c>
      <c r="D2903">
        <f>'CLZ Pr'!W2903</f>
        <v>0</v>
      </c>
      <c r="E2903">
        <f>'CLZ Pr'!B2903</f>
        <v>0</v>
      </c>
      <c r="F2903">
        <f>'CLZ Pr'!N2903</f>
        <v>0</v>
      </c>
      <c r="G2903">
        <f>'CLZ Pr'!X2903</f>
        <v>0</v>
      </c>
      <c r="H2903">
        <f>'CLZ Pr'!E2903</f>
        <v>0</v>
      </c>
      <c r="I2903">
        <f>'CLZ Pr'!U2903</f>
        <v>0</v>
      </c>
    </row>
    <row r="2904" spans="1:9">
      <c r="A2904" s="13" t="str">
        <f>IF('CLZ Pr'!C2904 = "", "", 'CLZ Pr'!C2904)</f>
        <v/>
      </c>
      <c r="B2904">
        <f>'CLZ Pr'!O2904</f>
        <v>0</v>
      </c>
      <c r="C2904" s="14">
        <f>'CLZ Pr'!H2904</f>
        <v>0</v>
      </c>
      <c r="D2904">
        <f>'CLZ Pr'!W2904</f>
        <v>0</v>
      </c>
      <c r="E2904">
        <f>'CLZ Pr'!B2904</f>
        <v>0</v>
      </c>
      <c r="F2904">
        <f>'CLZ Pr'!N2904</f>
        <v>0</v>
      </c>
      <c r="G2904">
        <f>'CLZ Pr'!X2904</f>
        <v>0</v>
      </c>
      <c r="H2904">
        <f>'CLZ Pr'!E2904</f>
        <v>0</v>
      </c>
      <c r="I2904">
        <f>'CLZ Pr'!U2904</f>
        <v>0</v>
      </c>
    </row>
    <row r="2905" spans="1:9">
      <c r="A2905" s="13" t="str">
        <f>IF('CLZ Pr'!C2905 = "", "", 'CLZ Pr'!C2905)</f>
        <v/>
      </c>
      <c r="B2905">
        <f>'CLZ Pr'!O2905</f>
        <v>0</v>
      </c>
      <c r="C2905" s="14">
        <f>'CLZ Pr'!H2905</f>
        <v>0</v>
      </c>
      <c r="D2905">
        <f>'CLZ Pr'!W2905</f>
        <v>0</v>
      </c>
      <c r="E2905">
        <f>'CLZ Pr'!B2905</f>
        <v>0</v>
      </c>
      <c r="F2905">
        <f>'CLZ Pr'!N2905</f>
        <v>0</v>
      </c>
      <c r="G2905">
        <f>'CLZ Pr'!X2905</f>
        <v>0</v>
      </c>
      <c r="H2905">
        <f>'CLZ Pr'!E2905</f>
        <v>0</v>
      </c>
      <c r="I2905">
        <f>'CLZ Pr'!U2905</f>
        <v>0</v>
      </c>
    </row>
    <row r="2906" spans="1:9">
      <c r="A2906" s="13" t="str">
        <f>IF('CLZ Pr'!C2906 = "", "", 'CLZ Pr'!C2906)</f>
        <v/>
      </c>
      <c r="B2906">
        <f>'CLZ Pr'!O2906</f>
        <v>0</v>
      </c>
      <c r="C2906" s="14">
        <f>'CLZ Pr'!H2906</f>
        <v>0</v>
      </c>
      <c r="D2906">
        <f>'CLZ Pr'!W2906</f>
        <v>0</v>
      </c>
      <c r="E2906">
        <f>'CLZ Pr'!B2906</f>
        <v>0</v>
      </c>
      <c r="F2906">
        <f>'CLZ Pr'!N2906</f>
        <v>0</v>
      </c>
      <c r="G2906">
        <f>'CLZ Pr'!X2906</f>
        <v>0</v>
      </c>
      <c r="H2906">
        <f>'CLZ Pr'!E2906</f>
        <v>0</v>
      </c>
      <c r="I2906">
        <f>'CLZ Pr'!U2906</f>
        <v>0</v>
      </c>
    </row>
    <row r="2907" spans="1:9">
      <c r="A2907" s="13" t="str">
        <f>IF('CLZ Pr'!C2907 = "", "", 'CLZ Pr'!C2907)</f>
        <v/>
      </c>
      <c r="B2907">
        <f>'CLZ Pr'!O2907</f>
        <v>0</v>
      </c>
      <c r="C2907" s="14">
        <f>'CLZ Pr'!H2907</f>
        <v>0</v>
      </c>
      <c r="D2907">
        <f>'CLZ Pr'!W2907</f>
        <v>0</v>
      </c>
      <c r="E2907">
        <f>'CLZ Pr'!B2907</f>
        <v>0</v>
      </c>
      <c r="F2907">
        <f>'CLZ Pr'!N2907</f>
        <v>0</v>
      </c>
      <c r="G2907">
        <f>'CLZ Pr'!X2907</f>
        <v>0</v>
      </c>
      <c r="H2907">
        <f>'CLZ Pr'!E2907</f>
        <v>0</v>
      </c>
      <c r="I2907">
        <f>'CLZ Pr'!U2907</f>
        <v>0</v>
      </c>
    </row>
    <row r="2908" spans="1:9">
      <c r="A2908" s="13" t="str">
        <f>IF('CLZ Pr'!C2908 = "", "", 'CLZ Pr'!C2908)</f>
        <v/>
      </c>
      <c r="B2908">
        <f>'CLZ Pr'!O2908</f>
        <v>0</v>
      </c>
      <c r="C2908" s="14">
        <f>'CLZ Pr'!H2908</f>
        <v>0</v>
      </c>
      <c r="D2908">
        <f>'CLZ Pr'!W2908</f>
        <v>0</v>
      </c>
      <c r="E2908">
        <f>'CLZ Pr'!B2908</f>
        <v>0</v>
      </c>
      <c r="F2908">
        <f>'CLZ Pr'!N2908</f>
        <v>0</v>
      </c>
      <c r="G2908">
        <f>'CLZ Pr'!X2908</f>
        <v>0</v>
      </c>
      <c r="H2908">
        <f>'CLZ Pr'!E2908</f>
        <v>0</v>
      </c>
      <c r="I2908">
        <f>'CLZ Pr'!U2908</f>
        <v>0</v>
      </c>
    </row>
    <row r="2909" spans="1:9">
      <c r="A2909" s="13" t="str">
        <f>IF('CLZ Pr'!C2909 = "", "", 'CLZ Pr'!C2909)</f>
        <v/>
      </c>
      <c r="B2909">
        <f>'CLZ Pr'!O2909</f>
        <v>0</v>
      </c>
      <c r="C2909" s="14">
        <f>'CLZ Pr'!H2909</f>
        <v>0</v>
      </c>
      <c r="D2909">
        <f>'CLZ Pr'!W2909</f>
        <v>0</v>
      </c>
      <c r="E2909">
        <f>'CLZ Pr'!B2909</f>
        <v>0</v>
      </c>
      <c r="F2909">
        <f>'CLZ Pr'!N2909</f>
        <v>0</v>
      </c>
      <c r="G2909">
        <f>'CLZ Pr'!X2909</f>
        <v>0</v>
      </c>
      <c r="H2909">
        <f>'CLZ Pr'!E2909</f>
        <v>0</v>
      </c>
      <c r="I2909">
        <f>'CLZ Pr'!U2909</f>
        <v>0</v>
      </c>
    </row>
    <row r="2910" spans="1:9">
      <c r="A2910" s="13" t="str">
        <f>IF('CLZ Pr'!C2910 = "", "", 'CLZ Pr'!C2910)</f>
        <v/>
      </c>
      <c r="B2910">
        <f>'CLZ Pr'!O2910</f>
        <v>0</v>
      </c>
      <c r="C2910" s="14">
        <f>'CLZ Pr'!H2910</f>
        <v>0</v>
      </c>
      <c r="D2910">
        <f>'CLZ Pr'!W2910</f>
        <v>0</v>
      </c>
      <c r="E2910">
        <f>'CLZ Pr'!B2910</f>
        <v>0</v>
      </c>
      <c r="F2910">
        <f>'CLZ Pr'!N2910</f>
        <v>0</v>
      </c>
      <c r="G2910">
        <f>'CLZ Pr'!X2910</f>
        <v>0</v>
      </c>
      <c r="H2910">
        <f>'CLZ Pr'!E2910</f>
        <v>0</v>
      </c>
      <c r="I2910">
        <f>'CLZ Pr'!U2910</f>
        <v>0</v>
      </c>
    </row>
    <row r="2911" spans="1:9">
      <c r="A2911" s="13" t="str">
        <f>IF('CLZ Pr'!C2911 = "", "", 'CLZ Pr'!C2911)</f>
        <v/>
      </c>
      <c r="B2911">
        <f>'CLZ Pr'!O2911</f>
        <v>0</v>
      </c>
      <c r="C2911" s="14">
        <f>'CLZ Pr'!H2911</f>
        <v>0</v>
      </c>
      <c r="D2911">
        <f>'CLZ Pr'!W2911</f>
        <v>0</v>
      </c>
      <c r="E2911">
        <f>'CLZ Pr'!B2911</f>
        <v>0</v>
      </c>
      <c r="F2911">
        <f>'CLZ Pr'!N2911</f>
        <v>0</v>
      </c>
      <c r="G2911">
        <f>'CLZ Pr'!X2911</f>
        <v>0</v>
      </c>
      <c r="H2911">
        <f>'CLZ Pr'!E2911</f>
        <v>0</v>
      </c>
      <c r="I2911">
        <f>'CLZ Pr'!U2911</f>
        <v>0</v>
      </c>
    </row>
    <row r="2912" spans="1:9">
      <c r="A2912" s="13" t="str">
        <f>IF('CLZ Pr'!C2912 = "", "", 'CLZ Pr'!C2912)</f>
        <v/>
      </c>
      <c r="B2912">
        <f>'CLZ Pr'!O2912</f>
        <v>0</v>
      </c>
      <c r="C2912" s="14">
        <f>'CLZ Pr'!H2912</f>
        <v>0</v>
      </c>
      <c r="D2912">
        <f>'CLZ Pr'!W2912</f>
        <v>0</v>
      </c>
      <c r="E2912">
        <f>'CLZ Pr'!B2912</f>
        <v>0</v>
      </c>
      <c r="F2912">
        <f>'CLZ Pr'!N2912</f>
        <v>0</v>
      </c>
      <c r="G2912">
        <f>'CLZ Pr'!X2912</f>
        <v>0</v>
      </c>
      <c r="H2912">
        <f>'CLZ Pr'!E2912</f>
        <v>0</v>
      </c>
      <c r="I2912">
        <f>'CLZ Pr'!U2912</f>
        <v>0</v>
      </c>
    </row>
    <row r="2913" spans="1:9">
      <c r="A2913" s="13" t="str">
        <f>IF('CLZ Pr'!C2913 = "", "", 'CLZ Pr'!C2913)</f>
        <v/>
      </c>
      <c r="B2913">
        <f>'CLZ Pr'!O2913</f>
        <v>0</v>
      </c>
      <c r="C2913" s="14">
        <f>'CLZ Pr'!H2913</f>
        <v>0</v>
      </c>
      <c r="D2913">
        <f>'CLZ Pr'!W2913</f>
        <v>0</v>
      </c>
      <c r="E2913">
        <f>'CLZ Pr'!B2913</f>
        <v>0</v>
      </c>
      <c r="F2913">
        <f>'CLZ Pr'!N2913</f>
        <v>0</v>
      </c>
      <c r="G2913">
        <f>'CLZ Pr'!X2913</f>
        <v>0</v>
      </c>
      <c r="H2913">
        <f>'CLZ Pr'!E2913</f>
        <v>0</v>
      </c>
      <c r="I2913">
        <f>'CLZ Pr'!U2913</f>
        <v>0</v>
      </c>
    </row>
    <row r="2914" spans="1:9">
      <c r="A2914" s="13" t="str">
        <f>IF('CLZ Pr'!C2914 = "", "", 'CLZ Pr'!C2914)</f>
        <v/>
      </c>
      <c r="B2914">
        <f>'CLZ Pr'!O2914</f>
        <v>0</v>
      </c>
      <c r="C2914" s="14">
        <f>'CLZ Pr'!H2914</f>
        <v>0</v>
      </c>
      <c r="D2914">
        <f>'CLZ Pr'!W2914</f>
        <v>0</v>
      </c>
      <c r="E2914">
        <f>'CLZ Pr'!B2914</f>
        <v>0</v>
      </c>
      <c r="F2914">
        <f>'CLZ Pr'!N2914</f>
        <v>0</v>
      </c>
      <c r="G2914">
        <f>'CLZ Pr'!X2914</f>
        <v>0</v>
      </c>
      <c r="H2914">
        <f>'CLZ Pr'!E2914</f>
        <v>0</v>
      </c>
      <c r="I2914">
        <f>'CLZ Pr'!U2914</f>
        <v>0</v>
      </c>
    </row>
    <row r="2915" spans="1:9">
      <c r="A2915" s="13" t="str">
        <f>IF('CLZ Pr'!C2915 = "", "", 'CLZ Pr'!C2915)</f>
        <v/>
      </c>
      <c r="B2915">
        <f>'CLZ Pr'!O2915</f>
        <v>0</v>
      </c>
      <c r="C2915" s="14">
        <f>'CLZ Pr'!H2915</f>
        <v>0</v>
      </c>
      <c r="D2915">
        <f>'CLZ Pr'!W2915</f>
        <v>0</v>
      </c>
      <c r="E2915">
        <f>'CLZ Pr'!B2915</f>
        <v>0</v>
      </c>
      <c r="F2915">
        <f>'CLZ Pr'!N2915</f>
        <v>0</v>
      </c>
      <c r="G2915">
        <f>'CLZ Pr'!X2915</f>
        <v>0</v>
      </c>
      <c r="H2915">
        <f>'CLZ Pr'!E2915</f>
        <v>0</v>
      </c>
      <c r="I2915">
        <f>'CLZ Pr'!U2915</f>
        <v>0</v>
      </c>
    </row>
    <row r="2916" spans="1:9">
      <c r="A2916" s="13" t="str">
        <f>IF('CLZ Pr'!C2916 = "", "", 'CLZ Pr'!C2916)</f>
        <v/>
      </c>
      <c r="B2916">
        <f>'CLZ Pr'!O2916</f>
        <v>0</v>
      </c>
      <c r="C2916" s="14">
        <f>'CLZ Pr'!H2916</f>
        <v>0</v>
      </c>
      <c r="D2916">
        <f>'CLZ Pr'!W2916</f>
        <v>0</v>
      </c>
      <c r="E2916">
        <f>'CLZ Pr'!B2916</f>
        <v>0</v>
      </c>
      <c r="F2916">
        <f>'CLZ Pr'!N2916</f>
        <v>0</v>
      </c>
      <c r="G2916">
        <f>'CLZ Pr'!X2916</f>
        <v>0</v>
      </c>
      <c r="H2916">
        <f>'CLZ Pr'!E2916</f>
        <v>0</v>
      </c>
      <c r="I2916">
        <f>'CLZ Pr'!U2916</f>
        <v>0</v>
      </c>
    </row>
    <row r="2917" spans="1:9">
      <c r="A2917" s="13" t="str">
        <f>IF('CLZ Pr'!C2917 = "", "", 'CLZ Pr'!C2917)</f>
        <v/>
      </c>
      <c r="B2917">
        <f>'CLZ Pr'!O2917</f>
        <v>0</v>
      </c>
      <c r="C2917" s="14">
        <f>'CLZ Pr'!H2917</f>
        <v>0</v>
      </c>
      <c r="D2917">
        <f>'CLZ Pr'!W2917</f>
        <v>0</v>
      </c>
      <c r="E2917">
        <f>'CLZ Pr'!B2917</f>
        <v>0</v>
      </c>
      <c r="F2917">
        <f>'CLZ Pr'!N2917</f>
        <v>0</v>
      </c>
      <c r="G2917">
        <f>'CLZ Pr'!X2917</f>
        <v>0</v>
      </c>
      <c r="H2917">
        <f>'CLZ Pr'!E2917</f>
        <v>0</v>
      </c>
      <c r="I2917">
        <f>'CLZ Pr'!U2917</f>
        <v>0</v>
      </c>
    </row>
    <row r="2918" spans="1:9">
      <c r="A2918" s="13" t="str">
        <f>IF('CLZ Pr'!C2918 = "", "", 'CLZ Pr'!C2918)</f>
        <v/>
      </c>
      <c r="B2918">
        <f>'CLZ Pr'!O2918</f>
        <v>0</v>
      </c>
      <c r="C2918" s="14">
        <f>'CLZ Pr'!H2918</f>
        <v>0</v>
      </c>
      <c r="D2918">
        <f>'CLZ Pr'!W2918</f>
        <v>0</v>
      </c>
      <c r="E2918">
        <f>'CLZ Pr'!B2918</f>
        <v>0</v>
      </c>
      <c r="F2918">
        <f>'CLZ Pr'!N2918</f>
        <v>0</v>
      </c>
      <c r="G2918">
        <f>'CLZ Pr'!X2918</f>
        <v>0</v>
      </c>
      <c r="H2918">
        <f>'CLZ Pr'!E2918</f>
        <v>0</v>
      </c>
      <c r="I2918">
        <f>'CLZ Pr'!U2918</f>
        <v>0</v>
      </c>
    </row>
    <row r="2919" spans="1:9">
      <c r="A2919" s="13" t="str">
        <f>IF('CLZ Pr'!C2919 = "", "", 'CLZ Pr'!C2919)</f>
        <v/>
      </c>
      <c r="B2919">
        <f>'CLZ Pr'!O2919</f>
        <v>0</v>
      </c>
      <c r="C2919" s="14">
        <f>'CLZ Pr'!H2919</f>
        <v>0</v>
      </c>
      <c r="D2919">
        <f>'CLZ Pr'!W2919</f>
        <v>0</v>
      </c>
      <c r="E2919">
        <f>'CLZ Pr'!B2919</f>
        <v>0</v>
      </c>
      <c r="F2919">
        <f>'CLZ Pr'!N2919</f>
        <v>0</v>
      </c>
      <c r="G2919">
        <f>'CLZ Pr'!X2919</f>
        <v>0</v>
      </c>
      <c r="H2919">
        <f>'CLZ Pr'!E2919</f>
        <v>0</v>
      </c>
      <c r="I2919">
        <f>'CLZ Pr'!U2919</f>
        <v>0</v>
      </c>
    </row>
    <row r="2920" spans="1:9">
      <c r="A2920" s="13" t="str">
        <f>IF('CLZ Pr'!C2920 = "", "", 'CLZ Pr'!C2920)</f>
        <v/>
      </c>
      <c r="B2920">
        <f>'CLZ Pr'!O2920</f>
        <v>0</v>
      </c>
      <c r="C2920" s="14">
        <f>'CLZ Pr'!H2920</f>
        <v>0</v>
      </c>
      <c r="D2920">
        <f>'CLZ Pr'!W2920</f>
        <v>0</v>
      </c>
      <c r="E2920">
        <f>'CLZ Pr'!B2920</f>
        <v>0</v>
      </c>
      <c r="F2920">
        <f>'CLZ Pr'!N2920</f>
        <v>0</v>
      </c>
      <c r="G2920">
        <f>'CLZ Pr'!X2920</f>
        <v>0</v>
      </c>
      <c r="H2920">
        <f>'CLZ Pr'!E2920</f>
        <v>0</v>
      </c>
      <c r="I2920">
        <f>'CLZ Pr'!U2920</f>
        <v>0</v>
      </c>
    </row>
    <row r="2921" spans="1:9">
      <c r="A2921" s="13" t="str">
        <f>IF('CLZ Pr'!C2921 = "", "", 'CLZ Pr'!C2921)</f>
        <v/>
      </c>
      <c r="B2921">
        <f>'CLZ Pr'!O2921</f>
        <v>0</v>
      </c>
      <c r="C2921" s="14">
        <f>'CLZ Pr'!H2921</f>
        <v>0</v>
      </c>
      <c r="D2921">
        <f>'CLZ Pr'!W2921</f>
        <v>0</v>
      </c>
      <c r="E2921">
        <f>'CLZ Pr'!B2921</f>
        <v>0</v>
      </c>
      <c r="F2921">
        <f>'CLZ Pr'!N2921</f>
        <v>0</v>
      </c>
      <c r="G2921">
        <f>'CLZ Pr'!X2921</f>
        <v>0</v>
      </c>
      <c r="H2921">
        <f>'CLZ Pr'!E2921</f>
        <v>0</v>
      </c>
      <c r="I2921">
        <f>'CLZ Pr'!U2921</f>
        <v>0</v>
      </c>
    </row>
    <row r="2922" spans="1:9">
      <c r="A2922" s="13" t="str">
        <f>IF('CLZ Pr'!C2922 = "", "", 'CLZ Pr'!C2922)</f>
        <v/>
      </c>
      <c r="B2922">
        <f>'CLZ Pr'!O2922</f>
        <v>0</v>
      </c>
      <c r="C2922" s="14">
        <f>'CLZ Pr'!H2922</f>
        <v>0</v>
      </c>
      <c r="D2922">
        <f>'CLZ Pr'!W2922</f>
        <v>0</v>
      </c>
      <c r="E2922">
        <f>'CLZ Pr'!B2922</f>
        <v>0</v>
      </c>
      <c r="F2922">
        <f>'CLZ Pr'!N2922</f>
        <v>0</v>
      </c>
      <c r="G2922">
        <f>'CLZ Pr'!X2922</f>
        <v>0</v>
      </c>
      <c r="H2922">
        <f>'CLZ Pr'!E2922</f>
        <v>0</v>
      </c>
      <c r="I2922">
        <f>'CLZ Pr'!U2922</f>
        <v>0</v>
      </c>
    </row>
    <row r="2923" spans="1:9">
      <c r="A2923" s="13" t="str">
        <f>IF('CLZ Pr'!C2923 = "", "", 'CLZ Pr'!C2923)</f>
        <v/>
      </c>
      <c r="B2923">
        <f>'CLZ Pr'!O2923</f>
        <v>0</v>
      </c>
      <c r="C2923" s="14">
        <f>'CLZ Pr'!H2923</f>
        <v>0</v>
      </c>
      <c r="D2923">
        <f>'CLZ Pr'!W2923</f>
        <v>0</v>
      </c>
      <c r="E2923">
        <f>'CLZ Pr'!B2923</f>
        <v>0</v>
      </c>
      <c r="F2923">
        <f>'CLZ Pr'!N2923</f>
        <v>0</v>
      </c>
      <c r="G2923">
        <f>'CLZ Pr'!X2923</f>
        <v>0</v>
      </c>
      <c r="H2923">
        <f>'CLZ Pr'!E2923</f>
        <v>0</v>
      </c>
      <c r="I2923">
        <f>'CLZ Pr'!U2923</f>
        <v>0</v>
      </c>
    </row>
    <row r="2924" spans="1:9">
      <c r="A2924" s="13" t="str">
        <f>IF('CLZ Pr'!C2924 = "", "", 'CLZ Pr'!C2924)</f>
        <v/>
      </c>
      <c r="B2924">
        <f>'CLZ Pr'!O2924</f>
        <v>0</v>
      </c>
      <c r="C2924" s="14">
        <f>'CLZ Pr'!H2924</f>
        <v>0</v>
      </c>
      <c r="D2924">
        <f>'CLZ Pr'!W2924</f>
        <v>0</v>
      </c>
      <c r="E2924">
        <f>'CLZ Pr'!B2924</f>
        <v>0</v>
      </c>
      <c r="F2924">
        <f>'CLZ Pr'!N2924</f>
        <v>0</v>
      </c>
      <c r="G2924">
        <f>'CLZ Pr'!X2924</f>
        <v>0</v>
      </c>
      <c r="H2924">
        <f>'CLZ Pr'!E2924</f>
        <v>0</v>
      </c>
      <c r="I2924">
        <f>'CLZ Pr'!U2924</f>
        <v>0</v>
      </c>
    </row>
    <row r="2925" spans="1:9">
      <c r="A2925" s="13" t="str">
        <f>IF('CLZ Pr'!C2925 = "", "", 'CLZ Pr'!C2925)</f>
        <v/>
      </c>
      <c r="B2925">
        <f>'CLZ Pr'!O2925</f>
        <v>0</v>
      </c>
      <c r="C2925" s="14">
        <f>'CLZ Pr'!H2925</f>
        <v>0</v>
      </c>
      <c r="D2925">
        <f>'CLZ Pr'!W2925</f>
        <v>0</v>
      </c>
      <c r="E2925">
        <f>'CLZ Pr'!B2925</f>
        <v>0</v>
      </c>
      <c r="F2925">
        <f>'CLZ Pr'!N2925</f>
        <v>0</v>
      </c>
      <c r="G2925">
        <f>'CLZ Pr'!X2925</f>
        <v>0</v>
      </c>
      <c r="H2925">
        <f>'CLZ Pr'!E2925</f>
        <v>0</v>
      </c>
      <c r="I2925">
        <f>'CLZ Pr'!U2925</f>
        <v>0</v>
      </c>
    </row>
    <row r="2926" spans="1:9">
      <c r="A2926" s="13" t="str">
        <f>IF('CLZ Pr'!C2926 = "", "", 'CLZ Pr'!C2926)</f>
        <v/>
      </c>
      <c r="B2926">
        <f>'CLZ Pr'!O2926</f>
        <v>0</v>
      </c>
      <c r="C2926" s="14">
        <f>'CLZ Pr'!H2926</f>
        <v>0</v>
      </c>
      <c r="D2926">
        <f>'CLZ Pr'!W2926</f>
        <v>0</v>
      </c>
      <c r="E2926">
        <f>'CLZ Pr'!B2926</f>
        <v>0</v>
      </c>
      <c r="F2926">
        <f>'CLZ Pr'!N2926</f>
        <v>0</v>
      </c>
      <c r="G2926">
        <f>'CLZ Pr'!X2926</f>
        <v>0</v>
      </c>
      <c r="H2926">
        <f>'CLZ Pr'!E2926</f>
        <v>0</v>
      </c>
      <c r="I2926">
        <f>'CLZ Pr'!U2926</f>
        <v>0</v>
      </c>
    </row>
    <row r="2927" spans="1:9">
      <c r="A2927" s="13" t="str">
        <f>IF('CLZ Pr'!C2927 = "", "", 'CLZ Pr'!C2927)</f>
        <v/>
      </c>
      <c r="B2927">
        <f>'CLZ Pr'!O2927</f>
        <v>0</v>
      </c>
      <c r="C2927" s="14">
        <f>'CLZ Pr'!H2927</f>
        <v>0</v>
      </c>
      <c r="D2927">
        <f>'CLZ Pr'!W2927</f>
        <v>0</v>
      </c>
      <c r="E2927">
        <f>'CLZ Pr'!B2927</f>
        <v>0</v>
      </c>
      <c r="F2927">
        <f>'CLZ Pr'!N2927</f>
        <v>0</v>
      </c>
      <c r="G2927">
        <f>'CLZ Pr'!X2927</f>
        <v>0</v>
      </c>
      <c r="H2927">
        <f>'CLZ Pr'!E2927</f>
        <v>0</v>
      </c>
      <c r="I2927">
        <f>'CLZ Pr'!U2927</f>
        <v>0</v>
      </c>
    </row>
    <row r="2928" spans="1:9">
      <c r="A2928" s="13" t="str">
        <f>IF('CLZ Pr'!C2928 = "", "", 'CLZ Pr'!C2928)</f>
        <v/>
      </c>
      <c r="B2928">
        <f>'CLZ Pr'!O2928</f>
        <v>0</v>
      </c>
      <c r="C2928" s="14">
        <f>'CLZ Pr'!H2928</f>
        <v>0</v>
      </c>
      <c r="D2928">
        <f>'CLZ Pr'!W2928</f>
        <v>0</v>
      </c>
      <c r="E2928">
        <f>'CLZ Pr'!B2928</f>
        <v>0</v>
      </c>
      <c r="F2928">
        <f>'CLZ Pr'!N2928</f>
        <v>0</v>
      </c>
      <c r="G2928">
        <f>'CLZ Pr'!X2928</f>
        <v>0</v>
      </c>
      <c r="H2928">
        <f>'CLZ Pr'!E2928</f>
        <v>0</v>
      </c>
      <c r="I2928">
        <f>'CLZ Pr'!U2928</f>
        <v>0</v>
      </c>
    </row>
    <row r="2929" spans="1:9">
      <c r="A2929" s="13" t="str">
        <f>IF('CLZ Pr'!C2929 = "", "", 'CLZ Pr'!C2929)</f>
        <v/>
      </c>
      <c r="B2929">
        <f>'CLZ Pr'!O2929</f>
        <v>0</v>
      </c>
      <c r="C2929" s="14">
        <f>'CLZ Pr'!H2929</f>
        <v>0</v>
      </c>
      <c r="D2929">
        <f>'CLZ Pr'!W2929</f>
        <v>0</v>
      </c>
      <c r="E2929">
        <f>'CLZ Pr'!B2929</f>
        <v>0</v>
      </c>
      <c r="F2929">
        <f>'CLZ Pr'!N2929</f>
        <v>0</v>
      </c>
      <c r="G2929">
        <f>'CLZ Pr'!X2929</f>
        <v>0</v>
      </c>
      <c r="H2929">
        <f>'CLZ Pr'!E2929</f>
        <v>0</v>
      </c>
      <c r="I2929">
        <f>'CLZ Pr'!U2929</f>
        <v>0</v>
      </c>
    </row>
    <row r="2930" spans="1:9">
      <c r="A2930" s="13" t="str">
        <f>IF('CLZ Pr'!C2930 = "", "", 'CLZ Pr'!C2930)</f>
        <v/>
      </c>
      <c r="B2930">
        <f>'CLZ Pr'!O2930</f>
        <v>0</v>
      </c>
      <c r="C2930" s="14">
        <f>'CLZ Pr'!H2930</f>
        <v>0</v>
      </c>
      <c r="D2930">
        <f>'CLZ Pr'!W2930</f>
        <v>0</v>
      </c>
      <c r="E2930">
        <f>'CLZ Pr'!B2930</f>
        <v>0</v>
      </c>
      <c r="F2930">
        <f>'CLZ Pr'!N2930</f>
        <v>0</v>
      </c>
      <c r="G2930">
        <f>'CLZ Pr'!X2930</f>
        <v>0</v>
      </c>
      <c r="H2930">
        <f>'CLZ Pr'!E2930</f>
        <v>0</v>
      </c>
      <c r="I2930">
        <f>'CLZ Pr'!U2930</f>
        <v>0</v>
      </c>
    </row>
    <row r="2931" spans="1:9">
      <c r="A2931" s="13" t="str">
        <f>IF('CLZ Pr'!C2931 = "", "", 'CLZ Pr'!C2931)</f>
        <v/>
      </c>
      <c r="B2931">
        <f>'CLZ Pr'!O2931</f>
        <v>0</v>
      </c>
      <c r="C2931" s="14">
        <f>'CLZ Pr'!H2931</f>
        <v>0</v>
      </c>
      <c r="D2931">
        <f>'CLZ Pr'!W2931</f>
        <v>0</v>
      </c>
      <c r="E2931">
        <f>'CLZ Pr'!B2931</f>
        <v>0</v>
      </c>
      <c r="F2931">
        <f>'CLZ Pr'!N2931</f>
        <v>0</v>
      </c>
      <c r="G2931">
        <f>'CLZ Pr'!X2931</f>
        <v>0</v>
      </c>
      <c r="H2931">
        <f>'CLZ Pr'!E2931</f>
        <v>0</v>
      </c>
      <c r="I2931">
        <f>'CLZ Pr'!U2931</f>
        <v>0</v>
      </c>
    </row>
    <row r="2932" spans="1:9">
      <c r="A2932" s="13" t="str">
        <f>IF('CLZ Pr'!C2932 = "", "", 'CLZ Pr'!C2932)</f>
        <v/>
      </c>
      <c r="B2932">
        <f>'CLZ Pr'!O2932</f>
        <v>0</v>
      </c>
      <c r="C2932" s="14">
        <f>'CLZ Pr'!H2932</f>
        <v>0</v>
      </c>
      <c r="D2932">
        <f>'CLZ Pr'!W2932</f>
        <v>0</v>
      </c>
      <c r="E2932">
        <f>'CLZ Pr'!B2932</f>
        <v>0</v>
      </c>
      <c r="F2932">
        <f>'CLZ Pr'!N2932</f>
        <v>0</v>
      </c>
      <c r="G2932">
        <f>'CLZ Pr'!X2932</f>
        <v>0</v>
      </c>
      <c r="H2932">
        <f>'CLZ Pr'!E2932</f>
        <v>0</v>
      </c>
      <c r="I2932">
        <f>'CLZ Pr'!U2932</f>
        <v>0</v>
      </c>
    </row>
    <row r="2933" spans="1:9">
      <c r="A2933" s="13" t="str">
        <f>IF('CLZ Pr'!C2933 = "", "", 'CLZ Pr'!C2933)</f>
        <v/>
      </c>
      <c r="B2933">
        <f>'CLZ Pr'!O2933</f>
        <v>0</v>
      </c>
      <c r="C2933" s="14">
        <f>'CLZ Pr'!H2933</f>
        <v>0</v>
      </c>
      <c r="D2933">
        <f>'CLZ Pr'!W2933</f>
        <v>0</v>
      </c>
      <c r="E2933">
        <f>'CLZ Pr'!B2933</f>
        <v>0</v>
      </c>
      <c r="F2933">
        <f>'CLZ Pr'!N2933</f>
        <v>0</v>
      </c>
      <c r="G2933">
        <f>'CLZ Pr'!X2933</f>
        <v>0</v>
      </c>
      <c r="H2933">
        <f>'CLZ Pr'!E2933</f>
        <v>0</v>
      </c>
      <c r="I2933">
        <f>'CLZ Pr'!U2933</f>
        <v>0</v>
      </c>
    </row>
    <row r="2934" spans="1:9">
      <c r="A2934" s="13" t="str">
        <f>IF('CLZ Pr'!C2934 = "", "", 'CLZ Pr'!C2934)</f>
        <v/>
      </c>
      <c r="B2934">
        <f>'CLZ Pr'!O2934</f>
        <v>0</v>
      </c>
      <c r="C2934" s="14">
        <f>'CLZ Pr'!H2934</f>
        <v>0</v>
      </c>
      <c r="D2934">
        <f>'CLZ Pr'!W2934</f>
        <v>0</v>
      </c>
      <c r="E2934">
        <f>'CLZ Pr'!B2934</f>
        <v>0</v>
      </c>
      <c r="F2934">
        <f>'CLZ Pr'!N2934</f>
        <v>0</v>
      </c>
      <c r="G2934">
        <f>'CLZ Pr'!X2934</f>
        <v>0</v>
      </c>
      <c r="H2934">
        <f>'CLZ Pr'!E2934</f>
        <v>0</v>
      </c>
      <c r="I2934">
        <f>'CLZ Pr'!U2934</f>
        <v>0</v>
      </c>
    </row>
    <row r="2935" spans="1:9">
      <c r="A2935" s="13" t="str">
        <f>IF('CLZ Pr'!C2935 = "", "", 'CLZ Pr'!C2935)</f>
        <v/>
      </c>
      <c r="B2935">
        <f>'CLZ Pr'!O2935</f>
        <v>0</v>
      </c>
      <c r="C2935" s="14">
        <f>'CLZ Pr'!H2935</f>
        <v>0</v>
      </c>
      <c r="D2935">
        <f>'CLZ Pr'!W2935</f>
        <v>0</v>
      </c>
      <c r="E2935">
        <f>'CLZ Pr'!B2935</f>
        <v>0</v>
      </c>
      <c r="F2935">
        <f>'CLZ Pr'!N2935</f>
        <v>0</v>
      </c>
      <c r="G2935">
        <f>'CLZ Pr'!X2935</f>
        <v>0</v>
      </c>
      <c r="H2935">
        <f>'CLZ Pr'!E2935</f>
        <v>0</v>
      </c>
      <c r="I2935">
        <f>'CLZ Pr'!U2935</f>
        <v>0</v>
      </c>
    </row>
    <row r="2936" spans="1:9">
      <c r="A2936" s="13" t="str">
        <f>IF('CLZ Pr'!C2936 = "", "", 'CLZ Pr'!C2936)</f>
        <v/>
      </c>
      <c r="B2936">
        <f>'CLZ Pr'!O2936</f>
        <v>0</v>
      </c>
      <c r="C2936" s="14">
        <f>'CLZ Pr'!H2936</f>
        <v>0</v>
      </c>
      <c r="D2936">
        <f>'CLZ Pr'!W2936</f>
        <v>0</v>
      </c>
      <c r="E2936">
        <f>'CLZ Pr'!B2936</f>
        <v>0</v>
      </c>
      <c r="F2936">
        <f>'CLZ Pr'!N2936</f>
        <v>0</v>
      </c>
      <c r="G2936">
        <f>'CLZ Pr'!X2936</f>
        <v>0</v>
      </c>
      <c r="H2936">
        <f>'CLZ Pr'!E2936</f>
        <v>0</v>
      </c>
      <c r="I2936">
        <f>'CLZ Pr'!U2936</f>
        <v>0</v>
      </c>
    </row>
    <row r="2937" spans="1:9">
      <c r="A2937" s="13" t="str">
        <f>IF('CLZ Pr'!C2937 = "", "", 'CLZ Pr'!C2937)</f>
        <v/>
      </c>
      <c r="B2937">
        <f>'CLZ Pr'!O2937</f>
        <v>0</v>
      </c>
      <c r="C2937" s="14">
        <f>'CLZ Pr'!H2937</f>
        <v>0</v>
      </c>
      <c r="D2937">
        <f>'CLZ Pr'!W2937</f>
        <v>0</v>
      </c>
      <c r="E2937">
        <f>'CLZ Pr'!B2937</f>
        <v>0</v>
      </c>
      <c r="F2937">
        <f>'CLZ Pr'!N2937</f>
        <v>0</v>
      </c>
      <c r="G2937">
        <f>'CLZ Pr'!X2937</f>
        <v>0</v>
      </c>
      <c r="H2937">
        <f>'CLZ Pr'!E2937</f>
        <v>0</v>
      </c>
      <c r="I2937">
        <f>'CLZ Pr'!U2937</f>
        <v>0</v>
      </c>
    </row>
    <row r="2938" spans="1:9">
      <c r="A2938" s="13" t="str">
        <f>IF('CLZ Pr'!C2938 = "", "", 'CLZ Pr'!C2938)</f>
        <v/>
      </c>
      <c r="B2938">
        <f>'CLZ Pr'!O2938</f>
        <v>0</v>
      </c>
      <c r="C2938" s="14">
        <f>'CLZ Pr'!H2938</f>
        <v>0</v>
      </c>
      <c r="D2938">
        <f>'CLZ Pr'!W2938</f>
        <v>0</v>
      </c>
      <c r="E2938">
        <f>'CLZ Pr'!B2938</f>
        <v>0</v>
      </c>
      <c r="F2938">
        <f>'CLZ Pr'!N2938</f>
        <v>0</v>
      </c>
      <c r="G2938">
        <f>'CLZ Pr'!X2938</f>
        <v>0</v>
      </c>
      <c r="H2938">
        <f>'CLZ Pr'!E2938</f>
        <v>0</v>
      </c>
      <c r="I2938">
        <f>'CLZ Pr'!U2938</f>
        <v>0</v>
      </c>
    </row>
    <row r="2939" spans="1:9">
      <c r="A2939" s="13" t="str">
        <f>IF('CLZ Pr'!C2939 = "", "", 'CLZ Pr'!C2939)</f>
        <v/>
      </c>
      <c r="B2939">
        <f>'CLZ Pr'!O2939</f>
        <v>0</v>
      </c>
      <c r="C2939" s="14">
        <f>'CLZ Pr'!H2939</f>
        <v>0</v>
      </c>
      <c r="D2939">
        <f>'CLZ Pr'!W2939</f>
        <v>0</v>
      </c>
      <c r="E2939">
        <f>'CLZ Pr'!B2939</f>
        <v>0</v>
      </c>
      <c r="F2939">
        <f>'CLZ Pr'!N2939</f>
        <v>0</v>
      </c>
      <c r="G2939">
        <f>'CLZ Pr'!X2939</f>
        <v>0</v>
      </c>
      <c r="H2939">
        <f>'CLZ Pr'!E2939</f>
        <v>0</v>
      </c>
      <c r="I2939">
        <f>'CLZ Pr'!U2939</f>
        <v>0</v>
      </c>
    </row>
    <row r="2940" spans="1:9">
      <c r="A2940" s="13" t="str">
        <f>IF('CLZ Pr'!C2940 = "", "", 'CLZ Pr'!C2940)</f>
        <v/>
      </c>
      <c r="B2940">
        <f>'CLZ Pr'!O2940</f>
        <v>0</v>
      </c>
      <c r="C2940" s="14">
        <f>'CLZ Pr'!H2940</f>
        <v>0</v>
      </c>
      <c r="D2940">
        <f>'CLZ Pr'!W2940</f>
        <v>0</v>
      </c>
      <c r="E2940">
        <f>'CLZ Pr'!B2940</f>
        <v>0</v>
      </c>
      <c r="F2940">
        <f>'CLZ Pr'!N2940</f>
        <v>0</v>
      </c>
      <c r="G2940">
        <f>'CLZ Pr'!X2940</f>
        <v>0</v>
      </c>
      <c r="H2940">
        <f>'CLZ Pr'!E2940</f>
        <v>0</v>
      </c>
      <c r="I2940">
        <f>'CLZ Pr'!U2940</f>
        <v>0</v>
      </c>
    </row>
    <row r="2941" spans="1:9">
      <c r="A2941" s="13" t="str">
        <f>IF('CLZ Pr'!C2941 = "", "", 'CLZ Pr'!C2941)</f>
        <v/>
      </c>
      <c r="B2941">
        <f>'CLZ Pr'!O2941</f>
        <v>0</v>
      </c>
      <c r="C2941" s="14">
        <f>'CLZ Pr'!H2941</f>
        <v>0</v>
      </c>
      <c r="D2941">
        <f>'CLZ Pr'!W2941</f>
        <v>0</v>
      </c>
      <c r="E2941">
        <f>'CLZ Pr'!B2941</f>
        <v>0</v>
      </c>
      <c r="F2941">
        <f>'CLZ Pr'!N2941</f>
        <v>0</v>
      </c>
      <c r="G2941">
        <f>'CLZ Pr'!X2941</f>
        <v>0</v>
      </c>
      <c r="H2941">
        <f>'CLZ Pr'!E2941</f>
        <v>0</v>
      </c>
      <c r="I2941">
        <f>'CLZ Pr'!U2941</f>
        <v>0</v>
      </c>
    </row>
    <row r="2942" spans="1:9">
      <c r="A2942" s="13" t="str">
        <f>IF('CLZ Pr'!C2942 = "", "", 'CLZ Pr'!C2942)</f>
        <v/>
      </c>
      <c r="B2942">
        <f>'CLZ Pr'!O2942</f>
        <v>0</v>
      </c>
      <c r="C2942" s="14">
        <f>'CLZ Pr'!H2942</f>
        <v>0</v>
      </c>
      <c r="D2942">
        <f>'CLZ Pr'!W2942</f>
        <v>0</v>
      </c>
      <c r="E2942">
        <f>'CLZ Pr'!B2942</f>
        <v>0</v>
      </c>
      <c r="F2942">
        <f>'CLZ Pr'!N2942</f>
        <v>0</v>
      </c>
      <c r="G2942">
        <f>'CLZ Pr'!X2942</f>
        <v>0</v>
      </c>
      <c r="H2942">
        <f>'CLZ Pr'!E2942</f>
        <v>0</v>
      </c>
      <c r="I2942">
        <f>'CLZ Pr'!U2942</f>
        <v>0</v>
      </c>
    </row>
    <row r="2943" spans="1:9">
      <c r="A2943" s="13" t="str">
        <f>IF('CLZ Pr'!C2943 = "", "", 'CLZ Pr'!C2943)</f>
        <v/>
      </c>
      <c r="B2943">
        <f>'CLZ Pr'!O2943</f>
        <v>0</v>
      </c>
      <c r="C2943" s="14">
        <f>'CLZ Pr'!H2943</f>
        <v>0</v>
      </c>
      <c r="D2943">
        <f>'CLZ Pr'!W2943</f>
        <v>0</v>
      </c>
      <c r="E2943">
        <f>'CLZ Pr'!B2943</f>
        <v>0</v>
      </c>
      <c r="F2943">
        <f>'CLZ Pr'!N2943</f>
        <v>0</v>
      </c>
      <c r="G2943">
        <f>'CLZ Pr'!X2943</f>
        <v>0</v>
      </c>
      <c r="H2943">
        <f>'CLZ Pr'!E2943</f>
        <v>0</v>
      </c>
      <c r="I2943">
        <f>'CLZ Pr'!U2943</f>
        <v>0</v>
      </c>
    </row>
    <row r="2944" spans="1:9">
      <c r="A2944" s="13" t="str">
        <f>IF('CLZ Pr'!C2944 = "", "", 'CLZ Pr'!C2944)</f>
        <v/>
      </c>
      <c r="B2944">
        <f>'CLZ Pr'!O2944</f>
        <v>0</v>
      </c>
      <c r="C2944" s="14">
        <f>'CLZ Pr'!H2944</f>
        <v>0</v>
      </c>
      <c r="D2944">
        <f>'CLZ Pr'!W2944</f>
        <v>0</v>
      </c>
      <c r="E2944">
        <f>'CLZ Pr'!B2944</f>
        <v>0</v>
      </c>
      <c r="F2944">
        <f>'CLZ Pr'!N2944</f>
        <v>0</v>
      </c>
      <c r="G2944">
        <f>'CLZ Pr'!X2944</f>
        <v>0</v>
      </c>
      <c r="H2944">
        <f>'CLZ Pr'!E2944</f>
        <v>0</v>
      </c>
      <c r="I2944">
        <f>'CLZ Pr'!U2944</f>
        <v>0</v>
      </c>
    </row>
    <row r="2945" spans="1:9">
      <c r="A2945" s="13" t="str">
        <f>IF('CLZ Pr'!C2945 = "", "", 'CLZ Pr'!C2945)</f>
        <v/>
      </c>
      <c r="B2945">
        <f>'CLZ Pr'!O2945</f>
        <v>0</v>
      </c>
      <c r="C2945" s="14">
        <f>'CLZ Pr'!H2945</f>
        <v>0</v>
      </c>
      <c r="D2945">
        <f>'CLZ Pr'!W2945</f>
        <v>0</v>
      </c>
      <c r="E2945">
        <f>'CLZ Pr'!B2945</f>
        <v>0</v>
      </c>
      <c r="F2945">
        <f>'CLZ Pr'!N2945</f>
        <v>0</v>
      </c>
      <c r="G2945">
        <f>'CLZ Pr'!X2945</f>
        <v>0</v>
      </c>
      <c r="H2945">
        <f>'CLZ Pr'!E2945</f>
        <v>0</v>
      </c>
      <c r="I2945">
        <f>'CLZ Pr'!U2945</f>
        <v>0</v>
      </c>
    </row>
    <row r="2946" spans="1:9">
      <c r="A2946" s="13" t="str">
        <f>IF('CLZ Pr'!C2946 = "", "", 'CLZ Pr'!C2946)</f>
        <v/>
      </c>
      <c r="B2946">
        <f>'CLZ Pr'!O2946</f>
        <v>0</v>
      </c>
      <c r="C2946" s="14">
        <f>'CLZ Pr'!H2946</f>
        <v>0</v>
      </c>
      <c r="D2946">
        <f>'CLZ Pr'!W2946</f>
        <v>0</v>
      </c>
      <c r="E2946">
        <f>'CLZ Pr'!B2946</f>
        <v>0</v>
      </c>
      <c r="F2946">
        <f>'CLZ Pr'!N2946</f>
        <v>0</v>
      </c>
      <c r="G2946">
        <f>'CLZ Pr'!X2946</f>
        <v>0</v>
      </c>
      <c r="H2946">
        <f>'CLZ Pr'!E2946</f>
        <v>0</v>
      </c>
      <c r="I2946">
        <f>'CLZ Pr'!U2946</f>
        <v>0</v>
      </c>
    </row>
    <row r="2947" spans="1:9">
      <c r="A2947" s="13" t="str">
        <f>IF('CLZ Pr'!C2947 = "", "", 'CLZ Pr'!C2947)</f>
        <v/>
      </c>
      <c r="B2947">
        <f>'CLZ Pr'!O2947</f>
        <v>0</v>
      </c>
      <c r="C2947" s="14">
        <f>'CLZ Pr'!H2947</f>
        <v>0</v>
      </c>
      <c r="D2947">
        <f>'CLZ Pr'!W2947</f>
        <v>0</v>
      </c>
      <c r="E2947">
        <f>'CLZ Pr'!B2947</f>
        <v>0</v>
      </c>
      <c r="F2947">
        <f>'CLZ Pr'!N2947</f>
        <v>0</v>
      </c>
      <c r="G2947">
        <f>'CLZ Pr'!X2947</f>
        <v>0</v>
      </c>
      <c r="H2947">
        <f>'CLZ Pr'!E2947</f>
        <v>0</v>
      </c>
      <c r="I2947">
        <f>'CLZ Pr'!U2947</f>
        <v>0</v>
      </c>
    </row>
    <row r="2948" spans="1:9">
      <c r="A2948" s="13" t="str">
        <f>IF('CLZ Pr'!C2948 = "", "", 'CLZ Pr'!C2948)</f>
        <v/>
      </c>
      <c r="B2948">
        <f>'CLZ Pr'!O2948</f>
        <v>0</v>
      </c>
      <c r="C2948" s="14">
        <f>'CLZ Pr'!H2948</f>
        <v>0</v>
      </c>
      <c r="D2948">
        <f>'CLZ Pr'!W2948</f>
        <v>0</v>
      </c>
      <c r="E2948">
        <f>'CLZ Pr'!B2948</f>
        <v>0</v>
      </c>
      <c r="F2948">
        <f>'CLZ Pr'!N2948</f>
        <v>0</v>
      </c>
      <c r="G2948">
        <f>'CLZ Pr'!X2948</f>
        <v>0</v>
      </c>
      <c r="H2948">
        <f>'CLZ Pr'!E2948</f>
        <v>0</v>
      </c>
      <c r="I2948">
        <f>'CLZ Pr'!U2948</f>
        <v>0</v>
      </c>
    </row>
    <row r="2949" spans="1:9">
      <c r="A2949" s="13" t="str">
        <f>IF('CLZ Pr'!C2949 = "", "", 'CLZ Pr'!C2949)</f>
        <v/>
      </c>
      <c r="B2949">
        <f>'CLZ Pr'!O2949</f>
        <v>0</v>
      </c>
      <c r="C2949" s="14">
        <f>'CLZ Pr'!H2949</f>
        <v>0</v>
      </c>
      <c r="D2949">
        <f>'CLZ Pr'!W2949</f>
        <v>0</v>
      </c>
      <c r="E2949">
        <f>'CLZ Pr'!B2949</f>
        <v>0</v>
      </c>
      <c r="F2949">
        <f>'CLZ Pr'!N2949</f>
        <v>0</v>
      </c>
      <c r="G2949">
        <f>'CLZ Pr'!X2949</f>
        <v>0</v>
      </c>
      <c r="H2949">
        <f>'CLZ Pr'!E2949</f>
        <v>0</v>
      </c>
      <c r="I2949">
        <f>'CLZ Pr'!U2949</f>
        <v>0</v>
      </c>
    </row>
    <row r="2950" spans="1:9">
      <c r="A2950" s="13" t="str">
        <f>IF('CLZ Pr'!C2950 = "", "", 'CLZ Pr'!C2950)</f>
        <v/>
      </c>
      <c r="B2950">
        <f>'CLZ Pr'!O2950</f>
        <v>0</v>
      </c>
      <c r="C2950" s="14">
        <f>'CLZ Pr'!H2950</f>
        <v>0</v>
      </c>
      <c r="D2950">
        <f>'CLZ Pr'!W2950</f>
        <v>0</v>
      </c>
      <c r="E2950">
        <f>'CLZ Pr'!B2950</f>
        <v>0</v>
      </c>
      <c r="F2950">
        <f>'CLZ Pr'!N2950</f>
        <v>0</v>
      </c>
      <c r="G2950">
        <f>'CLZ Pr'!X2950</f>
        <v>0</v>
      </c>
      <c r="H2950">
        <f>'CLZ Pr'!E2950</f>
        <v>0</v>
      </c>
      <c r="I2950">
        <f>'CLZ Pr'!U2950</f>
        <v>0</v>
      </c>
    </row>
    <row r="2951" spans="1:9">
      <c r="A2951" s="13" t="str">
        <f>IF('CLZ Pr'!C2951 = "", "", 'CLZ Pr'!C2951)</f>
        <v/>
      </c>
      <c r="B2951">
        <f>'CLZ Pr'!O2951</f>
        <v>0</v>
      </c>
      <c r="C2951" s="14">
        <f>'CLZ Pr'!H2951</f>
        <v>0</v>
      </c>
      <c r="D2951">
        <f>'CLZ Pr'!W2951</f>
        <v>0</v>
      </c>
      <c r="E2951">
        <f>'CLZ Pr'!B2951</f>
        <v>0</v>
      </c>
      <c r="F2951">
        <f>'CLZ Pr'!N2951</f>
        <v>0</v>
      </c>
      <c r="G2951">
        <f>'CLZ Pr'!X2951</f>
        <v>0</v>
      </c>
      <c r="H2951">
        <f>'CLZ Pr'!E2951</f>
        <v>0</v>
      </c>
      <c r="I2951">
        <f>'CLZ Pr'!U2951</f>
        <v>0</v>
      </c>
    </row>
    <row r="2952" spans="1:9">
      <c r="A2952" s="13" t="str">
        <f>IF('CLZ Pr'!C2952 = "", "", 'CLZ Pr'!C2952)</f>
        <v/>
      </c>
      <c r="B2952">
        <f>'CLZ Pr'!O2952</f>
        <v>0</v>
      </c>
      <c r="C2952" s="14">
        <f>'CLZ Pr'!H2952</f>
        <v>0</v>
      </c>
      <c r="D2952">
        <f>'CLZ Pr'!W2952</f>
        <v>0</v>
      </c>
      <c r="E2952">
        <f>'CLZ Pr'!B2952</f>
        <v>0</v>
      </c>
      <c r="F2952">
        <f>'CLZ Pr'!N2952</f>
        <v>0</v>
      </c>
      <c r="G2952">
        <f>'CLZ Pr'!X2952</f>
        <v>0</v>
      </c>
      <c r="H2952">
        <f>'CLZ Pr'!E2952</f>
        <v>0</v>
      </c>
      <c r="I2952">
        <f>'CLZ Pr'!U2952</f>
        <v>0</v>
      </c>
    </row>
    <row r="2953" spans="1:9">
      <c r="A2953" s="13" t="str">
        <f>IF('CLZ Pr'!C2953 = "", "", 'CLZ Pr'!C2953)</f>
        <v/>
      </c>
      <c r="B2953">
        <f>'CLZ Pr'!O2953</f>
        <v>0</v>
      </c>
      <c r="C2953" s="14">
        <f>'CLZ Pr'!H2953</f>
        <v>0</v>
      </c>
      <c r="D2953">
        <f>'CLZ Pr'!W2953</f>
        <v>0</v>
      </c>
      <c r="E2953">
        <f>'CLZ Pr'!B2953</f>
        <v>0</v>
      </c>
      <c r="F2953">
        <f>'CLZ Pr'!N2953</f>
        <v>0</v>
      </c>
      <c r="G2953">
        <f>'CLZ Pr'!X2953</f>
        <v>0</v>
      </c>
      <c r="H2953">
        <f>'CLZ Pr'!E2953</f>
        <v>0</v>
      </c>
      <c r="I2953">
        <f>'CLZ Pr'!U2953</f>
        <v>0</v>
      </c>
    </row>
    <row r="2954" spans="1:9">
      <c r="A2954" s="13" t="str">
        <f>IF('CLZ Pr'!C2954 = "", "", 'CLZ Pr'!C2954)</f>
        <v/>
      </c>
      <c r="B2954">
        <f>'CLZ Pr'!O2954</f>
        <v>0</v>
      </c>
      <c r="C2954" s="14">
        <f>'CLZ Pr'!H2954</f>
        <v>0</v>
      </c>
      <c r="D2954">
        <f>'CLZ Pr'!W2954</f>
        <v>0</v>
      </c>
      <c r="E2954">
        <f>'CLZ Pr'!B2954</f>
        <v>0</v>
      </c>
      <c r="F2954">
        <f>'CLZ Pr'!N2954</f>
        <v>0</v>
      </c>
      <c r="G2954">
        <f>'CLZ Pr'!X2954</f>
        <v>0</v>
      </c>
      <c r="H2954">
        <f>'CLZ Pr'!E2954</f>
        <v>0</v>
      </c>
      <c r="I2954">
        <f>'CLZ Pr'!U2954</f>
        <v>0</v>
      </c>
    </row>
    <row r="2955" spans="1:9">
      <c r="A2955" s="13" t="str">
        <f>IF('CLZ Pr'!C2955 = "", "", 'CLZ Pr'!C2955)</f>
        <v/>
      </c>
      <c r="B2955">
        <f>'CLZ Pr'!O2955</f>
        <v>0</v>
      </c>
      <c r="C2955" s="14">
        <f>'CLZ Pr'!H2955</f>
        <v>0</v>
      </c>
      <c r="D2955">
        <f>'CLZ Pr'!W2955</f>
        <v>0</v>
      </c>
      <c r="E2955">
        <f>'CLZ Pr'!B2955</f>
        <v>0</v>
      </c>
      <c r="F2955">
        <f>'CLZ Pr'!N2955</f>
        <v>0</v>
      </c>
      <c r="G2955">
        <f>'CLZ Pr'!X2955</f>
        <v>0</v>
      </c>
      <c r="H2955">
        <f>'CLZ Pr'!E2955</f>
        <v>0</v>
      </c>
      <c r="I2955">
        <f>'CLZ Pr'!U2955</f>
        <v>0</v>
      </c>
    </row>
    <row r="2956" spans="1:9">
      <c r="A2956" s="13" t="str">
        <f>IF('CLZ Pr'!C2956 = "", "", 'CLZ Pr'!C2956)</f>
        <v/>
      </c>
      <c r="B2956">
        <f>'CLZ Pr'!O2956</f>
        <v>0</v>
      </c>
      <c r="C2956" s="14">
        <f>'CLZ Pr'!H2956</f>
        <v>0</v>
      </c>
      <c r="D2956">
        <f>'CLZ Pr'!W2956</f>
        <v>0</v>
      </c>
      <c r="E2956">
        <f>'CLZ Pr'!B2956</f>
        <v>0</v>
      </c>
      <c r="F2956">
        <f>'CLZ Pr'!N2956</f>
        <v>0</v>
      </c>
      <c r="G2956">
        <f>'CLZ Pr'!X2956</f>
        <v>0</v>
      </c>
      <c r="H2956">
        <f>'CLZ Pr'!E2956</f>
        <v>0</v>
      </c>
      <c r="I2956">
        <f>'CLZ Pr'!U2956</f>
        <v>0</v>
      </c>
    </row>
    <row r="2957" spans="1:9">
      <c r="A2957" s="13" t="str">
        <f>IF('CLZ Pr'!C2957 = "", "", 'CLZ Pr'!C2957)</f>
        <v/>
      </c>
      <c r="B2957">
        <f>'CLZ Pr'!O2957</f>
        <v>0</v>
      </c>
      <c r="C2957" s="14">
        <f>'CLZ Pr'!H2957</f>
        <v>0</v>
      </c>
      <c r="D2957">
        <f>'CLZ Pr'!W2957</f>
        <v>0</v>
      </c>
      <c r="E2957">
        <f>'CLZ Pr'!B2957</f>
        <v>0</v>
      </c>
      <c r="F2957">
        <f>'CLZ Pr'!N2957</f>
        <v>0</v>
      </c>
      <c r="G2957">
        <f>'CLZ Pr'!X2957</f>
        <v>0</v>
      </c>
      <c r="H2957">
        <f>'CLZ Pr'!E2957</f>
        <v>0</v>
      </c>
      <c r="I2957">
        <f>'CLZ Pr'!U2957</f>
        <v>0</v>
      </c>
    </row>
    <row r="2958" spans="1:9">
      <c r="A2958" s="13" t="str">
        <f>IF('CLZ Pr'!C2958 = "", "", 'CLZ Pr'!C2958)</f>
        <v/>
      </c>
      <c r="B2958">
        <f>'CLZ Pr'!O2958</f>
        <v>0</v>
      </c>
      <c r="C2958" s="14">
        <f>'CLZ Pr'!H2958</f>
        <v>0</v>
      </c>
      <c r="D2958">
        <f>'CLZ Pr'!W2958</f>
        <v>0</v>
      </c>
      <c r="E2958">
        <f>'CLZ Pr'!B2958</f>
        <v>0</v>
      </c>
      <c r="F2958">
        <f>'CLZ Pr'!N2958</f>
        <v>0</v>
      </c>
      <c r="G2958">
        <f>'CLZ Pr'!X2958</f>
        <v>0</v>
      </c>
      <c r="H2958">
        <f>'CLZ Pr'!E2958</f>
        <v>0</v>
      </c>
      <c r="I2958">
        <f>'CLZ Pr'!U2958</f>
        <v>0</v>
      </c>
    </row>
    <row r="2959" spans="1:9">
      <c r="A2959" s="13" t="str">
        <f>IF('CLZ Pr'!C2959 = "", "", 'CLZ Pr'!C2959)</f>
        <v/>
      </c>
      <c r="B2959">
        <f>'CLZ Pr'!O2959</f>
        <v>0</v>
      </c>
      <c r="C2959" s="14">
        <f>'CLZ Pr'!H2959</f>
        <v>0</v>
      </c>
      <c r="D2959">
        <f>'CLZ Pr'!W2959</f>
        <v>0</v>
      </c>
      <c r="E2959">
        <f>'CLZ Pr'!B2959</f>
        <v>0</v>
      </c>
      <c r="F2959">
        <f>'CLZ Pr'!N2959</f>
        <v>0</v>
      </c>
      <c r="G2959">
        <f>'CLZ Pr'!X2959</f>
        <v>0</v>
      </c>
      <c r="H2959">
        <f>'CLZ Pr'!E2959</f>
        <v>0</v>
      </c>
      <c r="I2959">
        <f>'CLZ Pr'!U2959</f>
        <v>0</v>
      </c>
    </row>
    <row r="2960" spans="1:9">
      <c r="A2960" s="13" t="str">
        <f>IF('CLZ Pr'!C2960 = "", "", 'CLZ Pr'!C2960)</f>
        <v/>
      </c>
      <c r="B2960">
        <f>'CLZ Pr'!O2960</f>
        <v>0</v>
      </c>
      <c r="C2960" s="14">
        <f>'CLZ Pr'!H2960</f>
        <v>0</v>
      </c>
      <c r="D2960">
        <f>'CLZ Pr'!W2960</f>
        <v>0</v>
      </c>
      <c r="E2960">
        <f>'CLZ Pr'!B2960</f>
        <v>0</v>
      </c>
      <c r="F2960">
        <f>'CLZ Pr'!N2960</f>
        <v>0</v>
      </c>
      <c r="G2960">
        <f>'CLZ Pr'!X2960</f>
        <v>0</v>
      </c>
      <c r="H2960">
        <f>'CLZ Pr'!E2960</f>
        <v>0</v>
      </c>
      <c r="I2960">
        <f>'CLZ Pr'!U2960</f>
        <v>0</v>
      </c>
    </row>
    <row r="2961" spans="1:9">
      <c r="A2961" s="13" t="str">
        <f>IF('CLZ Pr'!C2961 = "", "", 'CLZ Pr'!C2961)</f>
        <v/>
      </c>
      <c r="B2961">
        <f>'CLZ Pr'!O2961</f>
        <v>0</v>
      </c>
      <c r="C2961" s="14">
        <f>'CLZ Pr'!H2961</f>
        <v>0</v>
      </c>
      <c r="D2961">
        <f>'CLZ Pr'!W2961</f>
        <v>0</v>
      </c>
      <c r="E2961">
        <f>'CLZ Pr'!B2961</f>
        <v>0</v>
      </c>
      <c r="F2961">
        <f>'CLZ Pr'!N2961</f>
        <v>0</v>
      </c>
      <c r="G2961">
        <f>'CLZ Pr'!X2961</f>
        <v>0</v>
      </c>
      <c r="H2961">
        <f>'CLZ Pr'!E2961</f>
        <v>0</v>
      </c>
      <c r="I2961">
        <f>'CLZ Pr'!U2961</f>
        <v>0</v>
      </c>
    </row>
    <row r="2962" spans="1:9">
      <c r="A2962" s="13" t="str">
        <f>IF('CLZ Pr'!C2962 = "", "", 'CLZ Pr'!C2962)</f>
        <v/>
      </c>
      <c r="B2962">
        <f>'CLZ Pr'!O2962</f>
        <v>0</v>
      </c>
      <c r="C2962" s="14">
        <f>'CLZ Pr'!H2962</f>
        <v>0</v>
      </c>
      <c r="D2962">
        <f>'CLZ Pr'!W2962</f>
        <v>0</v>
      </c>
      <c r="E2962">
        <f>'CLZ Pr'!B2962</f>
        <v>0</v>
      </c>
      <c r="F2962">
        <f>'CLZ Pr'!N2962</f>
        <v>0</v>
      </c>
      <c r="G2962">
        <f>'CLZ Pr'!X2962</f>
        <v>0</v>
      </c>
      <c r="H2962">
        <f>'CLZ Pr'!E2962</f>
        <v>0</v>
      </c>
      <c r="I2962">
        <f>'CLZ Pr'!U2962</f>
        <v>0</v>
      </c>
    </row>
    <row r="2963" spans="1:9">
      <c r="A2963" s="13" t="str">
        <f>IF('CLZ Pr'!C2963 = "", "", 'CLZ Pr'!C2963)</f>
        <v/>
      </c>
      <c r="B2963">
        <f>'CLZ Pr'!O2963</f>
        <v>0</v>
      </c>
      <c r="C2963" s="14">
        <f>'CLZ Pr'!H2963</f>
        <v>0</v>
      </c>
      <c r="D2963">
        <f>'CLZ Pr'!W2963</f>
        <v>0</v>
      </c>
      <c r="E2963">
        <f>'CLZ Pr'!B2963</f>
        <v>0</v>
      </c>
      <c r="F2963">
        <f>'CLZ Pr'!N2963</f>
        <v>0</v>
      </c>
      <c r="G2963">
        <f>'CLZ Pr'!X2963</f>
        <v>0</v>
      </c>
      <c r="H2963">
        <f>'CLZ Pr'!E2963</f>
        <v>0</v>
      </c>
      <c r="I2963">
        <f>'CLZ Pr'!U2963</f>
        <v>0</v>
      </c>
    </row>
    <row r="2964" spans="1:9">
      <c r="A2964" s="13" t="str">
        <f>IF('CLZ Pr'!C2964 = "", "", 'CLZ Pr'!C2964)</f>
        <v/>
      </c>
      <c r="B2964">
        <f>'CLZ Pr'!O2964</f>
        <v>0</v>
      </c>
      <c r="C2964" s="14">
        <f>'CLZ Pr'!H2964</f>
        <v>0</v>
      </c>
      <c r="D2964">
        <f>'CLZ Pr'!W2964</f>
        <v>0</v>
      </c>
      <c r="E2964">
        <f>'CLZ Pr'!B2964</f>
        <v>0</v>
      </c>
      <c r="F2964">
        <f>'CLZ Pr'!N2964</f>
        <v>0</v>
      </c>
      <c r="G2964">
        <f>'CLZ Pr'!X2964</f>
        <v>0</v>
      </c>
      <c r="H2964">
        <f>'CLZ Pr'!E2964</f>
        <v>0</v>
      </c>
      <c r="I2964">
        <f>'CLZ Pr'!U2964</f>
        <v>0</v>
      </c>
    </row>
    <row r="2965" spans="1:9">
      <c r="A2965" s="13" t="str">
        <f>IF('CLZ Pr'!C2965 = "", "", 'CLZ Pr'!C2965)</f>
        <v/>
      </c>
      <c r="B2965">
        <f>'CLZ Pr'!O2965</f>
        <v>0</v>
      </c>
      <c r="C2965" s="14">
        <f>'CLZ Pr'!H2965</f>
        <v>0</v>
      </c>
      <c r="D2965">
        <f>'CLZ Pr'!W2965</f>
        <v>0</v>
      </c>
      <c r="E2965">
        <f>'CLZ Pr'!B2965</f>
        <v>0</v>
      </c>
      <c r="F2965">
        <f>'CLZ Pr'!N2965</f>
        <v>0</v>
      </c>
      <c r="G2965">
        <f>'CLZ Pr'!X2965</f>
        <v>0</v>
      </c>
      <c r="H2965">
        <f>'CLZ Pr'!E2965</f>
        <v>0</v>
      </c>
      <c r="I2965">
        <f>'CLZ Pr'!U2965</f>
        <v>0</v>
      </c>
    </row>
    <row r="2966" spans="1:9">
      <c r="A2966" s="13" t="str">
        <f>IF('CLZ Pr'!C2966 = "", "", 'CLZ Pr'!C2966)</f>
        <v/>
      </c>
      <c r="B2966">
        <f>'CLZ Pr'!O2966</f>
        <v>0</v>
      </c>
      <c r="C2966" s="14">
        <f>'CLZ Pr'!H2966</f>
        <v>0</v>
      </c>
      <c r="D2966">
        <f>'CLZ Pr'!W2966</f>
        <v>0</v>
      </c>
      <c r="E2966">
        <f>'CLZ Pr'!B2966</f>
        <v>0</v>
      </c>
      <c r="F2966">
        <f>'CLZ Pr'!N2966</f>
        <v>0</v>
      </c>
      <c r="G2966">
        <f>'CLZ Pr'!X2966</f>
        <v>0</v>
      </c>
      <c r="H2966">
        <f>'CLZ Pr'!E2966</f>
        <v>0</v>
      </c>
      <c r="I2966">
        <f>'CLZ Pr'!U2966</f>
        <v>0</v>
      </c>
    </row>
    <row r="2967" spans="1:9">
      <c r="A2967" s="13" t="str">
        <f>IF('CLZ Pr'!C2967 = "", "", 'CLZ Pr'!C2967)</f>
        <v/>
      </c>
      <c r="B2967">
        <f>'CLZ Pr'!O2967</f>
        <v>0</v>
      </c>
      <c r="C2967" s="14">
        <f>'CLZ Pr'!H2967</f>
        <v>0</v>
      </c>
      <c r="D2967">
        <f>'CLZ Pr'!W2967</f>
        <v>0</v>
      </c>
      <c r="E2967">
        <f>'CLZ Pr'!B2967</f>
        <v>0</v>
      </c>
      <c r="F2967">
        <f>'CLZ Pr'!N2967</f>
        <v>0</v>
      </c>
      <c r="G2967">
        <f>'CLZ Pr'!X2967</f>
        <v>0</v>
      </c>
      <c r="H2967">
        <f>'CLZ Pr'!E2967</f>
        <v>0</v>
      </c>
      <c r="I2967">
        <f>'CLZ Pr'!U2967</f>
        <v>0</v>
      </c>
    </row>
    <row r="2968" spans="1:9">
      <c r="A2968" s="13" t="str">
        <f>IF('CLZ Pr'!C2968 = "", "", 'CLZ Pr'!C2968)</f>
        <v/>
      </c>
      <c r="B2968">
        <f>'CLZ Pr'!O2968</f>
        <v>0</v>
      </c>
      <c r="C2968" s="14">
        <f>'CLZ Pr'!H2968</f>
        <v>0</v>
      </c>
      <c r="D2968">
        <f>'CLZ Pr'!W2968</f>
        <v>0</v>
      </c>
      <c r="E2968">
        <f>'CLZ Pr'!B2968</f>
        <v>0</v>
      </c>
      <c r="F2968">
        <f>'CLZ Pr'!N2968</f>
        <v>0</v>
      </c>
      <c r="G2968">
        <f>'CLZ Pr'!X2968</f>
        <v>0</v>
      </c>
      <c r="H2968">
        <f>'CLZ Pr'!E2968</f>
        <v>0</v>
      </c>
      <c r="I2968">
        <f>'CLZ Pr'!U2968</f>
        <v>0</v>
      </c>
    </row>
    <row r="2969" spans="1:9">
      <c r="A2969" s="13" t="str">
        <f>IF('CLZ Pr'!C2969 = "", "", 'CLZ Pr'!C2969)</f>
        <v/>
      </c>
      <c r="B2969">
        <f>'CLZ Pr'!O2969</f>
        <v>0</v>
      </c>
      <c r="C2969" s="14">
        <f>'CLZ Pr'!H2969</f>
        <v>0</v>
      </c>
      <c r="D2969">
        <f>'CLZ Pr'!W2969</f>
        <v>0</v>
      </c>
      <c r="E2969">
        <f>'CLZ Pr'!B2969</f>
        <v>0</v>
      </c>
      <c r="F2969">
        <f>'CLZ Pr'!N2969</f>
        <v>0</v>
      </c>
      <c r="G2969">
        <f>'CLZ Pr'!X2969</f>
        <v>0</v>
      </c>
      <c r="H2969">
        <f>'CLZ Pr'!E2969</f>
        <v>0</v>
      </c>
      <c r="I2969">
        <f>'CLZ Pr'!U2969</f>
        <v>0</v>
      </c>
    </row>
    <row r="2970" spans="1:9">
      <c r="A2970" s="13" t="str">
        <f>IF('CLZ Pr'!C2970 = "", "", 'CLZ Pr'!C2970)</f>
        <v/>
      </c>
      <c r="B2970">
        <f>'CLZ Pr'!O2970</f>
        <v>0</v>
      </c>
      <c r="C2970" s="14">
        <f>'CLZ Pr'!H2970</f>
        <v>0</v>
      </c>
      <c r="D2970">
        <f>'CLZ Pr'!W2970</f>
        <v>0</v>
      </c>
      <c r="E2970">
        <f>'CLZ Pr'!B2970</f>
        <v>0</v>
      </c>
      <c r="F2970">
        <f>'CLZ Pr'!N2970</f>
        <v>0</v>
      </c>
      <c r="G2970">
        <f>'CLZ Pr'!X2970</f>
        <v>0</v>
      </c>
      <c r="H2970">
        <f>'CLZ Pr'!E2970</f>
        <v>0</v>
      </c>
      <c r="I2970">
        <f>'CLZ Pr'!U2970</f>
        <v>0</v>
      </c>
    </row>
    <row r="2971" spans="1:9">
      <c r="A2971" s="13" t="str">
        <f>IF('CLZ Pr'!C2971 = "", "", 'CLZ Pr'!C2971)</f>
        <v/>
      </c>
      <c r="B2971">
        <f>'CLZ Pr'!O2971</f>
        <v>0</v>
      </c>
      <c r="C2971" s="14">
        <f>'CLZ Pr'!H2971</f>
        <v>0</v>
      </c>
      <c r="D2971">
        <f>'CLZ Pr'!W2971</f>
        <v>0</v>
      </c>
      <c r="E2971">
        <f>'CLZ Pr'!B2971</f>
        <v>0</v>
      </c>
      <c r="F2971">
        <f>'CLZ Pr'!N2971</f>
        <v>0</v>
      </c>
      <c r="G2971">
        <f>'CLZ Pr'!X2971</f>
        <v>0</v>
      </c>
      <c r="H2971">
        <f>'CLZ Pr'!E2971</f>
        <v>0</v>
      </c>
      <c r="I2971">
        <f>'CLZ Pr'!U2971</f>
        <v>0</v>
      </c>
    </row>
    <row r="2972" spans="1:9">
      <c r="A2972" s="13" t="str">
        <f>IF('CLZ Pr'!C2972 = "", "", 'CLZ Pr'!C2972)</f>
        <v/>
      </c>
      <c r="B2972">
        <f>'CLZ Pr'!O2972</f>
        <v>0</v>
      </c>
      <c r="C2972" s="14">
        <f>'CLZ Pr'!H2972</f>
        <v>0</v>
      </c>
      <c r="D2972">
        <f>'CLZ Pr'!W2972</f>
        <v>0</v>
      </c>
      <c r="E2972">
        <f>'CLZ Pr'!B2972</f>
        <v>0</v>
      </c>
      <c r="F2972">
        <f>'CLZ Pr'!N2972</f>
        <v>0</v>
      </c>
      <c r="G2972">
        <f>'CLZ Pr'!X2972</f>
        <v>0</v>
      </c>
      <c r="H2972">
        <f>'CLZ Pr'!E2972</f>
        <v>0</v>
      </c>
      <c r="I2972">
        <f>'CLZ Pr'!U2972</f>
        <v>0</v>
      </c>
    </row>
    <row r="2973" spans="1:9">
      <c r="A2973" s="13" t="str">
        <f>IF('CLZ Pr'!C2973 = "", "", 'CLZ Pr'!C2973)</f>
        <v/>
      </c>
      <c r="B2973">
        <f>'CLZ Pr'!O2973</f>
        <v>0</v>
      </c>
      <c r="C2973" s="14">
        <f>'CLZ Pr'!H2973</f>
        <v>0</v>
      </c>
      <c r="D2973">
        <f>'CLZ Pr'!W2973</f>
        <v>0</v>
      </c>
      <c r="E2973">
        <f>'CLZ Pr'!B2973</f>
        <v>0</v>
      </c>
      <c r="F2973">
        <f>'CLZ Pr'!N2973</f>
        <v>0</v>
      </c>
      <c r="G2973">
        <f>'CLZ Pr'!X2973</f>
        <v>0</v>
      </c>
      <c r="H2973">
        <f>'CLZ Pr'!E2973</f>
        <v>0</v>
      </c>
      <c r="I2973">
        <f>'CLZ Pr'!U2973</f>
        <v>0</v>
      </c>
    </row>
    <row r="2974" spans="1:9">
      <c r="A2974" s="13" t="str">
        <f>IF('CLZ Pr'!C2974 = "", "", 'CLZ Pr'!C2974)</f>
        <v/>
      </c>
      <c r="B2974">
        <f>'CLZ Pr'!O2974</f>
        <v>0</v>
      </c>
      <c r="C2974" s="14">
        <f>'CLZ Pr'!H2974</f>
        <v>0</v>
      </c>
      <c r="D2974">
        <f>'CLZ Pr'!W2974</f>
        <v>0</v>
      </c>
      <c r="E2974">
        <f>'CLZ Pr'!B2974</f>
        <v>0</v>
      </c>
      <c r="F2974">
        <f>'CLZ Pr'!N2974</f>
        <v>0</v>
      </c>
      <c r="G2974">
        <f>'CLZ Pr'!X2974</f>
        <v>0</v>
      </c>
      <c r="H2974">
        <f>'CLZ Pr'!E2974</f>
        <v>0</v>
      </c>
      <c r="I2974">
        <f>'CLZ Pr'!U2974</f>
        <v>0</v>
      </c>
    </row>
    <row r="2975" spans="1:9">
      <c r="A2975" s="13" t="str">
        <f>IF('CLZ Pr'!C2975 = "", "", 'CLZ Pr'!C2975)</f>
        <v/>
      </c>
      <c r="B2975">
        <f>'CLZ Pr'!O2975</f>
        <v>0</v>
      </c>
      <c r="C2975" s="14">
        <f>'CLZ Pr'!H2975</f>
        <v>0</v>
      </c>
      <c r="D2975">
        <f>'CLZ Pr'!W2975</f>
        <v>0</v>
      </c>
      <c r="E2975">
        <f>'CLZ Pr'!B2975</f>
        <v>0</v>
      </c>
      <c r="F2975">
        <f>'CLZ Pr'!N2975</f>
        <v>0</v>
      </c>
      <c r="G2975">
        <f>'CLZ Pr'!X2975</f>
        <v>0</v>
      </c>
      <c r="H2975">
        <f>'CLZ Pr'!E2975</f>
        <v>0</v>
      </c>
      <c r="I2975">
        <f>'CLZ Pr'!U2975</f>
        <v>0</v>
      </c>
    </row>
    <row r="2976" spans="1:9">
      <c r="A2976" s="13" t="str">
        <f>IF('CLZ Pr'!C2976 = "", "", 'CLZ Pr'!C2976)</f>
        <v/>
      </c>
      <c r="B2976">
        <f>'CLZ Pr'!O2976</f>
        <v>0</v>
      </c>
      <c r="C2976" s="14">
        <f>'CLZ Pr'!H2976</f>
        <v>0</v>
      </c>
      <c r="D2976">
        <f>'CLZ Pr'!W2976</f>
        <v>0</v>
      </c>
      <c r="E2976">
        <f>'CLZ Pr'!B2976</f>
        <v>0</v>
      </c>
      <c r="F2976">
        <f>'CLZ Pr'!N2976</f>
        <v>0</v>
      </c>
      <c r="G2976">
        <f>'CLZ Pr'!X2976</f>
        <v>0</v>
      </c>
      <c r="H2976">
        <f>'CLZ Pr'!E2976</f>
        <v>0</v>
      </c>
      <c r="I2976">
        <f>'CLZ Pr'!U2976</f>
        <v>0</v>
      </c>
    </row>
    <row r="2977" spans="1:9">
      <c r="A2977" s="13" t="str">
        <f>IF('CLZ Pr'!C2977 = "", "", 'CLZ Pr'!C2977)</f>
        <v/>
      </c>
      <c r="B2977">
        <f>'CLZ Pr'!O2977</f>
        <v>0</v>
      </c>
      <c r="C2977" s="14">
        <f>'CLZ Pr'!H2977</f>
        <v>0</v>
      </c>
      <c r="D2977">
        <f>'CLZ Pr'!W2977</f>
        <v>0</v>
      </c>
      <c r="E2977">
        <f>'CLZ Pr'!B2977</f>
        <v>0</v>
      </c>
      <c r="F2977">
        <f>'CLZ Pr'!N2977</f>
        <v>0</v>
      </c>
      <c r="G2977">
        <f>'CLZ Pr'!X2977</f>
        <v>0</v>
      </c>
      <c r="H2977">
        <f>'CLZ Pr'!E2977</f>
        <v>0</v>
      </c>
      <c r="I2977">
        <f>'CLZ Pr'!U2977</f>
        <v>0</v>
      </c>
    </row>
    <row r="2978" spans="1:9">
      <c r="A2978" s="13" t="str">
        <f>IF('CLZ Pr'!C2978 = "", "", 'CLZ Pr'!C2978)</f>
        <v/>
      </c>
      <c r="B2978">
        <f>'CLZ Pr'!O2978</f>
        <v>0</v>
      </c>
      <c r="C2978" s="14">
        <f>'CLZ Pr'!H2978</f>
        <v>0</v>
      </c>
      <c r="D2978">
        <f>'CLZ Pr'!W2978</f>
        <v>0</v>
      </c>
      <c r="E2978">
        <f>'CLZ Pr'!B2978</f>
        <v>0</v>
      </c>
      <c r="F2978">
        <f>'CLZ Pr'!N2978</f>
        <v>0</v>
      </c>
      <c r="G2978">
        <f>'CLZ Pr'!X2978</f>
        <v>0</v>
      </c>
      <c r="H2978">
        <f>'CLZ Pr'!E2978</f>
        <v>0</v>
      </c>
      <c r="I2978">
        <f>'CLZ Pr'!U2978</f>
        <v>0</v>
      </c>
    </row>
    <row r="2979" spans="1:9">
      <c r="A2979" s="13" t="str">
        <f>IF('CLZ Pr'!C2979 = "", "", 'CLZ Pr'!C2979)</f>
        <v/>
      </c>
      <c r="B2979">
        <f>'CLZ Pr'!O2979</f>
        <v>0</v>
      </c>
      <c r="C2979" s="14">
        <f>'CLZ Pr'!H2979</f>
        <v>0</v>
      </c>
      <c r="D2979">
        <f>'CLZ Pr'!W2979</f>
        <v>0</v>
      </c>
      <c r="E2979">
        <f>'CLZ Pr'!B2979</f>
        <v>0</v>
      </c>
      <c r="F2979">
        <f>'CLZ Pr'!N2979</f>
        <v>0</v>
      </c>
      <c r="G2979">
        <f>'CLZ Pr'!X2979</f>
        <v>0</v>
      </c>
      <c r="H2979">
        <f>'CLZ Pr'!E2979</f>
        <v>0</v>
      </c>
      <c r="I2979">
        <f>'CLZ Pr'!U2979</f>
        <v>0</v>
      </c>
    </row>
    <row r="2980" spans="1:9">
      <c r="A2980" s="13" t="str">
        <f>IF('CLZ Pr'!C2980 = "", "", 'CLZ Pr'!C2980)</f>
        <v/>
      </c>
      <c r="B2980">
        <f>'CLZ Pr'!O2980</f>
        <v>0</v>
      </c>
      <c r="C2980" s="14">
        <f>'CLZ Pr'!H2980</f>
        <v>0</v>
      </c>
      <c r="D2980">
        <f>'CLZ Pr'!W2980</f>
        <v>0</v>
      </c>
      <c r="E2980">
        <f>'CLZ Pr'!B2980</f>
        <v>0</v>
      </c>
      <c r="F2980">
        <f>'CLZ Pr'!N2980</f>
        <v>0</v>
      </c>
      <c r="G2980">
        <f>'CLZ Pr'!X2980</f>
        <v>0</v>
      </c>
      <c r="H2980">
        <f>'CLZ Pr'!E2980</f>
        <v>0</v>
      </c>
      <c r="I2980">
        <f>'CLZ Pr'!U2980</f>
        <v>0</v>
      </c>
    </row>
    <row r="2981" spans="1:9">
      <c r="A2981" s="13" t="str">
        <f>IF('CLZ Pr'!C2981 = "", "", 'CLZ Pr'!C2981)</f>
        <v/>
      </c>
      <c r="B2981">
        <f>'CLZ Pr'!O2981</f>
        <v>0</v>
      </c>
      <c r="C2981" s="14">
        <f>'CLZ Pr'!H2981</f>
        <v>0</v>
      </c>
      <c r="D2981">
        <f>'CLZ Pr'!W2981</f>
        <v>0</v>
      </c>
      <c r="E2981">
        <f>'CLZ Pr'!B2981</f>
        <v>0</v>
      </c>
      <c r="F2981">
        <f>'CLZ Pr'!N2981</f>
        <v>0</v>
      </c>
      <c r="G2981">
        <f>'CLZ Pr'!X2981</f>
        <v>0</v>
      </c>
      <c r="H2981">
        <f>'CLZ Pr'!E2981</f>
        <v>0</v>
      </c>
      <c r="I2981">
        <f>'CLZ Pr'!U2981</f>
        <v>0</v>
      </c>
    </row>
    <row r="2982" spans="1:9">
      <c r="A2982" s="13" t="str">
        <f>IF('CLZ Pr'!C2982 = "", "", 'CLZ Pr'!C2982)</f>
        <v/>
      </c>
      <c r="B2982">
        <f>'CLZ Pr'!O2982</f>
        <v>0</v>
      </c>
      <c r="C2982" s="14">
        <f>'CLZ Pr'!H2982</f>
        <v>0</v>
      </c>
      <c r="D2982">
        <f>'CLZ Pr'!W2982</f>
        <v>0</v>
      </c>
      <c r="E2982">
        <f>'CLZ Pr'!B2982</f>
        <v>0</v>
      </c>
      <c r="F2982">
        <f>'CLZ Pr'!N2982</f>
        <v>0</v>
      </c>
      <c r="G2982">
        <f>'CLZ Pr'!X2982</f>
        <v>0</v>
      </c>
      <c r="H2982">
        <f>'CLZ Pr'!E2982</f>
        <v>0</v>
      </c>
      <c r="I2982">
        <f>'CLZ Pr'!U2982</f>
        <v>0</v>
      </c>
    </row>
    <row r="2983" spans="1:9">
      <c r="A2983" s="13" t="str">
        <f>IF('CLZ Pr'!C2983 = "", "", 'CLZ Pr'!C2983)</f>
        <v/>
      </c>
      <c r="B2983">
        <f>'CLZ Pr'!O2983</f>
        <v>0</v>
      </c>
      <c r="C2983" s="14">
        <f>'CLZ Pr'!H2983</f>
        <v>0</v>
      </c>
      <c r="D2983">
        <f>'CLZ Pr'!W2983</f>
        <v>0</v>
      </c>
      <c r="E2983">
        <f>'CLZ Pr'!B2983</f>
        <v>0</v>
      </c>
      <c r="F2983">
        <f>'CLZ Pr'!N2983</f>
        <v>0</v>
      </c>
      <c r="G2983">
        <f>'CLZ Pr'!X2983</f>
        <v>0</v>
      </c>
      <c r="H2983">
        <f>'CLZ Pr'!E2983</f>
        <v>0</v>
      </c>
      <c r="I2983">
        <f>'CLZ Pr'!U2983</f>
        <v>0</v>
      </c>
    </row>
    <row r="2984" spans="1:9">
      <c r="A2984" s="13" t="str">
        <f>IF('CLZ Pr'!C2984 = "", "", 'CLZ Pr'!C2984)</f>
        <v/>
      </c>
      <c r="B2984">
        <f>'CLZ Pr'!O2984</f>
        <v>0</v>
      </c>
      <c r="C2984" s="14">
        <f>'CLZ Pr'!H2984</f>
        <v>0</v>
      </c>
      <c r="D2984">
        <f>'CLZ Pr'!W2984</f>
        <v>0</v>
      </c>
      <c r="E2984">
        <f>'CLZ Pr'!B2984</f>
        <v>0</v>
      </c>
      <c r="F2984">
        <f>'CLZ Pr'!N2984</f>
        <v>0</v>
      </c>
      <c r="G2984">
        <f>'CLZ Pr'!X2984</f>
        <v>0</v>
      </c>
      <c r="H2984">
        <f>'CLZ Pr'!E2984</f>
        <v>0</v>
      </c>
      <c r="I2984">
        <f>'CLZ Pr'!U2984</f>
        <v>0</v>
      </c>
    </row>
    <row r="2985" spans="1:9">
      <c r="A2985" s="13" t="str">
        <f>IF('CLZ Pr'!C2985 = "", "", 'CLZ Pr'!C2985)</f>
        <v/>
      </c>
      <c r="B2985">
        <f>'CLZ Pr'!O2985</f>
        <v>0</v>
      </c>
      <c r="C2985" s="14">
        <f>'CLZ Pr'!H2985</f>
        <v>0</v>
      </c>
      <c r="D2985">
        <f>'CLZ Pr'!W2985</f>
        <v>0</v>
      </c>
      <c r="E2985">
        <f>'CLZ Pr'!B2985</f>
        <v>0</v>
      </c>
      <c r="F2985">
        <f>'CLZ Pr'!N2985</f>
        <v>0</v>
      </c>
      <c r="G2985">
        <f>'CLZ Pr'!X2985</f>
        <v>0</v>
      </c>
      <c r="H2985">
        <f>'CLZ Pr'!E2985</f>
        <v>0</v>
      </c>
      <c r="I2985">
        <f>'CLZ Pr'!U2985</f>
        <v>0</v>
      </c>
    </row>
    <row r="2986" spans="1:9">
      <c r="A2986" s="13" t="str">
        <f>IF('CLZ Pr'!C2986 = "", "", 'CLZ Pr'!C2986)</f>
        <v/>
      </c>
      <c r="B2986">
        <f>'CLZ Pr'!O2986</f>
        <v>0</v>
      </c>
      <c r="C2986" s="14">
        <f>'CLZ Pr'!H2986</f>
        <v>0</v>
      </c>
      <c r="D2986">
        <f>'CLZ Pr'!W2986</f>
        <v>0</v>
      </c>
      <c r="E2986">
        <f>'CLZ Pr'!B2986</f>
        <v>0</v>
      </c>
      <c r="F2986">
        <f>'CLZ Pr'!N2986</f>
        <v>0</v>
      </c>
      <c r="G2986">
        <f>'CLZ Pr'!X2986</f>
        <v>0</v>
      </c>
      <c r="H2986">
        <f>'CLZ Pr'!E2986</f>
        <v>0</v>
      </c>
      <c r="I2986">
        <f>'CLZ Pr'!U2986</f>
        <v>0</v>
      </c>
    </row>
    <row r="2987" spans="1:9">
      <c r="A2987" s="13" t="str">
        <f>IF('CLZ Pr'!C2987 = "", "", 'CLZ Pr'!C2987)</f>
        <v/>
      </c>
      <c r="B2987">
        <f>'CLZ Pr'!O2987</f>
        <v>0</v>
      </c>
      <c r="C2987" s="14">
        <f>'CLZ Pr'!H2987</f>
        <v>0</v>
      </c>
      <c r="D2987">
        <f>'CLZ Pr'!W2987</f>
        <v>0</v>
      </c>
      <c r="E2987">
        <f>'CLZ Pr'!B2987</f>
        <v>0</v>
      </c>
      <c r="F2987">
        <f>'CLZ Pr'!N2987</f>
        <v>0</v>
      </c>
      <c r="G2987">
        <f>'CLZ Pr'!X2987</f>
        <v>0</v>
      </c>
      <c r="H2987">
        <f>'CLZ Pr'!E2987</f>
        <v>0</v>
      </c>
      <c r="I2987">
        <f>'CLZ Pr'!U2987</f>
        <v>0</v>
      </c>
    </row>
    <row r="2988" spans="1:9">
      <c r="A2988" s="13" t="str">
        <f>IF('CLZ Pr'!C2988 = "", "", 'CLZ Pr'!C2988)</f>
        <v/>
      </c>
      <c r="B2988">
        <f>'CLZ Pr'!O2988</f>
        <v>0</v>
      </c>
      <c r="C2988" s="14">
        <f>'CLZ Pr'!H2988</f>
        <v>0</v>
      </c>
      <c r="D2988">
        <f>'CLZ Pr'!W2988</f>
        <v>0</v>
      </c>
      <c r="E2988">
        <f>'CLZ Pr'!B2988</f>
        <v>0</v>
      </c>
      <c r="F2988">
        <f>'CLZ Pr'!N2988</f>
        <v>0</v>
      </c>
      <c r="G2988">
        <f>'CLZ Pr'!X2988</f>
        <v>0</v>
      </c>
      <c r="H2988">
        <f>'CLZ Pr'!E2988</f>
        <v>0</v>
      </c>
      <c r="I2988">
        <f>'CLZ Pr'!U2988</f>
        <v>0</v>
      </c>
    </row>
    <row r="2989" spans="1:9">
      <c r="A2989" s="13" t="str">
        <f>IF('CLZ Pr'!C2989 = "", "", 'CLZ Pr'!C2989)</f>
        <v/>
      </c>
      <c r="B2989">
        <f>'CLZ Pr'!O2989</f>
        <v>0</v>
      </c>
      <c r="C2989" s="14">
        <f>'CLZ Pr'!H2989</f>
        <v>0</v>
      </c>
      <c r="D2989">
        <f>'CLZ Pr'!W2989</f>
        <v>0</v>
      </c>
      <c r="E2989">
        <f>'CLZ Pr'!B2989</f>
        <v>0</v>
      </c>
      <c r="F2989">
        <f>'CLZ Pr'!N2989</f>
        <v>0</v>
      </c>
      <c r="G2989">
        <f>'CLZ Pr'!X2989</f>
        <v>0</v>
      </c>
      <c r="H2989">
        <f>'CLZ Pr'!E2989</f>
        <v>0</v>
      </c>
      <c r="I2989">
        <f>'CLZ Pr'!U2989</f>
        <v>0</v>
      </c>
    </row>
    <row r="2990" spans="1:9">
      <c r="A2990" s="13" t="str">
        <f>IF('CLZ Pr'!C2990 = "", "", 'CLZ Pr'!C2990)</f>
        <v/>
      </c>
      <c r="B2990">
        <f>'CLZ Pr'!O2990</f>
        <v>0</v>
      </c>
      <c r="C2990" s="14">
        <f>'CLZ Pr'!H2990</f>
        <v>0</v>
      </c>
      <c r="D2990">
        <f>'CLZ Pr'!W2990</f>
        <v>0</v>
      </c>
      <c r="E2990">
        <f>'CLZ Pr'!B2990</f>
        <v>0</v>
      </c>
      <c r="F2990">
        <f>'CLZ Pr'!N2990</f>
        <v>0</v>
      </c>
      <c r="G2990">
        <f>'CLZ Pr'!X2990</f>
        <v>0</v>
      </c>
      <c r="H2990">
        <f>'CLZ Pr'!E2990</f>
        <v>0</v>
      </c>
      <c r="I2990">
        <f>'CLZ Pr'!U2990</f>
        <v>0</v>
      </c>
    </row>
    <row r="2991" spans="1:9">
      <c r="A2991" s="13" t="str">
        <f>IF('CLZ Pr'!C2991 = "", "", 'CLZ Pr'!C2991)</f>
        <v/>
      </c>
      <c r="B2991">
        <f>'CLZ Pr'!O2991</f>
        <v>0</v>
      </c>
      <c r="C2991" s="14">
        <f>'CLZ Pr'!H2991</f>
        <v>0</v>
      </c>
      <c r="D2991">
        <f>'CLZ Pr'!W2991</f>
        <v>0</v>
      </c>
      <c r="E2991">
        <f>'CLZ Pr'!B2991</f>
        <v>0</v>
      </c>
      <c r="F2991">
        <f>'CLZ Pr'!N2991</f>
        <v>0</v>
      </c>
      <c r="G2991">
        <f>'CLZ Pr'!X2991</f>
        <v>0</v>
      </c>
      <c r="H2991">
        <f>'CLZ Pr'!E2991</f>
        <v>0</v>
      </c>
      <c r="I2991">
        <f>'CLZ Pr'!U2991</f>
        <v>0</v>
      </c>
    </row>
    <row r="2992" spans="1:9">
      <c r="A2992" s="13" t="str">
        <f>IF('CLZ Pr'!C2992 = "", "", 'CLZ Pr'!C2992)</f>
        <v/>
      </c>
      <c r="B2992">
        <f>'CLZ Pr'!O2992</f>
        <v>0</v>
      </c>
      <c r="C2992" s="14">
        <f>'CLZ Pr'!H2992</f>
        <v>0</v>
      </c>
      <c r="D2992">
        <f>'CLZ Pr'!W2992</f>
        <v>0</v>
      </c>
      <c r="E2992">
        <f>'CLZ Pr'!B2992</f>
        <v>0</v>
      </c>
      <c r="F2992">
        <f>'CLZ Pr'!N2992</f>
        <v>0</v>
      </c>
      <c r="G2992">
        <f>'CLZ Pr'!X2992</f>
        <v>0</v>
      </c>
      <c r="H2992">
        <f>'CLZ Pr'!E2992</f>
        <v>0</v>
      </c>
      <c r="I2992">
        <f>'CLZ Pr'!U2992</f>
        <v>0</v>
      </c>
    </row>
    <row r="2993" spans="1:9">
      <c r="A2993" s="13" t="str">
        <f>IF('CLZ Pr'!C2993 = "", "", 'CLZ Pr'!C2993)</f>
        <v/>
      </c>
      <c r="B2993">
        <f>'CLZ Pr'!O2993</f>
        <v>0</v>
      </c>
      <c r="C2993" s="14">
        <f>'CLZ Pr'!H2993</f>
        <v>0</v>
      </c>
      <c r="D2993">
        <f>'CLZ Pr'!W2993</f>
        <v>0</v>
      </c>
      <c r="E2993">
        <f>'CLZ Pr'!B2993</f>
        <v>0</v>
      </c>
      <c r="F2993">
        <f>'CLZ Pr'!N2993</f>
        <v>0</v>
      </c>
      <c r="G2993">
        <f>'CLZ Pr'!X2993</f>
        <v>0</v>
      </c>
      <c r="H2993">
        <f>'CLZ Pr'!E2993</f>
        <v>0</v>
      </c>
      <c r="I2993">
        <f>'CLZ Pr'!U2993</f>
        <v>0</v>
      </c>
    </row>
    <row r="2994" spans="1:9">
      <c r="A2994" s="13" t="str">
        <f>IF('CLZ Pr'!C2994 = "", "", 'CLZ Pr'!C2994)</f>
        <v/>
      </c>
      <c r="B2994">
        <f>'CLZ Pr'!O2994</f>
        <v>0</v>
      </c>
      <c r="C2994" s="14">
        <f>'CLZ Pr'!H2994</f>
        <v>0</v>
      </c>
      <c r="D2994">
        <f>'CLZ Pr'!W2994</f>
        <v>0</v>
      </c>
      <c r="E2994">
        <f>'CLZ Pr'!B2994</f>
        <v>0</v>
      </c>
      <c r="F2994">
        <f>'CLZ Pr'!N2994</f>
        <v>0</v>
      </c>
      <c r="G2994">
        <f>'CLZ Pr'!X2994</f>
        <v>0</v>
      </c>
      <c r="H2994">
        <f>'CLZ Pr'!E2994</f>
        <v>0</v>
      </c>
      <c r="I2994">
        <f>'CLZ Pr'!U2994</f>
        <v>0</v>
      </c>
    </row>
    <row r="2995" spans="1:9">
      <c r="A2995" s="13" t="str">
        <f>IF('CLZ Pr'!C2995 = "", "", 'CLZ Pr'!C2995)</f>
        <v/>
      </c>
      <c r="B2995">
        <f>'CLZ Pr'!O2995</f>
        <v>0</v>
      </c>
      <c r="C2995" s="14">
        <f>'CLZ Pr'!H2995</f>
        <v>0</v>
      </c>
      <c r="D2995">
        <f>'CLZ Pr'!W2995</f>
        <v>0</v>
      </c>
      <c r="E2995">
        <f>'CLZ Pr'!B2995</f>
        <v>0</v>
      </c>
      <c r="F2995">
        <f>'CLZ Pr'!N2995</f>
        <v>0</v>
      </c>
      <c r="G2995">
        <f>'CLZ Pr'!X2995</f>
        <v>0</v>
      </c>
      <c r="H2995">
        <f>'CLZ Pr'!E2995</f>
        <v>0</v>
      </c>
      <c r="I2995">
        <f>'CLZ Pr'!U2995</f>
        <v>0</v>
      </c>
    </row>
    <row r="2996" spans="1:9">
      <c r="A2996" s="13" t="str">
        <f>IF('CLZ Pr'!C2996 = "", "", 'CLZ Pr'!C2996)</f>
        <v/>
      </c>
      <c r="B2996">
        <f>'CLZ Pr'!O2996</f>
        <v>0</v>
      </c>
      <c r="C2996" s="14">
        <f>'CLZ Pr'!H2996</f>
        <v>0</v>
      </c>
      <c r="D2996">
        <f>'CLZ Pr'!W2996</f>
        <v>0</v>
      </c>
      <c r="E2996">
        <f>'CLZ Pr'!B2996</f>
        <v>0</v>
      </c>
      <c r="F2996">
        <f>'CLZ Pr'!N2996</f>
        <v>0</v>
      </c>
      <c r="G2996">
        <f>'CLZ Pr'!X2996</f>
        <v>0</v>
      </c>
      <c r="H2996">
        <f>'CLZ Pr'!E2996</f>
        <v>0</v>
      </c>
      <c r="I2996">
        <f>'CLZ Pr'!U2996</f>
        <v>0</v>
      </c>
    </row>
    <row r="2997" spans="1:9">
      <c r="A2997" s="13" t="str">
        <f>IF('CLZ Pr'!C2997 = "", "", 'CLZ Pr'!C2997)</f>
        <v/>
      </c>
      <c r="B2997">
        <f>'CLZ Pr'!O2997</f>
        <v>0</v>
      </c>
      <c r="C2997" s="14">
        <f>'CLZ Pr'!H2997</f>
        <v>0</v>
      </c>
      <c r="D2997">
        <f>'CLZ Pr'!W2997</f>
        <v>0</v>
      </c>
      <c r="E2997">
        <f>'CLZ Pr'!B2997</f>
        <v>0</v>
      </c>
      <c r="F2997">
        <f>'CLZ Pr'!N2997</f>
        <v>0</v>
      </c>
      <c r="G2997">
        <f>'CLZ Pr'!X2997</f>
        <v>0</v>
      </c>
      <c r="H2997">
        <f>'CLZ Pr'!E2997</f>
        <v>0</v>
      </c>
      <c r="I2997">
        <f>'CLZ Pr'!U2997</f>
        <v>0</v>
      </c>
    </row>
    <row r="2998" spans="1:9">
      <c r="A2998" s="13" t="str">
        <f>IF('CLZ Pr'!C2998 = "", "", 'CLZ Pr'!C2998)</f>
        <v/>
      </c>
      <c r="B2998">
        <f>'CLZ Pr'!O2998</f>
        <v>0</v>
      </c>
      <c r="C2998" s="14">
        <f>'CLZ Pr'!H2998</f>
        <v>0</v>
      </c>
      <c r="D2998">
        <f>'CLZ Pr'!W2998</f>
        <v>0</v>
      </c>
      <c r="E2998">
        <f>'CLZ Pr'!B2998</f>
        <v>0</v>
      </c>
      <c r="F2998">
        <f>'CLZ Pr'!N2998</f>
        <v>0</v>
      </c>
      <c r="G2998">
        <f>'CLZ Pr'!X2998</f>
        <v>0</v>
      </c>
      <c r="H2998">
        <f>'CLZ Pr'!E2998</f>
        <v>0</v>
      </c>
      <c r="I2998">
        <f>'CLZ Pr'!U2998</f>
        <v>0</v>
      </c>
    </row>
    <row r="2999" spans="1:9">
      <c r="A2999" s="13" t="str">
        <f>IF('CLZ Pr'!C2999 = "", "", 'CLZ Pr'!C2999)</f>
        <v/>
      </c>
      <c r="B2999">
        <f>'CLZ Pr'!O2999</f>
        <v>0</v>
      </c>
      <c r="C2999" s="14">
        <f>'CLZ Pr'!H2999</f>
        <v>0</v>
      </c>
      <c r="D2999">
        <f>'CLZ Pr'!W2999</f>
        <v>0</v>
      </c>
      <c r="E2999">
        <f>'CLZ Pr'!B2999</f>
        <v>0</v>
      </c>
      <c r="F2999">
        <f>'CLZ Pr'!N2999</f>
        <v>0</v>
      </c>
      <c r="G2999">
        <f>'CLZ Pr'!X2999</f>
        <v>0</v>
      </c>
      <c r="H2999">
        <f>'CLZ Pr'!E2999</f>
        <v>0</v>
      </c>
      <c r="I2999">
        <f>'CLZ Pr'!U2999</f>
        <v>0</v>
      </c>
    </row>
    <row r="3000" spans="1:9">
      <c r="A3000" s="13" t="str">
        <f>IF('CLZ Pr'!C3000 = "", "", 'CLZ Pr'!C3000)</f>
        <v/>
      </c>
      <c r="B3000">
        <f>'CLZ Pr'!O3000</f>
        <v>0</v>
      </c>
      <c r="C3000" s="14">
        <f>'CLZ Pr'!H3000</f>
        <v>0</v>
      </c>
      <c r="D3000">
        <f>'CLZ Pr'!W3000</f>
        <v>0</v>
      </c>
      <c r="E3000">
        <f>'CLZ Pr'!B3000</f>
        <v>0</v>
      </c>
      <c r="F3000">
        <f>'CLZ Pr'!N3000</f>
        <v>0</v>
      </c>
      <c r="G3000">
        <f>'CLZ Pr'!X3000</f>
        <v>0</v>
      </c>
      <c r="H3000">
        <f>'CLZ Pr'!E3000</f>
        <v>0</v>
      </c>
      <c r="I3000">
        <f>'CLZ Pr'!U3000</f>
        <v>0</v>
      </c>
    </row>
    <row r="3001" spans="1:9">
      <c r="A3001" s="13" t="str">
        <f>IF('CLZ Pr'!C3001 = "", "", 'CLZ Pr'!C3001)</f>
        <v/>
      </c>
      <c r="B3001">
        <f>'CLZ Pr'!O3001</f>
        <v>0</v>
      </c>
      <c r="C3001" s="14">
        <f>'CLZ Pr'!H3001</f>
        <v>0</v>
      </c>
      <c r="D3001">
        <f>'CLZ Pr'!W3001</f>
        <v>0</v>
      </c>
      <c r="E3001">
        <f>'CLZ Pr'!B3001</f>
        <v>0</v>
      </c>
      <c r="F3001">
        <f>'CLZ Pr'!N3001</f>
        <v>0</v>
      </c>
      <c r="G3001">
        <f>'CLZ Pr'!X3001</f>
        <v>0</v>
      </c>
      <c r="H3001">
        <f>'CLZ Pr'!E3001</f>
        <v>0</v>
      </c>
      <c r="I3001">
        <f>'CLZ Pr'!U3001</f>
        <v>0</v>
      </c>
    </row>
    <row r="3002" spans="1:9">
      <c r="A3002" s="13" t="str">
        <f>IF('CLZ Pr'!C3002 = "", "", 'CLZ Pr'!C3002)</f>
        <v/>
      </c>
      <c r="B3002">
        <f>'CLZ Pr'!O3002</f>
        <v>0</v>
      </c>
      <c r="C3002" s="14">
        <f>'CLZ Pr'!H3002</f>
        <v>0</v>
      </c>
      <c r="D3002">
        <f>'CLZ Pr'!W3002</f>
        <v>0</v>
      </c>
      <c r="E3002">
        <f>'CLZ Pr'!B3002</f>
        <v>0</v>
      </c>
      <c r="F3002">
        <f>'CLZ Pr'!N3002</f>
        <v>0</v>
      </c>
      <c r="G3002">
        <f>'CLZ Pr'!X3002</f>
        <v>0</v>
      </c>
      <c r="H3002">
        <f>'CLZ Pr'!E3002</f>
        <v>0</v>
      </c>
      <c r="I3002">
        <f>'CLZ Pr'!U3002</f>
        <v>0</v>
      </c>
    </row>
    <row r="3003" spans="1:9">
      <c r="A3003" s="13" t="str">
        <f>IF('CLZ Pr'!C3003 = "", "", 'CLZ Pr'!C3003)</f>
        <v/>
      </c>
      <c r="B3003">
        <f>'CLZ Pr'!O3003</f>
        <v>0</v>
      </c>
      <c r="C3003" s="14">
        <f>'CLZ Pr'!H3003</f>
        <v>0</v>
      </c>
      <c r="D3003">
        <f>'CLZ Pr'!W3003</f>
        <v>0</v>
      </c>
      <c r="E3003">
        <f>'CLZ Pr'!B3003</f>
        <v>0</v>
      </c>
      <c r="F3003">
        <f>'CLZ Pr'!N3003</f>
        <v>0</v>
      </c>
      <c r="G3003">
        <f>'CLZ Pr'!X3003</f>
        <v>0</v>
      </c>
      <c r="H3003">
        <f>'CLZ Pr'!E3003</f>
        <v>0</v>
      </c>
      <c r="I3003">
        <f>'CLZ Pr'!U3003</f>
        <v>0</v>
      </c>
    </row>
    <row r="3004" spans="1:9">
      <c r="A3004" s="13" t="str">
        <f>IF('CLZ Pr'!C3004 = "", "", 'CLZ Pr'!C3004)</f>
        <v/>
      </c>
      <c r="B3004">
        <f>'CLZ Pr'!O3004</f>
        <v>0</v>
      </c>
      <c r="C3004" s="14">
        <f>'CLZ Pr'!H3004</f>
        <v>0</v>
      </c>
      <c r="D3004">
        <f>'CLZ Pr'!W3004</f>
        <v>0</v>
      </c>
      <c r="E3004">
        <f>'CLZ Pr'!B3004</f>
        <v>0</v>
      </c>
      <c r="F3004">
        <f>'CLZ Pr'!N3004</f>
        <v>0</v>
      </c>
      <c r="G3004">
        <f>'CLZ Pr'!X3004</f>
        <v>0</v>
      </c>
      <c r="H3004">
        <f>'CLZ Pr'!E3004</f>
        <v>0</v>
      </c>
      <c r="I3004">
        <f>'CLZ Pr'!U3004</f>
        <v>0</v>
      </c>
    </row>
    <row r="3005" spans="1:9">
      <c r="A3005" s="13" t="str">
        <f>IF('CLZ Pr'!C3005 = "", "", 'CLZ Pr'!C3005)</f>
        <v/>
      </c>
      <c r="B3005">
        <f>'CLZ Pr'!O3005</f>
        <v>0</v>
      </c>
      <c r="C3005" s="14">
        <f>'CLZ Pr'!H3005</f>
        <v>0</v>
      </c>
      <c r="D3005">
        <f>'CLZ Pr'!W3005</f>
        <v>0</v>
      </c>
      <c r="E3005">
        <f>'CLZ Pr'!B3005</f>
        <v>0</v>
      </c>
      <c r="F3005">
        <f>'CLZ Pr'!N3005</f>
        <v>0</v>
      </c>
      <c r="G3005">
        <f>'CLZ Pr'!X3005</f>
        <v>0</v>
      </c>
      <c r="H3005">
        <f>'CLZ Pr'!E3005</f>
        <v>0</v>
      </c>
      <c r="I3005">
        <f>'CLZ Pr'!U3005</f>
        <v>0</v>
      </c>
    </row>
    <row r="3006" spans="1:9">
      <c r="A3006" s="13" t="str">
        <f>IF('CLZ Pr'!C3006 = "", "", 'CLZ Pr'!C3006)</f>
        <v/>
      </c>
      <c r="B3006">
        <f>'CLZ Pr'!O3006</f>
        <v>0</v>
      </c>
      <c r="C3006" s="14">
        <f>'CLZ Pr'!H3006</f>
        <v>0</v>
      </c>
      <c r="D3006">
        <f>'CLZ Pr'!W3006</f>
        <v>0</v>
      </c>
      <c r="E3006">
        <f>'CLZ Pr'!B3006</f>
        <v>0</v>
      </c>
      <c r="F3006">
        <f>'CLZ Pr'!N3006</f>
        <v>0</v>
      </c>
      <c r="G3006">
        <f>'CLZ Pr'!X3006</f>
        <v>0</v>
      </c>
      <c r="H3006">
        <f>'CLZ Pr'!E3006</f>
        <v>0</v>
      </c>
      <c r="I3006">
        <f>'CLZ Pr'!U3006</f>
        <v>0</v>
      </c>
    </row>
    <row r="3007" spans="1:9">
      <c r="A3007" s="13" t="str">
        <f>IF('CLZ Pr'!C3007 = "", "", 'CLZ Pr'!C3007)</f>
        <v/>
      </c>
      <c r="B3007">
        <f>'CLZ Pr'!O3007</f>
        <v>0</v>
      </c>
      <c r="C3007" s="14">
        <f>'CLZ Pr'!H3007</f>
        <v>0</v>
      </c>
      <c r="D3007">
        <f>'CLZ Pr'!W3007</f>
        <v>0</v>
      </c>
      <c r="E3007">
        <f>'CLZ Pr'!B3007</f>
        <v>0</v>
      </c>
      <c r="F3007">
        <f>'CLZ Pr'!N3007</f>
        <v>0</v>
      </c>
      <c r="G3007">
        <f>'CLZ Pr'!X3007</f>
        <v>0</v>
      </c>
      <c r="H3007">
        <f>'CLZ Pr'!E3007</f>
        <v>0</v>
      </c>
      <c r="I3007">
        <f>'CLZ Pr'!U3007</f>
        <v>0</v>
      </c>
    </row>
    <row r="3008" spans="1:9">
      <c r="A3008" s="13" t="str">
        <f>IF('CLZ Pr'!C3008 = "", "", 'CLZ Pr'!C3008)</f>
        <v/>
      </c>
      <c r="B3008">
        <f>'CLZ Pr'!O3008</f>
        <v>0</v>
      </c>
      <c r="C3008" s="14">
        <f>'CLZ Pr'!H3008</f>
        <v>0</v>
      </c>
      <c r="D3008">
        <f>'CLZ Pr'!W3008</f>
        <v>0</v>
      </c>
      <c r="E3008">
        <f>'CLZ Pr'!B3008</f>
        <v>0</v>
      </c>
      <c r="F3008">
        <f>'CLZ Pr'!N3008</f>
        <v>0</v>
      </c>
      <c r="G3008">
        <f>'CLZ Pr'!X3008</f>
        <v>0</v>
      </c>
      <c r="H3008">
        <f>'CLZ Pr'!E3008</f>
        <v>0</v>
      </c>
      <c r="I3008">
        <f>'CLZ Pr'!U3008</f>
        <v>0</v>
      </c>
    </row>
    <row r="3009" spans="1:9">
      <c r="A3009" s="13" t="str">
        <f>IF('CLZ Pr'!C3009 = "", "", 'CLZ Pr'!C3009)</f>
        <v/>
      </c>
      <c r="B3009">
        <f>'CLZ Pr'!O3009</f>
        <v>0</v>
      </c>
      <c r="C3009" s="14">
        <f>'CLZ Pr'!H3009</f>
        <v>0</v>
      </c>
      <c r="D3009">
        <f>'CLZ Pr'!W3009</f>
        <v>0</v>
      </c>
      <c r="E3009">
        <f>'CLZ Pr'!B3009</f>
        <v>0</v>
      </c>
      <c r="F3009">
        <f>'CLZ Pr'!N3009</f>
        <v>0</v>
      </c>
      <c r="G3009">
        <f>'CLZ Pr'!X3009</f>
        <v>0</v>
      </c>
      <c r="H3009">
        <f>'CLZ Pr'!E3009</f>
        <v>0</v>
      </c>
      <c r="I3009">
        <f>'CLZ Pr'!U3009</f>
        <v>0</v>
      </c>
    </row>
    <row r="3010" spans="1:9">
      <c r="A3010" s="13" t="str">
        <f>IF('CLZ Pr'!C3010 = "", "", 'CLZ Pr'!C3010)</f>
        <v/>
      </c>
      <c r="B3010">
        <f>'CLZ Pr'!O3010</f>
        <v>0</v>
      </c>
      <c r="C3010" s="14">
        <f>'CLZ Pr'!H3010</f>
        <v>0</v>
      </c>
      <c r="D3010">
        <f>'CLZ Pr'!W3010</f>
        <v>0</v>
      </c>
      <c r="E3010">
        <f>'CLZ Pr'!B3010</f>
        <v>0</v>
      </c>
      <c r="F3010">
        <f>'CLZ Pr'!N3010</f>
        <v>0</v>
      </c>
      <c r="G3010">
        <f>'CLZ Pr'!X3010</f>
        <v>0</v>
      </c>
      <c r="H3010">
        <f>'CLZ Pr'!E3010</f>
        <v>0</v>
      </c>
      <c r="I3010">
        <f>'CLZ Pr'!U3010</f>
        <v>0</v>
      </c>
    </row>
    <row r="3011" spans="1:9">
      <c r="A3011" s="13" t="str">
        <f>IF('CLZ Pr'!C3011 = "", "", 'CLZ Pr'!C3011)</f>
        <v/>
      </c>
      <c r="B3011">
        <f>'CLZ Pr'!O3011</f>
        <v>0</v>
      </c>
      <c r="C3011" s="14">
        <f>'CLZ Pr'!H3011</f>
        <v>0</v>
      </c>
      <c r="D3011">
        <f>'CLZ Pr'!W3011</f>
        <v>0</v>
      </c>
      <c r="E3011">
        <f>'CLZ Pr'!B3011</f>
        <v>0</v>
      </c>
      <c r="F3011">
        <f>'CLZ Pr'!N3011</f>
        <v>0</v>
      </c>
      <c r="G3011">
        <f>'CLZ Pr'!X3011</f>
        <v>0</v>
      </c>
      <c r="H3011">
        <f>'CLZ Pr'!E3011</f>
        <v>0</v>
      </c>
      <c r="I3011">
        <f>'CLZ Pr'!U3011</f>
        <v>0</v>
      </c>
    </row>
    <row r="3012" spans="1:9">
      <c r="A3012" s="13" t="str">
        <f>IF('CLZ Pr'!C3012 = "", "", 'CLZ Pr'!C3012)</f>
        <v/>
      </c>
      <c r="B3012">
        <f>'CLZ Pr'!O3012</f>
        <v>0</v>
      </c>
      <c r="C3012" s="14">
        <f>'CLZ Pr'!H3012</f>
        <v>0</v>
      </c>
      <c r="D3012">
        <f>'CLZ Pr'!W3012</f>
        <v>0</v>
      </c>
      <c r="E3012">
        <f>'CLZ Pr'!B3012</f>
        <v>0</v>
      </c>
      <c r="F3012">
        <f>'CLZ Pr'!N3012</f>
        <v>0</v>
      </c>
      <c r="G3012">
        <f>'CLZ Pr'!X3012</f>
        <v>0</v>
      </c>
      <c r="H3012">
        <f>'CLZ Pr'!E3012</f>
        <v>0</v>
      </c>
      <c r="I3012">
        <f>'CLZ Pr'!U3012</f>
        <v>0</v>
      </c>
    </row>
    <row r="3013" spans="1:9">
      <c r="A3013" s="13" t="str">
        <f>IF('CLZ Pr'!C3013 = "", "", 'CLZ Pr'!C3013)</f>
        <v/>
      </c>
      <c r="B3013">
        <f>'CLZ Pr'!O3013</f>
        <v>0</v>
      </c>
      <c r="C3013" s="14">
        <f>'CLZ Pr'!H3013</f>
        <v>0</v>
      </c>
      <c r="D3013">
        <f>'CLZ Pr'!W3013</f>
        <v>0</v>
      </c>
      <c r="E3013">
        <f>'CLZ Pr'!B3013</f>
        <v>0</v>
      </c>
      <c r="F3013">
        <f>'CLZ Pr'!N3013</f>
        <v>0</v>
      </c>
      <c r="G3013">
        <f>'CLZ Pr'!X3013</f>
        <v>0</v>
      </c>
      <c r="H3013">
        <f>'CLZ Pr'!E3013</f>
        <v>0</v>
      </c>
      <c r="I3013">
        <f>'CLZ Pr'!U3013</f>
        <v>0</v>
      </c>
    </row>
    <row r="3014" spans="1:9">
      <c r="A3014" s="13" t="str">
        <f>IF('CLZ Pr'!C3014 = "", "", 'CLZ Pr'!C3014)</f>
        <v/>
      </c>
      <c r="B3014">
        <f>'CLZ Pr'!O3014</f>
        <v>0</v>
      </c>
      <c r="C3014" s="14">
        <f>'CLZ Pr'!H3014</f>
        <v>0</v>
      </c>
      <c r="D3014">
        <f>'CLZ Pr'!W3014</f>
        <v>0</v>
      </c>
      <c r="E3014">
        <f>'CLZ Pr'!B3014</f>
        <v>0</v>
      </c>
      <c r="F3014">
        <f>'CLZ Pr'!N3014</f>
        <v>0</v>
      </c>
      <c r="G3014">
        <f>'CLZ Pr'!X3014</f>
        <v>0</v>
      </c>
      <c r="H3014">
        <f>'CLZ Pr'!E3014</f>
        <v>0</v>
      </c>
      <c r="I3014">
        <f>'CLZ Pr'!U3014</f>
        <v>0</v>
      </c>
    </row>
    <row r="3015" spans="1:9">
      <c r="A3015" s="13" t="str">
        <f>IF('CLZ Pr'!C3015 = "", "", 'CLZ Pr'!C3015)</f>
        <v/>
      </c>
      <c r="B3015">
        <f>'CLZ Pr'!O3015</f>
        <v>0</v>
      </c>
      <c r="C3015" s="14">
        <f>'CLZ Pr'!H3015</f>
        <v>0</v>
      </c>
      <c r="D3015">
        <f>'CLZ Pr'!W3015</f>
        <v>0</v>
      </c>
      <c r="E3015">
        <f>'CLZ Pr'!B3015</f>
        <v>0</v>
      </c>
      <c r="F3015">
        <f>'CLZ Pr'!N3015</f>
        <v>0</v>
      </c>
      <c r="G3015">
        <f>'CLZ Pr'!X3015</f>
        <v>0</v>
      </c>
      <c r="H3015">
        <f>'CLZ Pr'!E3015</f>
        <v>0</v>
      </c>
      <c r="I3015">
        <f>'CLZ Pr'!U3015</f>
        <v>0</v>
      </c>
    </row>
    <row r="3016" spans="1:9">
      <c r="A3016" s="13" t="str">
        <f>IF('CLZ Pr'!C3016 = "", "", 'CLZ Pr'!C3016)</f>
        <v/>
      </c>
      <c r="B3016">
        <f>'CLZ Pr'!O3016</f>
        <v>0</v>
      </c>
      <c r="C3016" s="14">
        <f>'CLZ Pr'!H3016</f>
        <v>0</v>
      </c>
      <c r="D3016">
        <f>'CLZ Pr'!W3016</f>
        <v>0</v>
      </c>
      <c r="E3016">
        <f>'CLZ Pr'!B3016</f>
        <v>0</v>
      </c>
      <c r="F3016">
        <f>'CLZ Pr'!N3016</f>
        <v>0</v>
      </c>
      <c r="G3016">
        <f>'CLZ Pr'!X3016</f>
        <v>0</v>
      </c>
      <c r="H3016">
        <f>'CLZ Pr'!E3016</f>
        <v>0</v>
      </c>
      <c r="I3016">
        <f>'CLZ Pr'!U3016</f>
        <v>0</v>
      </c>
    </row>
    <row r="3017" spans="1:9">
      <c r="A3017" s="13" t="str">
        <f>IF('CLZ Pr'!C3017 = "", "", 'CLZ Pr'!C3017)</f>
        <v/>
      </c>
      <c r="B3017">
        <f>'CLZ Pr'!O3017</f>
        <v>0</v>
      </c>
      <c r="C3017" s="14">
        <f>'CLZ Pr'!H3017</f>
        <v>0</v>
      </c>
      <c r="D3017">
        <f>'CLZ Pr'!W3017</f>
        <v>0</v>
      </c>
      <c r="E3017">
        <f>'CLZ Pr'!B3017</f>
        <v>0</v>
      </c>
      <c r="F3017">
        <f>'CLZ Pr'!N3017</f>
        <v>0</v>
      </c>
      <c r="G3017">
        <f>'CLZ Pr'!X3017</f>
        <v>0</v>
      </c>
      <c r="H3017">
        <f>'CLZ Pr'!E3017</f>
        <v>0</v>
      </c>
      <c r="I3017">
        <f>'CLZ Pr'!U3017</f>
        <v>0</v>
      </c>
    </row>
    <row r="3018" spans="1:9">
      <c r="A3018" s="13" t="str">
        <f>IF('CLZ Pr'!C3018 = "", "", 'CLZ Pr'!C3018)</f>
        <v/>
      </c>
      <c r="B3018">
        <f>'CLZ Pr'!O3018</f>
        <v>0</v>
      </c>
      <c r="C3018" s="14">
        <f>'CLZ Pr'!H3018</f>
        <v>0</v>
      </c>
      <c r="D3018">
        <f>'CLZ Pr'!W3018</f>
        <v>0</v>
      </c>
      <c r="E3018">
        <f>'CLZ Pr'!B3018</f>
        <v>0</v>
      </c>
      <c r="F3018">
        <f>'CLZ Pr'!N3018</f>
        <v>0</v>
      </c>
      <c r="G3018">
        <f>'CLZ Pr'!X3018</f>
        <v>0</v>
      </c>
      <c r="H3018">
        <f>'CLZ Pr'!E3018</f>
        <v>0</v>
      </c>
      <c r="I3018">
        <f>'CLZ Pr'!U3018</f>
        <v>0</v>
      </c>
    </row>
    <row r="3019" spans="1:9">
      <c r="A3019" s="13" t="str">
        <f>IF('CLZ Pr'!C3019 = "", "", 'CLZ Pr'!C3019)</f>
        <v/>
      </c>
      <c r="B3019">
        <f>'CLZ Pr'!O3019</f>
        <v>0</v>
      </c>
      <c r="C3019" s="14">
        <f>'CLZ Pr'!H3019</f>
        <v>0</v>
      </c>
      <c r="D3019">
        <f>'CLZ Pr'!W3019</f>
        <v>0</v>
      </c>
      <c r="E3019">
        <f>'CLZ Pr'!B3019</f>
        <v>0</v>
      </c>
      <c r="F3019">
        <f>'CLZ Pr'!N3019</f>
        <v>0</v>
      </c>
      <c r="G3019">
        <f>'CLZ Pr'!X3019</f>
        <v>0</v>
      </c>
      <c r="H3019">
        <f>'CLZ Pr'!E3019</f>
        <v>0</v>
      </c>
      <c r="I3019">
        <f>'CLZ Pr'!U3019</f>
        <v>0</v>
      </c>
    </row>
    <row r="3020" spans="1:9">
      <c r="A3020" s="13" t="str">
        <f>IF('CLZ Pr'!C3020 = "", "", 'CLZ Pr'!C3020)</f>
        <v/>
      </c>
      <c r="B3020">
        <f>'CLZ Pr'!O3020</f>
        <v>0</v>
      </c>
      <c r="C3020" s="14">
        <f>'CLZ Pr'!H3020</f>
        <v>0</v>
      </c>
      <c r="D3020">
        <f>'CLZ Pr'!W3020</f>
        <v>0</v>
      </c>
      <c r="E3020">
        <f>'CLZ Pr'!B3020</f>
        <v>0</v>
      </c>
      <c r="F3020">
        <f>'CLZ Pr'!N3020</f>
        <v>0</v>
      </c>
      <c r="G3020">
        <f>'CLZ Pr'!X3020</f>
        <v>0</v>
      </c>
      <c r="H3020">
        <f>'CLZ Pr'!E3020</f>
        <v>0</v>
      </c>
      <c r="I3020">
        <f>'CLZ Pr'!U3020</f>
        <v>0</v>
      </c>
    </row>
    <row r="3021" spans="1:9">
      <c r="A3021" s="13" t="str">
        <f>IF('CLZ Pr'!C3021 = "", "", 'CLZ Pr'!C3021)</f>
        <v/>
      </c>
      <c r="B3021">
        <f>'CLZ Pr'!O3021</f>
        <v>0</v>
      </c>
      <c r="C3021" s="14">
        <f>'CLZ Pr'!H3021</f>
        <v>0</v>
      </c>
      <c r="D3021">
        <f>'CLZ Pr'!W3021</f>
        <v>0</v>
      </c>
      <c r="E3021">
        <f>'CLZ Pr'!B3021</f>
        <v>0</v>
      </c>
      <c r="F3021">
        <f>'CLZ Pr'!N3021</f>
        <v>0</v>
      </c>
      <c r="G3021">
        <f>'CLZ Pr'!X3021</f>
        <v>0</v>
      </c>
      <c r="H3021">
        <f>'CLZ Pr'!E3021</f>
        <v>0</v>
      </c>
      <c r="I3021">
        <f>'CLZ Pr'!U3021</f>
        <v>0</v>
      </c>
    </row>
    <row r="3022" spans="1:9">
      <c r="A3022" s="13" t="str">
        <f>IF('CLZ Pr'!C3022 = "", "", 'CLZ Pr'!C3022)</f>
        <v/>
      </c>
      <c r="B3022">
        <f>'CLZ Pr'!O3022</f>
        <v>0</v>
      </c>
      <c r="C3022" s="14">
        <f>'CLZ Pr'!H3022</f>
        <v>0</v>
      </c>
      <c r="D3022">
        <f>'CLZ Pr'!W3022</f>
        <v>0</v>
      </c>
      <c r="E3022">
        <f>'CLZ Pr'!B3022</f>
        <v>0</v>
      </c>
      <c r="F3022">
        <f>'CLZ Pr'!N3022</f>
        <v>0</v>
      </c>
      <c r="G3022">
        <f>'CLZ Pr'!X3022</f>
        <v>0</v>
      </c>
      <c r="H3022">
        <f>'CLZ Pr'!E3022</f>
        <v>0</v>
      </c>
      <c r="I3022">
        <f>'CLZ Pr'!U3022</f>
        <v>0</v>
      </c>
    </row>
    <row r="3023" spans="1:9">
      <c r="A3023" s="13" t="str">
        <f>IF('CLZ Pr'!C3023 = "", "", 'CLZ Pr'!C3023)</f>
        <v/>
      </c>
      <c r="B3023">
        <f>'CLZ Pr'!O3023</f>
        <v>0</v>
      </c>
      <c r="C3023" s="14">
        <f>'CLZ Pr'!H3023</f>
        <v>0</v>
      </c>
      <c r="D3023">
        <f>'CLZ Pr'!W3023</f>
        <v>0</v>
      </c>
      <c r="E3023">
        <f>'CLZ Pr'!B3023</f>
        <v>0</v>
      </c>
      <c r="F3023">
        <f>'CLZ Pr'!N3023</f>
        <v>0</v>
      </c>
      <c r="G3023">
        <f>'CLZ Pr'!X3023</f>
        <v>0</v>
      </c>
      <c r="H3023">
        <f>'CLZ Pr'!E3023</f>
        <v>0</v>
      </c>
      <c r="I3023">
        <f>'CLZ Pr'!U3023</f>
        <v>0</v>
      </c>
    </row>
    <row r="3024" spans="1:9">
      <c r="A3024" s="13" t="str">
        <f>IF('CLZ Pr'!C3024 = "", "", 'CLZ Pr'!C3024)</f>
        <v/>
      </c>
      <c r="B3024">
        <f>'CLZ Pr'!O3024</f>
        <v>0</v>
      </c>
      <c r="C3024" s="14">
        <f>'CLZ Pr'!H3024</f>
        <v>0</v>
      </c>
      <c r="D3024">
        <f>'CLZ Pr'!W3024</f>
        <v>0</v>
      </c>
      <c r="E3024">
        <f>'CLZ Pr'!B3024</f>
        <v>0</v>
      </c>
      <c r="F3024">
        <f>'CLZ Pr'!N3024</f>
        <v>0</v>
      </c>
      <c r="G3024">
        <f>'CLZ Pr'!X3024</f>
        <v>0</v>
      </c>
      <c r="H3024">
        <f>'CLZ Pr'!E3024</f>
        <v>0</v>
      </c>
      <c r="I3024">
        <f>'CLZ Pr'!U3024</f>
        <v>0</v>
      </c>
    </row>
    <row r="3025" spans="1:9">
      <c r="A3025" s="13" t="str">
        <f>IF('CLZ Pr'!C3025 = "", "", 'CLZ Pr'!C3025)</f>
        <v/>
      </c>
      <c r="B3025">
        <f>'CLZ Pr'!O3025</f>
        <v>0</v>
      </c>
      <c r="C3025" s="14">
        <f>'CLZ Pr'!H3025</f>
        <v>0</v>
      </c>
      <c r="D3025">
        <f>'CLZ Pr'!W3025</f>
        <v>0</v>
      </c>
      <c r="E3025">
        <f>'CLZ Pr'!B3025</f>
        <v>0</v>
      </c>
      <c r="F3025">
        <f>'CLZ Pr'!N3025</f>
        <v>0</v>
      </c>
      <c r="G3025">
        <f>'CLZ Pr'!X3025</f>
        <v>0</v>
      </c>
      <c r="H3025">
        <f>'CLZ Pr'!E3025</f>
        <v>0</v>
      </c>
      <c r="I3025">
        <f>'CLZ Pr'!U3025</f>
        <v>0</v>
      </c>
    </row>
    <row r="3026" spans="1:9">
      <c r="A3026" s="13" t="str">
        <f>IF('CLZ Pr'!C3026 = "", "", 'CLZ Pr'!C3026)</f>
        <v/>
      </c>
      <c r="B3026">
        <f>'CLZ Pr'!O3026</f>
        <v>0</v>
      </c>
      <c r="C3026" s="14">
        <f>'CLZ Pr'!H3026</f>
        <v>0</v>
      </c>
      <c r="D3026">
        <f>'CLZ Pr'!W3026</f>
        <v>0</v>
      </c>
      <c r="E3026">
        <f>'CLZ Pr'!B3026</f>
        <v>0</v>
      </c>
      <c r="F3026">
        <f>'CLZ Pr'!N3026</f>
        <v>0</v>
      </c>
      <c r="G3026">
        <f>'CLZ Pr'!X3026</f>
        <v>0</v>
      </c>
      <c r="H3026">
        <f>'CLZ Pr'!E3026</f>
        <v>0</v>
      </c>
      <c r="I3026">
        <f>'CLZ Pr'!U3026</f>
        <v>0</v>
      </c>
    </row>
    <row r="3027" spans="1:9">
      <c r="A3027" s="13" t="str">
        <f>IF('CLZ Pr'!C3027 = "", "", 'CLZ Pr'!C3027)</f>
        <v/>
      </c>
      <c r="B3027">
        <f>'CLZ Pr'!O3027</f>
        <v>0</v>
      </c>
      <c r="C3027" s="14">
        <f>'CLZ Pr'!H3027</f>
        <v>0</v>
      </c>
      <c r="D3027">
        <f>'CLZ Pr'!W3027</f>
        <v>0</v>
      </c>
      <c r="E3027">
        <f>'CLZ Pr'!B3027</f>
        <v>0</v>
      </c>
      <c r="F3027">
        <f>'CLZ Pr'!N3027</f>
        <v>0</v>
      </c>
      <c r="G3027">
        <f>'CLZ Pr'!X3027</f>
        <v>0</v>
      </c>
      <c r="H3027">
        <f>'CLZ Pr'!E3027</f>
        <v>0</v>
      </c>
      <c r="I3027">
        <f>'CLZ Pr'!U3027</f>
        <v>0</v>
      </c>
    </row>
    <row r="3028" spans="1:9">
      <c r="A3028" s="13" t="str">
        <f>IF('CLZ Pr'!C3028 = "", "", 'CLZ Pr'!C3028)</f>
        <v/>
      </c>
      <c r="B3028">
        <f>'CLZ Pr'!O3028</f>
        <v>0</v>
      </c>
      <c r="C3028" s="14">
        <f>'CLZ Pr'!H3028</f>
        <v>0</v>
      </c>
      <c r="D3028">
        <f>'CLZ Pr'!W3028</f>
        <v>0</v>
      </c>
      <c r="E3028">
        <f>'CLZ Pr'!B3028</f>
        <v>0</v>
      </c>
      <c r="F3028">
        <f>'CLZ Pr'!N3028</f>
        <v>0</v>
      </c>
      <c r="G3028">
        <f>'CLZ Pr'!X3028</f>
        <v>0</v>
      </c>
      <c r="H3028">
        <f>'CLZ Pr'!E3028</f>
        <v>0</v>
      </c>
      <c r="I3028">
        <f>'CLZ Pr'!U3028</f>
        <v>0</v>
      </c>
    </row>
    <row r="3029" spans="1:9">
      <c r="A3029" s="13" t="str">
        <f>IF('CLZ Pr'!C3029 = "", "", 'CLZ Pr'!C3029)</f>
        <v/>
      </c>
      <c r="B3029">
        <f>'CLZ Pr'!O3029</f>
        <v>0</v>
      </c>
      <c r="C3029" s="14">
        <f>'CLZ Pr'!H3029</f>
        <v>0</v>
      </c>
      <c r="D3029">
        <f>'CLZ Pr'!W3029</f>
        <v>0</v>
      </c>
      <c r="E3029">
        <f>'CLZ Pr'!B3029</f>
        <v>0</v>
      </c>
      <c r="F3029">
        <f>'CLZ Pr'!N3029</f>
        <v>0</v>
      </c>
      <c r="G3029">
        <f>'CLZ Pr'!X3029</f>
        <v>0</v>
      </c>
      <c r="H3029">
        <f>'CLZ Pr'!E3029</f>
        <v>0</v>
      </c>
      <c r="I3029">
        <f>'CLZ Pr'!U3029</f>
        <v>0</v>
      </c>
    </row>
    <row r="3030" spans="1:9">
      <c r="A3030" s="13" t="str">
        <f>IF('CLZ Pr'!C3030 = "", "", 'CLZ Pr'!C3030)</f>
        <v/>
      </c>
      <c r="B3030">
        <f>'CLZ Pr'!O3030</f>
        <v>0</v>
      </c>
      <c r="C3030" s="14">
        <f>'CLZ Pr'!H3030</f>
        <v>0</v>
      </c>
      <c r="D3030">
        <f>'CLZ Pr'!W3030</f>
        <v>0</v>
      </c>
      <c r="E3030">
        <f>'CLZ Pr'!B3030</f>
        <v>0</v>
      </c>
      <c r="F3030">
        <f>'CLZ Pr'!N3030</f>
        <v>0</v>
      </c>
      <c r="G3030">
        <f>'CLZ Pr'!X3030</f>
        <v>0</v>
      </c>
      <c r="H3030">
        <f>'CLZ Pr'!E3030</f>
        <v>0</v>
      </c>
      <c r="I3030">
        <f>'CLZ Pr'!U3030</f>
        <v>0</v>
      </c>
    </row>
    <row r="3031" spans="1:9">
      <c r="A3031" s="13" t="str">
        <f>IF('CLZ Pr'!C3031 = "", "", 'CLZ Pr'!C3031)</f>
        <v/>
      </c>
      <c r="B3031">
        <f>'CLZ Pr'!O3031</f>
        <v>0</v>
      </c>
      <c r="C3031" s="14">
        <f>'CLZ Pr'!H3031</f>
        <v>0</v>
      </c>
      <c r="D3031">
        <f>'CLZ Pr'!W3031</f>
        <v>0</v>
      </c>
      <c r="E3031">
        <f>'CLZ Pr'!B3031</f>
        <v>0</v>
      </c>
      <c r="F3031">
        <f>'CLZ Pr'!N3031</f>
        <v>0</v>
      </c>
      <c r="G3031">
        <f>'CLZ Pr'!X3031</f>
        <v>0</v>
      </c>
      <c r="H3031">
        <f>'CLZ Pr'!E3031</f>
        <v>0</v>
      </c>
      <c r="I3031">
        <f>'CLZ Pr'!U3031</f>
        <v>0</v>
      </c>
    </row>
    <row r="3032" spans="1:9">
      <c r="A3032" s="13" t="str">
        <f>IF('CLZ Pr'!C3032 = "", "", 'CLZ Pr'!C3032)</f>
        <v/>
      </c>
      <c r="B3032">
        <f>'CLZ Pr'!O3032</f>
        <v>0</v>
      </c>
      <c r="C3032" s="14">
        <f>'CLZ Pr'!H3032</f>
        <v>0</v>
      </c>
      <c r="D3032">
        <f>'CLZ Pr'!W3032</f>
        <v>0</v>
      </c>
      <c r="E3032">
        <f>'CLZ Pr'!B3032</f>
        <v>0</v>
      </c>
      <c r="F3032">
        <f>'CLZ Pr'!N3032</f>
        <v>0</v>
      </c>
      <c r="G3032">
        <f>'CLZ Pr'!X3032</f>
        <v>0</v>
      </c>
      <c r="H3032">
        <f>'CLZ Pr'!E3032</f>
        <v>0</v>
      </c>
      <c r="I3032">
        <f>'CLZ Pr'!U3032</f>
        <v>0</v>
      </c>
    </row>
    <row r="3033" spans="1:9">
      <c r="A3033" s="13" t="str">
        <f>IF('CLZ Pr'!C3033 = "", "", 'CLZ Pr'!C3033)</f>
        <v/>
      </c>
      <c r="B3033">
        <f>'CLZ Pr'!O3033</f>
        <v>0</v>
      </c>
      <c r="C3033" s="14">
        <f>'CLZ Pr'!H3033</f>
        <v>0</v>
      </c>
      <c r="D3033">
        <f>'CLZ Pr'!W3033</f>
        <v>0</v>
      </c>
      <c r="E3033">
        <f>'CLZ Pr'!B3033</f>
        <v>0</v>
      </c>
      <c r="F3033">
        <f>'CLZ Pr'!N3033</f>
        <v>0</v>
      </c>
      <c r="G3033">
        <f>'CLZ Pr'!X3033</f>
        <v>0</v>
      </c>
      <c r="H3033">
        <f>'CLZ Pr'!E3033</f>
        <v>0</v>
      </c>
      <c r="I3033">
        <f>'CLZ Pr'!U3033</f>
        <v>0</v>
      </c>
    </row>
    <row r="3034" spans="1:9">
      <c r="A3034" s="13" t="str">
        <f>IF('CLZ Pr'!C3034 = "", "", 'CLZ Pr'!C3034)</f>
        <v/>
      </c>
      <c r="B3034">
        <f>'CLZ Pr'!O3034</f>
        <v>0</v>
      </c>
      <c r="C3034" s="14">
        <f>'CLZ Pr'!H3034</f>
        <v>0</v>
      </c>
      <c r="D3034">
        <f>'CLZ Pr'!W3034</f>
        <v>0</v>
      </c>
      <c r="E3034">
        <f>'CLZ Pr'!B3034</f>
        <v>0</v>
      </c>
      <c r="F3034">
        <f>'CLZ Pr'!N3034</f>
        <v>0</v>
      </c>
      <c r="G3034">
        <f>'CLZ Pr'!X3034</f>
        <v>0</v>
      </c>
      <c r="H3034">
        <f>'CLZ Pr'!E3034</f>
        <v>0</v>
      </c>
      <c r="I3034">
        <f>'CLZ Pr'!U3034</f>
        <v>0</v>
      </c>
    </row>
    <row r="3035" spans="1:9">
      <c r="A3035" s="13" t="str">
        <f>IF('CLZ Pr'!C3035 = "", "", 'CLZ Pr'!C3035)</f>
        <v/>
      </c>
      <c r="B3035">
        <f>'CLZ Pr'!O3035</f>
        <v>0</v>
      </c>
      <c r="C3035" s="14">
        <f>'CLZ Pr'!H3035</f>
        <v>0</v>
      </c>
      <c r="D3035">
        <f>'CLZ Pr'!W3035</f>
        <v>0</v>
      </c>
      <c r="E3035">
        <f>'CLZ Pr'!B3035</f>
        <v>0</v>
      </c>
      <c r="F3035">
        <f>'CLZ Pr'!N3035</f>
        <v>0</v>
      </c>
      <c r="G3035">
        <f>'CLZ Pr'!X3035</f>
        <v>0</v>
      </c>
      <c r="H3035">
        <f>'CLZ Pr'!E3035</f>
        <v>0</v>
      </c>
      <c r="I3035">
        <f>'CLZ Pr'!U3035</f>
        <v>0</v>
      </c>
    </row>
    <row r="3036" spans="1:9">
      <c r="A3036" s="13" t="str">
        <f>IF('CLZ Pr'!C3036 = "", "", 'CLZ Pr'!C3036)</f>
        <v/>
      </c>
      <c r="B3036">
        <f>'CLZ Pr'!O3036</f>
        <v>0</v>
      </c>
      <c r="C3036" s="14">
        <f>'CLZ Pr'!H3036</f>
        <v>0</v>
      </c>
      <c r="D3036">
        <f>'CLZ Pr'!W3036</f>
        <v>0</v>
      </c>
      <c r="E3036">
        <f>'CLZ Pr'!B3036</f>
        <v>0</v>
      </c>
      <c r="F3036">
        <f>'CLZ Pr'!N3036</f>
        <v>0</v>
      </c>
      <c r="G3036">
        <f>'CLZ Pr'!X3036</f>
        <v>0</v>
      </c>
      <c r="H3036">
        <f>'CLZ Pr'!E3036</f>
        <v>0</v>
      </c>
      <c r="I3036">
        <f>'CLZ Pr'!U3036</f>
        <v>0</v>
      </c>
    </row>
    <row r="3037" spans="1:9">
      <c r="A3037" s="13" t="str">
        <f>IF('CLZ Pr'!C3037 = "", "", 'CLZ Pr'!C3037)</f>
        <v/>
      </c>
      <c r="B3037">
        <f>'CLZ Pr'!O3037</f>
        <v>0</v>
      </c>
      <c r="C3037" s="14">
        <f>'CLZ Pr'!H3037</f>
        <v>0</v>
      </c>
      <c r="D3037">
        <f>'CLZ Pr'!W3037</f>
        <v>0</v>
      </c>
      <c r="E3037">
        <f>'CLZ Pr'!B3037</f>
        <v>0</v>
      </c>
      <c r="F3037">
        <f>'CLZ Pr'!N3037</f>
        <v>0</v>
      </c>
      <c r="G3037">
        <f>'CLZ Pr'!X3037</f>
        <v>0</v>
      </c>
      <c r="H3037">
        <f>'CLZ Pr'!E3037</f>
        <v>0</v>
      </c>
      <c r="I3037">
        <f>'CLZ Pr'!U3037</f>
        <v>0</v>
      </c>
    </row>
    <row r="3038" spans="1:9">
      <c r="A3038" s="13" t="str">
        <f>IF('CLZ Pr'!C3038 = "", "", 'CLZ Pr'!C3038)</f>
        <v/>
      </c>
      <c r="B3038">
        <f>'CLZ Pr'!O3038</f>
        <v>0</v>
      </c>
      <c r="C3038" s="14">
        <f>'CLZ Pr'!H3038</f>
        <v>0</v>
      </c>
      <c r="D3038">
        <f>'CLZ Pr'!W3038</f>
        <v>0</v>
      </c>
      <c r="E3038">
        <f>'CLZ Pr'!B3038</f>
        <v>0</v>
      </c>
      <c r="F3038">
        <f>'CLZ Pr'!N3038</f>
        <v>0</v>
      </c>
      <c r="G3038">
        <f>'CLZ Pr'!X3038</f>
        <v>0</v>
      </c>
      <c r="H3038">
        <f>'CLZ Pr'!E3038</f>
        <v>0</v>
      </c>
      <c r="I3038">
        <f>'CLZ Pr'!U3038</f>
        <v>0</v>
      </c>
    </row>
    <row r="3039" spans="1:9">
      <c r="A3039" s="13" t="str">
        <f>IF('CLZ Pr'!C3039 = "", "", 'CLZ Pr'!C3039)</f>
        <v/>
      </c>
      <c r="B3039">
        <f>'CLZ Pr'!O3039</f>
        <v>0</v>
      </c>
      <c r="C3039" s="14">
        <f>'CLZ Pr'!H3039</f>
        <v>0</v>
      </c>
      <c r="D3039">
        <f>'CLZ Pr'!W3039</f>
        <v>0</v>
      </c>
      <c r="E3039">
        <f>'CLZ Pr'!B3039</f>
        <v>0</v>
      </c>
      <c r="F3039">
        <f>'CLZ Pr'!N3039</f>
        <v>0</v>
      </c>
      <c r="G3039">
        <f>'CLZ Pr'!X3039</f>
        <v>0</v>
      </c>
      <c r="H3039">
        <f>'CLZ Pr'!E3039</f>
        <v>0</v>
      </c>
      <c r="I3039">
        <f>'CLZ Pr'!U3039</f>
        <v>0</v>
      </c>
    </row>
    <row r="3040" spans="1:9">
      <c r="A3040" s="13" t="str">
        <f>IF('CLZ Pr'!C3040 = "", "", 'CLZ Pr'!C3040)</f>
        <v/>
      </c>
      <c r="B3040">
        <f>'CLZ Pr'!O3040</f>
        <v>0</v>
      </c>
      <c r="C3040" s="14">
        <f>'CLZ Pr'!H3040</f>
        <v>0</v>
      </c>
      <c r="D3040">
        <f>'CLZ Pr'!W3040</f>
        <v>0</v>
      </c>
      <c r="E3040">
        <f>'CLZ Pr'!B3040</f>
        <v>0</v>
      </c>
      <c r="F3040">
        <f>'CLZ Pr'!N3040</f>
        <v>0</v>
      </c>
      <c r="G3040">
        <f>'CLZ Pr'!X3040</f>
        <v>0</v>
      </c>
      <c r="H3040">
        <f>'CLZ Pr'!E3040</f>
        <v>0</v>
      </c>
      <c r="I3040">
        <f>'CLZ Pr'!U3040</f>
        <v>0</v>
      </c>
    </row>
    <row r="3041" spans="1:9">
      <c r="A3041" s="13" t="str">
        <f>IF('CLZ Pr'!C3041 = "", "", 'CLZ Pr'!C3041)</f>
        <v/>
      </c>
      <c r="B3041">
        <f>'CLZ Pr'!O3041</f>
        <v>0</v>
      </c>
      <c r="C3041" s="14">
        <f>'CLZ Pr'!H3041</f>
        <v>0</v>
      </c>
      <c r="D3041">
        <f>'CLZ Pr'!W3041</f>
        <v>0</v>
      </c>
      <c r="E3041">
        <f>'CLZ Pr'!B3041</f>
        <v>0</v>
      </c>
      <c r="F3041">
        <f>'CLZ Pr'!N3041</f>
        <v>0</v>
      </c>
      <c r="G3041">
        <f>'CLZ Pr'!X3041</f>
        <v>0</v>
      </c>
      <c r="H3041">
        <f>'CLZ Pr'!E3041</f>
        <v>0</v>
      </c>
      <c r="I3041">
        <f>'CLZ Pr'!U3041</f>
        <v>0</v>
      </c>
    </row>
    <row r="3042" spans="1:9">
      <c r="A3042" s="13" t="str">
        <f>IF('CLZ Pr'!C3042 = "", "", 'CLZ Pr'!C3042)</f>
        <v/>
      </c>
      <c r="B3042">
        <f>'CLZ Pr'!O3042</f>
        <v>0</v>
      </c>
      <c r="C3042" s="14">
        <f>'CLZ Pr'!H3042</f>
        <v>0</v>
      </c>
      <c r="D3042">
        <f>'CLZ Pr'!W3042</f>
        <v>0</v>
      </c>
      <c r="E3042">
        <f>'CLZ Pr'!B3042</f>
        <v>0</v>
      </c>
      <c r="F3042">
        <f>'CLZ Pr'!N3042</f>
        <v>0</v>
      </c>
      <c r="G3042">
        <f>'CLZ Pr'!X3042</f>
        <v>0</v>
      </c>
      <c r="H3042">
        <f>'CLZ Pr'!E3042</f>
        <v>0</v>
      </c>
      <c r="I3042">
        <f>'CLZ Pr'!U3042</f>
        <v>0</v>
      </c>
    </row>
    <row r="3043" spans="1:9">
      <c r="A3043" s="13" t="str">
        <f>IF('CLZ Pr'!C3043 = "", "", 'CLZ Pr'!C3043)</f>
        <v/>
      </c>
      <c r="B3043">
        <f>'CLZ Pr'!O3043</f>
        <v>0</v>
      </c>
      <c r="C3043" s="14">
        <f>'CLZ Pr'!H3043</f>
        <v>0</v>
      </c>
      <c r="D3043">
        <f>'CLZ Pr'!W3043</f>
        <v>0</v>
      </c>
      <c r="E3043">
        <f>'CLZ Pr'!B3043</f>
        <v>0</v>
      </c>
      <c r="F3043">
        <f>'CLZ Pr'!N3043</f>
        <v>0</v>
      </c>
      <c r="G3043">
        <f>'CLZ Pr'!X3043</f>
        <v>0</v>
      </c>
      <c r="H3043">
        <f>'CLZ Pr'!E3043</f>
        <v>0</v>
      </c>
      <c r="I3043">
        <f>'CLZ Pr'!U3043</f>
        <v>0</v>
      </c>
    </row>
    <row r="3044" spans="1:9">
      <c r="A3044" s="13" t="str">
        <f>IF('CLZ Pr'!C3044 = "", "", 'CLZ Pr'!C3044)</f>
        <v/>
      </c>
      <c r="B3044">
        <f>'CLZ Pr'!O3044</f>
        <v>0</v>
      </c>
      <c r="C3044" s="14">
        <f>'CLZ Pr'!H3044</f>
        <v>0</v>
      </c>
      <c r="D3044">
        <f>'CLZ Pr'!W3044</f>
        <v>0</v>
      </c>
      <c r="E3044">
        <f>'CLZ Pr'!B3044</f>
        <v>0</v>
      </c>
      <c r="F3044">
        <f>'CLZ Pr'!N3044</f>
        <v>0</v>
      </c>
      <c r="G3044">
        <f>'CLZ Pr'!X3044</f>
        <v>0</v>
      </c>
      <c r="H3044">
        <f>'CLZ Pr'!E3044</f>
        <v>0</v>
      </c>
      <c r="I3044">
        <f>'CLZ Pr'!U3044</f>
        <v>0</v>
      </c>
    </row>
    <row r="3045" spans="1:9">
      <c r="A3045" s="13" t="str">
        <f>IF('CLZ Pr'!C3045 = "", "", 'CLZ Pr'!C3045)</f>
        <v/>
      </c>
      <c r="B3045">
        <f>'CLZ Pr'!O3045</f>
        <v>0</v>
      </c>
      <c r="C3045" s="14">
        <f>'CLZ Pr'!H3045</f>
        <v>0</v>
      </c>
      <c r="D3045">
        <f>'CLZ Pr'!W3045</f>
        <v>0</v>
      </c>
      <c r="E3045">
        <f>'CLZ Pr'!B3045</f>
        <v>0</v>
      </c>
      <c r="F3045">
        <f>'CLZ Pr'!N3045</f>
        <v>0</v>
      </c>
      <c r="G3045">
        <f>'CLZ Pr'!X3045</f>
        <v>0</v>
      </c>
      <c r="H3045">
        <f>'CLZ Pr'!E3045</f>
        <v>0</v>
      </c>
      <c r="I3045">
        <f>'CLZ Pr'!U3045</f>
        <v>0</v>
      </c>
    </row>
    <row r="3046" spans="1:9">
      <c r="A3046" s="13" t="str">
        <f>IF('CLZ Pr'!C3046 = "", "", 'CLZ Pr'!C3046)</f>
        <v/>
      </c>
      <c r="B3046">
        <f>'CLZ Pr'!O3046</f>
        <v>0</v>
      </c>
      <c r="C3046" s="14">
        <f>'CLZ Pr'!H3046</f>
        <v>0</v>
      </c>
      <c r="D3046">
        <f>'CLZ Pr'!W3046</f>
        <v>0</v>
      </c>
      <c r="E3046">
        <f>'CLZ Pr'!B3046</f>
        <v>0</v>
      </c>
      <c r="F3046">
        <f>'CLZ Pr'!N3046</f>
        <v>0</v>
      </c>
      <c r="G3046">
        <f>'CLZ Pr'!X3046</f>
        <v>0</v>
      </c>
      <c r="H3046">
        <f>'CLZ Pr'!E3046</f>
        <v>0</v>
      </c>
      <c r="I3046">
        <f>'CLZ Pr'!U3046</f>
        <v>0</v>
      </c>
    </row>
    <row r="3047" spans="1:9">
      <c r="A3047" s="13" t="str">
        <f>IF('CLZ Pr'!C3047 = "", "", 'CLZ Pr'!C3047)</f>
        <v/>
      </c>
      <c r="B3047">
        <f>'CLZ Pr'!O3047</f>
        <v>0</v>
      </c>
      <c r="C3047" s="14">
        <f>'CLZ Pr'!H3047</f>
        <v>0</v>
      </c>
      <c r="D3047">
        <f>'CLZ Pr'!W3047</f>
        <v>0</v>
      </c>
      <c r="E3047">
        <f>'CLZ Pr'!B3047</f>
        <v>0</v>
      </c>
      <c r="F3047">
        <f>'CLZ Pr'!N3047</f>
        <v>0</v>
      </c>
      <c r="G3047">
        <f>'CLZ Pr'!X3047</f>
        <v>0</v>
      </c>
      <c r="H3047">
        <f>'CLZ Pr'!E3047</f>
        <v>0</v>
      </c>
      <c r="I3047">
        <f>'CLZ Pr'!U3047</f>
        <v>0</v>
      </c>
    </row>
    <row r="3048" spans="1:9">
      <c r="A3048" s="13" t="str">
        <f>IF('CLZ Pr'!C3048 = "", "", 'CLZ Pr'!C3048)</f>
        <v/>
      </c>
      <c r="B3048">
        <f>'CLZ Pr'!O3048</f>
        <v>0</v>
      </c>
      <c r="C3048" s="14">
        <f>'CLZ Pr'!H3048</f>
        <v>0</v>
      </c>
      <c r="D3048">
        <f>'CLZ Pr'!W3048</f>
        <v>0</v>
      </c>
      <c r="E3048">
        <f>'CLZ Pr'!B3048</f>
        <v>0</v>
      </c>
      <c r="F3048">
        <f>'CLZ Pr'!N3048</f>
        <v>0</v>
      </c>
      <c r="G3048">
        <f>'CLZ Pr'!X3048</f>
        <v>0</v>
      </c>
      <c r="H3048">
        <f>'CLZ Pr'!E3048</f>
        <v>0</v>
      </c>
      <c r="I3048">
        <f>'CLZ Pr'!U3048</f>
        <v>0</v>
      </c>
    </row>
    <row r="3049" spans="1:9">
      <c r="A3049" s="13" t="str">
        <f>IF('CLZ Pr'!C3049 = "", "", 'CLZ Pr'!C3049)</f>
        <v/>
      </c>
      <c r="B3049">
        <f>'CLZ Pr'!O3049</f>
        <v>0</v>
      </c>
      <c r="C3049" s="14">
        <f>'CLZ Pr'!H3049</f>
        <v>0</v>
      </c>
      <c r="D3049">
        <f>'CLZ Pr'!W3049</f>
        <v>0</v>
      </c>
      <c r="E3049">
        <f>'CLZ Pr'!B3049</f>
        <v>0</v>
      </c>
      <c r="F3049">
        <f>'CLZ Pr'!N3049</f>
        <v>0</v>
      </c>
      <c r="G3049">
        <f>'CLZ Pr'!X3049</f>
        <v>0</v>
      </c>
      <c r="H3049">
        <f>'CLZ Pr'!E3049</f>
        <v>0</v>
      </c>
      <c r="I3049">
        <f>'CLZ Pr'!U3049</f>
        <v>0</v>
      </c>
    </row>
    <row r="3050" spans="1:9">
      <c r="A3050" s="13" t="str">
        <f>IF('CLZ Pr'!C3050 = "", "", 'CLZ Pr'!C3050)</f>
        <v/>
      </c>
      <c r="B3050">
        <f>'CLZ Pr'!O3050</f>
        <v>0</v>
      </c>
      <c r="C3050" s="14">
        <f>'CLZ Pr'!H3050</f>
        <v>0</v>
      </c>
      <c r="D3050">
        <f>'CLZ Pr'!W3050</f>
        <v>0</v>
      </c>
      <c r="E3050">
        <f>'CLZ Pr'!B3050</f>
        <v>0</v>
      </c>
      <c r="F3050">
        <f>'CLZ Pr'!N3050</f>
        <v>0</v>
      </c>
      <c r="G3050">
        <f>'CLZ Pr'!X3050</f>
        <v>0</v>
      </c>
      <c r="H3050">
        <f>'CLZ Pr'!E3050</f>
        <v>0</v>
      </c>
      <c r="I3050">
        <f>'CLZ Pr'!U3050</f>
        <v>0</v>
      </c>
    </row>
    <row r="3051" spans="1:9">
      <c r="A3051" s="13" t="str">
        <f>IF('CLZ Pr'!C3051 = "", "", 'CLZ Pr'!C3051)</f>
        <v/>
      </c>
      <c r="B3051">
        <f>'CLZ Pr'!O3051</f>
        <v>0</v>
      </c>
      <c r="C3051" s="14">
        <f>'CLZ Pr'!H3051</f>
        <v>0</v>
      </c>
      <c r="D3051">
        <f>'CLZ Pr'!W3051</f>
        <v>0</v>
      </c>
      <c r="E3051">
        <f>'CLZ Pr'!B3051</f>
        <v>0</v>
      </c>
      <c r="F3051">
        <f>'CLZ Pr'!N3051</f>
        <v>0</v>
      </c>
      <c r="G3051">
        <f>'CLZ Pr'!X3051</f>
        <v>0</v>
      </c>
      <c r="H3051">
        <f>'CLZ Pr'!E3051</f>
        <v>0</v>
      </c>
      <c r="I3051">
        <f>'CLZ Pr'!U3051</f>
        <v>0</v>
      </c>
    </row>
    <row r="3052" spans="1:9">
      <c r="A3052" s="13" t="str">
        <f>IF('CLZ Pr'!C3052 = "", "", 'CLZ Pr'!C3052)</f>
        <v/>
      </c>
      <c r="B3052">
        <f>'CLZ Pr'!O3052</f>
        <v>0</v>
      </c>
      <c r="C3052" s="14">
        <f>'CLZ Pr'!H3052</f>
        <v>0</v>
      </c>
      <c r="D3052">
        <f>'CLZ Pr'!W3052</f>
        <v>0</v>
      </c>
      <c r="E3052">
        <f>'CLZ Pr'!B3052</f>
        <v>0</v>
      </c>
      <c r="F3052">
        <f>'CLZ Pr'!N3052</f>
        <v>0</v>
      </c>
      <c r="G3052">
        <f>'CLZ Pr'!X3052</f>
        <v>0</v>
      </c>
      <c r="H3052">
        <f>'CLZ Pr'!E3052</f>
        <v>0</v>
      </c>
      <c r="I3052">
        <f>'CLZ Pr'!U3052</f>
        <v>0</v>
      </c>
    </row>
    <row r="3053" spans="1:9">
      <c r="A3053" s="13" t="str">
        <f>IF('CLZ Pr'!C3053 = "", "", 'CLZ Pr'!C3053)</f>
        <v/>
      </c>
      <c r="B3053">
        <f>'CLZ Pr'!O3053</f>
        <v>0</v>
      </c>
      <c r="C3053" s="14">
        <f>'CLZ Pr'!H3053</f>
        <v>0</v>
      </c>
      <c r="D3053">
        <f>'CLZ Pr'!W3053</f>
        <v>0</v>
      </c>
      <c r="E3053">
        <f>'CLZ Pr'!B3053</f>
        <v>0</v>
      </c>
      <c r="F3053">
        <f>'CLZ Pr'!N3053</f>
        <v>0</v>
      </c>
      <c r="G3053">
        <f>'CLZ Pr'!X3053</f>
        <v>0</v>
      </c>
      <c r="H3053">
        <f>'CLZ Pr'!E3053</f>
        <v>0</v>
      </c>
      <c r="I3053">
        <f>'CLZ Pr'!U3053</f>
        <v>0</v>
      </c>
    </row>
    <row r="3054" spans="1:9">
      <c r="A3054" s="13" t="str">
        <f>IF('CLZ Pr'!C3054 = "", "", 'CLZ Pr'!C3054)</f>
        <v/>
      </c>
      <c r="B3054">
        <f>'CLZ Pr'!O3054</f>
        <v>0</v>
      </c>
      <c r="C3054" s="14">
        <f>'CLZ Pr'!H3054</f>
        <v>0</v>
      </c>
      <c r="D3054">
        <f>'CLZ Pr'!W3054</f>
        <v>0</v>
      </c>
      <c r="E3054">
        <f>'CLZ Pr'!B3054</f>
        <v>0</v>
      </c>
      <c r="F3054">
        <f>'CLZ Pr'!N3054</f>
        <v>0</v>
      </c>
      <c r="G3054">
        <f>'CLZ Pr'!X3054</f>
        <v>0</v>
      </c>
      <c r="H3054">
        <f>'CLZ Pr'!E3054</f>
        <v>0</v>
      </c>
      <c r="I3054">
        <f>'CLZ Pr'!U3054</f>
        <v>0</v>
      </c>
    </row>
    <row r="3055" spans="1:9">
      <c r="A3055" s="13" t="str">
        <f>IF('CLZ Pr'!C3055 = "", "", 'CLZ Pr'!C3055)</f>
        <v/>
      </c>
      <c r="B3055">
        <f>'CLZ Pr'!O3055</f>
        <v>0</v>
      </c>
      <c r="C3055" s="14">
        <f>'CLZ Pr'!H3055</f>
        <v>0</v>
      </c>
      <c r="D3055">
        <f>'CLZ Pr'!W3055</f>
        <v>0</v>
      </c>
      <c r="E3055">
        <f>'CLZ Pr'!B3055</f>
        <v>0</v>
      </c>
      <c r="F3055">
        <f>'CLZ Pr'!N3055</f>
        <v>0</v>
      </c>
      <c r="G3055">
        <f>'CLZ Pr'!X3055</f>
        <v>0</v>
      </c>
      <c r="H3055">
        <f>'CLZ Pr'!E3055</f>
        <v>0</v>
      </c>
      <c r="I3055">
        <f>'CLZ Pr'!U3055</f>
        <v>0</v>
      </c>
    </row>
    <row r="3056" spans="1:9">
      <c r="A3056" s="13" t="str">
        <f>IF('CLZ Pr'!C3056 = "", "", 'CLZ Pr'!C3056)</f>
        <v/>
      </c>
      <c r="B3056">
        <f>'CLZ Pr'!O3056</f>
        <v>0</v>
      </c>
      <c r="C3056" s="14">
        <f>'CLZ Pr'!H3056</f>
        <v>0</v>
      </c>
      <c r="D3056">
        <f>'CLZ Pr'!W3056</f>
        <v>0</v>
      </c>
      <c r="E3056">
        <f>'CLZ Pr'!B3056</f>
        <v>0</v>
      </c>
      <c r="F3056">
        <f>'CLZ Pr'!N3056</f>
        <v>0</v>
      </c>
      <c r="G3056">
        <f>'CLZ Pr'!X3056</f>
        <v>0</v>
      </c>
      <c r="H3056">
        <f>'CLZ Pr'!E3056</f>
        <v>0</v>
      </c>
      <c r="I3056">
        <f>'CLZ Pr'!U3056</f>
        <v>0</v>
      </c>
    </row>
    <row r="3057" spans="1:9">
      <c r="A3057" s="13" t="str">
        <f>IF('CLZ Pr'!C3057 = "", "", 'CLZ Pr'!C3057)</f>
        <v/>
      </c>
      <c r="B3057">
        <f>'CLZ Pr'!O3057</f>
        <v>0</v>
      </c>
      <c r="C3057" s="14">
        <f>'CLZ Pr'!H3057</f>
        <v>0</v>
      </c>
      <c r="D3057">
        <f>'CLZ Pr'!W3057</f>
        <v>0</v>
      </c>
      <c r="E3057">
        <f>'CLZ Pr'!B3057</f>
        <v>0</v>
      </c>
      <c r="F3057">
        <f>'CLZ Pr'!N3057</f>
        <v>0</v>
      </c>
      <c r="G3057">
        <f>'CLZ Pr'!X3057</f>
        <v>0</v>
      </c>
      <c r="H3057">
        <f>'CLZ Pr'!E3057</f>
        <v>0</v>
      </c>
      <c r="I3057">
        <f>'CLZ Pr'!U3057</f>
        <v>0</v>
      </c>
    </row>
    <row r="3058" spans="1:9">
      <c r="A3058" s="13" t="str">
        <f>IF('CLZ Pr'!C3058 = "", "", 'CLZ Pr'!C3058)</f>
        <v/>
      </c>
      <c r="B3058">
        <f>'CLZ Pr'!O3058</f>
        <v>0</v>
      </c>
      <c r="C3058" s="14">
        <f>'CLZ Pr'!H3058</f>
        <v>0</v>
      </c>
      <c r="D3058">
        <f>'CLZ Pr'!W3058</f>
        <v>0</v>
      </c>
      <c r="E3058">
        <f>'CLZ Pr'!B3058</f>
        <v>0</v>
      </c>
      <c r="F3058">
        <f>'CLZ Pr'!N3058</f>
        <v>0</v>
      </c>
      <c r="G3058">
        <f>'CLZ Pr'!X3058</f>
        <v>0</v>
      </c>
      <c r="H3058">
        <f>'CLZ Pr'!E3058</f>
        <v>0</v>
      </c>
      <c r="I3058">
        <f>'CLZ Pr'!U3058</f>
        <v>0</v>
      </c>
    </row>
    <row r="3059" spans="1:9">
      <c r="A3059" s="13" t="str">
        <f>IF('CLZ Pr'!C3059 = "", "", 'CLZ Pr'!C3059)</f>
        <v/>
      </c>
      <c r="B3059">
        <f>'CLZ Pr'!O3059</f>
        <v>0</v>
      </c>
      <c r="C3059" s="14">
        <f>'CLZ Pr'!H3059</f>
        <v>0</v>
      </c>
      <c r="D3059">
        <f>'CLZ Pr'!W3059</f>
        <v>0</v>
      </c>
      <c r="E3059">
        <f>'CLZ Pr'!B3059</f>
        <v>0</v>
      </c>
      <c r="F3059">
        <f>'CLZ Pr'!N3059</f>
        <v>0</v>
      </c>
      <c r="G3059">
        <f>'CLZ Pr'!X3059</f>
        <v>0</v>
      </c>
      <c r="H3059">
        <f>'CLZ Pr'!E3059</f>
        <v>0</v>
      </c>
      <c r="I3059">
        <f>'CLZ Pr'!U3059</f>
        <v>0</v>
      </c>
    </row>
    <row r="3060" spans="1:9">
      <c r="A3060" s="13" t="str">
        <f>IF('CLZ Pr'!C3060 = "", "", 'CLZ Pr'!C3060)</f>
        <v/>
      </c>
      <c r="B3060">
        <f>'CLZ Pr'!O3060</f>
        <v>0</v>
      </c>
      <c r="C3060" s="14">
        <f>'CLZ Pr'!H3060</f>
        <v>0</v>
      </c>
      <c r="D3060">
        <f>'CLZ Pr'!W3060</f>
        <v>0</v>
      </c>
      <c r="E3060">
        <f>'CLZ Pr'!B3060</f>
        <v>0</v>
      </c>
      <c r="F3060">
        <f>'CLZ Pr'!N3060</f>
        <v>0</v>
      </c>
      <c r="G3060">
        <f>'CLZ Pr'!X3060</f>
        <v>0</v>
      </c>
      <c r="H3060">
        <f>'CLZ Pr'!E3060</f>
        <v>0</v>
      </c>
      <c r="I3060">
        <f>'CLZ Pr'!U3060</f>
        <v>0</v>
      </c>
    </row>
    <row r="3061" spans="1:9">
      <c r="A3061" s="13" t="str">
        <f>IF('CLZ Pr'!C3061 = "", "", 'CLZ Pr'!C3061)</f>
        <v/>
      </c>
      <c r="B3061">
        <f>'CLZ Pr'!O3061</f>
        <v>0</v>
      </c>
      <c r="C3061" s="14">
        <f>'CLZ Pr'!H3061</f>
        <v>0</v>
      </c>
      <c r="D3061">
        <f>'CLZ Pr'!W3061</f>
        <v>0</v>
      </c>
      <c r="E3061">
        <f>'CLZ Pr'!B3061</f>
        <v>0</v>
      </c>
      <c r="F3061">
        <f>'CLZ Pr'!N3061</f>
        <v>0</v>
      </c>
      <c r="G3061">
        <f>'CLZ Pr'!X3061</f>
        <v>0</v>
      </c>
      <c r="H3061">
        <f>'CLZ Pr'!E3061</f>
        <v>0</v>
      </c>
      <c r="I3061">
        <f>'CLZ Pr'!U3061</f>
        <v>0</v>
      </c>
    </row>
    <row r="3062" spans="1:9">
      <c r="A3062" s="13" t="str">
        <f>IF('CLZ Pr'!C3062 = "", "", 'CLZ Pr'!C3062)</f>
        <v/>
      </c>
      <c r="B3062">
        <f>'CLZ Pr'!O3062</f>
        <v>0</v>
      </c>
      <c r="C3062" s="14">
        <f>'CLZ Pr'!H3062</f>
        <v>0</v>
      </c>
      <c r="D3062">
        <f>'CLZ Pr'!W3062</f>
        <v>0</v>
      </c>
      <c r="E3062">
        <f>'CLZ Pr'!B3062</f>
        <v>0</v>
      </c>
      <c r="F3062">
        <f>'CLZ Pr'!N3062</f>
        <v>0</v>
      </c>
      <c r="G3062">
        <f>'CLZ Pr'!X3062</f>
        <v>0</v>
      </c>
      <c r="H3062">
        <f>'CLZ Pr'!E3062</f>
        <v>0</v>
      </c>
      <c r="I3062">
        <f>'CLZ Pr'!U3062</f>
        <v>0</v>
      </c>
    </row>
    <row r="3063" spans="1:9">
      <c r="A3063" s="13" t="str">
        <f>IF('CLZ Pr'!C3063 = "", "", 'CLZ Pr'!C3063)</f>
        <v/>
      </c>
      <c r="B3063">
        <f>'CLZ Pr'!O3063</f>
        <v>0</v>
      </c>
      <c r="C3063" s="14">
        <f>'CLZ Pr'!H3063</f>
        <v>0</v>
      </c>
      <c r="D3063">
        <f>'CLZ Pr'!W3063</f>
        <v>0</v>
      </c>
      <c r="E3063">
        <f>'CLZ Pr'!B3063</f>
        <v>0</v>
      </c>
      <c r="F3063">
        <f>'CLZ Pr'!N3063</f>
        <v>0</v>
      </c>
      <c r="G3063">
        <f>'CLZ Pr'!X3063</f>
        <v>0</v>
      </c>
      <c r="H3063">
        <f>'CLZ Pr'!E3063</f>
        <v>0</v>
      </c>
      <c r="I3063">
        <f>'CLZ Pr'!U3063</f>
        <v>0</v>
      </c>
    </row>
    <row r="3064" spans="1:9">
      <c r="A3064" s="13" t="str">
        <f>IF('CLZ Pr'!C3064 = "", "", 'CLZ Pr'!C3064)</f>
        <v/>
      </c>
      <c r="B3064">
        <f>'CLZ Pr'!O3064</f>
        <v>0</v>
      </c>
      <c r="C3064" s="14">
        <f>'CLZ Pr'!H3064</f>
        <v>0</v>
      </c>
      <c r="D3064">
        <f>'CLZ Pr'!W3064</f>
        <v>0</v>
      </c>
      <c r="E3064">
        <f>'CLZ Pr'!B3064</f>
        <v>0</v>
      </c>
      <c r="F3064">
        <f>'CLZ Pr'!N3064</f>
        <v>0</v>
      </c>
      <c r="G3064">
        <f>'CLZ Pr'!X3064</f>
        <v>0</v>
      </c>
      <c r="H3064">
        <f>'CLZ Pr'!E3064</f>
        <v>0</v>
      </c>
      <c r="I3064">
        <f>'CLZ Pr'!U3064</f>
        <v>0</v>
      </c>
    </row>
    <row r="3065" spans="1:9">
      <c r="A3065" s="13" t="str">
        <f>IF('CLZ Pr'!C3065 = "", "", 'CLZ Pr'!C3065)</f>
        <v/>
      </c>
      <c r="B3065">
        <f>'CLZ Pr'!O3065</f>
        <v>0</v>
      </c>
      <c r="C3065" s="14">
        <f>'CLZ Pr'!H3065</f>
        <v>0</v>
      </c>
      <c r="D3065">
        <f>'CLZ Pr'!W3065</f>
        <v>0</v>
      </c>
      <c r="E3065">
        <f>'CLZ Pr'!B3065</f>
        <v>0</v>
      </c>
      <c r="F3065">
        <f>'CLZ Pr'!N3065</f>
        <v>0</v>
      </c>
      <c r="G3065">
        <f>'CLZ Pr'!X3065</f>
        <v>0</v>
      </c>
      <c r="H3065">
        <f>'CLZ Pr'!E3065</f>
        <v>0</v>
      </c>
      <c r="I3065">
        <f>'CLZ Pr'!U3065</f>
        <v>0</v>
      </c>
    </row>
    <row r="3066" spans="1:9">
      <c r="A3066" s="13" t="str">
        <f>IF('CLZ Pr'!C3066 = "", "", 'CLZ Pr'!C3066)</f>
        <v/>
      </c>
      <c r="B3066">
        <f>'CLZ Pr'!O3066</f>
        <v>0</v>
      </c>
      <c r="C3066" s="14">
        <f>'CLZ Pr'!H3066</f>
        <v>0</v>
      </c>
      <c r="D3066">
        <f>'CLZ Pr'!W3066</f>
        <v>0</v>
      </c>
      <c r="E3066">
        <f>'CLZ Pr'!B3066</f>
        <v>0</v>
      </c>
      <c r="F3066">
        <f>'CLZ Pr'!N3066</f>
        <v>0</v>
      </c>
      <c r="G3066">
        <f>'CLZ Pr'!X3066</f>
        <v>0</v>
      </c>
      <c r="H3066">
        <f>'CLZ Pr'!E3066</f>
        <v>0</v>
      </c>
      <c r="I3066">
        <f>'CLZ Pr'!U3066</f>
        <v>0</v>
      </c>
    </row>
    <row r="3067" spans="1:9">
      <c r="A3067" s="13" t="str">
        <f>IF('CLZ Pr'!C3067 = "", "", 'CLZ Pr'!C3067)</f>
        <v/>
      </c>
      <c r="B3067">
        <f>'CLZ Pr'!O3067</f>
        <v>0</v>
      </c>
      <c r="C3067" s="14">
        <f>'CLZ Pr'!H3067</f>
        <v>0</v>
      </c>
      <c r="D3067">
        <f>'CLZ Pr'!W3067</f>
        <v>0</v>
      </c>
      <c r="E3067">
        <f>'CLZ Pr'!B3067</f>
        <v>0</v>
      </c>
      <c r="F3067">
        <f>'CLZ Pr'!N3067</f>
        <v>0</v>
      </c>
      <c r="G3067">
        <f>'CLZ Pr'!X3067</f>
        <v>0</v>
      </c>
      <c r="H3067">
        <f>'CLZ Pr'!E3067</f>
        <v>0</v>
      </c>
      <c r="I3067">
        <f>'CLZ Pr'!U3067</f>
        <v>0</v>
      </c>
    </row>
    <row r="3068" spans="1:9">
      <c r="A3068" s="13" t="str">
        <f>IF('CLZ Pr'!C3068 = "", "", 'CLZ Pr'!C3068)</f>
        <v/>
      </c>
      <c r="B3068">
        <f>'CLZ Pr'!O3068</f>
        <v>0</v>
      </c>
      <c r="C3068" s="14">
        <f>'CLZ Pr'!H3068</f>
        <v>0</v>
      </c>
      <c r="D3068">
        <f>'CLZ Pr'!W3068</f>
        <v>0</v>
      </c>
      <c r="E3068">
        <f>'CLZ Pr'!B3068</f>
        <v>0</v>
      </c>
      <c r="F3068">
        <f>'CLZ Pr'!N3068</f>
        <v>0</v>
      </c>
      <c r="G3068">
        <f>'CLZ Pr'!X3068</f>
        <v>0</v>
      </c>
      <c r="H3068">
        <f>'CLZ Pr'!E3068</f>
        <v>0</v>
      </c>
      <c r="I3068">
        <f>'CLZ Pr'!U3068</f>
        <v>0</v>
      </c>
    </row>
    <row r="3069" spans="1:9">
      <c r="A3069" s="13" t="str">
        <f>IF('CLZ Pr'!C3069 = "", "", 'CLZ Pr'!C3069)</f>
        <v/>
      </c>
      <c r="B3069">
        <f>'CLZ Pr'!O3069</f>
        <v>0</v>
      </c>
      <c r="C3069" s="14">
        <f>'CLZ Pr'!H3069</f>
        <v>0</v>
      </c>
      <c r="D3069">
        <f>'CLZ Pr'!W3069</f>
        <v>0</v>
      </c>
      <c r="E3069">
        <f>'CLZ Pr'!B3069</f>
        <v>0</v>
      </c>
      <c r="F3069">
        <f>'CLZ Pr'!N3069</f>
        <v>0</v>
      </c>
      <c r="G3069">
        <f>'CLZ Pr'!X3069</f>
        <v>0</v>
      </c>
      <c r="H3069">
        <f>'CLZ Pr'!E3069</f>
        <v>0</v>
      </c>
      <c r="I3069">
        <f>'CLZ Pr'!U3069</f>
        <v>0</v>
      </c>
    </row>
    <row r="3070" spans="1:9">
      <c r="A3070" s="13" t="str">
        <f>IF('CLZ Pr'!C3070 = "", "", 'CLZ Pr'!C3070)</f>
        <v/>
      </c>
      <c r="B3070">
        <f>'CLZ Pr'!O3070</f>
        <v>0</v>
      </c>
      <c r="C3070" s="14">
        <f>'CLZ Pr'!H3070</f>
        <v>0</v>
      </c>
      <c r="D3070">
        <f>'CLZ Pr'!W3070</f>
        <v>0</v>
      </c>
      <c r="E3070">
        <f>'CLZ Pr'!B3070</f>
        <v>0</v>
      </c>
      <c r="F3070">
        <f>'CLZ Pr'!N3070</f>
        <v>0</v>
      </c>
      <c r="G3070">
        <f>'CLZ Pr'!X3070</f>
        <v>0</v>
      </c>
      <c r="H3070">
        <f>'CLZ Pr'!E3070</f>
        <v>0</v>
      </c>
      <c r="I3070">
        <f>'CLZ Pr'!U3070</f>
        <v>0</v>
      </c>
    </row>
    <row r="3071" spans="1:9">
      <c r="A3071" s="13" t="str">
        <f>IF('CLZ Pr'!C3071 = "", "", 'CLZ Pr'!C3071)</f>
        <v/>
      </c>
      <c r="B3071">
        <f>'CLZ Pr'!O3071</f>
        <v>0</v>
      </c>
      <c r="C3071" s="14">
        <f>'CLZ Pr'!H3071</f>
        <v>0</v>
      </c>
      <c r="D3071">
        <f>'CLZ Pr'!W3071</f>
        <v>0</v>
      </c>
      <c r="E3071">
        <f>'CLZ Pr'!B3071</f>
        <v>0</v>
      </c>
      <c r="F3071">
        <f>'CLZ Pr'!N3071</f>
        <v>0</v>
      </c>
      <c r="G3071">
        <f>'CLZ Pr'!X3071</f>
        <v>0</v>
      </c>
      <c r="H3071">
        <f>'CLZ Pr'!E3071</f>
        <v>0</v>
      </c>
      <c r="I3071">
        <f>'CLZ Pr'!U3071</f>
        <v>0</v>
      </c>
    </row>
    <row r="3072" spans="1:9">
      <c r="A3072" s="13" t="str">
        <f>IF('CLZ Pr'!C3072 = "", "", 'CLZ Pr'!C3072)</f>
        <v/>
      </c>
      <c r="B3072">
        <f>'CLZ Pr'!O3072</f>
        <v>0</v>
      </c>
      <c r="C3072" s="14">
        <f>'CLZ Pr'!H3072</f>
        <v>0</v>
      </c>
      <c r="D3072">
        <f>'CLZ Pr'!W3072</f>
        <v>0</v>
      </c>
      <c r="E3072">
        <f>'CLZ Pr'!B3072</f>
        <v>0</v>
      </c>
      <c r="F3072">
        <f>'CLZ Pr'!N3072</f>
        <v>0</v>
      </c>
      <c r="G3072">
        <f>'CLZ Pr'!X3072</f>
        <v>0</v>
      </c>
      <c r="H3072">
        <f>'CLZ Pr'!E3072</f>
        <v>0</v>
      </c>
      <c r="I3072">
        <f>'CLZ Pr'!U3072</f>
        <v>0</v>
      </c>
    </row>
    <row r="3073" spans="1:9">
      <c r="A3073" s="13" t="str">
        <f>IF('CLZ Pr'!C3073 = "", "", 'CLZ Pr'!C3073)</f>
        <v/>
      </c>
      <c r="B3073">
        <f>'CLZ Pr'!O3073</f>
        <v>0</v>
      </c>
      <c r="C3073" s="14">
        <f>'CLZ Pr'!H3073</f>
        <v>0</v>
      </c>
      <c r="D3073">
        <f>'CLZ Pr'!W3073</f>
        <v>0</v>
      </c>
      <c r="E3073">
        <f>'CLZ Pr'!B3073</f>
        <v>0</v>
      </c>
      <c r="F3073">
        <f>'CLZ Pr'!N3073</f>
        <v>0</v>
      </c>
      <c r="G3073">
        <f>'CLZ Pr'!X3073</f>
        <v>0</v>
      </c>
      <c r="H3073">
        <f>'CLZ Pr'!E3073</f>
        <v>0</v>
      </c>
      <c r="I3073">
        <f>'CLZ Pr'!U3073</f>
        <v>0</v>
      </c>
    </row>
    <row r="3074" spans="1:9">
      <c r="A3074" s="13" t="str">
        <f>IF('CLZ Pr'!C3074 = "", "", 'CLZ Pr'!C3074)</f>
        <v/>
      </c>
      <c r="B3074">
        <f>'CLZ Pr'!O3074</f>
        <v>0</v>
      </c>
      <c r="C3074" s="14">
        <f>'CLZ Pr'!H3074</f>
        <v>0</v>
      </c>
      <c r="D3074">
        <f>'CLZ Pr'!W3074</f>
        <v>0</v>
      </c>
      <c r="E3074">
        <f>'CLZ Pr'!B3074</f>
        <v>0</v>
      </c>
      <c r="F3074">
        <f>'CLZ Pr'!N3074</f>
        <v>0</v>
      </c>
      <c r="G3074">
        <f>'CLZ Pr'!X3074</f>
        <v>0</v>
      </c>
      <c r="H3074">
        <f>'CLZ Pr'!E3074</f>
        <v>0</v>
      </c>
      <c r="I3074">
        <f>'CLZ Pr'!U3074</f>
        <v>0</v>
      </c>
    </row>
    <row r="3075" spans="1:9">
      <c r="A3075" s="13" t="str">
        <f>IF('CLZ Pr'!C3075 = "", "", 'CLZ Pr'!C3075)</f>
        <v/>
      </c>
      <c r="B3075">
        <f>'CLZ Pr'!O3075</f>
        <v>0</v>
      </c>
      <c r="C3075" s="14">
        <f>'CLZ Pr'!H3075</f>
        <v>0</v>
      </c>
      <c r="D3075">
        <f>'CLZ Pr'!W3075</f>
        <v>0</v>
      </c>
      <c r="E3075">
        <f>'CLZ Pr'!B3075</f>
        <v>0</v>
      </c>
      <c r="F3075">
        <f>'CLZ Pr'!N3075</f>
        <v>0</v>
      </c>
      <c r="G3075">
        <f>'CLZ Pr'!X3075</f>
        <v>0</v>
      </c>
      <c r="H3075">
        <f>'CLZ Pr'!E3075</f>
        <v>0</v>
      </c>
      <c r="I3075">
        <f>'CLZ Pr'!U3075</f>
        <v>0</v>
      </c>
    </row>
    <row r="3076" spans="1:9">
      <c r="A3076" s="13" t="str">
        <f>IF('CLZ Pr'!C3076 = "", "", 'CLZ Pr'!C3076)</f>
        <v/>
      </c>
      <c r="B3076">
        <f>'CLZ Pr'!O3076</f>
        <v>0</v>
      </c>
      <c r="C3076" s="14">
        <f>'CLZ Pr'!H3076</f>
        <v>0</v>
      </c>
      <c r="D3076">
        <f>'CLZ Pr'!W3076</f>
        <v>0</v>
      </c>
      <c r="E3076">
        <f>'CLZ Pr'!B3076</f>
        <v>0</v>
      </c>
      <c r="F3076">
        <f>'CLZ Pr'!N3076</f>
        <v>0</v>
      </c>
      <c r="G3076">
        <f>'CLZ Pr'!X3076</f>
        <v>0</v>
      </c>
      <c r="H3076">
        <f>'CLZ Pr'!E3076</f>
        <v>0</v>
      </c>
      <c r="I3076">
        <f>'CLZ Pr'!U3076</f>
        <v>0</v>
      </c>
    </row>
    <row r="3077" spans="1:9">
      <c r="A3077" s="13" t="str">
        <f>IF('CLZ Pr'!C3077 = "", "", 'CLZ Pr'!C3077)</f>
        <v/>
      </c>
      <c r="B3077">
        <f>'CLZ Pr'!O3077</f>
        <v>0</v>
      </c>
      <c r="C3077" s="14">
        <f>'CLZ Pr'!H3077</f>
        <v>0</v>
      </c>
      <c r="D3077">
        <f>'CLZ Pr'!W3077</f>
        <v>0</v>
      </c>
      <c r="E3077">
        <f>'CLZ Pr'!B3077</f>
        <v>0</v>
      </c>
      <c r="F3077">
        <f>'CLZ Pr'!N3077</f>
        <v>0</v>
      </c>
      <c r="G3077">
        <f>'CLZ Pr'!X3077</f>
        <v>0</v>
      </c>
      <c r="H3077">
        <f>'CLZ Pr'!E3077</f>
        <v>0</v>
      </c>
      <c r="I3077">
        <f>'CLZ Pr'!U3077</f>
        <v>0</v>
      </c>
    </row>
    <row r="3078" spans="1:9">
      <c r="A3078" s="13" t="str">
        <f>IF('CLZ Pr'!C3078 = "", "", 'CLZ Pr'!C3078)</f>
        <v/>
      </c>
      <c r="B3078">
        <f>'CLZ Pr'!O3078</f>
        <v>0</v>
      </c>
      <c r="C3078" s="14">
        <f>'CLZ Pr'!H3078</f>
        <v>0</v>
      </c>
      <c r="D3078">
        <f>'CLZ Pr'!W3078</f>
        <v>0</v>
      </c>
      <c r="E3078">
        <f>'CLZ Pr'!B3078</f>
        <v>0</v>
      </c>
      <c r="F3078">
        <f>'CLZ Pr'!N3078</f>
        <v>0</v>
      </c>
      <c r="G3078">
        <f>'CLZ Pr'!X3078</f>
        <v>0</v>
      </c>
      <c r="H3078">
        <f>'CLZ Pr'!E3078</f>
        <v>0</v>
      </c>
      <c r="I3078">
        <f>'CLZ Pr'!U3078</f>
        <v>0</v>
      </c>
    </row>
    <row r="3079" spans="1:9">
      <c r="A3079" s="13" t="str">
        <f>IF('CLZ Pr'!C3079 = "", "", 'CLZ Pr'!C3079)</f>
        <v/>
      </c>
      <c r="B3079">
        <f>'CLZ Pr'!O3079</f>
        <v>0</v>
      </c>
      <c r="C3079" s="14">
        <f>'CLZ Pr'!H3079</f>
        <v>0</v>
      </c>
      <c r="D3079">
        <f>'CLZ Pr'!W3079</f>
        <v>0</v>
      </c>
      <c r="E3079">
        <f>'CLZ Pr'!B3079</f>
        <v>0</v>
      </c>
      <c r="F3079">
        <f>'CLZ Pr'!N3079</f>
        <v>0</v>
      </c>
      <c r="G3079">
        <f>'CLZ Pr'!X3079</f>
        <v>0</v>
      </c>
      <c r="H3079">
        <f>'CLZ Pr'!E3079</f>
        <v>0</v>
      </c>
      <c r="I3079">
        <f>'CLZ Pr'!U3079</f>
        <v>0</v>
      </c>
    </row>
    <row r="3080" spans="1:9">
      <c r="A3080" s="13" t="str">
        <f>IF('CLZ Pr'!C3080 = "", "", 'CLZ Pr'!C3080)</f>
        <v/>
      </c>
      <c r="B3080">
        <f>'CLZ Pr'!O3080</f>
        <v>0</v>
      </c>
      <c r="C3080" s="14">
        <f>'CLZ Pr'!H3080</f>
        <v>0</v>
      </c>
      <c r="D3080">
        <f>'CLZ Pr'!W3080</f>
        <v>0</v>
      </c>
      <c r="E3080">
        <f>'CLZ Pr'!B3080</f>
        <v>0</v>
      </c>
      <c r="F3080">
        <f>'CLZ Pr'!N3080</f>
        <v>0</v>
      </c>
      <c r="G3080">
        <f>'CLZ Pr'!X3080</f>
        <v>0</v>
      </c>
      <c r="H3080">
        <f>'CLZ Pr'!E3080</f>
        <v>0</v>
      </c>
      <c r="I3080">
        <f>'CLZ Pr'!U3080</f>
        <v>0</v>
      </c>
    </row>
    <row r="3081" spans="1:9">
      <c r="A3081" s="13" t="str">
        <f>IF('CLZ Pr'!C3081 = "", "", 'CLZ Pr'!C3081)</f>
        <v/>
      </c>
      <c r="B3081">
        <f>'CLZ Pr'!O3081</f>
        <v>0</v>
      </c>
      <c r="C3081" s="14">
        <f>'CLZ Pr'!H3081</f>
        <v>0</v>
      </c>
      <c r="D3081">
        <f>'CLZ Pr'!W3081</f>
        <v>0</v>
      </c>
      <c r="E3081">
        <f>'CLZ Pr'!B3081</f>
        <v>0</v>
      </c>
      <c r="F3081">
        <f>'CLZ Pr'!N3081</f>
        <v>0</v>
      </c>
      <c r="G3081">
        <f>'CLZ Pr'!X3081</f>
        <v>0</v>
      </c>
      <c r="H3081">
        <f>'CLZ Pr'!E3081</f>
        <v>0</v>
      </c>
      <c r="I3081">
        <f>'CLZ Pr'!U3081</f>
        <v>0</v>
      </c>
    </row>
    <row r="3082" spans="1:9">
      <c r="A3082" s="13" t="str">
        <f>IF('CLZ Pr'!C3082 = "", "", 'CLZ Pr'!C3082)</f>
        <v/>
      </c>
      <c r="B3082">
        <f>'CLZ Pr'!O3082</f>
        <v>0</v>
      </c>
      <c r="C3082" s="14">
        <f>'CLZ Pr'!H3082</f>
        <v>0</v>
      </c>
      <c r="D3082">
        <f>'CLZ Pr'!W3082</f>
        <v>0</v>
      </c>
      <c r="E3082">
        <f>'CLZ Pr'!B3082</f>
        <v>0</v>
      </c>
      <c r="F3082">
        <f>'CLZ Pr'!N3082</f>
        <v>0</v>
      </c>
      <c r="G3082">
        <f>'CLZ Pr'!X3082</f>
        <v>0</v>
      </c>
      <c r="H3082">
        <f>'CLZ Pr'!E3082</f>
        <v>0</v>
      </c>
      <c r="I3082">
        <f>'CLZ Pr'!U3082</f>
        <v>0</v>
      </c>
    </row>
    <row r="3083" spans="1:9">
      <c r="A3083" s="13" t="str">
        <f>IF('CLZ Pr'!C3083 = "", "", 'CLZ Pr'!C3083)</f>
        <v/>
      </c>
      <c r="B3083">
        <f>'CLZ Pr'!O3083</f>
        <v>0</v>
      </c>
      <c r="C3083" s="14">
        <f>'CLZ Pr'!H3083</f>
        <v>0</v>
      </c>
      <c r="D3083">
        <f>'CLZ Pr'!W3083</f>
        <v>0</v>
      </c>
      <c r="E3083">
        <f>'CLZ Pr'!B3083</f>
        <v>0</v>
      </c>
      <c r="F3083">
        <f>'CLZ Pr'!N3083</f>
        <v>0</v>
      </c>
      <c r="G3083">
        <f>'CLZ Pr'!X3083</f>
        <v>0</v>
      </c>
      <c r="H3083">
        <f>'CLZ Pr'!E3083</f>
        <v>0</v>
      </c>
      <c r="I3083">
        <f>'CLZ Pr'!U3083</f>
        <v>0</v>
      </c>
    </row>
    <row r="3084" spans="1:9">
      <c r="A3084" s="13" t="str">
        <f>IF('CLZ Pr'!C3084 = "", "", 'CLZ Pr'!C3084)</f>
        <v/>
      </c>
      <c r="B3084">
        <f>'CLZ Pr'!O3084</f>
        <v>0</v>
      </c>
      <c r="C3084" s="14">
        <f>'CLZ Pr'!H3084</f>
        <v>0</v>
      </c>
      <c r="D3084">
        <f>'CLZ Pr'!W3084</f>
        <v>0</v>
      </c>
      <c r="E3084">
        <f>'CLZ Pr'!B3084</f>
        <v>0</v>
      </c>
      <c r="F3084">
        <f>'CLZ Pr'!N3084</f>
        <v>0</v>
      </c>
      <c r="G3084">
        <f>'CLZ Pr'!X3084</f>
        <v>0</v>
      </c>
      <c r="H3084">
        <f>'CLZ Pr'!E3084</f>
        <v>0</v>
      </c>
      <c r="I3084">
        <f>'CLZ Pr'!U3084</f>
        <v>0</v>
      </c>
    </row>
    <row r="3085" spans="1:9">
      <c r="A3085" s="13" t="str">
        <f>IF('CLZ Pr'!C3085 = "", "", 'CLZ Pr'!C3085)</f>
        <v/>
      </c>
      <c r="B3085">
        <f>'CLZ Pr'!O3085</f>
        <v>0</v>
      </c>
      <c r="C3085" s="14">
        <f>'CLZ Pr'!H3085</f>
        <v>0</v>
      </c>
      <c r="D3085">
        <f>'CLZ Pr'!W3085</f>
        <v>0</v>
      </c>
      <c r="E3085">
        <f>'CLZ Pr'!B3085</f>
        <v>0</v>
      </c>
      <c r="F3085">
        <f>'CLZ Pr'!N3085</f>
        <v>0</v>
      </c>
      <c r="G3085">
        <f>'CLZ Pr'!X3085</f>
        <v>0</v>
      </c>
      <c r="H3085">
        <f>'CLZ Pr'!E3085</f>
        <v>0</v>
      </c>
      <c r="I3085">
        <f>'CLZ Pr'!U3085</f>
        <v>0</v>
      </c>
    </row>
    <row r="3086" spans="1:9">
      <c r="A3086" s="13" t="str">
        <f>IF('CLZ Pr'!C3086 = "", "", 'CLZ Pr'!C3086)</f>
        <v/>
      </c>
      <c r="B3086">
        <f>'CLZ Pr'!O3086</f>
        <v>0</v>
      </c>
      <c r="C3086" s="14">
        <f>'CLZ Pr'!H3086</f>
        <v>0</v>
      </c>
      <c r="D3086">
        <f>'CLZ Pr'!W3086</f>
        <v>0</v>
      </c>
      <c r="E3086">
        <f>'CLZ Pr'!B3086</f>
        <v>0</v>
      </c>
      <c r="F3086">
        <f>'CLZ Pr'!N3086</f>
        <v>0</v>
      </c>
      <c r="G3086">
        <f>'CLZ Pr'!X3086</f>
        <v>0</v>
      </c>
      <c r="H3086">
        <f>'CLZ Pr'!E3086</f>
        <v>0</v>
      </c>
      <c r="I3086">
        <f>'CLZ Pr'!U3086</f>
        <v>0</v>
      </c>
    </row>
    <row r="3087" spans="1:9">
      <c r="A3087" s="13" t="str">
        <f>IF('CLZ Pr'!C3087 = "", "", 'CLZ Pr'!C3087)</f>
        <v/>
      </c>
      <c r="B3087">
        <f>'CLZ Pr'!O3087</f>
        <v>0</v>
      </c>
      <c r="C3087" s="14">
        <f>'CLZ Pr'!H3087</f>
        <v>0</v>
      </c>
      <c r="D3087">
        <f>'CLZ Pr'!W3087</f>
        <v>0</v>
      </c>
      <c r="E3087">
        <f>'CLZ Pr'!B3087</f>
        <v>0</v>
      </c>
      <c r="F3087">
        <f>'CLZ Pr'!N3087</f>
        <v>0</v>
      </c>
      <c r="G3087">
        <f>'CLZ Pr'!X3087</f>
        <v>0</v>
      </c>
      <c r="H3087">
        <f>'CLZ Pr'!E3087</f>
        <v>0</v>
      </c>
      <c r="I3087">
        <f>'CLZ Pr'!U3087</f>
        <v>0</v>
      </c>
    </row>
    <row r="3088" spans="1:9">
      <c r="A3088" s="13" t="str">
        <f>IF('CLZ Pr'!C3088 = "", "", 'CLZ Pr'!C3088)</f>
        <v/>
      </c>
      <c r="B3088">
        <f>'CLZ Pr'!O3088</f>
        <v>0</v>
      </c>
      <c r="C3088" s="14">
        <f>'CLZ Pr'!H3088</f>
        <v>0</v>
      </c>
      <c r="D3088">
        <f>'CLZ Pr'!W3088</f>
        <v>0</v>
      </c>
      <c r="E3088">
        <f>'CLZ Pr'!B3088</f>
        <v>0</v>
      </c>
      <c r="F3088">
        <f>'CLZ Pr'!N3088</f>
        <v>0</v>
      </c>
      <c r="G3088">
        <f>'CLZ Pr'!X3088</f>
        <v>0</v>
      </c>
      <c r="H3088">
        <f>'CLZ Pr'!E3088</f>
        <v>0</v>
      </c>
      <c r="I3088">
        <f>'CLZ Pr'!U3088</f>
        <v>0</v>
      </c>
    </row>
    <row r="3089" spans="1:9">
      <c r="A3089" s="13" t="str">
        <f>IF('CLZ Pr'!C3089 = "", "", 'CLZ Pr'!C3089)</f>
        <v/>
      </c>
      <c r="B3089">
        <f>'CLZ Pr'!O3089</f>
        <v>0</v>
      </c>
      <c r="C3089" s="14">
        <f>'CLZ Pr'!H3089</f>
        <v>0</v>
      </c>
      <c r="D3089">
        <f>'CLZ Pr'!W3089</f>
        <v>0</v>
      </c>
      <c r="E3089">
        <f>'CLZ Pr'!B3089</f>
        <v>0</v>
      </c>
      <c r="F3089">
        <f>'CLZ Pr'!N3089</f>
        <v>0</v>
      </c>
      <c r="G3089">
        <f>'CLZ Pr'!X3089</f>
        <v>0</v>
      </c>
      <c r="H3089">
        <f>'CLZ Pr'!E3089</f>
        <v>0</v>
      </c>
      <c r="I3089">
        <f>'CLZ Pr'!U3089</f>
        <v>0</v>
      </c>
    </row>
    <row r="3090" spans="1:9">
      <c r="A3090" s="13" t="str">
        <f>IF('CLZ Pr'!C3090 = "", "", 'CLZ Pr'!C3090)</f>
        <v/>
      </c>
      <c r="B3090">
        <f>'CLZ Pr'!O3090</f>
        <v>0</v>
      </c>
      <c r="C3090" s="14">
        <f>'CLZ Pr'!H3090</f>
        <v>0</v>
      </c>
      <c r="D3090">
        <f>'CLZ Pr'!W3090</f>
        <v>0</v>
      </c>
      <c r="E3090">
        <f>'CLZ Pr'!B3090</f>
        <v>0</v>
      </c>
      <c r="F3090">
        <f>'CLZ Pr'!N3090</f>
        <v>0</v>
      </c>
      <c r="G3090">
        <f>'CLZ Pr'!X3090</f>
        <v>0</v>
      </c>
      <c r="H3090">
        <f>'CLZ Pr'!E3090</f>
        <v>0</v>
      </c>
      <c r="I3090">
        <f>'CLZ Pr'!U3090</f>
        <v>0</v>
      </c>
    </row>
    <row r="3091" spans="1:9">
      <c r="A3091" s="13" t="str">
        <f>IF('CLZ Pr'!C3091 = "", "", 'CLZ Pr'!C3091)</f>
        <v/>
      </c>
      <c r="B3091">
        <f>'CLZ Pr'!O3091</f>
        <v>0</v>
      </c>
      <c r="C3091" s="14">
        <f>'CLZ Pr'!H3091</f>
        <v>0</v>
      </c>
      <c r="D3091">
        <f>'CLZ Pr'!W3091</f>
        <v>0</v>
      </c>
      <c r="E3091">
        <f>'CLZ Pr'!B3091</f>
        <v>0</v>
      </c>
      <c r="F3091">
        <f>'CLZ Pr'!N3091</f>
        <v>0</v>
      </c>
      <c r="G3091">
        <f>'CLZ Pr'!X3091</f>
        <v>0</v>
      </c>
      <c r="H3091">
        <f>'CLZ Pr'!E3091</f>
        <v>0</v>
      </c>
      <c r="I3091">
        <f>'CLZ Pr'!U3091</f>
        <v>0</v>
      </c>
    </row>
    <row r="3092" spans="1:9">
      <c r="A3092" s="13" t="str">
        <f>IF('CLZ Pr'!C3092 = "", "", 'CLZ Pr'!C3092)</f>
        <v/>
      </c>
      <c r="B3092">
        <f>'CLZ Pr'!O3092</f>
        <v>0</v>
      </c>
      <c r="C3092" s="14">
        <f>'CLZ Pr'!H3092</f>
        <v>0</v>
      </c>
      <c r="D3092">
        <f>'CLZ Pr'!W3092</f>
        <v>0</v>
      </c>
      <c r="E3092">
        <f>'CLZ Pr'!B3092</f>
        <v>0</v>
      </c>
      <c r="F3092">
        <f>'CLZ Pr'!N3092</f>
        <v>0</v>
      </c>
      <c r="G3092">
        <f>'CLZ Pr'!X3092</f>
        <v>0</v>
      </c>
      <c r="H3092">
        <f>'CLZ Pr'!E3092</f>
        <v>0</v>
      </c>
      <c r="I3092">
        <f>'CLZ Pr'!U3092</f>
        <v>0</v>
      </c>
    </row>
    <row r="3093" spans="1:9">
      <c r="A3093" s="13" t="str">
        <f>IF('CLZ Pr'!C3093 = "", "", 'CLZ Pr'!C3093)</f>
        <v/>
      </c>
      <c r="B3093">
        <f>'CLZ Pr'!O3093</f>
        <v>0</v>
      </c>
      <c r="C3093" s="14">
        <f>'CLZ Pr'!H3093</f>
        <v>0</v>
      </c>
      <c r="D3093">
        <f>'CLZ Pr'!W3093</f>
        <v>0</v>
      </c>
      <c r="E3093">
        <f>'CLZ Pr'!B3093</f>
        <v>0</v>
      </c>
      <c r="F3093">
        <f>'CLZ Pr'!N3093</f>
        <v>0</v>
      </c>
      <c r="G3093">
        <f>'CLZ Pr'!X3093</f>
        <v>0</v>
      </c>
      <c r="H3093">
        <f>'CLZ Pr'!E3093</f>
        <v>0</v>
      </c>
      <c r="I3093">
        <f>'CLZ Pr'!U3093</f>
        <v>0</v>
      </c>
    </row>
    <row r="3094" spans="1:9">
      <c r="A3094" s="13" t="str">
        <f>IF('CLZ Pr'!C3094 = "", "", 'CLZ Pr'!C3094)</f>
        <v/>
      </c>
      <c r="B3094">
        <f>'CLZ Pr'!O3094</f>
        <v>0</v>
      </c>
      <c r="C3094" s="14">
        <f>'CLZ Pr'!H3094</f>
        <v>0</v>
      </c>
      <c r="D3094">
        <f>'CLZ Pr'!W3094</f>
        <v>0</v>
      </c>
      <c r="E3094">
        <f>'CLZ Pr'!B3094</f>
        <v>0</v>
      </c>
      <c r="F3094">
        <f>'CLZ Pr'!N3094</f>
        <v>0</v>
      </c>
      <c r="G3094">
        <f>'CLZ Pr'!X3094</f>
        <v>0</v>
      </c>
      <c r="H3094">
        <f>'CLZ Pr'!E3094</f>
        <v>0</v>
      </c>
      <c r="I3094">
        <f>'CLZ Pr'!U3094</f>
        <v>0</v>
      </c>
    </row>
    <row r="3095" spans="1:9">
      <c r="A3095" s="13" t="str">
        <f>IF('CLZ Pr'!C3095 = "", "", 'CLZ Pr'!C3095)</f>
        <v/>
      </c>
      <c r="B3095">
        <f>'CLZ Pr'!O3095</f>
        <v>0</v>
      </c>
      <c r="C3095" s="14">
        <f>'CLZ Pr'!H3095</f>
        <v>0</v>
      </c>
      <c r="D3095">
        <f>'CLZ Pr'!W3095</f>
        <v>0</v>
      </c>
      <c r="E3095">
        <f>'CLZ Pr'!B3095</f>
        <v>0</v>
      </c>
      <c r="F3095">
        <f>'CLZ Pr'!N3095</f>
        <v>0</v>
      </c>
      <c r="G3095">
        <f>'CLZ Pr'!X3095</f>
        <v>0</v>
      </c>
      <c r="H3095">
        <f>'CLZ Pr'!E3095</f>
        <v>0</v>
      </c>
      <c r="I3095">
        <f>'CLZ Pr'!U3095</f>
        <v>0</v>
      </c>
    </row>
    <row r="3096" spans="1:9">
      <c r="A3096" s="13" t="str">
        <f>IF('CLZ Pr'!C3096 = "", "", 'CLZ Pr'!C3096)</f>
        <v/>
      </c>
      <c r="B3096">
        <f>'CLZ Pr'!O3096</f>
        <v>0</v>
      </c>
      <c r="C3096" s="14">
        <f>'CLZ Pr'!H3096</f>
        <v>0</v>
      </c>
      <c r="D3096">
        <f>'CLZ Pr'!W3096</f>
        <v>0</v>
      </c>
      <c r="E3096">
        <f>'CLZ Pr'!B3096</f>
        <v>0</v>
      </c>
      <c r="F3096">
        <f>'CLZ Pr'!N3096</f>
        <v>0</v>
      </c>
      <c r="G3096">
        <f>'CLZ Pr'!X3096</f>
        <v>0</v>
      </c>
      <c r="H3096">
        <f>'CLZ Pr'!E3096</f>
        <v>0</v>
      </c>
      <c r="I3096">
        <f>'CLZ Pr'!U3096</f>
        <v>0</v>
      </c>
    </row>
    <row r="3097" spans="1:9">
      <c r="A3097" s="13" t="str">
        <f>IF('CLZ Pr'!C3097 = "", "", 'CLZ Pr'!C3097)</f>
        <v/>
      </c>
      <c r="B3097">
        <f>'CLZ Pr'!O3097</f>
        <v>0</v>
      </c>
      <c r="C3097" s="14">
        <f>'CLZ Pr'!H3097</f>
        <v>0</v>
      </c>
      <c r="D3097">
        <f>'CLZ Pr'!W3097</f>
        <v>0</v>
      </c>
      <c r="E3097">
        <f>'CLZ Pr'!B3097</f>
        <v>0</v>
      </c>
      <c r="F3097">
        <f>'CLZ Pr'!N3097</f>
        <v>0</v>
      </c>
      <c r="G3097">
        <f>'CLZ Pr'!X3097</f>
        <v>0</v>
      </c>
      <c r="H3097">
        <f>'CLZ Pr'!E3097</f>
        <v>0</v>
      </c>
      <c r="I3097">
        <f>'CLZ Pr'!U3097</f>
        <v>0</v>
      </c>
    </row>
    <row r="3098" spans="1:9">
      <c r="A3098" s="13" t="str">
        <f>IF('CLZ Pr'!C3098 = "", "", 'CLZ Pr'!C3098)</f>
        <v/>
      </c>
      <c r="B3098">
        <f>'CLZ Pr'!O3098</f>
        <v>0</v>
      </c>
      <c r="C3098" s="14">
        <f>'CLZ Pr'!H3098</f>
        <v>0</v>
      </c>
      <c r="D3098">
        <f>'CLZ Pr'!W3098</f>
        <v>0</v>
      </c>
      <c r="E3098">
        <f>'CLZ Pr'!B3098</f>
        <v>0</v>
      </c>
      <c r="F3098">
        <f>'CLZ Pr'!N3098</f>
        <v>0</v>
      </c>
      <c r="G3098">
        <f>'CLZ Pr'!X3098</f>
        <v>0</v>
      </c>
      <c r="H3098">
        <f>'CLZ Pr'!E3098</f>
        <v>0</v>
      </c>
      <c r="I3098">
        <f>'CLZ Pr'!U3098</f>
        <v>0</v>
      </c>
    </row>
    <row r="3099" spans="1:9">
      <c r="A3099" s="13" t="str">
        <f>IF('CLZ Pr'!C3099 = "", "", 'CLZ Pr'!C3099)</f>
        <v/>
      </c>
      <c r="B3099">
        <f>'CLZ Pr'!O3099</f>
        <v>0</v>
      </c>
      <c r="C3099" s="14">
        <f>'CLZ Pr'!H3099</f>
        <v>0</v>
      </c>
      <c r="D3099">
        <f>'CLZ Pr'!W3099</f>
        <v>0</v>
      </c>
      <c r="E3099">
        <f>'CLZ Pr'!B3099</f>
        <v>0</v>
      </c>
      <c r="F3099">
        <f>'CLZ Pr'!N3099</f>
        <v>0</v>
      </c>
      <c r="G3099">
        <f>'CLZ Pr'!X3099</f>
        <v>0</v>
      </c>
      <c r="H3099">
        <f>'CLZ Pr'!E3099</f>
        <v>0</v>
      </c>
      <c r="I3099">
        <f>'CLZ Pr'!U3099</f>
        <v>0</v>
      </c>
    </row>
    <row r="3100" spans="1:9">
      <c r="A3100" s="13" t="str">
        <f>IF('CLZ Pr'!C3100 = "", "", 'CLZ Pr'!C3100)</f>
        <v/>
      </c>
      <c r="B3100">
        <f>'CLZ Pr'!O3100</f>
        <v>0</v>
      </c>
      <c r="C3100" s="14">
        <f>'CLZ Pr'!H3100</f>
        <v>0</v>
      </c>
      <c r="D3100">
        <f>'CLZ Pr'!W3100</f>
        <v>0</v>
      </c>
      <c r="E3100">
        <f>'CLZ Pr'!B3100</f>
        <v>0</v>
      </c>
      <c r="F3100">
        <f>'CLZ Pr'!N3100</f>
        <v>0</v>
      </c>
      <c r="G3100">
        <f>'CLZ Pr'!X3100</f>
        <v>0</v>
      </c>
      <c r="H3100">
        <f>'CLZ Pr'!E3100</f>
        <v>0</v>
      </c>
      <c r="I3100">
        <f>'CLZ Pr'!U3100</f>
        <v>0</v>
      </c>
    </row>
    <row r="3101" spans="1:9">
      <c r="A3101" s="13" t="str">
        <f>IF('CLZ Pr'!C3101 = "", "", 'CLZ Pr'!C3101)</f>
        <v/>
      </c>
      <c r="B3101">
        <f>'CLZ Pr'!O3101</f>
        <v>0</v>
      </c>
      <c r="C3101" s="14">
        <f>'CLZ Pr'!H3101</f>
        <v>0</v>
      </c>
      <c r="D3101">
        <f>'CLZ Pr'!W3101</f>
        <v>0</v>
      </c>
      <c r="E3101">
        <f>'CLZ Pr'!B3101</f>
        <v>0</v>
      </c>
      <c r="F3101">
        <f>'CLZ Pr'!N3101</f>
        <v>0</v>
      </c>
      <c r="G3101">
        <f>'CLZ Pr'!X3101</f>
        <v>0</v>
      </c>
      <c r="H3101">
        <f>'CLZ Pr'!E3101</f>
        <v>0</v>
      </c>
      <c r="I3101">
        <f>'CLZ Pr'!U3101</f>
        <v>0</v>
      </c>
    </row>
    <row r="3102" spans="1:9">
      <c r="A3102" s="13" t="str">
        <f>IF('CLZ Pr'!C3102 = "", "", 'CLZ Pr'!C3102)</f>
        <v/>
      </c>
      <c r="B3102">
        <f>'CLZ Pr'!O3102</f>
        <v>0</v>
      </c>
      <c r="C3102" s="14">
        <f>'CLZ Pr'!H3102</f>
        <v>0</v>
      </c>
      <c r="D3102">
        <f>'CLZ Pr'!W3102</f>
        <v>0</v>
      </c>
      <c r="E3102">
        <f>'CLZ Pr'!B3102</f>
        <v>0</v>
      </c>
      <c r="F3102">
        <f>'CLZ Pr'!N3102</f>
        <v>0</v>
      </c>
      <c r="G3102">
        <f>'CLZ Pr'!X3102</f>
        <v>0</v>
      </c>
      <c r="H3102">
        <f>'CLZ Pr'!E3102</f>
        <v>0</v>
      </c>
      <c r="I3102">
        <f>'CLZ Pr'!U3102</f>
        <v>0</v>
      </c>
    </row>
    <row r="3103" spans="1:9">
      <c r="A3103" s="13" t="str">
        <f>IF('CLZ Pr'!C3103 = "", "", 'CLZ Pr'!C3103)</f>
        <v/>
      </c>
      <c r="B3103">
        <f>'CLZ Pr'!O3103</f>
        <v>0</v>
      </c>
      <c r="C3103" s="14">
        <f>'CLZ Pr'!H3103</f>
        <v>0</v>
      </c>
      <c r="D3103">
        <f>'CLZ Pr'!W3103</f>
        <v>0</v>
      </c>
      <c r="E3103">
        <f>'CLZ Pr'!B3103</f>
        <v>0</v>
      </c>
      <c r="F3103">
        <f>'CLZ Pr'!N3103</f>
        <v>0</v>
      </c>
      <c r="G3103">
        <f>'CLZ Pr'!X3103</f>
        <v>0</v>
      </c>
      <c r="H3103">
        <f>'CLZ Pr'!E3103</f>
        <v>0</v>
      </c>
      <c r="I3103">
        <f>'CLZ Pr'!U3103</f>
        <v>0</v>
      </c>
    </row>
    <row r="3104" spans="1:9">
      <c r="A3104" s="13" t="str">
        <f>IF('CLZ Pr'!C3104 = "", "", 'CLZ Pr'!C3104)</f>
        <v/>
      </c>
      <c r="B3104">
        <f>'CLZ Pr'!O3104</f>
        <v>0</v>
      </c>
      <c r="C3104" s="14">
        <f>'CLZ Pr'!H3104</f>
        <v>0</v>
      </c>
      <c r="D3104">
        <f>'CLZ Pr'!W3104</f>
        <v>0</v>
      </c>
      <c r="E3104">
        <f>'CLZ Pr'!B3104</f>
        <v>0</v>
      </c>
      <c r="F3104">
        <f>'CLZ Pr'!N3104</f>
        <v>0</v>
      </c>
      <c r="G3104">
        <f>'CLZ Pr'!X3104</f>
        <v>0</v>
      </c>
      <c r="H3104">
        <f>'CLZ Pr'!E3104</f>
        <v>0</v>
      </c>
      <c r="I3104">
        <f>'CLZ Pr'!U3104</f>
        <v>0</v>
      </c>
    </row>
    <row r="3105" spans="1:9">
      <c r="A3105" s="13" t="str">
        <f>IF('CLZ Pr'!C3105 = "", "", 'CLZ Pr'!C3105)</f>
        <v/>
      </c>
      <c r="B3105">
        <f>'CLZ Pr'!O3105</f>
        <v>0</v>
      </c>
      <c r="C3105" s="14">
        <f>'CLZ Pr'!H3105</f>
        <v>0</v>
      </c>
      <c r="D3105">
        <f>'CLZ Pr'!W3105</f>
        <v>0</v>
      </c>
      <c r="E3105">
        <f>'CLZ Pr'!B3105</f>
        <v>0</v>
      </c>
      <c r="F3105">
        <f>'CLZ Pr'!N3105</f>
        <v>0</v>
      </c>
      <c r="G3105">
        <f>'CLZ Pr'!X3105</f>
        <v>0</v>
      </c>
      <c r="H3105">
        <f>'CLZ Pr'!E3105</f>
        <v>0</v>
      </c>
      <c r="I3105">
        <f>'CLZ Pr'!U3105</f>
        <v>0</v>
      </c>
    </row>
    <row r="3106" spans="1:9">
      <c r="A3106" s="13" t="str">
        <f>IF('CLZ Pr'!C3106 = "", "", 'CLZ Pr'!C3106)</f>
        <v/>
      </c>
      <c r="B3106">
        <f>'CLZ Pr'!O3106</f>
        <v>0</v>
      </c>
      <c r="C3106" s="14">
        <f>'CLZ Pr'!H3106</f>
        <v>0</v>
      </c>
      <c r="D3106">
        <f>'CLZ Pr'!W3106</f>
        <v>0</v>
      </c>
      <c r="E3106">
        <f>'CLZ Pr'!B3106</f>
        <v>0</v>
      </c>
      <c r="F3106">
        <f>'CLZ Pr'!N3106</f>
        <v>0</v>
      </c>
      <c r="G3106">
        <f>'CLZ Pr'!X3106</f>
        <v>0</v>
      </c>
      <c r="H3106">
        <f>'CLZ Pr'!E3106</f>
        <v>0</v>
      </c>
      <c r="I3106">
        <f>'CLZ Pr'!U3106</f>
        <v>0</v>
      </c>
    </row>
    <row r="3107" spans="1:9">
      <c r="A3107" s="13" t="str">
        <f>IF('CLZ Pr'!C3107 = "", "", 'CLZ Pr'!C3107)</f>
        <v/>
      </c>
      <c r="B3107">
        <f>'CLZ Pr'!O3107</f>
        <v>0</v>
      </c>
      <c r="C3107" s="14">
        <f>'CLZ Pr'!H3107</f>
        <v>0</v>
      </c>
      <c r="D3107">
        <f>'CLZ Pr'!W3107</f>
        <v>0</v>
      </c>
      <c r="E3107">
        <f>'CLZ Pr'!B3107</f>
        <v>0</v>
      </c>
      <c r="F3107">
        <f>'CLZ Pr'!N3107</f>
        <v>0</v>
      </c>
      <c r="G3107">
        <f>'CLZ Pr'!X3107</f>
        <v>0</v>
      </c>
      <c r="H3107">
        <f>'CLZ Pr'!E3107</f>
        <v>0</v>
      </c>
      <c r="I3107">
        <f>'CLZ Pr'!U3107</f>
        <v>0</v>
      </c>
    </row>
    <row r="3108" spans="1:9">
      <c r="A3108" s="13" t="str">
        <f>IF('CLZ Pr'!C3108 = "", "", 'CLZ Pr'!C3108)</f>
        <v/>
      </c>
      <c r="B3108">
        <f>'CLZ Pr'!O3108</f>
        <v>0</v>
      </c>
      <c r="C3108" s="14">
        <f>'CLZ Pr'!H3108</f>
        <v>0</v>
      </c>
      <c r="D3108">
        <f>'CLZ Pr'!W3108</f>
        <v>0</v>
      </c>
      <c r="E3108">
        <f>'CLZ Pr'!B3108</f>
        <v>0</v>
      </c>
      <c r="F3108">
        <f>'CLZ Pr'!N3108</f>
        <v>0</v>
      </c>
      <c r="G3108">
        <f>'CLZ Pr'!X3108</f>
        <v>0</v>
      </c>
      <c r="H3108">
        <f>'CLZ Pr'!E3108</f>
        <v>0</v>
      </c>
      <c r="I3108">
        <f>'CLZ Pr'!U3108</f>
        <v>0</v>
      </c>
    </row>
    <row r="3109" spans="1:9">
      <c r="A3109" s="13" t="str">
        <f>IF('CLZ Pr'!C3109 = "", "", 'CLZ Pr'!C3109)</f>
        <v/>
      </c>
      <c r="B3109">
        <f>'CLZ Pr'!O3109</f>
        <v>0</v>
      </c>
      <c r="C3109" s="14">
        <f>'CLZ Pr'!H3109</f>
        <v>0</v>
      </c>
      <c r="D3109">
        <f>'CLZ Pr'!W3109</f>
        <v>0</v>
      </c>
      <c r="E3109">
        <f>'CLZ Pr'!B3109</f>
        <v>0</v>
      </c>
      <c r="F3109">
        <f>'CLZ Pr'!N3109</f>
        <v>0</v>
      </c>
      <c r="G3109">
        <f>'CLZ Pr'!X3109</f>
        <v>0</v>
      </c>
      <c r="H3109">
        <f>'CLZ Pr'!E3109</f>
        <v>0</v>
      </c>
      <c r="I3109">
        <f>'CLZ Pr'!U3109</f>
        <v>0</v>
      </c>
    </row>
    <row r="3110" spans="1:9">
      <c r="A3110" s="13" t="str">
        <f>IF('CLZ Pr'!C3110 = "", "", 'CLZ Pr'!C3110)</f>
        <v/>
      </c>
      <c r="B3110">
        <f>'CLZ Pr'!O3110</f>
        <v>0</v>
      </c>
      <c r="C3110" s="14">
        <f>'CLZ Pr'!H3110</f>
        <v>0</v>
      </c>
      <c r="D3110">
        <f>'CLZ Pr'!W3110</f>
        <v>0</v>
      </c>
      <c r="E3110">
        <f>'CLZ Pr'!B3110</f>
        <v>0</v>
      </c>
      <c r="F3110">
        <f>'CLZ Pr'!N3110</f>
        <v>0</v>
      </c>
      <c r="G3110">
        <f>'CLZ Pr'!X3110</f>
        <v>0</v>
      </c>
      <c r="H3110">
        <f>'CLZ Pr'!E3110</f>
        <v>0</v>
      </c>
      <c r="I3110">
        <f>'CLZ Pr'!U3110</f>
        <v>0</v>
      </c>
    </row>
    <row r="3111" spans="1:9">
      <c r="A3111" s="13" t="str">
        <f>IF('CLZ Pr'!C3111 = "", "", 'CLZ Pr'!C3111)</f>
        <v/>
      </c>
      <c r="B3111">
        <f>'CLZ Pr'!O3111</f>
        <v>0</v>
      </c>
      <c r="C3111" s="14">
        <f>'CLZ Pr'!H3111</f>
        <v>0</v>
      </c>
      <c r="D3111">
        <f>'CLZ Pr'!W3111</f>
        <v>0</v>
      </c>
      <c r="E3111">
        <f>'CLZ Pr'!B3111</f>
        <v>0</v>
      </c>
      <c r="F3111">
        <f>'CLZ Pr'!N3111</f>
        <v>0</v>
      </c>
      <c r="G3111">
        <f>'CLZ Pr'!X3111</f>
        <v>0</v>
      </c>
      <c r="H3111">
        <f>'CLZ Pr'!E3111</f>
        <v>0</v>
      </c>
      <c r="I3111">
        <f>'CLZ Pr'!U3111</f>
        <v>0</v>
      </c>
    </row>
    <row r="3112" spans="1:9">
      <c r="A3112" s="13" t="str">
        <f>IF('CLZ Pr'!C3112 = "", "", 'CLZ Pr'!C3112)</f>
        <v/>
      </c>
      <c r="B3112">
        <f>'CLZ Pr'!O3112</f>
        <v>0</v>
      </c>
      <c r="C3112" s="14">
        <f>'CLZ Pr'!H3112</f>
        <v>0</v>
      </c>
      <c r="D3112">
        <f>'CLZ Pr'!W3112</f>
        <v>0</v>
      </c>
      <c r="E3112">
        <f>'CLZ Pr'!B3112</f>
        <v>0</v>
      </c>
      <c r="F3112">
        <f>'CLZ Pr'!N3112</f>
        <v>0</v>
      </c>
      <c r="G3112">
        <f>'CLZ Pr'!X3112</f>
        <v>0</v>
      </c>
      <c r="H3112">
        <f>'CLZ Pr'!E3112</f>
        <v>0</v>
      </c>
      <c r="I3112">
        <f>'CLZ Pr'!U3112</f>
        <v>0</v>
      </c>
    </row>
    <row r="3113" spans="1:9">
      <c r="A3113" s="13" t="str">
        <f>IF('CLZ Pr'!C3113 = "", "", 'CLZ Pr'!C3113)</f>
        <v/>
      </c>
      <c r="B3113">
        <f>'CLZ Pr'!O3113</f>
        <v>0</v>
      </c>
      <c r="C3113" s="14">
        <f>'CLZ Pr'!H3113</f>
        <v>0</v>
      </c>
      <c r="D3113">
        <f>'CLZ Pr'!W3113</f>
        <v>0</v>
      </c>
      <c r="E3113">
        <f>'CLZ Pr'!B3113</f>
        <v>0</v>
      </c>
      <c r="F3113">
        <f>'CLZ Pr'!N3113</f>
        <v>0</v>
      </c>
      <c r="G3113">
        <f>'CLZ Pr'!X3113</f>
        <v>0</v>
      </c>
      <c r="H3113">
        <f>'CLZ Pr'!E3113</f>
        <v>0</v>
      </c>
      <c r="I3113">
        <f>'CLZ Pr'!U3113</f>
        <v>0</v>
      </c>
    </row>
    <row r="3114" spans="1:9">
      <c r="A3114" s="13" t="str">
        <f>IF('CLZ Pr'!C3114 = "", "", 'CLZ Pr'!C3114)</f>
        <v/>
      </c>
      <c r="B3114">
        <f>'CLZ Pr'!O3114</f>
        <v>0</v>
      </c>
      <c r="C3114" s="14">
        <f>'CLZ Pr'!H3114</f>
        <v>0</v>
      </c>
      <c r="D3114">
        <f>'CLZ Pr'!W3114</f>
        <v>0</v>
      </c>
      <c r="E3114">
        <f>'CLZ Pr'!B3114</f>
        <v>0</v>
      </c>
      <c r="F3114">
        <f>'CLZ Pr'!N3114</f>
        <v>0</v>
      </c>
      <c r="G3114">
        <f>'CLZ Pr'!X3114</f>
        <v>0</v>
      </c>
      <c r="H3114">
        <f>'CLZ Pr'!E3114</f>
        <v>0</v>
      </c>
      <c r="I3114">
        <f>'CLZ Pr'!U3114</f>
        <v>0</v>
      </c>
    </row>
    <row r="3115" spans="1:9">
      <c r="A3115" s="13" t="str">
        <f>IF('CLZ Pr'!C3115 = "", "", 'CLZ Pr'!C3115)</f>
        <v/>
      </c>
      <c r="B3115">
        <f>'CLZ Pr'!O3115</f>
        <v>0</v>
      </c>
      <c r="C3115" s="14">
        <f>'CLZ Pr'!H3115</f>
        <v>0</v>
      </c>
      <c r="D3115">
        <f>'CLZ Pr'!W3115</f>
        <v>0</v>
      </c>
      <c r="E3115">
        <f>'CLZ Pr'!B3115</f>
        <v>0</v>
      </c>
      <c r="F3115">
        <f>'CLZ Pr'!N3115</f>
        <v>0</v>
      </c>
      <c r="G3115">
        <f>'CLZ Pr'!X3115</f>
        <v>0</v>
      </c>
      <c r="H3115">
        <f>'CLZ Pr'!E3115</f>
        <v>0</v>
      </c>
      <c r="I3115">
        <f>'CLZ Pr'!U3115</f>
        <v>0</v>
      </c>
    </row>
    <row r="3116" spans="1:9">
      <c r="A3116" s="13" t="str">
        <f>IF('CLZ Pr'!C3116 = "", "", 'CLZ Pr'!C3116)</f>
        <v/>
      </c>
      <c r="B3116">
        <f>'CLZ Pr'!O3116</f>
        <v>0</v>
      </c>
      <c r="C3116" s="14">
        <f>'CLZ Pr'!H3116</f>
        <v>0</v>
      </c>
      <c r="D3116">
        <f>'CLZ Pr'!W3116</f>
        <v>0</v>
      </c>
      <c r="E3116">
        <f>'CLZ Pr'!B3116</f>
        <v>0</v>
      </c>
      <c r="F3116">
        <f>'CLZ Pr'!N3116</f>
        <v>0</v>
      </c>
      <c r="G3116">
        <f>'CLZ Pr'!X3116</f>
        <v>0</v>
      </c>
      <c r="H3116">
        <f>'CLZ Pr'!E3116</f>
        <v>0</v>
      </c>
      <c r="I3116">
        <f>'CLZ Pr'!U3116</f>
        <v>0</v>
      </c>
    </row>
    <row r="3117" spans="1:9">
      <c r="A3117" s="13" t="str">
        <f>IF('CLZ Pr'!C3117 = "", "", 'CLZ Pr'!C3117)</f>
        <v/>
      </c>
      <c r="B3117">
        <f>'CLZ Pr'!O3117</f>
        <v>0</v>
      </c>
      <c r="C3117" s="14">
        <f>'CLZ Pr'!H3117</f>
        <v>0</v>
      </c>
      <c r="D3117">
        <f>'CLZ Pr'!W3117</f>
        <v>0</v>
      </c>
      <c r="E3117">
        <f>'CLZ Pr'!B3117</f>
        <v>0</v>
      </c>
      <c r="F3117">
        <f>'CLZ Pr'!N3117</f>
        <v>0</v>
      </c>
      <c r="G3117">
        <f>'CLZ Pr'!X3117</f>
        <v>0</v>
      </c>
      <c r="H3117">
        <f>'CLZ Pr'!E3117</f>
        <v>0</v>
      </c>
      <c r="I3117">
        <f>'CLZ Pr'!U3117</f>
        <v>0</v>
      </c>
    </row>
    <row r="3118" spans="1:9">
      <c r="A3118" s="13" t="str">
        <f>IF('CLZ Pr'!C3118 = "", "", 'CLZ Pr'!C3118)</f>
        <v/>
      </c>
      <c r="B3118">
        <f>'CLZ Pr'!O3118</f>
        <v>0</v>
      </c>
      <c r="C3118" s="14">
        <f>'CLZ Pr'!H3118</f>
        <v>0</v>
      </c>
      <c r="D3118">
        <f>'CLZ Pr'!W3118</f>
        <v>0</v>
      </c>
      <c r="E3118">
        <f>'CLZ Pr'!B3118</f>
        <v>0</v>
      </c>
      <c r="F3118">
        <f>'CLZ Pr'!N3118</f>
        <v>0</v>
      </c>
      <c r="G3118">
        <f>'CLZ Pr'!X3118</f>
        <v>0</v>
      </c>
      <c r="H3118">
        <f>'CLZ Pr'!E3118</f>
        <v>0</v>
      </c>
      <c r="I3118">
        <f>'CLZ Pr'!U3118</f>
        <v>0</v>
      </c>
    </row>
    <row r="3119" spans="1:9">
      <c r="A3119" s="13" t="str">
        <f>IF('CLZ Pr'!C3119 = "", "", 'CLZ Pr'!C3119)</f>
        <v/>
      </c>
      <c r="B3119">
        <f>'CLZ Pr'!O3119</f>
        <v>0</v>
      </c>
      <c r="C3119" s="14">
        <f>'CLZ Pr'!H3119</f>
        <v>0</v>
      </c>
      <c r="D3119">
        <f>'CLZ Pr'!W3119</f>
        <v>0</v>
      </c>
      <c r="E3119">
        <f>'CLZ Pr'!B3119</f>
        <v>0</v>
      </c>
      <c r="F3119">
        <f>'CLZ Pr'!N3119</f>
        <v>0</v>
      </c>
      <c r="G3119">
        <f>'CLZ Pr'!X3119</f>
        <v>0</v>
      </c>
      <c r="H3119">
        <f>'CLZ Pr'!E3119</f>
        <v>0</v>
      </c>
      <c r="I3119">
        <f>'CLZ Pr'!U3119</f>
        <v>0</v>
      </c>
    </row>
    <row r="3120" spans="1:9">
      <c r="A3120" s="13" t="str">
        <f>IF('CLZ Pr'!C3120 = "", "", 'CLZ Pr'!C3120)</f>
        <v/>
      </c>
      <c r="B3120">
        <f>'CLZ Pr'!O3120</f>
        <v>0</v>
      </c>
      <c r="C3120" s="14">
        <f>'CLZ Pr'!H3120</f>
        <v>0</v>
      </c>
      <c r="D3120">
        <f>'CLZ Pr'!W3120</f>
        <v>0</v>
      </c>
      <c r="E3120">
        <f>'CLZ Pr'!B3120</f>
        <v>0</v>
      </c>
      <c r="F3120">
        <f>'CLZ Pr'!N3120</f>
        <v>0</v>
      </c>
      <c r="G3120">
        <f>'CLZ Pr'!X3120</f>
        <v>0</v>
      </c>
      <c r="H3120">
        <f>'CLZ Pr'!E3120</f>
        <v>0</v>
      </c>
      <c r="I3120">
        <f>'CLZ Pr'!U3120</f>
        <v>0</v>
      </c>
    </row>
    <row r="3121" spans="1:9">
      <c r="A3121" s="13" t="str">
        <f>IF('CLZ Pr'!C3121 = "", "", 'CLZ Pr'!C3121)</f>
        <v/>
      </c>
      <c r="B3121">
        <f>'CLZ Pr'!O3121</f>
        <v>0</v>
      </c>
      <c r="C3121" s="14">
        <f>'CLZ Pr'!H3121</f>
        <v>0</v>
      </c>
      <c r="D3121">
        <f>'CLZ Pr'!W3121</f>
        <v>0</v>
      </c>
      <c r="E3121">
        <f>'CLZ Pr'!B3121</f>
        <v>0</v>
      </c>
      <c r="F3121">
        <f>'CLZ Pr'!N3121</f>
        <v>0</v>
      </c>
      <c r="G3121">
        <f>'CLZ Pr'!X3121</f>
        <v>0</v>
      </c>
      <c r="H3121">
        <f>'CLZ Pr'!E3121</f>
        <v>0</v>
      </c>
      <c r="I3121">
        <f>'CLZ Pr'!U3121</f>
        <v>0</v>
      </c>
    </row>
    <row r="3122" spans="1:9">
      <c r="A3122" s="13" t="str">
        <f>IF('CLZ Pr'!C3122 = "", "", 'CLZ Pr'!C3122)</f>
        <v/>
      </c>
      <c r="B3122">
        <f>'CLZ Pr'!O3122</f>
        <v>0</v>
      </c>
      <c r="C3122" s="14">
        <f>'CLZ Pr'!H3122</f>
        <v>0</v>
      </c>
      <c r="D3122">
        <f>'CLZ Pr'!W3122</f>
        <v>0</v>
      </c>
      <c r="E3122">
        <f>'CLZ Pr'!B3122</f>
        <v>0</v>
      </c>
      <c r="F3122">
        <f>'CLZ Pr'!N3122</f>
        <v>0</v>
      </c>
      <c r="G3122">
        <f>'CLZ Pr'!X3122</f>
        <v>0</v>
      </c>
      <c r="H3122">
        <f>'CLZ Pr'!E3122</f>
        <v>0</v>
      </c>
      <c r="I3122">
        <f>'CLZ Pr'!U3122</f>
        <v>0</v>
      </c>
    </row>
    <row r="3123" spans="1:9">
      <c r="A3123" s="13" t="str">
        <f>IF('CLZ Pr'!C3123 = "", "", 'CLZ Pr'!C3123)</f>
        <v/>
      </c>
      <c r="B3123">
        <f>'CLZ Pr'!O3123</f>
        <v>0</v>
      </c>
      <c r="C3123" s="14">
        <f>'CLZ Pr'!H3123</f>
        <v>0</v>
      </c>
      <c r="D3123">
        <f>'CLZ Pr'!W3123</f>
        <v>0</v>
      </c>
      <c r="E3123">
        <f>'CLZ Pr'!B3123</f>
        <v>0</v>
      </c>
      <c r="F3123">
        <f>'CLZ Pr'!N3123</f>
        <v>0</v>
      </c>
      <c r="G3123">
        <f>'CLZ Pr'!X3123</f>
        <v>0</v>
      </c>
      <c r="H3123">
        <f>'CLZ Pr'!E3123</f>
        <v>0</v>
      </c>
      <c r="I3123">
        <f>'CLZ Pr'!U3123</f>
        <v>0</v>
      </c>
    </row>
    <row r="3124" spans="1:9">
      <c r="A3124" s="13" t="str">
        <f>IF('CLZ Pr'!C3124 = "", "", 'CLZ Pr'!C3124)</f>
        <v/>
      </c>
      <c r="B3124">
        <f>'CLZ Pr'!O3124</f>
        <v>0</v>
      </c>
      <c r="C3124" s="14">
        <f>'CLZ Pr'!H3124</f>
        <v>0</v>
      </c>
      <c r="D3124">
        <f>'CLZ Pr'!W3124</f>
        <v>0</v>
      </c>
      <c r="E3124">
        <f>'CLZ Pr'!B3124</f>
        <v>0</v>
      </c>
      <c r="F3124">
        <f>'CLZ Pr'!N3124</f>
        <v>0</v>
      </c>
      <c r="G3124">
        <f>'CLZ Pr'!X3124</f>
        <v>0</v>
      </c>
      <c r="H3124">
        <f>'CLZ Pr'!E3124</f>
        <v>0</v>
      </c>
      <c r="I3124">
        <f>'CLZ Pr'!U3124</f>
        <v>0</v>
      </c>
    </row>
    <row r="3125" spans="1:9">
      <c r="A3125" s="13" t="str">
        <f>IF('CLZ Pr'!C3125 = "", "", 'CLZ Pr'!C3125)</f>
        <v/>
      </c>
      <c r="B3125">
        <f>'CLZ Pr'!O3125</f>
        <v>0</v>
      </c>
      <c r="C3125" s="14">
        <f>'CLZ Pr'!H3125</f>
        <v>0</v>
      </c>
      <c r="D3125">
        <f>'CLZ Pr'!W3125</f>
        <v>0</v>
      </c>
      <c r="E3125">
        <f>'CLZ Pr'!B3125</f>
        <v>0</v>
      </c>
      <c r="F3125">
        <f>'CLZ Pr'!N3125</f>
        <v>0</v>
      </c>
      <c r="G3125">
        <f>'CLZ Pr'!X3125</f>
        <v>0</v>
      </c>
      <c r="H3125">
        <f>'CLZ Pr'!E3125</f>
        <v>0</v>
      </c>
      <c r="I3125">
        <f>'CLZ Pr'!U3125</f>
        <v>0</v>
      </c>
    </row>
    <row r="3126" spans="1:9">
      <c r="A3126" s="13" t="str">
        <f>IF('CLZ Pr'!C3126 = "", "", 'CLZ Pr'!C3126)</f>
        <v/>
      </c>
      <c r="B3126">
        <f>'CLZ Pr'!O3126</f>
        <v>0</v>
      </c>
      <c r="C3126" s="14">
        <f>'CLZ Pr'!H3126</f>
        <v>0</v>
      </c>
      <c r="D3126">
        <f>'CLZ Pr'!W3126</f>
        <v>0</v>
      </c>
      <c r="E3126">
        <f>'CLZ Pr'!B3126</f>
        <v>0</v>
      </c>
      <c r="F3126">
        <f>'CLZ Pr'!N3126</f>
        <v>0</v>
      </c>
      <c r="G3126">
        <f>'CLZ Pr'!X3126</f>
        <v>0</v>
      </c>
      <c r="H3126">
        <f>'CLZ Pr'!E3126</f>
        <v>0</v>
      </c>
      <c r="I3126">
        <f>'CLZ Pr'!U3126</f>
        <v>0</v>
      </c>
    </row>
    <row r="3127" spans="1:9">
      <c r="A3127" s="13" t="str">
        <f>IF('CLZ Pr'!C3127 = "", "", 'CLZ Pr'!C3127)</f>
        <v/>
      </c>
      <c r="B3127">
        <f>'CLZ Pr'!O3127</f>
        <v>0</v>
      </c>
      <c r="C3127" s="14">
        <f>'CLZ Pr'!H3127</f>
        <v>0</v>
      </c>
      <c r="D3127">
        <f>'CLZ Pr'!W3127</f>
        <v>0</v>
      </c>
      <c r="E3127">
        <f>'CLZ Pr'!B3127</f>
        <v>0</v>
      </c>
      <c r="F3127">
        <f>'CLZ Pr'!N3127</f>
        <v>0</v>
      </c>
      <c r="G3127">
        <f>'CLZ Pr'!X3127</f>
        <v>0</v>
      </c>
      <c r="H3127">
        <f>'CLZ Pr'!E3127</f>
        <v>0</v>
      </c>
      <c r="I3127">
        <f>'CLZ Pr'!U3127</f>
        <v>0</v>
      </c>
    </row>
    <row r="3128" spans="1:9">
      <c r="A3128" s="13" t="str">
        <f>IF('CLZ Pr'!C3128 = "", "", 'CLZ Pr'!C3128)</f>
        <v/>
      </c>
      <c r="B3128">
        <f>'CLZ Pr'!O3128</f>
        <v>0</v>
      </c>
      <c r="C3128" s="14">
        <f>'CLZ Pr'!H3128</f>
        <v>0</v>
      </c>
      <c r="D3128">
        <f>'CLZ Pr'!W3128</f>
        <v>0</v>
      </c>
      <c r="E3128">
        <f>'CLZ Pr'!B3128</f>
        <v>0</v>
      </c>
      <c r="F3128">
        <f>'CLZ Pr'!N3128</f>
        <v>0</v>
      </c>
      <c r="G3128">
        <f>'CLZ Pr'!X3128</f>
        <v>0</v>
      </c>
      <c r="H3128">
        <f>'CLZ Pr'!E3128</f>
        <v>0</v>
      </c>
      <c r="I3128">
        <f>'CLZ Pr'!U3128</f>
        <v>0</v>
      </c>
    </row>
    <row r="3129" spans="1:9">
      <c r="A3129" s="13" t="str">
        <f>IF('CLZ Pr'!C3129 = "", "", 'CLZ Pr'!C3129)</f>
        <v/>
      </c>
      <c r="B3129">
        <f>'CLZ Pr'!O3129</f>
        <v>0</v>
      </c>
      <c r="C3129" s="14">
        <f>'CLZ Pr'!H3129</f>
        <v>0</v>
      </c>
      <c r="D3129">
        <f>'CLZ Pr'!W3129</f>
        <v>0</v>
      </c>
      <c r="E3129">
        <f>'CLZ Pr'!B3129</f>
        <v>0</v>
      </c>
      <c r="F3129">
        <f>'CLZ Pr'!N3129</f>
        <v>0</v>
      </c>
      <c r="G3129">
        <f>'CLZ Pr'!X3129</f>
        <v>0</v>
      </c>
      <c r="H3129">
        <f>'CLZ Pr'!E3129</f>
        <v>0</v>
      </c>
      <c r="I3129">
        <f>'CLZ Pr'!U3129</f>
        <v>0</v>
      </c>
    </row>
    <row r="3130" spans="1:9">
      <c r="A3130" s="13" t="str">
        <f>IF('CLZ Pr'!C3130 = "", "", 'CLZ Pr'!C3130)</f>
        <v/>
      </c>
      <c r="B3130">
        <f>'CLZ Pr'!O3130</f>
        <v>0</v>
      </c>
      <c r="C3130" s="14">
        <f>'CLZ Pr'!H3130</f>
        <v>0</v>
      </c>
      <c r="D3130">
        <f>'CLZ Pr'!W3130</f>
        <v>0</v>
      </c>
      <c r="E3130">
        <f>'CLZ Pr'!B3130</f>
        <v>0</v>
      </c>
      <c r="F3130">
        <f>'CLZ Pr'!N3130</f>
        <v>0</v>
      </c>
      <c r="G3130">
        <f>'CLZ Pr'!X3130</f>
        <v>0</v>
      </c>
      <c r="H3130">
        <f>'CLZ Pr'!E3130</f>
        <v>0</v>
      </c>
      <c r="I3130">
        <f>'CLZ Pr'!U3130</f>
        <v>0</v>
      </c>
    </row>
    <row r="3131" spans="1:9">
      <c r="A3131" s="13" t="str">
        <f>IF('CLZ Pr'!C3131 = "", "", 'CLZ Pr'!C3131)</f>
        <v/>
      </c>
      <c r="B3131">
        <f>'CLZ Pr'!O3131</f>
        <v>0</v>
      </c>
      <c r="C3131" s="14">
        <f>'CLZ Pr'!H3131</f>
        <v>0</v>
      </c>
      <c r="D3131">
        <f>'CLZ Pr'!W3131</f>
        <v>0</v>
      </c>
      <c r="E3131">
        <f>'CLZ Pr'!B3131</f>
        <v>0</v>
      </c>
      <c r="F3131">
        <f>'CLZ Pr'!N3131</f>
        <v>0</v>
      </c>
      <c r="G3131">
        <f>'CLZ Pr'!X3131</f>
        <v>0</v>
      </c>
      <c r="H3131">
        <f>'CLZ Pr'!E3131</f>
        <v>0</v>
      </c>
      <c r="I3131">
        <f>'CLZ Pr'!U3131</f>
        <v>0</v>
      </c>
    </row>
    <row r="3132" spans="1:9">
      <c r="A3132" s="13" t="str">
        <f>IF('CLZ Pr'!C3132 = "", "", 'CLZ Pr'!C3132)</f>
        <v/>
      </c>
      <c r="B3132">
        <f>'CLZ Pr'!O3132</f>
        <v>0</v>
      </c>
      <c r="C3132" s="14">
        <f>'CLZ Pr'!H3132</f>
        <v>0</v>
      </c>
      <c r="D3132">
        <f>'CLZ Pr'!W3132</f>
        <v>0</v>
      </c>
      <c r="E3132">
        <f>'CLZ Pr'!B3132</f>
        <v>0</v>
      </c>
      <c r="F3132">
        <f>'CLZ Pr'!N3132</f>
        <v>0</v>
      </c>
      <c r="G3132">
        <f>'CLZ Pr'!X3132</f>
        <v>0</v>
      </c>
      <c r="H3132">
        <f>'CLZ Pr'!E3132</f>
        <v>0</v>
      </c>
      <c r="I3132">
        <f>'CLZ Pr'!U3132</f>
        <v>0</v>
      </c>
    </row>
    <row r="3133" spans="1:9">
      <c r="A3133" s="13" t="str">
        <f>IF('CLZ Pr'!C3133 = "", "", 'CLZ Pr'!C3133)</f>
        <v/>
      </c>
      <c r="B3133">
        <f>'CLZ Pr'!O3133</f>
        <v>0</v>
      </c>
      <c r="C3133" s="14">
        <f>'CLZ Pr'!H3133</f>
        <v>0</v>
      </c>
      <c r="D3133">
        <f>'CLZ Pr'!W3133</f>
        <v>0</v>
      </c>
      <c r="E3133">
        <f>'CLZ Pr'!B3133</f>
        <v>0</v>
      </c>
      <c r="F3133">
        <f>'CLZ Pr'!N3133</f>
        <v>0</v>
      </c>
      <c r="G3133">
        <f>'CLZ Pr'!X3133</f>
        <v>0</v>
      </c>
      <c r="H3133">
        <f>'CLZ Pr'!E3133</f>
        <v>0</v>
      </c>
      <c r="I3133">
        <f>'CLZ Pr'!U3133</f>
        <v>0</v>
      </c>
    </row>
    <row r="3134" spans="1:9">
      <c r="A3134" s="13" t="str">
        <f>IF('CLZ Pr'!C3134 = "", "", 'CLZ Pr'!C3134)</f>
        <v/>
      </c>
      <c r="B3134">
        <f>'CLZ Pr'!O3134</f>
        <v>0</v>
      </c>
      <c r="C3134" s="14">
        <f>'CLZ Pr'!H3134</f>
        <v>0</v>
      </c>
      <c r="D3134">
        <f>'CLZ Pr'!W3134</f>
        <v>0</v>
      </c>
      <c r="E3134">
        <f>'CLZ Pr'!B3134</f>
        <v>0</v>
      </c>
      <c r="F3134">
        <f>'CLZ Pr'!N3134</f>
        <v>0</v>
      </c>
      <c r="G3134">
        <f>'CLZ Pr'!X3134</f>
        <v>0</v>
      </c>
      <c r="H3134">
        <f>'CLZ Pr'!E3134</f>
        <v>0</v>
      </c>
      <c r="I3134">
        <f>'CLZ Pr'!U3134</f>
        <v>0</v>
      </c>
    </row>
    <row r="3135" spans="1:9">
      <c r="A3135" s="13" t="str">
        <f>IF('CLZ Pr'!C3135 = "", "", 'CLZ Pr'!C3135)</f>
        <v/>
      </c>
      <c r="B3135">
        <f>'CLZ Pr'!O3135</f>
        <v>0</v>
      </c>
      <c r="C3135" s="14">
        <f>'CLZ Pr'!H3135</f>
        <v>0</v>
      </c>
      <c r="D3135">
        <f>'CLZ Pr'!W3135</f>
        <v>0</v>
      </c>
      <c r="E3135">
        <f>'CLZ Pr'!B3135</f>
        <v>0</v>
      </c>
      <c r="F3135">
        <f>'CLZ Pr'!N3135</f>
        <v>0</v>
      </c>
      <c r="G3135">
        <f>'CLZ Pr'!X3135</f>
        <v>0</v>
      </c>
      <c r="H3135">
        <f>'CLZ Pr'!E3135</f>
        <v>0</v>
      </c>
      <c r="I3135">
        <f>'CLZ Pr'!U3135</f>
        <v>0</v>
      </c>
    </row>
    <row r="3136" spans="1:9">
      <c r="A3136" s="13" t="str">
        <f>IF('CLZ Pr'!C3136 = "", "", 'CLZ Pr'!C3136)</f>
        <v/>
      </c>
      <c r="B3136">
        <f>'CLZ Pr'!O3136</f>
        <v>0</v>
      </c>
      <c r="C3136" s="14">
        <f>'CLZ Pr'!H3136</f>
        <v>0</v>
      </c>
      <c r="D3136">
        <f>'CLZ Pr'!W3136</f>
        <v>0</v>
      </c>
      <c r="E3136">
        <f>'CLZ Pr'!B3136</f>
        <v>0</v>
      </c>
      <c r="F3136">
        <f>'CLZ Pr'!N3136</f>
        <v>0</v>
      </c>
      <c r="G3136">
        <f>'CLZ Pr'!X3136</f>
        <v>0</v>
      </c>
      <c r="H3136">
        <f>'CLZ Pr'!E3136</f>
        <v>0</v>
      </c>
      <c r="I3136">
        <f>'CLZ Pr'!U3136</f>
        <v>0</v>
      </c>
    </row>
    <row r="3137" spans="1:9">
      <c r="A3137" s="13" t="str">
        <f>IF('CLZ Pr'!C3137 = "", "", 'CLZ Pr'!C3137)</f>
        <v/>
      </c>
      <c r="B3137">
        <f>'CLZ Pr'!O3137</f>
        <v>0</v>
      </c>
      <c r="C3137" s="14">
        <f>'CLZ Pr'!H3137</f>
        <v>0</v>
      </c>
      <c r="D3137">
        <f>'CLZ Pr'!W3137</f>
        <v>0</v>
      </c>
      <c r="E3137">
        <f>'CLZ Pr'!B3137</f>
        <v>0</v>
      </c>
      <c r="F3137">
        <f>'CLZ Pr'!N3137</f>
        <v>0</v>
      </c>
      <c r="G3137">
        <f>'CLZ Pr'!X3137</f>
        <v>0</v>
      </c>
      <c r="H3137">
        <f>'CLZ Pr'!E3137</f>
        <v>0</v>
      </c>
      <c r="I3137">
        <f>'CLZ Pr'!U3137</f>
        <v>0</v>
      </c>
    </row>
    <row r="3138" spans="1:9">
      <c r="A3138" s="13" t="str">
        <f>IF('CLZ Pr'!C3138 = "", "", 'CLZ Pr'!C3138)</f>
        <v/>
      </c>
      <c r="B3138">
        <f>'CLZ Pr'!O3138</f>
        <v>0</v>
      </c>
      <c r="C3138" s="14">
        <f>'CLZ Pr'!H3138</f>
        <v>0</v>
      </c>
      <c r="D3138">
        <f>'CLZ Pr'!W3138</f>
        <v>0</v>
      </c>
      <c r="E3138">
        <f>'CLZ Pr'!B3138</f>
        <v>0</v>
      </c>
      <c r="F3138">
        <f>'CLZ Pr'!N3138</f>
        <v>0</v>
      </c>
      <c r="G3138">
        <f>'CLZ Pr'!X3138</f>
        <v>0</v>
      </c>
      <c r="H3138">
        <f>'CLZ Pr'!E3138</f>
        <v>0</v>
      </c>
      <c r="I3138">
        <f>'CLZ Pr'!U3138</f>
        <v>0</v>
      </c>
    </row>
    <row r="3139" spans="1:9">
      <c r="A3139" s="13" t="str">
        <f>IF('CLZ Pr'!C3139 = "", "", 'CLZ Pr'!C3139)</f>
        <v/>
      </c>
      <c r="B3139">
        <f>'CLZ Pr'!O3139</f>
        <v>0</v>
      </c>
      <c r="C3139" s="14">
        <f>'CLZ Pr'!H3139</f>
        <v>0</v>
      </c>
      <c r="D3139">
        <f>'CLZ Pr'!W3139</f>
        <v>0</v>
      </c>
      <c r="E3139">
        <f>'CLZ Pr'!B3139</f>
        <v>0</v>
      </c>
      <c r="F3139">
        <f>'CLZ Pr'!N3139</f>
        <v>0</v>
      </c>
      <c r="G3139">
        <f>'CLZ Pr'!X3139</f>
        <v>0</v>
      </c>
      <c r="H3139">
        <f>'CLZ Pr'!E3139</f>
        <v>0</v>
      </c>
      <c r="I3139">
        <f>'CLZ Pr'!U3139</f>
        <v>0</v>
      </c>
    </row>
    <row r="3140" spans="1:9">
      <c r="A3140" s="13" t="str">
        <f>IF('CLZ Pr'!C3140 = "", "", 'CLZ Pr'!C3140)</f>
        <v/>
      </c>
      <c r="B3140">
        <f>'CLZ Pr'!O3140</f>
        <v>0</v>
      </c>
      <c r="C3140" s="14">
        <f>'CLZ Pr'!H3140</f>
        <v>0</v>
      </c>
      <c r="D3140">
        <f>'CLZ Pr'!W3140</f>
        <v>0</v>
      </c>
      <c r="E3140">
        <f>'CLZ Pr'!B3140</f>
        <v>0</v>
      </c>
      <c r="F3140">
        <f>'CLZ Pr'!N3140</f>
        <v>0</v>
      </c>
      <c r="G3140">
        <f>'CLZ Pr'!X3140</f>
        <v>0</v>
      </c>
      <c r="H3140">
        <f>'CLZ Pr'!E3140</f>
        <v>0</v>
      </c>
      <c r="I3140">
        <f>'CLZ Pr'!U3140</f>
        <v>0</v>
      </c>
    </row>
    <row r="3141" spans="1:9">
      <c r="A3141" s="13" t="str">
        <f>IF('CLZ Pr'!C3141 = "", "", 'CLZ Pr'!C3141)</f>
        <v/>
      </c>
      <c r="B3141">
        <f>'CLZ Pr'!O3141</f>
        <v>0</v>
      </c>
      <c r="C3141" s="14">
        <f>'CLZ Pr'!H3141</f>
        <v>0</v>
      </c>
      <c r="D3141">
        <f>'CLZ Pr'!W3141</f>
        <v>0</v>
      </c>
      <c r="E3141">
        <f>'CLZ Pr'!B3141</f>
        <v>0</v>
      </c>
      <c r="F3141">
        <f>'CLZ Pr'!N3141</f>
        <v>0</v>
      </c>
      <c r="G3141">
        <f>'CLZ Pr'!X3141</f>
        <v>0</v>
      </c>
      <c r="H3141">
        <f>'CLZ Pr'!E3141</f>
        <v>0</v>
      </c>
      <c r="I3141">
        <f>'CLZ Pr'!U3141</f>
        <v>0</v>
      </c>
    </row>
    <row r="3142" spans="1:9">
      <c r="A3142" s="13" t="str">
        <f>IF('CLZ Pr'!C3142 = "", "", 'CLZ Pr'!C3142)</f>
        <v/>
      </c>
      <c r="B3142">
        <f>'CLZ Pr'!O3142</f>
        <v>0</v>
      </c>
      <c r="C3142" s="14">
        <f>'CLZ Pr'!H3142</f>
        <v>0</v>
      </c>
      <c r="D3142">
        <f>'CLZ Pr'!W3142</f>
        <v>0</v>
      </c>
      <c r="E3142">
        <f>'CLZ Pr'!B3142</f>
        <v>0</v>
      </c>
      <c r="F3142">
        <f>'CLZ Pr'!N3142</f>
        <v>0</v>
      </c>
      <c r="G3142">
        <f>'CLZ Pr'!X3142</f>
        <v>0</v>
      </c>
      <c r="H3142">
        <f>'CLZ Pr'!E3142</f>
        <v>0</v>
      </c>
      <c r="I3142">
        <f>'CLZ Pr'!U3142</f>
        <v>0</v>
      </c>
    </row>
    <row r="3143" spans="1:9">
      <c r="A3143" s="13" t="str">
        <f>IF('CLZ Pr'!C3143 = "", "", 'CLZ Pr'!C3143)</f>
        <v/>
      </c>
      <c r="B3143">
        <f>'CLZ Pr'!O3143</f>
        <v>0</v>
      </c>
      <c r="C3143" s="14">
        <f>'CLZ Pr'!H3143</f>
        <v>0</v>
      </c>
      <c r="D3143">
        <f>'CLZ Pr'!W3143</f>
        <v>0</v>
      </c>
      <c r="E3143">
        <f>'CLZ Pr'!B3143</f>
        <v>0</v>
      </c>
      <c r="F3143">
        <f>'CLZ Pr'!N3143</f>
        <v>0</v>
      </c>
      <c r="G3143">
        <f>'CLZ Pr'!X3143</f>
        <v>0</v>
      </c>
      <c r="H3143">
        <f>'CLZ Pr'!E3143</f>
        <v>0</v>
      </c>
      <c r="I3143">
        <f>'CLZ Pr'!U3143</f>
        <v>0</v>
      </c>
    </row>
    <row r="3144" spans="1:9">
      <c r="A3144" s="13" t="str">
        <f>IF('CLZ Pr'!C3144 = "", "", 'CLZ Pr'!C3144)</f>
        <v/>
      </c>
      <c r="B3144">
        <f>'CLZ Pr'!O3144</f>
        <v>0</v>
      </c>
      <c r="C3144" s="14">
        <f>'CLZ Pr'!H3144</f>
        <v>0</v>
      </c>
      <c r="D3144">
        <f>'CLZ Pr'!W3144</f>
        <v>0</v>
      </c>
      <c r="E3144">
        <f>'CLZ Pr'!B3144</f>
        <v>0</v>
      </c>
      <c r="F3144">
        <f>'CLZ Pr'!N3144</f>
        <v>0</v>
      </c>
      <c r="G3144">
        <f>'CLZ Pr'!X3144</f>
        <v>0</v>
      </c>
      <c r="H3144">
        <f>'CLZ Pr'!E3144</f>
        <v>0</v>
      </c>
      <c r="I3144">
        <f>'CLZ Pr'!U3144</f>
        <v>0</v>
      </c>
    </row>
    <row r="3145" spans="1:9">
      <c r="A3145" s="13" t="str">
        <f>IF('CLZ Pr'!C3145 = "", "", 'CLZ Pr'!C3145)</f>
        <v/>
      </c>
      <c r="B3145">
        <f>'CLZ Pr'!O3145</f>
        <v>0</v>
      </c>
      <c r="C3145" s="14">
        <f>'CLZ Pr'!H3145</f>
        <v>0</v>
      </c>
      <c r="D3145">
        <f>'CLZ Pr'!W3145</f>
        <v>0</v>
      </c>
      <c r="E3145">
        <f>'CLZ Pr'!B3145</f>
        <v>0</v>
      </c>
      <c r="F3145">
        <f>'CLZ Pr'!N3145</f>
        <v>0</v>
      </c>
      <c r="G3145">
        <f>'CLZ Pr'!X3145</f>
        <v>0</v>
      </c>
      <c r="H3145">
        <f>'CLZ Pr'!E3145</f>
        <v>0</v>
      </c>
      <c r="I3145">
        <f>'CLZ Pr'!U3145</f>
        <v>0</v>
      </c>
    </row>
    <row r="3146" spans="1:9">
      <c r="A3146" s="13" t="str">
        <f>IF('CLZ Pr'!C3146 = "", "", 'CLZ Pr'!C3146)</f>
        <v/>
      </c>
      <c r="B3146">
        <f>'CLZ Pr'!O3146</f>
        <v>0</v>
      </c>
      <c r="C3146" s="14">
        <f>'CLZ Pr'!H3146</f>
        <v>0</v>
      </c>
      <c r="D3146">
        <f>'CLZ Pr'!W3146</f>
        <v>0</v>
      </c>
      <c r="E3146">
        <f>'CLZ Pr'!B3146</f>
        <v>0</v>
      </c>
      <c r="F3146">
        <f>'CLZ Pr'!N3146</f>
        <v>0</v>
      </c>
      <c r="G3146">
        <f>'CLZ Pr'!X3146</f>
        <v>0</v>
      </c>
      <c r="H3146">
        <f>'CLZ Pr'!E3146</f>
        <v>0</v>
      </c>
      <c r="I3146">
        <f>'CLZ Pr'!U3146</f>
        <v>0</v>
      </c>
    </row>
    <row r="3147" spans="1:9">
      <c r="A3147" s="13" t="str">
        <f>IF('CLZ Pr'!C3147 = "", "", 'CLZ Pr'!C3147)</f>
        <v/>
      </c>
      <c r="B3147">
        <f>'CLZ Pr'!O3147</f>
        <v>0</v>
      </c>
      <c r="C3147" s="14">
        <f>'CLZ Pr'!H3147</f>
        <v>0</v>
      </c>
      <c r="D3147">
        <f>'CLZ Pr'!W3147</f>
        <v>0</v>
      </c>
      <c r="E3147">
        <f>'CLZ Pr'!B3147</f>
        <v>0</v>
      </c>
      <c r="F3147">
        <f>'CLZ Pr'!N3147</f>
        <v>0</v>
      </c>
      <c r="G3147">
        <f>'CLZ Pr'!X3147</f>
        <v>0</v>
      </c>
      <c r="H3147">
        <f>'CLZ Pr'!E3147</f>
        <v>0</v>
      </c>
      <c r="I3147">
        <f>'CLZ Pr'!U3147</f>
        <v>0</v>
      </c>
    </row>
    <row r="3148" spans="1:9">
      <c r="A3148" s="13" t="str">
        <f>IF('CLZ Pr'!C3148 = "", "", 'CLZ Pr'!C3148)</f>
        <v/>
      </c>
      <c r="B3148">
        <f>'CLZ Pr'!O3148</f>
        <v>0</v>
      </c>
      <c r="C3148" s="14">
        <f>'CLZ Pr'!H3148</f>
        <v>0</v>
      </c>
      <c r="D3148">
        <f>'CLZ Pr'!W3148</f>
        <v>0</v>
      </c>
      <c r="E3148">
        <f>'CLZ Pr'!B3148</f>
        <v>0</v>
      </c>
      <c r="F3148">
        <f>'CLZ Pr'!N3148</f>
        <v>0</v>
      </c>
      <c r="G3148">
        <f>'CLZ Pr'!X3148</f>
        <v>0</v>
      </c>
      <c r="H3148">
        <f>'CLZ Pr'!E3148</f>
        <v>0</v>
      </c>
      <c r="I3148">
        <f>'CLZ Pr'!U3148</f>
        <v>0</v>
      </c>
    </row>
    <row r="3149" spans="1:9">
      <c r="A3149" s="13" t="str">
        <f>IF('CLZ Pr'!C3149 = "", "", 'CLZ Pr'!C3149)</f>
        <v/>
      </c>
      <c r="B3149">
        <f>'CLZ Pr'!O3149</f>
        <v>0</v>
      </c>
      <c r="C3149" s="14">
        <f>'CLZ Pr'!H3149</f>
        <v>0</v>
      </c>
      <c r="D3149">
        <f>'CLZ Pr'!W3149</f>
        <v>0</v>
      </c>
      <c r="E3149">
        <f>'CLZ Pr'!B3149</f>
        <v>0</v>
      </c>
      <c r="F3149">
        <f>'CLZ Pr'!N3149</f>
        <v>0</v>
      </c>
      <c r="G3149">
        <f>'CLZ Pr'!X3149</f>
        <v>0</v>
      </c>
      <c r="H3149">
        <f>'CLZ Pr'!E3149</f>
        <v>0</v>
      </c>
      <c r="I3149">
        <f>'CLZ Pr'!U3149</f>
        <v>0</v>
      </c>
    </row>
    <row r="3150" spans="1:9">
      <c r="A3150" s="13" t="str">
        <f>IF('CLZ Pr'!C3150 = "", "", 'CLZ Pr'!C3150)</f>
        <v/>
      </c>
      <c r="B3150">
        <f>'CLZ Pr'!O3150</f>
        <v>0</v>
      </c>
      <c r="C3150" s="14">
        <f>'CLZ Pr'!H3150</f>
        <v>0</v>
      </c>
      <c r="D3150">
        <f>'CLZ Pr'!W3150</f>
        <v>0</v>
      </c>
      <c r="E3150">
        <f>'CLZ Pr'!B3150</f>
        <v>0</v>
      </c>
      <c r="F3150">
        <f>'CLZ Pr'!N3150</f>
        <v>0</v>
      </c>
      <c r="G3150">
        <f>'CLZ Pr'!X3150</f>
        <v>0</v>
      </c>
      <c r="H3150">
        <f>'CLZ Pr'!E3150</f>
        <v>0</v>
      </c>
      <c r="I3150">
        <f>'CLZ Pr'!U3150</f>
        <v>0</v>
      </c>
    </row>
    <row r="3151" spans="1:9">
      <c r="A3151" s="13" t="str">
        <f>IF('CLZ Pr'!C3151 = "", "", 'CLZ Pr'!C3151)</f>
        <v/>
      </c>
      <c r="B3151">
        <f>'CLZ Pr'!O3151</f>
        <v>0</v>
      </c>
      <c r="C3151" s="14">
        <f>'CLZ Pr'!H3151</f>
        <v>0</v>
      </c>
      <c r="D3151">
        <f>'CLZ Pr'!W3151</f>
        <v>0</v>
      </c>
      <c r="E3151">
        <f>'CLZ Pr'!B3151</f>
        <v>0</v>
      </c>
      <c r="F3151">
        <f>'CLZ Pr'!N3151</f>
        <v>0</v>
      </c>
      <c r="G3151">
        <f>'CLZ Pr'!X3151</f>
        <v>0</v>
      </c>
      <c r="H3151">
        <f>'CLZ Pr'!E3151</f>
        <v>0</v>
      </c>
      <c r="I3151">
        <f>'CLZ Pr'!U3151</f>
        <v>0</v>
      </c>
    </row>
    <row r="3152" spans="1:9">
      <c r="A3152" s="13" t="str">
        <f>IF('CLZ Pr'!C3152 = "", "", 'CLZ Pr'!C3152)</f>
        <v/>
      </c>
      <c r="B3152">
        <f>'CLZ Pr'!O3152</f>
        <v>0</v>
      </c>
      <c r="C3152" s="14">
        <f>'CLZ Pr'!H3152</f>
        <v>0</v>
      </c>
      <c r="D3152">
        <f>'CLZ Pr'!W3152</f>
        <v>0</v>
      </c>
      <c r="E3152">
        <f>'CLZ Pr'!B3152</f>
        <v>0</v>
      </c>
      <c r="F3152">
        <f>'CLZ Pr'!N3152</f>
        <v>0</v>
      </c>
      <c r="G3152">
        <f>'CLZ Pr'!X3152</f>
        <v>0</v>
      </c>
      <c r="H3152">
        <f>'CLZ Pr'!E3152</f>
        <v>0</v>
      </c>
      <c r="I3152">
        <f>'CLZ Pr'!U3152</f>
        <v>0</v>
      </c>
    </row>
    <row r="3153" spans="1:9">
      <c r="A3153" s="13" t="str">
        <f>IF('CLZ Pr'!C3153 = "", "", 'CLZ Pr'!C3153)</f>
        <v/>
      </c>
      <c r="B3153">
        <f>'CLZ Pr'!O3153</f>
        <v>0</v>
      </c>
      <c r="C3153" s="14">
        <f>'CLZ Pr'!H3153</f>
        <v>0</v>
      </c>
      <c r="D3153">
        <f>'CLZ Pr'!W3153</f>
        <v>0</v>
      </c>
      <c r="E3153">
        <f>'CLZ Pr'!B3153</f>
        <v>0</v>
      </c>
      <c r="F3153">
        <f>'CLZ Pr'!N3153</f>
        <v>0</v>
      </c>
      <c r="G3153">
        <f>'CLZ Pr'!X3153</f>
        <v>0</v>
      </c>
      <c r="H3153">
        <f>'CLZ Pr'!E3153</f>
        <v>0</v>
      </c>
      <c r="I3153">
        <f>'CLZ Pr'!U3153</f>
        <v>0</v>
      </c>
    </row>
    <row r="3154" spans="1:9">
      <c r="A3154" s="13" t="str">
        <f>IF('CLZ Pr'!C3154 = "", "", 'CLZ Pr'!C3154)</f>
        <v/>
      </c>
      <c r="B3154">
        <f>'CLZ Pr'!O3154</f>
        <v>0</v>
      </c>
      <c r="C3154" s="14">
        <f>'CLZ Pr'!H3154</f>
        <v>0</v>
      </c>
      <c r="D3154">
        <f>'CLZ Pr'!W3154</f>
        <v>0</v>
      </c>
      <c r="E3154">
        <f>'CLZ Pr'!B3154</f>
        <v>0</v>
      </c>
      <c r="F3154">
        <f>'CLZ Pr'!N3154</f>
        <v>0</v>
      </c>
      <c r="G3154">
        <f>'CLZ Pr'!X3154</f>
        <v>0</v>
      </c>
      <c r="H3154">
        <f>'CLZ Pr'!E3154</f>
        <v>0</v>
      </c>
      <c r="I3154">
        <f>'CLZ Pr'!U3154</f>
        <v>0</v>
      </c>
    </row>
    <row r="3155" spans="1:9">
      <c r="A3155" s="13" t="str">
        <f>IF('CLZ Pr'!C3155 = "", "", 'CLZ Pr'!C3155)</f>
        <v/>
      </c>
      <c r="B3155">
        <f>'CLZ Pr'!O3155</f>
        <v>0</v>
      </c>
      <c r="C3155" s="14">
        <f>'CLZ Pr'!H3155</f>
        <v>0</v>
      </c>
      <c r="D3155">
        <f>'CLZ Pr'!W3155</f>
        <v>0</v>
      </c>
      <c r="E3155">
        <f>'CLZ Pr'!B3155</f>
        <v>0</v>
      </c>
      <c r="F3155">
        <f>'CLZ Pr'!N3155</f>
        <v>0</v>
      </c>
      <c r="G3155">
        <f>'CLZ Pr'!X3155</f>
        <v>0</v>
      </c>
      <c r="H3155">
        <f>'CLZ Pr'!E3155</f>
        <v>0</v>
      </c>
      <c r="I3155">
        <f>'CLZ Pr'!U3155</f>
        <v>0</v>
      </c>
    </row>
    <row r="3156" spans="1:9">
      <c r="A3156" s="13" t="str">
        <f>IF('CLZ Pr'!C3156 = "", "", 'CLZ Pr'!C3156)</f>
        <v/>
      </c>
      <c r="B3156">
        <f>'CLZ Pr'!O3156</f>
        <v>0</v>
      </c>
      <c r="C3156" s="14">
        <f>'CLZ Pr'!H3156</f>
        <v>0</v>
      </c>
      <c r="D3156">
        <f>'CLZ Pr'!W3156</f>
        <v>0</v>
      </c>
      <c r="E3156">
        <f>'CLZ Pr'!B3156</f>
        <v>0</v>
      </c>
      <c r="F3156">
        <f>'CLZ Pr'!N3156</f>
        <v>0</v>
      </c>
      <c r="G3156">
        <f>'CLZ Pr'!X3156</f>
        <v>0</v>
      </c>
      <c r="H3156">
        <f>'CLZ Pr'!E3156</f>
        <v>0</v>
      </c>
      <c r="I3156">
        <f>'CLZ Pr'!U3156</f>
        <v>0</v>
      </c>
    </row>
    <row r="3157" spans="1:9">
      <c r="A3157" s="13" t="str">
        <f>IF('CLZ Pr'!C3157 = "", "", 'CLZ Pr'!C3157)</f>
        <v/>
      </c>
      <c r="B3157">
        <f>'CLZ Pr'!O3157</f>
        <v>0</v>
      </c>
      <c r="C3157" s="14">
        <f>'CLZ Pr'!H3157</f>
        <v>0</v>
      </c>
      <c r="D3157">
        <f>'CLZ Pr'!W3157</f>
        <v>0</v>
      </c>
      <c r="E3157">
        <f>'CLZ Pr'!B3157</f>
        <v>0</v>
      </c>
      <c r="F3157">
        <f>'CLZ Pr'!N3157</f>
        <v>0</v>
      </c>
      <c r="G3157">
        <f>'CLZ Pr'!X3157</f>
        <v>0</v>
      </c>
      <c r="H3157">
        <f>'CLZ Pr'!E3157</f>
        <v>0</v>
      </c>
      <c r="I3157">
        <f>'CLZ Pr'!U3157</f>
        <v>0</v>
      </c>
    </row>
    <row r="3158" spans="1:9">
      <c r="A3158" s="13" t="str">
        <f>IF('CLZ Pr'!C3158 = "", "", 'CLZ Pr'!C3158)</f>
        <v/>
      </c>
      <c r="B3158">
        <f>'CLZ Pr'!O3158</f>
        <v>0</v>
      </c>
      <c r="C3158" s="14">
        <f>'CLZ Pr'!H3158</f>
        <v>0</v>
      </c>
      <c r="D3158">
        <f>'CLZ Pr'!W3158</f>
        <v>0</v>
      </c>
      <c r="E3158">
        <f>'CLZ Pr'!B3158</f>
        <v>0</v>
      </c>
      <c r="F3158">
        <f>'CLZ Pr'!N3158</f>
        <v>0</v>
      </c>
      <c r="G3158">
        <f>'CLZ Pr'!X3158</f>
        <v>0</v>
      </c>
      <c r="H3158">
        <f>'CLZ Pr'!E3158</f>
        <v>0</v>
      </c>
      <c r="I3158">
        <f>'CLZ Pr'!U3158</f>
        <v>0</v>
      </c>
    </row>
    <row r="3159" spans="1:9">
      <c r="A3159" s="13" t="str">
        <f>IF('CLZ Pr'!C3159 = "", "", 'CLZ Pr'!C3159)</f>
        <v/>
      </c>
      <c r="B3159">
        <f>'CLZ Pr'!O3159</f>
        <v>0</v>
      </c>
      <c r="C3159" s="14">
        <f>'CLZ Pr'!H3159</f>
        <v>0</v>
      </c>
      <c r="D3159">
        <f>'CLZ Pr'!W3159</f>
        <v>0</v>
      </c>
      <c r="E3159">
        <f>'CLZ Pr'!B3159</f>
        <v>0</v>
      </c>
      <c r="F3159">
        <f>'CLZ Pr'!N3159</f>
        <v>0</v>
      </c>
      <c r="G3159">
        <f>'CLZ Pr'!X3159</f>
        <v>0</v>
      </c>
      <c r="H3159">
        <f>'CLZ Pr'!E3159</f>
        <v>0</v>
      </c>
      <c r="I3159">
        <f>'CLZ Pr'!U3159</f>
        <v>0</v>
      </c>
    </row>
    <row r="3160" spans="1:9">
      <c r="A3160" s="13" t="str">
        <f>IF('CLZ Pr'!C3160 = "", "", 'CLZ Pr'!C3160)</f>
        <v/>
      </c>
      <c r="B3160">
        <f>'CLZ Pr'!O3160</f>
        <v>0</v>
      </c>
      <c r="C3160" s="14">
        <f>'CLZ Pr'!H3160</f>
        <v>0</v>
      </c>
      <c r="D3160">
        <f>'CLZ Pr'!W3160</f>
        <v>0</v>
      </c>
      <c r="E3160">
        <f>'CLZ Pr'!B3160</f>
        <v>0</v>
      </c>
      <c r="F3160">
        <f>'CLZ Pr'!N3160</f>
        <v>0</v>
      </c>
      <c r="G3160">
        <f>'CLZ Pr'!X3160</f>
        <v>0</v>
      </c>
      <c r="H3160">
        <f>'CLZ Pr'!E3160</f>
        <v>0</v>
      </c>
      <c r="I3160">
        <f>'CLZ Pr'!U3160</f>
        <v>0</v>
      </c>
    </row>
    <row r="3161" spans="1:9">
      <c r="A3161" s="13" t="str">
        <f>IF('CLZ Pr'!C3161 = "", "", 'CLZ Pr'!C3161)</f>
        <v/>
      </c>
      <c r="B3161">
        <f>'CLZ Pr'!O3161</f>
        <v>0</v>
      </c>
      <c r="C3161" s="14">
        <f>'CLZ Pr'!H3161</f>
        <v>0</v>
      </c>
      <c r="D3161">
        <f>'CLZ Pr'!W3161</f>
        <v>0</v>
      </c>
      <c r="E3161">
        <f>'CLZ Pr'!B3161</f>
        <v>0</v>
      </c>
      <c r="F3161">
        <f>'CLZ Pr'!N3161</f>
        <v>0</v>
      </c>
      <c r="G3161">
        <f>'CLZ Pr'!X3161</f>
        <v>0</v>
      </c>
      <c r="H3161">
        <f>'CLZ Pr'!E3161</f>
        <v>0</v>
      </c>
      <c r="I3161">
        <f>'CLZ Pr'!U3161</f>
        <v>0</v>
      </c>
    </row>
    <row r="3162" spans="1:9">
      <c r="A3162" s="13" t="str">
        <f>IF('CLZ Pr'!C3162 = "", "", 'CLZ Pr'!C3162)</f>
        <v/>
      </c>
      <c r="B3162">
        <f>'CLZ Pr'!O3162</f>
        <v>0</v>
      </c>
      <c r="C3162" s="14">
        <f>'CLZ Pr'!H3162</f>
        <v>0</v>
      </c>
      <c r="D3162">
        <f>'CLZ Pr'!W3162</f>
        <v>0</v>
      </c>
      <c r="E3162">
        <f>'CLZ Pr'!B3162</f>
        <v>0</v>
      </c>
      <c r="F3162">
        <f>'CLZ Pr'!N3162</f>
        <v>0</v>
      </c>
      <c r="G3162">
        <f>'CLZ Pr'!X3162</f>
        <v>0</v>
      </c>
      <c r="H3162">
        <f>'CLZ Pr'!E3162</f>
        <v>0</v>
      </c>
      <c r="I3162">
        <f>'CLZ Pr'!U3162</f>
        <v>0</v>
      </c>
    </row>
    <row r="3163" spans="1:9">
      <c r="A3163" s="13" t="str">
        <f>IF('CLZ Pr'!C3163 = "", "", 'CLZ Pr'!C3163)</f>
        <v/>
      </c>
      <c r="B3163">
        <f>'CLZ Pr'!O3163</f>
        <v>0</v>
      </c>
      <c r="C3163" s="14">
        <f>'CLZ Pr'!H3163</f>
        <v>0</v>
      </c>
      <c r="D3163">
        <f>'CLZ Pr'!W3163</f>
        <v>0</v>
      </c>
      <c r="E3163">
        <f>'CLZ Pr'!B3163</f>
        <v>0</v>
      </c>
      <c r="F3163">
        <f>'CLZ Pr'!N3163</f>
        <v>0</v>
      </c>
      <c r="G3163">
        <f>'CLZ Pr'!X3163</f>
        <v>0</v>
      </c>
      <c r="H3163">
        <f>'CLZ Pr'!E3163</f>
        <v>0</v>
      </c>
      <c r="I3163">
        <f>'CLZ Pr'!U3163</f>
        <v>0</v>
      </c>
    </row>
    <row r="3164" spans="1:9">
      <c r="A3164" s="13" t="str">
        <f>IF('CLZ Pr'!C3164 = "", "", 'CLZ Pr'!C3164)</f>
        <v/>
      </c>
      <c r="B3164">
        <f>'CLZ Pr'!O3164</f>
        <v>0</v>
      </c>
      <c r="C3164" s="14">
        <f>'CLZ Pr'!H3164</f>
        <v>0</v>
      </c>
      <c r="D3164">
        <f>'CLZ Pr'!W3164</f>
        <v>0</v>
      </c>
      <c r="E3164">
        <f>'CLZ Pr'!B3164</f>
        <v>0</v>
      </c>
      <c r="F3164">
        <f>'CLZ Pr'!N3164</f>
        <v>0</v>
      </c>
      <c r="G3164">
        <f>'CLZ Pr'!X3164</f>
        <v>0</v>
      </c>
      <c r="H3164">
        <f>'CLZ Pr'!E3164</f>
        <v>0</v>
      </c>
      <c r="I3164">
        <f>'CLZ Pr'!U3164</f>
        <v>0</v>
      </c>
    </row>
    <row r="3165" spans="1:9">
      <c r="A3165" s="13" t="str">
        <f>IF('CLZ Pr'!C3165 = "", "", 'CLZ Pr'!C3165)</f>
        <v/>
      </c>
      <c r="B3165">
        <f>'CLZ Pr'!O3165</f>
        <v>0</v>
      </c>
      <c r="C3165" s="14">
        <f>'CLZ Pr'!H3165</f>
        <v>0</v>
      </c>
      <c r="D3165">
        <f>'CLZ Pr'!W3165</f>
        <v>0</v>
      </c>
      <c r="E3165">
        <f>'CLZ Pr'!B3165</f>
        <v>0</v>
      </c>
      <c r="F3165">
        <f>'CLZ Pr'!N3165</f>
        <v>0</v>
      </c>
      <c r="G3165">
        <f>'CLZ Pr'!X3165</f>
        <v>0</v>
      </c>
      <c r="H3165">
        <f>'CLZ Pr'!E3165</f>
        <v>0</v>
      </c>
      <c r="I3165">
        <f>'CLZ Pr'!U3165</f>
        <v>0</v>
      </c>
    </row>
    <row r="3166" spans="1:9">
      <c r="A3166" s="13" t="str">
        <f>IF('CLZ Pr'!C3166 = "", "", 'CLZ Pr'!C3166)</f>
        <v/>
      </c>
      <c r="B3166">
        <f>'CLZ Pr'!O3166</f>
        <v>0</v>
      </c>
      <c r="C3166" s="14">
        <f>'CLZ Pr'!H3166</f>
        <v>0</v>
      </c>
      <c r="D3166">
        <f>'CLZ Pr'!W3166</f>
        <v>0</v>
      </c>
      <c r="E3166">
        <f>'CLZ Pr'!B3166</f>
        <v>0</v>
      </c>
      <c r="F3166">
        <f>'CLZ Pr'!N3166</f>
        <v>0</v>
      </c>
      <c r="G3166">
        <f>'CLZ Pr'!X3166</f>
        <v>0</v>
      </c>
      <c r="H3166">
        <f>'CLZ Pr'!E3166</f>
        <v>0</v>
      </c>
      <c r="I3166">
        <f>'CLZ Pr'!U3166</f>
        <v>0</v>
      </c>
    </row>
    <row r="3167" spans="1:9">
      <c r="A3167" s="13" t="str">
        <f>IF('CLZ Pr'!C3167 = "", "", 'CLZ Pr'!C3167)</f>
        <v/>
      </c>
      <c r="B3167">
        <f>'CLZ Pr'!O3167</f>
        <v>0</v>
      </c>
      <c r="C3167" s="14">
        <f>'CLZ Pr'!H3167</f>
        <v>0</v>
      </c>
      <c r="D3167">
        <f>'CLZ Pr'!W3167</f>
        <v>0</v>
      </c>
      <c r="E3167">
        <f>'CLZ Pr'!B3167</f>
        <v>0</v>
      </c>
      <c r="F3167">
        <f>'CLZ Pr'!N3167</f>
        <v>0</v>
      </c>
      <c r="G3167">
        <f>'CLZ Pr'!X3167</f>
        <v>0</v>
      </c>
      <c r="H3167">
        <f>'CLZ Pr'!E3167</f>
        <v>0</v>
      </c>
      <c r="I3167">
        <f>'CLZ Pr'!U3167</f>
        <v>0</v>
      </c>
    </row>
    <row r="3168" spans="1:9">
      <c r="A3168" s="13" t="str">
        <f>IF('CLZ Pr'!C3168 = "", "", 'CLZ Pr'!C3168)</f>
        <v/>
      </c>
      <c r="B3168">
        <f>'CLZ Pr'!O3168</f>
        <v>0</v>
      </c>
      <c r="C3168" s="14">
        <f>'CLZ Pr'!H3168</f>
        <v>0</v>
      </c>
      <c r="D3168">
        <f>'CLZ Pr'!W3168</f>
        <v>0</v>
      </c>
      <c r="E3168">
        <f>'CLZ Pr'!B3168</f>
        <v>0</v>
      </c>
      <c r="F3168">
        <f>'CLZ Pr'!N3168</f>
        <v>0</v>
      </c>
      <c r="G3168">
        <f>'CLZ Pr'!X3168</f>
        <v>0</v>
      </c>
      <c r="H3168">
        <f>'CLZ Pr'!E3168</f>
        <v>0</v>
      </c>
      <c r="I3168">
        <f>'CLZ Pr'!U3168</f>
        <v>0</v>
      </c>
    </row>
    <row r="3169" spans="1:9">
      <c r="A3169" s="13" t="str">
        <f>IF('CLZ Pr'!C3169 = "", "", 'CLZ Pr'!C3169)</f>
        <v/>
      </c>
      <c r="B3169">
        <f>'CLZ Pr'!O3169</f>
        <v>0</v>
      </c>
      <c r="C3169" s="14">
        <f>'CLZ Pr'!H3169</f>
        <v>0</v>
      </c>
      <c r="D3169">
        <f>'CLZ Pr'!W3169</f>
        <v>0</v>
      </c>
      <c r="E3169">
        <f>'CLZ Pr'!B3169</f>
        <v>0</v>
      </c>
      <c r="F3169">
        <f>'CLZ Pr'!N3169</f>
        <v>0</v>
      </c>
      <c r="G3169">
        <f>'CLZ Pr'!X3169</f>
        <v>0</v>
      </c>
      <c r="H3169">
        <f>'CLZ Pr'!E3169</f>
        <v>0</v>
      </c>
      <c r="I3169">
        <f>'CLZ Pr'!U3169</f>
        <v>0</v>
      </c>
    </row>
    <row r="3170" spans="1:9">
      <c r="A3170" s="13" t="str">
        <f>IF('CLZ Pr'!C3170 = "", "", 'CLZ Pr'!C3170)</f>
        <v/>
      </c>
      <c r="B3170">
        <f>'CLZ Pr'!O3170</f>
        <v>0</v>
      </c>
      <c r="C3170" s="14">
        <f>'CLZ Pr'!H3170</f>
        <v>0</v>
      </c>
      <c r="D3170">
        <f>'CLZ Pr'!W3170</f>
        <v>0</v>
      </c>
      <c r="E3170">
        <f>'CLZ Pr'!B3170</f>
        <v>0</v>
      </c>
      <c r="F3170">
        <f>'CLZ Pr'!N3170</f>
        <v>0</v>
      </c>
      <c r="G3170">
        <f>'CLZ Pr'!X3170</f>
        <v>0</v>
      </c>
      <c r="H3170">
        <f>'CLZ Pr'!E3170</f>
        <v>0</v>
      </c>
      <c r="I3170">
        <f>'CLZ Pr'!U3170</f>
        <v>0</v>
      </c>
    </row>
    <row r="3171" spans="1:9">
      <c r="A3171" s="13" t="str">
        <f>IF('CLZ Pr'!C3171 = "", "", 'CLZ Pr'!C3171)</f>
        <v/>
      </c>
      <c r="B3171">
        <f>'CLZ Pr'!O3171</f>
        <v>0</v>
      </c>
      <c r="C3171" s="14">
        <f>'CLZ Pr'!H3171</f>
        <v>0</v>
      </c>
      <c r="D3171">
        <f>'CLZ Pr'!W3171</f>
        <v>0</v>
      </c>
      <c r="E3171">
        <f>'CLZ Pr'!B3171</f>
        <v>0</v>
      </c>
      <c r="F3171">
        <f>'CLZ Pr'!N3171</f>
        <v>0</v>
      </c>
      <c r="G3171">
        <f>'CLZ Pr'!X3171</f>
        <v>0</v>
      </c>
      <c r="H3171">
        <f>'CLZ Pr'!E3171</f>
        <v>0</v>
      </c>
      <c r="I3171">
        <f>'CLZ Pr'!U3171</f>
        <v>0</v>
      </c>
    </row>
    <row r="3172" spans="1:9">
      <c r="A3172" s="13" t="str">
        <f>IF('CLZ Pr'!C3172 = "", "", 'CLZ Pr'!C3172)</f>
        <v/>
      </c>
      <c r="B3172">
        <f>'CLZ Pr'!O3172</f>
        <v>0</v>
      </c>
      <c r="C3172" s="14">
        <f>'CLZ Pr'!H3172</f>
        <v>0</v>
      </c>
      <c r="D3172">
        <f>'CLZ Pr'!W3172</f>
        <v>0</v>
      </c>
      <c r="E3172">
        <f>'CLZ Pr'!B3172</f>
        <v>0</v>
      </c>
      <c r="F3172">
        <f>'CLZ Pr'!N3172</f>
        <v>0</v>
      </c>
      <c r="G3172">
        <f>'CLZ Pr'!X3172</f>
        <v>0</v>
      </c>
      <c r="H3172">
        <f>'CLZ Pr'!E3172</f>
        <v>0</v>
      </c>
      <c r="I3172">
        <f>'CLZ Pr'!U3172</f>
        <v>0</v>
      </c>
    </row>
    <row r="3173" spans="1:9">
      <c r="A3173" s="13" t="str">
        <f>IF('CLZ Pr'!C3173 = "", "", 'CLZ Pr'!C3173)</f>
        <v/>
      </c>
      <c r="B3173">
        <f>'CLZ Pr'!O3173</f>
        <v>0</v>
      </c>
      <c r="C3173" s="14">
        <f>'CLZ Pr'!H3173</f>
        <v>0</v>
      </c>
      <c r="D3173">
        <f>'CLZ Pr'!W3173</f>
        <v>0</v>
      </c>
      <c r="E3173">
        <f>'CLZ Pr'!B3173</f>
        <v>0</v>
      </c>
      <c r="F3173">
        <f>'CLZ Pr'!N3173</f>
        <v>0</v>
      </c>
      <c r="G3173">
        <f>'CLZ Pr'!X3173</f>
        <v>0</v>
      </c>
      <c r="H3173">
        <f>'CLZ Pr'!E3173</f>
        <v>0</v>
      </c>
      <c r="I3173">
        <f>'CLZ Pr'!U3173</f>
        <v>0</v>
      </c>
    </row>
    <row r="3174" spans="1:9">
      <c r="A3174" s="13" t="str">
        <f>IF('CLZ Pr'!C3174 = "", "", 'CLZ Pr'!C3174)</f>
        <v/>
      </c>
      <c r="B3174">
        <f>'CLZ Pr'!O3174</f>
        <v>0</v>
      </c>
      <c r="C3174" s="14">
        <f>'CLZ Pr'!H3174</f>
        <v>0</v>
      </c>
      <c r="D3174">
        <f>'CLZ Pr'!W3174</f>
        <v>0</v>
      </c>
      <c r="E3174">
        <f>'CLZ Pr'!B3174</f>
        <v>0</v>
      </c>
      <c r="F3174">
        <f>'CLZ Pr'!N3174</f>
        <v>0</v>
      </c>
      <c r="G3174">
        <f>'CLZ Pr'!X3174</f>
        <v>0</v>
      </c>
      <c r="H3174">
        <f>'CLZ Pr'!E3174</f>
        <v>0</v>
      </c>
      <c r="I3174">
        <f>'CLZ Pr'!U3174</f>
        <v>0</v>
      </c>
    </row>
    <row r="3175" spans="1:9">
      <c r="A3175" s="13" t="str">
        <f>IF('CLZ Pr'!C3175 = "", "", 'CLZ Pr'!C3175)</f>
        <v/>
      </c>
      <c r="B3175">
        <f>'CLZ Pr'!O3175</f>
        <v>0</v>
      </c>
      <c r="C3175" s="14">
        <f>'CLZ Pr'!H3175</f>
        <v>0</v>
      </c>
      <c r="D3175">
        <f>'CLZ Pr'!W3175</f>
        <v>0</v>
      </c>
      <c r="E3175">
        <f>'CLZ Pr'!B3175</f>
        <v>0</v>
      </c>
      <c r="F3175">
        <f>'CLZ Pr'!N3175</f>
        <v>0</v>
      </c>
      <c r="G3175">
        <f>'CLZ Pr'!X3175</f>
        <v>0</v>
      </c>
      <c r="H3175">
        <f>'CLZ Pr'!E3175</f>
        <v>0</v>
      </c>
      <c r="I3175">
        <f>'CLZ Pr'!U3175</f>
        <v>0</v>
      </c>
    </row>
    <row r="3176" spans="1:9">
      <c r="A3176" s="13" t="str">
        <f>IF('CLZ Pr'!C3176 = "", "", 'CLZ Pr'!C3176)</f>
        <v/>
      </c>
      <c r="B3176">
        <f>'CLZ Pr'!O3176</f>
        <v>0</v>
      </c>
      <c r="C3176" s="14">
        <f>'CLZ Pr'!H3176</f>
        <v>0</v>
      </c>
      <c r="D3176">
        <f>'CLZ Pr'!W3176</f>
        <v>0</v>
      </c>
      <c r="E3176">
        <f>'CLZ Pr'!B3176</f>
        <v>0</v>
      </c>
      <c r="F3176">
        <f>'CLZ Pr'!N3176</f>
        <v>0</v>
      </c>
      <c r="G3176">
        <f>'CLZ Pr'!X3176</f>
        <v>0</v>
      </c>
      <c r="H3176">
        <f>'CLZ Pr'!E3176</f>
        <v>0</v>
      </c>
      <c r="I3176">
        <f>'CLZ Pr'!U3176</f>
        <v>0</v>
      </c>
    </row>
    <row r="3177" spans="1:9">
      <c r="A3177" s="13" t="str">
        <f>IF('CLZ Pr'!C3177 = "", "", 'CLZ Pr'!C3177)</f>
        <v/>
      </c>
      <c r="B3177">
        <f>'CLZ Pr'!O3177</f>
        <v>0</v>
      </c>
      <c r="C3177" s="14">
        <f>'CLZ Pr'!H3177</f>
        <v>0</v>
      </c>
      <c r="D3177">
        <f>'CLZ Pr'!W3177</f>
        <v>0</v>
      </c>
      <c r="E3177">
        <f>'CLZ Pr'!B3177</f>
        <v>0</v>
      </c>
      <c r="F3177">
        <f>'CLZ Pr'!N3177</f>
        <v>0</v>
      </c>
      <c r="G3177">
        <f>'CLZ Pr'!X3177</f>
        <v>0</v>
      </c>
      <c r="H3177">
        <f>'CLZ Pr'!E3177</f>
        <v>0</v>
      </c>
      <c r="I3177">
        <f>'CLZ Pr'!U3177</f>
        <v>0</v>
      </c>
    </row>
    <row r="3178" spans="1:9">
      <c r="A3178" s="13" t="str">
        <f>IF('CLZ Pr'!C3178 = "", "", 'CLZ Pr'!C3178)</f>
        <v/>
      </c>
      <c r="B3178">
        <f>'CLZ Pr'!O3178</f>
        <v>0</v>
      </c>
      <c r="C3178" s="14">
        <f>'CLZ Pr'!H3178</f>
        <v>0</v>
      </c>
      <c r="D3178">
        <f>'CLZ Pr'!W3178</f>
        <v>0</v>
      </c>
      <c r="E3178">
        <f>'CLZ Pr'!B3178</f>
        <v>0</v>
      </c>
      <c r="F3178">
        <f>'CLZ Pr'!N3178</f>
        <v>0</v>
      </c>
      <c r="G3178">
        <f>'CLZ Pr'!X3178</f>
        <v>0</v>
      </c>
      <c r="H3178">
        <f>'CLZ Pr'!E3178</f>
        <v>0</v>
      </c>
      <c r="I3178">
        <f>'CLZ Pr'!U3178</f>
        <v>0</v>
      </c>
    </row>
    <row r="3179" spans="1:9">
      <c r="A3179" s="13" t="str">
        <f>IF('CLZ Pr'!C3179 = "", "", 'CLZ Pr'!C3179)</f>
        <v/>
      </c>
      <c r="B3179">
        <f>'CLZ Pr'!O3179</f>
        <v>0</v>
      </c>
      <c r="C3179" s="14">
        <f>'CLZ Pr'!H3179</f>
        <v>0</v>
      </c>
      <c r="D3179">
        <f>'CLZ Pr'!W3179</f>
        <v>0</v>
      </c>
      <c r="E3179">
        <f>'CLZ Pr'!B3179</f>
        <v>0</v>
      </c>
      <c r="F3179">
        <f>'CLZ Pr'!N3179</f>
        <v>0</v>
      </c>
      <c r="G3179">
        <f>'CLZ Pr'!X3179</f>
        <v>0</v>
      </c>
      <c r="H3179">
        <f>'CLZ Pr'!E3179</f>
        <v>0</v>
      </c>
      <c r="I3179">
        <f>'CLZ Pr'!U3179</f>
        <v>0</v>
      </c>
    </row>
    <row r="3180" spans="1:9">
      <c r="A3180" s="13" t="str">
        <f>IF('CLZ Pr'!C3180 = "", "", 'CLZ Pr'!C3180)</f>
        <v/>
      </c>
      <c r="B3180">
        <f>'CLZ Pr'!O3180</f>
        <v>0</v>
      </c>
      <c r="C3180" s="14">
        <f>'CLZ Pr'!H3180</f>
        <v>0</v>
      </c>
      <c r="D3180">
        <f>'CLZ Pr'!W3180</f>
        <v>0</v>
      </c>
      <c r="E3180">
        <f>'CLZ Pr'!B3180</f>
        <v>0</v>
      </c>
      <c r="F3180">
        <f>'CLZ Pr'!N3180</f>
        <v>0</v>
      </c>
      <c r="G3180">
        <f>'CLZ Pr'!X3180</f>
        <v>0</v>
      </c>
      <c r="H3180">
        <f>'CLZ Pr'!E3180</f>
        <v>0</v>
      </c>
      <c r="I3180">
        <f>'CLZ Pr'!U3180</f>
        <v>0</v>
      </c>
    </row>
    <row r="3181" spans="1:9">
      <c r="A3181" s="13" t="str">
        <f>IF('CLZ Pr'!C3181 = "", "", 'CLZ Pr'!C3181)</f>
        <v/>
      </c>
      <c r="B3181">
        <f>'CLZ Pr'!O3181</f>
        <v>0</v>
      </c>
      <c r="C3181" s="14">
        <f>'CLZ Pr'!H3181</f>
        <v>0</v>
      </c>
      <c r="D3181">
        <f>'CLZ Pr'!W3181</f>
        <v>0</v>
      </c>
      <c r="E3181">
        <f>'CLZ Pr'!B3181</f>
        <v>0</v>
      </c>
      <c r="F3181">
        <f>'CLZ Pr'!N3181</f>
        <v>0</v>
      </c>
      <c r="G3181">
        <f>'CLZ Pr'!X3181</f>
        <v>0</v>
      </c>
      <c r="H3181">
        <f>'CLZ Pr'!E3181</f>
        <v>0</v>
      </c>
      <c r="I3181">
        <f>'CLZ Pr'!U3181</f>
        <v>0</v>
      </c>
    </row>
    <row r="3182" spans="1:9">
      <c r="A3182" s="13" t="str">
        <f>IF('CLZ Pr'!C3182 = "", "", 'CLZ Pr'!C3182)</f>
        <v/>
      </c>
      <c r="B3182">
        <f>'CLZ Pr'!O3182</f>
        <v>0</v>
      </c>
      <c r="C3182" s="14">
        <f>'CLZ Pr'!H3182</f>
        <v>0</v>
      </c>
      <c r="D3182">
        <f>'CLZ Pr'!W3182</f>
        <v>0</v>
      </c>
      <c r="E3182">
        <f>'CLZ Pr'!B3182</f>
        <v>0</v>
      </c>
      <c r="F3182">
        <f>'CLZ Pr'!N3182</f>
        <v>0</v>
      </c>
      <c r="G3182">
        <f>'CLZ Pr'!X3182</f>
        <v>0</v>
      </c>
      <c r="H3182">
        <f>'CLZ Pr'!E3182</f>
        <v>0</v>
      </c>
      <c r="I3182">
        <f>'CLZ Pr'!U3182</f>
        <v>0</v>
      </c>
    </row>
    <row r="3183" spans="1:9">
      <c r="A3183" s="13" t="str">
        <f>IF('CLZ Pr'!C3183 = "", "", 'CLZ Pr'!C3183)</f>
        <v/>
      </c>
      <c r="B3183">
        <f>'CLZ Pr'!O3183</f>
        <v>0</v>
      </c>
      <c r="C3183" s="14">
        <f>'CLZ Pr'!H3183</f>
        <v>0</v>
      </c>
      <c r="D3183">
        <f>'CLZ Pr'!W3183</f>
        <v>0</v>
      </c>
      <c r="E3183">
        <f>'CLZ Pr'!B3183</f>
        <v>0</v>
      </c>
      <c r="F3183">
        <f>'CLZ Pr'!N3183</f>
        <v>0</v>
      </c>
      <c r="G3183">
        <f>'CLZ Pr'!X3183</f>
        <v>0</v>
      </c>
      <c r="H3183">
        <f>'CLZ Pr'!E3183</f>
        <v>0</v>
      </c>
      <c r="I3183">
        <f>'CLZ Pr'!U3183</f>
        <v>0</v>
      </c>
    </row>
    <row r="3184" spans="1:9">
      <c r="A3184" s="13" t="str">
        <f>IF('CLZ Pr'!C3184 = "", "", 'CLZ Pr'!C3184)</f>
        <v/>
      </c>
      <c r="B3184">
        <f>'CLZ Pr'!O3184</f>
        <v>0</v>
      </c>
      <c r="C3184" s="14">
        <f>'CLZ Pr'!H3184</f>
        <v>0</v>
      </c>
      <c r="D3184">
        <f>'CLZ Pr'!W3184</f>
        <v>0</v>
      </c>
      <c r="E3184">
        <f>'CLZ Pr'!B3184</f>
        <v>0</v>
      </c>
      <c r="F3184">
        <f>'CLZ Pr'!N3184</f>
        <v>0</v>
      </c>
      <c r="G3184">
        <f>'CLZ Pr'!X3184</f>
        <v>0</v>
      </c>
      <c r="H3184">
        <f>'CLZ Pr'!E3184</f>
        <v>0</v>
      </c>
      <c r="I3184">
        <f>'CLZ Pr'!U3184</f>
        <v>0</v>
      </c>
    </row>
    <row r="3185" spans="1:9">
      <c r="A3185" s="13" t="str">
        <f>IF('CLZ Pr'!C3185 = "", "", 'CLZ Pr'!C3185)</f>
        <v/>
      </c>
      <c r="B3185">
        <f>'CLZ Pr'!O3185</f>
        <v>0</v>
      </c>
      <c r="C3185" s="14">
        <f>'CLZ Pr'!H3185</f>
        <v>0</v>
      </c>
      <c r="D3185">
        <f>'CLZ Pr'!W3185</f>
        <v>0</v>
      </c>
      <c r="E3185">
        <f>'CLZ Pr'!B3185</f>
        <v>0</v>
      </c>
      <c r="F3185">
        <f>'CLZ Pr'!N3185</f>
        <v>0</v>
      </c>
      <c r="G3185">
        <f>'CLZ Pr'!X3185</f>
        <v>0</v>
      </c>
      <c r="H3185">
        <f>'CLZ Pr'!E3185</f>
        <v>0</v>
      </c>
      <c r="I3185">
        <f>'CLZ Pr'!U3185</f>
        <v>0</v>
      </c>
    </row>
    <row r="3186" spans="1:9">
      <c r="A3186" s="13" t="str">
        <f>IF('CLZ Pr'!C3186 = "", "", 'CLZ Pr'!C3186)</f>
        <v/>
      </c>
      <c r="B3186">
        <f>'CLZ Pr'!O3186</f>
        <v>0</v>
      </c>
      <c r="C3186" s="14">
        <f>'CLZ Pr'!H3186</f>
        <v>0</v>
      </c>
      <c r="D3186">
        <f>'CLZ Pr'!W3186</f>
        <v>0</v>
      </c>
      <c r="E3186">
        <f>'CLZ Pr'!B3186</f>
        <v>0</v>
      </c>
      <c r="F3186">
        <f>'CLZ Pr'!N3186</f>
        <v>0</v>
      </c>
      <c r="G3186">
        <f>'CLZ Pr'!X3186</f>
        <v>0</v>
      </c>
      <c r="H3186">
        <f>'CLZ Pr'!E3186</f>
        <v>0</v>
      </c>
      <c r="I3186">
        <f>'CLZ Pr'!U3186</f>
        <v>0</v>
      </c>
    </row>
    <row r="3187" spans="1:9">
      <c r="A3187" s="13" t="str">
        <f>IF('CLZ Pr'!C3187 = "", "", 'CLZ Pr'!C3187)</f>
        <v/>
      </c>
      <c r="B3187">
        <f>'CLZ Pr'!O3187</f>
        <v>0</v>
      </c>
      <c r="C3187" s="14">
        <f>'CLZ Pr'!H3187</f>
        <v>0</v>
      </c>
      <c r="D3187">
        <f>'CLZ Pr'!W3187</f>
        <v>0</v>
      </c>
      <c r="E3187">
        <f>'CLZ Pr'!B3187</f>
        <v>0</v>
      </c>
      <c r="F3187">
        <f>'CLZ Pr'!N3187</f>
        <v>0</v>
      </c>
      <c r="G3187">
        <f>'CLZ Pr'!X3187</f>
        <v>0</v>
      </c>
      <c r="H3187">
        <f>'CLZ Pr'!E3187</f>
        <v>0</v>
      </c>
      <c r="I3187">
        <f>'CLZ Pr'!U3187</f>
        <v>0</v>
      </c>
    </row>
    <row r="3188" spans="1:9">
      <c r="A3188" s="13" t="str">
        <f>IF('CLZ Pr'!C3188 = "", "", 'CLZ Pr'!C3188)</f>
        <v/>
      </c>
      <c r="B3188">
        <f>'CLZ Pr'!O3188</f>
        <v>0</v>
      </c>
      <c r="C3188" s="14">
        <f>'CLZ Pr'!H3188</f>
        <v>0</v>
      </c>
      <c r="D3188">
        <f>'CLZ Pr'!W3188</f>
        <v>0</v>
      </c>
      <c r="E3188">
        <f>'CLZ Pr'!B3188</f>
        <v>0</v>
      </c>
      <c r="F3188">
        <f>'CLZ Pr'!N3188</f>
        <v>0</v>
      </c>
      <c r="G3188">
        <f>'CLZ Pr'!X3188</f>
        <v>0</v>
      </c>
      <c r="H3188">
        <f>'CLZ Pr'!E3188</f>
        <v>0</v>
      </c>
      <c r="I3188">
        <f>'CLZ Pr'!U3188</f>
        <v>0</v>
      </c>
    </row>
    <row r="3189" spans="1:9">
      <c r="A3189" s="13" t="str">
        <f>IF('CLZ Pr'!C3189 = "", "", 'CLZ Pr'!C3189)</f>
        <v/>
      </c>
      <c r="B3189">
        <f>'CLZ Pr'!O3189</f>
        <v>0</v>
      </c>
      <c r="C3189" s="14">
        <f>'CLZ Pr'!H3189</f>
        <v>0</v>
      </c>
      <c r="D3189">
        <f>'CLZ Pr'!W3189</f>
        <v>0</v>
      </c>
      <c r="E3189">
        <f>'CLZ Pr'!B3189</f>
        <v>0</v>
      </c>
      <c r="F3189">
        <f>'CLZ Pr'!N3189</f>
        <v>0</v>
      </c>
      <c r="G3189">
        <f>'CLZ Pr'!X3189</f>
        <v>0</v>
      </c>
      <c r="H3189">
        <f>'CLZ Pr'!E3189</f>
        <v>0</v>
      </c>
      <c r="I3189">
        <f>'CLZ Pr'!U3189</f>
        <v>0</v>
      </c>
    </row>
    <row r="3190" spans="1:9">
      <c r="A3190" s="13" t="str">
        <f>IF('CLZ Pr'!C3190 = "", "", 'CLZ Pr'!C3190)</f>
        <v/>
      </c>
      <c r="B3190">
        <f>'CLZ Pr'!O3190</f>
        <v>0</v>
      </c>
      <c r="C3190" s="14">
        <f>'CLZ Pr'!H3190</f>
        <v>0</v>
      </c>
      <c r="D3190">
        <f>'CLZ Pr'!W3190</f>
        <v>0</v>
      </c>
      <c r="E3190">
        <f>'CLZ Pr'!B3190</f>
        <v>0</v>
      </c>
      <c r="F3190">
        <f>'CLZ Pr'!N3190</f>
        <v>0</v>
      </c>
      <c r="G3190">
        <f>'CLZ Pr'!X3190</f>
        <v>0</v>
      </c>
      <c r="H3190">
        <f>'CLZ Pr'!E3190</f>
        <v>0</v>
      </c>
      <c r="I3190">
        <f>'CLZ Pr'!U3190</f>
        <v>0</v>
      </c>
    </row>
    <row r="3191" spans="1:9">
      <c r="A3191" s="13" t="str">
        <f>IF('CLZ Pr'!C3191 = "", "", 'CLZ Pr'!C3191)</f>
        <v/>
      </c>
      <c r="B3191">
        <f>'CLZ Pr'!O3191</f>
        <v>0</v>
      </c>
      <c r="C3191" s="14">
        <f>'CLZ Pr'!H3191</f>
        <v>0</v>
      </c>
      <c r="D3191">
        <f>'CLZ Pr'!W3191</f>
        <v>0</v>
      </c>
      <c r="E3191">
        <f>'CLZ Pr'!B3191</f>
        <v>0</v>
      </c>
      <c r="F3191">
        <f>'CLZ Pr'!N3191</f>
        <v>0</v>
      </c>
      <c r="G3191">
        <f>'CLZ Pr'!X3191</f>
        <v>0</v>
      </c>
      <c r="H3191">
        <f>'CLZ Pr'!E3191</f>
        <v>0</v>
      </c>
      <c r="I3191">
        <f>'CLZ Pr'!U3191</f>
        <v>0</v>
      </c>
    </row>
    <row r="3192" spans="1:9">
      <c r="A3192" s="13" t="str">
        <f>IF('CLZ Pr'!C3192 = "", "", 'CLZ Pr'!C3192)</f>
        <v/>
      </c>
      <c r="B3192">
        <f>'CLZ Pr'!O3192</f>
        <v>0</v>
      </c>
      <c r="C3192" s="14">
        <f>'CLZ Pr'!H3192</f>
        <v>0</v>
      </c>
      <c r="D3192">
        <f>'CLZ Pr'!W3192</f>
        <v>0</v>
      </c>
      <c r="E3192">
        <f>'CLZ Pr'!B3192</f>
        <v>0</v>
      </c>
      <c r="F3192">
        <f>'CLZ Pr'!N3192</f>
        <v>0</v>
      </c>
      <c r="G3192">
        <f>'CLZ Pr'!X3192</f>
        <v>0</v>
      </c>
      <c r="H3192">
        <f>'CLZ Pr'!E3192</f>
        <v>0</v>
      </c>
      <c r="I3192">
        <f>'CLZ Pr'!U3192</f>
        <v>0</v>
      </c>
    </row>
    <row r="3193" spans="1:9">
      <c r="A3193" s="13" t="str">
        <f>IF('CLZ Pr'!C3193 = "", "", 'CLZ Pr'!C3193)</f>
        <v/>
      </c>
      <c r="B3193">
        <f>'CLZ Pr'!O3193</f>
        <v>0</v>
      </c>
      <c r="C3193" s="14">
        <f>'CLZ Pr'!H3193</f>
        <v>0</v>
      </c>
      <c r="D3193">
        <f>'CLZ Pr'!W3193</f>
        <v>0</v>
      </c>
      <c r="E3193">
        <f>'CLZ Pr'!B3193</f>
        <v>0</v>
      </c>
      <c r="F3193">
        <f>'CLZ Pr'!N3193</f>
        <v>0</v>
      </c>
      <c r="G3193">
        <f>'CLZ Pr'!X3193</f>
        <v>0</v>
      </c>
      <c r="H3193">
        <f>'CLZ Pr'!E3193</f>
        <v>0</v>
      </c>
      <c r="I3193">
        <f>'CLZ Pr'!U3193</f>
        <v>0</v>
      </c>
    </row>
    <row r="3194" spans="1:9">
      <c r="A3194" s="13" t="str">
        <f>IF('CLZ Pr'!C3194 = "", "", 'CLZ Pr'!C3194)</f>
        <v/>
      </c>
      <c r="B3194">
        <f>'CLZ Pr'!O3194</f>
        <v>0</v>
      </c>
      <c r="C3194" s="14">
        <f>'CLZ Pr'!H3194</f>
        <v>0</v>
      </c>
      <c r="D3194">
        <f>'CLZ Pr'!W3194</f>
        <v>0</v>
      </c>
      <c r="E3194">
        <f>'CLZ Pr'!B3194</f>
        <v>0</v>
      </c>
      <c r="F3194">
        <f>'CLZ Pr'!N3194</f>
        <v>0</v>
      </c>
      <c r="G3194">
        <f>'CLZ Pr'!X3194</f>
        <v>0</v>
      </c>
      <c r="H3194">
        <f>'CLZ Pr'!E3194</f>
        <v>0</v>
      </c>
      <c r="I3194">
        <f>'CLZ Pr'!U3194</f>
        <v>0</v>
      </c>
    </row>
    <row r="3195" spans="1:9">
      <c r="A3195" s="13" t="str">
        <f>IF('CLZ Pr'!C3195 = "", "", 'CLZ Pr'!C3195)</f>
        <v/>
      </c>
      <c r="B3195">
        <f>'CLZ Pr'!O3195</f>
        <v>0</v>
      </c>
      <c r="C3195" s="14">
        <f>'CLZ Pr'!H3195</f>
        <v>0</v>
      </c>
      <c r="D3195">
        <f>'CLZ Pr'!W3195</f>
        <v>0</v>
      </c>
      <c r="E3195">
        <f>'CLZ Pr'!B3195</f>
        <v>0</v>
      </c>
      <c r="F3195">
        <f>'CLZ Pr'!N3195</f>
        <v>0</v>
      </c>
      <c r="G3195">
        <f>'CLZ Pr'!X3195</f>
        <v>0</v>
      </c>
      <c r="H3195">
        <f>'CLZ Pr'!E3195</f>
        <v>0</v>
      </c>
      <c r="I3195">
        <f>'CLZ Pr'!U3195</f>
        <v>0</v>
      </c>
    </row>
    <row r="3196" spans="1:9">
      <c r="A3196" s="13" t="str">
        <f>IF('CLZ Pr'!C3196 = "", "", 'CLZ Pr'!C3196)</f>
        <v/>
      </c>
      <c r="B3196">
        <f>'CLZ Pr'!O3196</f>
        <v>0</v>
      </c>
      <c r="C3196" s="14">
        <f>'CLZ Pr'!H3196</f>
        <v>0</v>
      </c>
      <c r="D3196">
        <f>'CLZ Pr'!W3196</f>
        <v>0</v>
      </c>
      <c r="E3196">
        <f>'CLZ Pr'!B3196</f>
        <v>0</v>
      </c>
      <c r="F3196">
        <f>'CLZ Pr'!N3196</f>
        <v>0</v>
      </c>
      <c r="G3196">
        <f>'CLZ Pr'!X3196</f>
        <v>0</v>
      </c>
      <c r="H3196">
        <f>'CLZ Pr'!E3196</f>
        <v>0</v>
      </c>
      <c r="I3196">
        <f>'CLZ Pr'!U3196</f>
        <v>0</v>
      </c>
    </row>
    <row r="3197" spans="1:9">
      <c r="A3197" s="13" t="str">
        <f>IF('CLZ Pr'!C3197 = "", "", 'CLZ Pr'!C3197)</f>
        <v/>
      </c>
      <c r="B3197">
        <f>'CLZ Pr'!O3197</f>
        <v>0</v>
      </c>
      <c r="C3197" s="14">
        <f>'CLZ Pr'!H3197</f>
        <v>0</v>
      </c>
      <c r="D3197">
        <f>'CLZ Pr'!W3197</f>
        <v>0</v>
      </c>
      <c r="E3197">
        <f>'CLZ Pr'!B3197</f>
        <v>0</v>
      </c>
      <c r="F3197">
        <f>'CLZ Pr'!N3197</f>
        <v>0</v>
      </c>
      <c r="G3197">
        <f>'CLZ Pr'!X3197</f>
        <v>0</v>
      </c>
      <c r="H3197">
        <f>'CLZ Pr'!E3197</f>
        <v>0</v>
      </c>
      <c r="I3197">
        <f>'CLZ Pr'!U3197</f>
        <v>0</v>
      </c>
    </row>
    <row r="3198" spans="1:9">
      <c r="A3198" s="13" t="str">
        <f>IF('CLZ Pr'!C3198 = "", "", 'CLZ Pr'!C3198)</f>
        <v/>
      </c>
      <c r="B3198">
        <f>'CLZ Pr'!O3198</f>
        <v>0</v>
      </c>
      <c r="C3198" s="14">
        <f>'CLZ Pr'!H3198</f>
        <v>0</v>
      </c>
      <c r="D3198">
        <f>'CLZ Pr'!W3198</f>
        <v>0</v>
      </c>
      <c r="E3198">
        <f>'CLZ Pr'!B3198</f>
        <v>0</v>
      </c>
      <c r="F3198">
        <f>'CLZ Pr'!N3198</f>
        <v>0</v>
      </c>
      <c r="G3198">
        <f>'CLZ Pr'!X3198</f>
        <v>0</v>
      </c>
      <c r="H3198">
        <f>'CLZ Pr'!E3198</f>
        <v>0</v>
      </c>
      <c r="I3198">
        <f>'CLZ Pr'!U3198</f>
        <v>0</v>
      </c>
    </row>
    <row r="3199" spans="1:9">
      <c r="A3199" s="13" t="str">
        <f>IF('CLZ Pr'!C3199 = "", "", 'CLZ Pr'!C3199)</f>
        <v/>
      </c>
      <c r="B3199">
        <f>'CLZ Pr'!O3199</f>
        <v>0</v>
      </c>
      <c r="C3199" s="14">
        <f>'CLZ Pr'!H3199</f>
        <v>0</v>
      </c>
      <c r="D3199">
        <f>'CLZ Pr'!W3199</f>
        <v>0</v>
      </c>
      <c r="E3199">
        <f>'CLZ Pr'!B3199</f>
        <v>0</v>
      </c>
      <c r="F3199">
        <f>'CLZ Pr'!N3199</f>
        <v>0</v>
      </c>
      <c r="G3199">
        <f>'CLZ Pr'!X3199</f>
        <v>0</v>
      </c>
      <c r="H3199">
        <f>'CLZ Pr'!E3199</f>
        <v>0</v>
      </c>
      <c r="I3199">
        <f>'CLZ Pr'!U3199</f>
        <v>0</v>
      </c>
    </row>
    <row r="3200" spans="1:9">
      <c r="A3200" s="13" t="str">
        <f>IF('CLZ Pr'!C3200 = "", "", 'CLZ Pr'!C3200)</f>
        <v/>
      </c>
      <c r="B3200">
        <f>'CLZ Pr'!O3200</f>
        <v>0</v>
      </c>
      <c r="C3200" s="14">
        <f>'CLZ Pr'!H3200</f>
        <v>0</v>
      </c>
      <c r="D3200">
        <f>'CLZ Pr'!W3200</f>
        <v>0</v>
      </c>
      <c r="E3200">
        <f>'CLZ Pr'!B3200</f>
        <v>0</v>
      </c>
      <c r="F3200">
        <f>'CLZ Pr'!N3200</f>
        <v>0</v>
      </c>
      <c r="G3200">
        <f>'CLZ Pr'!X3200</f>
        <v>0</v>
      </c>
      <c r="H3200">
        <f>'CLZ Pr'!E3200</f>
        <v>0</v>
      </c>
      <c r="I3200">
        <f>'CLZ Pr'!U3200</f>
        <v>0</v>
      </c>
    </row>
    <row r="3201" spans="1:9">
      <c r="A3201" s="13" t="str">
        <f>IF('CLZ Pr'!C3201 = "", "", 'CLZ Pr'!C3201)</f>
        <v/>
      </c>
      <c r="B3201">
        <f>'CLZ Pr'!O3201</f>
        <v>0</v>
      </c>
      <c r="C3201" s="14">
        <f>'CLZ Pr'!H3201</f>
        <v>0</v>
      </c>
      <c r="D3201">
        <f>'CLZ Pr'!W3201</f>
        <v>0</v>
      </c>
      <c r="E3201">
        <f>'CLZ Pr'!B3201</f>
        <v>0</v>
      </c>
      <c r="F3201">
        <f>'CLZ Pr'!N3201</f>
        <v>0</v>
      </c>
      <c r="G3201">
        <f>'CLZ Pr'!X3201</f>
        <v>0</v>
      </c>
      <c r="H3201">
        <f>'CLZ Pr'!E3201</f>
        <v>0</v>
      </c>
      <c r="I3201">
        <f>'CLZ Pr'!U3201</f>
        <v>0</v>
      </c>
    </row>
    <row r="3202" spans="1:9">
      <c r="A3202" s="13" t="str">
        <f>IF('CLZ Pr'!C3202 = "", "", 'CLZ Pr'!C3202)</f>
        <v/>
      </c>
      <c r="B3202">
        <f>'CLZ Pr'!O3202</f>
        <v>0</v>
      </c>
      <c r="C3202" s="14">
        <f>'CLZ Pr'!H3202</f>
        <v>0</v>
      </c>
      <c r="D3202">
        <f>'CLZ Pr'!W3202</f>
        <v>0</v>
      </c>
      <c r="E3202">
        <f>'CLZ Pr'!B3202</f>
        <v>0</v>
      </c>
      <c r="F3202">
        <f>'CLZ Pr'!N3202</f>
        <v>0</v>
      </c>
      <c r="G3202">
        <f>'CLZ Pr'!X3202</f>
        <v>0</v>
      </c>
      <c r="H3202">
        <f>'CLZ Pr'!E3202</f>
        <v>0</v>
      </c>
      <c r="I3202">
        <f>'CLZ Pr'!U3202</f>
        <v>0</v>
      </c>
    </row>
    <row r="3203" spans="1:9">
      <c r="A3203" s="13" t="str">
        <f>IF('CLZ Pr'!C3203 = "", "", 'CLZ Pr'!C3203)</f>
        <v/>
      </c>
      <c r="B3203">
        <f>'CLZ Pr'!O3203</f>
        <v>0</v>
      </c>
      <c r="C3203" s="14">
        <f>'CLZ Pr'!H3203</f>
        <v>0</v>
      </c>
      <c r="D3203">
        <f>'CLZ Pr'!W3203</f>
        <v>0</v>
      </c>
      <c r="E3203">
        <f>'CLZ Pr'!B3203</f>
        <v>0</v>
      </c>
      <c r="F3203">
        <f>'CLZ Pr'!N3203</f>
        <v>0</v>
      </c>
      <c r="G3203">
        <f>'CLZ Pr'!X3203</f>
        <v>0</v>
      </c>
      <c r="H3203">
        <f>'CLZ Pr'!E3203</f>
        <v>0</v>
      </c>
      <c r="I3203">
        <f>'CLZ Pr'!U3203</f>
        <v>0</v>
      </c>
    </row>
    <row r="3204" spans="1:9">
      <c r="A3204" s="13" t="str">
        <f>IF('CLZ Pr'!C3204 = "", "", 'CLZ Pr'!C3204)</f>
        <v/>
      </c>
      <c r="B3204">
        <f>'CLZ Pr'!O3204</f>
        <v>0</v>
      </c>
      <c r="C3204" s="14">
        <f>'CLZ Pr'!H3204</f>
        <v>0</v>
      </c>
      <c r="D3204">
        <f>'CLZ Pr'!W3204</f>
        <v>0</v>
      </c>
      <c r="E3204">
        <f>'CLZ Pr'!B3204</f>
        <v>0</v>
      </c>
      <c r="F3204">
        <f>'CLZ Pr'!N3204</f>
        <v>0</v>
      </c>
      <c r="G3204">
        <f>'CLZ Pr'!X3204</f>
        <v>0</v>
      </c>
      <c r="H3204">
        <f>'CLZ Pr'!E3204</f>
        <v>0</v>
      </c>
      <c r="I3204">
        <f>'CLZ Pr'!U3204</f>
        <v>0</v>
      </c>
    </row>
    <row r="3205" spans="1:9">
      <c r="A3205" s="13" t="str">
        <f>IF('CLZ Pr'!C3205 = "", "", 'CLZ Pr'!C3205)</f>
        <v/>
      </c>
      <c r="B3205">
        <f>'CLZ Pr'!O3205</f>
        <v>0</v>
      </c>
      <c r="C3205" s="14">
        <f>'CLZ Pr'!H3205</f>
        <v>0</v>
      </c>
      <c r="D3205">
        <f>'CLZ Pr'!W3205</f>
        <v>0</v>
      </c>
      <c r="E3205">
        <f>'CLZ Pr'!B3205</f>
        <v>0</v>
      </c>
      <c r="F3205">
        <f>'CLZ Pr'!N3205</f>
        <v>0</v>
      </c>
      <c r="G3205">
        <f>'CLZ Pr'!X3205</f>
        <v>0</v>
      </c>
      <c r="H3205">
        <f>'CLZ Pr'!E3205</f>
        <v>0</v>
      </c>
      <c r="I3205">
        <f>'CLZ Pr'!U3205</f>
        <v>0</v>
      </c>
    </row>
    <row r="3206" spans="1:9">
      <c r="A3206" s="13" t="str">
        <f>IF('CLZ Pr'!C3206 = "", "", 'CLZ Pr'!C3206)</f>
        <v/>
      </c>
      <c r="B3206">
        <f>'CLZ Pr'!O3206</f>
        <v>0</v>
      </c>
      <c r="C3206" s="14">
        <f>'CLZ Pr'!H3206</f>
        <v>0</v>
      </c>
      <c r="D3206">
        <f>'CLZ Pr'!W3206</f>
        <v>0</v>
      </c>
      <c r="E3206">
        <f>'CLZ Pr'!B3206</f>
        <v>0</v>
      </c>
      <c r="F3206">
        <f>'CLZ Pr'!N3206</f>
        <v>0</v>
      </c>
      <c r="G3206">
        <f>'CLZ Pr'!X3206</f>
        <v>0</v>
      </c>
      <c r="H3206">
        <f>'CLZ Pr'!E3206</f>
        <v>0</v>
      </c>
      <c r="I3206">
        <f>'CLZ Pr'!U3206</f>
        <v>0</v>
      </c>
    </row>
    <row r="3207" spans="1:9">
      <c r="A3207" s="13" t="str">
        <f>IF('CLZ Pr'!C3207 = "", "", 'CLZ Pr'!C3207)</f>
        <v/>
      </c>
      <c r="B3207">
        <f>'CLZ Pr'!O3207</f>
        <v>0</v>
      </c>
      <c r="C3207" s="14">
        <f>'CLZ Pr'!H3207</f>
        <v>0</v>
      </c>
      <c r="D3207">
        <f>'CLZ Pr'!W3207</f>
        <v>0</v>
      </c>
      <c r="E3207">
        <f>'CLZ Pr'!B3207</f>
        <v>0</v>
      </c>
      <c r="F3207">
        <f>'CLZ Pr'!N3207</f>
        <v>0</v>
      </c>
      <c r="G3207">
        <f>'CLZ Pr'!X3207</f>
        <v>0</v>
      </c>
      <c r="H3207">
        <f>'CLZ Pr'!E3207</f>
        <v>0</v>
      </c>
      <c r="I3207">
        <f>'CLZ Pr'!U3207</f>
        <v>0</v>
      </c>
    </row>
    <row r="3208" spans="1:9">
      <c r="A3208" s="13" t="str">
        <f>IF('CLZ Pr'!C3208 = "", "", 'CLZ Pr'!C3208)</f>
        <v/>
      </c>
      <c r="B3208">
        <f>'CLZ Pr'!O3208</f>
        <v>0</v>
      </c>
      <c r="C3208" s="14">
        <f>'CLZ Pr'!H3208</f>
        <v>0</v>
      </c>
      <c r="D3208">
        <f>'CLZ Pr'!W3208</f>
        <v>0</v>
      </c>
      <c r="E3208">
        <f>'CLZ Pr'!B3208</f>
        <v>0</v>
      </c>
      <c r="F3208">
        <f>'CLZ Pr'!N3208</f>
        <v>0</v>
      </c>
      <c r="G3208">
        <f>'CLZ Pr'!X3208</f>
        <v>0</v>
      </c>
      <c r="H3208">
        <f>'CLZ Pr'!E3208</f>
        <v>0</v>
      </c>
      <c r="I3208">
        <f>'CLZ Pr'!U3208</f>
        <v>0</v>
      </c>
    </row>
    <row r="3209" spans="1:9">
      <c r="A3209" s="13" t="str">
        <f>IF('CLZ Pr'!C3209 = "", "", 'CLZ Pr'!C3209)</f>
        <v/>
      </c>
      <c r="B3209">
        <f>'CLZ Pr'!O3209</f>
        <v>0</v>
      </c>
      <c r="C3209" s="14">
        <f>'CLZ Pr'!H3209</f>
        <v>0</v>
      </c>
      <c r="D3209">
        <f>'CLZ Pr'!W3209</f>
        <v>0</v>
      </c>
      <c r="E3209">
        <f>'CLZ Pr'!B3209</f>
        <v>0</v>
      </c>
      <c r="F3209">
        <f>'CLZ Pr'!N3209</f>
        <v>0</v>
      </c>
      <c r="G3209">
        <f>'CLZ Pr'!X3209</f>
        <v>0</v>
      </c>
      <c r="H3209">
        <f>'CLZ Pr'!E3209</f>
        <v>0</v>
      </c>
      <c r="I3209">
        <f>'CLZ Pr'!U3209</f>
        <v>0</v>
      </c>
    </row>
    <row r="3210" spans="1:9">
      <c r="A3210" s="13" t="str">
        <f>IF('CLZ Pr'!C3210 = "", "", 'CLZ Pr'!C3210)</f>
        <v/>
      </c>
      <c r="B3210">
        <f>'CLZ Pr'!O3210</f>
        <v>0</v>
      </c>
      <c r="C3210" s="14">
        <f>'CLZ Pr'!H3210</f>
        <v>0</v>
      </c>
      <c r="D3210">
        <f>'CLZ Pr'!W3210</f>
        <v>0</v>
      </c>
      <c r="E3210">
        <f>'CLZ Pr'!B3210</f>
        <v>0</v>
      </c>
      <c r="F3210">
        <f>'CLZ Pr'!N3210</f>
        <v>0</v>
      </c>
      <c r="G3210">
        <f>'CLZ Pr'!X3210</f>
        <v>0</v>
      </c>
      <c r="H3210">
        <f>'CLZ Pr'!E3210</f>
        <v>0</v>
      </c>
      <c r="I3210">
        <f>'CLZ Pr'!U3210</f>
        <v>0</v>
      </c>
    </row>
    <row r="3211" spans="1:9">
      <c r="A3211" s="13" t="str">
        <f>IF('CLZ Pr'!C3211 = "", "", 'CLZ Pr'!C3211)</f>
        <v/>
      </c>
      <c r="B3211">
        <f>'CLZ Pr'!O3211</f>
        <v>0</v>
      </c>
      <c r="C3211" s="14">
        <f>'CLZ Pr'!H3211</f>
        <v>0</v>
      </c>
      <c r="D3211">
        <f>'CLZ Pr'!W3211</f>
        <v>0</v>
      </c>
      <c r="E3211">
        <f>'CLZ Pr'!B3211</f>
        <v>0</v>
      </c>
      <c r="F3211">
        <f>'CLZ Pr'!N3211</f>
        <v>0</v>
      </c>
      <c r="G3211">
        <f>'CLZ Pr'!X3211</f>
        <v>0</v>
      </c>
      <c r="H3211">
        <f>'CLZ Pr'!E3211</f>
        <v>0</v>
      </c>
      <c r="I3211">
        <f>'CLZ Pr'!U3211</f>
        <v>0</v>
      </c>
    </row>
    <row r="3212" spans="1:9">
      <c r="A3212" s="13" t="str">
        <f>IF('CLZ Pr'!C3212 = "", "", 'CLZ Pr'!C3212)</f>
        <v/>
      </c>
      <c r="B3212">
        <f>'CLZ Pr'!O3212</f>
        <v>0</v>
      </c>
      <c r="C3212" s="14">
        <f>'CLZ Pr'!H3212</f>
        <v>0</v>
      </c>
      <c r="D3212">
        <f>'CLZ Pr'!W3212</f>
        <v>0</v>
      </c>
      <c r="E3212">
        <f>'CLZ Pr'!B3212</f>
        <v>0</v>
      </c>
      <c r="F3212">
        <f>'CLZ Pr'!N3212</f>
        <v>0</v>
      </c>
      <c r="G3212">
        <f>'CLZ Pr'!X3212</f>
        <v>0</v>
      </c>
      <c r="H3212">
        <f>'CLZ Pr'!E3212</f>
        <v>0</v>
      </c>
      <c r="I3212">
        <f>'CLZ Pr'!U3212</f>
        <v>0</v>
      </c>
    </row>
    <row r="3213" spans="1:9">
      <c r="A3213" s="13" t="str">
        <f>IF('CLZ Pr'!C3213 = "", "", 'CLZ Pr'!C3213)</f>
        <v/>
      </c>
      <c r="B3213">
        <f>'CLZ Pr'!O3213</f>
        <v>0</v>
      </c>
      <c r="C3213" s="14">
        <f>'CLZ Pr'!H3213</f>
        <v>0</v>
      </c>
      <c r="D3213">
        <f>'CLZ Pr'!W3213</f>
        <v>0</v>
      </c>
      <c r="E3213">
        <f>'CLZ Pr'!B3213</f>
        <v>0</v>
      </c>
      <c r="F3213">
        <f>'CLZ Pr'!N3213</f>
        <v>0</v>
      </c>
      <c r="G3213">
        <f>'CLZ Pr'!X3213</f>
        <v>0</v>
      </c>
      <c r="H3213">
        <f>'CLZ Pr'!E3213</f>
        <v>0</v>
      </c>
      <c r="I3213">
        <f>'CLZ Pr'!U3213</f>
        <v>0</v>
      </c>
    </row>
    <row r="3214" spans="1:9">
      <c r="A3214" s="13" t="str">
        <f>IF('CLZ Pr'!C3214 = "", "", 'CLZ Pr'!C3214)</f>
        <v/>
      </c>
      <c r="B3214">
        <f>'CLZ Pr'!O3214</f>
        <v>0</v>
      </c>
      <c r="C3214" s="14">
        <f>'CLZ Pr'!H3214</f>
        <v>0</v>
      </c>
      <c r="D3214">
        <f>'CLZ Pr'!W3214</f>
        <v>0</v>
      </c>
      <c r="E3214">
        <f>'CLZ Pr'!B3214</f>
        <v>0</v>
      </c>
      <c r="F3214">
        <f>'CLZ Pr'!N3214</f>
        <v>0</v>
      </c>
      <c r="G3214">
        <f>'CLZ Pr'!X3214</f>
        <v>0</v>
      </c>
      <c r="H3214">
        <f>'CLZ Pr'!E3214</f>
        <v>0</v>
      </c>
      <c r="I3214">
        <f>'CLZ Pr'!U3214</f>
        <v>0</v>
      </c>
    </row>
    <row r="3215" spans="1:9">
      <c r="A3215" s="13" t="str">
        <f>IF('CLZ Pr'!C3215 = "", "", 'CLZ Pr'!C3215)</f>
        <v/>
      </c>
      <c r="B3215">
        <f>'CLZ Pr'!O3215</f>
        <v>0</v>
      </c>
      <c r="C3215" s="14">
        <f>'CLZ Pr'!H3215</f>
        <v>0</v>
      </c>
      <c r="D3215">
        <f>'CLZ Pr'!W3215</f>
        <v>0</v>
      </c>
      <c r="E3215">
        <f>'CLZ Pr'!B3215</f>
        <v>0</v>
      </c>
      <c r="F3215">
        <f>'CLZ Pr'!N3215</f>
        <v>0</v>
      </c>
      <c r="G3215">
        <f>'CLZ Pr'!X3215</f>
        <v>0</v>
      </c>
      <c r="H3215">
        <f>'CLZ Pr'!E3215</f>
        <v>0</v>
      </c>
      <c r="I3215">
        <f>'CLZ Pr'!U3215</f>
        <v>0</v>
      </c>
    </row>
    <row r="3216" spans="1:9">
      <c r="A3216" s="13" t="str">
        <f>IF('CLZ Pr'!C3216 = "", "", 'CLZ Pr'!C3216)</f>
        <v/>
      </c>
      <c r="B3216">
        <f>'CLZ Pr'!O3216</f>
        <v>0</v>
      </c>
      <c r="C3216" s="14">
        <f>'CLZ Pr'!H3216</f>
        <v>0</v>
      </c>
      <c r="D3216">
        <f>'CLZ Pr'!W3216</f>
        <v>0</v>
      </c>
      <c r="E3216">
        <f>'CLZ Pr'!B3216</f>
        <v>0</v>
      </c>
      <c r="F3216">
        <f>'CLZ Pr'!N3216</f>
        <v>0</v>
      </c>
      <c r="G3216">
        <f>'CLZ Pr'!X3216</f>
        <v>0</v>
      </c>
      <c r="H3216">
        <f>'CLZ Pr'!E3216</f>
        <v>0</v>
      </c>
      <c r="I3216">
        <f>'CLZ Pr'!U3216</f>
        <v>0</v>
      </c>
    </row>
    <row r="3217" spans="1:9">
      <c r="A3217" s="13" t="str">
        <f>IF('CLZ Pr'!C3217 = "", "", 'CLZ Pr'!C3217)</f>
        <v/>
      </c>
      <c r="B3217">
        <f>'CLZ Pr'!O3217</f>
        <v>0</v>
      </c>
      <c r="C3217" s="14">
        <f>'CLZ Pr'!H3217</f>
        <v>0</v>
      </c>
      <c r="D3217">
        <f>'CLZ Pr'!W3217</f>
        <v>0</v>
      </c>
      <c r="E3217">
        <f>'CLZ Pr'!B3217</f>
        <v>0</v>
      </c>
      <c r="F3217">
        <f>'CLZ Pr'!N3217</f>
        <v>0</v>
      </c>
      <c r="G3217">
        <f>'CLZ Pr'!X3217</f>
        <v>0</v>
      </c>
      <c r="H3217">
        <f>'CLZ Pr'!E3217</f>
        <v>0</v>
      </c>
      <c r="I3217">
        <f>'CLZ Pr'!U3217</f>
        <v>0</v>
      </c>
    </row>
    <row r="3218" spans="1:9">
      <c r="A3218" s="13" t="str">
        <f>IF('CLZ Pr'!C3218 = "", "", 'CLZ Pr'!C3218)</f>
        <v/>
      </c>
      <c r="B3218">
        <f>'CLZ Pr'!O3218</f>
        <v>0</v>
      </c>
      <c r="C3218" s="14">
        <f>'CLZ Pr'!H3218</f>
        <v>0</v>
      </c>
      <c r="D3218">
        <f>'CLZ Pr'!W3218</f>
        <v>0</v>
      </c>
      <c r="E3218">
        <f>'CLZ Pr'!B3218</f>
        <v>0</v>
      </c>
      <c r="F3218">
        <f>'CLZ Pr'!N3218</f>
        <v>0</v>
      </c>
      <c r="G3218">
        <f>'CLZ Pr'!X3218</f>
        <v>0</v>
      </c>
      <c r="H3218">
        <f>'CLZ Pr'!E3218</f>
        <v>0</v>
      </c>
      <c r="I3218">
        <f>'CLZ Pr'!U3218</f>
        <v>0</v>
      </c>
    </row>
    <row r="3219" spans="1:9">
      <c r="A3219" s="13" t="str">
        <f>IF('CLZ Pr'!C3219 = "", "", 'CLZ Pr'!C3219)</f>
        <v/>
      </c>
      <c r="B3219">
        <f>'CLZ Pr'!O3219</f>
        <v>0</v>
      </c>
      <c r="C3219" s="14">
        <f>'CLZ Pr'!H3219</f>
        <v>0</v>
      </c>
      <c r="D3219">
        <f>'CLZ Pr'!W3219</f>
        <v>0</v>
      </c>
      <c r="E3219">
        <f>'CLZ Pr'!B3219</f>
        <v>0</v>
      </c>
      <c r="F3219">
        <f>'CLZ Pr'!N3219</f>
        <v>0</v>
      </c>
      <c r="G3219">
        <f>'CLZ Pr'!X3219</f>
        <v>0</v>
      </c>
      <c r="H3219">
        <f>'CLZ Pr'!E3219</f>
        <v>0</v>
      </c>
      <c r="I3219">
        <f>'CLZ Pr'!U3219</f>
        <v>0</v>
      </c>
    </row>
    <row r="3220" spans="1:9">
      <c r="A3220" s="13" t="str">
        <f>IF('CLZ Pr'!C3220 = "", "", 'CLZ Pr'!C3220)</f>
        <v/>
      </c>
      <c r="B3220">
        <f>'CLZ Pr'!O3220</f>
        <v>0</v>
      </c>
      <c r="C3220" s="14">
        <f>'CLZ Pr'!H3220</f>
        <v>0</v>
      </c>
      <c r="D3220">
        <f>'CLZ Pr'!W3220</f>
        <v>0</v>
      </c>
      <c r="E3220">
        <f>'CLZ Pr'!B3220</f>
        <v>0</v>
      </c>
      <c r="F3220">
        <f>'CLZ Pr'!N3220</f>
        <v>0</v>
      </c>
      <c r="G3220">
        <f>'CLZ Pr'!X3220</f>
        <v>0</v>
      </c>
      <c r="H3220">
        <f>'CLZ Pr'!E3220</f>
        <v>0</v>
      </c>
      <c r="I3220">
        <f>'CLZ Pr'!U3220</f>
        <v>0</v>
      </c>
    </row>
    <row r="3221" spans="1:9">
      <c r="A3221" s="13" t="str">
        <f>IF('CLZ Pr'!C3221 = "", "", 'CLZ Pr'!C3221)</f>
        <v/>
      </c>
      <c r="B3221">
        <f>'CLZ Pr'!O3221</f>
        <v>0</v>
      </c>
      <c r="C3221" s="14">
        <f>'CLZ Pr'!H3221</f>
        <v>0</v>
      </c>
      <c r="D3221">
        <f>'CLZ Pr'!W3221</f>
        <v>0</v>
      </c>
      <c r="E3221">
        <f>'CLZ Pr'!B3221</f>
        <v>0</v>
      </c>
      <c r="F3221">
        <f>'CLZ Pr'!N3221</f>
        <v>0</v>
      </c>
      <c r="G3221">
        <f>'CLZ Pr'!X3221</f>
        <v>0</v>
      </c>
      <c r="H3221">
        <f>'CLZ Pr'!E3221</f>
        <v>0</v>
      </c>
      <c r="I3221">
        <f>'CLZ Pr'!U3221</f>
        <v>0</v>
      </c>
    </row>
    <row r="3222" spans="1:9">
      <c r="A3222" s="13" t="str">
        <f>IF('CLZ Pr'!C3222 = "", "", 'CLZ Pr'!C3222)</f>
        <v/>
      </c>
      <c r="B3222">
        <f>'CLZ Pr'!O3222</f>
        <v>0</v>
      </c>
      <c r="C3222" s="14">
        <f>'CLZ Pr'!H3222</f>
        <v>0</v>
      </c>
      <c r="D3222">
        <f>'CLZ Pr'!W3222</f>
        <v>0</v>
      </c>
      <c r="E3222">
        <f>'CLZ Pr'!B3222</f>
        <v>0</v>
      </c>
      <c r="F3222">
        <f>'CLZ Pr'!N3222</f>
        <v>0</v>
      </c>
      <c r="G3222">
        <f>'CLZ Pr'!X3222</f>
        <v>0</v>
      </c>
      <c r="H3222">
        <f>'CLZ Pr'!E3222</f>
        <v>0</v>
      </c>
      <c r="I3222">
        <f>'CLZ Pr'!U3222</f>
        <v>0</v>
      </c>
    </row>
    <row r="3223" spans="1:9">
      <c r="A3223" s="13" t="str">
        <f>IF('CLZ Pr'!C3223 = "", "", 'CLZ Pr'!C3223)</f>
        <v/>
      </c>
      <c r="B3223">
        <f>'CLZ Pr'!O3223</f>
        <v>0</v>
      </c>
      <c r="C3223" s="14">
        <f>'CLZ Pr'!H3223</f>
        <v>0</v>
      </c>
      <c r="D3223">
        <f>'CLZ Pr'!W3223</f>
        <v>0</v>
      </c>
      <c r="E3223">
        <f>'CLZ Pr'!B3223</f>
        <v>0</v>
      </c>
      <c r="F3223">
        <f>'CLZ Pr'!N3223</f>
        <v>0</v>
      </c>
      <c r="G3223">
        <f>'CLZ Pr'!X3223</f>
        <v>0</v>
      </c>
      <c r="H3223">
        <f>'CLZ Pr'!E3223</f>
        <v>0</v>
      </c>
      <c r="I3223">
        <f>'CLZ Pr'!U3223</f>
        <v>0</v>
      </c>
    </row>
    <row r="3224" spans="1:9">
      <c r="A3224" s="13" t="str">
        <f>IF('CLZ Pr'!C3224 = "", "", 'CLZ Pr'!C3224)</f>
        <v/>
      </c>
      <c r="B3224">
        <f>'CLZ Pr'!O3224</f>
        <v>0</v>
      </c>
      <c r="C3224" s="14">
        <f>'CLZ Pr'!H3224</f>
        <v>0</v>
      </c>
      <c r="D3224">
        <f>'CLZ Pr'!W3224</f>
        <v>0</v>
      </c>
      <c r="E3224">
        <f>'CLZ Pr'!B3224</f>
        <v>0</v>
      </c>
      <c r="F3224">
        <f>'CLZ Pr'!N3224</f>
        <v>0</v>
      </c>
      <c r="G3224">
        <f>'CLZ Pr'!X3224</f>
        <v>0</v>
      </c>
      <c r="H3224">
        <f>'CLZ Pr'!E3224</f>
        <v>0</v>
      </c>
      <c r="I3224">
        <f>'CLZ Pr'!U3224</f>
        <v>0</v>
      </c>
    </row>
    <row r="3225" spans="1:9">
      <c r="A3225" s="13" t="str">
        <f>IF('CLZ Pr'!C3225 = "", "", 'CLZ Pr'!C3225)</f>
        <v/>
      </c>
      <c r="B3225">
        <f>'CLZ Pr'!O3225</f>
        <v>0</v>
      </c>
      <c r="C3225" s="14">
        <f>'CLZ Pr'!H3225</f>
        <v>0</v>
      </c>
      <c r="D3225">
        <f>'CLZ Pr'!W3225</f>
        <v>0</v>
      </c>
      <c r="E3225">
        <f>'CLZ Pr'!B3225</f>
        <v>0</v>
      </c>
      <c r="F3225">
        <f>'CLZ Pr'!N3225</f>
        <v>0</v>
      </c>
      <c r="G3225">
        <f>'CLZ Pr'!X3225</f>
        <v>0</v>
      </c>
      <c r="H3225">
        <f>'CLZ Pr'!E3225</f>
        <v>0</v>
      </c>
      <c r="I3225">
        <f>'CLZ Pr'!U3225</f>
        <v>0</v>
      </c>
    </row>
    <row r="3226" spans="1:9">
      <c r="A3226" s="13" t="str">
        <f>IF('CLZ Pr'!C3226 = "", "", 'CLZ Pr'!C3226)</f>
        <v/>
      </c>
      <c r="B3226">
        <f>'CLZ Pr'!O3226</f>
        <v>0</v>
      </c>
      <c r="C3226" s="14">
        <f>'CLZ Pr'!H3226</f>
        <v>0</v>
      </c>
      <c r="D3226">
        <f>'CLZ Pr'!W3226</f>
        <v>0</v>
      </c>
      <c r="E3226">
        <f>'CLZ Pr'!B3226</f>
        <v>0</v>
      </c>
      <c r="F3226">
        <f>'CLZ Pr'!N3226</f>
        <v>0</v>
      </c>
      <c r="G3226">
        <f>'CLZ Pr'!X3226</f>
        <v>0</v>
      </c>
      <c r="H3226">
        <f>'CLZ Pr'!E3226</f>
        <v>0</v>
      </c>
      <c r="I3226">
        <f>'CLZ Pr'!U3226</f>
        <v>0</v>
      </c>
    </row>
    <row r="3227" spans="1:9">
      <c r="A3227" s="13" t="str">
        <f>IF('CLZ Pr'!C3227 = "", "", 'CLZ Pr'!C3227)</f>
        <v/>
      </c>
      <c r="B3227">
        <f>'CLZ Pr'!O3227</f>
        <v>0</v>
      </c>
      <c r="C3227" s="14">
        <f>'CLZ Pr'!H3227</f>
        <v>0</v>
      </c>
      <c r="D3227">
        <f>'CLZ Pr'!W3227</f>
        <v>0</v>
      </c>
      <c r="E3227">
        <f>'CLZ Pr'!B3227</f>
        <v>0</v>
      </c>
      <c r="F3227">
        <f>'CLZ Pr'!N3227</f>
        <v>0</v>
      </c>
      <c r="G3227">
        <f>'CLZ Pr'!X3227</f>
        <v>0</v>
      </c>
      <c r="H3227">
        <f>'CLZ Pr'!E3227</f>
        <v>0</v>
      </c>
      <c r="I3227">
        <f>'CLZ Pr'!U3227</f>
        <v>0</v>
      </c>
    </row>
    <row r="3228" spans="1:9">
      <c r="A3228" s="13" t="str">
        <f>IF('CLZ Pr'!C3228 = "", "", 'CLZ Pr'!C3228)</f>
        <v/>
      </c>
      <c r="B3228">
        <f>'CLZ Pr'!O3228</f>
        <v>0</v>
      </c>
      <c r="C3228" s="14">
        <f>'CLZ Pr'!H3228</f>
        <v>0</v>
      </c>
      <c r="D3228">
        <f>'CLZ Pr'!W3228</f>
        <v>0</v>
      </c>
      <c r="E3228">
        <f>'CLZ Pr'!B3228</f>
        <v>0</v>
      </c>
      <c r="F3228">
        <f>'CLZ Pr'!N3228</f>
        <v>0</v>
      </c>
      <c r="G3228">
        <f>'CLZ Pr'!X3228</f>
        <v>0</v>
      </c>
      <c r="H3228">
        <f>'CLZ Pr'!E3228</f>
        <v>0</v>
      </c>
      <c r="I3228">
        <f>'CLZ Pr'!U3228</f>
        <v>0</v>
      </c>
    </row>
    <row r="3229" spans="1:9">
      <c r="A3229" s="13" t="str">
        <f>IF('CLZ Pr'!C3229 = "", "", 'CLZ Pr'!C3229)</f>
        <v/>
      </c>
      <c r="B3229">
        <f>'CLZ Pr'!O3229</f>
        <v>0</v>
      </c>
      <c r="C3229" s="14">
        <f>'CLZ Pr'!H3229</f>
        <v>0</v>
      </c>
      <c r="D3229">
        <f>'CLZ Pr'!W3229</f>
        <v>0</v>
      </c>
      <c r="E3229">
        <f>'CLZ Pr'!B3229</f>
        <v>0</v>
      </c>
      <c r="F3229">
        <f>'CLZ Pr'!N3229</f>
        <v>0</v>
      </c>
      <c r="G3229">
        <f>'CLZ Pr'!X3229</f>
        <v>0</v>
      </c>
      <c r="H3229">
        <f>'CLZ Pr'!E3229</f>
        <v>0</v>
      </c>
      <c r="I3229">
        <f>'CLZ Pr'!U3229</f>
        <v>0</v>
      </c>
    </row>
    <row r="3230" spans="1:9">
      <c r="A3230" s="13" t="str">
        <f>IF('CLZ Pr'!C3230 = "", "", 'CLZ Pr'!C3230)</f>
        <v/>
      </c>
      <c r="B3230">
        <f>'CLZ Pr'!O3230</f>
        <v>0</v>
      </c>
      <c r="C3230" s="14">
        <f>'CLZ Pr'!H3230</f>
        <v>0</v>
      </c>
      <c r="D3230">
        <f>'CLZ Pr'!W3230</f>
        <v>0</v>
      </c>
      <c r="E3230">
        <f>'CLZ Pr'!B3230</f>
        <v>0</v>
      </c>
      <c r="F3230">
        <f>'CLZ Pr'!N3230</f>
        <v>0</v>
      </c>
      <c r="G3230">
        <f>'CLZ Pr'!X3230</f>
        <v>0</v>
      </c>
      <c r="H3230">
        <f>'CLZ Pr'!E3230</f>
        <v>0</v>
      </c>
      <c r="I3230">
        <f>'CLZ Pr'!U3230</f>
        <v>0</v>
      </c>
    </row>
    <row r="3231" spans="1:9">
      <c r="A3231" s="13" t="str">
        <f>IF('CLZ Pr'!C3231 = "", "", 'CLZ Pr'!C3231)</f>
        <v/>
      </c>
      <c r="B3231">
        <f>'CLZ Pr'!O3231</f>
        <v>0</v>
      </c>
      <c r="C3231" s="14">
        <f>'CLZ Pr'!H3231</f>
        <v>0</v>
      </c>
      <c r="D3231">
        <f>'CLZ Pr'!W3231</f>
        <v>0</v>
      </c>
      <c r="E3231">
        <f>'CLZ Pr'!B3231</f>
        <v>0</v>
      </c>
      <c r="F3231">
        <f>'CLZ Pr'!N3231</f>
        <v>0</v>
      </c>
      <c r="G3231">
        <f>'CLZ Pr'!X3231</f>
        <v>0</v>
      </c>
      <c r="H3231">
        <f>'CLZ Pr'!E3231</f>
        <v>0</v>
      </c>
      <c r="I3231">
        <f>'CLZ Pr'!U3231</f>
        <v>0</v>
      </c>
    </row>
    <row r="3232" spans="1:9">
      <c r="A3232" s="13" t="str">
        <f>IF('CLZ Pr'!C3232 = "", "", 'CLZ Pr'!C3232)</f>
        <v/>
      </c>
      <c r="B3232">
        <f>'CLZ Pr'!O3232</f>
        <v>0</v>
      </c>
      <c r="C3232" s="14">
        <f>'CLZ Pr'!H3232</f>
        <v>0</v>
      </c>
      <c r="D3232">
        <f>'CLZ Pr'!W3232</f>
        <v>0</v>
      </c>
      <c r="E3232">
        <f>'CLZ Pr'!B3232</f>
        <v>0</v>
      </c>
      <c r="F3232">
        <f>'CLZ Pr'!N3232</f>
        <v>0</v>
      </c>
      <c r="G3232">
        <f>'CLZ Pr'!X3232</f>
        <v>0</v>
      </c>
      <c r="H3232">
        <f>'CLZ Pr'!E3232</f>
        <v>0</v>
      </c>
      <c r="I3232">
        <f>'CLZ Pr'!U3232</f>
        <v>0</v>
      </c>
    </row>
    <row r="3233" spans="1:9">
      <c r="A3233" s="13" t="str">
        <f>IF('CLZ Pr'!C3233 = "", "", 'CLZ Pr'!C3233)</f>
        <v/>
      </c>
      <c r="B3233">
        <f>'CLZ Pr'!O3233</f>
        <v>0</v>
      </c>
      <c r="C3233" s="14">
        <f>'CLZ Pr'!H3233</f>
        <v>0</v>
      </c>
      <c r="D3233">
        <f>'CLZ Pr'!W3233</f>
        <v>0</v>
      </c>
      <c r="E3233">
        <f>'CLZ Pr'!B3233</f>
        <v>0</v>
      </c>
      <c r="F3233">
        <f>'CLZ Pr'!N3233</f>
        <v>0</v>
      </c>
      <c r="G3233">
        <f>'CLZ Pr'!X3233</f>
        <v>0</v>
      </c>
      <c r="H3233">
        <f>'CLZ Pr'!E3233</f>
        <v>0</v>
      </c>
      <c r="I3233">
        <f>'CLZ Pr'!U3233</f>
        <v>0</v>
      </c>
    </row>
    <row r="3234" spans="1:9">
      <c r="A3234" s="13" t="str">
        <f>IF('CLZ Pr'!C3234 = "", "", 'CLZ Pr'!C3234)</f>
        <v/>
      </c>
      <c r="B3234">
        <f>'CLZ Pr'!O3234</f>
        <v>0</v>
      </c>
      <c r="C3234" s="14">
        <f>'CLZ Pr'!H3234</f>
        <v>0</v>
      </c>
      <c r="D3234">
        <f>'CLZ Pr'!W3234</f>
        <v>0</v>
      </c>
      <c r="E3234">
        <f>'CLZ Pr'!B3234</f>
        <v>0</v>
      </c>
      <c r="F3234">
        <f>'CLZ Pr'!N3234</f>
        <v>0</v>
      </c>
      <c r="G3234">
        <f>'CLZ Pr'!X3234</f>
        <v>0</v>
      </c>
      <c r="H3234">
        <f>'CLZ Pr'!E3234</f>
        <v>0</v>
      </c>
      <c r="I3234">
        <f>'CLZ Pr'!U3234</f>
        <v>0</v>
      </c>
    </row>
    <row r="3235" spans="1:9">
      <c r="A3235" s="13" t="str">
        <f>IF('CLZ Pr'!C3235 = "", "", 'CLZ Pr'!C3235)</f>
        <v/>
      </c>
      <c r="B3235">
        <f>'CLZ Pr'!O3235</f>
        <v>0</v>
      </c>
      <c r="C3235" s="14">
        <f>'CLZ Pr'!H3235</f>
        <v>0</v>
      </c>
      <c r="D3235">
        <f>'CLZ Pr'!W3235</f>
        <v>0</v>
      </c>
      <c r="E3235">
        <f>'CLZ Pr'!B3235</f>
        <v>0</v>
      </c>
      <c r="F3235">
        <f>'CLZ Pr'!N3235</f>
        <v>0</v>
      </c>
      <c r="G3235">
        <f>'CLZ Pr'!X3235</f>
        <v>0</v>
      </c>
      <c r="H3235">
        <f>'CLZ Pr'!E3235</f>
        <v>0</v>
      </c>
      <c r="I3235">
        <f>'CLZ Pr'!U3235</f>
        <v>0</v>
      </c>
    </row>
    <row r="3236" spans="1:9">
      <c r="A3236" s="13" t="str">
        <f>IF('CLZ Pr'!C3236 = "", "", 'CLZ Pr'!C3236)</f>
        <v/>
      </c>
      <c r="B3236">
        <f>'CLZ Pr'!O3236</f>
        <v>0</v>
      </c>
      <c r="C3236" s="14">
        <f>'CLZ Pr'!H3236</f>
        <v>0</v>
      </c>
      <c r="D3236">
        <f>'CLZ Pr'!W3236</f>
        <v>0</v>
      </c>
      <c r="E3236">
        <f>'CLZ Pr'!B3236</f>
        <v>0</v>
      </c>
      <c r="F3236">
        <f>'CLZ Pr'!N3236</f>
        <v>0</v>
      </c>
      <c r="G3236">
        <f>'CLZ Pr'!X3236</f>
        <v>0</v>
      </c>
      <c r="H3236">
        <f>'CLZ Pr'!E3236</f>
        <v>0</v>
      </c>
      <c r="I3236">
        <f>'CLZ Pr'!U3236</f>
        <v>0</v>
      </c>
    </row>
    <row r="3237" spans="1:9">
      <c r="A3237" s="13" t="str">
        <f>IF('CLZ Pr'!C3237 = "", "", 'CLZ Pr'!C3237)</f>
        <v/>
      </c>
      <c r="B3237">
        <f>'CLZ Pr'!O3237</f>
        <v>0</v>
      </c>
      <c r="C3237" s="14">
        <f>'CLZ Pr'!H3237</f>
        <v>0</v>
      </c>
      <c r="D3237">
        <f>'CLZ Pr'!W3237</f>
        <v>0</v>
      </c>
      <c r="E3237">
        <f>'CLZ Pr'!B3237</f>
        <v>0</v>
      </c>
      <c r="F3237">
        <f>'CLZ Pr'!N3237</f>
        <v>0</v>
      </c>
      <c r="G3237">
        <f>'CLZ Pr'!X3237</f>
        <v>0</v>
      </c>
      <c r="H3237">
        <f>'CLZ Pr'!E3237</f>
        <v>0</v>
      </c>
      <c r="I3237">
        <f>'CLZ Pr'!U3237</f>
        <v>0</v>
      </c>
    </row>
    <row r="3238" spans="1:9">
      <c r="A3238" s="13" t="str">
        <f>IF('CLZ Pr'!C3238 = "", "", 'CLZ Pr'!C3238)</f>
        <v/>
      </c>
      <c r="B3238">
        <f>'CLZ Pr'!O3238</f>
        <v>0</v>
      </c>
      <c r="C3238" s="14">
        <f>'CLZ Pr'!H3238</f>
        <v>0</v>
      </c>
      <c r="D3238">
        <f>'CLZ Pr'!W3238</f>
        <v>0</v>
      </c>
      <c r="E3238">
        <f>'CLZ Pr'!B3238</f>
        <v>0</v>
      </c>
      <c r="F3238">
        <f>'CLZ Pr'!N3238</f>
        <v>0</v>
      </c>
      <c r="G3238">
        <f>'CLZ Pr'!X3238</f>
        <v>0</v>
      </c>
      <c r="H3238">
        <f>'CLZ Pr'!E3238</f>
        <v>0</v>
      </c>
      <c r="I3238">
        <f>'CLZ Pr'!U3238</f>
        <v>0</v>
      </c>
    </row>
    <row r="3239" spans="1:9">
      <c r="A3239" s="13" t="str">
        <f>IF('CLZ Pr'!C3239 = "", "", 'CLZ Pr'!C3239)</f>
        <v/>
      </c>
      <c r="B3239">
        <f>'CLZ Pr'!O3239</f>
        <v>0</v>
      </c>
      <c r="C3239" s="14">
        <f>'CLZ Pr'!H3239</f>
        <v>0</v>
      </c>
      <c r="D3239">
        <f>'CLZ Pr'!W3239</f>
        <v>0</v>
      </c>
      <c r="E3239">
        <f>'CLZ Pr'!B3239</f>
        <v>0</v>
      </c>
      <c r="F3239">
        <f>'CLZ Pr'!N3239</f>
        <v>0</v>
      </c>
      <c r="G3239">
        <f>'CLZ Pr'!X3239</f>
        <v>0</v>
      </c>
      <c r="H3239">
        <f>'CLZ Pr'!E3239</f>
        <v>0</v>
      </c>
      <c r="I3239">
        <f>'CLZ Pr'!U3239</f>
        <v>0</v>
      </c>
    </row>
    <row r="3240" spans="1:9">
      <c r="A3240" s="13" t="str">
        <f>IF('CLZ Pr'!C3240 = "", "", 'CLZ Pr'!C3240)</f>
        <v/>
      </c>
      <c r="B3240">
        <f>'CLZ Pr'!O3240</f>
        <v>0</v>
      </c>
      <c r="C3240" s="14">
        <f>'CLZ Pr'!H3240</f>
        <v>0</v>
      </c>
      <c r="D3240">
        <f>'CLZ Pr'!W3240</f>
        <v>0</v>
      </c>
      <c r="E3240">
        <f>'CLZ Pr'!B3240</f>
        <v>0</v>
      </c>
      <c r="F3240">
        <f>'CLZ Pr'!N3240</f>
        <v>0</v>
      </c>
      <c r="G3240">
        <f>'CLZ Pr'!X3240</f>
        <v>0</v>
      </c>
      <c r="H3240">
        <f>'CLZ Pr'!E3240</f>
        <v>0</v>
      </c>
      <c r="I3240">
        <f>'CLZ Pr'!U3240</f>
        <v>0</v>
      </c>
    </row>
    <row r="3241" spans="1:9">
      <c r="A3241" s="13" t="str">
        <f>IF('CLZ Pr'!C3241 = "", "", 'CLZ Pr'!C3241)</f>
        <v/>
      </c>
      <c r="B3241">
        <f>'CLZ Pr'!O3241</f>
        <v>0</v>
      </c>
      <c r="C3241" s="14">
        <f>'CLZ Pr'!H3241</f>
        <v>0</v>
      </c>
      <c r="D3241">
        <f>'CLZ Pr'!W3241</f>
        <v>0</v>
      </c>
      <c r="E3241">
        <f>'CLZ Pr'!B3241</f>
        <v>0</v>
      </c>
      <c r="F3241">
        <f>'CLZ Pr'!N3241</f>
        <v>0</v>
      </c>
      <c r="G3241">
        <f>'CLZ Pr'!X3241</f>
        <v>0</v>
      </c>
      <c r="H3241">
        <f>'CLZ Pr'!E3241</f>
        <v>0</v>
      </c>
      <c r="I3241">
        <f>'CLZ Pr'!U3241</f>
        <v>0</v>
      </c>
    </row>
    <row r="3242" spans="1:9">
      <c r="A3242" s="13" t="str">
        <f>IF('CLZ Pr'!C3242 = "", "", 'CLZ Pr'!C3242)</f>
        <v/>
      </c>
      <c r="B3242">
        <f>'CLZ Pr'!O3242</f>
        <v>0</v>
      </c>
      <c r="C3242" s="14">
        <f>'CLZ Pr'!H3242</f>
        <v>0</v>
      </c>
      <c r="D3242">
        <f>'CLZ Pr'!W3242</f>
        <v>0</v>
      </c>
      <c r="E3242">
        <f>'CLZ Pr'!B3242</f>
        <v>0</v>
      </c>
      <c r="F3242">
        <f>'CLZ Pr'!N3242</f>
        <v>0</v>
      </c>
      <c r="G3242">
        <f>'CLZ Pr'!X3242</f>
        <v>0</v>
      </c>
      <c r="H3242">
        <f>'CLZ Pr'!E3242</f>
        <v>0</v>
      </c>
      <c r="I3242">
        <f>'CLZ Pr'!U3242</f>
        <v>0</v>
      </c>
    </row>
    <row r="3243" spans="1:9">
      <c r="A3243" s="13" t="str">
        <f>IF('CLZ Pr'!C3243 = "", "", 'CLZ Pr'!C3243)</f>
        <v/>
      </c>
      <c r="B3243">
        <f>'CLZ Pr'!O3243</f>
        <v>0</v>
      </c>
      <c r="C3243" s="14">
        <f>'CLZ Pr'!H3243</f>
        <v>0</v>
      </c>
      <c r="D3243">
        <f>'CLZ Pr'!W3243</f>
        <v>0</v>
      </c>
      <c r="E3243">
        <f>'CLZ Pr'!B3243</f>
        <v>0</v>
      </c>
      <c r="F3243">
        <f>'CLZ Pr'!N3243</f>
        <v>0</v>
      </c>
      <c r="G3243">
        <f>'CLZ Pr'!X3243</f>
        <v>0</v>
      </c>
      <c r="H3243">
        <f>'CLZ Pr'!E3243</f>
        <v>0</v>
      </c>
      <c r="I3243">
        <f>'CLZ Pr'!U3243</f>
        <v>0</v>
      </c>
    </row>
    <row r="3244" spans="1:9">
      <c r="A3244" s="13" t="str">
        <f>IF('CLZ Pr'!C3244 = "", "", 'CLZ Pr'!C3244)</f>
        <v/>
      </c>
      <c r="B3244">
        <f>'CLZ Pr'!O3244</f>
        <v>0</v>
      </c>
      <c r="C3244" s="14">
        <f>'CLZ Pr'!H3244</f>
        <v>0</v>
      </c>
      <c r="D3244">
        <f>'CLZ Pr'!W3244</f>
        <v>0</v>
      </c>
      <c r="E3244">
        <f>'CLZ Pr'!B3244</f>
        <v>0</v>
      </c>
      <c r="F3244">
        <f>'CLZ Pr'!N3244</f>
        <v>0</v>
      </c>
      <c r="G3244">
        <f>'CLZ Pr'!X3244</f>
        <v>0</v>
      </c>
      <c r="H3244">
        <f>'CLZ Pr'!E3244</f>
        <v>0</v>
      </c>
      <c r="I3244">
        <f>'CLZ Pr'!U3244</f>
        <v>0</v>
      </c>
    </row>
    <row r="3245" spans="1:9">
      <c r="A3245" s="13" t="str">
        <f>IF('CLZ Pr'!C3245 = "", "", 'CLZ Pr'!C3245)</f>
        <v/>
      </c>
      <c r="B3245">
        <f>'CLZ Pr'!O3245</f>
        <v>0</v>
      </c>
      <c r="C3245" s="14">
        <f>'CLZ Pr'!H3245</f>
        <v>0</v>
      </c>
      <c r="D3245">
        <f>'CLZ Pr'!W3245</f>
        <v>0</v>
      </c>
      <c r="E3245">
        <f>'CLZ Pr'!B3245</f>
        <v>0</v>
      </c>
      <c r="F3245">
        <f>'CLZ Pr'!N3245</f>
        <v>0</v>
      </c>
      <c r="G3245">
        <f>'CLZ Pr'!X3245</f>
        <v>0</v>
      </c>
      <c r="H3245">
        <f>'CLZ Pr'!E3245</f>
        <v>0</v>
      </c>
      <c r="I3245">
        <f>'CLZ Pr'!U3245</f>
        <v>0</v>
      </c>
    </row>
    <row r="3246" spans="1:9">
      <c r="A3246" s="13" t="str">
        <f>IF('CLZ Pr'!C3246 = "", "", 'CLZ Pr'!C3246)</f>
        <v/>
      </c>
      <c r="B3246">
        <f>'CLZ Pr'!O3246</f>
        <v>0</v>
      </c>
      <c r="C3246" s="14">
        <f>'CLZ Pr'!H3246</f>
        <v>0</v>
      </c>
      <c r="D3246">
        <f>'CLZ Pr'!W3246</f>
        <v>0</v>
      </c>
      <c r="E3246">
        <f>'CLZ Pr'!B3246</f>
        <v>0</v>
      </c>
      <c r="F3246">
        <f>'CLZ Pr'!N3246</f>
        <v>0</v>
      </c>
      <c r="G3246">
        <f>'CLZ Pr'!X3246</f>
        <v>0</v>
      </c>
      <c r="H3246">
        <f>'CLZ Pr'!E3246</f>
        <v>0</v>
      </c>
      <c r="I3246">
        <f>'CLZ Pr'!U3246</f>
        <v>0</v>
      </c>
    </row>
    <row r="3247" spans="1:9">
      <c r="A3247" s="13" t="str">
        <f>IF('CLZ Pr'!C3247 = "", "", 'CLZ Pr'!C3247)</f>
        <v/>
      </c>
      <c r="B3247">
        <f>'CLZ Pr'!O3247</f>
        <v>0</v>
      </c>
      <c r="C3247" s="14">
        <f>'CLZ Pr'!H3247</f>
        <v>0</v>
      </c>
      <c r="D3247">
        <f>'CLZ Pr'!W3247</f>
        <v>0</v>
      </c>
      <c r="E3247">
        <f>'CLZ Pr'!B3247</f>
        <v>0</v>
      </c>
      <c r="F3247">
        <f>'CLZ Pr'!N3247</f>
        <v>0</v>
      </c>
      <c r="G3247">
        <f>'CLZ Pr'!X3247</f>
        <v>0</v>
      </c>
      <c r="H3247">
        <f>'CLZ Pr'!E3247</f>
        <v>0</v>
      </c>
      <c r="I3247">
        <f>'CLZ Pr'!U3247</f>
        <v>0</v>
      </c>
    </row>
    <row r="3248" spans="1:9">
      <c r="A3248" s="13" t="str">
        <f>IF('CLZ Pr'!C3248 = "", "", 'CLZ Pr'!C3248)</f>
        <v/>
      </c>
      <c r="B3248">
        <f>'CLZ Pr'!O3248</f>
        <v>0</v>
      </c>
      <c r="C3248" s="14">
        <f>'CLZ Pr'!H3248</f>
        <v>0</v>
      </c>
      <c r="D3248">
        <f>'CLZ Pr'!W3248</f>
        <v>0</v>
      </c>
      <c r="E3248">
        <f>'CLZ Pr'!B3248</f>
        <v>0</v>
      </c>
      <c r="F3248">
        <f>'CLZ Pr'!N3248</f>
        <v>0</v>
      </c>
      <c r="G3248">
        <f>'CLZ Pr'!X3248</f>
        <v>0</v>
      </c>
      <c r="H3248">
        <f>'CLZ Pr'!E3248</f>
        <v>0</v>
      </c>
      <c r="I3248">
        <f>'CLZ Pr'!U3248</f>
        <v>0</v>
      </c>
    </row>
    <row r="3249" spans="1:9">
      <c r="A3249" s="13" t="str">
        <f>IF('CLZ Pr'!C3249 = "", "", 'CLZ Pr'!C3249)</f>
        <v/>
      </c>
      <c r="B3249">
        <f>'CLZ Pr'!O3249</f>
        <v>0</v>
      </c>
      <c r="C3249" s="14">
        <f>'CLZ Pr'!H3249</f>
        <v>0</v>
      </c>
      <c r="D3249">
        <f>'CLZ Pr'!W3249</f>
        <v>0</v>
      </c>
      <c r="E3249">
        <f>'CLZ Pr'!B3249</f>
        <v>0</v>
      </c>
      <c r="F3249">
        <f>'CLZ Pr'!N3249</f>
        <v>0</v>
      </c>
      <c r="G3249">
        <f>'CLZ Pr'!X3249</f>
        <v>0</v>
      </c>
      <c r="H3249">
        <f>'CLZ Pr'!E3249</f>
        <v>0</v>
      </c>
      <c r="I3249">
        <f>'CLZ Pr'!U3249</f>
        <v>0</v>
      </c>
    </row>
    <row r="3250" spans="1:9">
      <c r="A3250" s="13" t="str">
        <f>IF('CLZ Pr'!C3250 = "", "", 'CLZ Pr'!C3250)</f>
        <v/>
      </c>
      <c r="B3250">
        <f>'CLZ Pr'!O3250</f>
        <v>0</v>
      </c>
      <c r="C3250" s="14">
        <f>'CLZ Pr'!H3250</f>
        <v>0</v>
      </c>
      <c r="D3250">
        <f>'CLZ Pr'!W3250</f>
        <v>0</v>
      </c>
      <c r="E3250">
        <f>'CLZ Pr'!B3250</f>
        <v>0</v>
      </c>
      <c r="F3250">
        <f>'CLZ Pr'!N3250</f>
        <v>0</v>
      </c>
      <c r="G3250">
        <f>'CLZ Pr'!X3250</f>
        <v>0</v>
      </c>
      <c r="H3250">
        <f>'CLZ Pr'!E3250</f>
        <v>0</v>
      </c>
      <c r="I3250">
        <f>'CLZ Pr'!U3250</f>
        <v>0</v>
      </c>
    </row>
    <row r="3251" spans="1:9">
      <c r="A3251" s="13" t="str">
        <f>IF('CLZ Pr'!C3251 = "", "", 'CLZ Pr'!C3251)</f>
        <v/>
      </c>
      <c r="B3251">
        <f>'CLZ Pr'!O3251</f>
        <v>0</v>
      </c>
      <c r="C3251" s="14">
        <f>'CLZ Pr'!H3251</f>
        <v>0</v>
      </c>
      <c r="D3251">
        <f>'CLZ Pr'!W3251</f>
        <v>0</v>
      </c>
      <c r="E3251">
        <f>'CLZ Pr'!B3251</f>
        <v>0</v>
      </c>
      <c r="F3251">
        <f>'CLZ Pr'!N3251</f>
        <v>0</v>
      </c>
      <c r="G3251">
        <f>'CLZ Pr'!X3251</f>
        <v>0</v>
      </c>
      <c r="H3251">
        <f>'CLZ Pr'!E3251</f>
        <v>0</v>
      </c>
      <c r="I3251">
        <f>'CLZ Pr'!U3251</f>
        <v>0</v>
      </c>
    </row>
    <row r="3252" spans="1:9">
      <c r="A3252" s="13" t="str">
        <f>IF('CLZ Pr'!C3252 = "", "", 'CLZ Pr'!C3252)</f>
        <v/>
      </c>
      <c r="B3252">
        <f>'CLZ Pr'!O3252</f>
        <v>0</v>
      </c>
      <c r="C3252" s="14">
        <f>'CLZ Pr'!H3252</f>
        <v>0</v>
      </c>
      <c r="D3252">
        <f>'CLZ Pr'!W3252</f>
        <v>0</v>
      </c>
      <c r="E3252">
        <f>'CLZ Pr'!B3252</f>
        <v>0</v>
      </c>
      <c r="F3252">
        <f>'CLZ Pr'!N3252</f>
        <v>0</v>
      </c>
      <c r="G3252">
        <f>'CLZ Pr'!X3252</f>
        <v>0</v>
      </c>
      <c r="H3252">
        <f>'CLZ Pr'!E3252</f>
        <v>0</v>
      </c>
      <c r="I3252">
        <f>'CLZ Pr'!U3252</f>
        <v>0</v>
      </c>
    </row>
    <row r="3253" spans="1:9">
      <c r="A3253" s="13" t="str">
        <f>IF('CLZ Pr'!C3253 = "", "", 'CLZ Pr'!C3253)</f>
        <v/>
      </c>
      <c r="B3253">
        <f>'CLZ Pr'!O3253</f>
        <v>0</v>
      </c>
      <c r="C3253" s="14">
        <f>'CLZ Pr'!H3253</f>
        <v>0</v>
      </c>
      <c r="D3253">
        <f>'CLZ Pr'!W3253</f>
        <v>0</v>
      </c>
      <c r="E3253">
        <f>'CLZ Pr'!B3253</f>
        <v>0</v>
      </c>
      <c r="F3253">
        <f>'CLZ Pr'!N3253</f>
        <v>0</v>
      </c>
      <c r="G3253">
        <f>'CLZ Pr'!X3253</f>
        <v>0</v>
      </c>
      <c r="H3253">
        <f>'CLZ Pr'!E3253</f>
        <v>0</v>
      </c>
      <c r="I3253">
        <f>'CLZ Pr'!U3253</f>
        <v>0</v>
      </c>
    </row>
    <row r="3254" spans="1:9">
      <c r="A3254" s="13" t="str">
        <f>IF('CLZ Pr'!C3254 = "", "", 'CLZ Pr'!C3254)</f>
        <v/>
      </c>
      <c r="B3254">
        <f>'CLZ Pr'!O3254</f>
        <v>0</v>
      </c>
      <c r="C3254" s="14">
        <f>'CLZ Pr'!H3254</f>
        <v>0</v>
      </c>
      <c r="D3254">
        <f>'CLZ Pr'!W3254</f>
        <v>0</v>
      </c>
      <c r="E3254">
        <f>'CLZ Pr'!B3254</f>
        <v>0</v>
      </c>
      <c r="F3254">
        <f>'CLZ Pr'!N3254</f>
        <v>0</v>
      </c>
      <c r="G3254">
        <f>'CLZ Pr'!X3254</f>
        <v>0</v>
      </c>
      <c r="H3254">
        <f>'CLZ Pr'!E3254</f>
        <v>0</v>
      </c>
      <c r="I3254">
        <f>'CLZ Pr'!U3254</f>
        <v>0</v>
      </c>
    </row>
    <row r="3255" spans="1:9">
      <c r="A3255" s="13" t="str">
        <f>IF('CLZ Pr'!C3255 = "", "", 'CLZ Pr'!C3255)</f>
        <v/>
      </c>
      <c r="B3255">
        <f>'CLZ Pr'!O3255</f>
        <v>0</v>
      </c>
      <c r="C3255" s="14">
        <f>'CLZ Pr'!H3255</f>
        <v>0</v>
      </c>
      <c r="D3255">
        <f>'CLZ Pr'!W3255</f>
        <v>0</v>
      </c>
      <c r="E3255">
        <f>'CLZ Pr'!B3255</f>
        <v>0</v>
      </c>
      <c r="F3255">
        <f>'CLZ Pr'!N3255</f>
        <v>0</v>
      </c>
      <c r="G3255">
        <f>'CLZ Pr'!X3255</f>
        <v>0</v>
      </c>
      <c r="H3255">
        <f>'CLZ Pr'!E3255</f>
        <v>0</v>
      </c>
      <c r="I3255">
        <f>'CLZ Pr'!U3255</f>
        <v>0</v>
      </c>
    </row>
    <row r="3256" spans="1:9">
      <c r="A3256" s="13" t="str">
        <f>IF('CLZ Pr'!C3256 = "", "", 'CLZ Pr'!C3256)</f>
        <v/>
      </c>
      <c r="B3256">
        <f>'CLZ Pr'!O3256</f>
        <v>0</v>
      </c>
      <c r="C3256" s="14">
        <f>'CLZ Pr'!H3256</f>
        <v>0</v>
      </c>
      <c r="D3256">
        <f>'CLZ Pr'!W3256</f>
        <v>0</v>
      </c>
      <c r="E3256">
        <f>'CLZ Pr'!B3256</f>
        <v>0</v>
      </c>
      <c r="F3256">
        <f>'CLZ Pr'!N3256</f>
        <v>0</v>
      </c>
      <c r="G3256">
        <f>'CLZ Pr'!X3256</f>
        <v>0</v>
      </c>
      <c r="H3256">
        <f>'CLZ Pr'!E3256</f>
        <v>0</v>
      </c>
      <c r="I3256">
        <f>'CLZ Pr'!U3256</f>
        <v>0</v>
      </c>
    </row>
    <row r="3257" spans="1:9">
      <c r="A3257" s="13" t="str">
        <f>IF('CLZ Pr'!C3257 = "", "", 'CLZ Pr'!C3257)</f>
        <v/>
      </c>
      <c r="B3257">
        <f>'CLZ Pr'!O3257</f>
        <v>0</v>
      </c>
      <c r="C3257" s="14">
        <f>'CLZ Pr'!H3257</f>
        <v>0</v>
      </c>
      <c r="D3257">
        <f>'CLZ Pr'!W3257</f>
        <v>0</v>
      </c>
      <c r="E3257">
        <f>'CLZ Pr'!B3257</f>
        <v>0</v>
      </c>
      <c r="F3257">
        <f>'CLZ Pr'!N3257</f>
        <v>0</v>
      </c>
      <c r="G3257">
        <f>'CLZ Pr'!X3257</f>
        <v>0</v>
      </c>
      <c r="H3257">
        <f>'CLZ Pr'!E3257</f>
        <v>0</v>
      </c>
      <c r="I3257">
        <f>'CLZ Pr'!U3257</f>
        <v>0</v>
      </c>
    </row>
    <row r="3258" spans="1:9">
      <c r="A3258" s="13" t="str">
        <f>IF('CLZ Pr'!C3258 = "", "", 'CLZ Pr'!C3258)</f>
        <v/>
      </c>
      <c r="B3258">
        <f>'CLZ Pr'!O3258</f>
        <v>0</v>
      </c>
      <c r="C3258" s="14">
        <f>'CLZ Pr'!H3258</f>
        <v>0</v>
      </c>
      <c r="D3258">
        <f>'CLZ Pr'!W3258</f>
        <v>0</v>
      </c>
      <c r="E3258">
        <f>'CLZ Pr'!B3258</f>
        <v>0</v>
      </c>
      <c r="F3258">
        <f>'CLZ Pr'!N3258</f>
        <v>0</v>
      </c>
      <c r="G3258">
        <f>'CLZ Pr'!X3258</f>
        <v>0</v>
      </c>
      <c r="H3258">
        <f>'CLZ Pr'!E3258</f>
        <v>0</v>
      </c>
      <c r="I3258">
        <f>'CLZ Pr'!U3258</f>
        <v>0</v>
      </c>
    </row>
    <row r="3259" spans="1:9">
      <c r="A3259" s="13" t="str">
        <f>IF('CLZ Pr'!C3259 = "", "", 'CLZ Pr'!C3259)</f>
        <v/>
      </c>
      <c r="B3259">
        <f>'CLZ Pr'!O3259</f>
        <v>0</v>
      </c>
      <c r="C3259" s="14">
        <f>'CLZ Pr'!H3259</f>
        <v>0</v>
      </c>
      <c r="D3259">
        <f>'CLZ Pr'!W3259</f>
        <v>0</v>
      </c>
      <c r="E3259">
        <f>'CLZ Pr'!B3259</f>
        <v>0</v>
      </c>
      <c r="F3259">
        <f>'CLZ Pr'!N3259</f>
        <v>0</v>
      </c>
      <c r="G3259">
        <f>'CLZ Pr'!X3259</f>
        <v>0</v>
      </c>
      <c r="H3259">
        <f>'CLZ Pr'!E3259</f>
        <v>0</v>
      </c>
      <c r="I3259">
        <f>'CLZ Pr'!U3259</f>
        <v>0</v>
      </c>
    </row>
    <row r="3260" spans="1:9">
      <c r="A3260" s="13" t="str">
        <f>IF('CLZ Pr'!C3260 = "", "", 'CLZ Pr'!C3260)</f>
        <v/>
      </c>
      <c r="B3260">
        <f>'CLZ Pr'!O3260</f>
        <v>0</v>
      </c>
      <c r="C3260" s="14">
        <f>'CLZ Pr'!H3260</f>
        <v>0</v>
      </c>
      <c r="D3260">
        <f>'CLZ Pr'!W3260</f>
        <v>0</v>
      </c>
      <c r="E3260">
        <f>'CLZ Pr'!B3260</f>
        <v>0</v>
      </c>
      <c r="F3260">
        <f>'CLZ Pr'!N3260</f>
        <v>0</v>
      </c>
      <c r="G3260">
        <f>'CLZ Pr'!X3260</f>
        <v>0</v>
      </c>
      <c r="H3260">
        <f>'CLZ Pr'!E3260</f>
        <v>0</v>
      </c>
      <c r="I3260">
        <f>'CLZ Pr'!U3260</f>
        <v>0</v>
      </c>
    </row>
    <row r="3261" spans="1:9">
      <c r="A3261" s="13" t="str">
        <f>IF('CLZ Pr'!C3261 = "", "", 'CLZ Pr'!C3261)</f>
        <v/>
      </c>
      <c r="B3261">
        <f>'CLZ Pr'!O3261</f>
        <v>0</v>
      </c>
      <c r="C3261" s="14">
        <f>'CLZ Pr'!H3261</f>
        <v>0</v>
      </c>
      <c r="D3261">
        <f>'CLZ Pr'!W3261</f>
        <v>0</v>
      </c>
      <c r="E3261">
        <f>'CLZ Pr'!B3261</f>
        <v>0</v>
      </c>
      <c r="F3261">
        <f>'CLZ Pr'!N3261</f>
        <v>0</v>
      </c>
      <c r="G3261">
        <f>'CLZ Pr'!X3261</f>
        <v>0</v>
      </c>
      <c r="H3261">
        <f>'CLZ Pr'!E3261</f>
        <v>0</v>
      </c>
      <c r="I3261">
        <f>'CLZ Pr'!U3261</f>
        <v>0</v>
      </c>
    </row>
    <row r="3262" spans="1:9">
      <c r="A3262" s="13" t="str">
        <f>IF('CLZ Pr'!C3262 = "", "", 'CLZ Pr'!C3262)</f>
        <v/>
      </c>
      <c r="B3262">
        <f>'CLZ Pr'!O3262</f>
        <v>0</v>
      </c>
      <c r="C3262" s="14">
        <f>'CLZ Pr'!H3262</f>
        <v>0</v>
      </c>
      <c r="D3262">
        <f>'CLZ Pr'!W3262</f>
        <v>0</v>
      </c>
      <c r="E3262">
        <f>'CLZ Pr'!B3262</f>
        <v>0</v>
      </c>
      <c r="F3262">
        <f>'CLZ Pr'!N3262</f>
        <v>0</v>
      </c>
      <c r="G3262">
        <f>'CLZ Pr'!X3262</f>
        <v>0</v>
      </c>
      <c r="H3262">
        <f>'CLZ Pr'!E3262</f>
        <v>0</v>
      </c>
      <c r="I3262">
        <f>'CLZ Pr'!U3262</f>
        <v>0</v>
      </c>
    </row>
    <row r="3263" spans="1:9">
      <c r="A3263" s="13" t="str">
        <f>IF('CLZ Pr'!C3263 = "", "", 'CLZ Pr'!C3263)</f>
        <v/>
      </c>
      <c r="B3263">
        <f>'CLZ Pr'!O3263</f>
        <v>0</v>
      </c>
      <c r="C3263" s="14">
        <f>'CLZ Pr'!H3263</f>
        <v>0</v>
      </c>
      <c r="D3263">
        <f>'CLZ Pr'!W3263</f>
        <v>0</v>
      </c>
      <c r="E3263">
        <f>'CLZ Pr'!B3263</f>
        <v>0</v>
      </c>
      <c r="F3263">
        <f>'CLZ Pr'!N3263</f>
        <v>0</v>
      </c>
      <c r="G3263">
        <f>'CLZ Pr'!X3263</f>
        <v>0</v>
      </c>
      <c r="H3263">
        <f>'CLZ Pr'!E3263</f>
        <v>0</v>
      </c>
      <c r="I3263">
        <f>'CLZ Pr'!U3263</f>
        <v>0</v>
      </c>
    </row>
    <row r="3264" spans="1:9">
      <c r="A3264" s="13" t="str">
        <f>IF('CLZ Pr'!C3264 = "", "", 'CLZ Pr'!C3264)</f>
        <v/>
      </c>
      <c r="B3264">
        <f>'CLZ Pr'!O3264</f>
        <v>0</v>
      </c>
      <c r="C3264" s="14">
        <f>'CLZ Pr'!H3264</f>
        <v>0</v>
      </c>
      <c r="D3264">
        <f>'CLZ Pr'!W3264</f>
        <v>0</v>
      </c>
      <c r="E3264">
        <f>'CLZ Pr'!B3264</f>
        <v>0</v>
      </c>
      <c r="F3264">
        <f>'CLZ Pr'!N3264</f>
        <v>0</v>
      </c>
      <c r="G3264">
        <f>'CLZ Pr'!X3264</f>
        <v>0</v>
      </c>
      <c r="H3264">
        <f>'CLZ Pr'!E3264</f>
        <v>0</v>
      </c>
      <c r="I3264">
        <f>'CLZ Pr'!U3264</f>
        <v>0</v>
      </c>
    </row>
    <row r="3265" spans="1:9">
      <c r="A3265" s="13" t="str">
        <f>IF('CLZ Pr'!C3265 = "", "", 'CLZ Pr'!C3265)</f>
        <v/>
      </c>
      <c r="B3265">
        <f>'CLZ Pr'!O3265</f>
        <v>0</v>
      </c>
      <c r="C3265" s="14">
        <f>'CLZ Pr'!H3265</f>
        <v>0</v>
      </c>
      <c r="D3265">
        <f>'CLZ Pr'!W3265</f>
        <v>0</v>
      </c>
      <c r="E3265">
        <f>'CLZ Pr'!B3265</f>
        <v>0</v>
      </c>
      <c r="F3265">
        <f>'CLZ Pr'!N3265</f>
        <v>0</v>
      </c>
      <c r="G3265">
        <f>'CLZ Pr'!X3265</f>
        <v>0</v>
      </c>
      <c r="H3265">
        <f>'CLZ Pr'!E3265</f>
        <v>0</v>
      </c>
      <c r="I3265">
        <f>'CLZ Pr'!U3265</f>
        <v>0</v>
      </c>
    </row>
    <row r="3266" spans="1:9">
      <c r="A3266" s="13" t="str">
        <f>IF('CLZ Pr'!C3266 = "", "", 'CLZ Pr'!C3266)</f>
        <v/>
      </c>
      <c r="B3266">
        <f>'CLZ Pr'!O3266</f>
        <v>0</v>
      </c>
      <c r="C3266" s="14">
        <f>'CLZ Pr'!H3266</f>
        <v>0</v>
      </c>
      <c r="D3266">
        <f>'CLZ Pr'!W3266</f>
        <v>0</v>
      </c>
      <c r="E3266">
        <f>'CLZ Pr'!B3266</f>
        <v>0</v>
      </c>
      <c r="F3266">
        <f>'CLZ Pr'!N3266</f>
        <v>0</v>
      </c>
      <c r="G3266">
        <f>'CLZ Pr'!X3266</f>
        <v>0</v>
      </c>
      <c r="H3266">
        <f>'CLZ Pr'!E3266</f>
        <v>0</v>
      </c>
      <c r="I3266">
        <f>'CLZ Pr'!U3266</f>
        <v>0</v>
      </c>
    </row>
    <row r="3267" spans="1:9">
      <c r="A3267" s="13" t="str">
        <f>IF('CLZ Pr'!C3267 = "", "", 'CLZ Pr'!C3267)</f>
        <v/>
      </c>
      <c r="B3267">
        <f>'CLZ Pr'!O3267</f>
        <v>0</v>
      </c>
      <c r="C3267" s="14">
        <f>'CLZ Pr'!H3267</f>
        <v>0</v>
      </c>
      <c r="D3267">
        <f>'CLZ Pr'!W3267</f>
        <v>0</v>
      </c>
      <c r="E3267">
        <f>'CLZ Pr'!B3267</f>
        <v>0</v>
      </c>
      <c r="F3267">
        <f>'CLZ Pr'!N3267</f>
        <v>0</v>
      </c>
      <c r="G3267">
        <f>'CLZ Pr'!X3267</f>
        <v>0</v>
      </c>
      <c r="H3267">
        <f>'CLZ Pr'!E3267</f>
        <v>0</v>
      </c>
      <c r="I3267">
        <f>'CLZ Pr'!U3267</f>
        <v>0</v>
      </c>
    </row>
    <row r="3268" spans="1:9">
      <c r="A3268" s="13" t="str">
        <f>IF('CLZ Pr'!C3268 = "", "", 'CLZ Pr'!C3268)</f>
        <v/>
      </c>
      <c r="B3268">
        <f>'CLZ Pr'!O3268</f>
        <v>0</v>
      </c>
      <c r="C3268" s="14">
        <f>'CLZ Pr'!H3268</f>
        <v>0</v>
      </c>
      <c r="D3268">
        <f>'CLZ Pr'!W3268</f>
        <v>0</v>
      </c>
      <c r="E3268">
        <f>'CLZ Pr'!B3268</f>
        <v>0</v>
      </c>
      <c r="F3268">
        <f>'CLZ Pr'!N3268</f>
        <v>0</v>
      </c>
      <c r="G3268">
        <f>'CLZ Pr'!X3268</f>
        <v>0</v>
      </c>
      <c r="H3268">
        <f>'CLZ Pr'!E3268</f>
        <v>0</v>
      </c>
      <c r="I3268">
        <f>'CLZ Pr'!U3268</f>
        <v>0</v>
      </c>
    </row>
    <row r="3269" spans="1:9">
      <c r="A3269" s="13" t="str">
        <f>IF('CLZ Pr'!C3269 = "", "", 'CLZ Pr'!C3269)</f>
        <v/>
      </c>
      <c r="B3269">
        <f>'CLZ Pr'!O3269</f>
        <v>0</v>
      </c>
      <c r="C3269" s="14">
        <f>'CLZ Pr'!H3269</f>
        <v>0</v>
      </c>
      <c r="D3269">
        <f>'CLZ Pr'!W3269</f>
        <v>0</v>
      </c>
      <c r="E3269">
        <f>'CLZ Pr'!B3269</f>
        <v>0</v>
      </c>
      <c r="F3269">
        <f>'CLZ Pr'!N3269</f>
        <v>0</v>
      </c>
      <c r="G3269">
        <f>'CLZ Pr'!X3269</f>
        <v>0</v>
      </c>
      <c r="H3269">
        <f>'CLZ Pr'!E3269</f>
        <v>0</v>
      </c>
      <c r="I3269">
        <f>'CLZ Pr'!U3269</f>
        <v>0</v>
      </c>
    </row>
    <row r="3270" spans="1:9">
      <c r="A3270" s="13" t="str">
        <f>IF('CLZ Pr'!C3270 = "", "", 'CLZ Pr'!C3270)</f>
        <v/>
      </c>
      <c r="B3270">
        <f>'CLZ Pr'!O3270</f>
        <v>0</v>
      </c>
      <c r="C3270" s="14">
        <f>'CLZ Pr'!H3270</f>
        <v>0</v>
      </c>
      <c r="D3270">
        <f>'CLZ Pr'!W3270</f>
        <v>0</v>
      </c>
      <c r="E3270">
        <f>'CLZ Pr'!B3270</f>
        <v>0</v>
      </c>
      <c r="F3270">
        <f>'CLZ Pr'!N3270</f>
        <v>0</v>
      </c>
      <c r="G3270">
        <f>'CLZ Pr'!X3270</f>
        <v>0</v>
      </c>
      <c r="H3270">
        <f>'CLZ Pr'!E3270</f>
        <v>0</v>
      </c>
      <c r="I3270">
        <f>'CLZ Pr'!U3270</f>
        <v>0</v>
      </c>
    </row>
    <row r="3271" spans="1:9">
      <c r="A3271" s="13" t="str">
        <f>IF('CLZ Pr'!C3271 = "", "", 'CLZ Pr'!C3271)</f>
        <v/>
      </c>
      <c r="B3271">
        <f>'CLZ Pr'!O3271</f>
        <v>0</v>
      </c>
      <c r="C3271" s="14">
        <f>'CLZ Pr'!H3271</f>
        <v>0</v>
      </c>
      <c r="D3271">
        <f>'CLZ Pr'!W3271</f>
        <v>0</v>
      </c>
      <c r="E3271">
        <f>'CLZ Pr'!B3271</f>
        <v>0</v>
      </c>
      <c r="F3271">
        <f>'CLZ Pr'!N3271</f>
        <v>0</v>
      </c>
      <c r="G3271">
        <f>'CLZ Pr'!X3271</f>
        <v>0</v>
      </c>
      <c r="H3271">
        <f>'CLZ Pr'!E3271</f>
        <v>0</v>
      </c>
      <c r="I3271">
        <f>'CLZ Pr'!U3271</f>
        <v>0</v>
      </c>
    </row>
    <row r="3272" spans="1:9">
      <c r="A3272" s="13" t="str">
        <f>IF('CLZ Pr'!C3272 = "", "", 'CLZ Pr'!C3272)</f>
        <v/>
      </c>
      <c r="B3272">
        <f>'CLZ Pr'!O3272</f>
        <v>0</v>
      </c>
      <c r="C3272" s="14">
        <f>'CLZ Pr'!H3272</f>
        <v>0</v>
      </c>
      <c r="D3272">
        <f>'CLZ Pr'!W3272</f>
        <v>0</v>
      </c>
      <c r="E3272">
        <f>'CLZ Pr'!B3272</f>
        <v>0</v>
      </c>
      <c r="F3272">
        <f>'CLZ Pr'!N3272</f>
        <v>0</v>
      </c>
      <c r="G3272">
        <f>'CLZ Pr'!X3272</f>
        <v>0</v>
      </c>
      <c r="H3272">
        <f>'CLZ Pr'!E3272</f>
        <v>0</v>
      </c>
      <c r="I3272">
        <f>'CLZ Pr'!U3272</f>
        <v>0</v>
      </c>
    </row>
    <row r="3273" spans="1:9">
      <c r="A3273" s="13" t="str">
        <f>IF('CLZ Pr'!C3273 = "", "", 'CLZ Pr'!C3273)</f>
        <v/>
      </c>
      <c r="B3273">
        <f>'CLZ Pr'!O3273</f>
        <v>0</v>
      </c>
      <c r="C3273" s="14">
        <f>'CLZ Pr'!H3273</f>
        <v>0</v>
      </c>
      <c r="D3273">
        <f>'CLZ Pr'!W3273</f>
        <v>0</v>
      </c>
      <c r="E3273">
        <f>'CLZ Pr'!B3273</f>
        <v>0</v>
      </c>
      <c r="F3273">
        <f>'CLZ Pr'!N3273</f>
        <v>0</v>
      </c>
      <c r="G3273">
        <f>'CLZ Pr'!X3273</f>
        <v>0</v>
      </c>
      <c r="H3273">
        <f>'CLZ Pr'!E3273</f>
        <v>0</v>
      </c>
      <c r="I3273">
        <f>'CLZ Pr'!U3273</f>
        <v>0</v>
      </c>
    </row>
    <row r="3274" spans="1:9">
      <c r="A3274" s="13" t="str">
        <f>IF('CLZ Pr'!C3274 = "", "", 'CLZ Pr'!C3274)</f>
        <v/>
      </c>
      <c r="B3274">
        <f>'CLZ Pr'!O3274</f>
        <v>0</v>
      </c>
      <c r="C3274" s="14">
        <f>'CLZ Pr'!H3274</f>
        <v>0</v>
      </c>
      <c r="D3274">
        <f>'CLZ Pr'!W3274</f>
        <v>0</v>
      </c>
      <c r="E3274">
        <f>'CLZ Pr'!B3274</f>
        <v>0</v>
      </c>
      <c r="F3274">
        <f>'CLZ Pr'!N3274</f>
        <v>0</v>
      </c>
      <c r="G3274">
        <f>'CLZ Pr'!X3274</f>
        <v>0</v>
      </c>
      <c r="H3274">
        <f>'CLZ Pr'!E3274</f>
        <v>0</v>
      </c>
      <c r="I3274">
        <f>'CLZ Pr'!U3274</f>
        <v>0</v>
      </c>
    </row>
    <row r="3275" spans="1:9">
      <c r="A3275" s="13" t="str">
        <f>IF('CLZ Pr'!C3275 = "", "", 'CLZ Pr'!C3275)</f>
        <v/>
      </c>
      <c r="B3275">
        <f>'CLZ Pr'!O3275</f>
        <v>0</v>
      </c>
      <c r="C3275" s="14">
        <f>'CLZ Pr'!H3275</f>
        <v>0</v>
      </c>
      <c r="D3275">
        <f>'CLZ Pr'!W3275</f>
        <v>0</v>
      </c>
      <c r="E3275">
        <f>'CLZ Pr'!B3275</f>
        <v>0</v>
      </c>
      <c r="F3275">
        <f>'CLZ Pr'!N3275</f>
        <v>0</v>
      </c>
      <c r="G3275">
        <f>'CLZ Pr'!X3275</f>
        <v>0</v>
      </c>
      <c r="H3275">
        <f>'CLZ Pr'!E3275</f>
        <v>0</v>
      </c>
      <c r="I3275">
        <f>'CLZ Pr'!U3275</f>
        <v>0</v>
      </c>
    </row>
    <row r="3276" spans="1:9">
      <c r="A3276" s="13" t="str">
        <f>IF('CLZ Pr'!C3276 = "", "", 'CLZ Pr'!C3276)</f>
        <v/>
      </c>
      <c r="B3276">
        <f>'CLZ Pr'!O3276</f>
        <v>0</v>
      </c>
      <c r="C3276" s="14">
        <f>'CLZ Pr'!H3276</f>
        <v>0</v>
      </c>
      <c r="D3276">
        <f>'CLZ Pr'!W3276</f>
        <v>0</v>
      </c>
      <c r="E3276">
        <f>'CLZ Pr'!B3276</f>
        <v>0</v>
      </c>
      <c r="F3276">
        <f>'CLZ Pr'!N3276</f>
        <v>0</v>
      </c>
      <c r="G3276">
        <f>'CLZ Pr'!X3276</f>
        <v>0</v>
      </c>
      <c r="H3276">
        <f>'CLZ Pr'!E3276</f>
        <v>0</v>
      </c>
      <c r="I3276">
        <f>'CLZ Pr'!U3276</f>
        <v>0</v>
      </c>
    </row>
    <row r="3277" spans="1:9">
      <c r="A3277" s="13" t="str">
        <f>IF('CLZ Pr'!C3277 = "", "", 'CLZ Pr'!C3277)</f>
        <v/>
      </c>
      <c r="B3277">
        <f>'CLZ Pr'!O3277</f>
        <v>0</v>
      </c>
      <c r="C3277" s="14">
        <f>'CLZ Pr'!H3277</f>
        <v>0</v>
      </c>
      <c r="D3277">
        <f>'CLZ Pr'!W3277</f>
        <v>0</v>
      </c>
      <c r="E3277">
        <f>'CLZ Pr'!B3277</f>
        <v>0</v>
      </c>
      <c r="F3277">
        <f>'CLZ Pr'!N3277</f>
        <v>0</v>
      </c>
      <c r="G3277">
        <f>'CLZ Pr'!X3277</f>
        <v>0</v>
      </c>
      <c r="H3277">
        <f>'CLZ Pr'!E3277</f>
        <v>0</v>
      </c>
      <c r="I3277">
        <f>'CLZ Pr'!U3277</f>
        <v>0</v>
      </c>
    </row>
    <row r="3278" spans="1:9">
      <c r="A3278" s="13" t="str">
        <f>IF('CLZ Pr'!C3278 = "", "", 'CLZ Pr'!C3278)</f>
        <v/>
      </c>
      <c r="B3278">
        <f>'CLZ Pr'!O3278</f>
        <v>0</v>
      </c>
      <c r="C3278" s="14">
        <f>'CLZ Pr'!H3278</f>
        <v>0</v>
      </c>
      <c r="D3278">
        <f>'CLZ Pr'!W3278</f>
        <v>0</v>
      </c>
      <c r="E3278">
        <f>'CLZ Pr'!B3278</f>
        <v>0</v>
      </c>
      <c r="F3278">
        <f>'CLZ Pr'!N3278</f>
        <v>0</v>
      </c>
      <c r="G3278">
        <f>'CLZ Pr'!X3278</f>
        <v>0</v>
      </c>
      <c r="H3278">
        <f>'CLZ Pr'!E3278</f>
        <v>0</v>
      </c>
      <c r="I3278">
        <f>'CLZ Pr'!U3278</f>
        <v>0</v>
      </c>
    </row>
    <row r="3279" spans="1:9">
      <c r="A3279" s="13" t="str">
        <f>IF('CLZ Pr'!C3279 = "", "", 'CLZ Pr'!C3279)</f>
        <v/>
      </c>
      <c r="B3279">
        <f>'CLZ Pr'!O3279</f>
        <v>0</v>
      </c>
      <c r="C3279" s="14">
        <f>'CLZ Pr'!H3279</f>
        <v>0</v>
      </c>
      <c r="D3279">
        <f>'CLZ Pr'!W3279</f>
        <v>0</v>
      </c>
      <c r="E3279">
        <f>'CLZ Pr'!B3279</f>
        <v>0</v>
      </c>
      <c r="F3279">
        <f>'CLZ Pr'!N3279</f>
        <v>0</v>
      </c>
      <c r="G3279">
        <f>'CLZ Pr'!X3279</f>
        <v>0</v>
      </c>
      <c r="H3279">
        <f>'CLZ Pr'!E3279</f>
        <v>0</v>
      </c>
      <c r="I3279">
        <f>'CLZ Pr'!U3279</f>
        <v>0</v>
      </c>
    </row>
    <row r="3280" spans="1:9">
      <c r="A3280" s="13" t="str">
        <f>IF('CLZ Pr'!C3280 = "", "", 'CLZ Pr'!C3280)</f>
        <v/>
      </c>
      <c r="B3280">
        <f>'CLZ Pr'!O3280</f>
        <v>0</v>
      </c>
      <c r="C3280" s="14">
        <f>'CLZ Pr'!H3280</f>
        <v>0</v>
      </c>
      <c r="D3280">
        <f>'CLZ Pr'!W3280</f>
        <v>0</v>
      </c>
      <c r="E3280">
        <f>'CLZ Pr'!B3280</f>
        <v>0</v>
      </c>
      <c r="F3280">
        <f>'CLZ Pr'!N3280</f>
        <v>0</v>
      </c>
      <c r="G3280">
        <f>'CLZ Pr'!X3280</f>
        <v>0</v>
      </c>
      <c r="H3280">
        <f>'CLZ Pr'!E3280</f>
        <v>0</v>
      </c>
      <c r="I3280">
        <f>'CLZ Pr'!U3280</f>
        <v>0</v>
      </c>
    </row>
    <row r="3281" spans="1:9">
      <c r="A3281" s="13" t="str">
        <f>IF('CLZ Pr'!C3281 = "", "", 'CLZ Pr'!C3281)</f>
        <v/>
      </c>
      <c r="B3281">
        <f>'CLZ Pr'!O3281</f>
        <v>0</v>
      </c>
      <c r="C3281" s="14">
        <f>'CLZ Pr'!H3281</f>
        <v>0</v>
      </c>
      <c r="D3281">
        <f>'CLZ Pr'!W3281</f>
        <v>0</v>
      </c>
      <c r="E3281">
        <f>'CLZ Pr'!B3281</f>
        <v>0</v>
      </c>
      <c r="F3281">
        <f>'CLZ Pr'!N3281</f>
        <v>0</v>
      </c>
      <c r="G3281">
        <f>'CLZ Pr'!X3281</f>
        <v>0</v>
      </c>
      <c r="H3281">
        <f>'CLZ Pr'!E3281</f>
        <v>0</v>
      </c>
      <c r="I3281">
        <f>'CLZ Pr'!U3281</f>
        <v>0</v>
      </c>
    </row>
    <row r="3282" spans="1:9">
      <c r="A3282" s="13" t="str">
        <f>IF('CLZ Pr'!C3282 = "", "", 'CLZ Pr'!C3282)</f>
        <v/>
      </c>
      <c r="B3282">
        <f>'CLZ Pr'!O3282</f>
        <v>0</v>
      </c>
      <c r="C3282" s="14">
        <f>'CLZ Pr'!H3282</f>
        <v>0</v>
      </c>
      <c r="D3282">
        <f>'CLZ Pr'!W3282</f>
        <v>0</v>
      </c>
      <c r="E3282">
        <f>'CLZ Pr'!B3282</f>
        <v>0</v>
      </c>
      <c r="F3282">
        <f>'CLZ Pr'!N3282</f>
        <v>0</v>
      </c>
      <c r="G3282">
        <f>'CLZ Pr'!X3282</f>
        <v>0</v>
      </c>
      <c r="H3282">
        <f>'CLZ Pr'!E3282</f>
        <v>0</v>
      </c>
      <c r="I3282">
        <f>'CLZ Pr'!U3282</f>
        <v>0</v>
      </c>
    </row>
    <row r="3283" spans="1:9">
      <c r="A3283" s="13" t="str">
        <f>IF('CLZ Pr'!C3283 = "", "", 'CLZ Pr'!C3283)</f>
        <v/>
      </c>
      <c r="B3283">
        <f>'CLZ Pr'!O3283</f>
        <v>0</v>
      </c>
      <c r="C3283" s="14">
        <f>'CLZ Pr'!H3283</f>
        <v>0</v>
      </c>
      <c r="D3283">
        <f>'CLZ Pr'!W3283</f>
        <v>0</v>
      </c>
      <c r="E3283">
        <f>'CLZ Pr'!B3283</f>
        <v>0</v>
      </c>
      <c r="F3283">
        <f>'CLZ Pr'!N3283</f>
        <v>0</v>
      </c>
      <c r="G3283">
        <f>'CLZ Pr'!X3283</f>
        <v>0</v>
      </c>
      <c r="H3283">
        <f>'CLZ Pr'!E3283</f>
        <v>0</v>
      </c>
      <c r="I3283">
        <f>'CLZ Pr'!U3283</f>
        <v>0</v>
      </c>
    </row>
    <row r="3284" spans="1:9">
      <c r="A3284" s="13" t="str">
        <f>IF('CLZ Pr'!C3284 = "", "", 'CLZ Pr'!C3284)</f>
        <v/>
      </c>
      <c r="B3284">
        <f>'CLZ Pr'!O3284</f>
        <v>0</v>
      </c>
      <c r="C3284" s="14">
        <f>'CLZ Pr'!H3284</f>
        <v>0</v>
      </c>
      <c r="D3284">
        <f>'CLZ Pr'!W3284</f>
        <v>0</v>
      </c>
      <c r="E3284">
        <f>'CLZ Pr'!B3284</f>
        <v>0</v>
      </c>
      <c r="F3284">
        <f>'CLZ Pr'!N3284</f>
        <v>0</v>
      </c>
      <c r="G3284">
        <f>'CLZ Pr'!X3284</f>
        <v>0</v>
      </c>
      <c r="H3284">
        <f>'CLZ Pr'!E3284</f>
        <v>0</v>
      </c>
      <c r="I3284">
        <f>'CLZ Pr'!U3284</f>
        <v>0</v>
      </c>
    </row>
    <row r="3285" spans="1:9">
      <c r="A3285" s="13" t="str">
        <f>IF('CLZ Pr'!C3285 = "", "", 'CLZ Pr'!C3285)</f>
        <v/>
      </c>
      <c r="B3285">
        <f>'CLZ Pr'!O3285</f>
        <v>0</v>
      </c>
      <c r="C3285" s="14">
        <f>'CLZ Pr'!H3285</f>
        <v>0</v>
      </c>
      <c r="D3285">
        <f>'CLZ Pr'!W3285</f>
        <v>0</v>
      </c>
      <c r="E3285">
        <f>'CLZ Pr'!B3285</f>
        <v>0</v>
      </c>
      <c r="F3285">
        <f>'CLZ Pr'!N3285</f>
        <v>0</v>
      </c>
      <c r="G3285">
        <f>'CLZ Pr'!X3285</f>
        <v>0</v>
      </c>
      <c r="H3285">
        <f>'CLZ Pr'!E3285</f>
        <v>0</v>
      </c>
      <c r="I3285">
        <f>'CLZ Pr'!U3285</f>
        <v>0</v>
      </c>
    </row>
    <row r="3286" spans="1:9">
      <c r="A3286" s="13" t="str">
        <f>IF('CLZ Pr'!C3286 = "", "", 'CLZ Pr'!C3286)</f>
        <v/>
      </c>
      <c r="B3286">
        <f>'CLZ Pr'!O3286</f>
        <v>0</v>
      </c>
      <c r="C3286" s="14">
        <f>'CLZ Pr'!H3286</f>
        <v>0</v>
      </c>
      <c r="D3286">
        <f>'CLZ Pr'!W3286</f>
        <v>0</v>
      </c>
      <c r="E3286">
        <f>'CLZ Pr'!B3286</f>
        <v>0</v>
      </c>
      <c r="F3286">
        <f>'CLZ Pr'!N3286</f>
        <v>0</v>
      </c>
      <c r="G3286">
        <f>'CLZ Pr'!X3286</f>
        <v>0</v>
      </c>
      <c r="H3286">
        <f>'CLZ Pr'!E3286</f>
        <v>0</v>
      </c>
      <c r="I3286">
        <f>'CLZ Pr'!U3286</f>
        <v>0</v>
      </c>
    </row>
    <row r="3287" spans="1:9">
      <c r="A3287" s="13" t="str">
        <f>IF('CLZ Pr'!C3287 = "", "", 'CLZ Pr'!C3287)</f>
        <v/>
      </c>
      <c r="B3287">
        <f>'CLZ Pr'!O3287</f>
        <v>0</v>
      </c>
      <c r="C3287" s="14">
        <f>'CLZ Pr'!H3287</f>
        <v>0</v>
      </c>
      <c r="D3287">
        <f>'CLZ Pr'!W3287</f>
        <v>0</v>
      </c>
      <c r="E3287">
        <f>'CLZ Pr'!B3287</f>
        <v>0</v>
      </c>
      <c r="F3287">
        <f>'CLZ Pr'!N3287</f>
        <v>0</v>
      </c>
      <c r="G3287">
        <f>'CLZ Pr'!X3287</f>
        <v>0</v>
      </c>
      <c r="H3287">
        <f>'CLZ Pr'!E3287</f>
        <v>0</v>
      </c>
      <c r="I3287">
        <f>'CLZ Pr'!U3287</f>
        <v>0</v>
      </c>
    </row>
    <row r="3288" spans="1:9">
      <c r="A3288" s="13" t="str">
        <f>IF('CLZ Pr'!C3288 = "", "", 'CLZ Pr'!C3288)</f>
        <v/>
      </c>
      <c r="B3288">
        <f>'CLZ Pr'!O3288</f>
        <v>0</v>
      </c>
      <c r="C3288" s="14">
        <f>'CLZ Pr'!H3288</f>
        <v>0</v>
      </c>
      <c r="D3288">
        <f>'CLZ Pr'!W3288</f>
        <v>0</v>
      </c>
      <c r="E3288">
        <f>'CLZ Pr'!B3288</f>
        <v>0</v>
      </c>
      <c r="F3288">
        <f>'CLZ Pr'!N3288</f>
        <v>0</v>
      </c>
      <c r="G3288">
        <f>'CLZ Pr'!X3288</f>
        <v>0</v>
      </c>
      <c r="H3288">
        <f>'CLZ Pr'!E3288</f>
        <v>0</v>
      </c>
      <c r="I3288">
        <f>'CLZ Pr'!U3288</f>
        <v>0</v>
      </c>
    </row>
    <row r="3289" spans="1:9">
      <c r="A3289" s="13" t="str">
        <f>IF('CLZ Pr'!C3289 = "", "", 'CLZ Pr'!C3289)</f>
        <v/>
      </c>
      <c r="B3289">
        <f>'CLZ Pr'!O3289</f>
        <v>0</v>
      </c>
      <c r="C3289" s="14">
        <f>'CLZ Pr'!H3289</f>
        <v>0</v>
      </c>
      <c r="D3289">
        <f>'CLZ Pr'!W3289</f>
        <v>0</v>
      </c>
      <c r="E3289">
        <f>'CLZ Pr'!B3289</f>
        <v>0</v>
      </c>
      <c r="F3289">
        <f>'CLZ Pr'!N3289</f>
        <v>0</v>
      </c>
      <c r="G3289">
        <f>'CLZ Pr'!X3289</f>
        <v>0</v>
      </c>
      <c r="H3289">
        <f>'CLZ Pr'!E3289</f>
        <v>0</v>
      </c>
      <c r="I3289">
        <f>'CLZ Pr'!U3289</f>
        <v>0</v>
      </c>
    </row>
    <row r="3290" spans="1:9">
      <c r="A3290" s="13" t="str">
        <f>IF('CLZ Pr'!C3290 = "", "", 'CLZ Pr'!C3290)</f>
        <v/>
      </c>
      <c r="B3290">
        <f>'CLZ Pr'!O3290</f>
        <v>0</v>
      </c>
      <c r="C3290" s="14">
        <f>'CLZ Pr'!H3290</f>
        <v>0</v>
      </c>
      <c r="D3290">
        <f>'CLZ Pr'!W3290</f>
        <v>0</v>
      </c>
      <c r="E3290">
        <f>'CLZ Pr'!B3290</f>
        <v>0</v>
      </c>
      <c r="F3290">
        <f>'CLZ Pr'!N3290</f>
        <v>0</v>
      </c>
      <c r="G3290">
        <f>'CLZ Pr'!X3290</f>
        <v>0</v>
      </c>
      <c r="H3290">
        <f>'CLZ Pr'!E3290</f>
        <v>0</v>
      </c>
      <c r="I3290">
        <f>'CLZ Pr'!U3290</f>
        <v>0</v>
      </c>
    </row>
    <row r="3291" spans="1:9">
      <c r="A3291" s="13" t="str">
        <f>IF('CLZ Pr'!C3291 = "", "", 'CLZ Pr'!C3291)</f>
        <v/>
      </c>
      <c r="B3291">
        <f>'CLZ Pr'!O3291</f>
        <v>0</v>
      </c>
      <c r="C3291" s="14">
        <f>'CLZ Pr'!H3291</f>
        <v>0</v>
      </c>
      <c r="D3291">
        <f>'CLZ Pr'!W3291</f>
        <v>0</v>
      </c>
      <c r="E3291">
        <f>'CLZ Pr'!B3291</f>
        <v>0</v>
      </c>
      <c r="F3291">
        <f>'CLZ Pr'!N3291</f>
        <v>0</v>
      </c>
      <c r="G3291">
        <f>'CLZ Pr'!X3291</f>
        <v>0</v>
      </c>
      <c r="H3291">
        <f>'CLZ Pr'!E3291</f>
        <v>0</v>
      </c>
      <c r="I3291">
        <f>'CLZ Pr'!U3291</f>
        <v>0</v>
      </c>
    </row>
    <row r="3292" spans="1:9">
      <c r="A3292" s="13" t="str">
        <f>IF('CLZ Pr'!C3292 = "", "", 'CLZ Pr'!C3292)</f>
        <v/>
      </c>
      <c r="B3292">
        <f>'CLZ Pr'!O3292</f>
        <v>0</v>
      </c>
      <c r="C3292" s="14">
        <f>'CLZ Pr'!H3292</f>
        <v>0</v>
      </c>
      <c r="D3292">
        <f>'CLZ Pr'!W3292</f>
        <v>0</v>
      </c>
      <c r="E3292">
        <f>'CLZ Pr'!B3292</f>
        <v>0</v>
      </c>
      <c r="F3292">
        <f>'CLZ Pr'!N3292</f>
        <v>0</v>
      </c>
      <c r="G3292">
        <f>'CLZ Pr'!X3292</f>
        <v>0</v>
      </c>
      <c r="H3292">
        <f>'CLZ Pr'!E3292</f>
        <v>0</v>
      </c>
      <c r="I3292">
        <f>'CLZ Pr'!U3292</f>
        <v>0</v>
      </c>
    </row>
    <row r="3293" spans="1:9">
      <c r="A3293" s="13" t="str">
        <f>IF('CLZ Pr'!C3293 = "", "", 'CLZ Pr'!C3293)</f>
        <v/>
      </c>
      <c r="B3293">
        <f>'CLZ Pr'!O3293</f>
        <v>0</v>
      </c>
      <c r="C3293" s="14">
        <f>'CLZ Pr'!H3293</f>
        <v>0</v>
      </c>
      <c r="D3293">
        <f>'CLZ Pr'!W3293</f>
        <v>0</v>
      </c>
      <c r="E3293">
        <f>'CLZ Pr'!B3293</f>
        <v>0</v>
      </c>
      <c r="F3293">
        <f>'CLZ Pr'!N3293</f>
        <v>0</v>
      </c>
      <c r="G3293">
        <f>'CLZ Pr'!X3293</f>
        <v>0</v>
      </c>
      <c r="H3293">
        <f>'CLZ Pr'!E3293</f>
        <v>0</v>
      </c>
      <c r="I3293">
        <f>'CLZ Pr'!U3293</f>
        <v>0</v>
      </c>
    </row>
    <row r="3294" spans="1:9">
      <c r="A3294" s="13" t="str">
        <f>IF('CLZ Pr'!C3294 = "", "", 'CLZ Pr'!C3294)</f>
        <v/>
      </c>
      <c r="B3294">
        <f>'CLZ Pr'!O3294</f>
        <v>0</v>
      </c>
      <c r="C3294" s="14">
        <f>'CLZ Pr'!H3294</f>
        <v>0</v>
      </c>
      <c r="D3294">
        <f>'CLZ Pr'!W3294</f>
        <v>0</v>
      </c>
      <c r="E3294">
        <f>'CLZ Pr'!B3294</f>
        <v>0</v>
      </c>
      <c r="F3294">
        <f>'CLZ Pr'!N3294</f>
        <v>0</v>
      </c>
      <c r="G3294">
        <f>'CLZ Pr'!X3294</f>
        <v>0</v>
      </c>
      <c r="H3294">
        <f>'CLZ Pr'!E3294</f>
        <v>0</v>
      </c>
      <c r="I3294">
        <f>'CLZ Pr'!U3294</f>
        <v>0</v>
      </c>
    </row>
    <row r="3295" spans="1:9">
      <c r="A3295" s="13" t="str">
        <f>IF('CLZ Pr'!C3295 = "", "", 'CLZ Pr'!C3295)</f>
        <v/>
      </c>
      <c r="B3295">
        <f>'CLZ Pr'!O3295</f>
        <v>0</v>
      </c>
      <c r="C3295" s="14">
        <f>'CLZ Pr'!H3295</f>
        <v>0</v>
      </c>
      <c r="D3295">
        <f>'CLZ Pr'!W3295</f>
        <v>0</v>
      </c>
      <c r="E3295">
        <f>'CLZ Pr'!B3295</f>
        <v>0</v>
      </c>
      <c r="F3295">
        <f>'CLZ Pr'!N3295</f>
        <v>0</v>
      </c>
      <c r="G3295">
        <f>'CLZ Pr'!X3295</f>
        <v>0</v>
      </c>
      <c r="H3295">
        <f>'CLZ Pr'!E3295</f>
        <v>0</v>
      </c>
      <c r="I3295">
        <f>'CLZ Pr'!U3295</f>
        <v>0</v>
      </c>
    </row>
    <row r="3296" spans="1:9">
      <c r="A3296" s="13" t="str">
        <f>IF('CLZ Pr'!C3296 = "", "", 'CLZ Pr'!C3296)</f>
        <v/>
      </c>
      <c r="B3296">
        <f>'CLZ Pr'!O3296</f>
        <v>0</v>
      </c>
      <c r="C3296" s="14">
        <f>'CLZ Pr'!H3296</f>
        <v>0</v>
      </c>
      <c r="D3296">
        <f>'CLZ Pr'!W3296</f>
        <v>0</v>
      </c>
      <c r="E3296">
        <f>'CLZ Pr'!B3296</f>
        <v>0</v>
      </c>
      <c r="F3296">
        <f>'CLZ Pr'!N3296</f>
        <v>0</v>
      </c>
      <c r="G3296">
        <f>'CLZ Pr'!X3296</f>
        <v>0</v>
      </c>
      <c r="H3296">
        <f>'CLZ Pr'!E3296</f>
        <v>0</v>
      </c>
      <c r="I3296">
        <f>'CLZ Pr'!U3296</f>
        <v>0</v>
      </c>
    </row>
    <row r="3297" spans="1:9">
      <c r="A3297" s="13" t="str">
        <f>IF('CLZ Pr'!C3297 = "", "", 'CLZ Pr'!C3297)</f>
        <v/>
      </c>
      <c r="B3297">
        <f>'CLZ Pr'!O3297</f>
        <v>0</v>
      </c>
      <c r="C3297" s="14">
        <f>'CLZ Pr'!H3297</f>
        <v>0</v>
      </c>
      <c r="D3297">
        <f>'CLZ Pr'!W3297</f>
        <v>0</v>
      </c>
      <c r="E3297">
        <f>'CLZ Pr'!B3297</f>
        <v>0</v>
      </c>
      <c r="F3297">
        <f>'CLZ Pr'!N3297</f>
        <v>0</v>
      </c>
      <c r="G3297">
        <f>'CLZ Pr'!X3297</f>
        <v>0</v>
      </c>
      <c r="H3297">
        <f>'CLZ Pr'!E3297</f>
        <v>0</v>
      </c>
      <c r="I3297">
        <f>'CLZ Pr'!U3297</f>
        <v>0</v>
      </c>
    </row>
    <row r="3298" spans="1:9">
      <c r="A3298" s="13" t="str">
        <f>IF('CLZ Pr'!C3298 = "", "", 'CLZ Pr'!C3298)</f>
        <v/>
      </c>
      <c r="B3298">
        <f>'CLZ Pr'!O3298</f>
        <v>0</v>
      </c>
      <c r="C3298" s="14">
        <f>'CLZ Pr'!H3298</f>
        <v>0</v>
      </c>
      <c r="D3298">
        <f>'CLZ Pr'!W3298</f>
        <v>0</v>
      </c>
      <c r="E3298">
        <f>'CLZ Pr'!B3298</f>
        <v>0</v>
      </c>
      <c r="F3298">
        <f>'CLZ Pr'!N3298</f>
        <v>0</v>
      </c>
      <c r="G3298">
        <f>'CLZ Pr'!X3298</f>
        <v>0</v>
      </c>
      <c r="H3298">
        <f>'CLZ Pr'!E3298</f>
        <v>0</v>
      </c>
      <c r="I3298">
        <f>'CLZ Pr'!U3298</f>
        <v>0</v>
      </c>
    </row>
    <row r="3299" spans="1:9">
      <c r="A3299" s="13" t="str">
        <f>IF('CLZ Pr'!C3299 = "", "", 'CLZ Pr'!C3299)</f>
        <v/>
      </c>
      <c r="B3299">
        <f>'CLZ Pr'!O3299</f>
        <v>0</v>
      </c>
      <c r="C3299" s="14">
        <f>'CLZ Pr'!H3299</f>
        <v>0</v>
      </c>
      <c r="D3299">
        <f>'CLZ Pr'!W3299</f>
        <v>0</v>
      </c>
      <c r="E3299">
        <f>'CLZ Pr'!B3299</f>
        <v>0</v>
      </c>
      <c r="F3299">
        <f>'CLZ Pr'!N3299</f>
        <v>0</v>
      </c>
      <c r="G3299">
        <f>'CLZ Pr'!X3299</f>
        <v>0</v>
      </c>
      <c r="H3299">
        <f>'CLZ Pr'!E3299</f>
        <v>0</v>
      </c>
      <c r="I3299">
        <f>'CLZ Pr'!U3299</f>
        <v>0</v>
      </c>
    </row>
    <row r="3300" spans="1:9">
      <c r="A3300" s="13" t="str">
        <f>IF('CLZ Pr'!C3300 = "", "", 'CLZ Pr'!C3300)</f>
        <v/>
      </c>
      <c r="B3300">
        <f>'CLZ Pr'!O3300</f>
        <v>0</v>
      </c>
      <c r="C3300" s="14">
        <f>'CLZ Pr'!H3300</f>
        <v>0</v>
      </c>
      <c r="D3300">
        <f>'CLZ Pr'!W3300</f>
        <v>0</v>
      </c>
      <c r="E3300">
        <f>'CLZ Pr'!B3300</f>
        <v>0</v>
      </c>
      <c r="F3300">
        <f>'CLZ Pr'!N3300</f>
        <v>0</v>
      </c>
      <c r="G3300">
        <f>'CLZ Pr'!X3300</f>
        <v>0</v>
      </c>
      <c r="H3300">
        <f>'CLZ Pr'!E3300</f>
        <v>0</v>
      </c>
      <c r="I3300">
        <f>'CLZ Pr'!U3300</f>
        <v>0</v>
      </c>
    </row>
    <row r="3301" spans="1:9">
      <c r="A3301" s="13" t="str">
        <f>IF('CLZ Pr'!C3301 = "", "", 'CLZ Pr'!C3301)</f>
        <v/>
      </c>
      <c r="B3301">
        <f>'CLZ Pr'!O3301</f>
        <v>0</v>
      </c>
      <c r="C3301" s="14">
        <f>'CLZ Pr'!H3301</f>
        <v>0</v>
      </c>
      <c r="D3301">
        <f>'CLZ Pr'!W3301</f>
        <v>0</v>
      </c>
      <c r="E3301">
        <f>'CLZ Pr'!B3301</f>
        <v>0</v>
      </c>
      <c r="F3301">
        <f>'CLZ Pr'!N3301</f>
        <v>0</v>
      </c>
      <c r="G3301">
        <f>'CLZ Pr'!X3301</f>
        <v>0</v>
      </c>
      <c r="H3301">
        <f>'CLZ Pr'!E3301</f>
        <v>0</v>
      </c>
      <c r="I3301">
        <f>'CLZ Pr'!U3301</f>
        <v>0</v>
      </c>
    </row>
    <row r="3302" spans="1:9">
      <c r="A3302" s="13" t="str">
        <f>IF('CLZ Pr'!C3302 = "", "", 'CLZ Pr'!C3302)</f>
        <v/>
      </c>
      <c r="B3302">
        <f>'CLZ Pr'!O3302</f>
        <v>0</v>
      </c>
      <c r="C3302" s="14">
        <f>'CLZ Pr'!H3302</f>
        <v>0</v>
      </c>
      <c r="D3302">
        <f>'CLZ Pr'!W3302</f>
        <v>0</v>
      </c>
      <c r="E3302">
        <f>'CLZ Pr'!B3302</f>
        <v>0</v>
      </c>
      <c r="F3302">
        <f>'CLZ Pr'!N3302</f>
        <v>0</v>
      </c>
      <c r="G3302">
        <f>'CLZ Pr'!X3302</f>
        <v>0</v>
      </c>
      <c r="H3302">
        <f>'CLZ Pr'!E3302</f>
        <v>0</v>
      </c>
      <c r="I3302">
        <f>'CLZ Pr'!U3302</f>
        <v>0</v>
      </c>
    </row>
    <row r="3303" spans="1:9">
      <c r="A3303" s="13" t="str">
        <f>IF('CLZ Pr'!C3303 = "", "", 'CLZ Pr'!C3303)</f>
        <v/>
      </c>
      <c r="B3303">
        <f>'CLZ Pr'!O3303</f>
        <v>0</v>
      </c>
      <c r="C3303" s="14">
        <f>'CLZ Pr'!H3303</f>
        <v>0</v>
      </c>
      <c r="D3303">
        <f>'CLZ Pr'!W3303</f>
        <v>0</v>
      </c>
      <c r="E3303">
        <f>'CLZ Pr'!B3303</f>
        <v>0</v>
      </c>
      <c r="F3303">
        <f>'CLZ Pr'!N3303</f>
        <v>0</v>
      </c>
      <c r="G3303">
        <f>'CLZ Pr'!X3303</f>
        <v>0</v>
      </c>
      <c r="H3303">
        <f>'CLZ Pr'!E3303</f>
        <v>0</v>
      </c>
      <c r="I3303">
        <f>'CLZ Pr'!U3303</f>
        <v>0</v>
      </c>
    </row>
    <row r="3304" spans="1:9">
      <c r="A3304" s="13" t="str">
        <f>IF('CLZ Pr'!C3304 = "", "", 'CLZ Pr'!C3304)</f>
        <v/>
      </c>
      <c r="B3304">
        <f>'CLZ Pr'!O3304</f>
        <v>0</v>
      </c>
      <c r="C3304" s="14">
        <f>'CLZ Pr'!H3304</f>
        <v>0</v>
      </c>
      <c r="D3304">
        <f>'CLZ Pr'!W3304</f>
        <v>0</v>
      </c>
      <c r="E3304">
        <f>'CLZ Pr'!B3304</f>
        <v>0</v>
      </c>
      <c r="F3304">
        <f>'CLZ Pr'!N3304</f>
        <v>0</v>
      </c>
      <c r="G3304">
        <f>'CLZ Pr'!X3304</f>
        <v>0</v>
      </c>
      <c r="H3304">
        <f>'CLZ Pr'!E3304</f>
        <v>0</v>
      </c>
      <c r="I3304">
        <f>'CLZ Pr'!U3304</f>
        <v>0</v>
      </c>
    </row>
    <row r="3305" spans="1:9">
      <c r="A3305" s="13" t="str">
        <f>IF('CLZ Pr'!C3305 = "", "", 'CLZ Pr'!C3305)</f>
        <v/>
      </c>
      <c r="B3305">
        <f>'CLZ Pr'!O3305</f>
        <v>0</v>
      </c>
      <c r="C3305" s="14">
        <f>'CLZ Pr'!H3305</f>
        <v>0</v>
      </c>
      <c r="D3305">
        <f>'CLZ Pr'!W3305</f>
        <v>0</v>
      </c>
      <c r="E3305">
        <f>'CLZ Pr'!B3305</f>
        <v>0</v>
      </c>
      <c r="F3305">
        <f>'CLZ Pr'!N3305</f>
        <v>0</v>
      </c>
      <c r="G3305">
        <f>'CLZ Pr'!X3305</f>
        <v>0</v>
      </c>
      <c r="H3305">
        <f>'CLZ Pr'!E3305</f>
        <v>0</v>
      </c>
      <c r="I3305">
        <f>'CLZ Pr'!U3305</f>
        <v>0</v>
      </c>
    </row>
    <row r="3306" spans="1:9">
      <c r="A3306" s="13" t="str">
        <f>IF('CLZ Pr'!C3306 = "", "", 'CLZ Pr'!C3306)</f>
        <v/>
      </c>
      <c r="B3306">
        <f>'CLZ Pr'!O3306</f>
        <v>0</v>
      </c>
      <c r="C3306" s="14">
        <f>'CLZ Pr'!H3306</f>
        <v>0</v>
      </c>
      <c r="D3306">
        <f>'CLZ Pr'!W3306</f>
        <v>0</v>
      </c>
      <c r="E3306">
        <f>'CLZ Pr'!B3306</f>
        <v>0</v>
      </c>
      <c r="F3306">
        <f>'CLZ Pr'!N3306</f>
        <v>0</v>
      </c>
      <c r="G3306">
        <f>'CLZ Pr'!X3306</f>
        <v>0</v>
      </c>
      <c r="H3306">
        <f>'CLZ Pr'!E3306</f>
        <v>0</v>
      </c>
      <c r="I3306">
        <f>'CLZ Pr'!U3306</f>
        <v>0</v>
      </c>
    </row>
    <row r="3307" spans="1:9">
      <c r="A3307" s="13" t="str">
        <f>IF('CLZ Pr'!C3307 = "", "", 'CLZ Pr'!C3307)</f>
        <v/>
      </c>
      <c r="B3307">
        <f>'CLZ Pr'!O3307</f>
        <v>0</v>
      </c>
      <c r="C3307" s="14">
        <f>'CLZ Pr'!H3307</f>
        <v>0</v>
      </c>
      <c r="D3307">
        <f>'CLZ Pr'!W3307</f>
        <v>0</v>
      </c>
      <c r="E3307">
        <f>'CLZ Pr'!B3307</f>
        <v>0</v>
      </c>
      <c r="F3307">
        <f>'CLZ Pr'!N3307</f>
        <v>0</v>
      </c>
      <c r="G3307">
        <f>'CLZ Pr'!X3307</f>
        <v>0</v>
      </c>
      <c r="H3307">
        <f>'CLZ Pr'!E3307</f>
        <v>0</v>
      </c>
      <c r="I3307">
        <f>'CLZ Pr'!U3307</f>
        <v>0</v>
      </c>
    </row>
    <row r="3308" spans="1:9">
      <c r="A3308" s="13" t="str">
        <f>IF('CLZ Pr'!C3308 = "", "", 'CLZ Pr'!C3308)</f>
        <v/>
      </c>
      <c r="B3308">
        <f>'CLZ Pr'!O3308</f>
        <v>0</v>
      </c>
      <c r="C3308" s="14">
        <f>'CLZ Pr'!H3308</f>
        <v>0</v>
      </c>
      <c r="D3308">
        <f>'CLZ Pr'!W3308</f>
        <v>0</v>
      </c>
      <c r="E3308">
        <f>'CLZ Pr'!B3308</f>
        <v>0</v>
      </c>
      <c r="F3308">
        <f>'CLZ Pr'!N3308</f>
        <v>0</v>
      </c>
      <c r="G3308">
        <f>'CLZ Pr'!X3308</f>
        <v>0</v>
      </c>
      <c r="H3308">
        <f>'CLZ Pr'!E3308</f>
        <v>0</v>
      </c>
      <c r="I3308">
        <f>'CLZ Pr'!U3308</f>
        <v>0</v>
      </c>
    </row>
    <row r="3309" spans="1:9">
      <c r="A3309" s="13" t="str">
        <f>IF('CLZ Pr'!C3309 = "", "", 'CLZ Pr'!C3309)</f>
        <v/>
      </c>
      <c r="B3309">
        <f>'CLZ Pr'!O3309</f>
        <v>0</v>
      </c>
      <c r="C3309" s="14">
        <f>'CLZ Pr'!H3309</f>
        <v>0</v>
      </c>
      <c r="D3309">
        <f>'CLZ Pr'!W3309</f>
        <v>0</v>
      </c>
      <c r="E3309">
        <f>'CLZ Pr'!B3309</f>
        <v>0</v>
      </c>
      <c r="F3309">
        <f>'CLZ Pr'!N3309</f>
        <v>0</v>
      </c>
      <c r="G3309">
        <f>'CLZ Pr'!X3309</f>
        <v>0</v>
      </c>
      <c r="H3309">
        <f>'CLZ Pr'!E3309</f>
        <v>0</v>
      </c>
      <c r="I3309">
        <f>'CLZ Pr'!U3309</f>
        <v>0</v>
      </c>
    </row>
    <row r="3310" spans="1:9">
      <c r="A3310" s="13" t="str">
        <f>IF('CLZ Pr'!C3310 = "", "", 'CLZ Pr'!C3310)</f>
        <v/>
      </c>
      <c r="B3310">
        <f>'CLZ Pr'!O3310</f>
        <v>0</v>
      </c>
      <c r="C3310" s="14">
        <f>'CLZ Pr'!H3310</f>
        <v>0</v>
      </c>
      <c r="D3310">
        <f>'CLZ Pr'!W3310</f>
        <v>0</v>
      </c>
      <c r="E3310">
        <f>'CLZ Pr'!B3310</f>
        <v>0</v>
      </c>
      <c r="F3310">
        <f>'CLZ Pr'!N3310</f>
        <v>0</v>
      </c>
      <c r="G3310">
        <f>'CLZ Pr'!X3310</f>
        <v>0</v>
      </c>
      <c r="H3310">
        <f>'CLZ Pr'!E3310</f>
        <v>0</v>
      </c>
      <c r="I3310">
        <f>'CLZ Pr'!U3310</f>
        <v>0</v>
      </c>
    </row>
    <row r="3311" spans="1:9">
      <c r="A3311" s="13" t="str">
        <f>IF('CLZ Pr'!C3311 = "", "", 'CLZ Pr'!C3311)</f>
        <v/>
      </c>
      <c r="B3311">
        <f>'CLZ Pr'!O3311</f>
        <v>0</v>
      </c>
      <c r="C3311" s="14">
        <f>'CLZ Pr'!H3311</f>
        <v>0</v>
      </c>
      <c r="D3311">
        <f>'CLZ Pr'!W3311</f>
        <v>0</v>
      </c>
      <c r="E3311">
        <f>'CLZ Pr'!B3311</f>
        <v>0</v>
      </c>
      <c r="F3311">
        <f>'CLZ Pr'!N3311</f>
        <v>0</v>
      </c>
      <c r="G3311">
        <f>'CLZ Pr'!X3311</f>
        <v>0</v>
      </c>
      <c r="H3311">
        <f>'CLZ Pr'!E3311</f>
        <v>0</v>
      </c>
      <c r="I3311">
        <f>'CLZ Pr'!U3311</f>
        <v>0</v>
      </c>
    </row>
    <row r="3312" spans="1:9">
      <c r="A3312" s="13" t="str">
        <f>IF('CLZ Pr'!C3312 = "", "", 'CLZ Pr'!C3312)</f>
        <v/>
      </c>
      <c r="B3312">
        <f>'CLZ Pr'!O3312</f>
        <v>0</v>
      </c>
      <c r="C3312" s="14">
        <f>'CLZ Pr'!H3312</f>
        <v>0</v>
      </c>
      <c r="D3312">
        <f>'CLZ Pr'!W3312</f>
        <v>0</v>
      </c>
      <c r="E3312">
        <f>'CLZ Pr'!B3312</f>
        <v>0</v>
      </c>
      <c r="F3312">
        <f>'CLZ Pr'!N3312</f>
        <v>0</v>
      </c>
      <c r="G3312">
        <f>'CLZ Pr'!X3312</f>
        <v>0</v>
      </c>
      <c r="H3312">
        <f>'CLZ Pr'!E3312</f>
        <v>0</v>
      </c>
      <c r="I3312">
        <f>'CLZ Pr'!U3312</f>
        <v>0</v>
      </c>
    </row>
    <row r="3313" spans="1:9">
      <c r="A3313" s="13" t="str">
        <f>IF('CLZ Pr'!C3313 = "", "", 'CLZ Pr'!C3313)</f>
        <v/>
      </c>
      <c r="B3313">
        <f>'CLZ Pr'!O3313</f>
        <v>0</v>
      </c>
      <c r="C3313" s="14">
        <f>'CLZ Pr'!H3313</f>
        <v>0</v>
      </c>
      <c r="D3313">
        <f>'CLZ Pr'!W3313</f>
        <v>0</v>
      </c>
      <c r="E3313">
        <f>'CLZ Pr'!B3313</f>
        <v>0</v>
      </c>
      <c r="F3313">
        <f>'CLZ Pr'!N3313</f>
        <v>0</v>
      </c>
      <c r="G3313">
        <f>'CLZ Pr'!X3313</f>
        <v>0</v>
      </c>
      <c r="H3313">
        <f>'CLZ Pr'!E3313</f>
        <v>0</v>
      </c>
      <c r="I3313">
        <f>'CLZ Pr'!U3313</f>
        <v>0</v>
      </c>
    </row>
    <row r="3314" spans="1:9">
      <c r="A3314" s="13" t="str">
        <f>IF('CLZ Pr'!C3314 = "", "", 'CLZ Pr'!C3314)</f>
        <v/>
      </c>
      <c r="B3314">
        <f>'CLZ Pr'!O3314</f>
        <v>0</v>
      </c>
      <c r="C3314" s="14">
        <f>'CLZ Pr'!H3314</f>
        <v>0</v>
      </c>
      <c r="D3314">
        <f>'CLZ Pr'!W3314</f>
        <v>0</v>
      </c>
      <c r="E3314">
        <f>'CLZ Pr'!B3314</f>
        <v>0</v>
      </c>
      <c r="F3314">
        <f>'CLZ Pr'!N3314</f>
        <v>0</v>
      </c>
      <c r="G3314">
        <f>'CLZ Pr'!X3314</f>
        <v>0</v>
      </c>
      <c r="H3314">
        <f>'CLZ Pr'!E3314</f>
        <v>0</v>
      </c>
      <c r="I3314">
        <f>'CLZ Pr'!U3314</f>
        <v>0</v>
      </c>
    </row>
    <row r="3315" spans="1:9">
      <c r="A3315" s="13" t="str">
        <f>IF('CLZ Pr'!C3315 = "", "", 'CLZ Pr'!C3315)</f>
        <v/>
      </c>
      <c r="B3315">
        <f>'CLZ Pr'!O3315</f>
        <v>0</v>
      </c>
      <c r="C3315" s="14">
        <f>'CLZ Pr'!H3315</f>
        <v>0</v>
      </c>
      <c r="D3315">
        <f>'CLZ Pr'!W3315</f>
        <v>0</v>
      </c>
      <c r="E3315">
        <f>'CLZ Pr'!B3315</f>
        <v>0</v>
      </c>
      <c r="F3315">
        <f>'CLZ Pr'!N3315</f>
        <v>0</v>
      </c>
      <c r="G3315">
        <f>'CLZ Pr'!X3315</f>
        <v>0</v>
      </c>
      <c r="H3315">
        <f>'CLZ Pr'!E3315</f>
        <v>0</v>
      </c>
      <c r="I3315">
        <f>'CLZ Pr'!U3315</f>
        <v>0</v>
      </c>
    </row>
    <row r="3316" spans="1:9">
      <c r="A3316" s="13" t="str">
        <f>IF('CLZ Pr'!C3316 = "", "", 'CLZ Pr'!C3316)</f>
        <v/>
      </c>
      <c r="B3316">
        <f>'CLZ Pr'!O3316</f>
        <v>0</v>
      </c>
      <c r="C3316" s="14">
        <f>'CLZ Pr'!H3316</f>
        <v>0</v>
      </c>
      <c r="D3316">
        <f>'CLZ Pr'!W3316</f>
        <v>0</v>
      </c>
      <c r="E3316">
        <f>'CLZ Pr'!B3316</f>
        <v>0</v>
      </c>
      <c r="F3316">
        <f>'CLZ Pr'!N3316</f>
        <v>0</v>
      </c>
      <c r="G3316">
        <f>'CLZ Pr'!X3316</f>
        <v>0</v>
      </c>
      <c r="H3316">
        <f>'CLZ Pr'!E3316</f>
        <v>0</v>
      </c>
      <c r="I3316">
        <f>'CLZ Pr'!U3316</f>
        <v>0</v>
      </c>
    </row>
    <row r="3317" spans="1:9">
      <c r="A3317" s="13" t="str">
        <f>IF('CLZ Pr'!C3317 = "", "", 'CLZ Pr'!C3317)</f>
        <v/>
      </c>
      <c r="B3317">
        <f>'CLZ Pr'!O3317</f>
        <v>0</v>
      </c>
      <c r="C3317" s="14">
        <f>'CLZ Pr'!H3317</f>
        <v>0</v>
      </c>
      <c r="D3317">
        <f>'CLZ Pr'!W3317</f>
        <v>0</v>
      </c>
      <c r="E3317">
        <f>'CLZ Pr'!B3317</f>
        <v>0</v>
      </c>
      <c r="F3317">
        <f>'CLZ Pr'!N3317</f>
        <v>0</v>
      </c>
      <c r="G3317">
        <f>'CLZ Pr'!X3317</f>
        <v>0</v>
      </c>
      <c r="H3317">
        <f>'CLZ Pr'!E3317</f>
        <v>0</v>
      </c>
      <c r="I3317">
        <f>'CLZ Pr'!U3317</f>
        <v>0</v>
      </c>
    </row>
    <row r="3318" spans="1:9">
      <c r="A3318" s="13" t="str">
        <f>IF('CLZ Pr'!C3318 = "", "", 'CLZ Pr'!C3318)</f>
        <v/>
      </c>
      <c r="B3318">
        <f>'CLZ Pr'!O3318</f>
        <v>0</v>
      </c>
      <c r="C3318" s="14">
        <f>'CLZ Pr'!H3318</f>
        <v>0</v>
      </c>
      <c r="D3318">
        <f>'CLZ Pr'!W3318</f>
        <v>0</v>
      </c>
      <c r="E3318">
        <f>'CLZ Pr'!B3318</f>
        <v>0</v>
      </c>
      <c r="F3318">
        <f>'CLZ Pr'!N3318</f>
        <v>0</v>
      </c>
      <c r="G3318">
        <f>'CLZ Pr'!X3318</f>
        <v>0</v>
      </c>
      <c r="H3318">
        <f>'CLZ Pr'!E3318</f>
        <v>0</v>
      </c>
      <c r="I3318">
        <f>'CLZ Pr'!U3318</f>
        <v>0</v>
      </c>
    </row>
    <row r="3319" spans="1:9">
      <c r="A3319" s="13" t="str">
        <f>IF('CLZ Pr'!C3319 = "", "", 'CLZ Pr'!C3319)</f>
        <v/>
      </c>
      <c r="B3319">
        <f>'CLZ Pr'!O3319</f>
        <v>0</v>
      </c>
      <c r="C3319" s="14">
        <f>'CLZ Pr'!H3319</f>
        <v>0</v>
      </c>
      <c r="D3319">
        <f>'CLZ Pr'!W3319</f>
        <v>0</v>
      </c>
      <c r="E3319">
        <f>'CLZ Pr'!B3319</f>
        <v>0</v>
      </c>
      <c r="F3319">
        <f>'CLZ Pr'!N3319</f>
        <v>0</v>
      </c>
      <c r="G3319">
        <f>'CLZ Pr'!X3319</f>
        <v>0</v>
      </c>
      <c r="H3319">
        <f>'CLZ Pr'!E3319</f>
        <v>0</v>
      </c>
      <c r="I3319">
        <f>'CLZ Pr'!U3319</f>
        <v>0</v>
      </c>
    </row>
    <row r="3320" spans="1:9">
      <c r="A3320" s="13" t="str">
        <f>IF('CLZ Pr'!C3320 = "", "", 'CLZ Pr'!C3320)</f>
        <v/>
      </c>
      <c r="B3320">
        <f>'CLZ Pr'!O3320</f>
        <v>0</v>
      </c>
      <c r="C3320" s="14">
        <f>'CLZ Pr'!H3320</f>
        <v>0</v>
      </c>
      <c r="D3320">
        <f>'CLZ Pr'!W3320</f>
        <v>0</v>
      </c>
      <c r="E3320">
        <f>'CLZ Pr'!B3320</f>
        <v>0</v>
      </c>
      <c r="F3320">
        <f>'CLZ Pr'!N3320</f>
        <v>0</v>
      </c>
      <c r="G3320">
        <f>'CLZ Pr'!X3320</f>
        <v>0</v>
      </c>
      <c r="H3320">
        <f>'CLZ Pr'!E3320</f>
        <v>0</v>
      </c>
      <c r="I3320">
        <f>'CLZ Pr'!U3320</f>
        <v>0</v>
      </c>
    </row>
    <row r="3321" spans="1:9">
      <c r="A3321" s="13" t="str">
        <f>IF('CLZ Pr'!C3321 = "", "", 'CLZ Pr'!C3321)</f>
        <v/>
      </c>
      <c r="B3321">
        <f>'CLZ Pr'!O3321</f>
        <v>0</v>
      </c>
      <c r="C3321" s="14">
        <f>'CLZ Pr'!H3321</f>
        <v>0</v>
      </c>
      <c r="D3321">
        <f>'CLZ Pr'!W3321</f>
        <v>0</v>
      </c>
      <c r="E3321">
        <f>'CLZ Pr'!B3321</f>
        <v>0</v>
      </c>
      <c r="F3321">
        <f>'CLZ Pr'!N3321</f>
        <v>0</v>
      </c>
      <c r="G3321">
        <f>'CLZ Pr'!X3321</f>
        <v>0</v>
      </c>
      <c r="H3321">
        <f>'CLZ Pr'!E3321</f>
        <v>0</v>
      </c>
      <c r="I3321">
        <f>'CLZ Pr'!U3321</f>
        <v>0</v>
      </c>
    </row>
    <row r="3322" spans="1:9">
      <c r="A3322" s="13" t="str">
        <f>IF('CLZ Pr'!C3322 = "", "", 'CLZ Pr'!C3322)</f>
        <v/>
      </c>
      <c r="B3322">
        <f>'CLZ Pr'!O3322</f>
        <v>0</v>
      </c>
      <c r="C3322" s="14">
        <f>'CLZ Pr'!H3322</f>
        <v>0</v>
      </c>
      <c r="D3322">
        <f>'CLZ Pr'!W3322</f>
        <v>0</v>
      </c>
      <c r="E3322">
        <f>'CLZ Pr'!B3322</f>
        <v>0</v>
      </c>
      <c r="F3322">
        <f>'CLZ Pr'!N3322</f>
        <v>0</v>
      </c>
      <c r="G3322">
        <f>'CLZ Pr'!X3322</f>
        <v>0</v>
      </c>
      <c r="H3322">
        <f>'CLZ Pr'!E3322</f>
        <v>0</v>
      </c>
      <c r="I3322">
        <f>'CLZ Pr'!U3322</f>
        <v>0</v>
      </c>
    </row>
    <row r="3323" spans="1:9">
      <c r="A3323" s="13" t="str">
        <f>IF('CLZ Pr'!C3323 = "", "", 'CLZ Pr'!C3323)</f>
        <v/>
      </c>
      <c r="B3323">
        <f>'CLZ Pr'!O3323</f>
        <v>0</v>
      </c>
      <c r="C3323" s="14">
        <f>'CLZ Pr'!H3323</f>
        <v>0</v>
      </c>
      <c r="D3323">
        <f>'CLZ Pr'!W3323</f>
        <v>0</v>
      </c>
      <c r="E3323">
        <f>'CLZ Pr'!B3323</f>
        <v>0</v>
      </c>
      <c r="F3323">
        <f>'CLZ Pr'!N3323</f>
        <v>0</v>
      </c>
      <c r="G3323">
        <f>'CLZ Pr'!X3323</f>
        <v>0</v>
      </c>
      <c r="H3323">
        <f>'CLZ Pr'!E3323</f>
        <v>0</v>
      </c>
      <c r="I3323">
        <f>'CLZ Pr'!U3323</f>
        <v>0</v>
      </c>
    </row>
    <row r="3324" spans="1:9">
      <c r="A3324" s="13" t="str">
        <f>IF('CLZ Pr'!C3324 = "", "", 'CLZ Pr'!C3324)</f>
        <v/>
      </c>
      <c r="B3324">
        <f>'CLZ Pr'!O3324</f>
        <v>0</v>
      </c>
      <c r="C3324" s="14">
        <f>'CLZ Pr'!H3324</f>
        <v>0</v>
      </c>
      <c r="D3324">
        <f>'CLZ Pr'!W3324</f>
        <v>0</v>
      </c>
      <c r="E3324">
        <f>'CLZ Pr'!B3324</f>
        <v>0</v>
      </c>
      <c r="F3324">
        <f>'CLZ Pr'!N3324</f>
        <v>0</v>
      </c>
      <c r="G3324">
        <f>'CLZ Pr'!X3324</f>
        <v>0</v>
      </c>
      <c r="H3324">
        <f>'CLZ Pr'!E3324</f>
        <v>0</v>
      </c>
      <c r="I3324">
        <f>'CLZ Pr'!U3324</f>
        <v>0</v>
      </c>
    </row>
    <row r="3325" spans="1:9">
      <c r="A3325" s="13" t="str">
        <f>IF('CLZ Pr'!C3325 = "", "", 'CLZ Pr'!C3325)</f>
        <v/>
      </c>
      <c r="B3325">
        <f>'CLZ Pr'!O3325</f>
        <v>0</v>
      </c>
      <c r="C3325" s="14">
        <f>'CLZ Pr'!H3325</f>
        <v>0</v>
      </c>
      <c r="D3325">
        <f>'CLZ Pr'!W3325</f>
        <v>0</v>
      </c>
      <c r="E3325">
        <f>'CLZ Pr'!B3325</f>
        <v>0</v>
      </c>
      <c r="F3325">
        <f>'CLZ Pr'!N3325</f>
        <v>0</v>
      </c>
      <c r="G3325">
        <f>'CLZ Pr'!X3325</f>
        <v>0</v>
      </c>
      <c r="H3325">
        <f>'CLZ Pr'!E3325</f>
        <v>0</v>
      </c>
      <c r="I3325">
        <f>'CLZ Pr'!U3325</f>
        <v>0</v>
      </c>
    </row>
    <row r="3326" spans="1:9">
      <c r="A3326" s="13" t="str">
        <f>IF('CLZ Pr'!C3326 = "", "", 'CLZ Pr'!C3326)</f>
        <v/>
      </c>
      <c r="B3326">
        <f>'CLZ Pr'!O3326</f>
        <v>0</v>
      </c>
      <c r="C3326" s="14">
        <f>'CLZ Pr'!H3326</f>
        <v>0</v>
      </c>
      <c r="D3326">
        <f>'CLZ Pr'!W3326</f>
        <v>0</v>
      </c>
      <c r="E3326">
        <f>'CLZ Pr'!B3326</f>
        <v>0</v>
      </c>
      <c r="F3326">
        <f>'CLZ Pr'!N3326</f>
        <v>0</v>
      </c>
      <c r="G3326">
        <f>'CLZ Pr'!X3326</f>
        <v>0</v>
      </c>
      <c r="H3326">
        <f>'CLZ Pr'!E3326</f>
        <v>0</v>
      </c>
      <c r="I3326">
        <f>'CLZ Pr'!U3326</f>
        <v>0</v>
      </c>
    </row>
    <row r="3327" spans="1:9">
      <c r="A3327" s="13" t="str">
        <f>IF('CLZ Pr'!C3327 = "", "", 'CLZ Pr'!C3327)</f>
        <v/>
      </c>
      <c r="B3327">
        <f>'CLZ Pr'!O3327</f>
        <v>0</v>
      </c>
      <c r="C3327" s="14">
        <f>'CLZ Pr'!H3327</f>
        <v>0</v>
      </c>
      <c r="D3327">
        <f>'CLZ Pr'!W3327</f>
        <v>0</v>
      </c>
      <c r="E3327">
        <f>'CLZ Pr'!B3327</f>
        <v>0</v>
      </c>
      <c r="F3327">
        <f>'CLZ Pr'!N3327</f>
        <v>0</v>
      </c>
      <c r="G3327">
        <f>'CLZ Pr'!X3327</f>
        <v>0</v>
      </c>
      <c r="H3327">
        <f>'CLZ Pr'!E3327</f>
        <v>0</v>
      </c>
      <c r="I3327">
        <f>'CLZ Pr'!U3327</f>
        <v>0</v>
      </c>
    </row>
    <row r="3328" spans="1:9">
      <c r="A3328" s="13" t="str">
        <f>IF('CLZ Pr'!C3328 = "", "", 'CLZ Pr'!C3328)</f>
        <v/>
      </c>
      <c r="B3328">
        <f>'CLZ Pr'!O3328</f>
        <v>0</v>
      </c>
      <c r="C3328" s="14">
        <f>'CLZ Pr'!H3328</f>
        <v>0</v>
      </c>
      <c r="D3328">
        <f>'CLZ Pr'!W3328</f>
        <v>0</v>
      </c>
      <c r="E3328">
        <f>'CLZ Pr'!B3328</f>
        <v>0</v>
      </c>
      <c r="F3328">
        <f>'CLZ Pr'!N3328</f>
        <v>0</v>
      </c>
      <c r="G3328">
        <f>'CLZ Pr'!X3328</f>
        <v>0</v>
      </c>
      <c r="H3328">
        <f>'CLZ Pr'!E3328</f>
        <v>0</v>
      </c>
      <c r="I3328">
        <f>'CLZ Pr'!U3328</f>
        <v>0</v>
      </c>
    </row>
    <row r="3329" spans="1:9">
      <c r="A3329" s="13" t="str">
        <f>IF('CLZ Pr'!C3329 = "", "", 'CLZ Pr'!C3329)</f>
        <v/>
      </c>
      <c r="B3329">
        <f>'CLZ Pr'!O3329</f>
        <v>0</v>
      </c>
      <c r="C3329" s="14">
        <f>'CLZ Pr'!H3329</f>
        <v>0</v>
      </c>
      <c r="D3329">
        <f>'CLZ Pr'!W3329</f>
        <v>0</v>
      </c>
      <c r="E3329">
        <f>'CLZ Pr'!B3329</f>
        <v>0</v>
      </c>
      <c r="F3329">
        <f>'CLZ Pr'!N3329</f>
        <v>0</v>
      </c>
      <c r="G3329">
        <f>'CLZ Pr'!X3329</f>
        <v>0</v>
      </c>
      <c r="H3329">
        <f>'CLZ Pr'!E3329</f>
        <v>0</v>
      </c>
      <c r="I3329">
        <f>'CLZ Pr'!U3329</f>
        <v>0</v>
      </c>
    </row>
    <row r="3330" spans="1:9">
      <c r="A3330" s="13" t="str">
        <f>IF('CLZ Pr'!C3330 = "", "", 'CLZ Pr'!C3330)</f>
        <v/>
      </c>
      <c r="B3330">
        <f>'CLZ Pr'!O3330</f>
        <v>0</v>
      </c>
      <c r="C3330" s="14">
        <f>'CLZ Pr'!H3330</f>
        <v>0</v>
      </c>
      <c r="D3330">
        <f>'CLZ Pr'!W3330</f>
        <v>0</v>
      </c>
      <c r="E3330">
        <f>'CLZ Pr'!B3330</f>
        <v>0</v>
      </c>
      <c r="F3330">
        <f>'CLZ Pr'!N3330</f>
        <v>0</v>
      </c>
      <c r="G3330">
        <f>'CLZ Pr'!X3330</f>
        <v>0</v>
      </c>
      <c r="H3330">
        <f>'CLZ Pr'!E3330</f>
        <v>0</v>
      </c>
      <c r="I3330">
        <f>'CLZ Pr'!U3330</f>
        <v>0</v>
      </c>
    </row>
    <row r="3331" spans="1:9">
      <c r="A3331" s="13" t="str">
        <f>IF('CLZ Pr'!C3331 = "", "", 'CLZ Pr'!C3331)</f>
        <v/>
      </c>
      <c r="B3331">
        <f>'CLZ Pr'!O3331</f>
        <v>0</v>
      </c>
      <c r="C3331" s="14">
        <f>'CLZ Pr'!H3331</f>
        <v>0</v>
      </c>
      <c r="D3331">
        <f>'CLZ Pr'!W3331</f>
        <v>0</v>
      </c>
      <c r="E3331">
        <f>'CLZ Pr'!B3331</f>
        <v>0</v>
      </c>
      <c r="F3331">
        <f>'CLZ Pr'!N3331</f>
        <v>0</v>
      </c>
      <c r="G3331">
        <f>'CLZ Pr'!X3331</f>
        <v>0</v>
      </c>
      <c r="H3331">
        <f>'CLZ Pr'!E3331</f>
        <v>0</v>
      </c>
      <c r="I3331">
        <f>'CLZ Pr'!U3331</f>
        <v>0</v>
      </c>
    </row>
    <row r="3332" spans="1:9">
      <c r="A3332" s="13" t="str">
        <f>IF('CLZ Pr'!C3332 = "", "", 'CLZ Pr'!C3332)</f>
        <v/>
      </c>
      <c r="B3332">
        <f>'CLZ Pr'!O3332</f>
        <v>0</v>
      </c>
      <c r="C3332" s="14">
        <f>'CLZ Pr'!H3332</f>
        <v>0</v>
      </c>
      <c r="D3332">
        <f>'CLZ Pr'!W3332</f>
        <v>0</v>
      </c>
      <c r="E3332">
        <f>'CLZ Pr'!B3332</f>
        <v>0</v>
      </c>
      <c r="F3332">
        <f>'CLZ Pr'!N3332</f>
        <v>0</v>
      </c>
      <c r="G3332">
        <f>'CLZ Pr'!X3332</f>
        <v>0</v>
      </c>
      <c r="H3332">
        <f>'CLZ Pr'!E3332</f>
        <v>0</v>
      </c>
      <c r="I3332">
        <f>'CLZ Pr'!U3332</f>
        <v>0</v>
      </c>
    </row>
    <row r="3333" spans="1:9">
      <c r="A3333" s="13" t="str">
        <f>IF('CLZ Pr'!C3333 = "", "", 'CLZ Pr'!C3333)</f>
        <v/>
      </c>
      <c r="B3333">
        <f>'CLZ Pr'!O3333</f>
        <v>0</v>
      </c>
      <c r="C3333" s="14">
        <f>'CLZ Pr'!H3333</f>
        <v>0</v>
      </c>
      <c r="D3333">
        <f>'CLZ Pr'!W3333</f>
        <v>0</v>
      </c>
      <c r="E3333">
        <f>'CLZ Pr'!B3333</f>
        <v>0</v>
      </c>
      <c r="F3333">
        <f>'CLZ Pr'!N3333</f>
        <v>0</v>
      </c>
      <c r="G3333">
        <f>'CLZ Pr'!X3333</f>
        <v>0</v>
      </c>
      <c r="H3333">
        <f>'CLZ Pr'!E3333</f>
        <v>0</v>
      </c>
      <c r="I3333">
        <f>'CLZ Pr'!U3333</f>
        <v>0</v>
      </c>
    </row>
    <row r="3334" spans="1:9">
      <c r="A3334" s="13" t="str">
        <f>IF('CLZ Pr'!C3334 = "", "", 'CLZ Pr'!C3334)</f>
        <v/>
      </c>
      <c r="B3334">
        <f>'CLZ Pr'!O3334</f>
        <v>0</v>
      </c>
      <c r="C3334" s="14">
        <f>'CLZ Pr'!H3334</f>
        <v>0</v>
      </c>
      <c r="D3334">
        <f>'CLZ Pr'!W3334</f>
        <v>0</v>
      </c>
      <c r="E3334">
        <f>'CLZ Pr'!B3334</f>
        <v>0</v>
      </c>
      <c r="F3334">
        <f>'CLZ Pr'!N3334</f>
        <v>0</v>
      </c>
      <c r="G3334">
        <f>'CLZ Pr'!X3334</f>
        <v>0</v>
      </c>
      <c r="H3334">
        <f>'CLZ Pr'!E3334</f>
        <v>0</v>
      </c>
      <c r="I3334">
        <f>'CLZ Pr'!U3334</f>
        <v>0</v>
      </c>
    </row>
    <row r="3335" spans="1:9">
      <c r="A3335" s="13" t="str">
        <f>IF('CLZ Pr'!C3335 = "", "", 'CLZ Pr'!C3335)</f>
        <v/>
      </c>
      <c r="B3335">
        <f>'CLZ Pr'!O3335</f>
        <v>0</v>
      </c>
      <c r="C3335" s="14">
        <f>'CLZ Pr'!H3335</f>
        <v>0</v>
      </c>
      <c r="D3335">
        <f>'CLZ Pr'!W3335</f>
        <v>0</v>
      </c>
      <c r="E3335">
        <f>'CLZ Pr'!B3335</f>
        <v>0</v>
      </c>
      <c r="F3335">
        <f>'CLZ Pr'!N3335</f>
        <v>0</v>
      </c>
      <c r="G3335">
        <f>'CLZ Pr'!X3335</f>
        <v>0</v>
      </c>
      <c r="H3335">
        <f>'CLZ Pr'!E3335</f>
        <v>0</v>
      </c>
      <c r="I3335">
        <f>'CLZ Pr'!U3335</f>
        <v>0</v>
      </c>
    </row>
    <row r="3336" spans="1:9">
      <c r="A3336" s="13" t="str">
        <f>IF('CLZ Pr'!C3336 = "", "", 'CLZ Pr'!C3336)</f>
        <v/>
      </c>
      <c r="B3336">
        <f>'CLZ Pr'!O3336</f>
        <v>0</v>
      </c>
      <c r="C3336" s="14">
        <f>'CLZ Pr'!H3336</f>
        <v>0</v>
      </c>
      <c r="D3336">
        <f>'CLZ Pr'!W3336</f>
        <v>0</v>
      </c>
      <c r="E3336">
        <f>'CLZ Pr'!B3336</f>
        <v>0</v>
      </c>
      <c r="F3336">
        <f>'CLZ Pr'!N3336</f>
        <v>0</v>
      </c>
      <c r="G3336">
        <f>'CLZ Pr'!X3336</f>
        <v>0</v>
      </c>
      <c r="H3336">
        <f>'CLZ Pr'!E3336</f>
        <v>0</v>
      </c>
      <c r="I3336">
        <f>'CLZ Pr'!U3336</f>
        <v>0</v>
      </c>
    </row>
    <row r="3337" spans="1:9">
      <c r="A3337" s="13" t="str">
        <f>IF('CLZ Pr'!C3337 = "", "", 'CLZ Pr'!C3337)</f>
        <v/>
      </c>
      <c r="B3337">
        <f>'CLZ Pr'!O3337</f>
        <v>0</v>
      </c>
      <c r="C3337" s="14">
        <f>'CLZ Pr'!H3337</f>
        <v>0</v>
      </c>
      <c r="D3337">
        <f>'CLZ Pr'!W3337</f>
        <v>0</v>
      </c>
      <c r="E3337">
        <f>'CLZ Pr'!B3337</f>
        <v>0</v>
      </c>
      <c r="F3337">
        <f>'CLZ Pr'!N3337</f>
        <v>0</v>
      </c>
      <c r="G3337">
        <f>'CLZ Pr'!X3337</f>
        <v>0</v>
      </c>
      <c r="H3337">
        <f>'CLZ Pr'!E3337</f>
        <v>0</v>
      </c>
      <c r="I3337">
        <f>'CLZ Pr'!U3337</f>
        <v>0</v>
      </c>
    </row>
    <row r="3338" spans="1:9">
      <c r="A3338" s="13" t="str">
        <f>IF('CLZ Pr'!C3338 = "", "", 'CLZ Pr'!C3338)</f>
        <v/>
      </c>
      <c r="B3338">
        <f>'CLZ Pr'!O3338</f>
        <v>0</v>
      </c>
      <c r="C3338" s="14">
        <f>'CLZ Pr'!H3338</f>
        <v>0</v>
      </c>
      <c r="D3338">
        <f>'CLZ Pr'!W3338</f>
        <v>0</v>
      </c>
      <c r="E3338">
        <f>'CLZ Pr'!B3338</f>
        <v>0</v>
      </c>
      <c r="F3338">
        <f>'CLZ Pr'!N3338</f>
        <v>0</v>
      </c>
      <c r="G3338">
        <f>'CLZ Pr'!X3338</f>
        <v>0</v>
      </c>
      <c r="H3338">
        <f>'CLZ Pr'!E3338</f>
        <v>0</v>
      </c>
      <c r="I3338">
        <f>'CLZ Pr'!U3338</f>
        <v>0</v>
      </c>
    </row>
    <row r="3339" spans="1:9">
      <c r="A3339" s="13" t="str">
        <f>IF('CLZ Pr'!C3339 = "", "", 'CLZ Pr'!C3339)</f>
        <v/>
      </c>
      <c r="B3339">
        <f>'CLZ Pr'!O3339</f>
        <v>0</v>
      </c>
      <c r="C3339" s="14">
        <f>'CLZ Pr'!H3339</f>
        <v>0</v>
      </c>
      <c r="D3339">
        <f>'CLZ Pr'!W3339</f>
        <v>0</v>
      </c>
      <c r="E3339">
        <f>'CLZ Pr'!B3339</f>
        <v>0</v>
      </c>
      <c r="F3339">
        <f>'CLZ Pr'!N3339</f>
        <v>0</v>
      </c>
      <c r="G3339">
        <f>'CLZ Pr'!X3339</f>
        <v>0</v>
      </c>
      <c r="H3339">
        <f>'CLZ Pr'!E3339</f>
        <v>0</v>
      </c>
      <c r="I3339">
        <f>'CLZ Pr'!U3339</f>
        <v>0</v>
      </c>
    </row>
    <row r="3340" spans="1:9">
      <c r="A3340" s="13" t="str">
        <f>IF('CLZ Pr'!C3340 = "", "", 'CLZ Pr'!C3340)</f>
        <v/>
      </c>
      <c r="B3340">
        <f>'CLZ Pr'!O3340</f>
        <v>0</v>
      </c>
      <c r="C3340" s="14">
        <f>'CLZ Pr'!H3340</f>
        <v>0</v>
      </c>
      <c r="D3340">
        <f>'CLZ Pr'!W3340</f>
        <v>0</v>
      </c>
      <c r="E3340">
        <f>'CLZ Pr'!B3340</f>
        <v>0</v>
      </c>
      <c r="F3340">
        <f>'CLZ Pr'!N3340</f>
        <v>0</v>
      </c>
      <c r="G3340">
        <f>'CLZ Pr'!X3340</f>
        <v>0</v>
      </c>
      <c r="H3340">
        <f>'CLZ Pr'!E3340</f>
        <v>0</v>
      </c>
      <c r="I3340">
        <f>'CLZ Pr'!U3340</f>
        <v>0</v>
      </c>
    </row>
    <row r="3341" spans="1:9">
      <c r="A3341" s="13" t="str">
        <f>IF('CLZ Pr'!C3341 = "", "", 'CLZ Pr'!C3341)</f>
        <v/>
      </c>
      <c r="B3341">
        <f>'CLZ Pr'!O3341</f>
        <v>0</v>
      </c>
      <c r="C3341" s="14">
        <f>'CLZ Pr'!H3341</f>
        <v>0</v>
      </c>
      <c r="D3341">
        <f>'CLZ Pr'!W3341</f>
        <v>0</v>
      </c>
      <c r="E3341">
        <f>'CLZ Pr'!B3341</f>
        <v>0</v>
      </c>
      <c r="F3341">
        <f>'CLZ Pr'!N3341</f>
        <v>0</v>
      </c>
      <c r="G3341">
        <f>'CLZ Pr'!X3341</f>
        <v>0</v>
      </c>
      <c r="H3341">
        <f>'CLZ Pr'!E3341</f>
        <v>0</v>
      </c>
      <c r="I3341">
        <f>'CLZ Pr'!U3341</f>
        <v>0</v>
      </c>
    </row>
    <row r="3342" spans="1:9">
      <c r="A3342" s="13" t="str">
        <f>IF('CLZ Pr'!C3342 = "", "", 'CLZ Pr'!C3342)</f>
        <v/>
      </c>
      <c r="B3342">
        <f>'CLZ Pr'!O3342</f>
        <v>0</v>
      </c>
      <c r="C3342" s="14">
        <f>'CLZ Pr'!H3342</f>
        <v>0</v>
      </c>
      <c r="D3342">
        <f>'CLZ Pr'!W3342</f>
        <v>0</v>
      </c>
      <c r="E3342">
        <f>'CLZ Pr'!B3342</f>
        <v>0</v>
      </c>
      <c r="F3342">
        <f>'CLZ Pr'!N3342</f>
        <v>0</v>
      </c>
      <c r="G3342">
        <f>'CLZ Pr'!X3342</f>
        <v>0</v>
      </c>
      <c r="H3342">
        <f>'CLZ Pr'!E3342</f>
        <v>0</v>
      </c>
      <c r="I3342">
        <f>'CLZ Pr'!U3342</f>
        <v>0</v>
      </c>
    </row>
    <row r="3343" spans="1:9">
      <c r="A3343" s="13" t="str">
        <f>IF('CLZ Pr'!C3343 = "", "", 'CLZ Pr'!C3343)</f>
        <v/>
      </c>
      <c r="B3343">
        <f>'CLZ Pr'!O3343</f>
        <v>0</v>
      </c>
      <c r="C3343" s="14">
        <f>'CLZ Pr'!H3343</f>
        <v>0</v>
      </c>
      <c r="D3343">
        <f>'CLZ Pr'!W3343</f>
        <v>0</v>
      </c>
      <c r="E3343">
        <f>'CLZ Pr'!B3343</f>
        <v>0</v>
      </c>
      <c r="F3343">
        <f>'CLZ Pr'!N3343</f>
        <v>0</v>
      </c>
      <c r="G3343">
        <f>'CLZ Pr'!X3343</f>
        <v>0</v>
      </c>
      <c r="H3343">
        <f>'CLZ Pr'!E3343</f>
        <v>0</v>
      </c>
      <c r="I3343">
        <f>'CLZ Pr'!U3343</f>
        <v>0</v>
      </c>
    </row>
    <row r="3344" spans="1:9">
      <c r="A3344" s="13" t="str">
        <f>IF('CLZ Pr'!C3344 = "", "", 'CLZ Pr'!C3344)</f>
        <v/>
      </c>
      <c r="B3344">
        <f>'CLZ Pr'!O3344</f>
        <v>0</v>
      </c>
      <c r="C3344" s="14">
        <f>'CLZ Pr'!H3344</f>
        <v>0</v>
      </c>
      <c r="D3344">
        <f>'CLZ Pr'!W3344</f>
        <v>0</v>
      </c>
      <c r="E3344">
        <f>'CLZ Pr'!B3344</f>
        <v>0</v>
      </c>
      <c r="F3344">
        <f>'CLZ Pr'!N3344</f>
        <v>0</v>
      </c>
      <c r="G3344">
        <f>'CLZ Pr'!X3344</f>
        <v>0</v>
      </c>
      <c r="H3344">
        <f>'CLZ Pr'!E3344</f>
        <v>0</v>
      </c>
      <c r="I3344">
        <f>'CLZ Pr'!U3344</f>
        <v>0</v>
      </c>
    </row>
    <row r="3345" spans="1:9">
      <c r="A3345" s="13" t="str">
        <f>IF('CLZ Pr'!C3345 = "", "", 'CLZ Pr'!C3345)</f>
        <v/>
      </c>
      <c r="B3345">
        <f>'CLZ Pr'!O3345</f>
        <v>0</v>
      </c>
      <c r="C3345" s="14">
        <f>'CLZ Pr'!H3345</f>
        <v>0</v>
      </c>
      <c r="D3345">
        <f>'CLZ Pr'!W3345</f>
        <v>0</v>
      </c>
      <c r="E3345">
        <f>'CLZ Pr'!B3345</f>
        <v>0</v>
      </c>
      <c r="F3345">
        <f>'CLZ Pr'!N3345</f>
        <v>0</v>
      </c>
      <c r="G3345">
        <f>'CLZ Pr'!X3345</f>
        <v>0</v>
      </c>
      <c r="H3345">
        <f>'CLZ Pr'!E3345</f>
        <v>0</v>
      </c>
      <c r="I3345">
        <f>'CLZ Pr'!U3345</f>
        <v>0</v>
      </c>
    </row>
    <row r="3346" spans="1:9">
      <c r="A3346" s="13" t="str">
        <f>IF('CLZ Pr'!C3346 = "", "", 'CLZ Pr'!C3346)</f>
        <v/>
      </c>
      <c r="B3346">
        <f>'CLZ Pr'!O3346</f>
        <v>0</v>
      </c>
      <c r="C3346" s="14">
        <f>'CLZ Pr'!H3346</f>
        <v>0</v>
      </c>
      <c r="D3346">
        <f>'CLZ Pr'!W3346</f>
        <v>0</v>
      </c>
      <c r="E3346">
        <f>'CLZ Pr'!B3346</f>
        <v>0</v>
      </c>
      <c r="F3346">
        <f>'CLZ Pr'!N3346</f>
        <v>0</v>
      </c>
      <c r="G3346">
        <f>'CLZ Pr'!X3346</f>
        <v>0</v>
      </c>
      <c r="H3346">
        <f>'CLZ Pr'!E3346</f>
        <v>0</v>
      </c>
      <c r="I3346">
        <f>'CLZ Pr'!U3346</f>
        <v>0</v>
      </c>
    </row>
    <row r="3347" spans="1:9">
      <c r="A3347" s="13" t="str">
        <f>IF('CLZ Pr'!C3347 = "", "", 'CLZ Pr'!C3347)</f>
        <v/>
      </c>
      <c r="B3347">
        <f>'CLZ Pr'!O3347</f>
        <v>0</v>
      </c>
      <c r="C3347" s="14">
        <f>'CLZ Pr'!H3347</f>
        <v>0</v>
      </c>
      <c r="D3347">
        <f>'CLZ Pr'!W3347</f>
        <v>0</v>
      </c>
      <c r="E3347">
        <f>'CLZ Pr'!B3347</f>
        <v>0</v>
      </c>
      <c r="F3347">
        <f>'CLZ Pr'!N3347</f>
        <v>0</v>
      </c>
      <c r="G3347">
        <f>'CLZ Pr'!X3347</f>
        <v>0</v>
      </c>
      <c r="H3347">
        <f>'CLZ Pr'!E3347</f>
        <v>0</v>
      </c>
      <c r="I3347">
        <f>'CLZ Pr'!U3347</f>
        <v>0</v>
      </c>
    </row>
    <row r="3348" spans="1:9">
      <c r="A3348" s="13" t="str">
        <f>IF('CLZ Pr'!C3348 = "", "", 'CLZ Pr'!C3348)</f>
        <v/>
      </c>
      <c r="B3348">
        <f>'CLZ Pr'!O3348</f>
        <v>0</v>
      </c>
      <c r="C3348" s="14">
        <f>'CLZ Pr'!H3348</f>
        <v>0</v>
      </c>
      <c r="D3348">
        <f>'CLZ Pr'!W3348</f>
        <v>0</v>
      </c>
      <c r="E3348">
        <f>'CLZ Pr'!B3348</f>
        <v>0</v>
      </c>
      <c r="F3348">
        <f>'CLZ Pr'!N3348</f>
        <v>0</v>
      </c>
      <c r="G3348">
        <f>'CLZ Pr'!X3348</f>
        <v>0</v>
      </c>
      <c r="H3348">
        <f>'CLZ Pr'!E3348</f>
        <v>0</v>
      </c>
      <c r="I3348">
        <f>'CLZ Pr'!U3348</f>
        <v>0</v>
      </c>
    </row>
    <row r="3349" spans="1:9">
      <c r="A3349" s="13" t="str">
        <f>IF('CLZ Pr'!C3349 = "", "", 'CLZ Pr'!C3349)</f>
        <v/>
      </c>
      <c r="B3349">
        <f>'CLZ Pr'!O3349</f>
        <v>0</v>
      </c>
      <c r="C3349" s="14">
        <f>'CLZ Pr'!H3349</f>
        <v>0</v>
      </c>
      <c r="D3349">
        <f>'CLZ Pr'!W3349</f>
        <v>0</v>
      </c>
      <c r="E3349">
        <f>'CLZ Pr'!B3349</f>
        <v>0</v>
      </c>
      <c r="F3349">
        <f>'CLZ Pr'!N3349</f>
        <v>0</v>
      </c>
      <c r="G3349">
        <f>'CLZ Pr'!X3349</f>
        <v>0</v>
      </c>
      <c r="H3349">
        <f>'CLZ Pr'!E3349</f>
        <v>0</v>
      </c>
      <c r="I3349">
        <f>'CLZ Pr'!U3349</f>
        <v>0</v>
      </c>
    </row>
    <row r="3350" spans="1:9">
      <c r="A3350" s="13" t="str">
        <f>IF('CLZ Pr'!C3350 = "", "", 'CLZ Pr'!C3350)</f>
        <v/>
      </c>
      <c r="B3350">
        <f>'CLZ Pr'!O3350</f>
        <v>0</v>
      </c>
      <c r="C3350" s="14">
        <f>'CLZ Pr'!H3350</f>
        <v>0</v>
      </c>
      <c r="D3350">
        <f>'CLZ Pr'!W3350</f>
        <v>0</v>
      </c>
      <c r="E3350">
        <f>'CLZ Pr'!B3350</f>
        <v>0</v>
      </c>
      <c r="F3350">
        <f>'CLZ Pr'!N3350</f>
        <v>0</v>
      </c>
      <c r="G3350">
        <f>'CLZ Pr'!X3350</f>
        <v>0</v>
      </c>
      <c r="H3350">
        <f>'CLZ Pr'!E3350</f>
        <v>0</v>
      </c>
      <c r="I3350">
        <f>'CLZ Pr'!U3350</f>
        <v>0</v>
      </c>
    </row>
    <row r="3351" spans="1:9">
      <c r="A3351" s="13" t="str">
        <f>IF('CLZ Pr'!C3351 = "", "", 'CLZ Pr'!C3351)</f>
        <v/>
      </c>
      <c r="B3351">
        <f>'CLZ Pr'!O3351</f>
        <v>0</v>
      </c>
      <c r="C3351" s="14">
        <f>'CLZ Pr'!H3351</f>
        <v>0</v>
      </c>
      <c r="D3351">
        <f>'CLZ Pr'!W3351</f>
        <v>0</v>
      </c>
      <c r="E3351">
        <f>'CLZ Pr'!B3351</f>
        <v>0</v>
      </c>
      <c r="F3351">
        <f>'CLZ Pr'!N3351</f>
        <v>0</v>
      </c>
      <c r="G3351">
        <f>'CLZ Pr'!X3351</f>
        <v>0</v>
      </c>
      <c r="H3351">
        <f>'CLZ Pr'!E3351</f>
        <v>0</v>
      </c>
      <c r="I3351">
        <f>'CLZ Pr'!U3351</f>
        <v>0</v>
      </c>
    </row>
    <row r="3352" spans="1:9">
      <c r="A3352" s="13" t="str">
        <f>IF('CLZ Pr'!C3352 = "", "", 'CLZ Pr'!C3352)</f>
        <v/>
      </c>
      <c r="B3352">
        <f>'CLZ Pr'!O3352</f>
        <v>0</v>
      </c>
      <c r="C3352" s="14">
        <f>'CLZ Pr'!H3352</f>
        <v>0</v>
      </c>
      <c r="D3352">
        <f>'CLZ Pr'!W3352</f>
        <v>0</v>
      </c>
      <c r="E3352">
        <f>'CLZ Pr'!B3352</f>
        <v>0</v>
      </c>
      <c r="F3352">
        <f>'CLZ Pr'!N3352</f>
        <v>0</v>
      </c>
      <c r="G3352">
        <f>'CLZ Pr'!X3352</f>
        <v>0</v>
      </c>
      <c r="H3352">
        <f>'CLZ Pr'!E3352</f>
        <v>0</v>
      </c>
      <c r="I3352">
        <f>'CLZ Pr'!U3352</f>
        <v>0</v>
      </c>
    </row>
    <row r="3353" spans="1:9">
      <c r="A3353" s="13" t="str">
        <f>IF('CLZ Pr'!C3353 = "", "", 'CLZ Pr'!C3353)</f>
        <v/>
      </c>
      <c r="B3353">
        <f>'CLZ Pr'!O3353</f>
        <v>0</v>
      </c>
      <c r="C3353" s="14">
        <f>'CLZ Pr'!H3353</f>
        <v>0</v>
      </c>
      <c r="D3353">
        <f>'CLZ Pr'!W3353</f>
        <v>0</v>
      </c>
      <c r="E3353">
        <f>'CLZ Pr'!B3353</f>
        <v>0</v>
      </c>
      <c r="F3353">
        <f>'CLZ Pr'!N3353</f>
        <v>0</v>
      </c>
      <c r="G3353">
        <f>'CLZ Pr'!X3353</f>
        <v>0</v>
      </c>
      <c r="H3353">
        <f>'CLZ Pr'!E3353</f>
        <v>0</v>
      </c>
      <c r="I3353">
        <f>'CLZ Pr'!U3353</f>
        <v>0</v>
      </c>
    </row>
    <row r="3354" spans="1:9">
      <c r="A3354" s="13" t="str">
        <f>IF('CLZ Pr'!C3354 = "", "", 'CLZ Pr'!C3354)</f>
        <v/>
      </c>
      <c r="B3354">
        <f>'CLZ Pr'!O3354</f>
        <v>0</v>
      </c>
      <c r="C3354" s="14">
        <f>'CLZ Pr'!H3354</f>
        <v>0</v>
      </c>
      <c r="D3354">
        <f>'CLZ Pr'!W3354</f>
        <v>0</v>
      </c>
      <c r="E3354">
        <f>'CLZ Pr'!B3354</f>
        <v>0</v>
      </c>
      <c r="F3354">
        <f>'CLZ Pr'!N3354</f>
        <v>0</v>
      </c>
      <c r="G3354">
        <f>'CLZ Pr'!X3354</f>
        <v>0</v>
      </c>
      <c r="H3354">
        <f>'CLZ Pr'!E3354</f>
        <v>0</v>
      </c>
      <c r="I3354">
        <f>'CLZ Pr'!U3354</f>
        <v>0</v>
      </c>
    </row>
    <row r="3355" spans="1:9">
      <c r="A3355" s="13" t="str">
        <f>IF('CLZ Pr'!C3355 = "", "", 'CLZ Pr'!C3355)</f>
        <v/>
      </c>
      <c r="B3355">
        <f>'CLZ Pr'!O3355</f>
        <v>0</v>
      </c>
      <c r="C3355" s="14">
        <f>'CLZ Pr'!H3355</f>
        <v>0</v>
      </c>
      <c r="D3355">
        <f>'CLZ Pr'!W3355</f>
        <v>0</v>
      </c>
      <c r="E3355">
        <f>'CLZ Pr'!B3355</f>
        <v>0</v>
      </c>
      <c r="F3355">
        <f>'CLZ Pr'!N3355</f>
        <v>0</v>
      </c>
      <c r="G3355">
        <f>'CLZ Pr'!X3355</f>
        <v>0</v>
      </c>
      <c r="H3355">
        <f>'CLZ Pr'!E3355</f>
        <v>0</v>
      </c>
      <c r="I3355">
        <f>'CLZ Pr'!U3355</f>
        <v>0</v>
      </c>
    </row>
    <row r="3356" spans="1:9">
      <c r="A3356" s="13" t="str">
        <f>IF('CLZ Pr'!C3356 = "", "", 'CLZ Pr'!C3356)</f>
        <v/>
      </c>
      <c r="B3356">
        <f>'CLZ Pr'!O3356</f>
        <v>0</v>
      </c>
      <c r="C3356" s="14">
        <f>'CLZ Pr'!H3356</f>
        <v>0</v>
      </c>
      <c r="D3356">
        <f>'CLZ Pr'!W3356</f>
        <v>0</v>
      </c>
      <c r="E3356">
        <f>'CLZ Pr'!B3356</f>
        <v>0</v>
      </c>
      <c r="F3356">
        <f>'CLZ Pr'!N3356</f>
        <v>0</v>
      </c>
      <c r="G3356">
        <f>'CLZ Pr'!X3356</f>
        <v>0</v>
      </c>
      <c r="H3356">
        <f>'CLZ Pr'!E3356</f>
        <v>0</v>
      </c>
      <c r="I3356">
        <f>'CLZ Pr'!U3356</f>
        <v>0</v>
      </c>
    </row>
    <row r="3357" spans="1:9">
      <c r="A3357" s="13" t="str">
        <f>IF('CLZ Pr'!C3357 = "", "", 'CLZ Pr'!C3357)</f>
        <v/>
      </c>
      <c r="B3357">
        <f>'CLZ Pr'!O3357</f>
        <v>0</v>
      </c>
      <c r="C3357" s="14">
        <f>'CLZ Pr'!H3357</f>
        <v>0</v>
      </c>
      <c r="D3357">
        <f>'CLZ Pr'!W3357</f>
        <v>0</v>
      </c>
      <c r="E3357">
        <f>'CLZ Pr'!B3357</f>
        <v>0</v>
      </c>
      <c r="F3357">
        <f>'CLZ Pr'!N3357</f>
        <v>0</v>
      </c>
      <c r="G3357">
        <f>'CLZ Pr'!X3357</f>
        <v>0</v>
      </c>
      <c r="H3357">
        <f>'CLZ Pr'!E3357</f>
        <v>0</v>
      </c>
      <c r="I3357">
        <f>'CLZ Pr'!U3357</f>
        <v>0</v>
      </c>
    </row>
    <row r="3358" spans="1:9">
      <c r="A3358" s="13" t="str">
        <f>IF('CLZ Pr'!C3358 = "", "", 'CLZ Pr'!C3358)</f>
        <v/>
      </c>
      <c r="B3358">
        <f>'CLZ Pr'!O3358</f>
        <v>0</v>
      </c>
      <c r="C3358" s="14">
        <f>'CLZ Pr'!H3358</f>
        <v>0</v>
      </c>
      <c r="D3358">
        <f>'CLZ Pr'!W3358</f>
        <v>0</v>
      </c>
      <c r="E3358">
        <f>'CLZ Pr'!B3358</f>
        <v>0</v>
      </c>
      <c r="F3358">
        <f>'CLZ Pr'!N3358</f>
        <v>0</v>
      </c>
      <c r="G3358">
        <f>'CLZ Pr'!X3358</f>
        <v>0</v>
      </c>
      <c r="H3358">
        <f>'CLZ Pr'!E3358</f>
        <v>0</v>
      </c>
      <c r="I3358">
        <f>'CLZ Pr'!U3358</f>
        <v>0</v>
      </c>
    </row>
    <row r="3359" spans="1:9">
      <c r="A3359" s="13" t="str">
        <f>IF('CLZ Pr'!C3359 = "", "", 'CLZ Pr'!C3359)</f>
        <v/>
      </c>
      <c r="B3359">
        <f>'CLZ Pr'!O3359</f>
        <v>0</v>
      </c>
      <c r="C3359" s="14">
        <f>'CLZ Pr'!H3359</f>
        <v>0</v>
      </c>
      <c r="D3359">
        <f>'CLZ Pr'!W3359</f>
        <v>0</v>
      </c>
      <c r="E3359">
        <f>'CLZ Pr'!B3359</f>
        <v>0</v>
      </c>
      <c r="F3359">
        <f>'CLZ Pr'!N3359</f>
        <v>0</v>
      </c>
      <c r="G3359">
        <f>'CLZ Pr'!X3359</f>
        <v>0</v>
      </c>
      <c r="H3359">
        <f>'CLZ Pr'!E3359</f>
        <v>0</v>
      </c>
      <c r="I3359">
        <f>'CLZ Pr'!U3359</f>
        <v>0</v>
      </c>
    </row>
    <row r="3360" spans="1:9">
      <c r="A3360" s="13" t="str">
        <f>IF('CLZ Pr'!C3360 = "", "", 'CLZ Pr'!C3360)</f>
        <v/>
      </c>
      <c r="B3360">
        <f>'CLZ Pr'!O3360</f>
        <v>0</v>
      </c>
      <c r="C3360" s="14">
        <f>'CLZ Pr'!H3360</f>
        <v>0</v>
      </c>
      <c r="D3360">
        <f>'CLZ Pr'!W3360</f>
        <v>0</v>
      </c>
      <c r="E3360">
        <f>'CLZ Pr'!B3360</f>
        <v>0</v>
      </c>
      <c r="F3360">
        <f>'CLZ Pr'!N3360</f>
        <v>0</v>
      </c>
      <c r="G3360">
        <f>'CLZ Pr'!X3360</f>
        <v>0</v>
      </c>
      <c r="H3360">
        <f>'CLZ Pr'!E3360</f>
        <v>0</v>
      </c>
      <c r="I3360">
        <f>'CLZ Pr'!U3360</f>
        <v>0</v>
      </c>
    </row>
    <row r="3361" spans="1:9">
      <c r="A3361" s="13" t="str">
        <f>IF('CLZ Pr'!C3361 = "", "", 'CLZ Pr'!C3361)</f>
        <v/>
      </c>
      <c r="B3361">
        <f>'CLZ Pr'!O3361</f>
        <v>0</v>
      </c>
      <c r="C3361" s="14">
        <f>'CLZ Pr'!H3361</f>
        <v>0</v>
      </c>
      <c r="D3361">
        <f>'CLZ Pr'!W3361</f>
        <v>0</v>
      </c>
      <c r="E3361">
        <f>'CLZ Pr'!B3361</f>
        <v>0</v>
      </c>
      <c r="F3361">
        <f>'CLZ Pr'!N3361</f>
        <v>0</v>
      </c>
      <c r="G3361">
        <f>'CLZ Pr'!X3361</f>
        <v>0</v>
      </c>
      <c r="H3361">
        <f>'CLZ Pr'!E3361</f>
        <v>0</v>
      </c>
      <c r="I3361">
        <f>'CLZ Pr'!U3361</f>
        <v>0</v>
      </c>
    </row>
    <row r="3362" spans="1:9">
      <c r="A3362" s="13" t="str">
        <f>IF('CLZ Pr'!C3362 = "", "", 'CLZ Pr'!C3362)</f>
        <v/>
      </c>
      <c r="B3362">
        <f>'CLZ Pr'!O3362</f>
        <v>0</v>
      </c>
      <c r="C3362" s="14">
        <f>'CLZ Pr'!H3362</f>
        <v>0</v>
      </c>
      <c r="D3362">
        <f>'CLZ Pr'!W3362</f>
        <v>0</v>
      </c>
      <c r="E3362">
        <f>'CLZ Pr'!B3362</f>
        <v>0</v>
      </c>
      <c r="F3362">
        <f>'CLZ Pr'!N3362</f>
        <v>0</v>
      </c>
      <c r="G3362">
        <f>'CLZ Pr'!X3362</f>
        <v>0</v>
      </c>
      <c r="H3362">
        <f>'CLZ Pr'!E3362</f>
        <v>0</v>
      </c>
      <c r="I3362">
        <f>'CLZ Pr'!U3362</f>
        <v>0</v>
      </c>
    </row>
    <row r="3363" spans="1:9">
      <c r="A3363" s="13" t="str">
        <f>IF('CLZ Pr'!C3363 = "", "", 'CLZ Pr'!C3363)</f>
        <v/>
      </c>
      <c r="B3363">
        <f>'CLZ Pr'!O3363</f>
        <v>0</v>
      </c>
      <c r="C3363" s="14">
        <f>'CLZ Pr'!H3363</f>
        <v>0</v>
      </c>
      <c r="D3363">
        <f>'CLZ Pr'!W3363</f>
        <v>0</v>
      </c>
      <c r="E3363">
        <f>'CLZ Pr'!B3363</f>
        <v>0</v>
      </c>
      <c r="F3363">
        <f>'CLZ Pr'!N3363</f>
        <v>0</v>
      </c>
      <c r="G3363">
        <f>'CLZ Pr'!X3363</f>
        <v>0</v>
      </c>
      <c r="H3363">
        <f>'CLZ Pr'!E3363</f>
        <v>0</v>
      </c>
      <c r="I3363">
        <f>'CLZ Pr'!U3363</f>
        <v>0</v>
      </c>
    </row>
    <row r="3364" spans="1:9">
      <c r="A3364" s="13" t="str">
        <f>IF('CLZ Pr'!C3364 = "", "", 'CLZ Pr'!C3364)</f>
        <v/>
      </c>
      <c r="B3364">
        <f>'CLZ Pr'!O3364</f>
        <v>0</v>
      </c>
      <c r="C3364" s="14">
        <f>'CLZ Pr'!H3364</f>
        <v>0</v>
      </c>
      <c r="D3364">
        <f>'CLZ Pr'!W3364</f>
        <v>0</v>
      </c>
      <c r="E3364">
        <f>'CLZ Pr'!B3364</f>
        <v>0</v>
      </c>
      <c r="F3364">
        <f>'CLZ Pr'!N3364</f>
        <v>0</v>
      </c>
      <c r="G3364">
        <f>'CLZ Pr'!X3364</f>
        <v>0</v>
      </c>
      <c r="H3364">
        <f>'CLZ Pr'!E3364</f>
        <v>0</v>
      </c>
      <c r="I3364">
        <f>'CLZ Pr'!U3364</f>
        <v>0</v>
      </c>
    </row>
    <row r="3365" spans="1:9">
      <c r="A3365" s="13" t="str">
        <f>IF('CLZ Pr'!C3365 = "", "", 'CLZ Pr'!C3365)</f>
        <v/>
      </c>
      <c r="B3365">
        <f>'CLZ Pr'!O3365</f>
        <v>0</v>
      </c>
      <c r="C3365" s="14">
        <f>'CLZ Pr'!H3365</f>
        <v>0</v>
      </c>
      <c r="D3365">
        <f>'CLZ Pr'!W3365</f>
        <v>0</v>
      </c>
      <c r="E3365">
        <f>'CLZ Pr'!B3365</f>
        <v>0</v>
      </c>
      <c r="F3365">
        <f>'CLZ Pr'!N3365</f>
        <v>0</v>
      </c>
      <c r="G3365">
        <f>'CLZ Pr'!X3365</f>
        <v>0</v>
      </c>
      <c r="H3365">
        <f>'CLZ Pr'!E3365</f>
        <v>0</v>
      </c>
      <c r="I3365">
        <f>'CLZ Pr'!U3365</f>
        <v>0</v>
      </c>
    </row>
    <row r="3366" spans="1:9">
      <c r="A3366" s="13" t="str">
        <f>IF('CLZ Pr'!C3366 = "", "", 'CLZ Pr'!C3366)</f>
        <v/>
      </c>
      <c r="B3366">
        <f>'CLZ Pr'!O3366</f>
        <v>0</v>
      </c>
      <c r="C3366" s="14">
        <f>'CLZ Pr'!H3366</f>
        <v>0</v>
      </c>
      <c r="D3366">
        <f>'CLZ Pr'!W3366</f>
        <v>0</v>
      </c>
      <c r="E3366">
        <f>'CLZ Pr'!B3366</f>
        <v>0</v>
      </c>
      <c r="F3366">
        <f>'CLZ Pr'!N3366</f>
        <v>0</v>
      </c>
      <c r="G3366">
        <f>'CLZ Pr'!X3366</f>
        <v>0</v>
      </c>
      <c r="H3366">
        <f>'CLZ Pr'!E3366</f>
        <v>0</v>
      </c>
      <c r="I3366">
        <f>'CLZ Pr'!U3366</f>
        <v>0</v>
      </c>
    </row>
    <row r="3367" spans="1:9">
      <c r="A3367" s="13" t="str">
        <f>IF('CLZ Pr'!C3367 = "", "", 'CLZ Pr'!C3367)</f>
        <v/>
      </c>
      <c r="B3367">
        <f>'CLZ Pr'!O3367</f>
        <v>0</v>
      </c>
      <c r="C3367" s="14">
        <f>'CLZ Pr'!H3367</f>
        <v>0</v>
      </c>
      <c r="D3367">
        <f>'CLZ Pr'!W3367</f>
        <v>0</v>
      </c>
      <c r="E3367">
        <f>'CLZ Pr'!B3367</f>
        <v>0</v>
      </c>
      <c r="F3367">
        <f>'CLZ Pr'!N3367</f>
        <v>0</v>
      </c>
      <c r="G3367">
        <f>'CLZ Pr'!X3367</f>
        <v>0</v>
      </c>
      <c r="H3367">
        <f>'CLZ Pr'!E3367</f>
        <v>0</v>
      </c>
      <c r="I3367">
        <f>'CLZ Pr'!U3367</f>
        <v>0</v>
      </c>
    </row>
    <row r="3368" spans="1:9">
      <c r="A3368" s="13" t="str">
        <f>IF('CLZ Pr'!C3368 = "", "", 'CLZ Pr'!C3368)</f>
        <v/>
      </c>
      <c r="B3368">
        <f>'CLZ Pr'!O3368</f>
        <v>0</v>
      </c>
      <c r="C3368" s="14">
        <f>'CLZ Pr'!H3368</f>
        <v>0</v>
      </c>
      <c r="D3368">
        <f>'CLZ Pr'!W3368</f>
        <v>0</v>
      </c>
      <c r="E3368">
        <f>'CLZ Pr'!B3368</f>
        <v>0</v>
      </c>
      <c r="F3368">
        <f>'CLZ Pr'!N3368</f>
        <v>0</v>
      </c>
      <c r="G3368">
        <f>'CLZ Pr'!X3368</f>
        <v>0</v>
      </c>
      <c r="H3368">
        <f>'CLZ Pr'!E3368</f>
        <v>0</v>
      </c>
      <c r="I3368">
        <f>'CLZ Pr'!U3368</f>
        <v>0</v>
      </c>
    </row>
    <row r="3369" spans="1:9">
      <c r="A3369" s="13" t="str">
        <f>IF('CLZ Pr'!C3369 = "", "", 'CLZ Pr'!C3369)</f>
        <v/>
      </c>
      <c r="B3369">
        <f>'CLZ Pr'!O3369</f>
        <v>0</v>
      </c>
      <c r="C3369" s="14">
        <f>'CLZ Pr'!H3369</f>
        <v>0</v>
      </c>
      <c r="D3369">
        <f>'CLZ Pr'!W3369</f>
        <v>0</v>
      </c>
      <c r="E3369">
        <f>'CLZ Pr'!B3369</f>
        <v>0</v>
      </c>
      <c r="F3369">
        <f>'CLZ Pr'!N3369</f>
        <v>0</v>
      </c>
      <c r="G3369">
        <f>'CLZ Pr'!X3369</f>
        <v>0</v>
      </c>
      <c r="H3369">
        <f>'CLZ Pr'!E3369</f>
        <v>0</v>
      </c>
      <c r="I3369">
        <f>'CLZ Pr'!U3369</f>
        <v>0</v>
      </c>
    </row>
    <row r="3370" spans="1:9">
      <c r="A3370" s="13" t="str">
        <f>IF('CLZ Pr'!C3370 = "", "", 'CLZ Pr'!C3370)</f>
        <v/>
      </c>
      <c r="B3370">
        <f>'CLZ Pr'!O3370</f>
        <v>0</v>
      </c>
      <c r="C3370" s="14">
        <f>'CLZ Pr'!H3370</f>
        <v>0</v>
      </c>
      <c r="D3370">
        <f>'CLZ Pr'!W3370</f>
        <v>0</v>
      </c>
      <c r="E3370">
        <f>'CLZ Pr'!B3370</f>
        <v>0</v>
      </c>
      <c r="F3370">
        <f>'CLZ Pr'!N3370</f>
        <v>0</v>
      </c>
      <c r="G3370">
        <f>'CLZ Pr'!X3370</f>
        <v>0</v>
      </c>
      <c r="H3370">
        <f>'CLZ Pr'!E3370</f>
        <v>0</v>
      </c>
      <c r="I3370">
        <f>'CLZ Pr'!U3370</f>
        <v>0</v>
      </c>
    </row>
    <row r="3371" spans="1:9">
      <c r="A3371" s="13" t="str">
        <f>IF('CLZ Pr'!C3371 = "", "", 'CLZ Pr'!C3371)</f>
        <v/>
      </c>
      <c r="B3371">
        <f>'CLZ Pr'!O3371</f>
        <v>0</v>
      </c>
      <c r="C3371" s="14">
        <f>'CLZ Pr'!H3371</f>
        <v>0</v>
      </c>
      <c r="D3371">
        <f>'CLZ Pr'!W3371</f>
        <v>0</v>
      </c>
      <c r="E3371">
        <f>'CLZ Pr'!B3371</f>
        <v>0</v>
      </c>
      <c r="F3371">
        <f>'CLZ Pr'!N3371</f>
        <v>0</v>
      </c>
      <c r="G3371">
        <f>'CLZ Pr'!X3371</f>
        <v>0</v>
      </c>
      <c r="H3371">
        <f>'CLZ Pr'!E3371</f>
        <v>0</v>
      </c>
      <c r="I3371">
        <f>'CLZ Pr'!U3371</f>
        <v>0</v>
      </c>
    </row>
    <row r="3372" spans="1:9">
      <c r="A3372" s="13" t="str">
        <f>IF('CLZ Pr'!C3372 = "", "", 'CLZ Pr'!C3372)</f>
        <v/>
      </c>
      <c r="B3372">
        <f>'CLZ Pr'!O3372</f>
        <v>0</v>
      </c>
      <c r="C3372" s="14">
        <f>'CLZ Pr'!H3372</f>
        <v>0</v>
      </c>
      <c r="D3372">
        <f>'CLZ Pr'!W3372</f>
        <v>0</v>
      </c>
      <c r="E3372">
        <f>'CLZ Pr'!B3372</f>
        <v>0</v>
      </c>
      <c r="F3372">
        <f>'CLZ Pr'!N3372</f>
        <v>0</v>
      </c>
      <c r="G3372">
        <f>'CLZ Pr'!X3372</f>
        <v>0</v>
      </c>
      <c r="H3372">
        <f>'CLZ Pr'!E3372</f>
        <v>0</v>
      </c>
      <c r="I3372">
        <f>'CLZ Pr'!U3372</f>
        <v>0</v>
      </c>
    </row>
    <row r="3373" spans="1:9">
      <c r="A3373" s="13" t="str">
        <f>IF('CLZ Pr'!C3373 = "", "", 'CLZ Pr'!C3373)</f>
        <v/>
      </c>
      <c r="B3373">
        <f>'CLZ Pr'!O3373</f>
        <v>0</v>
      </c>
      <c r="C3373" s="14">
        <f>'CLZ Pr'!H3373</f>
        <v>0</v>
      </c>
      <c r="D3373">
        <f>'CLZ Pr'!W3373</f>
        <v>0</v>
      </c>
      <c r="E3373">
        <f>'CLZ Pr'!B3373</f>
        <v>0</v>
      </c>
      <c r="F3373">
        <f>'CLZ Pr'!N3373</f>
        <v>0</v>
      </c>
      <c r="G3373">
        <f>'CLZ Pr'!X3373</f>
        <v>0</v>
      </c>
      <c r="H3373">
        <f>'CLZ Pr'!E3373</f>
        <v>0</v>
      </c>
      <c r="I3373">
        <f>'CLZ Pr'!U3373</f>
        <v>0</v>
      </c>
    </row>
    <row r="3374" spans="1:9">
      <c r="A3374" s="13" t="str">
        <f>IF('CLZ Pr'!C3374 = "", "", 'CLZ Pr'!C3374)</f>
        <v/>
      </c>
      <c r="B3374">
        <f>'CLZ Pr'!O3374</f>
        <v>0</v>
      </c>
      <c r="C3374" s="14">
        <f>'CLZ Pr'!H3374</f>
        <v>0</v>
      </c>
      <c r="D3374">
        <f>'CLZ Pr'!W3374</f>
        <v>0</v>
      </c>
      <c r="E3374">
        <f>'CLZ Pr'!B3374</f>
        <v>0</v>
      </c>
      <c r="F3374">
        <f>'CLZ Pr'!N3374</f>
        <v>0</v>
      </c>
      <c r="G3374">
        <f>'CLZ Pr'!X3374</f>
        <v>0</v>
      </c>
      <c r="H3374">
        <f>'CLZ Pr'!E3374</f>
        <v>0</v>
      </c>
      <c r="I3374">
        <f>'CLZ Pr'!U3374</f>
        <v>0</v>
      </c>
    </row>
    <row r="3375" spans="1:9">
      <c r="A3375" s="13" t="str">
        <f>IF('CLZ Pr'!C3375 = "", "", 'CLZ Pr'!C3375)</f>
        <v/>
      </c>
      <c r="B3375">
        <f>'CLZ Pr'!O3375</f>
        <v>0</v>
      </c>
      <c r="C3375" s="14">
        <f>'CLZ Pr'!H3375</f>
        <v>0</v>
      </c>
      <c r="D3375">
        <f>'CLZ Pr'!W3375</f>
        <v>0</v>
      </c>
      <c r="E3375">
        <f>'CLZ Pr'!B3375</f>
        <v>0</v>
      </c>
      <c r="F3375">
        <f>'CLZ Pr'!N3375</f>
        <v>0</v>
      </c>
      <c r="G3375">
        <f>'CLZ Pr'!X3375</f>
        <v>0</v>
      </c>
      <c r="H3375">
        <f>'CLZ Pr'!E3375</f>
        <v>0</v>
      </c>
      <c r="I3375">
        <f>'CLZ Pr'!U3375</f>
        <v>0</v>
      </c>
    </row>
    <row r="3376" spans="1:9">
      <c r="A3376" s="13" t="str">
        <f>IF('CLZ Pr'!C3376 = "", "", 'CLZ Pr'!C3376)</f>
        <v/>
      </c>
      <c r="B3376">
        <f>'CLZ Pr'!O3376</f>
        <v>0</v>
      </c>
      <c r="C3376" s="14">
        <f>'CLZ Pr'!H3376</f>
        <v>0</v>
      </c>
      <c r="D3376">
        <f>'CLZ Pr'!W3376</f>
        <v>0</v>
      </c>
      <c r="E3376">
        <f>'CLZ Pr'!B3376</f>
        <v>0</v>
      </c>
      <c r="F3376">
        <f>'CLZ Pr'!N3376</f>
        <v>0</v>
      </c>
      <c r="G3376">
        <f>'CLZ Pr'!X3376</f>
        <v>0</v>
      </c>
      <c r="H3376">
        <f>'CLZ Pr'!E3376</f>
        <v>0</v>
      </c>
      <c r="I3376">
        <f>'CLZ Pr'!U3376</f>
        <v>0</v>
      </c>
    </row>
    <row r="3377" spans="1:9">
      <c r="A3377" s="13" t="str">
        <f>IF('CLZ Pr'!C3377 = "", "", 'CLZ Pr'!C3377)</f>
        <v/>
      </c>
      <c r="B3377">
        <f>'CLZ Pr'!O3377</f>
        <v>0</v>
      </c>
      <c r="C3377" s="14">
        <f>'CLZ Pr'!H3377</f>
        <v>0</v>
      </c>
      <c r="D3377">
        <f>'CLZ Pr'!W3377</f>
        <v>0</v>
      </c>
      <c r="E3377">
        <f>'CLZ Pr'!B3377</f>
        <v>0</v>
      </c>
      <c r="F3377">
        <f>'CLZ Pr'!N3377</f>
        <v>0</v>
      </c>
      <c r="G3377">
        <f>'CLZ Pr'!X3377</f>
        <v>0</v>
      </c>
      <c r="H3377">
        <f>'CLZ Pr'!E3377</f>
        <v>0</v>
      </c>
      <c r="I3377">
        <f>'CLZ Pr'!U3377</f>
        <v>0</v>
      </c>
    </row>
    <row r="3378" spans="1:9">
      <c r="A3378" s="13" t="str">
        <f>IF('CLZ Pr'!C3378 = "", "", 'CLZ Pr'!C3378)</f>
        <v/>
      </c>
      <c r="B3378">
        <f>'CLZ Pr'!O3378</f>
        <v>0</v>
      </c>
      <c r="C3378" s="14">
        <f>'CLZ Pr'!H3378</f>
        <v>0</v>
      </c>
      <c r="D3378">
        <f>'CLZ Pr'!W3378</f>
        <v>0</v>
      </c>
      <c r="E3378">
        <f>'CLZ Pr'!B3378</f>
        <v>0</v>
      </c>
      <c r="F3378">
        <f>'CLZ Pr'!N3378</f>
        <v>0</v>
      </c>
      <c r="G3378">
        <f>'CLZ Pr'!X3378</f>
        <v>0</v>
      </c>
      <c r="H3378">
        <f>'CLZ Pr'!E3378</f>
        <v>0</v>
      </c>
      <c r="I3378">
        <f>'CLZ Pr'!U3378</f>
        <v>0</v>
      </c>
    </row>
    <row r="3379" spans="1:9">
      <c r="A3379" s="13" t="str">
        <f>IF('CLZ Pr'!C3379 = "", "", 'CLZ Pr'!C3379)</f>
        <v/>
      </c>
      <c r="B3379">
        <f>'CLZ Pr'!O3379</f>
        <v>0</v>
      </c>
      <c r="C3379" s="14">
        <f>'CLZ Pr'!H3379</f>
        <v>0</v>
      </c>
      <c r="D3379">
        <f>'CLZ Pr'!W3379</f>
        <v>0</v>
      </c>
      <c r="E3379">
        <f>'CLZ Pr'!B3379</f>
        <v>0</v>
      </c>
      <c r="F3379">
        <f>'CLZ Pr'!N3379</f>
        <v>0</v>
      </c>
      <c r="G3379">
        <f>'CLZ Pr'!X3379</f>
        <v>0</v>
      </c>
      <c r="H3379">
        <f>'CLZ Pr'!E3379</f>
        <v>0</v>
      </c>
      <c r="I3379">
        <f>'CLZ Pr'!U3379</f>
        <v>0</v>
      </c>
    </row>
    <row r="3380" spans="1:9">
      <c r="A3380" s="13" t="str">
        <f>IF('CLZ Pr'!C3380 = "", "", 'CLZ Pr'!C3380)</f>
        <v/>
      </c>
      <c r="B3380">
        <f>'CLZ Pr'!O3380</f>
        <v>0</v>
      </c>
      <c r="C3380" s="14">
        <f>'CLZ Pr'!H3380</f>
        <v>0</v>
      </c>
      <c r="D3380">
        <f>'CLZ Pr'!W3380</f>
        <v>0</v>
      </c>
      <c r="E3380">
        <f>'CLZ Pr'!B3380</f>
        <v>0</v>
      </c>
      <c r="F3380">
        <f>'CLZ Pr'!N3380</f>
        <v>0</v>
      </c>
      <c r="G3380">
        <f>'CLZ Pr'!X3380</f>
        <v>0</v>
      </c>
      <c r="H3380">
        <f>'CLZ Pr'!E3380</f>
        <v>0</v>
      </c>
      <c r="I3380">
        <f>'CLZ Pr'!U3380</f>
        <v>0</v>
      </c>
    </row>
    <row r="3381" spans="1:9">
      <c r="A3381" s="13" t="str">
        <f>IF('CLZ Pr'!C3381 = "", "", 'CLZ Pr'!C3381)</f>
        <v/>
      </c>
      <c r="B3381">
        <f>'CLZ Pr'!O3381</f>
        <v>0</v>
      </c>
      <c r="C3381" s="14">
        <f>'CLZ Pr'!H3381</f>
        <v>0</v>
      </c>
      <c r="D3381">
        <f>'CLZ Pr'!W3381</f>
        <v>0</v>
      </c>
      <c r="E3381">
        <f>'CLZ Pr'!B3381</f>
        <v>0</v>
      </c>
      <c r="F3381">
        <f>'CLZ Pr'!N3381</f>
        <v>0</v>
      </c>
      <c r="G3381">
        <f>'CLZ Pr'!X3381</f>
        <v>0</v>
      </c>
      <c r="H3381">
        <f>'CLZ Pr'!E3381</f>
        <v>0</v>
      </c>
      <c r="I3381">
        <f>'CLZ Pr'!U3381</f>
        <v>0</v>
      </c>
    </row>
    <row r="3382" spans="1:9">
      <c r="A3382" s="13" t="str">
        <f>IF('CLZ Pr'!C3382 = "", "", 'CLZ Pr'!C3382)</f>
        <v/>
      </c>
      <c r="B3382">
        <f>'CLZ Pr'!O3382</f>
        <v>0</v>
      </c>
      <c r="C3382" s="14">
        <f>'CLZ Pr'!H3382</f>
        <v>0</v>
      </c>
      <c r="D3382">
        <f>'CLZ Pr'!W3382</f>
        <v>0</v>
      </c>
      <c r="E3382">
        <f>'CLZ Pr'!B3382</f>
        <v>0</v>
      </c>
      <c r="F3382">
        <f>'CLZ Pr'!N3382</f>
        <v>0</v>
      </c>
      <c r="G3382">
        <f>'CLZ Pr'!X3382</f>
        <v>0</v>
      </c>
      <c r="H3382">
        <f>'CLZ Pr'!E3382</f>
        <v>0</v>
      </c>
      <c r="I3382">
        <f>'CLZ Pr'!U3382</f>
        <v>0</v>
      </c>
    </row>
    <row r="3383" spans="1:9">
      <c r="A3383" s="13" t="str">
        <f>IF('CLZ Pr'!C3383 = "", "", 'CLZ Pr'!C3383)</f>
        <v/>
      </c>
      <c r="B3383">
        <f>'CLZ Pr'!O3383</f>
        <v>0</v>
      </c>
      <c r="C3383" s="14">
        <f>'CLZ Pr'!H3383</f>
        <v>0</v>
      </c>
      <c r="D3383">
        <f>'CLZ Pr'!W3383</f>
        <v>0</v>
      </c>
      <c r="E3383">
        <f>'CLZ Pr'!B3383</f>
        <v>0</v>
      </c>
      <c r="F3383">
        <f>'CLZ Pr'!N3383</f>
        <v>0</v>
      </c>
      <c r="G3383">
        <f>'CLZ Pr'!X3383</f>
        <v>0</v>
      </c>
      <c r="H3383">
        <f>'CLZ Pr'!E3383</f>
        <v>0</v>
      </c>
      <c r="I3383">
        <f>'CLZ Pr'!U3383</f>
        <v>0</v>
      </c>
    </row>
    <row r="3384" spans="1:9">
      <c r="A3384" s="13" t="str">
        <f>IF('CLZ Pr'!C3384 = "", "", 'CLZ Pr'!C3384)</f>
        <v/>
      </c>
      <c r="B3384">
        <f>'CLZ Pr'!O3384</f>
        <v>0</v>
      </c>
      <c r="C3384" s="14">
        <f>'CLZ Pr'!H3384</f>
        <v>0</v>
      </c>
      <c r="D3384">
        <f>'CLZ Pr'!W3384</f>
        <v>0</v>
      </c>
      <c r="E3384">
        <f>'CLZ Pr'!B3384</f>
        <v>0</v>
      </c>
      <c r="F3384">
        <f>'CLZ Pr'!N3384</f>
        <v>0</v>
      </c>
      <c r="G3384">
        <f>'CLZ Pr'!X3384</f>
        <v>0</v>
      </c>
      <c r="H3384">
        <f>'CLZ Pr'!E3384</f>
        <v>0</v>
      </c>
      <c r="I3384">
        <f>'CLZ Pr'!U3384</f>
        <v>0</v>
      </c>
    </row>
    <row r="3385" spans="1:9">
      <c r="A3385" s="13" t="str">
        <f>IF('CLZ Pr'!C3385 = "", "", 'CLZ Pr'!C3385)</f>
        <v/>
      </c>
      <c r="B3385">
        <f>'CLZ Pr'!O3385</f>
        <v>0</v>
      </c>
      <c r="C3385" s="14">
        <f>'CLZ Pr'!H3385</f>
        <v>0</v>
      </c>
      <c r="D3385">
        <f>'CLZ Pr'!W3385</f>
        <v>0</v>
      </c>
      <c r="E3385">
        <f>'CLZ Pr'!B3385</f>
        <v>0</v>
      </c>
      <c r="F3385">
        <f>'CLZ Pr'!N3385</f>
        <v>0</v>
      </c>
      <c r="G3385">
        <f>'CLZ Pr'!X3385</f>
        <v>0</v>
      </c>
      <c r="H3385">
        <f>'CLZ Pr'!E3385</f>
        <v>0</v>
      </c>
      <c r="I3385">
        <f>'CLZ Pr'!U3385</f>
        <v>0</v>
      </c>
    </row>
    <row r="3386" spans="1:9">
      <c r="A3386" s="13" t="str">
        <f>IF('CLZ Pr'!C3386 = "", "", 'CLZ Pr'!C3386)</f>
        <v/>
      </c>
      <c r="B3386">
        <f>'CLZ Pr'!O3386</f>
        <v>0</v>
      </c>
      <c r="C3386" s="14">
        <f>'CLZ Pr'!H3386</f>
        <v>0</v>
      </c>
      <c r="D3386">
        <f>'CLZ Pr'!W3386</f>
        <v>0</v>
      </c>
      <c r="E3386">
        <f>'CLZ Pr'!B3386</f>
        <v>0</v>
      </c>
      <c r="F3386">
        <f>'CLZ Pr'!N3386</f>
        <v>0</v>
      </c>
      <c r="G3386">
        <f>'CLZ Pr'!X3386</f>
        <v>0</v>
      </c>
      <c r="H3386">
        <f>'CLZ Pr'!E3386</f>
        <v>0</v>
      </c>
      <c r="I3386">
        <f>'CLZ Pr'!U3386</f>
        <v>0</v>
      </c>
    </row>
    <row r="3387" spans="1:9">
      <c r="A3387" s="13" t="str">
        <f>IF('CLZ Pr'!C3387 = "", "", 'CLZ Pr'!C3387)</f>
        <v/>
      </c>
      <c r="B3387">
        <f>'CLZ Pr'!O3387</f>
        <v>0</v>
      </c>
      <c r="C3387" s="14">
        <f>'CLZ Pr'!H3387</f>
        <v>0</v>
      </c>
      <c r="D3387">
        <f>'CLZ Pr'!W3387</f>
        <v>0</v>
      </c>
      <c r="E3387">
        <f>'CLZ Pr'!B3387</f>
        <v>0</v>
      </c>
      <c r="F3387">
        <f>'CLZ Pr'!N3387</f>
        <v>0</v>
      </c>
      <c r="G3387">
        <f>'CLZ Pr'!X3387</f>
        <v>0</v>
      </c>
      <c r="H3387">
        <f>'CLZ Pr'!E3387</f>
        <v>0</v>
      </c>
      <c r="I3387">
        <f>'CLZ Pr'!U3387</f>
        <v>0</v>
      </c>
    </row>
    <row r="3388" spans="1:9">
      <c r="A3388" s="13" t="str">
        <f>IF('CLZ Pr'!C3388 = "", "", 'CLZ Pr'!C3388)</f>
        <v/>
      </c>
      <c r="B3388">
        <f>'CLZ Pr'!O3388</f>
        <v>0</v>
      </c>
      <c r="C3388" s="14">
        <f>'CLZ Pr'!H3388</f>
        <v>0</v>
      </c>
      <c r="D3388">
        <f>'CLZ Pr'!W3388</f>
        <v>0</v>
      </c>
      <c r="E3388">
        <f>'CLZ Pr'!B3388</f>
        <v>0</v>
      </c>
      <c r="F3388">
        <f>'CLZ Pr'!N3388</f>
        <v>0</v>
      </c>
      <c r="G3388">
        <f>'CLZ Pr'!X3388</f>
        <v>0</v>
      </c>
      <c r="H3388">
        <f>'CLZ Pr'!E3388</f>
        <v>0</v>
      </c>
      <c r="I3388">
        <f>'CLZ Pr'!U3388</f>
        <v>0</v>
      </c>
    </row>
    <row r="3389" spans="1:9">
      <c r="A3389" s="13" t="str">
        <f>IF('CLZ Pr'!C3389 = "", "", 'CLZ Pr'!C3389)</f>
        <v/>
      </c>
      <c r="B3389">
        <f>'CLZ Pr'!O3389</f>
        <v>0</v>
      </c>
      <c r="C3389" s="14">
        <f>'CLZ Pr'!H3389</f>
        <v>0</v>
      </c>
      <c r="D3389">
        <f>'CLZ Pr'!W3389</f>
        <v>0</v>
      </c>
      <c r="E3389">
        <f>'CLZ Pr'!B3389</f>
        <v>0</v>
      </c>
      <c r="F3389">
        <f>'CLZ Pr'!N3389</f>
        <v>0</v>
      </c>
      <c r="G3389">
        <f>'CLZ Pr'!X3389</f>
        <v>0</v>
      </c>
      <c r="H3389">
        <f>'CLZ Pr'!E3389</f>
        <v>0</v>
      </c>
      <c r="I3389">
        <f>'CLZ Pr'!U3389</f>
        <v>0</v>
      </c>
    </row>
    <row r="3390" spans="1:9">
      <c r="A3390" s="13" t="str">
        <f>IF('CLZ Pr'!C3390 = "", "", 'CLZ Pr'!C3390)</f>
        <v/>
      </c>
      <c r="B3390">
        <f>'CLZ Pr'!O3390</f>
        <v>0</v>
      </c>
      <c r="C3390" s="14">
        <f>'CLZ Pr'!H3390</f>
        <v>0</v>
      </c>
      <c r="D3390">
        <f>'CLZ Pr'!W3390</f>
        <v>0</v>
      </c>
      <c r="E3390">
        <f>'CLZ Pr'!B3390</f>
        <v>0</v>
      </c>
      <c r="F3390">
        <f>'CLZ Pr'!N3390</f>
        <v>0</v>
      </c>
      <c r="G3390">
        <f>'CLZ Pr'!X3390</f>
        <v>0</v>
      </c>
      <c r="H3390">
        <f>'CLZ Pr'!E3390</f>
        <v>0</v>
      </c>
      <c r="I3390">
        <f>'CLZ Pr'!U3390</f>
        <v>0</v>
      </c>
    </row>
    <row r="3391" spans="1:9">
      <c r="A3391" s="13" t="str">
        <f>IF('CLZ Pr'!C3391 = "", "", 'CLZ Pr'!C3391)</f>
        <v/>
      </c>
      <c r="B3391">
        <f>'CLZ Pr'!O3391</f>
        <v>0</v>
      </c>
      <c r="C3391" s="14">
        <f>'CLZ Pr'!H3391</f>
        <v>0</v>
      </c>
      <c r="D3391">
        <f>'CLZ Pr'!W3391</f>
        <v>0</v>
      </c>
      <c r="E3391">
        <f>'CLZ Pr'!B3391</f>
        <v>0</v>
      </c>
      <c r="F3391">
        <f>'CLZ Pr'!N3391</f>
        <v>0</v>
      </c>
      <c r="G3391">
        <f>'CLZ Pr'!X3391</f>
        <v>0</v>
      </c>
      <c r="H3391">
        <f>'CLZ Pr'!E3391</f>
        <v>0</v>
      </c>
      <c r="I3391">
        <f>'CLZ Pr'!U3391</f>
        <v>0</v>
      </c>
    </row>
    <row r="3392" spans="1:9">
      <c r="A3392" s="13" t="str">
        <f>IF('CLZ Pr'!C3392 = "", "", 'CLZ Pr'!C3392)</f>
        <v/>
      </c>
      <c r="B3392">
        <f>'CLZ Pr'!O3392</f>
        <v>0</v>
      </c>
      <c r="C3392" s="14">
        <f>'CLZ Pr'!H3392</f>
        <v>0</v>
      </c>
      <c r="D3392">
        <f>'CLZ Pr'!W3392</f>
        <v>0</v>
      </c>
      <c r="E3392">
        <f>'CLZ Pr'!B3392</f>
        <v>0</v>
      </c>
      <c r="F3392">
        <f>'CLZ Pr'!N3392</f>
        <v>0</v>
      </c>
      <c r="G3392">
        <f>'CLZ Pr'!X3392</f>
        <v>0</v>
      </c>
      <c r="H3392">
        <f>'CLZ Pr'!E3392</f>
        <v>0</v>
      </c>
      <c r="I3392">
        <f>'CLZ Pr'!U3392</f>
        <v>0</v>
      </c>
    </row>
    <row r="3393" spans="1:9">
      <c r="A3393" s="13" t="str">
        <f>IF('CLZ Pr'!C3393 = "", "", 'CLZ Pr'!C3393)</f>
        <v/>
      </c>
      <c r="B3393">
        <f>'CLZ Pr'!O3393</f>
        <v>0</v>
      </c>
      <c r="C3393" s="14">
        <f>'CLZ Pr'!H3393</f>
        <v>0</v>
      </c>
      <c r="D3393">
        <f>'CLZ Pr'!W3393</f>
        <v>0</v>
      </c>
      <c r="E3393">
        <f>'CLZ Pr'!B3393</f>
        <v>0</v>
      </c>
      <c r="F3393">
        <f>'CLZ Pr'!N3393</f>
        <v>0</v>
      </c>
      <c r="G3393">
        <f>'CLZ Pr'!X3393</f>
        <v>0</v>
      </c>
      <c r="H3393">
        <f>'CLZ Pr'!E3393</f>
        <v>0</v>
      </c>
      <c r="I3393">
        <f>'CLZ Pr'!U3393</f>
        <v>0</v>
      </c>
    </row>
    <row r="3394" spans="1:9">
      <c r="A3394" s="13" t="str">
        <f>IF('CLZ Pr'!C3394 = "", "", 'CLZ Pr'!C3394)</f>
        <v/>
      </c>
      <c r="B3394">
        <f>'CLZ Pr'!O3394</f>
        <v>0</v>
      </c>
      <c r="C3394" s="14">
        <f>'CLZ Pr'!H3394</f>
        <v>0</v>
      </c>
      <c r="D3394">
        <f>'CLZ Pr'!W3394</f>
        <v>0</v>
      </c>
      <c r="E3394">
        <f>'CLZ Pr'!B3394</f>
        <v>0</v>
      </c>
      <c r="F3394">
        <f>'CLZ Pr'!N3394</f>
        <v>0</v>
      </c>
      <c r="G3394">
        <f>'CLZ Pr'!X3394</f>
        <v>0</v>
      </c>
      <c r="H3394">
        <f>'CLZ Pr'!E3394</f>
        <v>0</v>
      </c>
      <c r="I3394">
        <f>'CLZ Pr'!U3394</f>
        <v>0</v>
      </c>
    </row>
    <row r="3395" spans="1:9">
      <c r="A3395" s="13" t="str">
        <f>IF('CLZ Pr'!C3395 = "", "", 'CLZ Pr'!C3395)</f>
        <v/>
      </c>
      <c r="B3395">
        <f>'CLZ Pr'!O3395</f>
        <v>0</v>
      </c>
      <c r="C3395" s="14">
        <f>'CLZ Pr'!H3395</f>
        <v>0</v>
      </c>
      <c r="D3395">
        <f>'CLZ Pr'!W3395</f>
        <v>0</v>
      </c>
      <c r="E3395">
        <f>'CLZ Pr'!B3395</f>
        <v>0</v>
      </c>
      <c r="F3395">
        <f>'CLZ Pr'!N3395</f>
        <v>0</v>
      </c>
      <c r="G3395">
        <f>'CLZ Pr'!X3395</f>
        <v>0</v>
      </c>
      <c r="H3395">
        <f>'CLZ Pr'!E3395</f>
        <v>0</v>
      </c>
      <c r="I3395">
        <f>'CLZ Pr'!U3395</f>
        <v>0</v>
      </c>
    </row>
    <row r="3396" spans="1:9">
      <c r="A3396" s="13" t="str">
        <f>IF('CLZ Pr'!C3396 = "", "", 'CLZ Pr'!C3396)</f>
        <v/>
      </c>
      <c r="B3396">
        <f>'CLZ Pr'!O3396</f>
        <v>0</v>
      </c>
      <c r="C3396" s="14">
        <f>'CLZ Pr'!H3396</f>
        <v>0</v>
      </c>
      <c r="D3396">
        <f>'CLZ Pr'!W3396</f>
        <v>0</v>
      </c>
      <c r="E3396">
        <f>'CLZ Pr'!B3396</f>
        <v>0</v>
      </c>
      <c r="F3396">
        <f>'CLZ Pr'!N3396</f>
        <v>0</v>
      </c>
      <c r="G3396">
        <f>'CLZ Pr'!X3396</f>
        <v>0</v>
      </c>
      <c r="H3396">
        <f>'CLZ Pr'!E3396</f>
        <v>0</v>
      </c>
      <c r="I3396">
        <f>'CLZ Pr'!U3396</f>
        <v>0</v>
      </c>
    </row>
    <row r="3397" spans="1:9">
      <c r="A3397" s="13" t="str">
        <f>IF('CLZ Pr'!C3397 = "", "", 'CLZ Pr'!C3397)</f>
        <v/>
      </c>
      <c r="B3397">
        <f>'CLZ Pr'!O3397</f>
        <v>0</v>
      </c>
      <c r="C3397" s="14">
        <f>'CLZ Pr'!H3397</f>
        <v>0</v>
      </c>
      <c r="D3397">
        <f>'CLZ Pr'!W3397</f>
        <v>0</v>
      </c>
      <c r="E3397">
        <f>'CLZ Pr'!B3397</f>
        <v>0</v>
      </c>
      <c r="F3397">
        <f>'CLZ Pr'!N3397</f>
        <v>0</v>
      </c>
      <c r="G3397">
        <f>'CLZ Pr'!X3397</f>
        <v>0</v>
      </c>
      <c r="H3397">
        <f>'CLZ Pr'!E3397</f>
        <v>0</v>
      </c>
      <c r="I3397">
        <f>'CLZ Pr'!U3397</f>
        <v>0</v>
      </c>
    </row>
    <row r="3398" spans="1:9">
      <c r="A3398" s="13" t="str">
        <f>IF('CLZ Pr'!C3398 = "", "", 'CLZ Pr'!C3398)</f>
        <v/>
      </c>
      <c r="B3398">
        <f>'CLZ Pr'!O3398</f>
        <v>0</v>
      </c>
      <c r="C3398" s="14">
        <f>'CLZ Pr'!H3398</f>
        <v>0</v>
      </c>
      <c r="D3398">
        <f>'CLZ Pr'!W3398</f>
        <v>0</v>
      </c>
      <c r="E3398">
        <f>'CLZ Pr'!B3398</f>
        <v>0</v>
      </c>
      <c r="F3398">
        <f>'CLZ Pr'!N3398</f>
        <v>0</v>
      </c>
      <c r="G3398">
        <f>'CLZ Pr'!X3398</f>
        <v>0</v>
      </c>
      <c r="H3398">
        <f>'CLZ Pr'!E3398</f>
        <v>0</v>
      </c>
      <c r="I3398">
        <f>'CLZ Pr'!U3398</f>
        <v>0</v>
      </c>
    </row>
    <row r="3399" spans="1:9">
      <c r="A3399" s="13" t="str">
        <f>IF('CLZ Pr'!C3399 = "", "", 'CLZ Pr'!C3399)</f>
        <v/>
      </c>
      <c r="B3399">
        <f>'CLZ Pr'!O3399</f>
        <v>0</v>
      </c>
      <c r="C3399" s="14">
        <f>'CLZ Pr'!H3399</f>
        <v>0</v>
      </c>
      <c r="D3399">
        <f>'CLZ Pr'!W3399</f>
        <v>0</v>
      </c>
      <c r="E3399">
        <f>'CLZ Pr'!B3399</f>
        <v>0</v>
      </c>
      <c r="F3399">
        <f>'CLZ Pr'!N3399</f>
        <v>0</v>
      </c>
      <c r="G3399">
        <f>'CLZ Pr'!X3399</f>
        <v>0</v>
      </c>
      <c r="H3399">
        <f>'CLZ Pr'!E3399</f>
        <v>0</v>
      </c>
      <c r="I3399">
        <f>'CLZ Pr'!U3399</f>
        <v>0</v>
      </c>
    </row>
    <row r="3400" spans="1:9">
      <c r="A3400" s="13" t="str">
        <f>IF('CLZ Pr'!C3400 = "", "", 'CLZ Pr'!C3400)</f>
        <v/>
      </c>
      <c r="B3400">
        <f>'CLZ Pr'!O3400</f>
        <v>0</v>
      </c>
      <c r="C3400" s="14">
        <f>'CLZ Pr'!H3400</f>
        <v>0</v>
      </c>
      <c r="D3400">
        <f>'CLZ Pr'!W3400</f>
        <v>0</v>
      </c>
      <c r="E3400">
        <f>'CLZ Pr'!B3400</f>
        <v>0</v>
      </c>
      <c r="F3400">
        <f>'CLZ Pr'!N3400</f>
        <v>0</v>
      </c>
      <c r="G3400">
        <f>'CLZ Pr'!X3400</f>
        <v>0</v>
      </c>
      <c r="H3400">
        <f>'CLZ Pr'!E3400</f>
        <v>0</v>
      </c>
      <c r="I3400">
        <f>'CLZ Pr'!U3400</f>
        <v>0</v>
      </c>
    </row>
    <row r="3401" spans="1:9">
      <c r="A3401" s="13" t="str">
        <f>IF('CLZ Pr'!C3401 = "", "", 'CLZ Pr'!C3401)</f>
        <v/>
      </c>
      <c r="B3401">
        <f>'CLZ Pr'!O3401</f>
        <v>0</v>
      </c>
      <c r="C3401" s="14">
        <f>'CLZ Pr'!H3401</f>
        <v>0</v>
      </c>
      <c r="D3401">
        <f>'CLZ Pr'!W3401</f>
        <v>0</v>
      </c>
      <c r="E3401">
        <f>'CLZ Pr'!B3401</f>
        <v>0</v>
      </c>
      <c r="F3401">
        <f>'CLZ Pr'!N3401</f>
        <v>0</v>
      </c>
      <c r="G3401">
        <f>'CLZ Pr'!X3401</f>
        <v>0</v>
      </c>
      <c r="H3401">
        <f>'CLZ Pr'!E3401</f>
        <v>0</v>
      </c>
      <c r="I3401">
        <f>'CLZ Pr'!U3401</f>
        <v>0</v>
      </c>
    </row>
    <row r="3402" spans="1:9">
      <c r="A3402" s="13" t="str">
        <f>IF('CLZ Pr'!C3402 = "", "", 'CLZ Pr'!C3402)</f>
        <v/>
      </c>
      <c r="B3402">
        <f>'CLZ Pr'!O3402</f>
        <v>0</v>
      </c>
      <c r="C3402" s="14">
        <f>'CLZ Pr'!H3402</f>
        <v>0</v>
      </c>
      <c r="D3402">
        <f>'CLZ Pr'!W3402</f>
        <v>0</v>
      </c>
      <c r="E3402">
        <f>'CLZ Pr'!B3402</f>
        <v>0</v>
      </c>
      <c r="F3402">
        <f>'CLZ Pr'!N3402</f>
        <v>0</v>
      </c>
      <c r="G3402">
        <f>'CLZ Pr'!X3402</f>
        <v>0</v>
      </c>
      <c r="H3402">
        <f>'CLZ Pr'!E3402</f>
        <v>0</v>
      </c>
      <c r="I3402">
        <f>'CLZ Pr'!U3402</f>
        <v>0</v>
      </c>
    </row>
    <row r="3403" spans="1:9">
      <c r="A3403" s="13" t="str">
        <f>IF('CLZ Pr'!C3403 = "", "", 'CLZ Pr'!C3403)</f>
        <v/>
      </c>
      <c r="B3403">
        <f>'CLZ Pr'!O3403</f>
        <v>0</v>
      </c>
      <c r="C3403" s="14">
        <f>'CLZ Pr'!H3403</f>
        <v>0</v>
      </c>
      <c r="D3403">
        <f>'CLZ Pr'!W3403</f>
        <v>0</v>
      </c>
      <c r="E3403">
        <f>'CLZ Pr'!B3403</f>
        <v>0</v>
      </c>
      <c r="F3403">
        <f>'CLZ Pr'!N3403</f>
        <v>0</v>
      </c>
      <c r="G3403">
        <f>'CLZ Pr'!X3403</f>
        <v>0</v>
      </c>
      <c r="H3403">
        <f>'CLZ Pr'!E3403</f>
        <v>0</v>
      </c>
      <c r="I3403">
        <f>'CLZ Pr'!U3403</f>
        <v>0</v>
      </c>
    </row>
    <row r="3404" spans="1:9">
      <c r="A3404" s="13" t="str">
        <f>IF('CLZ Pr'!C3404 = "", "", 'CLZ Pr'!C3404)</f>
        <v/>
      </c>
      <c r="B3404">
        <f>'CLZ Pr'!O3404</f>
        <v>0</v>
      </c>
      <c r="C3404" s="14">
        <f>'CLZ Pr'!H3404</f>
        <v>0</v>
      </c>
      <c r="D3404">
        <f>'CLZ Pr'!W3404</f>
        <v>0</v>
      </c>
      <c r="E3404">
        <f>'CLZ Pr'!B3404</f>
        <v>0</v>
      </c>
      <c r="F3404">
        <f>'CLZ Pr'!N3404</f>
        <v>0</v>
      </c>
      <c r="G3404">
        <f>'CLZ Pr'!X3404</f>
        <v>0</v>
      </c>
      <c r="H3404">
        <f>'CLZ Pr'!E3404</f>
        <v>0</v>
      </c>
      <c r="I3404">
        <f>'CLZ Pr'!U3404</f>
        <v>0</v>
      </c>
    </row>
    <row r="3405" spans="1:9">
      <c r="A3405" s="13" t="str">
        <f>IF('CLZ Pr'!C3405 = "", "", 'CLZ Pr'!C3405)</f>
        <v/>
      </c>
      <c r="B3405">
        <f>'CLZ Pr'!O3405</f>
        <v>0</v>
      </c>
      <c r="C3405" s="14">
        <f>'CLZ Pr'!H3405</f>
        <v>0</v>
      </c>
      <c r="D3405">
        <f>'CLZ Pr'!W3405</f>
        <v>0</v>
      </c>
      <c r="E3405">
        <f>'CLZ Pr'!B3405</f>
        <v>0</v>
      </c>
      <c r="F3405">
        <f>'CLZ Pr'!N3405</f>
        <v>0</v>
      </c>
      <c r="G3405">
        <f>'CLZ Pr'!X3405</f>
        <v>0</v>
      </c>
      <c r="H3405">
        <f>'CLZ Pr'!E3405</f>
        <v>0</v>
      </c>
      <c r="I3405">
        <f>'CLZ Pr'!U3405</f>
        <v>0</v>
      </c>
    </row>
    <row r="3406" spans="1:9">
      <c r="A3406" s="13" t="str">
        <f>IF('CLZ Pr'!C3406 = "", "", 'CLZ Pr'!C3406)</f>
        <v/>
      </c>
      <c r="B3406">
        <f>'CLZ Pr'!O3406</f>
        <v>0</v>
      </c>
      <c r="C3406" s="14">
        <f>'CLZ Pr'!H3406</f>
        <v>0</v>
      </c>
      <c r="D3406">
        <f>'CLZ Pr'!W3406</f>
        <v>0</v>
      </c>
      <c r="E3406">
        <f>'CLZ Pr'!B3406</f>
        <v>0</v>
      </c>
      <c r="F3406">
        <f>'CLZ Pr'!N3406</f>
        <v>0</v>
      </c>
      <c r="G3406">
        <f>'CLZ Pr'!X3406</f>
        <v>0</v>
      </c>
      <c r="H3406">
        <f>'CLZ Pr'!E3406</f>
        <v>0</v>
      </c>
      <c r="I3406">
        <f>'CLZ Pr'!U3406</f>
        <v>0</v>
      </c>
    </row>
    <row r="3407" spans="1:9">
      <c r="A3407" s="13" t="str">
        <f>IF('CLZ Pr'!C3407 = "", "", 'CLZ Pr'!C3407)</f>
        <v/>
      </c>
      <c r="B3407">
        <f>'CLZ Pr'!O3407</f>
        <v>0</v>
      </c>
      <c r="C3407" s="14">
        <f>'CLZ Pr'!H3407</f>
        <v>0</v>
      </c>
      <c r="D3407">
        <f>'CLZ Pr'!W3407</f>
        <v>0</v>
      </c>
      <c r="E3407">
        <f>'CLZ Pr'!B3407</f>
        <v>0</v>
      </c>
      <c r="F3407">
        <f>'CLZ Pr'!N3407</f>
        <v>0</v>
      </c>
      <c r="G3407">
        <f>'CLZ Pr'!X3407</f>
        <v>0</v>
      </c>
      <c r="H3407">
        <f>'CLZ Pr'!E3407</f>
        <v>0</v>
      </c>
      <c r="I3407">
        <f>'CLZ Pr'!U3407</f>
        <v>0</v>
      </c>
    </row>
    <row r="3408" spans="1:9">
      <c r="A3408" s="13" t="str">
        <f>IF('CLZ Pr'!C3408 = "", "", 'CLZ Pr'!C3408)</f>
        <v/>
      </c>
      <c r="B3408">
        <f>'CLZ Pr'!O3408</f>
        <v>0</v>
      </c>
      <c r="C3408" s="14">
        <f>'CLZ Pr'!H3408</f>
        <v>0</v>
      </c>
      <c r="D3408">
        <f>'CLZ Pr'!W3408</f>
        <v>0</v>
      </c>
      <c r="E3408">
        <f>'CLZ Pr'!B3408</f>
        <v>0</v>
      </c>
      <c r="F3408">
        <f>'CLZ Pr'!N3408</f>
        <v>0</v>
      </c>
      <c r="G3408">
        <f>'CLZ Pr'!X3408</f>
        <v>0</v>
      </c>
      <c r="H3408">
        <f>'CLZ Pr'!E3408</f>
        <v>0</v>
      </c>
      <c r="I3408">
        <f>'CLZ Pr'!U3408</f>
        <v>0</v>
      </c>
    </row>
    <row r="3409" spans="1:9">
      <c r="A3409" s="13" t="str">
        <f>IF('CLZ Pr'!C3409 = "", "", 'CLZ Pr'!C3409)</f>
        <v/>
      </c>
      <c r="B3409">
        <f>'CLZ Pr'!O3409</f>
        <v>0</v>
      </c>
      <c r="C3409" s="14">
        <f>'CLZ Pr'!H3409</f>
        <v>0</v>
      </c>
      <c r="D3409">
        <f>'CLZ Pr'!W3409</f>
        <v>0</v>
      </c>
      <c r="E3409">
        <f>'CLZ Pr'!B3409</f>
        <v>0</v>
      </c>
      <c r="F3409">
        <f>'CLZ Pr'!N3409</f>
        <v>0</v>
      </c>
      <c r="G3409">
        <f>'CLZ Pr'!X3409</f>
        <v>0</v>
      </c>
      <c r="H3409">
        <f>'CLZ Pr'!E3409</f>
        <v>0</v>
      </c>
      <c r="I3409">
        <f>'CLZ Pr'!U3409</f>
        <v>0</v>
      </c>
    </row>
    <row r="3410" spans="1:9">
      <c r="A3410" s="13" t="str">
        <f>IF('CLZ Pr'!C3410 = "", "", 'CLZ Pr'!C3410)</f>
        <v/>
      </c>
      <c r="B3410">
        <f>'CLZ Pr'!O3410</f>
        <v>0</v>
      </c>
      <c r="C3410" s="14">
        <f>'CLZ Pr'!H3410</f>
        <v>0</v>
      </c>
      <c r="D3410">
        <f>'CLZ Pr'!W3410</f>
        <v>0</v>
      </c>
      <c r="E3410">
        <f>'CLZ Pr'!B3410</f>
        <v>0</v>
      </c>
      <c r="F3410">
        <f>'CLZ Pr'!N3410</f>
        <v>0</v>
      </c>
      <c r="G3410">
        <f>'CLZ Pr'!X3410</f>
        <v>0</v>
      </c>
      <c r="H3410">
        <f>'CLZ Pr'!E3410</f>
        <v>0</v>
      </c>
      <c r="I3410">
        <f>'CLZ Pr'!U3410</f>
        <v>0</v>
      </c>
    </row>
    <row r="3411" spans="1:9">
      <c r="A3411" s="13" t="str">
        <f>IF('CLZ Pr'!C3411 = "", "", 'CLZ Pr'!C3411)</f>
        <v/>
      </c>
      <c r="B3411">
        <f>'CLZ Pr'!O3411</f>
        <v>0</v>
      </c>
      <c r="C3411" s="14">
        <f>'CLZ Pr'!H3411</f>
        <v>0</v>
      </c>
      <c r="D3411">
        <f>'CLZ Pr'!W3411</f>
        <v>0</v>
      </c>
      <c r="E3411">
        <f>'CLZ Pr'!B3411</f>
        <v>0</v>
      </c>
      <c r="F3411">
        <f>'CLZ Pr'!N3411</f>
        <v>0</v>
      </c>
      <c r="G3411">
        <f>'CLZ Pr'!X3411</f>
        <v>0</v>
      </c>
      <c r="H3411">
        <f>'CLZ Pr'!E3411</f>
        <v>0</v>
      </c>
      <c r="I3411">
        <f>'CLZ Pr'!U3411</f>
        <v>0</v>
      </c>
    </row>
    <row r="3412" spans="1:9">
      <c r="A3412" s="13" t="str">
        <f>IF('CLZ Pr'!C3412 = "", "", 'CLZ Pr'!C3412)</f>
        <v/>
      </c>
      <c r="B3412">
        <f>'CLZ Pr'!O3412</f>
        <v>0</v>
      </c>
      <c r="C3412" s="14">
        <f>'CLZ Pr'!H3412</f>
        <v>0</v>
      </c>
      <c r="D3412">
        <f>'CLZ Pr'!W3412</f>
        <v>0</v>
      </c>
      <c r="E3412">
        <f>'CLZ Pr'!B3412</f>
        <v>0</v>
      </c>
      <c r="F3412">
        <f>'CLZ Pr'!N3412</f>
        <v>0</v>
      </c>
      <c r="G3412">
        <f>'CLZ Pr'!X3412</f>
        <v>0</v>
      </c>
      <c r="H3412">
        <f>'CLZ Pr'!E3412</f>
        <v>0</v>
      </c>
      <c r="I3412">
        <f>'CLZ Pr'!U3412</f>
        <v>0</v>
      </c>
    </row>
    <row r="3413" spans="1:9">
      <c r="A3413" s="13" t="str">
        <f>IF('CLZ Pr'!C3413 = "", "", 'CLZ Pr'!C3413)</f>
        <v/>
      </c>
      <c r="B3413">
        <f>'CLZ Pr'!O3413</f>
        <v>0</v>
      </c>
      <c r="C3413" s="14">
        <f>'CLZ Pr'!H3413</f>
        <v>0</v>
      </c>
      <c r="D3413">
        <f>'CLZ Pr'!W3413</f>
        <v>0</v>
      </c>
      <c r="E3413">
        <f>'CLZ Pr'!B3413</f>
        <v>0</v>
      </c>
      <c r="F3413">
        <f>'CLZ Pr'!N3413</f>
        <v>0</v>
      </c>
      <c r="G3413">
        <f>'CLZ Pr'!X3413</f>
        <v>0</v>
      </c>
      <c r="H3413">
        <f>'CLZ Pr'!E3413</f>
        <v>0</v>
      </c>
      <c r="I3413">
        <f>'CLZ Pr'!U3413</f>
        <v>0</v>
      </c>
    </row>
    <row r="3414" spans="1:9">
      <c r="A3414" s="13" t="str">
        <f>IF('CLZ Pr'!C3414 = "", "", 'CLZ Pr'!C3414)</f>
        <v/>
      </c>
      <c r="B3414">
        <f>'CLZ Pr'!O3414</f>
        <v>0</v>
      </c>
      <c r="C3414" s="14">
        <f>'CLZ Pr'!H3414</f>
        <v>0</v>
      </c>
      <c r="D3414">
        <f>'CLZ Pr'!W3414</f>
        <v>0</v>
      </c>
      <c r="E3414">
        <f>'CLZ Pr'!B3414</f>
        <v>0</v>
      </c>
      <c r="F3414">
        <f>'CLZ Pr'!N3414</f>
        <v>0</v>
      </c>
      <c r="G3414">
        <f>'CLZ Pr'!X3414</f>
        <v>0</v>
      </c>
      <c r="H3414">
        <f>'CLZ Pr'!E3414</f>
        <v>0</v>
      </c>
      <c r="I3414">
        <f>'CLZ Pr'!U3414</f>
        <v>0</v>
      </c>
    </row>
    <row r="3415" spans="1:9">
      <c r="A3415" s="13" t="str">
        <f>IF('CLZ Pr'!C3415 = "", "", 'CLZ Pr'!C3415)</f>
        <v/>
      </c>
      <c r="B3415">
        <f>'CLZ Pr'!O3415</f>
        <v>0</v>
      </c>
      <c r="C3415" s="14">
        <f>'CLZ Pr'!H3415</f>
        <v>0</v>
      </c>
      <c r="D3415">
        <f>'CLZ Pr'!W3415</f>
        <v>0</v>
      </c>
      <c r="E3415">
        <f>'CLZ Pr'!B3415</f>
        <v>0</v>
      </c>
      <c r="F3415">
        <f>'CLZ Pr'!N3415</f>
        <v>0</v>
      </c>
      <c r="G3415">
        <f>'CLZ Pr'!X3415</f>
        <v>0</v>
      </c>
      <c r="H3415">
        <f>'CLZ Pr'!E3415</f>
        <v>0</v>
      </c>
      <c r="I3415">
        <f>'CLZ Pr'!U3415</f>
        <v>0</v>
      </c>
    </row>
    <row r="3416" spans="1:9">
      <c r="A3416" s="13" t="str">
        <f>IF('CLZ Pr'!C3416 = "", "", 'CLZ Pr'!C3416)</f>
        <v/>
      </c>
      <c r="B3416">
        <f>'CLZ Pr'!O3416</f>
        <v>0</v>
      </c>
      <c r="C3416" s="14">
        <f>'CLZ Pr'!H3416</f>
        <v>0</v>
      </c>
      <c r="D3416">
        <f>'CLZ Pr'!W3416</f>
        <v>0</v>
      </c>
      <c r="E3416">
        <f>'CLZ Pr'!B3416</f>
        <v>0</v>
      </c>
      <c r="F3416">
        <f>'CLZ Pr'!N3416</f>
        <v>0</v>
      </c>
      <c r="G3416">
        <f>'CLZ Pr'!X3416</f>
        <v>0</v>
      </c>
      <c r="H3416">
        <f>'CLZ Pr'!E3416</f>
        <v>0</v>
      </c>
      <c r="I3416">
        <f>'CLZ Pr'!U3416</f>
        <v>0</v>
      </c>
    </row>
    <row r="3417" spans="1:9">
      <c r="A3417" s="13" t="str">
        <f>IF('CLZ Pr'!C3417 = "", "", 'CLZ Pr'!C3417)</f>
        <v/>
      </c>
      <c r="B3417">
        <f>'CLZ Pr'!O3417</f>
        <v>0</v>
      </c>
      <c r="C3417" s="14">
        <f>'CLZ Pr'!H3417</f>
        <v>0</v>
      </c>
      <c r="D3417">
        <f>'CLZ Pr'!W3417</f>
        <v>0</v>
      </c>
      <c r="E3417">
        <f>'CLZ Pr'!B3417</f>
        <v>0</v>
      </c>
      <c r="F3417">
        <f>'CLZ Pr'!N3417</f>
        <v>0</v>
      </c>
      <c r="G3417">
        <f>'CLZ Pr'!X3417</f>
        <v>0</v>
      </c>
      <c r="H3417">
        <f>'CLZ Pr'!E3417</f>
        <v>0</v>
      </c>
      <c r="I3417">
        <f>'CLZ Pr'!U3417</f>
        <v>0</v>
      </c>
    </row>
    <row r="3418" spans="1:9">
      <c r="A3418" s="13" t="str">
        <f>IF('CLZ Pr'!C3418 = "", "", 'CLZ Pr'!C3418)</f>
        <v/>
      </c>
      <c r="B3418">
        <f>'CLZ Pr'!O3418</f>
        <v>0</v>
      </c>
      <c r="C3418" s="14">
        <f>'CLZ Pr'!H3418</f>
        <v>0</v>
      </c>
      <c r="D3418">
        <f>'CLZ Pr'!W3418</f>
        <v>0</v>
      </c>
      <c r="E3418">
        <f>'CLZ Pr'!B3418</f>
        <v>0</v>
      </c>
      <c r="F3418">
        <f>'CLZ Pr'!N3418</f>
        <v>0</v>
      </c>
      <c r="G3418">
        <f>'CLZ Pr'!X3418</f>
        <v>0</v>
      </c>
      <c r="H3418">
        <f>'CLZ Pr'!E3418</f>
        <v>0</v>
      </c>
      <c r="I3418">
        <f>'CLZ Pr'!U3418</f>
        <v>0</v>
      </c>
    </row>
    <row r="3419" spans="1:9">
      <c r="A3419" s="13" t="str">
        <f>IF('CLZ Pr'!C3419 = "", "", 'CLZ Pr'!C3419)</f>
        <v/>
      </c>
      <c r="B3419">
        <f>'CLZ Pr'!O3419</f>
        <v>0</v>
      </c>
      <c r="C3419" s="14">
        <f>'CLZ Pr'!H3419</f>
        <v>0</v>
      </c>
      <c r="D3419">
        <f>'CLZ Pr'!W3419</f>
        <v>0</v>
      </c>
      <c r="E3419">
        <f>'CLZ Pr'!B3419</f>
        <v>0</v>
      </c>
      <c r="F3419">
        <f>'CLZ Pr'!N3419</f>
        <v>0</v>
      </c>
      <c r="G3419">
        <f>'CLZ Pr'!X3419</f>
        <v>0</v>
      </c>
      <c r="H3419">
        <f>'CLZ Pr'!E3419</f>
        <v>0</v>
      </c>
      <c r="I3419">
        <f>'CLZ Pr'!U3419</f>
        <v>0</v>
      </c>
    </row>
    <row r="3420" spans="1:9">
      <c r="A3420" s="13" t="str">
        <f>IF('CLZ Pr'!C3420 = "", "", 'CLZ Pr'!C3420)</f>
        <v/>
      </c>
      <c r="B3420">
        <f>'CLZ Pr'!O3420</f>
        <v>0</v>
      </c>
      <c r="C3420" s="14">
        <f>'CLZ Pr'!H3420</f>
        <v>0</v>
      </c>
      <c r="D3420">
        <f>'CLZ Pr'!W3420</f>
        <v>0</v>
      </c>
      <c r="E3420">
        <f>'CLZ Pr'!B3420</f>
        <v>0</v>
      </c>
      <c r="F3420">
        <f>'CLZ Pr'!N3420</f>
        <v>0</v>
      </c>
      <c r="G3420">
        <f>'CLZ Pr'!X3420</f>
        <v>0</v>
      </c>
      <c r="H3420">
        <f>'CLZ Pr'!E3420</f>
        <v>0</v>
      </c>
      <c r="I3420">
        <f>'CLZ Pr'!U3420</f>
        <v>0</v>
      </c>
    </row>
    <row r="3421" spans="1:9">
      <c r="A3421" s="13" t="str">
        <f>IF('CLZ Pr'!C3421 = "", "", 'CLZ Pr'!C3421)</f>
        <v/>
      </c>
      <c r="B3421">
        <f>'CLZ Pr'!O3421</f>
        <v>0</v>
      </c>
      <c r="C3421" s="14">
        <f>'CLZ Pr'!H3421</f>
        <v>0</v>
      </c>
      <c r="D3421">
        <f>'CLZ Pr'!W3421</f>
        <v>0</v>
      </c>
      <c r="E3421">
        <f>'CLZ Pr'!B3421</f>
        <v>0</v>
      </c>
      <c r="F3421">
        <f>'CLZ Pr'!N3421</f>
        <v>0</v>
      </c>
      <c r="G3421">
        <f>'CLZ Pr'!X3421</f>
        <v>0</v>
      </c>
      <c r="H3421">
        <f>'CLZ Pr'!E3421</f>
        <v>0</v>
      </c>
      <c r="I3421">
        <f>'CLZ Pr'!U3421</f>
        <v>0</v>
      </c>
    </row>
    <row r="3422" spans="1:9">
      <c r="A3422" s="13" t="str">
        <f>IF('CLZ Pr'!C3422 = "", "", 'CLZ Pr'!C3422)</f>
        <v/>
      </c>
      <c r="B3422">
        <f>'CLZ Pr'!O3422</f>
        <v>0</v>
      </c>
      <c r="C3422" s="14">
        <f>'CLZ Pr'!H3422</f>
        <v>0</v>
      </c>
      <c r="D3422">
        <f>'CLZ Pr'!W3422</f>
        <v>0</v>
      </c>
      <c r="E3422">
        <f>'CLZ Pr'!B3422</f>
        <v>0</v>
      </c>
      <c r="F3422">
        <f>'CLZ Pr'!N3422</f>
        <v>0</v>
      </c>
      <c r="G3422">
        <f>'CLZ Pr'!X3422</f>
        <v>0</v>
      </c>
      <c r="H3422">
        <f>'CLZ Pr'!E3422</f>
        <v>0</v>
      </c>
      <c r="I3422">
        <f>'CLZ Pr'!U3422</f>
        <v>0</v>
      </c>
    </row>
    <row r="3423" spans="1:9">
      <c r="A3423" s="13" t="str">
        <f>IF('CLZ Pr'!C3423 = "", "", 'CLZ Pr'!C3423)</f>
        <v/>
      </c>
      <c r="B3423">
        <f>'CLZ Pr'!O3423</f>
        <v>0</v>
      </c>
      <c r="C3423" s="14">
        <f>'CLZ Pr'!H3423</f>
        <v>0</v>
      </c>
      <c r="D3423">
        <f>'CLZ Pr'!W3423</f>
        <v>0</v>
      </c>
      <c r="E3423">
        <f>'CLZ Pr'!B3423</f>
        <v>0</v>
      </c>
      <c r="F3423">
        <f>'CLZ Pr'!N3423</f>
        <v>0</v>
      </c>
      <c r="G3423">
        <f>'CLZ Pr'!X3423</f>
        <v>0</v>
      </c>
      <c r="H3423">
        <f>'CLZ Pr'!E3423</f>
        <v>0</v>
      </c>
      <c r="I3423">
        <f>'CLZ Pr'!U3423</f>
        <v>0</v>
      </c>
    </row>
    <row r="3424" spans="1:9">
      <c r="A3424" s="13" t="str">
        <f>IF('CLZ Pr'!C3424 = "", "", 'CLZ Pr'!C3424)</f>
        <v/>
      </c>
      <c r="B3424">
        <f>'CLZ Pr'!O3424</f>
        <v>0</v>
      </c>
      <c r="C3424" s="14">
        <f>'CLZ Pr'!H3424</f>
        <v>0</v>
      </c>
      <c r="D3424">
        <f>'CLZ Pr'!W3424</f>
        <v>0</v>
      </c>
      <c r="E3424">
        <f>'CLZ Pr'!B3424</f>
        <v>0</v>
      </c>
      <c r="F3424">
        <f>'CLZ Pr'!N3424</f>
        <v>0</v>
      </c>
      <c r="G3424">
        <f>'CLZ Pr'!X3424</f>
        <v>0</v>
      </c>
      <c r="H3424">
        <f>'CLZ Pr'!E3424</f>
        <v>0</v>
      </c>
      <c r="I3424">
        <f>'CLZ Pr'!U3424</f>
        <v>0</v>
      </c>
    </row>
    <row r="3425" spans="1:9">
      <c r="A3425" s="13" t="str">
        <f>IF('CLZ Pr'!C3425 = "", "", 'CLZ Pr'!C3425)</f>
        <v/>
      </c>
      <c r="B3425">
        <f>'CLZ Pr'!O3425</f>
        <v>0</v>
      </c>
      <c r="C3425" s="14">
        <f>'CLZ Pr'!H3425</f>
        <v>0</v>
      </c>
      <c r="D3425">
        <f>'CLZ Pr'!W3425</f>
        <v>0</v>
      </c>
      <c r="E3425">
        <f>'CLZ Pr'!B3425</f>
        <v>0</v>
      </c>
      <c r="F3425">
        <f>'CLZ Pr'!N3425</f>
        <v>0</v>
      </c>
      <c r="G3425">
        <f>'CLZ Pr'!X3425</f>
        <v>0</v>
      </c>
      <c r="H3425">
        <f>'CLZ Pr'!E3425</f>
        <v>0</v>
      </c>
      <c r="I3425">
        <f>'CLZ Pr'!U3425</f>
        <v>0</v>
      </c>
    </row>
    <row r="3426" spans="1:9">
      <c r="A3426" s="13" t="str">
        <f>IF('CLZ Pr'!C3426 = "", "", 'CLZ Pr'!C3426)</f>
        <v/>
      </c>
      <c r="B3426">
        <f>'CLZ Pr'!O3426</f>
        <v>0</v>
      </c>
      <c r="C3426" s="14">
        <f>'CLZ Pr'!H3426</f>
        <v>0</v>
      </c>
      <c r="D3426">
        <f>'CLZ Pr'!W3426</f>
        <v>0</v>
      </c>
      <c r="E3426">
        <f>'CLZ Pr'!B3426</f>
        <v>0</v>
      </c>
      <c r="F3426">
        <f>'CLZ Pr'!N3426</f>
        <v>0</v>
      </c>
      <c r="G3426">
        <f>'CLZ Pr'!X3426</f>
        <v>0</v>
      </c>
      <c r="H3426">
        <f>'CLZ Pr'!E3426</f>
        <v>0</v>
      </c>
      <c r="I3426">
        <f>'CLZ Pr'!U3426</f>
        <v>0</v>
      </c>
    </row>
    <row r="3427" spans="1:9">
      <c r="A3427" s="13" t="str">
        <f>IF('CLZ Pr'!C3427 = "", "", 'CLZ Pr'!C3427)</f>
        <v/>
      </c>
      <c r="B3427">
        <f>'CLZ Pr'!O3427</f>
        <v>0</v>
      </c>
      <c r="C3427" s="14">
        <f>'CLZ Pr'!H3427</f>
        <v>0</v>
      </c>
      <c r="D3427">
        <f>'CLZ Pr'!W3427</f>
        <v>0</v>
      </c>
      <c r="E3427">
        <f>'CLZ Pr'!B3427</f>
        <v>0</v>
      </c>
      <c r="F3427">
        <f>'CLZ Pr'!N3427</f>
        <v>0</v>
      </c>
      <c r="G3427">
        <f>'CLZ Pr'!X3427</f>
        <v>0</v>
      </c>
      <c r="H3427">
        <f>'CLZ Pr'!E3427</f>
        <v>0</v>
      </c>
      <c r="I3427">
        <f>'CLZ Pr'!U3427</f>
        <v>0</v>
      </c>
    </row>
    <row r="3428" spans="1:9">
      <c r="A3428" s="13" t="str">
        <f>IF('CLZ Pr'!C3428 = "", "", 'CLZ Pr'!C3428)</f>
        <v/>
      </c>
      <c r="B3428">
        <f>'CLZ Pr'!O3428</f>
        <v>0</v>
      </c>
      <c r="C3428" s="14">
        <f>'CLZ Pr'!H3428</f>
        <v>0</v>
      </c>
      <c r="D3428">
        <f>'CLZ Pr'!W3428</f>
        <v>0</v>
      </c>
      <c r="E3428">
        <f>'CLZ Pr'!B3428</f>
        <v>0</v>
      </c>
      <c r="F3428">
        <f>'CLZ Pr'!N3428</f>
        <v>0</v>
      </c>
      <c r="G3428">
        <f>'CLZ Pr'!X3428</f>
        <v>0</v>
      </c>
      <c r="H3428">
        <f>'CLZ Pr'!E3428</f>
        <v>0</v>
      </c>
      <c r="I3428">
        <f>'CLZ Pr'!U3428</f>
        <v>0</v>
      </c>
    </row>
    <row r="3429" spans="1:9">
      <c r="A3429" s="13" t="str">
        <f>IF('CLZ Pr'!C3429 = "", "", 'CLZ Pr'!C3429)</f>
        <v/>
      </c>
      <c r="B3429">
        <f>'CLZ Pr'!O3429</f>
        <v>0</v>
      </c>
      <c r="C3429" s="14">
        <f>'CLZ Pr'!H3429</f>
        <v>0</v>
      </c>
      <c r="D3429">
        <f>'CLZ Pr'!W3429</f>
        <v>0</v>
      </c>
      <c r="E3429">
        <f>'CLZ Pr'!B3429</f>
        <v>0</v>
      </c>
      <c r="F3429">
        <f>'CLZ Pr'!N3429</f>
        <v>0</v>
      </c>
      <c r="G3429">
        <f>'CLZ Pr'!X3429</f>
        <v>0</v>
      </c>
      <c r="H3429">
        <f>'CLZ Pr'!E3429</f>
        <v>0</v>
      </c>
      <c r="I3429">
        <f>'CLZ Pr'!U3429</f>
        <v>0</v>
      </c>
    </row>
    <row r="3430" spans="1:9">
      <c r="A3430" s="13" t="str">
        <f>IF('CLZ Pr'!C3430 = "", "", 'CLZ Pr'!C3430)</f>
        <v/>
      </c>
      <c r="B3430">
        <f>'CLZ Pr'!O3430</f>
        <v>0</v>
      </c>
      <c r="C3430" s="14">
        <f>'CLZ Pr'!H3430</f>
        <v>0</v>
      </c>
      <c r="D3430">
        <f>'CLZ Pr'!W3430</f>
        <v>0</v>
      </c>
      <c r="E3430">
        <f>'CLZ Pr'!B3430</f>
        <v>0</v>
      </c>
      <c r="F3430">
        <f>'CLZ Pr'!N3430</f>
        <v>0</v>
      </c>
      <c r="G3430">
        <f>'CLZ Pr'!X3430</f>
        <v>0</v>
      </c>
      <c r="H3430">
        <f>'CLZ Pr'!E3430</f>
        <v>0</v>
      </c>
      <c r="I3430">
        <f>'CLZ Pr'!U3430</f>
        <v>0</v>
      </c>
    </row>
    <row r="3431" spans="1:9">
      <c r="A3431" s="13" t="str">
        <f>IF('CLZ Pr'!C3431 = "", "", 'CLZ Pr'!C3431)</f>
        <v/>
      </c>
      <c r="B3431">
        <f>'CLZ Pr'!O3431</f>
        <v>0</v>
      </c>
      <c r="C3431" s="14">
        <f>'CLZ Pr'!H3431</f>
        <v>0</v>
      </c>
      <c r="D3431">
        <f>'CLZ Pr'!W3431</f>
        <v>0</v>
      </c>
      <c r="E3431">
        <f>'CLZ Pr'!B3431</f>
        <v>0</v>
      </c>
      <c r="F3431">
        <f>'CLZ Pr'!N3431</f>
        <v>0</v>
      </c>
      <c r="G3431">
        <f>'CLZ Pr'!X3431</f>
        <v>0</v>
      </c>
      <c r="H3431">
        <f>'CLZ Pr'!E3431</f>
        <v>0</v>
      </c>
      <c r="I3431">
        <f>'CLZ Pr'!U3431</f>
        <v>0</v>
      </c>
    </row>
    <row r="3432" spans="1:9">
      <c r="A3432" s="13" t="str">
        <f>IF('CLZ Pr'!C3432 = "", "", 'CLZ Pr'!C3432)</f>
        <v/>
      </c>
      <c r="B3432">
        <f>'CLZ Pr'!O3432</f>
        <v>0</v>
      </c>
      <c r="C3432" s="14">
        <f>'CLZ Pr'!H3432</f>
        <v>0</v>
      </c>
      <c r="D3432">
        <f>'CLZ Pr'!W3432</f>
        <v>0</v>
      </c>
      <c r="E3432">
        <f>'CLZ Pr'!B3432</f>
        <v>0</v>
      </c>
      <c r="F3432">
        <f>'CLZ Pr'!N3432</f>
        <v>0</v>
      </c>
      <c r="G3432">
        <f>'CLZ Pr'!X3432</f>
        <v>0</v>
      </c>
      <c r="H3432">
        <f>'CLZ Pr'!E3432</f>
        <v>0</v>
      </c>
      <c r="I3432">
        <f>'CLZ Pr'!U3432</f>
        <v>0</v>
      </c>
    </row>
    <row r="3433" spans="1:9">
      <c r="A3433" s="13" t="str">
        <f>IF('CLZ Pr'!C3433 = "", "", 'CLZ Pr'!C3433)</f>
        <v/>
      </c>
      <c r="B3433">
        <f>'CLZ Pr'!O3433</f>
        <v>0</v>
      </c>
      <c r="C3433" s="14">
        <f>'CLZ Pr'!H3433</f>
        <v>0</v>
      </c>
      <c r="D3433">
        <f>'CLZ Pr'!W3433</f>
        <v>0</v>
      </c>
      <c r="E3433">
        <f>'CLZ Pr'!B3433</f>
        <v>0</v>
      </c>
      <c r="F3433">
        <f>'CLZ Pr'!N3433</f>
        <v>0</v>
      </c>
      <c r="G3433">
        <f>'CLZ Pr'!X3433</f>
        <v>0</v>
      </c>
      <c r="H3433">
        <f>'CLZ Pr'!E3433</f>
        <v>0</v>
      </c>
      <c r="I3433">
        <f>'CLZ Pr'!U3433</f>
        <v>0</v>
      </c>
    </row>
    <row r="3434" spans="1:9">
      <c r="A3434" s="13" t="str">
        <f>IF('CLZ Pr'!C3434 = "", "", 'CLZ Pr'!C3434)</f>
        <v/>
      </c>
      <c r="B3434">
        <f>'CLZ Pr'!O3434</f>
        <v>0</v>
      </c>
      <c r="C3434" s="14">
        <f>'CLZ Pr'!H3434</f>
        <v>0</v>
      </c>
      <c r="D3434">
        <f>'CLZ Pr'!W3434</f>
        <v>0</v>
      </c>
      <c r="E3434">
        <f>'CLZ Pr'!B3434</f>
        <v>0</v>
      </c>
      <c r="F3434">
        <f>'CLZ Pr'!N3434</f>
        <v>0</v>
      </c>
      <c r="G3434">
        <f>'CLZ Pr'!X3434</f>
        <v>0</v>
      </c>
      <c r="H3434">
        <f>'CLZ Pr'!E3434</f>
        <v>0</v>
      </c>
      <c r="I3434">
        <f>'CLZ Pr'!U3434</f>
        <v>0</v>
      </c>
    </row>
    <row r="3435" spans="1:9">
      <c r="A3435" s="13" t="str">
        <f>IF('CLZ Pr'!C3435 = "", "", 'CLZ Pr'!C3435)</f>
        <v/>
      </c>
      <c r="B3435">
        <f>'CLZ Pr'!O3435</f>
        <v>0</v>
      </c>
      <c r="C3435" s="14">
        <f>'CLZ Pr'!H3435</f>
        <v>0</v>
      </c>
      <c r="D3435">
        <f>'CLZ Pr'!W3435</f>
        <v>0</v>
      </c>
      <c r="E3435">
        <f>'CLZ Pr'!B3435</f>
        <v>0</v>
      </c>
      <c r="F3435">
        <f>'CLZ Pr'!N3435</f>
        <v>0</v>
      </c>
      <c r="G3435">
        <f>'CLZ Pr'!X3435</f>
        <v>0</v>
      </c>
      <c r="H3435">
        <f>'CLZ Pr'!E3435</f>
        <v>0</v>
      </c>
      <c r="I3435">
        <f>'CLZ Pr'!U3435</f>
        <v>0</v>
      </c>
    </row>
    <row r="3436" spans="1:9">
      <c r="A3436" s="13" t="str">
        <f>IF('CLZ Pr'!C3436 = "", "", 'CLZ Pr'!C3436)</f>
        <v/>
      </c>
      <c r="B3436">
        <f>'CLZ Pr'!O3436</f>
        <v>0</v>
      </c>
      <c r="C3436" s="14">
        <f>'CLZ Pr'!H3436</f>
        <v>0</v>
      </c>
      <c r="D3436">
        <f>'CLZ Pr'!W3436</f>
        <v>0</v>
      </c>
      <c r="E3436">
        <f>'CLZ Pr'!B3436</f>
        <v>0</v>
      </c>
      <c r="F3436">
        <f>'CLZ Pr'!N3436</f>
        <v>0</v>
      </c>
      <c r="G3436">
        <f>'CLZ Pr'!X3436</f>
        <v>0</v>
      </c>
      <c r="H3436">
        <f>'CLZ Pr'!E3436</f>
        <v>0</v>
      </c>
      <c r="I3436">
        <f>'CLZ Pr'!U3436</f>
        <v>0</v>
      </c>
    </row>
    <row r="3437" spans="1:9">
      <c r="A3437" s="13" t="str">
        <f>IF('CLZ Pr'!C3437 = "", "", 'CLZ Pr'!C3437)</f>
        <v/>
      </c>
      <c r="B3437">
        <f>'CLZ Pr'!O3437</f>
        <v>0</v>
      </c>
      <c r="C3437" s="14">
        <f>'CLZ Pr'!H3437</f>
        <v>0</v>
      </c>
      <c r="D3437">
        <f>'CLZ Pr'!W3437</f>
        <v>0</v>
      </c>
      <c r="E3437">
        <f>'CLZ Pr'!B3437</f>
        <v>0</v>
      </c>
      <c r="F3437">
        <f>'CLZ Pr'!N3437</f>
        <v>0</v>
      </c>
      <c r="G3437">
        <f>'CLZ Pr'!X3437</f>
        <v>0</v>
      </c>
      <c r="H3437">
        <f>'CLZ Pr'!E3437</f>
        <v>0</v>
      </c>
      <c r="I3437">
        <f>'CLZ Pr'!U3437</f>
        <v>0</v>
      </c>
    </row>
    <row r="3438" spans="1:9">
      <c r="A3438" s="13" t="str">
        <f>IF('CLZ Pr'!C3438 = "", "", 'CLZ Pr'!C3438)</f>
        <v/>
      </c>
      <c r="B3438">
        <f>'CLZ Pr'!O3438</f>
        <v>0</v>
      </c>
      <c r="C3438" s="14">
        <f>'CLZ Pr'!H3438</f>
        <v>0</v>
      </c>
      <c r="D3438">
        <f>'CLZ Pr'!W3438</f>
        <v>0</v>
      </c>
      <c r="E3438">
        <f>'CLZ Pr'!B3438</f>
        <v>0</v>
      </c>
      <c r="F3438">
        <f>'CLZ Pr'!N3438</f>
        <v>0</v>
      </c>
      <c r="G3438">
        <f>'CLZ Pr'!X3438</f>
        <v>0</v>
      </c>
      <c r="H3438">
        <f>'CLZ Pr'!E3438</f>
        <v>0</v>
      </c>
      <c r="I3438">
        <f>'CLZ Pr'!U3438</f>
        <v>0</v>
      </c>
    </row>
    <row r="3439" spans="1:9">
      <c r="A3439" s="13" t="str">
        <f>IF('CLZ Pr'!C3439 = "", "", 'CLZ Pr'!C3439)</f>
        <v/>
      </c>
      <c r="B3439">
        <f>'CLZ Pr'!O3439</f>
        <v>0</v>
      </c>
      <c r="C3439" s="14">
        <f>'CLZ Pr'!H3439</f>
        <v>0</v>
      </c>
      <c r="D3439">
        <f>'CLZ Pr'!W3439</f>
        <v>0</v>
      </c>
      <c r="E3439">
        <f>'CLZ Pr'!B3439</f>
        <v>0</v>
      </c>
      <c r="F3439">
        <f>'CLZ Pr'!N3439</f>
        <v>0</v>
      </c>
      <c r="G3439">
        <f>'CLZ Pr'!X3439</f>
        <v>0</v>
      </c>
      <c r="H3439">
        <f>'CLZ Pr'!E3439</f>
        <v>0</v>
      </c>
      <c r="I3439">
        <f>'CLZ Pr'!U3439</f>
        <v>0</v>
      </c>
    </row>
    <row r="3440" spans="1:9">
      <c r="A3440" s="13" t="str">
        <f>IF('CLZ Pr'!C3440 = "", "", 'CLZ Pr'!C3440)</f>
        <v/>
      </c>
      <c r="B3440">
        <f>'CLZ Pr'!O3440</f>
        <v>0</v>
      </c>
      <c r="C3440" s="14">
        <f>'CLZ Pr'!H3440</f>
        <v>0</v>
      </c>
      <c r="D3440">
        <f>'CLZ Pr'!W3440</f>
        <v>0</v>
      </c>
      <c r="E3440">
        <f>'CLZ Pr'!B3440</f>
        <v>0</v>
      </c>
      <c r="F3440">
        <f>'CLZ Pr'!N3440</f>
        <v>0</v>
      </c>
      <c r="G3440">
        <f>'CLZ Pr'!X3440</f>
        <v>0</v>
      </c>
      <c r="H3440">
        <f>'CLZ Pr'!E3440</f>
        <v>0</v>
      </c>
      <c r="I3440">
        <f>'CLZ Pr'!U3440</f>
        <v>0</v>
      </c>
    </row>
    <row r="3441" spans="1:9">
      <c r="A3441" s="13" t="str">
        <f>IF('CLZ Pr'!C3441 = "", "", 'CLZ Pr'!C3441)</f>
        <v/>
      </c>
      <c r="B3441">
        <f>'CLZ Pr'!O3441</f>
        <v>0</v>
      </c>
      <c r="C3441" s="14">
        <f>'CLZ Pr'!H3441</f>
        <v>0</v>
      </c>
      <c r="D3441">
        <f>'CLZ Pr'!W3441</f>
        <v>0</v>
      </c>
      <c r="E3441">
        <f>'CLZ Pr'!B3441</f>
        <v>0</v>
      </c>
      <c r="F3441">
        <f>'CLZ Pr'!N3441</f>
        <v>0</v>
      </c>
      <c r="G3441">
        <f>'CLZ Pr'!X3441</f>
        <v>0</v>
      </c>
      <c r="H3441">
        <f>'CLZ Pr'!E3441</f>
        <v>0</v>
      </c>
      <c r="I3441">
        <f>'CLZ Pr'!U3441</f>
        <v>0</v>
      </c>
    </row>
    <row r="3442" spans="1:9">
      <c r="A3442" s="13" t="str">
        <f>IF('CLZ Pr'!C3442 = "", "", 'CLZ Pr'!C3442)</f>
        <v/>
      </c>
      <c r="B3442">
        <f>'CLZ Pr'!O3442</f>
        <v>0</v>
      </c>
      <c r="C3442" s="14">
        <f>'CLZ Pr'!H3442</f>
        <v>0</v>
      </c>
      <c r="D3442">
        <f>'CLZ Pr'!W3442</f>
        <v>0</v>
      </c>
      <c r="E3442">
        <f>'CLZ Pr'!B3442</f>
        <v>0</v>
      </c>
      <c r="F3442">
        <f>'CLZ Pr'!N3442</f>
        <v>0</v>
      </c>
      <c r="G3442">
        <f>'CLZ Pr'!X3442</f>
        <v>0</v>
      </c>
      <c r="H3442">
        <f>'CLZ Pr'!E3442</f>
        <v>0</v>
      </c>
      <c r="I3442">
        <f>'CLZ Pr'!U3442</f>
        <v>0</v>
      </c>
    </row>
    <row r="3443" spans="1:9">
      <c r="A3443" s="13" t="str">
        <f>IF('CLZ Pr'!C3443 = "", "", 'CLZ Pr'!C3443)</f>
        <v/>
      </c>
      <c r="B3443">
        <f>'CLZ Pr'!O3443</f>
        <v>0</v>
      </c>
      <c r="C3443" s="14">
        <f>'CLZ Pr'!H3443</f>
        <v>0</v>
      </c>
      <c r="D3443">
        <f>'CLZ Pr'!W3443</f>
        <v>0</v>
      </c>
      <c r="E3443">
        <f>'CLZ Pr'!B3443</f>
        <v>0</v>
      </c>
      <c r="F3443">
        <f>'CLZ Pr'!N3443</f>
        <v>0</v>
      </c>
      <c r="G3443">
        <f>'CLZ Pr'!X3443</f>
        <v>0</v>
      </c>
      <c r="H3443">
        <f>'CLZ Pr'!E3443</f>
        <v>0</v>
      </c>
      <c r="I3443">
        <f>'CLZ Pr'!U3443</f>
        <v>0</v>
      </c>
    </row>
    <row r="3444" spans="1:9">
      <c r="A3444" s="13" t="str">
        <f>IF('CLZ Pr'!C3444 = "", "", 'CLZ Pr'!C3444)</f>
        <v/>
      </c>
      <c r="B3444">
        <f>'CLZ Pr'!O3444</f>
        <v>0</v>
      </c>
      <c r="C3444" s="14">
        <f>'CLZ Pr'!H3444</f>
        <v>0</v>
      </c>
      <c r="D3444">
        <f>'CLZ Pr'!W3444</f>
        <v>0</v>
      </c>
      <c r="E3444">
        <f>'CLZ Pr'!B3444</f>
        <v>0</v>
      </c>
      <c r="F3444">
        <f>'CLZ Pr'!N3444</f>
        <v>0</v>
      </c>
      <c r="G3444">
        <f>'CLZ Pr'!X3444</f>
        <v>0</v>
      </c>
      <c r="H3444">
        <f>'CLZ Pr'!E3444</f>
        <v>0</v>
      </c>
      <c r="I3444">
        <f>'CLZ Pr'!U3444</f>
        <v>0</v>
      </c>
    </row>
    <row r="3445" spans="1:9">
      <c r="A3445" s="13" t="str">
        <f>IF('CLZ Pr'!C3445 = "", "", 'CLZ Pr'!C3445)</f>
        <v/>
      </c>
      <c r="B3445">
        <f>'CLZ Pr'!O3445</f>
        <v>0</v>
      </c>
      <c r="C3445" s="14">
        <f>'CLZ Pr'!H3445</f>
        <v>0</v>
      </c>
      <c r="D3445">
        <f>'CLZ Pr'!W3445</f>
        <v>0</v>
      </c>
      <c r="E3445">
        <f>'CLZ Pr'!B3445</f>
        <v>0</v>
      </c>
      <c r="F3445">
        <f>'CLZ Pr'!N3445</f>
        <v>0</v>
      </c>
      <c r="G3445">
        <f>'CLZ Pr'!X3445</f>
        <v>0</v>
      </c>
      <c r="H3445">
        <f>'CLZ Pr'!E3445</f>
        <v>0</v>
      </c>
      <c r="I3445">
        <f>'CLZ Pr'!U3445</f>
        <v>0</v>
      </c>
    </row>
    <row r="3446" spans="1:9">
      <c r="A3446" s="13" t="str">
        <f>IF('CLZ Pr'!C3446 = "", "", 'CLZ Pr'!C3446)</f>
        <v/>
      </c>
      <c r="B3446">
        <f>'CLZ Pr'!O3446</f>
        <v>0</v>
      </c>
      <c r="C3446" s="14">
        <f>'CLZ Pr'!H3446</f>
        <v>0</v>
      </c>
      <c r="D3446">
        <f>'CLZ Pr'!W3446</f>
        <v>0</v>
      </c>
      <c r="E3446">
        <f>'CLZ Pr'!B3446</f>
        <v>0</v>
      </c>
      <c r="F3446">
        <f>'CLZ Pr'!N3446</f>
        <v>0</v>
      </c>
      <c r="G3446">
        <f>'CLZ Pr'!X3446</f>
        <v>0</v>
      </c>
      <c r="H3446">
        <f>'CLZ Pr'!E3446</f>
        <v>0</v>
      </c>
      <c r="I3446">
        <f>'CLZ Pr'!U3446</f>
        <v>0</v>
      </c>
    </row>
    <row r="3447" spans="1:9">
      <c r="A3447" s="13" t="str">
        <f>IF('CLZ Pr'!C3447 = "", "", 'CLZ Pr'!C3447)</f>
        <v/>
      </c>
      <c r="B3447">
        <f>'CLZ Pr'!O3447</f>
        <v>0</v>
      </c>
      <c r="C3447" s="14">
        <f>'CLZ Pr'!H3447</f>
        <v>0</v>
      </c>
      <c r="D3447">
        <f>'CLZ Pr'!W3447</f>
        <v>0</v>
      </c>
      <c r="E3447">
        <f>'CLZ Pr'!B3447</f>
        <v>0</v>
      </c>
      <c r="F3447">
        <f>'CLZ Pr'!N3447</f>
        <v>0</v>
      </c>
      <c r="G3447">
        <f>'CLZ Pr'!X3447</f>
        <v>0</v>
      </c>
      <c r="H3447">
        <f>'CLZ Pr'!E3447</f>
        <v>0</v>
      </c>
      <c r="I3447">
        <f>'CLZ Pr'!U3447</f>
        <v>0</v>
      </c>
    </row>
    <row r="3448" spans="1:9">
      <c r="A3448" s="13" t="str">
        <f>IF('CLZ Pr'!C3448 = "", "", 'CLZ Pr'!C3448)</f>
        <v/>
      </c>
      <c r="B3448">
        <f>'CLZ Pr'!O3448</f>
        <v>0</v>
      </c>
      <c r="C3448" s="14">
        <f>'CLZ Pr'!H3448</f>
        <v>0</v>
      </c>
      <c r="D3448">
        <f>'CLZ Pr'!W3448</f>
        <v>0</v>
      </c>
      <c r="E3448">
        <f>'CLZ Pr'!B3448</f>
        <v>0</v>
      </c>
      <c r="F3448">
        <f>'CLZ Pr'!N3448</f>
        <v>0</v>
      </c>
      <c r="G3448">
        <f>'CLZ Pr'!X3448</f>
        <v>0</v>
      </c>
      <c r="H3448">
        <f>'CLZ Pr'!E3448</f>
        <v>0</v>
      </c>
      <c r="I3448">
        <f>'CLZ Pr'!U3448</f>
        <v>0</v>
      </c>
    </row>
    <row r="3449" spans="1:9">
      <c r="A3449" s="13" t="str">
        <f>IF('CLZ Pr'!C3449 = "", "", 'CLZ Pr'!C3449)</f>
        <v/>
      </c>
      <c r="B3449">
        <f>'CLZ Pr'!O3449</f>
        <v>0</v>
      </c>
      <c r="C3449" s="14">
        <f>'CLZ Pr'!H3449</f>
        <v>0</v>
      </c>
      <c r="D3449">
        <f>'CLZ Pr'!W3449</f>
        <v>0</v>
      </c>
      <c r="E3449">
        <f>'CLZ Pr'!B3449</f>
        <v>0</v>
      </c>
      <c r="F3449">
        <f>'CLZ Pr'!N3449</f>
        <v>0</v>
      </c>
      <c r="G3449">
        <f>'CLZ Pr'!X3449</f>
        <v>0</v>
      </c>
      <c r="H3449">
        <f>'CLZ Pr'!E3449</f>
        <v>0</v>
      </c>
      <c r="I3449">
        <f>'CLZ Pr'!U3449</f>
        <v>0</v>
      </c>
    </row>
    <row r="3450" spans="1:9">
      <c r="A3450" s="13" t="str">
        <f>IF('CLZ Pr'!C3450 = "", "", 'CLZ Pr'!C3450)</f>
        <v/>
      </c>
      <c r="B3450">
        <f>'CLZ Pr'!O3450</f>
        <v>0</v>
      </c>
      <c r="C3450" s="14">
        <f>'CLZ Pr'!H3450</f>
        <v>0</v>
      </c>
      <c r="D3450">
        <f>'CLZ Pr'!W3450</f>
        <v>0</v>
      </c>
      <c r="E3450">
        <f>'CLZ Pr'!B3450</f>
        <v>0</v>
      </c>
      <c r="F3450">
        <f>'CLZ Pr'!N3450</f>
        <v>0</v>
      </c>
      <c r="G3450">
        <f>'CLZ Pr'!X3450</f>
        <v>0</v>
      </c>
      <c r="H3450">
        <f>'CLZ Pr'!E3450</f>
        <v>0</v>
      </c>
      <c r="I3450">
        <f>'CLZ Pr'!U3450</f>
        <v>0</v>
      </c>
    </row>
    <row r="3451" spans="1:9">
      <c r="A3451" s="13" t="str">
        <f>IF('CLZ Pr'!C3451 = "", "", 'CLZ Pr'!C3451)</f>
        <v/>
      </c>
      <c r="B3451">
        <f>'CLZ Pr'!O3451</f>
        <v>0</v>
      </c>
      <c r="C3451" s="14">
        <f>'CLZ Pr'!H3451</f>
        <v>0</v>
      </c>
      <c r="D3451">
        <f>'CLZ Pr'!W3451</f>
        <v>0</v>
      </c>
      <c r="E3451">
        <f>'CLZ Pr'!B3451</f>
        <v>0</v>
      </c>
      <c r="F3451">
        <f>'CLZ Pr'!N3451</f>
        <v>0</v>
      </c>
      <c r="G3451">
        <f>'CLZ Pr'!X3451</f>
        <v>0</v>
      </c>
      <c r="H3451">
        <f>'CLZ Pr'!E3451</f>
        <v>0</v>
      </c>
      <c r="I3451">
        <f>'CLZ Pr'!U3451</f>
        <v>0</v>
      </c>
    </row>
    <row r="3452" spans="1:9">
      <c r="A3452" s="13" t="str">
        <f>IF('CLZ Pr'!C3452 = "", "", 'CLZ Pr'!C3452)</f>
        <v/>
      </c>
      <c r="B3452">
        <f>'CLZ Pr'!O3452</f>
        <v>0</v>
      </c>
      <c r="C3452" s="14">
        <f>'CLZ Pr'!H3452</f>
        <v>0</v>
      </c>
      <c r="D3452">
        <f>'CLZ Pr'!W3452</f>
        <v>0</v>
      </c>
      <c r="E3452">
        <f>'CLZ Pr'!B3452</f>
        <v>0</v>
      </c>
      <c r="F3452">
        <f>'CLZ Pr'!N3452</f>
        <v>0</v>
      </c>
      <c r="G3452">
        <f>'CLZ Pr'!X3452</f>
        <v>0</v>
      </c>
      <c r="H3452">
        <f>'CLZ Pr'!E3452</f>
        <v>0</v>
      </c>
      <c r="I3452">
        <f>'CLZ Pr'!U3452</f>
        <v>0</v>
      </c>
    </row>
    <row r="3453" spans="1:9">
      <c r="A3453" s="13" t="str">
        <f>IF('CLZ Pr'!C3453 = "", "", 'CLZ Pr'!C3453)</f>
        <v/>
      </c>
      <c r="B3453">
        <f>'CLZ Pr'!O3453</f>
        <v>0</v>
      </c>
      <c r="C3453" s="14">
        <f>'CLZ Pr'!H3453</f>
        <v>0</v>
      </c>
      <c r="D3453">
        <f>'CLZ Pr'!W3453</f>
        <v>0</v>
      </c>
      <c r="E3453">
        <f>'CLZ Pr'!B3453</f>
        <v>0</v>
      </c>
      <c r="F3453">
        <f>'CLZ Pr'!N3453</f>
        <v>0</v>
      </c>
      <c r="G3453">
        <f>'CLZ Pr'!X3453</f>
        <v>0</v>
      </c>
      <c r="H3453">
        <f>'CLZ Pr'!E3453</f>
        <v>0</v>
      </c>
      <c r="I3453">
        <f>'CLZ Pr'!U3453</f>
        <v>0</v>
      </c>
    </row>
    <row r="3454" spans="1:9">
      <c r="A3454" s="13" t="str">
        <f>IF('CLZ Pr'!C3454 = "", "", 'CLZ Pr'!C3454)</f>
        <v/>
      </c>
      <c r="B3454">
        <f>'CLZ Pr'!O3454</f>
        <v>0</v>
      </c>
      <c r="C3454" s="14">
        <f>'CLZ Pr'!H3454</f>
        <v>0</v>
      </c>
      <c r="D3454">
        <f>'CLZ Pr'!W3454</f>
        <v>0</v>
      </c>
      <c r="E3454">
        <f>'CLZ Pr'!B3454</f>
        <v>0</v>
      </c>
      <c r="F3454">
        <f>'CLZ Pr'!N3454</f>
        <v>0</v>
      </c>
      <c r="G3454">
        <f>'CLZ Pr'!X3454</f>
        <v>0</v>
      </c>
      <c r="H3454">
        <f>'CLZ Pr'!E3454</f>
        <v>0</v>
      </c>
      <c r="I3454">
        <f>'CLZ Pr'!U3454</f>
        <v>0</v>
      </c>
    </row>
    <row r="3455" spans="1:9">
      <c r="A3455" s="13" t="str">
        <f>IF('CLZ Pr'!C3455 = "", "", 'CLZ Pr'!C3455)</f>
        <v/>
      </c>
      <c r="B3455">
        <f>'CLZ Pr'!O3455</f>
        <v>0</v>
      </c>
      <c r="C3455" s="14">
        <f>'CLZ Pr'!H3455</f>
        <v>0</v>
      </c>
      <c r="D3455">
        <f>'CLZ Pr'!W3455</f>
        <v>0</v>
      </c>
      <c r="E3455">
        <f>'CLZ Pr'!B3455</f>
        <v>0</v>
      </c>
      <c r="F3455">
        <f>'CLZ Pr'!N3455</f>
        <v>0</v>
      </c>
      <c r="G3455">
        <f>'CLZ Pr'!X3455</f>
        <v>0</v>
      </c>
      <c r="H3455">
        <f>'CLZ Pr'!E3455</f>
        <v>0</v>
      </c>
      <c r="I3455">
        <f>'CLZ Pr'!U3455</f>
        <v>0</v>
      </c>
    </row>
    <row r="3456" spans="1:9">
      <c r="A3456" s="13" t="str">
        <f>IF('CLZ Pr'!C3456 = "", "", 'CLZ Pr'!C3456)</f>
        <v/>
      </c>
      <c r="B3456">
        <f>'CLZ Pr'!O3456</f>
        <v>0</v>
      </c>
      <c r="C3456" s="14">
        <f>'CLZ Pr'!H3456</f>
        <v>0</v>
      </c>
      <c r="D3456">
        <f>'CLZ Pr'!W3456</f>
        <v>0</v>
      </c>
      <c r="E3456">
        <f>'CLZ Pr'!B3456</f>
        <v>0</v>
      </c>
      <c r="F3456">
        <f>'CLZ Pr'!N3456</f>
        <v>0</v>
      </c>
      <c r="G3456">
        <f>'CLZ Pr'!X3456</f>
        <v>0</v>
      </c>
      <c r="H3456">
        <f>'CLZ Pr'!E3456</f>
        <v>0</v>
      </c>
      <c r="I3456">
        <f>'CLZ Pr'!U3456</f>
        <v>0</v>
      </c>
    </row>
    <row r="3457" spans="1:9">
      <c r="A3457" s="13" t="str">
        <f>IF('CLZ Pr'!C3457 = "", "", 'CLZ Pr'!C3457)</f>
        <v/>
      </c>
      <c r="B3457">
        <f>'CLZ Pr'!O3457</f>
        <v>0</v>
      </c>
      <c r="C3457" s="14">
        <f>'CLZ Pr'!H3457</f>
        <v>0</v>
      </c>
      <c r="D3457">
        <f>'CLZ Pr'!W3457</f>
        <v>0</v>
      </c>
      <c r="E3457">
        <f>'CLZ Pr'!B3457</f>
        <v>0</v>
      </c>
      <c r="F3457">
        <f>'CLZ Pr'!N3457</f>
        <v>0</v>
      </c>
      <c r="G3457">
        <f>'CLZ Pr'!X3457</f>
        <v>0</v>
      </c>
      <c r="H3457">
        <f>'CLZ Pr'!E3457</f>
        <v>0</v>
      </c>
      <c r="I3457">
        <f>'CLZ Pr'!U3457</f>
        <v>0</v>
      </c>
    </row>
    <row r="3458" spans="1:9">
      <c r="A3458" s="13" t="str">
        <f>IF('CLZ Pr'!C3458 = "", "", 'CLZ Pr'!C3458)</f>
        <v/>
      </c>
      <c r="B3458">
        <f>'CLZ Pr'!O3458</f>
        <v>0</v>
      </c>
      <c r="C3458" s="14">
        <f>'CLZ Pr'!H3458</f>
        <v>0</v>
      </c>
      <c r="D3458">
        <f>'CLZ Pr'!W3458</f>
        <v>0</v>
      </c>
      <c r="E3458">
        <f>'CLZ Pr'!B3458</f>
        <v>0</v>
      </c>
      <c r="F3458">
        <f>'CLZ Pr'!N3458</f>
        <v>0</v>
      </c>
      <c r="G3458">
        <f>'CLZ Pr'!X3458</f>
        <v>0</v>
      </c>
      <c r="H3458">
        <f>'CLZ Pr'!E3458</f>
        <v>0</v>
      </c>
      <c r="I3458">
        <f>'CLZ Pr'!U3458</f>
        <v>0</v>
      </c>
    </row>
    <row r="3459" spans="1:9">
      <c r="A3459" s="13" t="str">
        <f>IF('CLZ Pr'!C3459 = "", "", 'CLZ Pr'!C3459)</f>
        <v/>
      </c>
      <c r="B3459">
        <f>'CLZ Pr'!O3459</f>
        <v>0</v>
      </c>
      <c r="C3459" s="14">
        <f>'CLZ Pr'!H3459</f>
        <v>0</v>
      </c>
      <c r="D3459">
        <f>'CLZ Pr'!W3459</f>
        <v>0</v>
      </c>
      <c r="E3459">
        <f>'CLZ Pr'!B3459</f>
        <v>0</v>
      </c>
      <c r="F3459">
        <f>'CLZ Pr'!N3459</f>
        <v>0</v>
      </c>
      <c r="G3459">
        <f>'CLZ Pr'!X3459</f>
        <v>0</v>
      </c>
      <c r="H3459">
        <f>'CLZ Pr'!E3459</f>
        <v>0</v>
      </c>
      <c r="I3459">
        <f>'CLZ Pr'!U3459</f>
        <v>0</v>
      </c>
    </row>
    <row r="3460" spans="1:9">
      <c r="A3460" s="13" t="str">
        <f>IF('CLZ Pr'!C3460 = "", "", 'CLZ Pr'!C3460)</f>
        <v/>
      </c>
      <c r="B3460">
        <f>'CLZ Pr'!O3460</f>
        <v>0</v>
      </c>
      <c r="C3460" s="14">
        <f>'CLZ Pr'!H3460</f>
        <v>0</v>
      </c>
      <c r="D3460">
        <f>'CLZ Pr'!W3460</f>
        <v>0</v>
      </c>
      <c r="E3460">
        <f>'CLZ Pr'!B3460</f>
        <v>0</v>
      </c>
      <c r="F3460">
        <f>'CLZ Pr'!N3460</f>
        <v>0</v>
      </c>
      <c r="G3460">
        <f>'CLZ Pr'!X3460</f>
        <v>0</v>
      </c>
      <c r="H3460">
        <f>'CLZ Pr'!E3460</f>
        <v>0</v>
      </c>
      <c r="I3460">
        <f>'CLZ Pr'!U3460</f>
        <v>0</v>
      </c>
    </row>
    <row r="3461" spans="1:9">
      <c r="A3461" s="13" t="str">
        <f>IF('CLZ Pr'!C3461 = "", "", 'CLZ Pr'!C3461)</f>
        <v/>
      </c>
      <c r="B3461">
        <f>'CLZ Pr'!O3461</f>
        <v>0</v>
      </c>
      <c r="C3461" s="14">
        <f>'CLZ Pr'!H3461</f>
        <v>0</v>
      </c>
      <c r="D3461">
        <f>'CLZ Pr'!W3461</f>
        <v>0</v>
      </c>
      <c r="E3461">
        <f>'CLZ Pr'!B3461</f>
        <v>0</v>
      </c>
      <c r="F3461">
        <f>'CLZ Pr'!N3461</f>
        <v>0</v>
      </c>
      <c r="G3461">
        <f>'CLZ Pr'!X3461</f>
        <v>0</v>
      </c>
      <c r="H3461">
        <f>'CLZ Pr'!E3461</f>
        <v>0</v>
      </c>
      <c r="I3461">
        <f>'CLZ Pr'!U3461</f>
        <v>0</v>
      </c>
    </row>
    <row r="3462" spans="1:9">
      <c r="A3462" s="13" t="str">
        <f>IF('CLZ Pr'!C3462 = "", "", 'CLZ Pr'!C3462)</f>
        <v/>
      </c>
      <c r="B3462">
        <f>'CLZ Pr'!O3462</f>
        <v>0</v>
      </c>
      <c r="C3462" s="14">
        <f>'CLZ Pr'!H3462</f>
        <v>0</v>
      </c>
      <c r="D3462">
        <f>'CLZ Pr'!W3462</f>
        <v>0</v>
      </c>
      <c r="E3462">
        <f>'CLZ Pr'!B3462</f>
        <v>0</v>
      </c>
      <c r="F3462">
        <f>'CLZ Pr'!N3462</f>
        <v>0</v>
      </c>
      <c r="G3462">
        <f>'CLZ Pr'!X3462</f>
        <v>0</v>
      </c>
      <c r="H3462">
        <f>'CLZ Pr'!E3462</f>
        <v>0</v>
      </c>
      <c r="I3462">
        <f>'CLZ Pr'!U3462</f>
        <v>0</v>
      </c>
    </row>
    <row r="3463" spans="1:9">
      <c r="A3463" s="13" t="str">
        <f>IF('CLZ Pr'!C3463 = "", "", 'CLZ Pr'!C3463)</f>
        <v/>
      </c>
      <c r="B3463">
        <f>'CLZ Pr'!O3463</f>
        <v>0</v>
      </c>
      <c r="C3463" s="14">
        <f>'CLZ Pr'!H3463</f>
        <v>0</v>
      </c>
      <c r="D3463">
        <f>'CLZ Pr'!W3463</f>
        <v>0</v>
      </c>
      <c r="E3463">
        <f>'CLZ Pr'!B3463</f>
        <v>0</v>
      </c>
      <c r="F3463">
        <f>'CLZ Pr'!N3463</f>
        <v>0</v>
      </c>
      <c r="G3463">
        <f>'CLZ Pr'!X3463</f>
        <v>0</v>
      </c>
      <c r="H3463">
        <f>'CLZ Pr'!E3463</f>
        <v>0</v>
      </c>
      <c r="I3463">
        <f>'CLZ Pr'!U3463</f>
        <v>0</v>
      </c>
    </row>
    <row r="3464" spans="1:9">
      <c r="A3464" s="13" t="str">
        <f>IF('CLZ Pr'!C3464 = "", "", 'CLZ Pr'!C3464)</f>
        <v/>
      </c>
      <c r="B3464">
        <f>'CLZ Pr'!O3464</f>
        <v>0</v>
      </c>
      <c r="C3464" s="14">
        <f>'CLZ Pr'!H3464</f>
        <v>0</v>
      </c>
      <c r="D3464">
        <f>'CLZ Pr'!W3464</f>
        <v>0</v>
      </c>
      <c r="E3464">
        <f>'CLZ Pr'!B3464</f>
        <v>0</v>
      </c>
      <c r="F3464">
        <f>'CLZ Pr'!N3464</f>
        <v>0</v>
      </c>
      <c r="G3464">
        <f>'CLZ Pr'!X3464</f>
        <v>0</v>
      </c>
      <c r="H3464">
        <f>'CLZ Pr'!E3464</f>
        <v>0</v>
      </c>
      <c r="I3464">
        <f>'CLZ Pr'!U3464</f>
        <v>0</v>
      </c>
    </row>
    <row r="3465" spans="1:9">
      <c r="A3465" s="13" t="str">
        <f>IF('CLZ Pr'!C3465 = "", "", 'CLZ Pr'!C3465)</f>
        <v/>
      </c>
      <c r="B3465">
        <f>'CLZ Pr'!O3465</f>
        <v>0</v>
      </c>
      <c r="C3465" s="14">
        <f>'CLZ Pr'!H3465</f>
        <v>0</v>
      </c>
      <c r="D3465">
        <f>'CLZ Pr'!W3465</f>
        <v>0</v>
      </c>
      <c r="E3465">
        <f>'CLZ Pr'!B3465</f>
        <v>0</v>
      </c>
      <c r="F3465">
        <f>'CLZ Pr'!N3465</f>
        <v>0</v>
      </c>
      <c r="G3465">
        <f>'CLZ Pr'!X3465</f>
        <v>0</v>
      </c>
      <c r="H3465">
        <f>'CLZ Pr'!E3465</f>
        <v>0</v>
      </c>
      <c r="I3465">
        <f>'CLZ Pr'!U3465</f>
        <v>0</v>
      </c>
    </row>
    <row r="3466" spans="1:9">
      <c r="A3466" s="13" t="str">
        <f>IF('CLZ Pr'!C3466 = "", "", 'CLZ Pr'!C3466)</f>
        <v/>
      </c>
      <c r="B3466">
        <f>'CLZ Pr'!O3466</f>
        <v>0</v>
      </c>
      <c r="C3466" s="14">
        <f>'CLZ Pr'!H3466</f>
        <v>0</v>
      </c>
      <c r="D3466">
        <f>'CLZ Pr'!W3466</f>
        <v>0</v>
      </c>
      <c r="E3466">
        <f>'CLZ Pr'!B3466</f>
        <v>0</v>
      </c>
      <c r="F3466">
        <f>'CLZ Pr'!N3466</f>
        <v>0</v>
      </c>
      <c r="G3466">
        <f>'CLZ Pr'!X3466</f>
        <v>0</v>
      </c>
      <c r="H3466">
        <f>'CLZ Pr'!E3466</f>
        <v>0</v>
      </c>
      <c r="I3466">
        <f>'CLZ Pr'!U3466</f>
        <v>0</v>
      </c>
    </row>
    <row r="3467" spans="1:9">
      <c r="A3467" s="13" t="str">
        <f>IF('CLZ Pr'!C3467 = "", "", 'CLZ Pr'!C3467)</f>
        <v/>
      </c>
      <c r="B3467">
        <f>'CLZ Pr'!O3467</f>
        <v>0</v>
      </c>
      <c r="C3467" s="14">
        <f>'CLZ Pr'!H3467</f>
        <v>0</v>
      </c>
      <c r="D3467">
        <f>'CLZ Pr'!W3467</f>
        <v>0</v>
      </c>
      <c r="E3467">
        <f>'CLZ Pr'!B3467</f>
        <v>0</v>
      </c>
      <c r="F3467">
        <f>'CLZ Pr'!N3467</f>
        <v>0</v>
      </c>
      <c r="G3467">
        <f>'CLZ Pr'!X3467</f>
        <v>0</v>
      </c>
      <c r="H3467">
        <f>'CLZ Pr'!E3467</f>
        <v>0</v>
      </c>
      <c r="I3467">
        <f>'CLZ Pr'!U3467</f>
        <v>0</v>
      </c>
    </row>
    <row r="3468" spans="1:9">
      <c r="A3468" s="13" t="str">
        <f>IF('CLZ Pr'!C3468 = "", "", 'CLZ Pr'!C3468)</f>
        <v/>
      </c>
      <c r="B3468">
        <f>'CLZ Pr'!O3468</f>
        <v>0</v>
      </c>
      <c r="C3468" s="14">
        <f>'CLZ Pr'!H3468</f>
        <v>0</v>
      </c>
      <c r="D3468">
        <f>'CLZ Pr'!W3468</f>
        <v>0</v>
      </c>
      <c r="E3468">
        <f>'CLZ Pr'!B3468</f>
        <v>0</v>
      </c>
      <c r="F3468">
        <f>'CLZ Pr'!N3468</f>
        <v>0</v>
      </c>
      <c r="G3468">
        <f>'CLZ Pr'!X3468</f>
        <v>0</v>
      </c>
      <c r="H3468">
        <f>'CLZ Pr'!E3468</f>
        <v>0</v>
      </c>
      <c r="I3468">
        <f>'CLZ Pr'!U3468</f>
        <v>0</v>
      </c>
    </row>
    <row r="3469" spans="1:9">
      <c r="A3469" s="13" t="str">
        <f>IF('CLZ Pr'!C3469 = "", "", 'CLZ Pr'!C3469)</f>
        <v/>
      </c>
      <c r="B3469">
        <f>'CLZ Pr'!O3469</f>
        <v>0</v>
      </c>
      <c r="C3469" s="14">
        <f>'CLZ Pr'!H3469</f>
        <v>0</v>
      </c>
      <c r="D3469">
        <f>'CLZ Pr'!W3469</f>
        <v>0</v>
      </c>
      <c r="E3469">
        <f>'CLZ Pr'!B3469</f>
        <v>0</v>
      </c>
      <c r="F3469">
        <f>'CLZ Pr'!N3469</f>
        <v>0</v>
      </c>
      <c r="G3469">
        <f>'CLZ Pr'!X3469</f>
        <v>0</v>
      </c>
      <c r="H3469">
        <f>'CLZ Pr'!E3469</f>
        <v>0</v>
      </c>
      <c r="I3469">
        <f>'CLZ Pr'!U3469</f>
        <v>0</v>
      </c>
    </row>
    <row r="3470" spans="1:9">
      <c r="A3470" s="13" t="str">
        <f>IF('CLZ Pr'!C3470 = "", "", 'CLZ Pr'!C3470)</f>
        <v/>
      </c>
      <c r="B3470">
        <f>'CLZ Pr'!O3470</f>
        <v>0</v>
      </c>
      <c r="C3470" s="14">
        <f>'CLZ Pr'!H3470</f>
        <v>0</v>
      </c>
      <c r="D3470">
        <f>'CLZ Pr'!W3470</f>
        <v>0</v>
      </c>
      <c r="E3470">
        <f>'CLZ Pr'!B3470</f>
        <v>0</v>
      </c>
      <c r="F3470">
        <f>'CLZ Pr'!N3470</f>
        <v>0</v>
      </c>
      <c r="G3470">
        <f>'CLZ Pr'!X3470</f>
        <v>0</v>
      </c>
      <c r="H3470">
        <f>'CLZ Pr'!E3470</f>
        <v>0</v>
      </c>
      <c r="I3470">
        <f>'CLZ Pr'!U3470</f>
        <v>0</v>
      </c>
    </row>
    <row r="3471" spans="1:9">
      <c r="A3471" s="13" t="str">
        <f>IF('CLZ Pr'!C3471 = "", "", 'CLZ Pr'!C3471)</f>
        <v/>
      </c>
      <c r="B3471">
        <f>'CLZ Pr'!O3471</f>
        <v>0</v>
      </c>
      <c r="C3471" s="14">
        <f>'CLZ Pr'!H3471</f>
        <v>0</v>
      </c>
      <c r="D3471">
        <f>'CLZ Pr'!W3471</f>
        <v>0</v>
      </c>
      <c r="E3471">
        <f>'CLZ Pr'!B3471</f>
        <v>0</v>
      </c>
      <c r="F3471">
        <f>'CLZ Pr'!N3471</f>
        <v>0</v>
      </c>
      <c r="G3471">
        <f>'CLZ Pr'!X3471</f>
        <v>0</v>
      </c>
      <c r="H3471">
        <f>'CLZ Pr'!E3471</f>
        <v>0</v>
      </c>
      <c r="I3471">
        <f>'CLZ Pr'!U3471</f>
        <v>0</v>
      </c>
    </row>
    <row r="3472" spans="1:9">
      <c r="A3472" s="13" t="str">
        <f>IF('CLZ Pr'!C3472 = "", "", 'CLZ Pr'!C3472)</f>
        <v/>
      </c>
      <c r="B3472">
        <f>'CLZ Pr'!O3472</f>
        <v>0</v>
      </c>
      <c r="C3472" s="14">
        <f>'CLZ Pr'!H3472</f>
        <v>0</v>
      </c>
      <c r="D3472">
        <f>'CLZ Pr'!W3472</f>
        <v>0</v>
      </c>
      <c r="E3472">
        <f>'CLZ Pr'!B3472</f>
        <v>0</v>
      </c>
      <c r="F3472">
        <f>'CLZ Pr'!N3472</f>
        <v>0</v>
      </c>
      <c r="G3472">
        <f>'CLZ Pr'!X3472</f>
        <v>0</v>
      </c>
      <c r="H3472">
        <f>'CLZ Pr'!E3472</f>
        <v>0</v>
      </c>
      <c r="I3472">
        <f>'CLZ Pr'!U3472</f>
        <v>0</v>
      </c>
    </row>
    <row r="3473" spans="1:9">
      <c r="A3473" s="13" t="str">
        <f>IF('CLZ Pr'!C3473 = "", "", 'CLZ Pr'!C3473)</f>
        <v/>
      </c>
      <c r="B3473">
        <f>'CLZ Pr'!O3473</f>
        <v>0</v>
      </c>
      <c r="C3473" s="14">
        <f>'CLZ Pr'!H3473</f>
        <v>0</v>
      </c>
      <c r="D3473">
        <f>'CLZ Pr'!W3473</f>
        <v>0</v>
      </c>
      <c r="E3473">
        <f>'CLZ Pr'!B3473</f>
        <v>0</v>
      </c>
      <c r="F3473">
        <f>'CLZ Pr'!N3473</f>
        <v>0</v>
      </c>
      <c r="G3473">
        <f>'CLZ Pr'!X3473</f>
        <v>0</v>
      </c>
      <c r="H3473">
        <f>'CLZ Pr'!E3473</f>
        <v>0</v>
      </c>
      <c r="I3473">
        <f>'CLZ Pr'!U3473</f>
        <v>0</v>
      </c>
    </row>
    <row r="3474" spans="1:9">
      <c r="A3474" s="13" t="str">
        <f>IF('CLZ Pr'!C3474 = "", "", 'CLZ Pr'!C3474)</f>
        <v/>
      </c>
      <c r="B3474">
        <f>'CLZ Pr'!O3474</f>
        <v>0</v>
      </c>
      <c r="C3474" s="14">
        <f>'CLZ Pr'!H3474</f>
        <v>0</v>
      </c>
      <c r="D3474">
        <f>'CLZ Pr'!W3474</f>
        <v>0</v>
      </c>
      <c r="E3474">
        <f>'CLZ Pr'!B3474</f>
        <v>0</v>
      </c>
      <c r="F3474">
        <f>'CLZ Pr'!N3474</f>
        <v>0</v>
      </c>
      <c r="G3474">
        <f>'CLZ Pr'!X3474</f>
        <v>0</v>
      </c>
      <c r="H3474">
        <f>'CLZ Pr'!E3474</f>
        <v>0</v>
      </c>
      <c r="I3474">
        <f>'CLZ Pr'!U3474</f>
        <v>0</v>
      </c>
    </row>
    <row r="3475" spans="1:9">
      <c r="A3475" s="13" t="str">
        <f>IF('CLZ Pr'!C3475 = "", "", 'CLZ Pr'!C3475)</f>
        <v/>
      </c>
      <c r="B3475">
        <f>'CLZ Pr'!O3475</f>
        <v>0</v>
      </c>
      <c r="C3475" s="14">
        <f>'CLZ Pr'!H3475</f>
        <v>0</v>
      </c>
      <c r="D3475">
        <f>'CLZ Pr'!W3475</f>
        <v>0</v>
      </c>
      <c r="E3475">
        <f>'CLZ Pr'!B3475</f>
        <v>0</v>
      </c>
      <c r="F3475">
        <f>'CLZ Pr'!N3475</f>
        <v>0</v>
      </c>
      <c r="G3475">
        <f>'CLZ Pr'!X3475</f>
        <v>0</v>
      </c>
      <c r="H3475">
        <f>'CLZ Pr'!E3475</f>
        <v>0</v>
      </c>
      <c r="I3475">
        <f>'CLZ Pr'!U3475</f>
        <v>0</v>
      </c>
    </row>
    <row r="3476" spans="1:9">
      <c r="A3476" s="13" t="str">
        <f>IF('CLZ Pr'!C3476 = "", "", 'CLZ Pr'!C3476)</f>
        <v/>
      </c>
      <c r="B3476">
        <f>'CLZ Pr'!O3476</f>
        <v>0</v>
      </c>
      <c r="C3476" s="14">
        <f>'CLZ Pr'!H3476</f>
        <v>0</v>
      </c>
      <c r="D3476">
        <f>'CLZ Pr'!W3476</f>
        <v>0</v>
      </c>
      <c r="E3476">
        <f>'CLZ Pr'!B3476</f>
        <v>0</v>
      </c>
      <c r="F3476">
        <f>'CLZ Pr'!N3476</f>
        <v>0</v>
      </c>
      <c r="G3476">
        <f>'CLZ Pr'!X3476</f>
        <v>0</v>
      </c>
      <c r="H3476">
        <f>'CLZ Pr'!E3476</f>
        <v>0</v>
      </c>
      <c r="I3476">
        <f>'CLZ Pr'!U3476</f>
        <v>0</v>
      </c>
    </row>
    <row r="3477" spans="1:9">
      <c r="A3477" s="13" t="str">
        <f>IF('CLZ Pr'!C3477 = "", "", 'CLZ Pr'!C3477)</f>
        <v/>
      </c>
      <c r="B3477">
        <f>'CLZ Pr'!O3477</f>
        <v>0</v>
      </c>
      <c r="C3477" s="14">
        <f>'CLZ Pr'!H3477</f>
        <v>0</v>
      </c>
      <c r="D3477">
        <f>'CLZ Pr'!W3477</f>
        <v>0</v>
      </c>
      <c r="E3477">
        <f>'CLZ Pr'!B3477</f>
        <v>0</v>
      </c>
      <c r="F3477">
        <f>'CLZ Pr'!N3477</f>
        <v>0</v>
      </c>
      <c r="G3477">
        <f>'CLZ Pr'!X3477</f>
        <v>0</v>
      </c>
      <c r="H3477">
        <f>'CLZ Pr'!E3477</f>
        <v>0</v>
      </c>
      <c r="I3477">
        <f>'CLZ Pr'!U3477</f>
        <v>0</v>
      </c>
    </row>
    <row r="3478" spans="1:9">
      <c r="A3478" s="13" t="str">
        <f>IF('CLZ Pr'!C3478 = "", "", 'CLZ Pr'!C3478)</f>
        <v/>
      </c>
      <c r="B3478">
        <f>'CLZ Pr'!O3478</f>
        <v>0</v>
      </c>
      <c r="C3478" s="14">
        <f>'CLZ Pr'!H3478</f>
        <v>0</v>
      </c>
      <c r="D3478">
        <f>'CLZ Pr'!W3478</f>
        <v>0</v>
      </c>
      <c r="E3478">
        <f>'CLZ Pr'!B3478</f>
        <v>0</v>
      </c>
      <c r="F3478">
        <f>'CLZ Pr'!N3478</f>
        <v>0</v>
      </c>
      <c r="G3478">
        <f>'CLZ Pr'!X3478</f>
        <v>0</v>
      </c>
      <c r="H3478">
        <f>'CLZ Pr'!E3478</f>
        <v>0</v>
      </c>
      <c r="I3478">
        <f>'CLZ Pr'!U3478</f>
        <v>0</v>
      </c>
    </row>
    <row r="3479" spans="1:9">
      <c r="A3479" s="13" t="str">
        <f>IF('CLZ Pr'!C3479 = "", "", 'CLZ Pr'!C3479)</f>
        <v/>
      </c>
      <c r="B3479">
        <f>'CLZ Pr'!O3479</f>
        <v>0</v>
      </c>
      <c r="C3479" s="14">
        <f>'CLZ Pr'!H3479</f>
        <v>0</v>
      </c>
      <c r="D3479">
        <f>'CLZ Pr'!W3479</f>
        <v>0</v>
      </c>
      <c r="E3479">
        <f>'CLZ Pr'!B3479</f>
        <v>0</v>
      </c>
      <c r="F3479">
        <f>'CLZ Pr'!N3479</f>
        <v>0</v>
      </c>
      <c r="G3479">
        <f>'CLZ Pr'!X3479</f>
        <v>0</v>
      </c>
      <c r="H3479">
        <f>'CLZ Pr'!E3479</f>
        <v>0</v>
      </c>
      <c r="I3479">
        <f>'CLZ Pr'!U3479</f>
        <v>0</v>
      </c>
    </row>
    <row r="3480" spans="1:9">
      <c r="A3480" s="13" t="str">
        <f>IF('CLZ Pr'!C3480 = "", "", 'CLZ Pr'!C3480)</f>
        <v/>
      </c>
      <c r="B3480">
        <f>'CLZ Pr'!O3480</f>
        <v>0</v>
      </c>
      <c r="C3480" s="14">
        <f>'CLZ Pr'!H3480</f>
        <v>0</v>
      </c>
      <c r="D3480">
        <f>'CLZ Pr'!W3480</f>
        <v>0</v>
      </c>
      <c r="E3480">
        <f>'CLZ Pr'!B3480</f>
        <v>0</v>
      </c>
      <c r="F3480">
        <f>'CLZ Pr'!N3480</f>
        <v>0</v>
      </c>
      <c r="G3480">
        <f>'CLZ Pr'!X3480</f>
        <v>0</v>
      </c>
      <c r="H3480">
        <f>'CLZ Pr'!E3480</f>
        <v>0</v>
      </c>
      <c r="I3480">
        <f>'CLZ Pr'!U3480</f>
        <v>0</v>
      </c>
    </row>
    <row r="3481" spans="1:9">
      <c r="A3481" s="13" t="str">
        <f>IF('CLZ Pr'!C3481 = "", "", 'CLZ Pr'!C3481)</f>
        <v/>
      </c>
      <c r="B3481">
        <f>'CLZ Pr'!O3481</f>
        <v>0</v>
      </c>
      <c r="C3481" s="14">
        <f>'CLZ Pr'!H3481</f>
        <v>0</v>
      </c>
      <c r="D3481">
        <f>'CLZ Pr'!W3481</f>
        <v>0</v>
      </c>
      <c r="E3481">
        <f>'CLZ Pr'!B3481</f>
        <v>0</v>
      </c>
      <c r="F3481">
        <f>'CLZ Pr'!N3481</f>
        <v>0</v>
      </c>
      <c r="G3481">
        <f>'CLZ Pr'!X3481</f>
        <v>0</v>
      </c>
      <c r="H3481">
        <f>'CLZ Pr'!E3481</f>
        <v>0</v>
      </c>
      <c r="I3481">
        <f>'CLZ Pr'!U3481</f>
        <v>0</v>
      </c>
    </row>
    <row r="3482" spans="1:9">
      <c r="A3482" s="13" t="str">
        <f>IF('CLZ Pr'!C3482 = "", "", 'CLZ Pr'!C3482)</f>
        <v/>
      </c>
      <c r="B3482">
        <f>'CLZ Pr'!O3482</f>
        <v>0</v>
      </c>
      <c r="C3482" s="14">
        <f>'CLZ Pr'!H3482</f>
        <v>0</v>
      </c>
      <c r="D3482">
        <f>'CLZ Pr'!W3482</f>
        <v>0</v>
      </c>
      <c r="E3482">
        <f>'CLZ Pr'!B3482</f>
        <v>0</v>
      </c>
      <c r="F3482">
        <f>'CLZ Pr'!N3482</f>
        <v>0</v>
      </c>
      <c r="G3482">
        <f>'CLZ Pr'!X3482</f>
        <v>0</v>
      </c>
      <c r="H3482">
        <f>'CLZ Pr'!E3482</f>
        <v>0</v>
      </c>
      <c r="I3482">
        <f>'CLZ Pr'!U3482</f>
        <v>0</v>
      </c>
    </row>
    <row r="3483" spans="1:9">
      <c r="A3483" s="13" t="str">
        <f>IF('CLZ Pr'!C3483 = "", "", 'CLZ Pr'!C3483)</f>
        <v/>
      </c>
      <c r="B3483">
        <f>'CLZ Pr'!O3483</f>
        <v>0</v>
      </c>
      <c r="C3483" s="14">
        <f>'CLZ Pr'!H3483</f>
        <v>0</v>
      </c>
      <c r="D3483">
        <f>'CLZ Pr'!W3483</f>
        <v>0</v>
      </c>
      <c r="E3483">
        <f>'CLZ Pr'!B3483</f>
        <v>0</v>
      </c>
      <c r="F3483">
        <f>'CLZ Pr'!N3483</f>
        <v>0</v>
      </c>
      <c r="G3483">
        <f>'CLZ Pr'!X3483</f>
        <v>0</v>
      </c>
      <c r="H3483">
        <f>'CLZ Pr'!E3483</f>
        <v>0</v>
      </c>
      <c r="I3483">
        <f>'CLZ Pr'!U3483</f>
        <v>0</v>
      </c>
    </row>
    <row r="3484" spans="1:9">
      <c r="A3484" s="13" t="str">
        <f>IF('CLZ Pr'!C3484 = "", "", 'CLZ Pr'!C3484)</f>
        <v/>
      </c>
      <c r="B3484">
        <f>'CLZ Pr'!O3484</f>
        <v>0</v>
      </c>
      <c r="C3484" s="14">
        <f>'CLZ Pr'!H3484</f>
        <v>0</v>
      </c>
      <c r="D3484">
        <f>'CLZ Pr'!W3484</f>
        <v>0</v>
      </c>
      <c r="E3484">
        <f>'CLZ Pr'!B3484</f>
        <v>0</v>
      </c>
      <c r="F3484">
        <f>'CLZ Pr'!N3484</f>
        <v>0</v>
      </c>
      <c r="G3484">
        <f>'CLZ Pr'!X3484</f>
        <v>0</v>
      </c>
      <c r="H3484">
        <f>'CLZ Pr'!E3484</f>
        <v>0</v>
      </c>
      <c r="I3484">
        <f>'CLZ Pr'!U3484</f>
        <v>0</v>
      </c>
    </row>
    <row r="3485" spans="1:9">
      <c r="A3485" s="13" t="str">
        <f>IF('CLZ Pr'!C3485 = "", "", 'CLZ Pr'!C3485)</f>
        <v/>
      </c>
      <c r="B3485">
        <f>'CLZ Pr'!O3485</f>
        <v>0</v>
      </c>
      <c r="C3485" s="14">
        <f>'CLZ Pr'!H3485</f>
        <v>0</v>
      </c>
      <c r="D3485">
        <f>'CLZ Pr'!W3485</f>
        <v>0</v>
      </c>
      <c r="E3485">
        <f>'CLZ Pr'!B3485</f>
        <v>0</v>
      </c>
      <c r="F3485">
        <f>'CLZ Pr'!N3485</f>
        <v>0</v>
      </c>
      <c r="G3485">
        <f>'CLZ Pr'!X3485</f>
        <v>0</v>
      </c>
      <c r="H3485">
        <f>'CLZ Pr'!E3485</f>
        <v>0</v>
      </c>
      <c r="I3485">
        <f>'CLZ Pr'!U3485</f>
        <v>0</v>
      </c>
    </row>
    <row r="3486" spans="1:9">
      <c r="A3486" s="13" t="str">
        <f>IF('CLZ Pr'!C3486 = "", "", 'CLZ Pr'!C3486)</f>
        <v/>
      </c>
      <c r="B3486">
        <f>'CLZ Pr'!O3486</f>
        <v>0</v>
      </c>
      <c r="C3486" s="14">
        <f>'CLZ Pr'!H3486</f>
        <v>0</v>
      </c>
      <c r="D3486">
        <f>'CLZ Pr'!W3486</f>
        <v>0</v>
      </c>
      <c r="E3486">
        <f>'CLZ Pr'!B3486</f>
        <v>0</v>
      </c>
      <c r="F3486">
        <f>'CLZ Pr'!N3486</f>
        <v>0</v>
      </c>
      <c r="G3486">
        <f>'CLZ Pr'!X3486</f>
        <v>0</v>
      </c>
      <c r="H3486">
        <f>'CLZ Pr'!E3486</f>
        <v>0</v>
      </c>
      <c r="I3486">
        <f>'CLZ Pr'!U3486</f>
        <v>0</v>
      </c>
    </row>
    <row r="3487" spans="1:9">
      <c r="A3487" s="13" t="str">
        <f>IF('CLZ Pr'!C3487 = "", "", 'CLZ Pr'!C3487)</f>
        <v/>
      </c>
      <c r="B3487">
        <f>'CLZ Pr'!O3487</f>
        <v>0</v>
      </c>
      <c r="C3487" s="14">
        <f>'CLZ Pr'!H3487</f>
        <v>0</v>
      </c>
      <c r="D3487">
        <f>'CLZ Pr'!W3487</f>
        <v>0</v>
      </c>
      <c r="E3487">
        <f>'CLZ Pr'!B3487</f>
        <v>0</v>
      </c>
      <c r="F3487">
        <f>'CLZ Pr'!N3487</f>
        <v>0</v>
      </c>
      <c r="G3487">
        <f>'CLZ Pr'!X3487</f>
        <v>0</v>
      </c>
      <c r="H3487">
        <f>'CLZ Pr'!E3487</f>
        <v>0</v>
      </c>
      <c r="I3487">
        <f>'CLZ Pr'!U3487</f>
        <v>0</v>
      </c>
    </row>
    <row r="3488" spans="1:9">
      <c r="A3488" s="13" t="str">
        <f>IF('CLZ Pr'!C3488 = "", "", 'CLZ Pr'!C3488)</f>
        <v/>
      </c>
      <c r="B3488">
        <f>'CLZ Pr'!O3488</f>
        <v>0</v>
      </c>
      <c r="C3488" s="14">
        <f>'CLZ Pr'!H3488</f>
        <v>0</v>
      </c>
      <c r="D3488">
        <f>'CLZ Pr'!W3488</f>
        <v>0</v>
      </c>
      <c r="E3488">
        <f>'CLZ Pr'!B3488</f>
        <v>0</v>
      </c>
      <c r="F3488">
        <f>'CLZ Pr'!N3488</f>
        <v>0</v>
      </c>
      <c r="G3488">
        <f>'CLZ Pr'!X3488</f>
        <v>0</v>
      </c>
      <c r="H3488">
        <f>'CLZ Pr'!E3488</f>
        <v>0</v>
      </c>
      <c r="I3488">
        <f>'CLZ Pr'!U3488</f>
        <v>0</v>
      </c>
    </row>
    <row r="3489" spans="1:9">
      <c r="A3489" s="13" t="str">
        <f>IF('CLZ Pr'!C3489 = "", "", 'CLZ Pr'!C3489)</f>
        <v/>
      </c>
      <c r="B3489">
        <f>'CLZ Pr'!O3489</f>
        <v>0</v>
      </c>
      <c r="C3489" s="14">
        <f>'CLZ Pr'!H3489</f>
        <v>0</v>
      </c>
      <c r="D3489">
        <f>'CLZ Pr'!W3489</f>
        <v>0</v>
      </c>
      <c r="E3489">
        <f>'CLZ Pr'!B3489</f>
        <v>0</v>
      </c>
      <c r="F3489">
        <f>'CLZ Pr'!N3489</f>
        <v>0</v>
      </c>
      <c r="G3489">
        <f>'CLZ Pr'!X3489</f>
        <v>0</v>
      </c>
      <c r="H3489">
        <f>'CLZ Pr'!E3489</f>
        <v>0</v>
      </c>
      <c r="I3489">
        <f>'CLZ Pr'!U3489</f>
        <v>0</v>
      </c>
    </row>
    <row r="3490" spans="1:9">
      <c r="A3490" s="13" t="str">
        <f>IF('CLZ Pr'!C3490 = "", "", 'CLZ Pr'!C3490)</f>
        <v/>
      </c>
      <c r="B3490">
        <f>'CLZ Pr'!O3490</f>
        <v>0</v>
      </c>
      <c r="C3490" s="14">
        <f>'CLZ Pr'!H3490</f>
        <v>0</v>
      </c>
      <c r="D3490">
        <f>'CLZ Pr'!W3490</f>
        <v>0</v>
      </c>
      <c r="E3490">
        <f>'CLZ Pr'!B3490</f>
        <v>0</v>
      </c>
      <c r="F3490">
        <f>'CLZ Pr'!N3490</f>
        <v>0</v>
      </c>
      <c r="G3490">
        <f>'CLZ Pr'!X3490</f>
        <v>0</v>
      </c>
      <c r="H3490">
        <f>'CLZ Pr'!E3490</f>
        <v>0</v>
      </c>
      <c r="I3490">
        <f>'CLZ Pr'!U3490</f>
        <v>0</v>
      </c>
    </row>
    <row r="3491" spans="1:9">
      <c r="A3491" s="13" t="str">
        <f>IF('CLZ Pr'!C3491 = "", "", 'CLZ Pr'!C3491)</f>
        <v/>
      </c>
      <c r="B3491">
        <f>'CLZ Pr'!O3491</f>
        <v>0</v>
      </c>
      <c r="C3491" s="14">
        <f>'CLZ Pr'!H3491</f>
        <v>0</v>
      </c>
      <c r="D3491">
        <f>'CLZ Pr'!W3491</f>
        <v>0</v>
      </c>
      <c r="E3491">
        <f>'CLZ Pr'!B3491</f>
        <v>0</v>
      </c>
      <c r="F3491">
        <f>'CLZ Pr'!N3491</f>
        <v>0</v>
      </c>
      <c r="G3491">
        <f>'CLZ Pr'!X3491</f>
        <v>0</v>
      </c>
      <c r="H3491">
        <f>'CLZ Pr'!E3491</f>
        <v>0</v>
      </c>
      <c r="I3491">
        <f>'CLZ Pr'!U3491</f>
        <v>0</v>
      </c>
    </row>
    <row r="3492" spans="1:9">
      <c r="A3492" s="13" t="str">
        <f>IF('CLZ Pr'!C3492 = "", "", 'CLZ Pr'!C3492)</f>
        <v/>
      </c>
      <c r="B3492">
        <f>'CLZ Pr'!O3492</f>
        <v>0</v>
      </c>
      <c r="C3492" s="14">
        <f>'CLZ Pr'!H3492</f>
        <v>0</v>
      </c>
      <c r="D3492">
        <f>'CLZ Pr'!W3492</f>
        <v>0</v>
      </c>
      <c r="E3492">
        <f>'CLZ Pr'!B3492</f>
        <v>0</v>
      </c>
      <c r="F3492">
        <f>'CLZ Pr'!N3492</f>
        <v>0</v>
      </c>
      <c r="G3492">
        <f>'CLZ Pr'!X3492</f>
        <v>0</v>
      </c>
      <c r="H3492">
        <f>'CLZ Pr'!E3492</f>
        <v>0</v>
      </c>
      <c r="I3492">
        <f>'CLZ Pr'!U3492</f>
        <v>0</v>
      </c>
    </row>
    <row r="3493" spans="1:9">
      <c r="A3493" s="13" t="str">
        <f>IF('CLZ Pr'!C3493 = "", "", 'CLZ Pr'!C3493)</f>
        <v/>
      </c>
      <c r="B3493">
        <f>'CLZ Pr'!O3493</f>
        <v>0</v>
      </c>
      <c r="C3493" s="14">
        <f>'CLZ Pr'!H3493</f>
        <v>0</v>
      </c>
      <c r="D3493">
        <f>'CLZ Pr'!W3493</f>
        <v>0</v>
      </c>
      <c r="E3493">
        <f>'CLZ Pr'!B3493</f>
        <v>0</v>
      </c>
      <c r="F3493">
        <f>'CLZ Pr'!N3493</f>
        <v>0</v>
      </c>
      <c r="G3493">
        <f>'CLZ Pr'!X3493</f>
        <v>0</v>
      </c>
      <c r="H3493">
        <f>'CLZ Pr'!E3493</f>
        <v>0</v>
      </c>
      <c r="I3493">
        <f>'CLZ Pr'!U3493</f>
        <v>0</v>
      </c>
    </row>
    <row r="3494" spans="1:9">
      <c r="A3494" s="13" t="str">
        <f>IF('CLZ Pr'!C3494 = "", "", 'CLZ Pr'!C3494)</f>
        <v/>
      </c>
      <c r="B3494">
        <f>'CLZ Pr'!O3494</f>
        <v>0</v>
      </c>
      <c r="C3494" s="14">
        <f>'CLZ Pr'!H3494</f>
        <v>0</v>
      </c>
      <c r="D3494">
        <f>'CLZ Pr'!W3494</f>
        <v>0</v>
      </c>
      <c r="E3494">
        <f>'CLZ Pr'!B3494</f>
        <v>0</v>
      </c>
      <c r="F3494">
        <f>'CLZ Pr'!N3494</f>
        <v>0</v>
      </c>
      <c r="G3494">
        <f>'CLZ Pr'!X3494</f>
        <v>0</v>
      </c>
      <c r="H3494">
        <f>'CLZ Pr'!E3494</f>
        <v>0</v>
      </c>
      <c r="I3494">
        <f>'CLZ Pr'!U3494</f>
        <v>0</v>
      </c>
    </row>
    <row r="3495" spans="1:9">
      <c r="A3495" s="13" t="str">
        <f>IF('CLZ Pr'!C3495 = "", "", 'CLZ Pr'!C3495)</f>
        <v/>
      </c>
      <c r="B3495">
        <f>'CLZ Pr'!O3495</f>
        <v>0</v>
      </c>
      <c r="C3495" s="14">
        <f>'CLZ Pr'!H3495</f>
        <v>0</v>
      </c>
      <c r="D3495">
        <f>'CLZ Pr'!W3495</f>
        <v>0</v>
      </c>
      <c r="E3495">
        <f>'CLZ Pr'!B3495</f>
        <v>0</v>
      </c>
      <c r="F3495">
        <f>'CLZ Pr'!N3495</f>
        <v>0</v>
      </c>
      <c r="G3495">
        <f>'CLZ Pr'!X3495</f>
        <v>0</v>
      </c>
      <c r="H3495">
        <f>'CLZ Pr'!E3495</f>
        <v>0</v>
      </c>
      <c r="I3495">
        <f>'CLZ Pr'!U3495</f>
        <v>0</v>
      </c>
    </row>
    <row r="3496" spans="1:9">
      <c r="A3496" s="13" t="str">
        <f>IF('CLZ Pr'!C3496 = "", "", 'CLZ Pr'!C3496)</f>
        <v/>
      </c>
      <c r="B3496">
        <f>'CLZ Pr'!O3496</f>
        <v>0</v>
      </c>
      <c r="C3496" s="14">
        <f>'CLZ Pr'!H3496</f>
        <v>0</v>
      </c>
      <c r="D3496">
        <f>'CLZ Pr'!W3496</f>
        <v>0</v>
      </c>
      <c r="E3496">
        <f>'CLZ Pr'!B3496</f>
        <v>0</v>
      </c>
      <c r="F3496">
        <f>'CLZ Pr'!N3496</f>
        <v>0</v>
      </c>
      <c r="G3496">
        <f>'CLZ Pr'!X3496</f>
        <v>0</v>
      </c>
      <c r="H3496">
        <f>'CLZ Pr'!E3496</f>
        <v>0</v>
      </c>
      <c r="I3496">
        <f>'CLZ Pr'!U3496</f>
        <v>0</v>
      </c>
    </row>
    <row r="3497" spans="1:9">
      <c r="A3497" s="13" t="str">
        <f>IF('CLZ Pr'!C3497 = "", "", 'CLZ Pr'!C3497)</f>
        <v/>
      </c>
      <c r="B3497">
        <f>'CLZ Pr'!O3497</f>
        <v>0</v>
      </c>
      <c r="C3497" s="14">
        <f>'CLZ Pr'!H3497</f>
        <v>0</v>
      </c>
      <c r="D3497">
        <f>'CLZ Pr'!W3497</f>
        <v>0</v>
      </c>
      <c r="E3497">
        <f>'CLZ Pr'!B3497</f>
        <v>0</v>
      </c>
      <c r="F3497">
        <f>'CLZ Pr'!N3497</f>
        <v>0</v>
      </c>
      <c r="G3497">
        <f>'CLZ Pr'!X3497</f>
        <v>0</v>
      </c>
      <c r="H3497">
        <f>'CLZ Pr'!E3497</f>
        <v>0</v>
      </c>
      <c r="I3497">
        <f>'CLZ Pr'!U3497</f>
        <v>0</v>
      </c>
    </row>
    <row r="3498" spans="1:9">
      <c r="A3498" s="13" t="str">
        <f>IF('CLZ Pr'!C3498 = "", "", 'CLZ Pr'!C3498)</f>
        <v/>
      </c>
      <c r="B3498">
        <f>'CLZ Pr'!O3498</f>
        <v>0</v>
      </c>
      <c r="C3498" s="14">
        <f>'CLZ Pr'!H3498</f>
        <v>0</v>
      </c>
      <c r="D3498">
        <f>'CLZ Pr'!W3498</f>
        <v>0</v>
      </c>
      <c r="E3498">
        <f>'CLZ Pr'!B3498</f>
        <v>0</v>
      </c>
      <c r="F3498">
        <f>'CLZ Pr'!N3498</f>
        <v>0</v>
      </c>
      <c r="G3498">
        <f>'CLZ Pr'!X3498</f>
        <v>0</v>
      </c>
      <c r="H3498">
        <f>'CLZ Pr'!E3498</f>
        <v>0</v>
      </c>
      <c r="I3498">
        <f>'CLZ Pr'!U3498</f>
        <v>0</v>
      </c>
    </row>
    <row r="3499" spans="1:9">
      <c r="A3499" s="13" t="str">
        <f>IF('CLZ Pr'!C3499 = "", "", 'CLZ Pr'!C3499)</f>
        <v/>
      </c>
      <c r="B3499">
        <f>'CLZ Pr'!O3499</f>
        <v>0</v>
      </c>
      <c r="C3499" s="14">
        <f>'CLZ Pr'!H3499</f>
        <v>0</v>
      </c>
      <c r="D3499">
        <f>'CLZ Pr'!W3499</f>
        <v>0</v>
      </c>
      <c r="E3499">
        <f>'CLZ Pr'!B3499</f>
        <v>0</v>
      </c>
      <c r="F3499">
        <f>'CLZ Pr'!N3499</f>
        <v>0</v>
      </c>
      <c r="G3499">
        <f>'CLZ Pr'!X3499</f>
        <v>0</v>
      </c>
      <c r="H3499">
        <f>'CLZ Pr'!E3499</f>
        <v>0</v>
      </c>
      <c r="I3499">
        <f>'CLZ Pr'!U3499</f>
        <v>0</v>
      </c>
    </row>
    <row r="3500" spans="1:9">
      <c r="A3500" s="13" t="str">
        <f>IF('CLZ Pr'!C3500 = "", "", 'CLZ Pr'!C3500)</f>
        <v/>
      </c>
      <c r="B3500">
        <f>'CLZ Pr'!O3500</f>
        <v>0</v>
      </c>
      <c r="C3500" s="14">
        <f>'CLZ Pr'!H3500</f>
        <v>0</v>
      </c>
      <c r="D3500">
        <f>'CLZ Pr'!W3500</f>
        <v>0</v>
      </c>
      <c r="E3500">
        <f>'CLZ Pr'!B3500</f>
        <v>0</v>
      </c>
      <c r="F3500">
        <f>'CLZ Pr'!N3500</f>
        <v>0</v>
      </c>
      <c r="G3500">
        <f>'CLZ Pr'!X3500</f>
        <v>0</v>
      </c>
      <c r="H3500">
        <f>'CLZ Pr'!E3500</f>
        <v>0</v>
      </c>
      <c r="I3500">
        <f>'CLZ Pr'!U3500</f>
        <v>0</v>
      </c>
    </row>
    <row r="3501" spans="1:9">
      <c r="A3501" s="13" t="str">
        <f>IF('CLZ Pr'!C3501 = "", "", 'CLZ Pr'!C3501)</f>
        <v/>
      </c>
      <c r="B3501">
        <f>'CLZ Pr'!O3501</f>
        <v>0</v>
      </c>
      <c r="C3501" s="14">
        <f>'CLZ Pr'!H3501</f>
        <v>0</v>
      </c>
      <c r="D3501">
        <f>'CLZ Pr'!W3501</f>
        <v>0</v>
      </c>
      <c r="E3501">
        <f>'CLZ Pr'!B3501</f>
        <v>0</v>
      </c>
      <c r="F3501">
        <f>'CLZ Pr'!N3501</f>
        <v>0</v>
      </c>
      <c r="G3501">
        <f>'CLZ Pr'!X3501</f>
        <v>0</v>
      </c>
      <c r="H3501">
        <f>'CLZ Pr'!E3501</f>
        <v>0</v>
      </c>
      <c r="I3501">
        <f>'CLZ Pr'!U3501</f>
        <v>0</v>
      </c>
    </row>
    <row r="3502" spans="1:9">
      <c r="A3502" s="13" t="str">
        <f>IF('CLZ Pr'!C3502 = "", "", 'CLZ Pr'!C3502)</f>
        <v/>
      </c>
      <c r="B3502">
        <f>'CLZ Pr'!O3502</f>
        <v>0</v>
      </c>
      <c r="C3502" s="14">
        <f>'CLZ Pr'!H3502</f>
        <v>0</v>
      </c>
      <c r="D3502">
        <f>'CLZ Pr'!W3502</f>
        <v>0</v>
      </c>
      <c r="E3502">
        <f>'CLZ Pr'!B3502</f>
        <v>0</v>
      </c>
      <c r="F3502">
        <f>'CLZ Pr'!N3502</f>
        <v>0</v>
      </c>
      <c r="G3502">
        <f>'CLZ Pr'!X3502</f>
        <v>0</v>
      </c>
      <c r="H3502">
        <f>'CLZ Pr'!E3502</f>
        <v>0</v>
      </c>
      <c r="I3502">
        <f>'CLZ Pr'!U3502</f>
        <v>0</v>
      </c>
    </row>
    <row r="3503" spans="1:9">
      <c r="A3503" s="13" t="str">
        <f>IF('CLZ Pr'!C3503 = "", "", 'CLZ Pr'!C3503)</f>
        <v/>
      </c>
      <c r="B3503">
        <f>'CLZ Pr'!O3503</f>
        <v>0</v>
      </c>
      <c r="C3503" s="14">
        <f>'CLZ Pr'!H3503</f>
        <v>0</v>
      </c>
      <c r="D3503">
        <f>'CLZ Pr'!W3503</f>
        <v>0</v>
      </c>
      <c r="E3503">
        <f>'CLZ Pr'!B3503</f>
        <v>0</v>
      </c>
      <c r="F3503">
        <f>'CLZ Pr'!N3503</f>
        <v>0</v>
      </c>
      <c r="G3503">
        <f>'CLZ Pr'!X3503</f>
        <v>0</v>
      </c>
      <c r="H3503">
        <f>'CLZ Pr'!E3503</f>
        <v>0</v>
      </c>
      <c r="I3503">
        <f>'CLZ Pr'!U3503</f>
        <v>0</v>
      </c>
    </row>
    <row r="3504" spans="1:9">
      <c r="A3504" s="13" t="str">
        <f>IF('CLZ Pr'!C3504 = "", "", 'CLZ Pr'!C3504)</f>
        <v/>
      </c>
      <c r="B3504">
        <f>'CLZ Pr'!O3504</f>
        <v>0</v>
      </c>
      <c r="C3504" s="14">
        <f>'CLZ Pr'!H3504</f>
        <v>0</v>
      </c>
      <c r="D3504">
        <f>'CLZ Pr'!W3504</f>
        <v>0</v>
      </c>
      <c r="E3504">
        <f>'CLZ Pr'!B3504</f>
        <v>0</v>
      </c>
      <c r="F3504">
        <f>'CLZ Pr'!N3504</f>
        <v>0</v>
      </c>
      <c r="G3504">
        <f>'CLZ Pr'!X3504</f>
        <v>0</v>
      </c>
      <c r="H3504">
        <f>'CLZ Pr'!E3504</f>
        <v>0</v>
      </c>
      <c r="I3504">
        <f>'CLZ Pr'!U3504</f>
        <v>0</v>
      </c>
    </row>
    <row r="3505" spans="1:9">
      <c r="A3505" s="13" t="str">
        <f>IF('CLZ Pr'!C3505 = "", "", 'CLZ Pr'!C3505)</f>
        <v/>
      </c>
      <c r="B3505">
        <f>'CLZ Pr'!O3505</f>
        <v>0</v>
      </c>
      <c r="C3505" s="14">
        <f>'CLZ Pr'!H3505</f>
        <v>0</v>
      </c>
      <c r="D3505">
        <f>'CLZ Pr'!W3505</f>
        <v>0</v>
      </c>
      <c r="E3505">
        <f>'CLZ Pr'!B3505</f>
        <v>0</v>
      </c>
      <c r="F3505">
        <f>'CLZ Pr'!N3505</f>
        <v>0</v>
      </c>
      <c r="G3505">
        <f>'CLZ Pr'!X3505</f>
        <v>0</v>
      </c>
      <c r="H3505">
        <f>'CLZ Pr'!E3505</f>
        <v>0</v>
      </c>
      <c r="I3505">
        <f>'CLZ Pr'!U3505</f>
        <v>0</v>
      </c>
    </row>
    <row r="3506" spans="1:9">
      <c r="A3506" s="13" t="str">
        <f>IF('CLZ Pr'!C3506 = "", "", 'CLZ Pr'!C3506)</f>
        <v/>
      </c>
      <c r="B3506">
        <f>'CLZ Pr'!O3506</f>
        <v>0</v>
      </c>
      <c r="C3506" s="14">
        <f>'CLZ Pr'!H3506</f>
        <v>0</v>
      </c>
      <c r="D3506">
        <f>'CLZ Pr'!W3506</f>
        <v>0</v>
      </c>
      <c r="E3506">
        <f>'CLZ Pr'!B3506</f>
        <v>0</v>
      </c>
      <c r="F3506">
        <f>'CLZ Pr'!N3506</f>
        <v>0</v>
      </c>
      <c r="G3506">
        <f>'CLZ Pr'!X3506</f>
        <v>0</v>
      </c>
      <c r="H3506">
        <f>'CLZ Pr'!E3506</f>
        <v>0</v>
      </c>
      <c r="I3506">
        <f>'CLZ Pr'!U3506</f>
        <v>0</v>
      </c>
    </row>
    <row r="3507" spans="1:9">
      <c r="A3507" s="13" t="str">
        <f>IF('CLZ Pr'!C3507 = "", "", 'CLZ Pr'!C3507)</f>
        <v/>
      </c>
      <c r="B3507">
        <f>'CLZ Pr'!O3507</f>
        <v>0</v>
      </c>
      <c r="C3507" s="14">
        <f>'CLZ Pr'!H3507</f>
        <v>0</v>
      </c>
      <c r="D3507">
        <f>'CLZ Pr'!W3507</f>
        <v>0</v>
      </c>
      <c r="E3507">
        <f>'CLZ Pr'!B3507</f>
        <v>0</v>
      </c>
      <c r="F3507">
        <f>'CLZ Pr'!N3507</f>
        <v>0</v>
      </c>
      <c r="G3507">
        <f>'CLZ Pr'!X3507</f>
        <v>0</v>
      </c>
      <c r="H3507">
        <f>'CLZ Pr'!E3507</f>
        <v>0</v>
      </c>
      <c r="I3507">
        <f>'CLZ Pr'!U3507</f>
        <v>0</v>
      </c>
    </row>
    <row r="3508" spans="1:9">
      <c r="A3508" s="13" t="str">
        <f>IF('CLZ Pr'!C3508 = "", "", 'CLZ Pr'!C3508)</f>
        <v/>
      </c>
      <c r="B3508">
        <f>'CLZ Pr'!O3508</f>
        <v>0</v>
      </c>
      <c r="C3508" s="14">
        <f>'CLZ Pr'!H3508</f>
        <v>0</v>
      </c>
      <c r="D3508">
        <f>'CLZ Pr'!W3508</f>
        <v>0</v>
      </c>
      <c r="E3508">
        <f>'CLZ Pr'!B3508</f>
        <v>0</v>
      </c>
      <c r="F3508">
        <f>'CLZ Pr'!N3508</f>
        <v>0</v>
      </c>
      <c r="G3508">
        <f>'CLZ Pr'!X3508</f>
        <v>0</v>
      </c>
      <c r="H3508">
        <f>'CLZ Pr'!E3508</f>
        <v>0</v>
      </c>
      <c r="I3508">
        <f>'CLZ Pr'!U3508</f>
        <v>0</v>
      </c>
    </row>
    <row r="3509" spans="1:9">
      <c r="A3509" s="13" t="str">
        <f>IF('CLZ Pr'!C3509 = "", "", 'CLZ Pr'!C3509)</f>
        <v/>
      </c>
      <c r="B3509">
        <f>'CLZ Pr'!O3509</f>
        <v>0</v>
      </c>
      <c r="C3509" s="14">
        <f>'CLZ Pr'!H3509</f>
        <v>0</v>
      </c>
      <c r="D3509">
        <f>'CLZ Pr'!W3509</f>
        <v>0</v>
      </c>
      <c r="E3509">
        <f>'CLZ Pr'!B3509</f>
        <v>0</v>
      </c>
      <c r="F3509">
        <f>'CLZ Pr'!N3509</f>
        <v>0</v>
      </c>
      <c r="G3509">
        <f>'CLZ Pr'!X3509</f>
        <v>0</v>
      </c>
      <c r="H3509">
        <f>'CLZ Pr'!E3509</f>
        <v>0</v>
      </c>
      <c r="I3509">
        <f>'CLZ Pr'!U3509</f>
        <v>0</v>
      </c>
    </row>
    <row r="3510" spans="1:9">
      <c r="A3510" s="13" t="str">
        <f>IF('CLZ Pr'!C3510 = "", "", 'CLZ Pr'!C3510)</f>
        <v/>
      </c>
      <c r="B3510">
        <f>'CLZ Pr'!O3510</f>
        <v>0</v>
      </c>
      <c r="C3510" s="14">
        <f>'CLZ Pr'!H3510</f>
        <v>0</v>
      </c>
      <c r="D3510">
        <f>'CLZ Pr'!W3510</f>
        <v>0</v>
      </c>
      <c r="E3510">
        <f>'CLZ Pr'!B3510</f>
        <v>0</v>
      </c>
      <c r="F3510">
        <f>'CLZ Pr'!N3510</f>
        <v>0</v>
      </c>
      <c r="G3510">
        <f>'CLZ Pr'!X3510</f>
        <v>0</v>
      </c>
      <c r="H3510">
        <f>'CLZ Pr'!E3510</f>
        <v>0</v>
      </c>
      <c r="I3510">
        <f>'CLZ Pr'!U3510</f>
        <v>0</v>
      </c>
    </row>
    <row r="3511" spans="1:9">
      <c r="A3511" s="13" t="str">
        <f>IF('CLZ Pr'!C3511 = "", "", 'CLZ Pr'!C3511)</f>
        <v/>
      </c>
      <c r="B3511">
        <f>'CLZ Pr'!O3511</f>
        <v>0</v>
      </c>
      <c r="C3511" s="14">
        <f>'CLZ Pr'!H3511</f>
        <v>0</v>
      </c>
      <c r="D3511">
        <f>'CLZ Pr'!W3511</f>
        <v>0</v>
      </c>
      <c r="E3511">
        <f>'CLZ Pr'!B3511</f>
        <v>0</v>
      </c>
      <c r="F3511">
        <f>'CLZ Pr'!N3511</f>
        <v>0</v>
      </c>
      <c r="G3511">
        <f>'CLZ Pr'!X3511</f>
        <v>0</v>
      </c>
      <c r="H3511">
        <f>'CLZ Pr'!E3511</f>
        <v>0</v>
      </c>
      <c r="I3511">
        <f>'CLZ Pr'!U3511</f>
        <v>0</v>
      </c>
    </row>
    <row r="3512" spans="1:9">
      <c r="A3512" s="13" t="str">
        <f>IF('CLZ Pr'!C3512 = "", "", 'CLZ Pr'!C3512)</f>
        <v/>
      </c>
      <c r="B3512">
        <f>'CLZ Pr'!O3512</f>
        <v>0</v>
      </c>
      <c r="C3512" s="14">
        <f>'CLZ Pr'!H3512</f>
        <v>0</v>
      </c>
      <c r="D3512">
        <f>'CLZ Pr'!W3512</f>
        <v>0</v>
      </c>
      <c r="E3512">
        <f>'CLZ Pr'!B3512</f>
        <v>0</v>
      </c>
      <c r="F3512">
        <f>'CLZ Pr'!N3512</f>
        <v>0</v>
      </c>
      <c r="G3512">
        <f>'CLZ Pr'!X3512</f>
        <v>0</v>
      </c>
      <c r="H3512">
        <f>'CLZ Pr'!E3512</f>
        <v>0</v>
      </c>
      <c r="I3512">
        <f>'CLZ Pr'!U3512</f>
        <v>0</v>
      </c>
    </row>
    <row r="3513" spans="1:9">
      <c r="A3513" s="13" t="str">
        <f>IF('CLZ Pr'!C3513 = "", "", 'CLZ Pr'!C3513)</f>
        <v/>
      </c>
      <c r="B3513">
        <f>'CLZ Pr'!O3513</f>
        <v>0</v>
      </c>
      <c r="C3513" s="14">
        <f>'CLZ Pr'!H3513</f>
        <v>0</v>
      </c>
      <c r="D3513">
        <f>'CLZ Pr'!W3513</f>
        <v>0</v>
      </c>
      <c r="E3513">
        <f>'CLZ Pr'!B3513</f>
        <v>0</v>
      </c>
      <c r="F3513">
        <f>'CLZ Pr'!N3513</f>
        <v>0</v>
      </c>
      <c r="G3513">
        <f>'CLZ Pr'!X3513</f>
        <v>0</v>
      </c>
      <c r="H3513">
        <f>'CLZ Pr'!E3513</f>
        <v>0</v>
      </c>
      <c r="I3513">
        <f>'CLZ Pr'!U3513</f>
        <v>0</v>
      </c>
    </row>
    <row r="3514" spans="1:9">
      <c r="A3514" s="13" t="str">
        <f>IF('CLZ Pr'!C3514 = "", "", 'CLZ Pr'!C3514)</f>
        <v/>
      </c>
      <c r="B3514">
        <f>'CLZ Pr'!O3514</f>
        <v>0</v>
      </c>
      <c r="C3514" s="14">
        <f>'CLZ Pr'!H3514</f>
        <v>0</v>
      </c>
      <c r="D3514">
        <f>'CLZ Pr'!W3514</f>
        <v>0</v>
      </c>
      <c r="E3514">
        <f>'CLZ Pr'!B3514</f>
        <v>0</v>
      </c>
      <c r="F3514">
        <f>'CLZ Pr'!N3514</f>
        <v>0</v>
      </c>
      <c r="G3514">
        <f>'CLZ Pr'!X3514</f>
        <v>0</v>
      </c>
      <c r="H3514">
        <f>'CLZ Pr'!E3514</f>
        <v>0</v>
      </c>
      <c r="I3514">
        <f>'CLZ Pr'!U3514</f>
        <v>0</v>
      </c>
    </row>
    <row r="3515" spans="1:9">
      <c r="A3515" s="13" t="str">
        <f>IF('CLZ Pr'!C3515 = "", "", 'CLZ Pr'!C3515)</f>
        <v/>
      </c>
      <c r="B3515">
        <f>'CLZ Pr'!O3515</f>
        <v>0</v>
      </c>
      <c r="C3515" s="14">
        <f>'CLZ Pr'!H3515</f>
        <v>0</v>
      </c>
      <c r="D3515">
        <f>'CLZ Pr'!W3515</f>
        <v>0</v>
      </c>
      <c r="E3515">
        <f>'CLZ Pr'!B3515</f>
        <v>0</v>
      </c>
      <c r="F3515">
        <f>'CLZ Pr'!N3515</f>
        <v>0</v>
      </c>
      <c r="G3515">
        <f>'CLZ Pr'!X3515</f>
        <v>0</v>
      </c>
      <c r="H3515">
        <f>'CLZ Pr'!E3515</f>
        <v>0</v>
      </c>
      <c r="I3515">
        <f>'CLZ Pr'!U3515</f>
        <v>0</v>
      </c>
    </row>
    <row r="3516" spans="1:9">
      <c r="A3516" s="13" t="str">
        <f>IF('CLZ Pr'!C3516 = "", "", 'CLZ Pr'!C3516)</f>
        <v/>
      </c>
      <c r="B3516">
        <f>'CLZ Pr'!O3516</f>
        <v>0</v>
      </c>
      <c r="C3516" s="14">
        <f>'CLZ Pr'!H3516</f>
        <v>0</v>
      </c>
      <c r="D3516">
        <f>'CLZ Pr'!W3516</f>
        <v>0</v>
      </c>
      <c r="E3516">
        <f>'CLZ Pr'!B3516</f>
        <v>0</v>
      </c>
      <c r="F3516">
        <f>'CLZ Pr'!N3516</f>
        <v>0</v>
      </c>
      <c r="G3516">
        <f>'CLZ Pr'!X3516</f>
        <v>0</v>
      </c>
      <c r="H3516">
        <f>'CLZ Pr'!E3516</f>
        <v>0</v>
      </c>
      <c r="I3516">
        <f>'CLZ Pr'!U3516</f>
        <v>0</v>
      </c>
    </row>
    <row r="3517" spans="1:9">
      <c r="A3517" s="13" t="str">
        <f>IF('CLZ Pr'!C3517 = "", "", 'CLZ Pr'!C3517)</f>
        <v/>
      </c>
      <c r="B3517">
        <f>'CLZ Pr'!O3517</f>
        <v>0</v>
      </c>
      <c r="C3517" s="14">
        <f>'CLZ Pr'!H3517</f>
        <v>0</v>
      </c>
      <c r="D3517">
        <f>'CLZ Pr'!W3517</f>
        <v>0</v>
      </c>
      <c r="E3517">
        <f>'CLZ Pr'!B3517</f>
        <v>0</v>
      </c>
      <c r="F3517">
        <f>'CLZ Pr'!N3517</f>
        <v>0</v>
      </c>
      <c r="G3517">
        <f>'CLZ Pr'!X3517</f>
        <v>0</v>
      </c>
      <c r="H3517">
        <f>'CLZ Pr'!E3517</f>
        <v>0</v>
      </c>
      <c r="I3517">
        <f>'CLZ Pr'!U3517</f>
        <v>0</v>
      </c>
    </row>
    <row r="3518" spans="1:9">
      <c r="A3518" s="13" t="str">
        <f>IF('CLZ Pr'!C3518 = "", "", 'CLZ Pr'!C3518)</f>
        <v/>
      </c>
      <c r="B3518">
        <f>'CLZ Pr'!O3518</f>
        <v>0</v>
      </c>
      <c r="C3518" s="14">
        <f>'CLZ Pr'!H3518</f>
        <v>0</v>
      </c>
      <c r="D3518">
        <f>'CLZ Pr'!W3518</f>
        <v>0</v>
      </c>
      <c r="E3518">
        <f>'CLZ Pr'!B3518</f>
        <v>0</v>
      </c>
      <c r="F3518">
        <f>'CLZ Pr'!N3518</f>
        <v>0</v>
      </c>
      <c r="G3518">
        <f>'CLZ Pr'!X3518</f>
        <v>0</v>
      </c>
      <c r="H3518">
        <f>'CLZ Pr'!E3518</f>
        <v>0</v>
      </c>
      <c r="I3518">
        <f>'CLZ Pr'!U3518</f>
        <v>0</v>
      </c>
    </row>
    <row r="3519" spans="1:9">
      <c r="A3519" s="13" t="str">
        <f>IF('CLZ Pr'!C3519 = "", "", 'CLZ Pr'!C3519)</f>
        <v/>
      </c>
      <c r="B3519">
        <f>'CLZ Pr'!O3519</f>
        <v>0</v>
      </c>
      <c r="C3519" s="14">
        <f>'CLZ Pr'!H3519</f>
        <v>0</v>
      </c>
      <c r="D3519">
        <f>'CLZ Pr'!W3519</f>
        <v>0</v>
      </c>
      <c r="E3519">
        <f>'CLZ Pr'!B3519</f>
        <v>0</v>
      </c>
      <c r="F3519">
        <f>'CLZ Pr'!N3519</f>
        <v>0</v>
      </c>
      <c r="G3519">
        <f>'CLZ Pr'!X3519</f>
        <v>0</v>
      </c>
      <c r="H3519">
        <f>'CLZ Pr'!E3519</f>
        <v>0</v>
      </c>
      <c r="I3519">
        <f>'CLZ Pr'!U3519</f>
        <v>0</v>
      </c>
    </row>
    <row r="3520" spans="1:9">
      <c r="A3520" s="13" t="str">
        <f>IF('CLZ Pr'!C3520 = "", "", 'CLZ Pr'!C3520)</f>
        <v/>
      </c>
      <c r="B3520">
        <f>'CLZ Pr'!O3520</f>
        <v>0</v>
      </c>
      <c r="C3520" s="14">
        <f>'CLZ Pr'!H3520</f>
        <v>0</v>
      </c>
      <c r="D3520">
        <f>'CLZ Pr'!W3520</f>
        <v>0</v>
      </c>
      <c r="E3520">
        <f>'CLZ Pr'!B3520</f>
        <v>0</v>
      </c>
      <c r="F3520">
        <f>'CLZ Pr'!N3520</f>
        <v>0</v>
      </c>
      <c r="G3520">
        <f>'CLZ Pr'!X3520</f>
        <v>0</v>
      </c>
      <c r="H3520">
        <f>'CLZ Pr'!E3520</f>
        <v>0</v>
      </c>
      <c r="I3520">
        <f>'CLZ Pr'!U3520</f>
        <v>0</v>
      </c>
    </row>
    <row r="3521" spans="1:9">
      <c r="A3521" s="13" t="str">
        <f>IF('CLZ Pr'!C3521 = "", "", 'CLZ Pr'!C3521)</f>
        <v/>
      </c>
      <c r="B3521">
        <f>'CLZ Pr'!O3521</f>
        <v>0</v>
      </c>
      <c r="C3521" s="14">
        <f>'CLZ Pr'!H3521</f>
        <v>0</v>
      </c>
      <c r="D3521">
        <f>'CLZ Pr'!W3521</f>
        <v>0</v>
      </c>
      <c r="E3521">
        <f>'CLZ Pr'!B3521</f>
        <v>0</v>
      </c>
      <c r="F3521">
        <f>'CLZ Pr'!N3521</f>
        <v>0</v>
      </c>
      <c r="G3521">
        <f>'CLZ Pr'!X3521</f>
        <v>0</v>
      </c>
      <c r="H3521">
        <f>'CLZ Pr'!E3521</f>
        <v>0</v>
      </c>
      <c r="I3521">
        <f>'CLZ Pr'!U3521</f>
        <v>0</v>
      </c>
    </row>
    <row r="3522" spans="1:9">
      <c r="A3522" s="13" t="str">
        <f>IF('CLZ Pr'!C3522 = "", "", 'CLZ Pr'!C3522)</f>
        <v/>
      </c>
      <c r="B3522">
        <f>'CLZ Pr'!O3522</f>
        <v>0</v>
      </c>
      <c r="C3522" s="14">
        <f>'CLZ Pr'!H3522</f>
        <v>0</v>
      </c>
      <c r="D3522">
        <f>'CLZ Pr'!W3522</f>
        <v>0</v>
      </c>
      <c r="E3522">
        <f>'CLZ Pr'!B3522</f>
        <v>0</v>
      </c>
      <c r="F3522">
        <f>'CLZ Pr'!N3522</f>
        <v>0</v>
      </c>
      <c r="G3522">
        <f>'CLZ Pr'!X3522</f>
        <v>0</v>
      </c>
      <c r="H3522">
        <f>'CLZ Pr'!E3522</f>
        <v>0</v>
      </c>
      <c r="I3522">
        <f>'CLZ Pr'!U3522</f>
        <v>0</v>
      </c>
    </row>
    <row r="3523" spans="1:9">
      <c r="A3523" s="13" t="str">
        <f>IF('CLZ Pr'!C3523 = "", "", 'CLZ Pr'!C3523)</f>
        <v/>
      </c>
      <c r="B3523">
        <f>'CLZ Pr'!O3523</f>
        <v>0</v>
      </c>
      <c r="C3523" s="14">
        <f>'CLZ Pr'!H3523</f>
        <v>0</v>
      </c>
      <c r="D3523">
        <f>'CLZ Pr'!W3523</f>
        <v>0</v>
      </c>
      <c r="E3523">
        <f>'CLZ Pr'!B3523</f>
        <v>0</v>
      </c>
      <c r="F3523">
        <f>'CLZ Pr'!N3523</f>
        <v>0</v>
      </c>
      <c r="G3523">
        <f>'CLZ Pr'!X3523</f>
        <v>0</v>
      </c>
      <c r="H3523">
        <f>'CLZ Pr'!E3523</f>
        <v>0</v>
      </c>
      <c r="I3523">
        <f>'CLZ Pr'!U3523</f>
        <v>0</v>
      </c>
    </row>
    <row r="3524" spans="1:9">
      <c r="A3524" s="13" t="str">
        <f>IF('CLZ Pr'!C3524 = "", "", 'CLZ Pr'!C3524)</f>
        <v/>
      </c>
      <c r="B3524">
        <f>'CLZ Pr'!O3524</f>
        <v>0</v>
      </c>
      <c r="C3524" s="14">
        <f>'CLZ Pr'!H3524</f>
        <v>0</v>
      </c>
      <c r="D3524">
        <f>'CLZ Pr'!W3524</f>
        <v>0</v>
      </c>
      <c r="E3524">
        <f>'CLZ Pr'!B3524</f>
        <v>0</v>
      </c>
      <c r="F3524">
        <f>'CLZ Pr'!N3524</f>
        <v>0</v>
      </c>
      <c r="G3524">
        <f>'CLZ Pr'!X3524</f>
        <v>0</v>
      </c>
      <c r="H3524">
        <f>'CLZ Pr'!E3524</f>
        <v>0</v>
      </c>
      <c r="I3524">
        <f>'CLZ Pr'!U3524</f>
        <v>0</v>
      </c>
    </row>
    <row r="3525" spans="1:9">
      <c r="A3525" s="13" t="str">
        <f>IF('CLZ Pr'!C3525 = "", "", 'CLZ Pr'!C3525)</f>
        <v/>
      </c>
      <c r="B3525">
        <f>'CLZ Pr'!O3525</f>
        <v>0</v>
      </c>
      <c r="C3525" s="14">
        <f>'CLZ Pr'!H3525</f>
        <v>0</v>
      </c>
      <c r="D3525">
        <f>'CLZ Pr'!W3525</f>
        <v>0</v>
      </c>
      <c r="E3525">
        <f>'CLZ Pr'!B3525</f>
        <v>0</v>
      </c>
      <c r="F3525">
        <f>'CLZ Pr'!N3525</f>
        <v>0</v>
      </c>
      <c r="G3525">
        <f>'CLZ Pr'!X3525</f>
        <v>0</v>
      </c>
      <c r="H3525">
        <f>'CLZ Pr'!E3525</f>
        <v>0</v>
      </c>
      <c r="I3525">
        <f>'CLZ Pr'!U3525</f>
        <v>0</v>
      </c>
    </row>
    <row r="3526" spans="1:9">
      <c r="A3526" s="13" t="str">
        <f>IF('CLZ Pr'!C3526 = "", "", 'CLZ Pr'!C3526)</f>
        <v/>
      </c>
      <c r="B3526">
        <f>'CLZ Pr'!O3526</f>
        <v>0</v>
      </c>
      <c r="C3526" s="14">
        <f>'CLZ Pr'!H3526</f>
        <v>0</v>
      </c>
      <c r="D3526">
        <f>'CLZ Pr'!W3526</f>
        <v>0</v>
      </c>
      <c r="E3526">
        <f>'CLZ Pr'!B3526</f>
        <v>0</v>
      </c>
      <c r="F3526">
        <f>'CLZ Pr'!N3526</f>
        <v>0</v>
      </c>
      <c r="G3526">
        <f>'CLZ Pr'!X3526</f>
        <v>0</v>
      </c>
      <c r="H3526">
        <f>'CLZ Pr'!E3526</f>
        <v>0</v>
      </c>
      <c r="I3526">
        <f>'CLZ Pr'!U3526</f>
        <v>0</v>
      </c>
    </row>
    <row r="3527" spans="1:9">
      <c r="A3527" s="13" t="str">
        <f>IF('CLZ Pr'!C3527 = "", "", 'CLZ Pr'!C3527)</f>
        <v/>
      </c>
      <c r="B3527">
        <f>'CLZ Pr'!O3527</f>
        <v>0</v>
      </c>
      <c r="C3527" s="14">
        <f>'CLZ Pr'!H3527</f>
        <v>0</v>
      </c>
      <c r="D3527">
        <f>'CLZ Pr'!W3527</f>
        <v>0</v>
      </c>
      <c r="E3527">
        <f>'CLZ Pr'!B3527</f>
        <v>0</v>
      </c>
      <c r="F3527">
        <f>'CLZ Pr'!N3527</f>
        <v>0</v>
      </c>
      <c r="G3527">
        <f>'CLZ Pr'!X3527</f>
        <v>0</v>
      </c>
      <c r="H3527">
        <f>'CLZ Pr'!E3527</f>
        <v>0</v>
      </c>
      <c r="I3527">
        <f>'CLZ Pr'!U3527</f>
        <v>0</v>
      </c>
    </row>
    <row r="3528" spans="1:9">
      <c r="A3528" s="13" t="str">
        <f>IF('CLZ Pr'!C3528 = "", "", 'CLZ Pr'!C3528)</f>
        <v/>
      </c>
      <c r="B3528">
        <f>'CLZ Pr'!O3528</f>
        <v>0</v>
      </c>
      <c r="C3528" s="14">
        <f>'CLZ Pr'!H3528</f>
        <v>0</v>
      </c>
      <c r="D3528">
        <f>'CLZ Pr'!W3528</f>
        <v>0</v>
      </c>
      <c r="E3528">
        <f>'CLZ Pr'!B3528</f>
        <v>0</v>
      </c>
      <c r="F3528">
        <f>'CLZ Pr'!N3528</f>
        <v>0</v>
      </c>
      <c r="G3528">
        <f>'CLZ Pr'!X3528</f>
        <v>0</v>
      </c>
      <c r="H3528">
        <f>'CLZ Pr'!E3528</f>
        <v>0</v>
      </c>
      <c r="I3528">
        <f>'CLZ Pr'!U3528</f>
        <v>0</v>
      </c>
    </row>
    <row r="3529" spans="1:9">
      <c r="A3529" s="13" t="str">
        <f>IF('CLZ Pr'!C3529 = "", "", 'CLZ Pr'!C3529)</f>
        <v/>
      </c>
      <c r="B3529">
        <f>'CLZ Pr'!O3529</f>
        <v>0</v>
      </c>
      <c r="C3529" s="14">
        <f>'CLZ Pr'!H3529</f>
        <v>0</v>
      </c>
      <c r="D3529">
        <f>'CLZ Pr'!W3529</f>
        <v>0</v>
      </c>
      <c r="E3529">
        <f>'CLZ Pr'!B3529</f>
        <v>0</v>
      </c>
      <c r="F3529">
        <f>'CLZ Pr'!N3529</f>
        <v>0</v>
      </c>
      <c r="G3529">
        <f>'CLZ Pr'!X3529</f>
        <v>0</v>
      </c>
      <c r="H3529">
        <f>'CLZ Pr'!E3529</f>
        <v>0</v>
      </c>
      <c r="I3529">
        <f>'CLZ Pr'!U3529</f>
        <v>0</v>
      </c>
    </row>
    <row r="3530" spans="1:9">
      <c r="A3530" s="13" t="str">
        <f>IF('CLZ Pr'!C3530 = "", "", 'CLZ Pr'!C3530)</f>
        <v/>
      </c>
      <c r="B3530">
        <f>'CLZ Pr'!O3530</f>
        <v>0</v>
      </c>
      <c r="C3530" s="14">
        <f>'CLZ Pr'!H3530</f>
        <v>0</v>
      </c>
      <c r="D3530">
        <f>'CLZ Pr'!W3530</f>
        <v>0</v>
      </c>
      <c r="E3530">
        <f>'CLZ Pr'!B3530</f>
        <v>0</v>
      </c>
      <c r="F3530">
        <f>'CLZ Pr'!N3530</f>
        <v>0</v>
      </c>
      <c r="G3530">
        <f>'CLZ Pr'!X3530</f>
        <v>0</v>
      </c>
      <c r="H3530">
        <f>'CLZ Pr'!E3530</f>
        <v>0</v>
      </c>
      <c r="I3530">
        <f>'CLZ Pr'!U3530</f>
        <v>0</v>
      </c>
    </row>
    <row r="3531" spans="1:9">
      <c r="A3531" s="13" t="str">
        <f>IF('CLZ Pr'!C3531 = "", "", 'CLZ Pr'!C3531)</f>
        <v/>
      </c>
      <c r="B3531">
        <f>'CLZ Pr'!O3531</f>
        <v>0</v>
      </c>
      <c r="C3531" s="14">
        <f>'CLZ Pr'!H3531</f>
        <v>0</v>
      </c>
      <c r="D3531">
        <f>'CLZ Pr'!W3531</f>
        <v>0</v>
      </c>
      <c r="E3531">
        <f>'CLZ Pr'!B3531</f>
        <v>0</v>
      </c>
      <c r="F3531">
        <f>'CLZ Pr'!N3531</f>
        <v>0</v>
      </c>
      <c r="G3531">
        <f>'CLZ Pr'!X3531</f>
        <v>0</v>
      </c>
      <c r="H3531">
        <f>'CLZ Pr'!E3531</f>
        <v>0</v>
      </c>
      <c r="I3531">
        <f>'CLZ Pr'!U3531</f>
        <v>0</v>
      </c>
    </row>
    <row r="3532" spans="1:9">
      <c r="A3532" s="13" t="str">
        <f>IF('CLZ Pr'!C3532 = "", "", 'CLZ Pr'!C3532)</f>
        <v/>
      </c>
      <c r="B3532">
        <f>'CLZ Pr'!O3532</f>
        <v>0</v>
      </c>
      <c r="C3532" s="14">
        <f>'CLZ Pr'!H3532</f>
        <v>0</v>
      </c>
      <c r="D3532">
        <f>'CLZ Pr'!W3532</f>
        <v>0</v>
      </c>
      <c r="E3532">
        <f>'CLZ Pr'!B3532</f>
        <v>0</v>
      </c>
      <c r="F3532">
        <f>'CLZ Pr'!N3532</f>
        <v>0</v>
      </c>
      <c r="G3532">
        <f>'CLZ Pr'!X3532</f>
        <v>0</v>
      </c>
      <c r="H3532">
        <f>'CLZ Pr'!E3532</f>
        <v>0</v>
      </c>
      <c r="I3532">
        <f>'CLZ Pr'!U3532</f>
        <v>0</v>
      </c>
    </row>
    <row r="3533" spans="1:9">
      <c r="A3533" s="13" t="str">
        <f>IF('CLZ Pr'!C3533 = "", "", 'CLZ Pr'!C3533)</f>
        <v/>
      </c>
      <c r="B3533">
        <f>'CLZ Pr'!O3533</f>
        <v>0</v>
      </c>
      <c r="C3533" s="14">
        <f>'CLZ Pr'!H3533</f>
        <v>0</v>
      </c>
      <c r="D3533">
        <f>'CLZ Pr'!W3533</f>
        <v>0</v>
      </c>
      <c r="E3533">
        <f>'CLZ Pr'!B3533</f>
        <v>0</v>
      </c>
      <c r="F3533">
        <f>'CLZ Pr'!N3533</f>
        <v>0</v>
      </c>
      <c r="G3533">
        <f>'CLZ Pr'!X3533</f>
        <v>0</v>
      </c>
      <c r="H3533">
        <f>'CLZ Pr'!E3533</f>
        <v>0</v>
      </c>
      <c r="I3533">
        <f>'CLZ Pr'!U3533</f>
        <v>0</v>
      </c>
    </row>
    <row r="3534" spans="1:9">
      <c r="A3534" s="13" t="str">
        <f>IF('CLZ Pr'!C3534 = "", "", 'CLZ Pr'!C3534)</f>
        <v/>
      </c>
      <c r="B3534">
        <f>'CLZ Pr'!O3534</f>
        <v>0</v>
      </c>
      <c r="C3534" s="14">
        <f>'CLZ Pr'!H3534</f>
        <v>0</v>
      </c>
      <c r="D3534">
        <f>'CLZ Pr'!W3534</f>
        <v>0</v>
      </c>
      <c r="E3534">
        <f>'CLZ Pr'!B3534</f>
        <v>0</v>
      </c>
      <c r="F3534">
        <f>'CLZ Pr'!N3534</f>
        <v>0</v>
      </c>
      <c r="G3534">
        <f>'CLZ Pr'!X3534</f>
        <v>0</v>
      </c>
      <c r="H3534">
        <f>'CLZ Pr'!E3534</f>
        <v>0</v>
      </c>
      <c r="I3534">
        <f>'CLZ Pr'!U3534</f>
        <v>0</v>
      </c>
    </row>
    <row r="3535" spans="1:9">
      <c r="A3535" s="13" t="str">
        <f>IF('CLZ Pr'!C3535 = "", "", 'CLZ Pr'!C3535)</f>
        <v/>
      </c>
      <c r="B3535">
        <f>'CLZ Pr'!O3535</f>
        <v>0</v>
      </c>
      <c r="C3535" s="14">
        <f>'CLZ Pr'!H3535</f>
        <v>0</v>
      </c>
      <c r="D3535">
        <f>'CLZ Pr'!W3535</f>
        <v>0</v>
      </c>
      <c r="E3535">
        <f>'CLZ Pr'!B3535</f>
        <v>0</v>
      </c>
      <c r="F3535">
        <f>'CLZ Pr'!N3535</f>
        <v>0</v>
      </c>
      <c r="G3535">
        <f>'CLZ Pr'!X3535</f>
        <v>0</v>
      </c>
      <c r="H3535">
        <f>'CLZ Pr'!E3535</f>
        <v>0</v>
      </c>
      <c r="I3535">
        <f>'CLZ Pr'!U3535</f>
        <v>0</v>
      </c>
    </row>
    <row r="3536" spans="1:9">
      <c r="A3536" s="13" t="str">
        <f>IF('CLZ Pr'!C3536 = "", "", 'CLZ Pr'!C3536)</f>
        <v/>
      </c>
      <c r="B3536">
        <f>'CLZ Pr'!O3536</f>
        <v>0</v>
      </c>
      <c r="C3536" s="14">
        <f>'CLZ Pr'!H3536</f>
        <v>0</v>
      </c>
      <c r="D3536">
        <f>'CLZ Pr'!W3536</f>
        <v>0</v>
      </c>
      <c r="E3536">
        <f>'CLZ Pr'!B3536</f>
        <v>0</v>
      </c>
      <c r="F3536">
        <f>'CLZ Pr'!N3536</f>
        <v>0</v>
      </c>
      <c r="G3536">
        <f>'CLZ Pr'!X3536</f>
        <v>0</v>
      </c>
      <c r="H3536">
        <f>'CLZ Pr'!E3536</f>
        <v>0</v>
      </c>
      <c r="I3536">
        <f>'CLZ Pr'!U3536</f>
        <v>0</v>
      </c>
    </row>
    <row r="3537" spans="1:9">
      <c r="A3537" s="13" t="str">
        <f>IF('CLZ Pr'!C3537 = "", "", 'CLZ Pr'!C3537)</f>
        <v/>
      </c>
      <c r="B3537">
        <f>'CLZ Pr'!O3537</f>
        <v>0</v>
      </c>
      <c r="C3537" s="14">
        <f>'CLZ Pr'!H3537</f>
        <v>0</v>
      </c>
      <c r="D3537">
        <f>'CLZ Pr'!W3537</f>
        <v>0</v>
      </c>
      <c r="E3537">
        <f>'CLZ Pr'!B3537</f>
        <v>0</v>
      </c>
      <c r="F3537">
        <f>'CLZ Pr'!N3537</f>
        <v>0</v>
      </c>
      <c r="G3537">
        <f>'CLZ Pr'!X3537</f>
        <v>0</v>
      </c>
      <c r="H3537">
        <f>'CLZ Pr'!E3537</f>
        <v>0</v>
      </c>
      <c r="I3537">
        <f>'CLZ Pr'!U3537</f>
        <v>0</v>
      </c>
    </row>
    <row r="3538" spans="1:9">
      <c r="A3538" s="13" t="str">
        <f>IF('CLZ Pr'!C3538 = "", "", 'CLZ Pr'!C3538)</f>
        <v/>
      </c>
      <c r="B3538">
        <f>'CLZ Pr'!O3538</f>
        <v>0</v>
      </c>
      <c r="C3538" s="14">
        <f>'CLZ Pr'!H3538</f>
        <v>0</v>
      </c>
      <c r="D3538">
        <f>'CLZ Pr'!W3538</f>
        <v>0</v>
      </c>
      <c r="E3538">
        <f>'CLZ Pr'!B3538</f>
        <v>0</v>
      </c>
      <c r="F3538">
        <f>'CLZ Pr'!N3538</f>
        <v>0</v>
      </c>
      <c r="G3538">
        <f>'CLZ Pr'!X3538</f>
        <v>0</v>
      </c>
      <c r="H3538">
        <f>'CLZ Pr'!E3538</f>
        <v>0</v>
      </c>
      <c r="I3538">
        <f>'CLZ Pr'!U3538</f>
        <v>0</v>
      </c>
    </row>
    <row r="3539" spans="1:9">
      <c r="A3539" s="13" t="str">
        <f>IF('CLZ Pr'!C3539 = "", "", 'CLZ Pr'!C3539)</f>
        <v/>
      </c>
      <c r="B3539">
        <f>'CLZ Pr'!O3539</f>
        <v>0</v>
      </c>
      <c r="C3539" s="14">
        <f>'CLZ Pr'!H3539</f>
        <v>0</v>
      </c>
      <c r="D3539">
        <f>'CLZ Pr'!W3539</f>
        <v>0</v>
      </c>
      <c r="E3539">
        <f>'CLZ Pr'!B3539</f>
        <v>0</v>
      </c>
      <c r="F3539">
        <f>'CLZ Pr'!N3539</f>
        <v>0</v>
      </c>
      <c r="G3539">
        <f>'CLZ Pr'!X3539</f>
        <v>0</v>
      </c>
      <c r="H3539">
        <f>'CLZ Pr'!E3539</f>
        <v>0</v>
      </c>
      <c r="I3539">
        <f>'CLZ Pr'!U3539</f>
        <v>0</v>
      </c>
    </row>
    <row r="3540" spans="1:9">
      <c r="A3540" s="13" t="str">
        <f>IF('CLZ Pr'!C3540 = "", "", 'CLZ Pr'!C3540)</f>
        <v/>
      </c>
      <c r="B3540">
        <f>'CLZ Pr'!O3540</f>
        <v>0</v>
      </c>
      <c r="C3540" s="14">
        <f>'CLZ Pr'!H3540</f>
        <v>0</v>
      </c>
      <c r="D3540">
        <f>'CLZ Pr'!W3540</f>
        <v>0</v>
      </c>
      <c r="E3540">
        <f>'CLZ Pr'!B3540</f>
        <v>0</v>
      </c>
      <c r="F3540">
        <f>'CLZ Pr'!N3540</f>
        <v>0</v>
      </c>
      <c r="G3540">
        <f>'CLZ Pr'!X3540</f>
        <v>0</v>
      </c>
      <c r="H3540">
        <f>'CLZ Pr'!E3540</f>
        <v>0</v>
      </c>
      <c r="I3540">
        <f>'CLZ Pr'!U3540</f>
        <v>0</v>
      </c>
    </row>
    <row r="3541" spans="1:9">
      <c r="A3541" s="13" t="str">
        <f>IF('CLZ Pr'!C3541 = "", "", 'CLZ Pr'!C3541)</f>
        <v/>
      </c>
      <c r="B3541">
        <f>'CLZ Pr'!O3541</f>
        <v>0</v>
      </c>
      <c r="C3541" s="14">
        <f>'CLZ Pr'!H3541</f>
        <v>0</v>
      </c>
      <c r="D3541">
        <f>'CLZ Pr'!W3541</f>
        <v>0</v>
      </c>
      <c r="E3541">
        <f>'CLZ Pr'!B3541</f>
        <v>0</v>
      </c>
      <c r="F3541">
        <f>'CLZ Pr'!N3541</f>
        <v>0</v>
      </c>
      <c r="G3541">
        <f>'CLZ Pr'!X3541</f>
        <v>0</v>
      </c>
      <c r="H3541">
        <f>'CLZ Pr'!E3541</f>
        <v>0</v>
      </c>
      <c r="I3541">
        <f>'CLZ Pr'!U3541</f>
        <v>0</v>
      </c>
    </row>
    <row r="3542" spans="1:9">
      <c r="A3542" s="13" t="str">
        <f>IF('CLZ Pr'!C3542 = "", "", 'CLZ Pr'!C3542)</f>
        <v/>
      </c>
      <c r="B3542">
        <f>'CLZ Pr'!O3542</f>
        <v>0</v>
      </c>
      <c r="C3542" s="14">
        <f>'CLZ Pr'!H3542</f>
        <v>0</v>
      </c>
      <c r="D3542">
        <f>'CLZ Pr'!W3542</f>
        <v>0</v>
      </c>
      <c r="E3542">
        <f>'CLZ Pr'!B3542</f>
        <v>0</v>
      </c>
      <c r="F3542">
        <f>'CLZ Pr'!N3542</f>
        <v>0</v>
      </c>
      <c r="G3542">
        <f>'CLZ Pr'!X3542</f>
        <v>0</v>
      </c>
      <c r="H3542">
        <f>'CLZ Pr'!E3542</f>
        <v>0</v>
      </c>
      <c r="I3542">
        <f>'CLZ Pr'!U3542</f>
        <v>0</v>
      </c>
    </row>
    <row r="3543" spans="1:9">
      <c r="A3543" s="13" t="str">
        <f>IF('CLZ Pr'!C3543 = "", "", 'CLZ Pr'!C3543)</f>
        <v/>
      </c>
      <c r="B3543">
        <f>'CLZ Pr'!O3543</f>
        <v>0</v>
      </c>
      <c r="C3543" s="14">
        <f>'CLZ Pr'!H3543</f>
        <v>0</v>
      </c>
      <c r="D3543">
        <f>'CLZ Pr'!W3543</f>
        <v>0</v>
      </c>
      <c r="E3543">
        <f>'CLZ Pr'!B3543</f>
        <v>0</v>
      </c>
      <c r="F3543">
        <f>'CLZ Pr'!N3543</f>
        <v>0</v>
      </c>
      <c r="G3543">
        <f>'CLZ Pr'!X3543</f>
        <v>0</v>
      </c>
      <c r="H3543">
        <f>'CLZ Pr'!E3543</f>
        <v>0</v>
      </c>
      <c r="I3543">
        <f>'CLZ Pr'!U3543</f>
        <v>0</v>
      </c>
    </row>
    <row r="3544" spans="1:9">
      <c r="A3544" s="13" t="str">
        <f>IF('CLZ Pr'!C3544 = "", "", 'CLZ Pr'!C3544)</f>
        <v/>
      </c>
      <c r="B3544">
        <f>'CLZ Pr'!O3544</f>
        <v>0</v>
      </c>
      <c r="C3544" s="14">
        <f>'CLZ Pr'!H3544</f>
        <v>0</v>
      </c>
      <c r="D3544">
        <f>'CLZ Pr'!W3544</f>
        <v>0</v>
      </c>
      <c r="E3544">
        <f>'CLZ Pr'!B3544</f>
        <v>0</v>
      </c>
      <c r="F3544">
        <f>'CLZ Pr'!N3544</f>
        <v>0</v>
      </c>
      <c r="G3544">
        <f>'CLZ Pr'!X3544</f>
        <v>0</v>
      </c>
      <c r="H3544">
        <f>'CLZ Pr'!E3544</f>
        <v>0</v>
      </c>
      <c r="I3544">
        <f>'CLZ Pr'!U3544</f>
        <v>0</v>
      </c>
    </row>
    <row r="3545" spans="1:9">
      <c r="A3545" s="13" t="str">
        <f>IF('CLZ Pr'!C3545 = "", "", 'CLZ Pr'!C3545)</f>
        <v/>
      </c>
      <c r="B3545">
        <f>'CLZ Pr'!O3545</f>
        <v>0</v>
      </c>
      <c r="C3545" s="14">
        <f>'CLZ Pr'!H3545</f>
        <v>0</v>
      </c>
      <c r="D3545">
        <f>'CLZ Pr'!W3545</f>
        <v>0</v>
      </c>
      <c r="E3545">
        <f>'CLZ Pr'!B3545</f>
        <v>0</v>
      </c>
      <c r="F3545">
        <f>'CLZ Pr'!N3545</f>
        <v>0</v>
      </c>
      <c r="G3545">
        <f>'CLZ Pr'!X3545</f>
        <v>0</v>
      </c>
      <c r="H3545">
        <f>'CLZ Pr'!E3545</f>
        <v>0</v>
      </c>
      <c r="I3545">
        <f>'CLZ Pr'!U3545</f>
        <v>0</v>
      </c>
    </row>
    <row r="3546" spans="1:9">
      <c r="A3546" s="13" t="str">
        <f>IF('CLZ Pr'!C3546 = "", "", 'CLZ Pr'!C3546)</f>
        <v/>
      </c>
      <c r="B3546">
        <f>'CLZ Pr'!O3546</f>
        <v>0</v>
      </c>
      <c r="C3546" s="14">
        <f>'CLZ Pr'!H3546</f>
        <v>0</v>
      </c>
      <c r="D3546">
        <f>'CLZ Pr'!W3546</f>
        <v>0</v>
      </c>
      <c r="E3546">
        <f>'CLZ Pr'!B3546</f>
        <v>0</v>
      </c>
      <c r="F3546">
        <f>'CLZ Pr'!N3546</f>
        <v>0</v>
      </c>
      <c r="G3546">
        <f>'CLZ Pr'!X3546</f>
        <v>0</v>
      </c>
      <c r="H3546">
        <f>'CLZ Pr'!E3546</f>
        <v>0</v>
      </c>
      <c r="I3546">
        <f>'CLZ Pr'!U3546</f>
        <v>0</v>
      </c>
    </row>
    <row r="3547" spans="1:9">
      <c r="A3547" s="13" t="str">
        <f>IF('CLZ Pr'!C3547 = "", "", 'CLZ Pr'!C3547)</f>
        <v/>
      </c>
      <c r="B3547">
        <f>'CLZ Pr'!O3547</f>
        <v>0</v>
      </c>
      <c r="C3547" s="14">
        <f>'CLZ Pr'!H3547</f>
        <v>0</v>
      </c>
      <c r="D3547">
        <f>'CLZ Pr'!W3547</f>
        <v>0</v>
      </c>
      <c r="E3547">
        <f>'CLZ Pr'!B3547</f>
        <v>0</v>
      </c>
      <c r="F3547">
        <f>'CLZ Pr'!N3547</f>
        <v>0</v>
      </c>
      <c r="G3547">
        <f>'CLZ Pr'!X3547</f>
        <v>0</v>
      </c>
      <c r="H3547">
        <f>'CLZ Pr'!E3547</f>
        <v>0</v>
      </c>
      <c r="I3547">
        <f>'CLZ Pr'!U3547</f>
        <v>0</v>
      </c>
    </row>
    <row r="3548" spans="1:9">
      <c r="A3548" s="13" t="str">
        <f>IF('CLZ Pr'!C3548 = "", "", 'CLZ Pr'!C3548)</f>
        <v/>
      </c>
      <c r="B3548">
        <f>'CLZ Pr'!O3548</f>
        <v>0</v>
      </c>
      <c r="C3548" s="14">
        <f>'CLZ Pr'!H3548</f>
        <v>0</v>
      </c>
      <c r="D3548">
        <f>'CLZ Pr'!W3548</f>
        <v>0</v>
      </c>
      <c r="E3548">
        <f>'CLZ Pr'!B3548</f>
        <v>0</v>
      </c>
      <c r="F3548">
        <f>'CLZ Pr'!N3548</f>
        <v>0</v>
      </c>
      <c r="G3548">
        <f>'CLZ Pr'!X3548</f>
        <v>0</v>
      </c>
      <c r="H3548">
        <f>'CLZ Pr'!E3548</f>
        <v>0</v>
      </c>
      <c r="I3548">
        <f>'CLZ Pr'!U3548</f>
        <v>0</v>
      </c>
    </row>
    <row r="3549" spans="1:9">
      <c r="A3549" s="13" t="str">
        <f>IF('CLZ Pr'!C3549 = "", "", 'CLZ Pr'!C3549)</f>
        <v/>
      </c>
      <c r="B3549">
        <f>'CLZ Pr'!O3549</f>
        <v>0</v>
      </c>
      <c r="C3549" s="14">
        <f>'CLZ Pr'!H3549</f>
        <v>0</v>
      </c>
      <c r="D3549">
        <f>'CLZ Pr'!W3549</f>
        <v>0</v>
      </c>
      <c r="E3549">
        <f>'CLZ Pr'!B3549</f>
        <v>0</v>
      </c>
      <c r="F3549">
        <f>'CLZ Pr'!N3549</f>
        <v>0</v>
      </c>
      <c r="G3549">
        <f>'CLZ Pr'!X3549</f>
        <v>0</v>
      </c>
      <c r="H3549">
        <f>'CLZ Pr'!E3549</f>
        <v>0</v>
      </c>
      <c r="I3549">
        <f>'CLZ Pr'!U3549</f>
        <v>0</v>
      </c>
    </row>
    <row r="3550" spans="1:9">
      <c r="A3550" s="13" t="str">
        <f>IF('CLZ Pr'!C3550 = "", "", 'CLZ Pr'!C3550)</f>
        <v/>
      </c>
      <c r="B3550">
        <f>'CLZ Pr'!O3550</f>
        <v>0</v>
      </c>
      <c r="C3550" s="14">
        <f>'CLZ Pr'!H3550</f>
        <v>0</v>
      </c>
      <c r="D3550">
        <f>'CLZ Pr'!W3550</f>
        <v>0</v>
      </c>
      <c r="E3550">
        <f>'CLZ Pr'!B3550</f>
        <v>0</v>
      </c>
      <c r="F3550">
        <f>'CLZ Pr'!N3550</f>
        <v>0</v>
      </c>
      <c r="G3550">
        <f>'CLZ Pr'!X3550</f>
        <v>0</v>
      </c>
      <c r="H3550">
        <f>'CLZ Pr'!E3550</f>
        <v>0</v>
      </c>
      <c r="I3550">
        <f>'CLZ Pr'!U3550</f>
        <v>0</v>
      </c>
    </row>
    <row r="3551" spans="1:9">
      <c r="A3551" s="13" t="str">
        <f>IF('CLZ Pr'!C3551 = "", "", 'CLZ Pr'!C3551)</f>
        <v/>
      </c>
      <c r="B3551">
        <f>'CLZ Pr'!O3551</f>
        <v>0</v>
      </c>
      <c r="C3551" s="14">
        <f>'CLZ Pr'!H3551</f>
        <v>0</v>
      </c>
      <c r="D3551">
        <f>'CLZ Pr'!W3551</f>
        <v>0</v>
      </c>
      <c r="E3551">
        <f>'CLZ Pr'!B3551</f>
        <v>0</v>
      </c>
      <c r="F3551">
        <f>'CLZ Pr'!N3551</f>
        <v>0</v>
      </c>
      <c r="G3551">
        <f>'CLZ Pr'!X3551</f>
        <v>0</v>
      </c>
      <c r="H3551">
        <f>'CLZ Pr'!E3551</f>
        <v>0</v>
      </c>
      <c r="I3551">
        <f>'CLZ Pr'!U3551</f>
        <v>0</v>
      </c>
    </row>
    <row r="3552" spans="1:9">
      <c r="A3552" s="13" t="str">
        <f>IF('CLZ Pr'!C3552 = "", "", 'CLZ Pr'!C3552)</f>
        <v/>
      </c>
      <c r="B3552">
        <f>'CLZ Pr'!O3552</f>
        <v>0</v>
      </c>
      <c r="C3552" s="14">
        <f>'CLZ Pr'!H3552</f>
        <v>0</v>
      </c>
      <c r="D3552">
        <f>'CLZ Pr'!W3552</f>
        <v>0</v>
      </c>
      <c r="E3552">
        <f>'CLZ Pr'!B3552</f>
        <v>0</v>
      </c>
      <c r="F3552">
        <f>'CLZ Pr'!N3552</f>
        <v>0</v>
      </c>
      <c r="G3552">
        <f>'CLZ Pr'!X3552</f>
        <v>0</v>
      </c>
      <c r="H3552">
        <f>'CLZ Pr'!E3552</f>
        <v>0</v>
      </c>
      <c r="I3552">
        <f>'CLZ Pr'!U3552</f>
        <v>0</v>
      </c>
    </row>
    <row r="3553" spans="1:9">
      <c r="A3553" s="13" t="str">
        <f>IF('CLZ Pr'!C3553 = "", "", 'CLZ Pr'!C3553)</f>
        <v/>
      </c>
      <c r="B3553">
        <f>'CLZ Pr'!O3553</f>
        <v>0</v>
      </c>
      <c r="C3553" s="14">
        <f>'CLZ Pr'!H3553</f>
        <v>0</v>
      </c>
      <c r="D3553">
        <f>'CLZ Pr'!W3553</f>
        <v>0</v>
      </c>
      <c r="E3553">
        <f>'CLZ Pr'!B3553</f>
        <v>0</v>
      </c>
      <c r="F3553">
        <f>'CLZ Pr'!N3553</f>
        <v>0</v>
      </c>
      <c r="G3553">
        <f>'CLZ Pr'!X3553</f>
        <v>0</v>
      </c>
      <c r="H3553">
        <f>'CLZ Pr'!E3553</f>
        <v>0</v>
      </c>
      <c r="I3553">
        <f>'CLZ Pr'!U3553</f>
        <v>0</v>
      </c>
    </row>
    <row r="3554" spans="1:9">
      <c r="A3554" s="13" t="str">
        <f>IF('CLZ Pr'!C3554 = "", "", 'CLZ Pr'!C3554)</f>
        <v/>
      </c>
      <c r="B3554">
        <f>'CLZ Pr'!O3554</f>
        <v>0</v>
      </c>
      <c r="C3554" s="14">
        <f>'CLZ Pr'!H3554</f>
        <v>0</v>
      </c>
      <c r="D3554">
        <f>'CLZ Pr'!W3554</f>
        <v>0</v>
      </c>
      <c r="E3554">
        <f>'CLZ Pr'!B3554</f>
        <v>0</v>
      </c>
      <c r="F3554">
        <f>'CLZ Pr'!N3554</f>
        <v>0</v>
      </c>
      <c r="G3554">
        <f>'CLZ Pr'!X3554</f>
        <v>0</v>
      </c>
      <c r="H3554">
        <f>'CLZ Pr'!E3554</f>
        <v>0</v>
      </c>
      <c r="I3554">
        <f>'CLZ Pr'!U3554</f>
        <v>0</v>
      </c>
    </row>
    <row r="3555" spans="1:9">
      <c r="A3555" s="13" t="str">
        <f>IF('CLZ Pr'!C3555 = "", "", 'CLZ Pr'!C3555)</f>
        <v/>
      </c>
      <c r="B3555">
        <f>'CLZ Pr'!O3555</f>
        <v>0</v>
      </c>
      <c r="C3555" s="14">
        <f>'CLZ Pr'!H3555</f>
        <v>0</v>
      </c>
      <c r="D3555">
        <f>'CLZ Pr'!W3555</f>
        <v>0</v>
      </c>
      <c r="E3555">
        <f>'CLZ Pr'!B3555</f>
        <v>0</v>
      </c>
      <c r="F3555">
        <f>'CLZ Pr'!N3555</f>
        <v>0</v>
      </c>
      <c r="G3555">
        <f>'CLZ Pr'!X3555</f>
        <v>0</v>
      </c>
      <c r="H3555">
        <f>'CLZ Pr'!E3555</f>
        <v>0</v>
      </c>
      <c r="I3555">
        <f>'CLZ Pr'!U3555</f>
        <v>0</v>
      </c>
    </row>
    <row r="3556" spans="1:9">
      <c r="A3556" s="13" t="str">
        <f>IF('CLZ Pr'!C3556 = "", "", 'CLZ Pr'!C3556)</f>
        <v/>
      </c>
      <c r="B3556">
        <f>'CLZ Pr'!O3556</f>
        <v>0</v>
      </c>
      <c r="C3556" s="14">
        <f>'CLZ Pr'!H3556</f>
        <v>0</v>
      </c>
      <c r="D3556">
        <f>'CLZ Pr'!W3556</f>
        <v>0</v>
      </c>
      <c r="E3556">
        <f>'CLZ Pr'!B3556</f>
        <v>0</v>
      </c>
      <c r="F3556">
        <f>'CLZ Pr'!N3556</f>
        <v>0</v>
      </c>
      <c r="G3556">
        <f>'CLZ Pr'!X3556</f>
        <v>0</v>
      </c>
      <c r="H3556">
        <f>'CLZ Pr'!E3556</f>
        <v>0</v>
      </c>
      <c r="I3556">
        <f>'CLZ Pr'!U3556</f>
        <v>0</v>
      </c>
    </row>
    <row r="3557" spans="1:9">
      <c r="A3557" s="13" t="str">
        <f>IF('CLZ Pr'!C3557 = "", "", 'CLZ Pr'!C3557)</f>
        <v/>
      </c>
      <c r="B3557">
        <f>'CLZ Pr'!O3557</f>
        <v>0</v>
      </c>
      <c r="C3557" s="14">
        <f>'CLZ Pr'!H3557</f>
        <v>0</v>
      </c>
      <c r="D3557">
        <f>'CLZ Pr'!W3557</f>
        <v>0</v>
      </c>
      <c r="E3557">
        <f>'CLZ Pr'!B3557</f>
        <v>0</v>
      </c>
      <c r="F3557">
        <f>'CLZ Pr'!N3557</f>
        <v>0</v>
      </c>
      <c r="G3557">
        <f>'CLZ Pr'!X3557</f>
        <v>0</v>
      </c>
      <c r="H3557">
        <f>'CLZ Pr'!E3557</f>
        <v>0</v>
      </c>
      <c r="I3557">
        <f>'CLZ Pr'!U3557</f>
        <v>0</v>
      </c>
    </row>
    <row r="3558" spans="1:9">
      <c r="A3558" s="13" t="str">
        <f>IF('CLZ Pr'!C3558 = "", "", 'CLZ Pr'!C3558)</f>
        <v/>
      </c>
      <c r="B3558">
        <f>'CLZ Pr'!O3558</f>
        <v>0</v>
      </c>
      <c r="C3558" s="14">
        <f>'CLZ Pr'!H3558</f>
        <v>0</v>
      </c>
      <c r="D3558">
        <f>'CLZ Pr'!W3558</f>
        <v>0</v>
      </c>
      <c r="E3558">
        <f>'CLZ Pr'!B3558</f>
        <v>0</v>
      </c>
      <c r="F3558">
        <f>'CLZ Pr'!N3558</f>
        <v>0</v>
      </c>
      <c r="G3558">
        <f>'CLZ Pr'!X3558</f>
        <v>0</v>
      </c>
      <c r="H3558">
        <f>'CLZ Pr'!E3558</f>
        <v>0</v>
      </c>
      <c r="I3558">
        <f>'CLZ Pr'!U3558</f>
        <v>0</v>
      </c>
    </row>
    <row r="3559" spans="1:9">
      <c r="A3559" s="13" t="str">
        <f>IF('CLZ Pr'!C3559 = "", "", 'CLZ Pr'!C3559)</f>
        <v/>
      </c>
      <c r="B3559">
        <f>'CLZ Pr'!O3559</f>
        <v>0</v>
      </c>
      <c r="C3559" s="14">
        <f>'CLZ Pr'!H3559</f>
        <v>0</v>
      </c>
      <c r="D3559">
        <f>'CLZ Pr'!W3559</f>
        <v>0</v>
      </c>
      <c r="E3559">
        <f>'CLZ Pr'!B3559</f>
        <v>0</v>
      </c>
      <c r="F3559">
        <f>'CLZ Pr'!N3559</f>
        <v>0</v>
      </c>
      <c r="G3559">
        <f>'CLZ Pr'!X3559</f>
        <v>0</v>
      </c>
      <c r="H3559">
        <f>'CLZ Pr'!E3559</f>
        <v>0</v>
      </c>
      <c r="I3559">
        <f>'CLZ Pr'!U3559</f>
        <v>0</v>
      </c>
    </row>
    <row r="3560" spans="1:9">
      <c r="A3560" s="13" t="str">
        <f>IF('CLZ Pr'!C3560 = "", "", 'CLZ Pr'!C3560)</f>
        <v/>
      </c>
      <c r="B3560">
        <f>'CLZ Pr'!O3560</f>
        <v>0</v>
      </c>
      <c r="C3560" s="14">
        <f>'CLZ Pr'!H3560</f>
        <v>0</v>
      </c>
      <c r="D3560">
        <f>'CLZ Pr'!W3560</f>
        <v>0</v>
      </c>
      <c r="E3560">
        <f>'CLZ Pr'!B3560</f>
        <v>0</v>
      </c>
      <c r="F3560">
        <f>'CLZ Pr'!N3560</f>
        <v>0</v>
      </c>
      <c r="G3560">
        <f>'CLZ Pr'!X3560</f>
        <v>0</v>
      </c>
      <c r="H3560">
        <f>'CLZ Pr'!E3560</f>
        <v>0</v>
      </c>
      <c r="I3560">
        <f>'CLZ Pr'!U3560</f>
        <v>0</v>
      </c>
    </row>
    <row r="3561" spans="1:9">
      <c r="A3561" s="13" t="str">
        <f>IF('CLZ Pr'!C3561 = "", "", 'CLZ Pr'!C3561)</f>
        <v/>
      </c>
      <c r="B3561">
        <f>'CLZ Pr'!O3561</f>
        <v>0</v>
      </c>
      <c r="C3561" s="14">
        <f>'CLZ Pr'!H3561</f>
        <v>0</v>
      </c>
      <c r="D3561">
        <f>'CLZ Pr'!W3561</f>
        <v>0</v>
      </c>
      <c r="E3561">
        <f>'CLZ Pr'!B3561</f>
        <v>0</v>
      </c>
      <c r="F3561">
        <f>'CLZ Pr'!N3561</f>
        <v>0</v>
      </c>
      <c r="G3561">
        <f>'CLZ Pr'!X3561</f>
        <v>0</v>
      </c>
      <c r="H3561">
        <f>'CLZ Pr'!E3561</f>
        <v>0</v>
      </c>
      <c r="I3561">
        <f>'CLZ Pr'!U3561</f>
        <v>0</v>
      </c>
    </row>
    <row r="3562" spans="1:9">
      <c r="A3562" s="13" t="str">
        <f>IF('CLZ Pr'!C3562 = "", "", 'CLZ Pr'!C3562)</f>
        <v/>
      </c>
      <c r="B3562">
        <f>'CLZ Pr'!O3562</f>
        <v>0</v>
      </c>
      <c r="C3562" s="14">
        <f>'CLZ Pr'!H3562</f>
        <v>0</v>
      </c>
      <c r="D3562">
        <f>'CLZ Pr'!W3562</f>
        <v>0</v>
      </c>
      <c r="E3562">
        <f>'CLZ Pr'!B3562</f>
        <v>0</v>
      </c>
      <c r="F3562">
        <f>'CLZ Pr'!N3562</f>
        <v>0</v>
      </c>
      <c r="G3562">
        <f>'CLZ Pr'!X3562</f>
        <v>0</v>
      </c>
      <c r="H3562">
        <f>'CLZ Pr'!E3562</f>
        <v>0</v>
      </c>
      <c r="I3562">
        <f>'CLZ Pr'!U3562</f>
        <v>0</v>
      </c>
    </row>
    <row r="3563" spans="1:9">
      <c r="A3563" s="13" t="str">
        <f>IF('CLZ Pr'!C3563 = "", "", 'CLZ Pr'!C3563)</f>
        <v/>
      </c>
      <c r="B3563">
        <f>'CLZ Pr'!O3563</f>
        <v>0</v>
      </c>
      <c r="C3563" s="14">
        <f>'CLZ Pr'!H3563</f>
        <v>0</v>
      </c>
      <c r="D3563">
        <f>'CLZ Pr'!W3563</f>
        <v>0</v>
      </c>
      <c r="E3563">
        <f>'CLZ Pr'!B3563</f>
        <v>0</v>
      </c>
      <c r="F3563">
        <f>'CLZ Pr'!N3563</f>
        <v>0</v>
      </c>
      <c r="G3563">
        <f>'CLZ Pr'!X3563</f>
        <v>0</v>
      </c>
      <c r="H3563">
        <f>'CLZ Pr'!E3563</f>
        <v>0</v>
      </c>
      <c r="I3563">
        <f>'CLZ Pr'!U3563</f>
        <v>0</v>
      </c>
    </row>
    <row r="3564" spans="1:9">
      <c r="A3564" s="13" t="str">
        <f>IF('CLZ Pr'!C3564 = "", "", 'CLZ Pr'!C3564)</f>
        <v/>
      </c>
      <c r="B3564">
        <f>'CLZ Pr'!O3564</f>
        <v>0</v>
      </c>
      <c r="C3564" s="14">
        <f>'CLZ Pr'!H3564</f>
        <v>0</v>
      </c>
      <c r="D3564">
        <f>'CLZ Pr'!W3564</f>
        <v>0</v>
      </c>
      <c r="E3564">
        <f>'CLZ Pr'!B3564</f>
        <v>0</v>
      </c>
      <c r="F3564">
        <f>'CLZ Pr'!N3564</f>
        <v>0</v>
      </c>
      <c r="G3564">
        <f>'CLZ Pr'!X3564</f>
        <v>0</v>
      </c>
      <c r="H3564">
        <f>'CLZ Pr'!E3564</f>
        <v>0</v>
      </c>
      <c r="I3564">
        <f>'CLZ Pr'!U3564</f>
        <v>0</v>
      </c>
    </row>
    <row r="3565" spans="1:9">
      <c r="A3565" s="13" t="str">
        <f>IF('CLZ Pr'!C3565 = "", "", 'CLZ Pr'!C3565)</f>
        <v/>
      </c>
      <c r="B3565">
        <f>'CLZ Pr'!O3565</f>
        <v>0</v>
      </c>
      <c r="C3565" s="14">
        <f>'CLZ Pr'!H3565</f>
        <v>0</v>
      </c>
      <c r="D3565">
        <f>'CLZ Pr'!W3565</f>
        <v>0</v>
      </c>
      <c r="E3565">
        <f>'CLZ Pr'!B3565</f>
        <v>0</v>
      </c>
      <c r="F3565">
        <f>'CLZ Pr'!N3565</f>
        <v>0</v>
      </c>
      <c r="G3565">
        <f>'CLZ Pr'!X3565</f>
        <v>0</v>
      </c>
      <c r="H3565">
        <f>'CLZ Pr'!E3565</f>
        <v>0</v>
      </c>
      <c r="I3565">
        <f>'CLZ Pr'!U3565</f>
        <v>0</v>
      </c>
    </row>
    <row r="3566" spans="1:9">
      <c r="A3566" s="13" t="str">
        <f>IF('CLZ Pr'!C3566 = "", "", 'CLZ Pr'!C3566)</f>
        <v/>
      </c>
      <c r="B3566">
        <f>'CLZ Pr'!O3566</f>
        <v>0</v>
      </c>
      <c r="C3566" s="14">
        <f>'CLZ Pr'!H3566</f>
        <v>0</v>
      </c>
      <c r="D3566">
        <f>'CLZ Pr'!W3566</f>
        <v>0</v>
      </c>
      <c r="E3566">
        <f>'CLZ Pr'!B3566</f>
        <v>0</v>
      </c>
      <c r="F3566">
        <f>'CLZ Pr'!N3566</f>
        <v>0</v>
      </c>
      <c r="G3566">
        <f>'CLZ Pr'!X3566</f>
        <v>0</v>
      </c>
      <c r="H3566">
        <f>'CLZ Pr'!E3566</f>
        <v>0</v>
      </c>
      <c r="I3566">
        <f>'CLZ Pr'!U3566</f>
        <v>0</v>
      </c>
    </row>
    <row r="3567" spans="1:9">
      <c r="A3567" s="13" t="str">
        <f>IF('CLZ Pr'!C3567 = "", "", 'CLZ Pr'!C3567)</f>
        <v/>
      </c>
      <c r="B3567">
        <f>'CLZ Pr'!O3567</f>
        <v>0</v>
      </c>
      <c r="C3567" s="14">
        <f>'CLZ Pr'!H3567</f>
        <v>0</v>
      </c>
      <c r="D3567">
        <f>'CLZ Pr'!W3567</f>
        <v>0</v>
      </c>
      <c r="E3567">
        <f>'CLZ Pr'!B3567</f>
        <v>0</v>
      </c>
      <c r="F3567">
        <f>'CLZ Pr'!N3567</f>
        <v>0</v>
      </c>
      <c r="G3567">
        <f>'CLZ Pr'!X3567</f>
        <v>0</v>
      </c>
      <c r="H3567">
        <f>'CLZ Pr'!E3567</f>
        <v>0</v>
      </c>
      <c r="I3567">
        <f>'CLZ Pr'!U3567</f>
        <v>0</v>
      </c>
    </row>
    <row r="3568" spans="1:9">
      <c r="A3568" s="13" t="str">
        <f>IF('CLZ Pr'!C3568 = "", "", 'CLZ Pr'!C3568)</f>
        <v/>
      </c>
      <c r="B3568">
        <f>'CLZ Pr'!O3568</f>
        <v>0</v>
      </c>
      <c r="C3568" s="14">
        <f>'CLZ Pr'!H3568</f>
        <v>0</v>
      </c>
      <c r="D3568">
        <f>'CLZ Pr'!W3568</f>
        <v>0</v>
      </c>
      <c r="E3568">
        <f>'CLZ Pr'!B3568</f>
        <v>0</v>
      </c>
      <c r="F3568">
        <f>'CLZ Pr'!N3568</f>
        <v>0</v>
      </c>
      <c r="G3568">
        <f>'CLZ Pr'!X3568</f>
        <v>0</v>
      </c>
      <c r="H3568">
        <f>'CLZ Pr'!E3568</f>
        <v>0</v>
      </c>
      <c r="I3568">
        <f>'CLZ Pr'!U3568</f>
        <v>0</v>
      </c>
    </row>
    <row r="3569" spans="1:9">
      <c r="A3569" s="13" t="str">
        <f>IF('CLZ Pr'!C3569 = "", "", 'CLZ Pr'!C3569)</f>
        <v/>
      </c>
      <c r="B3569">
        <f>'CLZ Pr'!O3569</f>
        <v>0</v>
      </c>
      <c r="C3569" s="14">
        <f>'CLZ Pr'!H3569</f>
        <v>0</v>
      </c>
      <c r="D3569">
        <f>'CLZ Pr'!W3569</f>
        <v>0</v>
      </c>
      <c r="E3569">
        <f>'CLZ Pr'!B3569</f>
        <v>0</v>
      </c>
      <c r="F3569">
        <f>'CLZ Pr'!N3569</f>
        <v>0</v>
      </c>
      <c r="G3569">
        <f>'CLZ Pr'!X3569</f>
        <v>0</v>
      </c>
      <c r="H3569">
        <f>'CLZ Pr'!E3569</f>
        <v>0</v>
      </c>
      <c r="I3569">
        <f>'CLZ Pr'!U3569</f>
        <v>0</v>
      </c>
    </row>
    <row r="3570" spans="1:9">
      <c r="A3570" s="13" t="str">
        <f>IF('CLZ Pr'!C3570 = "", "", 'CLZ Pr'!C3570)</f>
        <v/>
      </c>
      <c r="B3570">
        <f>'CLZ Pr'!O3570</f>
        <v>0</v>
      </c>
      <c r="C3570" s="14">
        <f>'CLZ Pr'!H3570</f>
        <v>0</v>
      </c>
      <c r="D3570">
        <f>'CLZ Pr'!W3570</f>
        <v>0</v>
      </c>
      <c r="E3570">
        <f>'CLZ Pr'!B3570</f>
        <v>0</v>
      </c>
      <c r="F3570">
        <f>'CLZ Pr'!N3570</f>
        <v>0</v>
      </c>
      <c r="G3570">
        <f>'CLZ Pr'!X3570</f>
        <v>0</v>
      </c>
      <c r="H3570">
        <f>'CLZ Pr'!E3570</f>
        <v>0</v>
      </c>
      <c r="I3570">
        <f>'CLZ Pr'!U3570</f>
        <v>0</v>
      </c>
    </row>
    <row r="3571" spans="1:9">
      <c r="A3571" s="13" t="str">
        <f>IF('CLZ Pr'!C3571 = "", "", 'CLZ Pr'!C3571)</f>
        <v/>
      </c>
      <c r="B3571">
        <f>'CLZ Pr'!O3571</f>
        <v>0</v>
      </c>
      <c r="C3571" s="14">
        <f>'CLZ Pr'!H3571</f>
        <v>0</v>
      </c>
      <c r="D3571">
        <f>'CLZ Pr'!W3571</f>
        <v>0</v>
      </c>
      <c r="E3571">
        <f>'CLZ Pr'!B3571</f>
        <v>0</v>
      </c>
      <c r="F3571">
        <f>'CLZ Pr'!N3571</f>
        <v>0</v>
      </c>
      <c r="G3571">
        <f>'CLZ Pr'!X3571</f>
        <v>0</v>
      </c>
      <c r="H3571">
        <f>'CLZ Pr'!E3571</f>
        <v>0</v>
      </c>
      <c r="I3571">
        <f>'CLZ Pr'!U3571</f>
        <v>0</v>
      </c>
    </row>
    <row r="3572" spans="1:9">
      <c r="A3572" s="13" t="str">
        <f>IF('CLZ Pr'!C3572 = "", "", 'CLZ Pr'!C3572)</f>
        <v/>
      </c>
      <c r="B3572">
        <f>'CLZ Pr'!O3572</f>
        <v>0</v>
      </c>
      <c r="C3572" s="14">
        <f>'CLZ Pr'!H3572</f>
        <v>0</v>
      </c>
      <c r="D3572">
        <f>'CLZ Pr'!W3572</f>
        <v>0</v>
      </c>
      <c r="E3572">
        <f>'CLZ Pr'!B3572</f>
        <v>0</v>
      </c>
      <c r="F3572">
        <f>'CLZ Pr'!N3572</f>
        <v>0</v>
      </c>
      <c r="G3572">
        <f>'CLZ Pr'!X3572</f>
        <v>0</v>
      </c>
      <c r="H3572">
        <f>'CLZ Pr'!E3572</f>
        <v>0</v>
      </c>
      <c r="I3572">
        <f>'CLZ Pr'!U3572</f>
        <v>0</v>
      </c>
    </row>
    <row r="3573" spans="1:9">
      <c r="A3573" s="13" t="str">
        <f>IF('CLZ Pr'!C3573 = "", "", 'CLZ Pr'!C3573)</f>
        <v/>
      </c>
      <c r="B3573">
        <f>'CLZ Pr'!O3573</f>
        <v>0</v>
      </c>
      <c r="C3573" s="14">
        <f>'CLZ Pr'!H3573</f>
        <v>0</v>
      </c>
      <c r="D3573">
        <f>'CLZ Pr'!W3573</f>
        <v>0</v>
      </c>
      <c r="E3573">
        <f>'CLZ Pr'!B3573</f>
        <v>0</v>
      </c>
      <c r="F3573">
        <f>'CLZ Pr'!N3573</f>
        <v>0</v>
      </c>
      <c r="G3573">
        <f>'CLZ Pr'!X3573</f>
        <v>0</v>
      </c>
      <c r="H3573">
        <f>'CLZ Pr'!E3573</f>
        <v>0</v>
      </c>
      <c r="I3573">
        <f>'CLZ Pr'!U3573</f>
        <v>0</v>
      </c>
    </row>
    <row r="3574" spans="1:9">
      <c r="A3574" s="13" t="str">
        <f>IF('CLZ Pr'!C3574 = "", "", 'CLZ Pr'!C3574)</f>
        <v/>
      </c>
      <c r="B3574">
        <f>'CLZ Pr'!O3574</f>
        <v>0</v>
      </c>
      <c r="C3574" s="14">
        <f>'CLZ Pr'!H3574</f>
        <v>0</v>
      </c>
      <c r="D3574">
        <f>'CLZ Pr'!W3574</f>
        <v>0</v>
      </c>
      <c r="E3574">
        <f>'CLZ Pr'!B3574</f>
        <v>0</v>
      </c>
      <c r="F3574">
        <f>'CLZ Pr'!N3574</f>
        <v>0</v>
      </c>
      <c r="G3574">
        <f>'CLZ Pr'!X3574</f>
        <v>0</v>
      </c>
      <c r="H3574">
        <f>'CLZ Pr'!E3574</f>
        <v>0</v>
      </c>
      <c r="I3574">
        <f>'CLZ Pr'!U3574</f>
        <v>0</v>
      </c>
    </row>
    <row r="3575" spans="1:9">
      <c r="A3575" s="13" t="str">
        <f>IF('CLZ Pr'!C3575 = "", "", 'CLZ Pr'!C3575)</f>
        <v/>
      </c>
      <c r="B3575">
        <f>'CLZ Pr'!O3575</f>
        <v>0</v>
      </c>
      <c r="C3575" s="14">
        <f>'CLZ Pr'!H3575</f>
        <v>0</v>
      </c>
      <c r="D3575">
        <f>'CLZ Pr'!W3575</f>
        <v>0</v>
      </c>
      <c r="E3575">
        <f>'CLZ Pr'!B3575</f>
        <v>0</v>
      </c>
      <c r="F3575">
        <f>'CLZ Pr'!N3575</f>
        <v>0</v>
      </c>
      <c r="G3575">
        <f>'CLZ Pr'!X3575</f>
        <v>0</v>
      </c>
      <c r="H3575">
        <f>'CLZ Pr'!E3575</f>
        <v>0</v>
      </c>
      <c r="I3575">
        <f>'CLZ Pr'!U3575</f>
        <v>0</v>
      </c>
    </row>
    <row r="3576" spans="1:9">
      <c r="A3576" s="13" t="str">
        <f>IF('CLZ Pr'!C3576 = "", "", 'CLZ Pr'!C3576)</f>
        <v/>
      </c>
      <c r="B3576">
        <f>'CLZ Pr'!O3576</f>
        <v>0</v>
      </c>
      <c r="C3576" s="14">
        <f>'CLZ Pr'!H3576</f>
        <v>0</v>
      </c>
      <c r="D3576">
        <f>'CLZ Pr'!W3576</f>
        <v>0</v>
      </c>
      <c r="E3576">
        <f>'CLZ Pr'!B3576</f>
        <v>0</v>
      </c>
      <c r="F3576">
        <f>'CLZ Pr'!N3576</f>
        <v>0</v>
      </c>
      <c r="G3576">
        <f>'CLZ Pr'!X3576</f>
        <v>0</v>
      </c>
      <c r="H3576">
        <f>'CLZ Pr'!E3576</f>
        <v>0</v>
      </c>
      <c r="I3576">
        <f>'CLZ Pr'!U3576</f>
        <v>0</v>
      </c>
    </row>
    <row r="3577" spans="1:9">
      <c r="A3577" s="13" t="str">
        <f>IF('CLZ Pr'!C3577 = "", "", 'CLZ Pr'!C3577)</f>
        <v/>
      </c>
      <c r="B3577">
        <f>'CLZ Pr'!O3577</f>
        <v>0</v>
      </c>
      <c r="C3577" s="14">
        <f>'CLZ Pr'!H3577</f>
        <v>0</v>
      </c>
      <c r="D3577">
        <f>'CLZ Pr'!W3577</f>
        <v>0</v>
      </c>
      <c r="E3577">
        <f>'CLZ Pr'!B3577</f>
        <v>0</v>
      </c>
      <c r="F3577">
        <f>'CLZ Pr'!N3577</f>
        <v>0</v>
      </c>
      <c r="G3577">
        <f>'CLZ Pr'!X3577</f>
        <v>0</v>
      </c>
      <c r="H3577">
        <f>'CLZ Pr'!E3577</f>
        <v>0</v>
      </c>
      <c r="I3577">
        <f>'CLZ Pr'!U3577</f>
        <v>0</v>
      </c>
    </row>
    <row r="3578" spans="1:9">
      <c r="A3578" s="13" t="str">
        <f>IF('CLZ Pr'!C3578 = "", "", 'CLZ Pr'!C3578)</f>
        <v/>
      </c>
      <c r="B3578">
        <f>'CLZ Pr'!O3578</f>
        <v>0</v>
      </c>
      <c r="C3578" s="14">
        <f>'CLZ Pr'!H3578</f>
        <v>0</v>
      </c>
      <c r="D3578">
        <f>'CLZ Pr'!W3578</f>
        <v>0</v>
      </c>
      <c r="E3578">
        <f>'CLZ Pr'!B3578</f>
        <v>0</v>
      </c>
      <c r="F3578">
        <f>'CLZ Pr'!N3578</f>
        <v>0</v>
      </c>
      <c r="G3578">
        <f>'CLZ Pr'!X3578</f>
        <v>0</v>
      </c>
      <c r="H3578">
        <f>'CLZ Pr'!E3578</f>
        <v>0</v>
      </c>
      <c r="I3578">
        <f>'CLZ Pr'!U3578</f>
        <v>0</v>
      </c>
    </row>
    <row r="3579" spans="1:9">
      <c r="A3579" s="13" t="str">
        <f>IF('CLZ Pr'!C3579 = "", "", 'CLZ Pr'!C3579)</f>
        <v/>
      </c>
      <c r="B3579">
        <f>'CLZ Pr'!O3579</f>
        <v>0</v>
      </c>
      <c r="C3579" s="14">
        <f>'CLZ Pr'!H3579</f>
        <v>0</v>
      </c>
      <c r="D3579">
        <f>'CLZ Pr'!W3579</f>
        <v>0</v>
      </c>
      <c r="E3579">
        <f>'CLZ Pr'!B3579</f>
        <v>0</v>
      </c>
      <c r="F3579">
        <f>'CLZ Pr'!N3579</f>
        <v>0</v>
      </c>
      <c r="G3579">
        <f>'CLZ Pr'!X3579</f>
        <v>0</v>
      </c>
      <c r="H3579">
        <f>'CLZ Pr'!E3579</f>
        <v>0</v>
      </c>
      <c r="I3579">
        <f>'CLZ Pr'!U3579</f>
        <v>0</v>
      </c>
    </row>
    <row r="3580" spans="1:9">
      <c r="A3580" s="13" t="str">
        <f>IF('CLZ Pr'!C3580 = "", "", 'CLZ Pr'!C3580)</f>
        <v/>
      </c>
      <c r="B3580">
        <f>'CLZ Pr'!O3580</f>
        <v>0</v>
      </c>
      <c r="C3580" s="14">
        <f>'CLZ Pr'!H3580</f>
        <v>0</v>
      </c>
      <c r="D3580">
        <f>'CLZ Pr'!W3580</f>
        <v>0</v>
      </c>
      <c r="E3580">
        <f>'CLZ Pr'!B3580</f>
        <v>0</v>
      </c>
      <c r="F3580">
        <f>'CLZ Pr'!N3580</f>
        <v>0</v>
      </c>
      <c r="G3580">
        <f>'CLZ Pr'!X3580</f>
        <v>0</v>
      </c>
      <c r="H3580">
        <f>'CLZ Pr'!E3580</f>
        <v>0</v>
      </c>
      <c r="I3580">
        <f>'CLZ Pr'!U3580</f>
        <v>0</v>
      </c>
    </row>
    <row r="3581" spans="1:9">
      <c r="A3581" s="13" t="str">
        <f>IF('CLZ Pr'!C3581 = "", "", 'CLZ Pr'!C3581)</f>
        <v/>
      </c>
      <c r="B3581">
        <f>'CLZ Pr'!O3581</f>
        <v>0</v>
      </c>
      <c r="C3581" s="14">
        <f>'CLZ Pr'!H3581</f>
        <v>0</v>
      </c>
      <c r="D3581">
        <f>'CLZ Pr'!W3581</f>
        <v>0</v>
      </c>
      <c r="E3581">
        <f>'CLZ Pr'!B3581</f>
        <v>0</v>
      </c>
      <c r="F3581">
        <f>'CLZ Pr'!N3581</f>
        <v>0</v>
      </c>
      <c r="G3581">
        <f>'CLZ Pr'!X3581</f>
        <v>0</v>
      </c>
      <c r="H3581">
        <f>'CLZ Pr'!E3581</f>
        <v>0</v>
      </c>
      <c r="I3581">
        <f>'CLZ Pr'!U3581</f>
        <v>0</v>
      </c>
    </row>
    <row r="3582" spans="1:9">
      <c r="A3582" s="13" t="str">
        <f>IF('CLZ Pr'!C3582 = "", "", 'CLZ Pr'!C3582)</f>
        <v/>
      </c>
      <c r="B3582">
        <f>'CLZ Pr'!O3582</f>
        <v>0</v>
      </c>
      <c r="C3582" s="14">
        <f>'CLZ Pr'!H3582</f>
        <v>0</v>
      </c>
      <c r="D3582">
        <f>'CLZ Pr'!W3582</f>
        <v>0</v>
      </c>
      <c r="E3582">
        <f>'CLZ Pr'!B3582</f>
        <v>0</v>
      </c>
      <c r="F3582">
        <f>'CLZ Pr'!N3582</f>
        <v>0</v>
      </c>
      <c r="G3582">
        <f>'CLZ Pr'!X3582</f>
        <v>0</v>
      </c>
      <c r="H3582">
        <f>'CLZ Pr'!E3582</f>
        <v>0</v>
      </c>
      <c r="I3582">
        <f>'CLZ Pr'!U3582</f>
        <v>0</v>
      </c>
    </row>
    <row r="3583" spans="1:9">
      <c r="A3583" s="13" t="str">
        <f>IF('CLZ Pr'!C3583 = "", "", 'CLZ Pr'!C3583)</f>
        <v/>
      </c>
      <c r="B3583">
        <f>'CLZ Pr'!O3583</f>
        <v>0</v>
      </c>
      <c r="C3583" s="14">
        <f>'CLZ Pr'!H3583</f>
        <v>0</v>
      </c>
      <c r="D3583">
        <f>'CLZ Pr'!W3583</f>
        <v>0</v>
      </c>
      <c r="E3583">
        <f>'CLZ Pr'!B3583</f>
        <v>0</v>
      </c>
      <c r="F3583">
        <f>'CLZ Pr'!N3583</f>
        <v>0</v>
      </c>
      <c r="G3583">
        <f>'CLZ Pr'!X3583</f>
        <v>0</v>
      </c>
      <c r="H3583">
        <f>'CLZ Pr'!E3583</f>
        <v>0</v>
      </c>
      <c r="I3583">
        <f>'CLZ Pr'!U3583</f>
        <v>0</v>
      </c>
    </row>
    <row r="3584" spans="1:9">
      <c r="A3584" s="13" t="str">
        <f>IF('CLZ Pr'!C3584 = "", "", 'CLZ Pr'!C3584)</f>
        <v/>
      </c>
      <c r="B3584">
        <f>'CLZ Pr'!O3584</f>
        <v>0</v>
      </c>
      <c r="C3584" s="14">
        <f>'CLZ Pr'!H3584</f>
        <v>0</v>
      </c>
      <c r="D3584">
        <f>'CLZ Pr'!W3584</f>
        <v>0</v>
      </c>
      <c r="E3584">
        <f>'CLZ Pr'!B3584</f>
        <v>0</v>
      </c>
      <c r="F3584">
        <f>'CLZ Pr'!N3584</f>
        <v>0</v>
      </c>
      <c r="G3584">
        <f>'CLZ Pr'!X3584</f>
        <v>0</v>
      </c>
      <c r="H3584">
        <f>'CLZ Pr'!E3584</f>
        <v>0</v>
      </c>
      <c r="I3584">
        <f>'CLZ Pr'!U3584</f>
        <v>0</v>
      </c>
    </row>
    <row r="3585" spans="1:9">
      <c r="A3585" s="13" t="str">
        <f>IF('CLZ Pr'!C3585 = "", "", 'CLZ Pr'!C3585)</f>
        <v/>
      </c>
      <c r="B3585">
        <f>'CLZ Pr'!O3585</f>
        <v>0</v>
      </c>
      <c r="C3585" s="14">
        <f>'CLZ Pr'!H3585</f>
        <v>0</v>
      </c>
      <c r="D3585">
        <f>'CLZ Pr'!W3585</f>
        <v>0</v>
      </c>
      <c r="E3585">
        <f>'CLZ Pr'!B3585</f>
        <v>0</v>
      </c>
      <c r="F3585">
        <f>'CLZ Pr'!N3585</f>
        <v>0</v>
      </c>
      <c r="G3585">
        <f>'CLZ Pr'!X3585</f>
        <v>0</v>
      </c>
      <c r="H3585">
        <f>'CLZ Pr'!E3585</f>
        <v>0</v>
      </c>
      <c r="I3585">
        <f>'CLZ Pr'!U3585</f>
        <v>0</v>
      </c>
    </row>
    <row r="3586" spans="1:9">
      <c r="A3586" s="13" t="str">
        <f>IF('CLZ Pr'!C3586 = "", "", 'CLZ Pr'!C3586)</f>
        <v/>
      </c>
      <c r="B3586">
        <f>'CLZ Pr'!O3586</f>
        <v>0</v>
      </c>
      <c r="C3586" s="14">
        <f>'CLZ Pr'!H3586</f>
        <v>0</v>
      </c>
      <c r="D3586">
        <f>'CLZ Pr'!W3586</f>
        <v>0</v>
      </c>
      <c r="E3586">
        <f>'CLZ Pr'!B3586</f>
        <v>0</v>
      </c>
      <c r="F3586">
        <f>'CLZ Pr'!N3586</f>
        <v>0</v>
      </c>
      <c r="G3586">
        <f>'CLZ Pr'!X3586</f>
        <v>0</v>
      </c>
      <c r="H3586">
        <f>'CLZ Pr'!E3586</f>
        <v>0</v>
      </c>
      <c r="I3586">
        <f>'CLZ Pr'!U3586</f>
        <v>0</v>
      </c>
    </row>
    <row r="3587" spans="1:9">
      <c r="A3587" s="13" t="str">
        <f>IF('CLZ Pr'!C3587 = "", "", 'CLZ Pr'!C3587)</f>
        <v/>
      </c>
      <c r="B3587">
        <f>'CLZ Pr'!O3587</f>
        <v>0</v>
      </c>
      <c r="C3587" s="14">
        <f>'CLZ Pr'!H3587</f>
        <v>0</v>
      </c>
      <c r="D3587">
        <f>'CLZ Pr'!W3587</f>
        <v>0</v>
      </c>
      <c r="E3587">
        <f>'CLZ Pr'!B3587</f>
        <v>0</v>
      </c>
      <c r="F3587">
        <f>'CLZ Pr'!N3587</f>
        <v>0</v>
      </c>
      <c r="G3587">
        <f>'CLZ Pr'!X3587</f>
        <v>0</v>
      </c>
      <c r="H3587">
        <f>'CLZ Pr'!E3587</f>
        <v>0</v>
      </c>
      <c r="I3587">
        <f>'CLZ Pr'!U3587</f>
        <v>0</v>
      </c>
    </row>
    <row r="3588" spans="1:9">
      <c r="A3588" s="13" t="str">
        <f>IF('CLZ Pr'!C3588 = "", "", 'CLZ Pr'!C3588)</f>
        <v/>
      </c>
      <c r="B3588">
        <f>'CLZ Pr'!O3588</f>
        <v>0</v>
      </c>
      <c r="C3588" s="14">
        <f>'CLZ Pr'!H3588</f>
        <v>0</v>
      </c>
      <c r="D3588">
        <f>'CLZ Pr'!W3588</f>
        <v>0</v>
      </c>
      <c r="E3588">
        <f>'CLZ Pr'!B3588</f>
        <v>0</v>
      </c>
      <c r="F3588">
        <f>'CLZ Pr'!N3588</f>
        <v>0</v>
      </c>
      <c r="G3588">
        <f>'CLZ Pr'!X3588</f>
        <v>0</v>
      </c>
      <c r="H3588">
        <f>'CLZ Pr'!E3588</f>
        <v>0</v>
      </c>
      <c r="I3588">
        <f>'CLZ Pr'!U3588</f>
        <v>0</v>
      </c>
    </row>
    <row r="3589" spans="1:9">
      <c r="A3589" s="13" t="str">
        <f>IF('CLZ Pr'!C3589 = "", "", 'CLZ Pr'!C3589)</f>
        <v/>
      </c>
      <c r="B3589">
        <f>'CLZ Pr'!O3589</f>
        <v>0</v>
      </c>
      <c r="C3589" s="14">
        <f>'CLZ Pr'!H3589</f>
        <v>0</v>
      </c>
      <c r="D3589">
        <f>'CLZ Pr'!W3589</f>
        <v>0</v>
      </c>
      <c r="E3589">
        <f>'CLZ Pr'!B3589</f>
        <v>0</v>
      </c>
      <c r="F3589">
        <f>'CLZ Pr'!N3589</f>
        <v>0</v>
      </c>
      <c r="G3589">
        <f>'CLZ Pr'!X3589</f>
        <v>0</v>
      </c>
      <c r="H3589">
        <f>'CLZ Pr'!E3589</f>
        <v>0</v>
      </c>
      <c r="I3589">
        <f>'CLZ Pr'!U3589</f>
        <v>0</v>
      </c>
    </row>
    <row r="3590" spans="1:9">
      <c r="A3590" s="13" t="str">
        <f>IF('CLZ Pr'!C3590 = "", "", 'CLZ Pr'!C3590)</f>
        <v/>
      </c>
      <c r="B3590">
        <f>'CLZ Pr'!O3590</f>
        <v>0</v>
      </c>
      <c r="C3590" s="14">
        <f>'CLZ Pr'!H3590</f>
        <v>0</v>
      </c>
      <c r="D3590">
        <f>'CLZ Pr'!W3590</f>
        <v>0</v>
      </c>
      <c r="E3590">
        <f>'CLZ Pr'!B3590</f>
        <v>0</v>
      </c>
      <c r="F3590">
        <f>'CLZ Pr'!N3590</f>
        <v>0</v>
      </c>
      <c r="G3590">
        <f>'CLZ Pr'!X3590</f>
        <v>0</v>
      </c>
      <c r="H3590">
        <f>'CLZ Pr'!E3590</f>
        <v>0</v>
      </c>
      <c r="I3590">
        <f>'CLZ Pr'!U3590</f>
        <v>0</v>
      </c>
    </row>
    <row r="3591" spans="1:9">
      <c r="A3591" s="13" t="str">
        <f>IF('CLZ Pr'!C3591 = "", "", 'CLZ Pr'!C3591)</f>
        <v/>
      </c>
      <c r="B3591">
        <f>'CLZ Pr'!O3591</f>
        <v>0</v>
      </c>
      <c r="C3591" s="14">
        <f>'CLZ Pr'!H3591</f>
        <v>0</v>
      </c>
      <c r="D3591">
        <f>'CLZ Pr'!W3591</f>
        <v>0</v>
      </c>
      <c r="E3591">
        <f>'CLZ Pr'!B3591</f>
        <v>0</v>
      </c>
      <c r="F3591">
        <f>'CLZ Pr'!N3591</f>
        <v>0</v>
      </c>
      <c r="G3591">
        <f>'CLZ Pr'!X3591</f>
        <v>0</v>
      </c>
      <c r="H3591">
        <f>'CLZ Pr'!E3591</f>
        <v>0</v>
      </c>
      <c r="I3591">
        <f>'CLZ Pr'!U3591</f>
        <v>0</v>
      </c>
    </row>
    <row r="3592" spans="1:9">
      <c r="A3592" s="13" t="str">
        <f>IF('CLZ Pr'!C3592 = "", "", 'CLZ Pr'!C3592)</f>
        <v/>
      </c>
      <c r="B3592">
        <f>'CLZ Pr'!O3592</f>
        <v>0</v>
      </c>
      <c r="C3592" s="14">
        <f>'CLZ Pr'!H3592</f>
        <v>0</v>
      </c>
      <c r="D3592">
        <f>'CLZ Pr'!W3592</f>
        <v>0</v>
      </c>
      <c r="E3592">
        <f>'CLZ Pr'!B3592</f>
        <v>0</v>
      </c>
      <c r="F3592">
        <f>'CLZ Pr'!N3592</f>
        <v>0</v>
      </c>
      <c r="G3592">
        <f>'CLZ Pr'!X3592</f>
        <v>0</v>
      </c>
      <c r="H3592">
        <f>'CLZ Pr'!E3592</f>
        <v>0</v>
      </c>
      <c r="I3592">
        <f>'CLZ Pr'!U3592</f>
        <v>0</v>
      </c>
    </row>
    <row r="3593" spans="1:9">
      <c r="A3593" s="13" t="str">
        <f>IF('CLZ Pr'!C3593 = "", "", 'CLZ Pr'!C3593)</f>
        <v/>
      </c>
      <c r="B3593">
        <f>'CLZ Pr'!O3593</f>
        <v>0</v>
      </c>
      <c r="C3593" s="14">
        <f>'CLZ Pr'!H3593</f>
        <v>0</v>
      </c>
      <c r="D3593">
        <f>'CLZ Pr'!W3593</f>
        <v>0</v>
      </c>
      <c r="E3593">
        <f>'CLZ Pr'!B3593</f>
        <v>0</v>
      </c>
      <c r="F3593">
        <f>'CLZ Pr'!N3593</f>
        <v>0</v>
      </c>
      <c r="G3593">
        <f>'CLZ Pr'!X3593</f>
        <v>0</v>
      </c>
      <c r="H3593">
        <f>'CLZ Pr'!E3593</f>
        <v>0</v>
      </c>
      <c r="I3593">
        <f>'CLZ Pr'!U3593</f>
        <v>0</v>
      </c>
    </row>
    <row r="3594" spans="1:9">
      <c r="A3594" s="13" t="str">
        <f>IF('CLZ Pr'!C3594 = "", "", 'CLZ Pr'!C3594)</f>
        <v/>
      </c>
      <c r="B3594">
        <f>'CLZ Pr'!O3594</f>
        <v>0</v>
      </c>
      <c r="C3594" s="14">
        <f>'CLZ Pr'!H3594</f>
        <v>0</v>
      </c>
      <c r="D3594">
        <f>'CLZ Pr'!W3594</f>
        <v>0</v>
      </c>
      <c r="E3594">
        <f>'CLZ Pr'!B3594</f>
        <v>0</v>
      </c>
      <c r="F3594">
        <f>'CLZ Pr'!N3594</f>
        <v>0</v>
      </c>
      <c r="G3594">
        <f>'CLZ Pr'!X3594</f>
        <v>0</v>
      </c>
      <c r="H3594">
        <f>'CLZ Pr'!E3594</f>
        <v>0</v>
      </c>
      <c r="I3594">
        <f>'CLZ Pr'!U3594</f>
        <v>0</v>
      </c>
    </row>
    <row r="3595" spans="1:9">
      <c r="A3595" s="13" t="str">
        <f>IF('CLZ Pr'!C3595 = "", "", 'CLZ Pr'!C3595)</f>
        <v/>
      </c>
      <c r="B3595">
        <f>'CLZ Pr'!O3595</f>
        <v>0</v>
      </c>
      <c r="C3595" s="14">
        <f>'CLZ Pr'!H3595</f>
        <v>0</v>
      </c>
      <c r="D3595">
        <f>'CLZ Pr'!W3595</f>
        <v>0</v>
      </c>
      <c r="E3595">
        <f>'CLZ Pr'!B3595</f>
        <v>0</v>
      </c>
      <c r="F3595">
        <f>'CLZ Pr'!N3595</f>
        <v>0</v>
      </c>
      <c r="G3595">
        <f>'CLZ Pr'!X3595</f>
        <v>0</v>
      </c>
      <c r="H3595">
        <f>'CLZ Pr'!E3595</f>
        <v>0</v>
      </c>
      <c r="I3595">
        <f>'CLZ Pr'!U3595</f>
        <v>0</v>
      </c>
    </row>
    <row r="3596" spans="1:9">
      <c r="A3596" s="13" t="str">
        <f>IF('CLZ Pr'!C3596 = "", "", 'CLZ Pr'!C3596)</f>
        <v/>
      </c>
      <c r="B3596">
        <f>'CLZ Pr'!O3596</f>
        <v>0</v>
      </c>
      <c r="C3596" s="14">
        <f>'CLZ Pr'!H3596</f>
        <v>0</v>
      </c>
      <c r="D3596">
        <f>'CLZ Pr'!W3596</f>
        <v>0</v>
      </c>
      <c r="E3596">
        <f>'CLZ Pr'!B3596</f>
        <v>0</v>
      </c>
      <c r="F3596">
        <f>'CLZ Pr'!N3596</f>
        <v>0</v>
      </c>
      <c r="G3596">
        <f>'CLZ Pr'!X3596</f>
        <v>0</v>
      </c>
      <c r="H3596">
        <f>'CLZ Pr'!E3596</f>
        <v>0</v>
      </c>
      <c r="I3596">
        <f>'CLZ Pr'!U3596</f>
        <v>0</v>
      </c>
    </row>
    <row r="3597" spans="1:9">
      <c r="A3597" s="13" t="str">
        <f>IF('CLZ Pr'!C3597 = "", "", 'CLZ Pr'!C3597)</f>
        <v/>
      </c>
      <c r="B3597">
        <f>'CLZ Pr'!O3597</f>
        <v>0</v>
      </c>
      <c r="C3597" s="14">
        <f>'CLZ Pr'!H3597</f>
        <v>0</v>
      </c>
      <c r="D3597">
        <f>'CLZ Pr'!W3597</f>
        <v>0</v>
      </c>
      <c r="E3597">
        <f>'CLZ Pr'!B3597</f>
        <v>0</v>
      </c>
      <c r="F3597">
        <f>'CLZ Pr'!N3597</f>
        <v>0</v>
      </c>
      <c r="G3597">
        <f>'CLZ Pr'!X3597</f>
        <v>0</v>
      </c>
      <c r="H3597">
        <f>'CLZ Pr'!E3597</f>
        <v>0</v>
      </c>
      <c r="I3597">
        <f>'CLZ Pr'!U3597</f>
        <v>0</v>
      </c>
    </row>
    <row r="3598" spans="1:9">
      <c r="A3598" s="13" t="str">
        <f>IF('CLZ Pr'!C3598 = "", "", 'CLZ Pr'!C3598)</f>
        <v/>
      </c>
      <c r="B3598">
        <f>'CLZ Pr'!O3598</f>
        <v>0</v>
      </c>
      <c r="C3598" s="14">
        <f>'CLZ Pr'!H3598</f>
        <v>0</v>
      </c>
      <c r="D3598">
        <f>'CLZ Pr'!W3598</f>
        <v>0</v>
      </c>
      <c r="E3598">
        <f>'CLZ Pr'!B3598</f>
        <v>0</v>
      </c>
      <c r="F3598">
        <f>'CLZ Pr'!N3598</f>
        <v>0</v>
      </c>
      <c r="G3598">
        <f>'CLZ Pr'!X3598</f>
        <v>0</v>
      </c>
      <c r="H3598">
        <f>'CLZ Pr'!E3598</f>
        <v>0</v>
      </c>
      <c r="I3598">
        <f>'CLZ Pr'!U3598</f>
        <v>0</v>
      </c>
    </row>
    <row r="3599" spans="1:9">
      <c r="A3599" s="13" t="str">
        <f>IF('CLZ Pr'!C3599 = "", "", 'CLZ Pr'!C3599)</f>
        <v/>
      </c>
      <c r="B3599">
        <f>'CLZ Pr'!O3599</f>
        <v>0</v>
      </c>
      <c r="C3599" s="14">
        <f>'CLZ Pr'!H3599</f>
        <v>0</v>
      </c>
      <c r="D3599">
        <f>'CLZ Pr'!W3599</f>
        <v>0</v>
      </c>
      <c r="E3599">
        <f>'CLZ Pr'!B3599</f>
        <v>0</v>
      </c>
      <c r="F3599">
        <f>'CLZ Pr'!N3599</f>
        <v>0</v>
      </c>
      <c r="G3599">
        <f>'CLZ Pr'!X3599</f>
        <v>0</v>
      </c>
      <c r="H3599">
        <f>'CLZ Pr'!E3599</f>
        <v>0</v>
      </c>
      <c r="I3599">
        <f>'CLZ Pr'!U3599</f>
        <v>0</v>
      </c>
    </row>
    <row r="3600" spans="1:9">
      <c r="A3600" s="13" t="str">
        <f>IF('CLZ Pr'!C3600 = "", "", 'CLZ Pr'!C3600)</f>
        <v/>
      </c>
      <c r="B3600">
        <f>'CLZ Pr'!O3600</f>
        <v>0</v>
      </c>
      <c r="C3600" s="14">
        <f>'CLZ Pr'!H3600</f>
        <v>0</v>
      </c>
      <c r="D3600">
        <f>'CLZ Pr'!W3600</f>
        <v>0</v>
      </c>
      <c r="E3600">
        <f>'CLZ Pr'!B3600</f>
        <v>0</v>
      </c>
      <c r="F3600">
        <f>'CLZ Pr'!N3600</f>
        <v>0</v>
      </c>
      <c r="G3600">
        <f>'CLZ Pr'!X3600</f>
        <v>0</v>
      </c>
      <c r="H3600">
        <f>'CLZ Pr'!E3600</f>
        <v>0</v>
      </c>
      <c r="I3600">
        <f>'CLZ Pr'!U3600</f>
        <v>0</v>
      </c>
    </row>
    <row r="3601" spans="1:9">
      <c r="A3601" s="13" t="str">
        <f>IF('CLZ Pr'!C3601 = "", "", 'CLZ Pr'!C3601)</f>
        <v/>
      </c>
      <c r="B3601">
        <f>'CLZ Pr'!O3601</f>
        <v>0</v>
      </c>
      <c r="C3601" s="14">
        <f>'CLZ Pr'!H3601</f>
        <v>0</v>
      </c>
      <c r="D3601">
        <f>'CLZ Pr'!W3601</f>
        <v>0</v>
      </c>
      <c r="E3601">
        <f>'CLZ Pr'!B3601</f>
        <v>0</v>
      </c>
      <c r="F3601">
        <f>'CLZ Pr'!N3601</f>
        <v>0</v>
      </c>
      <c r="G3601">
        <f>'CLZ Pr'!X3601</f>
        <v>0</v>
      </c>
      <c r="H3601">
        <f>'CLZ Pr'!E3601</f>
        <v>0</v>
      </c>
      <c r="I3601">
        <f>'CLZ Pr'!U3601</f>
        <v>0</v>
      </c>
    </row>
    <row r="3602" spans="1:9">
      <c r="A3602" s="13" t="str">
        <f>IF('CLZ Pr'!C3602 = "", "", 'CLZ Pr'!C3602)</f>
        <v/>
      </c>
      <c r="B3602">
        <f>'CLZ Pr'!O3602</f>
        <v>0</v>
      </c>
      <c r="C3602" s="14">
        <f>'CLZ Pr'!H3602</f>
        <v>0</v>
      </c>
      <c r="D3602">
        <f>'CLZ Pr'!W3602</f>
        <v>0</v>
      </c>
      <c r="E3602">
        <f>'CLZ Pr'!B3602</f>
        <v>0</v>
      </c>
      <c r="F3602">
        <f>'CLZ Pr'!N3602</f>
        <v>0</v>
      </c>
      <c r="G3602">
        <f>'CLZ Pr'!X3602</f>
        <v>0</v>
      </c>
      <c r="H3602">
        <f>'CLZ Pr'!E3602</f>
        <v>0</v>
      </c>
      <c r="I3602">
        <f>'CLZ Pr'!U3602</f>
        <v>0</v>
      </c>
    </row>
    <row r="3603" spans="1:9">
      <c r="A3603" s="13" t="str">
        <f>IF('CLZ Pr'!C3603 = "", "", 'CLZ Pr'!C3603)</f>
        <v/>
      </c>
      <c r="B3603">
        <f>'CLZ Pr'!O3603</f>
        <v>0</v>
      </c>
      <c r="C3603" s="14">
        <f>'CLZ Pr'!H3603</f>
        <v>0</v>
      </c>
      <c r="D3603">
        <f>'CLZ Pr'!W3603</f>
        <v>0</v>
      </c>
      <c r="E3603">
        <f>'CLZ Pr'!B3603</f>
        <v>0</v>
      </c>
      <c r="F3603">
        <f>'CLZ Pr'!N3603</f>
        <v>0</v>
      </c>
      <c r="G3603">
        <f>'CLZ Pr'!X3603</f>
        <v>0</v>
      </c>
      <c r="H3603">
        <f>'CLZ Pr'!E3603</f>
        <v>0</v>
      </c>
      <c r="I3603">
        <f>'CLZ Pr'!U3603</f>
        <v>0</v>
      </c>
    </row>
    <row r="3604" spans="1:9">
      <c r="A3604" s="13" t="str">
        <f>IF('CLZ Pr'!C3604 = "", "", 'CLZ Pr'!C3604)</f>
        <v/>
      </c>
      <c r="B3604">
        <f>'CLZ Pr'!O3604</f>
        <v>0</v>
      </c>
      <c r="C3604" s="14">
        <f>'CLZ Pr'!H3604</f>
        <v>0</v>
      </c>
      <c r="D3604">
        <f>'CLZ Pr'!W3604</f>
        <v>0</v>
      </c>
      <c r="E3604">
        <f>'CLZ Pr'!B3604</f>
        <v>0</v>
      </c>
      <c r="F3604">
        <f>'CLZ Pr'!N3604</f>
        <v>0</v>
      </c>
      <c r="G3604">
        <f>'CLZ Pr'!X3604</f>
        <v>0</v>
      </c>
      <c r="H3604">
        <f>'CLZ Pr'!E3604</f>
        <v>0</v>
      </c>
      <c r="I3604">
        <f>'CLZ Pr'!U3604</f>
        <v>0</v>
      </c>
    </row>
    <row r="3605" spans="1:9">
      <c r="A3605" s="13" t="str">
        <f>IF('CLZ Pr'!C3605 = "", "", 'CLZ Pr'!C3605)</f>
        <v/>
      </c>
      <c r="B3605">
        <f>'CLZ Pr'!O3605</f>
        <v>0</v>
      </c>
      <c r="C3605" s="14">
        <f>'CLZ Pr'!H3605</f>
        <v>0</v>
      </c>
      <c r="D3605">
        <f>'CLZ Pr'!W3605</f>
        <v>0</v>
      </c>
      <c r="E3605">
        <f>'CLZ Pr'!B3605</f>
        <v>0</v>
      </c>
      <c r="F3605">
        <f>'CLZ Pr'!N3605</f>
        <v>0</v>
      </c>
      <c r="G3605">
        <f>'CLZ Pr'!X3605</f>
        <v>0</v>
      </c>
      <c r="H3605">
        <f>'CLZ Pr'!E3605</f>
        <v>0</v>
      </c>
      <c r="I3605">
        <f>'CLZ Pr'!U3605</f>
        <v>0</v>
      </c>
    </row>
    <row r="3606" spans="1:9">
      <c r="A3606" s="13" t="str">
        <f>IF('CLZ Pr'!C3606 = "", "", 'CLZ Pr'!C3606)</f>
        <v/>
      </c>
      <c r="B3606">
        <f>'CLZ Pr'!O3606</f>
        <v>0</v>
      </c>
      <c r="C3606" s="14">
        <f>'CLZ Pr'!H3606</f>
        <v>0</v>
      </c>
      <c r="D3606">
        <f>'CLZ Pr'!W3606</f>
        <v>0</v>
      </c>
      <c r="E3606">
        <f>'CLZ Pr'!B3606</f>
        <v>0</v>
      </c>
      <c r="F3606">
        <f>'CLZ Pr'!N3606</f>
        <v>0</v>
      </c>
      <c r="G3606">
        <f>'CLZ Pr'!X3606</f>
        <v>0</v>
      </c>
      <c r="H3606">
        <f>'CLZ Pr'!E3606</f>
        <v>0</v>
      </c>
      <c r="I3606">
        <f>'CLZ Pr'!U3606</f>
        <v>0</v>
      </c>
    </row>
    <row r="3607" spans="1:9">
      <c r="A3607" s="13" t="str">
        <f>IF('CLZ Pr'!C3607 = "", "", 'CLZ Pr'!C3607)</f>
        <v/>
      </c>
      <c r="B3607">
        <f>'CLZ Pr'!O3607</f>
        <v>0</v>
      </c>
      <c r="C3607" s="14">
        <f>'CLZ Pr'!H3607</f>
        <v>0</v>
      </c>
      <c r="D3607">
        <f>'CLZ Pr'!W3607</f>
        <v>0</v>
      </c>
      <c r="E3607">
        <f>'CLZ Pr'!B3607</f>
        <v>0</v>
      </c>
      <c r="F3607">
        <f>'CLZ Pr'!N3607</f>
        <v>0</v>
      </c>
      <c r="G3607">
        <f>'CLZ Pr'!X3607</f>
        <v>0</v>
      </c>
      <c r="H3607">
        <f>'CLZ Pr'!E3607</f>
        <v>0</v>
      </c>
      <c r="I3607">
        <f>'CLZ Pr'!U3607</f>
        <v>0</v>
      </c>
    </row>
    <row r="3608" spans="1:9">
      <c r="A3608" s="13" t="str">
        <f>IF('CLZ Pr'!C3608 = "", "", 'CLZ Pr'!C3608)</f>
        <v/>
      </c>
      <c r="B3608">
        <f>'CLZ Pr'!O3608</f>
        <v>0</v>
      </c>
      <c r="C3608" s="14">
        <f>'CLZ Pr'!H3608</f>
        <v>0</v>
      </c>
      <c r="D3608">
        <f>'CLZ Pr'!W3608</f>
        <v>0</v>
      </c>
      <c r="E3608">
        <f>'CLZ Pr'!B3608</f>
        <v>0</v>
      </c>
      <c r="F3608">
        <f>'CLZ Pr'!N3608</f>
        <v>0</v>
      </c>
      <c r="G3608">
        <f>'CLZ Pr'!X3608</f>
        <v>0</v>
      </c>
      <c r="H3608">
        <f>'CLZ Pr'!E3608</f>
        <v>0</v>
      </c>
      <c r="I3608">
        <f>'CLZ Pr'!U3608</f>
        <v>0</v>
      </c>
    </row>
    <row r="3609" spans="1:9">
      <c r="A3609" s="13" t="str">
        <f>IF('CLZ Pr'!C3609 = "", "", 'CLZ Pr'!C3609)</f>
        <v/>
      </c>
      <c r="B3609">
        <f>'CLZ Pr'!O3609</f>
        <v>0</v>
      </c>
      <c r="C3609" s="14">
        <f>'CLZ Pr'!H3609</f>
        <v>0</v>
      </c>
      <c r="D3609">
        <f>'CLZ Pr'!W3609</f>
        <v>0</v>
      </c>
      <c r="E3609">
        <f>'CLZ Pr'!B3609</f>
        <v>0</v>
      </c>
      <c r="F3609">
        <f>'CLZ Pr'!N3609</f>
        <v>0</v>
      </c>
      <c r="G3609">
        <f>'CLZ Pr'!X3609</f>
        <v>0</v>
      </c>
      <c r="H3609">
        <f>'CLZ Pr'!E3609</f>
        <v>0</v>
      </c>
      <c r="I3609">
        <f>'CLZ Pr'!U3609</f>
        <v>0</v>
      </c>
    </row>
    <row r="3610" spans="1:9">
      <c r="A3610" s="13" t="str">
        <f>IF('CLZ Pr'!C3610 = "", "", 'CLZ Pr'!C3610)</f>
        <v/>
      </c>
      <c r="B3610">
        <f>'CLZ Pr'!O3610</f>
        <v>0</v>
      </c>
      <c r="C3610" s="14">
        <f>'CLZ Pr'!H3610</f>
        <v>0</v>
      </c>
      <c r="D3610">
        <f>'CLZ Pr'!W3610</f>
        <v>0</v>
      </c>
      <c r="E3610">
        <f>'CLZ Pr'!B3610</f>
        <v>0</v>
      </c>
      <c r="F3610">
        <f>'CLZ Pr'!N3610</f>
        <v>0</v>
      </c>
      <c r="G3610">
        <f>'CLZ Pr'!X3610</f>
        <v>0</v>
      </c>
      <c r="H3610">
        <f>'CLZ Pr'!E3610</f>
        <v>0</v>
      </c>
      <c r="I3610">
        <f>'CLZ Pr'!U3610</f>
        <v>0</v>
      </c>
    </row>
    <row r="3611" spans="1:9">
      <c r="A3611" s="13" t="str">
        <f>IF('CLZ Pr'!C3611 = "", "", 'CLZ Pr'!C3611)</f>
        <v/>
      </c>
      <c r="B3611">
        <f>'CLZ Pr'!O3611</f>
        <v>0</v>
      </c>
      <c r="C3611" s="14">
        <f>'CLZ Pr'!H3611</f>
        <v>0</v>
      </c>
      <c r="D3611">
        <f>'CLZ Pr'!W3611</f>
        <v>0</v>
      </c>
      <c r="E3611">
        <f>'CLZ Pr'!B3611</f>
        <v>0</v>
      </c>
      <c r="F3611">
        <f>'CLZ Pr'!N3611</f>
        <v>0</v>
      </c>
      <c r="G3611">
        <f>'CLZ Pr'!X3611</f>
        <v>0</v>
      </c>
      <c r="H3611">
        <f>'CLZ Pr'!E3611</f>
        <v>0</v>
      </c>
      <c r="I3611">
        <f>'CLZ Pr'!U3611</f>
        <v>0</v>
      </c>
    </row>
    <row r="3612" spans="1:9">
      <c r="A3612" s="13" t="str">
        <f>IF('CLZ Pr'!C3612 = "", "", 'CLZ Pr'!C3612)</f>
        <v/>
      </c>
      <c r="B3612">
        <f>'CLZ Pr'!O3612</f>
        <v>0</v>
      </c>
      <c r="C3612" s="14">
        <f>'CLZ Pr'!H3612</f>
        <v>0</v>
      </c>
      <c r="D3612">
        <f>'CLZ Pr'!W3612</f>
        <v>0</v>
      </c>
      <c r="E3612">
        <f>'CLZ Pr'!B3612</f>
        <v>0</v>
      </c>
      <c r="F3612">
        <f>'CLZ Pr'!N3612</f>
        <v>0</v>
      </c>
      <c r="G3612">
        <f>'CLZ Pr'!X3612</f>
        <v>0</v>
      </c>
      <c r="H3612">
        <f>'CLZ Pr'!E3612</f>
        <v>0</v>
      </c>
      <c r="I3612">
        <f>'CLZ Pr'!U3612</f>
        <v>0</v>
      </c>
    </row>
    <row r="3613" spans="1:9">
      <c r="A3613" s="13" t="str">
        <f>IF('CLZ Pr'!C3613 = "", "", 'CLZ Pr'!C3613)</f>
        <v/>
      </c>
      <c r="B3613">
        <f>'CLZ Pr'!O3613</f>
        <v>0</v>
      </c>
      <c r="C3613" s="14">
        <f>'CLZ Pr'!H3613</f>
        <v>0</v>
      </c>
      <c r="D3613">
        <f>'CLZ Pr'!W3613</f>
        <v>0</v>
      </c>
      <c r="E3613">
        <f>'CLZ Pr'!B3613</f>
        <v>0</v>
      </c>
      <c r="F3613">
        <f>'CLZ Pr'!N3613</f>
        <v>0</v>
      </c>
      <c r="G3613">
        <f>'CLZ Pr'!X3613</f>
        <v>0</v>
      </c>
      <c r="H3613">
        <f>'CLZ Pr'!E3613</f>
        <v>0</v>
      </c>
      <c r="I3613">
        <f>'CLZ Pr'!U3613</f>
        <v>0</v>
      </c>
    </row>
    <row r="3614" spans="1:9">
      <c r="A3614" s="13" t="str">
        <f>IF('CLZ Pr'!C3614 = "", "", 'CLZ Pr'!C3614)</f>
        <v/>
      </c>
      <c r="B3614">
        <f>'CLZ Pr'!O3614</f>
        <v>0</v>
      </c>
      <c r="C3614" s="14">
        <f>'CLZ Pr'!H3614</f>
        <v>0</v>
      </c>
      <c r="D3614">
        <f>'CLZ Pr'!W3614</f>
        <v>0</v>
      </c>
      <c r="E3614">
        <f>'CLZ Pr'!B3614</f>
        <v>0</v>
      </c>
      <c r="F3614">
        <f>'CLZ Pr'!N3614</f>
        <v>0</v>
      </c>
      <c r="G3614">
        <f>'CLZ Pr'!X3614</f>
        <v>0</v>
      </c>
      <c r="H3614">
        <f>'CLZ Pr'!E3614</f>
        <v>0</v>
      </c>
      <c r="I3614">
        <f>'CLZ Pr'!U3614</f>
        <v>0</v>
      </c>
    </row>
    <row r="3615" spans="1:9">
      <c r="A3615" s="13" t="str">
        <f>IF('CLZ Pr'!C3615 = "", "", 'CLZ Pr'!C3615)</f>
        <v/>
      </c>
      <c r="B3615">
        <f>'CLZ Pr'!O3615</f>
        <v>0</v>
      </c>
      <c r="C3615" s="14">
        <f>'CLZ Pr'!H3615</f>
        <v>0</v>
      </c>
      <c r="D3615">
        <f>'CLZ Pr'!W3615</f>
        <v>0</v>
      </c>
      <c r="E3615">
        <f>'CLZ Pr'!B3615</f>
        <v>0</v>
      </c>
      <c r="F3615">
        <f>'CLZ Pr'!N3615</f>
        <v>0</v>
      </c>
      <c r="G3615">
        <f>'CLZ Pr'!X3615</f>
        <v>0</v>
      </c>
      <c r="H3615">
        <f>'CLZ Pr'!E3615</f>
        <v>0</v>
      </c>
      <c r="I3615">
        <f>'CLZ Pr'!U3615</f>
        <v>0</v>
      </c>
    </row>
    <row r="3616" spans="1:9">
      <c r="A3616" s="13" t="str">
        <f>IF('CLZ Pr'!C3616 = "", "", 'CLZ Pr'!C3616)</f>
        <v/>
      </c>
      <c r="B3616">
        <f>'CLZ Pr'!O3616</f>
        <v>0</v>
      </c>
      <c r="C3616" s="14">
        <f>'CLZ Pr'!H3616</f>
        <v>0</v>
      </c>
      <c r="D3616">
        <f>'CLZ Pr'!W3616</f>
        <v>0</v>
      </c>
      <c r="E3616">
        <f>'CLZ Pr'!B3616</f>
        <v>0</v>
      </c>
      <c r="F3616">
        <f>'CLZ Pr'!N3616</f>
        <v>0</v>
      </c>
      <c r="G3616">
        <f>'CLZ Pr'!X3616</f>
        <v>0</v>
      </c>
      <c r="H3616">
        <f>'CLZ Pr'!E3616</f>
        <v>0</v>
      </c>
      <c r="I3616">
        <f>'CLZ Pr'!U3616</f>
        <v>0</v>
      </c>
    </row>
    <row r="3617" spans="1:9">
      <c r="A3617" s="13" t="str">
        <f>IF('CLZ Pr'!C3617 = "", "", 'CLZ Pr'!C3617)</f>
        <v/>
      </c>
      <c r="B3617">
        <f>'CLZ Pr'!O3617</f>
        <v>0</v>
      </c>
      <c r="C3617" s="14">
        <f>'CLZ Pr'!H3617</f>
        <v>0</v>
      </c>
      <c r="D3617">
        <f>'CLZ Pr'!W3617</f>
        <v>0</v>
      </c>
      <c r="E3617">
        <f>'CLZ Pr'!B3617</f>
        <v>0</v>
      </c>
      <c r="F3617">
        <f>'CLZ Pr'!N3617</f>
        <v>0</v>
      </c>
      <c r="G3617">
        <f>'CLZ Pr'!X3617</f>
        <v>0</v>
      </c>
      <c r="H3617">
        <f>'CLZ Pr'!E3617</f>
        <v>0</v>
      </c>
      <c r="I3617">
        <f>'CLZ Pr'!U3617</f>
        <v>0</v>
      </c>
    </row>
    <row r="3618" spans="1:9">
      <c r="A3618" s="13" t="str">
        <f>IF('CLZ Pr'!C3618 = "", "", 'CLZ Pr'!C3618)</f>
        <v/>
      </c>
      <c r="B3618">
        <f>'CLZ Pr'!O3618</f>
        <v>0</v>
      </c>
      <c r="C3618" s="14">
        <f>'CLZ Pr'!H3618</f>
        <v>0</v>
      </c>
      <c r="D3618">
        <f>'CLZ Pr'!W3618</f>
        <v>0</v>
      </c>
      <c r="E3618">
        <f>'CLZ Pr'!B3618</f>
        <v>0</v>
      </c>
      <c r="F3618">
        <f>'CLZ Pr'!N3618</f>
        <v>0</v>
      </c>
      <c r="G3618">
        <f>'CLZ Pr'!X3618</f>
        <v>0</v>
      </c>
      <c r="H3618">
        <f>'CLZ Pr'!E3618</f>
        <v>0</v>
      </c>
      <c r="I3618">
        <f>'CLZ Pr'!U3618</f>
        <v>0</v>
      </c>
    </row>
    <row r="3619" spans="1:9">
      <c r="A3619" s="13" t="str">
        <f>IF('CLZ Pr'!C3619 = "", "", 'CLZ Pr'!C3619)</f>
        <v/>
      </c>
      <c r="B3619">
        <f>'CLZ Pr'!O3619</f>
        <v>0</v>
      </c>
      <c r="C3619" s="14">
        <f>'CLZ Pr'!H3619</f>
        <v>0</v>
      </c>
      <c r="D3619">
        <f>'CLZ Pr'!W3619</f>
        <v>0</v>
      </c>
      <c r="E3619">
        <f>'CLZ Pr'!B3619</f>
        <v>0</v>
      </c>
      <c r="F3619">
        <f>'CLZ Pr'!N3619</f>
        <v>0</v>
      </c>
      <c r="G3619">
        <f>'CLZ Pr'!X3619</f>
        <v>0</v>
      </c>
      <c r="H3619">
        <f>'CLZ Pr'!E3619</f>
        <v>0</v>
      </c>
      <c r="I3619">
        <f>'CLZ Pr'!U3619</f>
        <v>0</v>
      </c>
    </row>
    <row r="3620" spans="1:9">
      <c r="A3620" s="13" t="str">
        <f>IF('CLZ Pr'!C3620 = "", "", 'CLZ Pr'!C3620)</f>
        <v/>
      </c>
      <c r="B3620">
        <f>'CLZ Pr'!O3620</f>
        <v>0</v>
      </c>
      <c r="C3620" s="14">
        <f>'CLZ Pr'!H3620</f>
        <v>0</v>
      </c>
      <c r="D3620">
        <f>'CLZ Pr'!W3620</f>
        <v>0</v>
      </c>
      <c r="E3620">
        <f>'CLZ Pr'!B3620</f>
        <v>0</v>
      </c>
      <c r="F3620">
        <f>'CLZ Pr'!N3620</f>
        <v>0</v>
      </c>
      <c r="G3620">
        <f>'CLZ Pr'!X3620</f>
        <v>0</v>
      </c>
      <c r="H3620">
        <f>'CLZ Pr'!E3620</f>
        <v>0</v>
      </c>
      <c r="I3620">
        <f>'CLZ Pr'!U3620</f>
        <v>0</v>
      </c>
    </row>
    <row r="3621" spans="1:9">
      <c r="A3621" s="13" t="str">
        <f>IF('CLZ Pr'!C3621 = "", "", 'CLZ Pr'!C3621)</f>
        <v/>
      </c>
      <c r="B3621">
        <f>'CLZ Pr'!O3621</f>
        <v>0</v>
      </c>
      <c r="C3621" s="14">
        <f>'CLZ Pr'!H3621</f>
        <v>0</v>
      </c>
      <c r="D3621">
        <f>'CLZ Pr'!W3621</f>
        <v>0</v>
      </c>
      <c r="E3621">
        <f>'CLZ Pr'!B3621</f>
        <v>0</v>
      </c>
      <c r="F3621">
        <f>'CLZ Pr'!N3621</f>
        <v>0</v>
      </c>
      <c r="G3621">
        <f>'CLZ Pr'!X3621</f>
        <v>0</v>
      </c>
      <c r="H3621">
        <f>'CLZ Pr'!E3621</f>
        <v>0</v>
      </c>
      <c r="I3621">
        <f>'CLZ Pr'!U3621</f>
        <v>0</v>
      </c>
    </row>
    <row r="3622" spans="1:9">
      <c r="A3622" s="13" t="str">
        <f>IF('CLZ Pr'!C3622 = "", "", 'CLZ Pr'!C3622)</f>
        <v/>
      </c>
      <c r="B3622">
        <f>'CLZ Pr'!O3622</f>
        <v>0</v>
      </c>
      <c r="C3622" s="14">
        <f>'CLZ Pr'!H3622</f>
        <v>0</v>
      </c>
      <c r="D3622">
        <f>'CLZ Pr'!W3622</f>
        <v>0</v>
      </c>
      <c r="E3622">
        <f>'CLZ Pr'!B3622</f>
        <v>0</v>
      </c>
      <c r="F3622">
        <f>'CLZ Pr'!N3622</f>
        <v>0</v>
      </c>
      <c r="G3622">
        <f>'CLZ Pr'!X3622</f>
        <v>0</v>
      </c>
      <c r="H3622">
        <f>'CLZ Pr'!E3622</f>
        <v>0</v>
      </c>
      <c r="I3622">
        <f>'CLZ Pr'!U3622</f>
        <v>0</v>
      </c>
    </row>
    <row r="3623" spans="1:9">
      <c r="A3623" s="13" t="str">
        <f>IF('CLZ Pr'!C3623 = "", "", 'CLZ Pr'!C3623)</f>
        <v/>
      </c>
      <c r="B3623">
        <f>'CLZ Pr'!O3623</f>
        <v>0</v>
      </c>
      <c r="C3623" s="14">
        <f>'CLZ Pr'!H3623</f>
        <v>0</v>
      </c>
      <c r="D3623">
        <f>'CLZ Pr'!W3623</f>
        <v>0</v>
      </c>
      <c r="E3623">
        <f>'CLZ Pr'!B3623</f>
        <v>0</v>
      </c>
      <c r="F3623">
        <f>'CLZ Pr'!N3623</f>
        <v>0</v>
      </c>
      <c r="G3623">
        <f>'CLZ Pr'!X3623</f>
        <v>0</v>
      </c>
      <c r="H3623">
        <f>'CLZ Pr'!E3623</f>
        <v>0</v>
      </c>
      <c r="I3623">
        <f>'CLZ Pr'!U3623</f>
        <v>0</v>
      </c>
    </row>
    <row r="3624" spans="1:9">
      <c r="A3624" s="13" t="str">
        <f>IF('CLZ Pr'!C3624 = "", "", 'CLZ Pr'!C3624)</f>
        <v/>
      </c>
      <c r="B3624">
        <f>'CLZ Pr'!O3624</f>
        <v>0</v>
      </c>
      <c r="C3624" s="14">
        <f>'CLZ Pr'!H3624</f>
        <v>0</v>
      </c>
      <c r="D3624">
        <f>'CLZ Pr'!W3624</f>
        <v>0</v>
      </c>
      <c r="E3624">
        <f>'CLZ Pr'!B3624</f>
        <v>0</v>
      </c>
      <c r="F3624">
        <f>'CLZ Pr'!N3624</f>
        <v>0</v>
      </c>
      <c r="G3624">
        <f>'CLZ Pr'!X3624</f>
        <v>0</v>
      </c>
      <c r="H3624">
        <f>'CLZ Pr'!E3624</f>
        <v>0</v>
      </c>
      <c r="I3624">
        <f>'CLZ Pr'!U3624</f>
        <v>0</v>
      </c>
    </row>
    <row r="3625" spans="1:9">
      <c r="A3625" s="13" t="str">
        <f>IF('CLZ Pr'!C3625 = "", "", 'CLZ Pr'!C3625)</f>
        <v/>
      </c>
      <c r="B3625">
        <f>'CLZ Pr'!O3625</f>
        <v>0</v>
      </c>
      <c r="C3625" s="14">
        <f>'CLZ Pr'!H3625</f>
        <v>0</v>
      </c>
      <c r="D3625">
        <f>'CLZ Pr'!W3625</f>
        <v>0</v>
      </c>
      <c r="E3625">
        <f>'CLZ Pr'!B3625</f>
        <v>0</v>
      </c>
      <c r="F3625">
        <f>'CLZ Pr'!N3625</f>
        <v>0</v>
      </c>
      <c r="G3625">
        <f>'CLZ Pr'!X3625</f>
        <v>0</v>
      </c>
      <c r="H3625">
        <f>'CLZ Pr'!E3625</f>
        <v>0</v>
      </c>
      <c r="I3625">
        <f>'CLZ Pr'!U3625</f>
        <v>0</v>
      </c>
    </row>
    <row r="3626" spans="1:9">
      <c r="A3626" s="13" t="str">
        <f>IF('CLZ Pr'!C3626 = "", "", 'CLZ Pr'!C3626)</f>
        <v/>
      </c>
      <c r="B3626">
        <f>'CLZ Pr'!O3626</f>
        <v>0</v>
      </c>
      <c r="C3626" s="14">
        <f>'CLZ Pr'!H3626</f>
        <v>0</v>
      </c>
      <c r="D3626">
        <f>'CLZ Pr'!W3626</f>
        <v>0</v>
      </c>
      <c r="E3626">
        <f>'CLZ Pr'!B3626</f>
        <v>0</v>
      </c>
      <c r="F3626">
        <f>'CLZ Pr'!N3626</f>
        <v>0</v>
      </c>
      <c r="G3626">
        <f>'CLZ Pr'!X3626</f>
        <v>0</v>
      </c>
      <c r="H3626">
        <f>'CLZ Pr'!E3626</f>
        <v>0</v>
      </c>
      <c r="I3626">
        <f>'CLZ Pr'!U3626</f>
        <v>0</v>
      </c>
    </row>
    <row r="3627" spans="1:9">
      <c r="A3627" s="13" t="str">
        <f>IF('CLZ Pr'!C3627 = "", "", 'CLZ Pr'!C3627)</f>
        <v/>
      </c>
      <c r="B3627">
        <f>'CLZ Pr'!O3627</f>
        <v>0</v>
      </c>
      <c r="C3627" s="14">
        <f>'CLZ Pr'!H3627</f>
        <v>0</v>
      </c>
      <c r="D3627">
        <f>'CLZ Pr'!W3627</f>
        <v>0</v>
      </c>
      <c r="E3627">
        <f>'CLZ Pr'!B3627</f>
        <v>0</v>
      </c>
      <c r="F3627">
        <f>'CLZ Pr'!N3627</f>
        <v>0</v>
      </c>
      <c r="G3627">
        <f>'CLZ Pr'!X3627</f>
        <v>0</v>
      </c>
      <c r="H3627">
        <f>'CLZ Pr'!E3627</f>
        <v>0</v>
      </c>
      <c r="I3627">
        <f>'CLZ Pr'!U3627</f>
        <v>0</v>
      </c>
    </row>
    <row r="3628" spans="1:9">
      <c r="A3628" s="13" t="str">
        <f>IF('CLZ Pr'!C3628 = "", "", 'CLZ Pr'!C3628)</f>
        <v/>
      </c>
      <c r="B3628">
        <f>'CLZ Pr'!O3628</f>
        <v>0</v>
      </c>
      <c r="C3628" s="14">
        <f>'CLZ Pr'!H3628</f>
        <v>0</v>
      </c>
      <c r="D3628">
        <f>'CLZ Pr'!W3628</f>
        <v>0</v>
      </c>
      <c r="E3628">
        <f>'CLZ Pr'!B3628</f>
        <v>0</v>
      </c>
      <c r="F3628">
        <f>'CLZ Pr'!N3628</f>
        <v>0</v>
      </c>
      <c r="G3628">
        <f>'CLZ Pr'!X3628</f>
        <v>0</v>
      </c>
      <c r="H3628">
        <f>'CLZ Pr'!E3628</f>
        <v>0</v>
      </c>
      <c r="I3628">
        <f>'CLZ Pr'!U3628</f>
        <v>0</v>
      </c>
    </row>
    <row r="3629" spans="1:9">
      <c r="A3629" s="13" t="str">
        <f>IF('CLZ Pr'!C3629 = "", "", 'CLZ Pr'!C3629)</f>
        <v/>
      </c>
      <c r="B3629">
        <f>'CLZ Pr'!O3629</f>
        <v>0</v>
      </c>
      <c r="C3629" s="14">
        <f>'CLZ Pr'!H3629</f>
        <v>0</v>
      </c>
      <c r="D3629">
        <f>'CLZ Pr'!W3629</f>
        <v>0</v>
      </c>
      <c r="E3629">
        <f>'CLZ Pr'!B3629</f>
        <v>0</v>
      </c>
      <c r="F3629">
        <f>'CLZ Pr'!N3629</f>
        <v>0</v>
      </c>
      <c r="G3629">
        <f>'CLZ Pr'!X3629</f>
        <v>0</v>
      </c>
      <c r="H3629">
        <f>'CLZ Pr'!E3629</f>
        <v>0</v>
      </c>
      <c r="I3629">
        <f>'CLZ Pr'!U3629</f>
        <v>0</v>
      </c>
    </row>
    <row r="3630" spans="1:9">
      <c r="A3630" s="13" t="str">
        <f>IF('CLZ Pr'!C3630 = "", "", 'CLZ Pr'!C3630)</f>
        <v/>
      </c>
      <c r="B3630">
        <f>'CLZ Pr'!O3630</f>
        <v>0</v>
      </c>
      <c r="C3630" s="14">
        <f>'CLZ Pr'!H3630</f>
        <v>0</v>
      </c>
      <c r="D3630">
        <f>'CLZ Pr'!W3630</f>
        <v>0</v>
      </c>
      <c r="E3630">
        <f>'CLZ Pr'!B3630</f>
        <v>0</v>
      </c>
      <c r="F3630">
        <f>'CLZ Pr'!N3630</f>
        <v>0</v>
      </c>
      <c r="G3630">
        <f>'CLZ Pr'!X3630</f>
        <v>0</v>
      </c>
      <c r="H3630">
        <f>'CLZ Pr'!E3630</f>
        <v>0</v>
      </c>
      <c r="I3630">
        <f>'CLZ Pr'!U3630</f>
        <v>0</v>
      </c>
    </row>
    <row r="3631" spans="1:9">
      <c r="A3631" s="13" t="str">
        <f>IF('CLZ Pr'!C3631 = "", "", 'CLZ Pr'!C3631)</f>
        <v/>
      </c>
      <c r="B3631">
        <f>'CLZ Pr'!O3631</f>
        <v>0</v>
      </c>
      <c r="C3631" s="14">
        <f>'CLZ Pr'!H3631</f>
        <v>0</v>
      </c>
      <c r="D3631">
        <f>'CLZ Pr'!W3631</f>
        <v>0</v>
      </c>
      <c r="E3631">
        <f>'CLZ Pr'!B3631</f>
        <v>0</v>
      </c>
      <c r="F3631">
        <f>'CLZ Pr'!N3631</f>
        <v>0</v>
      </c>
      <c r="G3631">
        <f>'CLZ Pr'!X3631</f>
        <v>0</v>
      </c>
      <c r="H3631">
        <f>'CLZ Pr'!E3631</f>
        <v>0</v>
      </c>
      <c r="I3631">
        <f>'CLZ Pr'!U3631</f>
        <v>0</v>
      </c>
    </row>
    <row r="3632" spans="1:9">
      <c r="A3632" s="13" t="str">
        <f>IF('CLZ Pr'!C3632 = "", "", 'CLZ Pr'!C3632)</f>
        <v/>
      </c>
      <c r="B3632">
        <f>'CLZ Pr'!O3632</f>
        <v>0</v>
      </c>
      <c r="C3632" s="14">
        <f>'CLZ Pr'!H3632</f>
        <v>0</v>
      </c>
      <c r="D3632">
        <f>'CLZ Pr'!W3632</f>
        <v>0</v>
      </c>
      <c r="E3632">
        <f>'CLZ Pr'!B3632</f>
        <v>0</v>
      </c>
      <c r="F3632">
        <f>'CLZ Pr'!N3632</f>
        <v>0</v>
      </c>
      <c r="G3632">
        <f>'CLZ Pr'!X3632</f>
        <v>0</v>
      </c>
      <c r="H3632">
        <f>'CLZ Pr'!E3632</f>
        <v>0</v>
      </c>
      <c r="I3632">
        <f>'CLZ Pr'!U3632</f>
        <v>0</v>
      </c>
    </row>
    <row r="3633" spans="1:9">
      <c r="A3633" s="13" t="str">
        <f>IF('CLZ Pr'!C3633 = "", "", 'CLZ Pr'!C3633)</f>
        <v/>
      </c>
      <c r="B3633">
        <f>'CLZ Pr'!O3633</f>
        <v>0</v>
      </c>
      <c r="C3633" s="14">
        <f>'CLZ Pr'!H3633</f>
        <v>0</v>
      </c>
      <c r="D3633">
        <f>'CLZ Pr'!W3633</f>
        <v>0</v>
      </c>
      <c r="E3633">
        <f>'CLZ Pr'!B3633</f>
        <v>0</v>
      </c>
      <c r="F3633">
        <f>'CLZ Pr'!N3633</f>
        <v>0</v>
      </c>
      <c r="G3633">
        <f>'CLZ Pr'!X3633</f>
        <v>0</v>
      </c>
      <c r="H3633">
        <f>'CLZ Pr'!E3633</f>
        <v>0</v>
      </c>
      <c r="I3633">
        <f>'CLZ Pr'!U3633</f>
        <v>0</v>
      </c>
    </row>
    <row r="3634" spans="1:9">
      <c r="A3634" s="13" t="str">
        <f>IF('CLZ Pr'!C3634 = "", "", 'CLZ Pr'!C3634)</f>
        <v/>
      </c>
      <c r="B3634">
        <f>'CLZ Pr'!O3634</f>
        <v>0</v>
      </c>
      <c r="C3634" s="14">
        <f>'CLZ Pr'!H3634</f>
        <v>0</v>
      </c>
      <c r="D3634">
        <f>'CLZ Pr'!W3634</f>
        <v>0</v>
      </c>
      <c r="E3634">
        <f>'CLZ Pr'!B3634</f>
        <v>0</v>
      </c>
      <c r="F3634">
        <f>'CLZ Pr'!N3634</f>
        <v>0</v>
      </c>
      <c r="G3634">
        <f>'CLZ Pr'!X3634</f>
        <v>0</v>
      </c>
      <c r="H3634">
        <f>'CLZ Pr'!E3634</f>
        <v>0</v>
      </c>
      <c r="I3634">
        <f>'CLZ Pr'!U3634</f>
        <v>0</v>
      </c>
    </row>
    <row r="3635" spans="1:9">
      <c r="A3635" s="13" t="str">
        <f>IF('CLZ Pr'!C3635 = "", "", 'CLZ Pr'!C3635)</f>
        <v/>
      </c>
      <c r="B3635">
        <f>'CLZ Pr'!O3635</f>
        <v>0</v>
      </c>
      <c r="C3635" s="14">
        <f>'CLZ Pr'!H3635</f>
        <v>0</v>
      </c>
      <c r="D3635">
        <f>'CLZ Pr'!W3635</f>
        <v>0</v>
      </c>
      <c r="E3635">
        <f>'CLZ Pr'!B3635</f>
        <v>0</v>
      </c>
      <c r="F3635">
        <f>'CLZ Pr'!N3635</f>
        <v>0</v>
      </c>
      <c r="G3635">
        <f>'CLZ Pr'!X3635</f>
        <v>0</v>
      </c>
      <c r="H3635">
        <f>'CLZ Pr'!E3635</f>
        <v>0</v>
      </c>
      <c r="I3635">
        <f>'CLZ Pr'!U3635</f>
        <v>0</v>
      </c>
    </row>
    <row r="3636" spans="1:9">
      <c r="A3636" s="13" t="str">
        <f>IF('CLZ Pr'!C3636 = "", "", 'CLZ Pr'!C3636)</f>
        <v/>
      </c>
      <c r="B3636">
        <f>'CLZ Pr'!O3636</f>
        <v>0</v>
      </c>
      <c r="C3636" s="14">
        <f>'CLZ Pr'!H3636</f>
        <v>0</v>
      </c>
      <c r="D3636">
        <f>'CLZ Pr'!W3636</f>
        <v>0</v>
      </c>
      <c r="E3636">
        <f>'CLZ Pr'!B3636</f>
        <v>0</v>
      </c>
      <c r="F3636">
        <f>'CLZ Pr'!N3636</f>
        <v>0</v>
      </c>
      <c r="G3636">
        <f>'CLZ Pr'!X3636</f>
        <v>0</v>
      </c>
      <c r="H3636">
        <f>'CLZ Pr'!E3636</f>
        <v>0</v>
      </c>
      <c r="I3636">
        <f>'CLZ Pr'!U3636</f>
        <v>0</v>
      </c>
    </row>
    <row r="3637" spans="1:9">
      <c r="A3637" s="13" t="str">
        <f>IF('CLZ Pr'!C3637 = "", "", 'CLZ Pr'!C3637)</f>
        <v/>
      </c>
      <c r="B3637">
        <f>'CLZ Pr'!O3637</f>
        <v>0</v>
      </c>
      <c r="C3637" s="14">
        <f>'CLZ Pr'!H3637</f>
        <v>0</v>
      </c>
      <c r="D3637">
        <f>'CLZ Pr'!W3637</f>
        <v>0</v>
      </c>
      <c r="E3637">
        <f>'CLZ Pr'!B3637</f>
        <v>0</v>
      </c>
      <c r="F3637">
        <f>'CLZ Pr'!N3637</f>
        <v>0</v>
      </c>
      <c r="G3637">
        <f>'CLZ Pr'!X3637</f>
        <v>0</v>
      </c>
      <c r="H3637">
        <f>'CLZ Pr'!E3637</f>
        <v>0</v>
      </c>
      <c r="I3637">
        <f>'CLZ Pr'!U3637</f>
        <v>0</v>
      </c>
    </row>
    <row r="3638" spans="1:9">
      <c r="A3638" s="13" t="str">
        <f>IF('CLZ Pr'!C3638 = "", "", 'CLZ Pr'!C3638)</f>
        <v/>
      </c>
      <c r="B3638">
        <f>'CLZ Pr'!O3638</f>
        <v>0</v>
      </c>
      <c r="C3638" s="14">
        <f>'CLZ Pr'!H3638</f>
        <v>0</v>
      </c>
      <c r="D3638">
        <f>'CLZ Pr'!W3638</f>
        <v>0</v>
      </c>
      <c r="E3638">
        <f>'CLZ Pr'!B3638</f>
        <v>0</v>
      </c>
      <c r="F3638">
        <f>'CLZ Pr'!N3638</f>
        <v>0</v>
      </c>
      <c r="G3638">
        <f>'CLZ Pr'!X3638</f>
        <v>0</v>
      </c>
      <c r="H3638">
        <f>'CLZ Pr'!E3638</f>
        <v>0</v>
      </c>
      <c r="I3638">
        <f>'CLZ Pr'!U3638</f>
        <v>0</v>
      </c>
    </row>
    <row r="3639" spans="1:9">
      <c r="A3639" s="13" t="str">
        <f>IF('CLZ Pr'!C3639 = "", "", 'CLZ Pr'!C3639)</f>
        <v/>
      </c>
      <c r="B3639">
        <f>'CLZ Pr'!O3639</f>
        <v>0</v>
      </c>
      <c r="C3639" s="14">
        <f>'CLZ Pr'!H3639</f>
        <v>0</v>
      </c>
      <c r="D3639">
        <f>'CLZ Pr'!W3639</f>
        <v>0</v>
      </c>
      <c r="E3639">
        <f>'CLZ Pr'!B3639</f>
        <v>0</v>
      </c>
      <c r="F3639">
        <f>'CLZ Pr'!N3639</f>
        <v>0</v>
      </c>
      <c r="G3639">
        <f>'CLZ Pr'!X3639</f>
        <v>0</v>
      </c>
      <c r="H3639">
        <f>'CLZ Pr'!E3639</f>
        <v>0</v>
      </c>
      <c r="I3639">
        <f>'CLZ Pr'!U3639</f>
        <v>0</v>
      </c>
    </row>
    <row r="3640" spans="1:9">
      <c r="A3640" s="13" t="str">
        <f>IF('CLZ Pr'!C3640 = "", "", 'CLZ Pr'!C3640)</f>
        <v/>
      </c>
      <c r="B3640">
        <f>'CLZ Pr'!O3640</f>
        <v>0</v>
      </c>
      <c r="C3640" s="14">
        <f>'CLZ Pr'!H3640</f>
        <v>0</v>
      </c>
      <c r="D3640">
        <f>'CLZ Pr'!W3640</f>
        <v>0</v>
      </c>
      <c r="E3640">
        <f>'CLZ Pr'!B3640</f>
        <v>0</v>
      </c>
      <c r="F3640">
        <f>'CLZ Pr'!N3640</f>
        <v>0</v>
      </c>
      <c r="G3640">
        <f>'CLZ Pr'!X3640</f>
        <v>0</v>
      </c>
      <c r="H3640">
        <f>'CLZ Pr'!E3640</f>
        <v>0</v>
      </c>
      <c r="I3640">
        <f>'CLZ Pr'!U3640</f>
        <v>0</v>
      </c>
    </row>
    <row r="3641" spans="1:9">
      <c r="A3641" s="13" t="str">
        <f>IF('CLZ Pr'!C3641 = "", "", 'CLZ Pr'!C3641)</f>
        <v/>
      </c>
      <c r="B3641">
        <f>'CLZ Pr'!O3641</f>
        <v>0</v>
      </c>
      <c r="C3641" s="14">
        <f>'CLZ Pr'!H3641</f>
        <v>0</v>
      </c>
      <c r="D3641">
        <f>'CLZ Pr'!W3641</f>
        <v>0</v>
      </c>
      <c r="E3641">
        <f>'CLZ Pr'!B3641</f>
        <v>0</v>
      </c>
      <c r="F3641">
        <f>'CLZ Pr'!N3641</f>
        <v>0</v>
      </c>
      <c r="G3641">
        <f>'CLZ Pr'!X3641</f>
        <v>0</v>
      </c>
      <c r="H3641">
        <f>'CLZ Pr'!E3641</f>
        <v>0</v>
      </c>
      <c r="I3641">
        <f>'CLZ Pr'!U3641</f>
        <v>0</v>
      </c>
    </row>
    <row r="3642" spans="1:9">
      <c r="A3642" s="13" t="str">
        <f>IF('CLZ Pr'!C3642 = "", "", 'CLZ Pr'!C3642)</f>
        <v/>
      </c>
      <c r="B3642">
        <f>'CLZ Pr'!O3642</f>
        <v>0</v>
      </c>
      <c r="C3642" s="14">
        <f>'CLZ Pr'!H3642</f>
        <v>0</v>
      </c>
      <c r="D3642">
        <f>'CLZ Pr'!W3642</f>
        <v>0</v>
      </c>
      <c r="E3642">
        <f>'CLZ Pr'!B3642</f>
        <v>0</v>
      </c>
      <c r="F3642">
        <f>'CLZ Pr'!N3642</f>
        <v>0</v>
      </c>
      <c r="G3642">
        <f>'CLZ Pr'!X3642</f>
        <v>0</v>
      </c>
      <c r="H3642">
        <f>'CLZ Pr'!E3642</f>
        <v>0</v>
      </c>
      <c r="I3642">
        <f>'CLZ Pr'!U3642</f>
        <v>0</v>
      </c>
    </row>
    <row r="3643" spans="1:9">
      <c r="A3643" s="13" t="str">
        <f>IF('CLZ Pr'!C3643 = "", "", 'CLZ Pr'!C3643)</f>
        <v/>
      </c>
      <c r="B3643">
        <f>'CLZ Pr'!O3643</f>
        <v>0</v>
      </c>
      <c r="C3643" s="14">
        <f>'CLZ Pr'!H3643</f>
        <v>0</v>
      </c>
      <c r="D3643">
        <f>'CLZ Pr'!W3643</f>
        <v>0</v>
      </c>
      <c r="E3643">
        <f>'CLZ Pr'!B3643</f>
        <v>0</v>
      </c>
      <c r="F3643">
        <f>'CLZ Pr'!N3643</f>
        <v>0</v>
      </c>
      <c r="G3643">
        <f>'CLZ Pr'!X3643</f>
        <v>0</v>
      </c>
      <c r="H3643">
        <f>'CLZ Pr'!E3643</f>
        <v>0</v>
      </c>
      <c r="I3643">
        <f>'CLZ Pr'!U3643</f>
        <v>0</v>
      </c>
    </row>
    <row r="3644" spans="1:9">
      <c r="A3644" s="13" t="str">
        <f>IF('CLZ Pr'!C3644 = "", "", 'CLZ Pr'!C3644)</f>
        <v/>
      </c>
      <c r="B3644">
        <f>'CLZ Pr'!O3644</f>
        <v>0</v>
      </c>
      <c r="C3644" s="14">
        <f>'CLZ Pr'!H3644</f>
        <v>0</v>
      </c>
      <c r="D3644">
        <f>'CLZ Pr'!W3644</f>
        <v>0</v>
      </c>
      <c r="E3644">
        <f>'CLZ Pr'!B3644</f>
        <v>0</v>
      </c>
      <c r="F3644">
        <f>'CLZ Pr'!N3644</f>
        <v>0</v>
      </c>
      <c r="G3644">
        <f>'CLZ Pr'!X3644</f>
        <v>0</v>
      </c>
      <c r="H3644">
        <f>'CLZ Pr'!E3644</f>
        <v>0</v>
      </c>
      <c r="I3644">
        <f>'CLZ Pr'!U3644</f>
        <v>0</v>
      </c>
    </row>
    <row r="3645" spans="1:9">
      <c r="A3645" s="13" t="str">
        <f>IF('CLZ Pr'!C3645 = "", "", 'CLZ Pr'!C3645)</f>
        <v/>
      </c>
      <c r="B3645">
        <f>'CLZ Pr'!O3645</f>
        <v>0</v>
      </c>
      <c r="C3645" s="14">
        <f>'CLZ Pr'!H3645</f>
        <v>0</v>
      </c>
      <c r="D3645">
        <f>'CLZ Pr'!W3645</f>
        <v>0</v>
      </c>
      <c r="E3645">
        <f>'CLZ Pr'!B3645</f>
        <v>0</v>
      </c>
      <c r="F3645">
        <f>'CLZ Pr'!N3645</f>
        <v>0</v>
      </c>
      <c r="G3645">
        <f>'CLZ Pr'!X3645</f>
        <v>0</v>
      </c>
      <c r="H3645">
        <f>'CLZ Pr'!E3645</f>
        <v>0</v>
      </c>
      <c r="I3645">
        <f>'CLZ Pr'!U3645</f>
        <v>0</v>
      </c>
    </row>
    <row r="3646" spans="1:9">
      <c r="A3646" s="13" t="str">
        <f>IF('CLZ Pr'!C3646 = "", "", 'CLZ Pr'!C3646)</f>
        <v/>
      </c>
      <c r="B3646">
        <f>'CLZ Pr'!O3646</f>
        <v>0</v>
      </c>
      <c r="C3646" s="14">
        <f>'CLZ Pr'!H3646</f>
        <v>0</v>
      </c>
      <c r="D3646">
        <f>'CLZ Pr'!W3646</f>
        <v>0</v>
      </c>
      <c r="E3646">
        <f>'CLZ Pr'!B3646</f>
        <v>0</v>
      </c>
      <c r="F3646">
        <f>'CLZ Pr'!N3646</f>
        <v>0</v>
      </c>
      <c r="G3646">
        <f>'CLZ Pr'!X3646</f>
        <v>0</v>
      </c>
      <c r="H3646">
        <f>'CLZ Pr'!E3646</f>
        <v>0</v>
      </c>
      <c r="I3646">
        <f>'CLZ Pr'!U3646</f>
        <v>0</v>
      </c>
    </row>
    <row r="3647" spans="1:9">
      <c r="A3647" s="13" t="str">
        <f>IF('CLZ Pr'!C3647 = "", "", 'CLZ Pr'!C3647)</f>
        <v/>
      </c>
      <c r="B3647">
        <f>'CLZ Pr'!O3647</f>
        <v>0</v>
      </c>
      <c r="C3647" s="14">
        <f>'CLZ Pr'!H3647</f>
        <v>0</v>
      </c>
      <c r="D3647">
        <f>'CLZ Pr'!W3647</f>
        <v>0</v>
      </c>
      <c r="E3647">
        <f>'CLZ Pr'!B3647</f>
        <v>0</v>
      </c>
      <c r="F3647">
        <f>'CLZ Pr'!N3647</f>
        <v>0</v>
      </c>
      <c r="G3647">
        <f>'CLZ Pr'!X3647</f>
        <v>0</v>
      </c>
      <c r="H3647">
        <f>'CLZ Pr'!E3647</f>
        <v>0</v>
      </c>
      <c r="I3647">
        <f>'CLZ Pr'!U3647</f>
        <v>0</v>
      </c>
    </row>
    <row r="3648" spans="1:9">
      <c r="A3648" s="13" t="str">
        <f>IF('CLZ Pr'!C3648 = "", "", 'CLZ Pr'!C3648)</f>
        <v/>
      </c>
      <c r="B3648">
        <f>'CLZ Pr'!O3648</f>
        <v>0</v>
      </c>
      <c r="C3648" s="14">
        <f>'CLZ Pr'!H3648</f>
        <v>0</v>
      </c>
      <c r="D3648">
        <f>'CLZ Pr'!W3648</f>
        <v>0</v>
      </c>
      <c r="E3648">
        <f>'CLZ Pr'!B3648</f>
        <v>0</v>
      </c>
      <c r="F3648">
        <f>'CLZ Pr'!N3648</f>
        <v>0</v>
      </c>
      <c r="G3648">
        <f>'CLZ Pr'!X3648</f>
        <v>0</v>
      </c>
      <c r="H3648">
        <f>'CLZ Pr'!E3648</f>
        <v>0</v>
      </c>
      <c r="I3648">
        <f>'CLZ Pr'!U3648</f>
        <v>0</v>
      </c>
    </row>
    <row r="3649" spans="1:9">
      <c r="A3649" s="13" t="str">
        <f>IF('CLZ Pr'!C3649 = "", "", 'CLZ Pr'!C3649)</f>
        <v/>
      </c>
      <c r="B3649">
        <f>'CLZ Pr'!O3649</f>
        <v>0</v>
      </c>
      <c r="C3649" s="14">
        <f>'CLZ Pr'!H3649</f>
        <v>0</v>
      </c>
      <c r="D3649">
        <f>'CLZ Pr'!W3649</f>
        <v>0</v>
      </c>
      <c r="E3649">
        <f>'CLZ Pr'!B3649</f>
        <v>0</v>
      </c>
      <c r="F3649">
        <f>'CLZ Pr'!N3649</f>
        <v>0</v>
      </c>
      <c r="G3649">
        <f>'CLZ Pr'!X3649</f>
        <v>0</v>
      </c>
      <c r="H3649">
        <f>'CLZ Pr'!E3649</f>
        <v>0</v>
      </c>
      <c r="I3649">
        <f>'CLZ Pr'!U3649</f>
        <v>0</v>
      </c>
    </row>
    <row r="3650" spans="1:9">
      <c r="A3650" s="13" t="str">
        <f>IF('CLZ Pr'!C3650 = "", "", 'CLZ Pr'!C3650)</f>
        <v/>
      </c>
      <c r="B3650">
        <f>'CLZ Pr'!O3650</f>
        <v>0</v>
      </c>
      <c r="C3650" s="14">
        <f>'CLZ Pr'!H3650</f>
        <v>0</v>
      </c>
      <c r="D3650">
        <f>'CLZ Pr'!W3650</f>
        <v>0</v>
      </c>
      <c r="E3650">
        <f>'CLZ Pr'!B3650</f>
        <v>0</v>
      </c>
      <c r="F3650">
        <f>'CLZ Pr'!N3650</f>
        <v>0</v>
      </c>
      <c r="G3650">
        <f>'CLZ Pr'!X3650</f>
        <v>0</v>
      </c>
      <c r="H3650">
        <f>'CLZ Pr'!E3650</f>
        <v>0</v>
      </c>
      <c r="I3650">
        <f>'CLZ Pr'!U3650</f>
        <v>0</v>
      </c>
    </row>
    <row r="3651" spans="1:9">
      <c r="A3651" s="13" t="str">
        <f>IF('CLZ Pr'!C3651 = "", "", 'CLZ Pr'!C3651)</f>
        <v/>
      </c>
      <c r="B3651">
        <f>'CLZ Pr'!O3651</f>
        <v>0</v>
      </c>
      <c r="C3651" s="14">
        <f>'CLZ Pr'!H3651</f>
        <v>0</v>
      </c>
      <c r="D3651">
        <f>'CLZ Pr'!W3651</f>
        <v>0</v>
      </c>
      <c r="E3651">
        <f>'CLZ Pr'!B3651</f>
        <v>0</v>
      </c>
      <c r="F3651">
        <f>'CLZ Pr'!N3651</f>
        <v>0</v>
      </c>
      <c r="G3651">
        <f>'CLZ Pr'!X3651</f>
        <v>0</v>
      </c>
      <c r="H3651">
        <f>'CLZ Pr'!E3651</f>
        <v>0</v>
      </c>
      <c r="I3651">
        <f>'CLZ Pr'!U3651</f>
        <v>0</v>
      </c>
    </row>
    <row r="3652" spans="1:9">
      <c r="A3652" s="13" t="str">
        <f>IF('CLZ Pr'!C3652 = "", "", 'CLZ Pr'!C3652)</f>
        <v/>
      </c>
      <c r="B3652">
        <f>'CLZ Pr'!O3652</f>
        <v>0</v>
      </c>
      <c r="C3652" s="14">
        <f>'CLZ Pr'!H3652</f>
        <v>0</v>
      </c>
      <c r="D3652">
        <f>'CLZ Pr'!W3652</f>
        <v>0</v>
      </c>
      <c r="E3652">
        <f>'CLZ Pr'!B3652</f>
        <v>0</v>
      </c>
      <c r="F3652">
        <f>'CLZ Pr'!N3652</f>
        <v>0</v>
      </c>
      <c r="G3652">
        <f>'CLZ Pr'!X3652</f>
        <v>0</v>
      </c>
      <c r="H3652">
        <f>'CLZ Pr'!E3652</f>
        <v>0</v>
      </c>
      <c r="I3652">
        <f>'CLZ Pr'!U3652</f>
        <v>0</v>
      </c>
    </row>
    <row r="3653" spans="1:9">
      <c r="A3653" s="13" t="str">
        <f>IF('CLZ Pr'!C3653 = "", "", 'CLZ Pr'!C3653)</f>
        <v/>
      </c>
      <c r="B3653">
        <f>'CLZ Pr'!O3653</f>
        <v>0</v>
      </c>
      <c r="C3653" s="14">
        <f>'CLZ Pr'!H3653</f>
        <v>0</v>
      </c>
      <c r="D3653">
        <f>'CLZ Pr'!W3653</f>
        <v>0</v>
      </c>
      <c r="E3653">
        <f>'CLZ Pr'!B3653</f>
        <v>0</v>
      </c>
      <c r="F3653">
        <f>'CLZ Pr'!N3653</f>
        <v>0</v>
      </c>
      <c r="G3653">
        <f>'CLZ Pr'!X3653</f>
        <v>0</v>
      </c>
      <c r="H3653">
        <f>'CLZ Pr'!E3653</f>
        <v>0</v>
      </c>
      <c r="I3653">
        <f>'CLZ Pr'!U3653</f>
        <v>0</v>
      </c>
    </row>
    <row r="3654" spans="1:9">
      <c r="A3654" s="13" t="str">
        <f>IF('CLZ Pr'!C3654 = "", "", 'CLZ Pr'!C3654)</f>
        <v/>
      </c>
      <c r="B3654">
        <f>'CLZ Pr'!O3654</f>
        <v>0</v>
      </c>
      <c r="C3654" s="14">
        <f>'CLZ Pr'!H3654</f>
        <v>0</v>
      </c>
      <c r="D3654">
        <f>'CLZ Pr'!W3654</f>
        <v>0</v>
      </c>
      <c r="E3654">
        <f>'CLZ Pr'!B3654</f>
        <v>0</v>
      </c>
      <c r="F3654">
        <f>'CLZ Pr'!N3654</f>
        <v>0</v>
      </c>
      <c r="G3654">
        <f>'CLZ Pr'!X3654</f>
        <v>0</v>
      </c>
      <c r="H3654">
        <f>'CLZ Pr'!E3654</f>
        <v>0</v>
      </c>
      <c r="I3654">
        <f>'CLZ Pr'!U3654</f>
        <v>0</v>
      </c>
    </row>
    <row r="3655" spans="1:9">
      <c r="A3655" s="13" t="str">
        <f>IF('CLZ Pr'!C3655 = "", "", 'CLZ Pr'!C3655)</f>
        <v/>
      </c>
      <c r="B3655">
        <f>'CLZ Pr'!O3655</f>
        <v>0</v>
      </c>
      <c r="C3655" s="14">
        <f>'CLZ Pr'!H3655</f>
        <v>0</v>
      </c>
      <c r="D3655">
        <f>'CLZ Pr'!W3655</f>
        <v>0</v>
      </c>
      <c r="E3655">
        <f>'CLZ Pr'!B3655</f>
        <v>0</v>
      </c>
      <c r="F3655">
        <f>'CLZ Pr'!N3655</f>
        <v>0</v>
      </c>
      <c r="G3655">
        <f>'CLZ Pr'!X3655</f>
        <v>0</v>
      </c>
      <c r="H3655">
        <f>'CLZ Pr'!E3655</f>
        <v>0</v>
      </c>
      <c r="I3655">
        <f>'CLZ Pr'!U3655</f>
        <v>0</v>
      </c>
    </row>
    <row r="3656" spans="1:9">
      <c r="A3656" s="13" t="str">
        <f>IF('CLZ Pr'!C3656 = "", "", 'CLZ Pr'!C3656)</f>
        <v/>
      </c>
      <c r="B3656">
        <f>'CLZ Pr'!O3656</f>
        <v>0</v>
      </c>
      <c r="C3656" s="14">
        <f>'CLZ Pr'!H3656</f>
        <v>0</v>
      </c>
      <c r="D3656">
        <f>'CLZ Pr'!W3656</f>
        <v>0</v>
      </c>
      <c r="E3656">
        <f>'CLZ Pr'!B3656</f>
        <v>0</v>
      </c>
      <c r="F3656">
        <f>'CLZ Pr'!N3656</f>
        <v>0</v>
      </c>
      <c r="G3656">
        <f>'CLZ Pr'!X3656</f>
        <v>0</v>
      </c>
      <c r="H3656">
        <f>'CLZ Pr'!E3656</f>
        <v>0</v>
      </c>
      <c r="I3656">
        <f>'CLZ Pr'!U3656</f>
        <v>0</v>
      </c>
    </row>
    <row r="3657" spans="1:9">
      <c r="A3657" s="13" t="str">
        <f>IF('CLZ Pr'!C3657 = "", "", 'CLZ Pr'!C3657)</f>
        <v/>
      </c>
      <c r="B3657">
        <f>'CLZ Pr'!O3657</f>
        <v>0</v>
      </c>
      <c r="C3657" s="14">
        <f>'CLZ Pr'!H3657</f>
        <v>0</v>
      </c>
      <c r="D3657">
        <f>'CLZ Pr'!W3657</f>
        <v>0</v>
      </c>
      <c r="E3657">
        <f>'CLZ Pr'!B3657</f>
        <v>0</v>
      </c>
      <c r="F3657">
        <f>'CLZ Pr'!N3657</f>
        <v>0</v>
      </c>
      <c r="G3657">
        <f>'CLZ Pr'!X3657</f>
        <v>0</v>
      </c>
      <c r="H3657">
        <f>'CLZ Pr'!E3657</f>
        <v>0</v>
      </c>
      <c r="I3657">
        <f>'CLZ Pr'!U3657</f>
        <v>0</v>
      </c>
    </row>
    <row r="3658" spans="1:9">
      <c r="A3658" s="13" t="str">
        <f>IF('CLZ Pr'!C3658 = "", "", 'CLZ Pr'!C3658)</f>
        <v/>
      </c>
      <c r="B3658">
        <f>'CLZ Pr'!O3658</f>
        <v>0</v>
      </c>
      <c r="C3658" s="14">
        <f>'CLZ Pr'!H3658</f>
        <v>0</v>
      </c>
      <c r="D3658">
        <f>'CLZ Pr'!W3658</f>
        <v>0</v>
      </c>
      <c r="E3658">
        <f>'CLZ Pr'!B3658</f>
        <v>0</v>
      </c>
      <c r="F3658">
        <f>'CLZ Pr'!N3658</f>
        <v>0</v>
      </c>
      <c r="G3658">
        <f>'CLZ Pr'!X3658</f>
        <v>0</v>
      </c>
      <c r="H3658">
        <f>'CLZ Pr'!E3658</f>
        <v>0</v>
      </c>
      <c r="I3658">
        <f>'CLZ Pr'!U3658</f>
        <v>0</v>
      </c>
    </row>
    <row r="3659" spans="1:9">
      <c r="A3659" s="13" t="str">
        <f>IF('CLZ Pr'!C3659 = "", "", 'CLZ Pr'!C3659)</f>
        <v/>
      </c>
      <c r="B3659">
        <f>'CLZ Pr'!O3659</f>
        <v>0</v>
      </c>
      <c r="C3659" s="14">
        <f>'CLZ Pr'!H3659</f>
        <v>0</v>
      </c>
      <c r="D3659">
        <f>'CLZ Pr'!W3659</f>
        <v>0</v>
      </c>
      <c r="E3659">
        <f>'CLZ Pr'!B3659</f>
        <v>0</v>
      </c>
      <c r="F3659">
        <f>'CLZ Pr'!N3659</f>
        <v>0</v>
      </c>
      <c r="G3659">
        <f>'CLZ Pr'!X3659</f>
        <v>0</v>
      </c>
      <c r="H3659">
        <f>'CLZ Pr'!E3659</f>
        <v>0</v>
      </c>
      <c r="I3659">
        <f>'CLZ Pr'!U3659</f>
        <v>0</v>
      </c>
    </row>
    <row r="3660" spans="1:9">
      <c r="A3660" s="13" t="str">
        <f>IF('CLZ Pr'!C3660 = "", "", 'CLZ Pr'!C3660)</f>
        <v/>
      </c>
      <c r="B3660">
        <f>'CLZ Pr'!O3660</f>
        <v>0</v>
      </c>
      <c r="C3660" s="14">
        <f>'CLZ Pr'!H3660</f>
        <v>0</v>
      </c>
      <c r="D3660">
        <f>'CLZ Pr'!W3660</f>
        <v>0</v>
      </c>
      <c r="E3660">
        <f>'CLZ Pr'!B3660</f>
        <v>0</v>
      </c>
      <c r="F3660">
        <f>'CLZ Pr'!N3660</f>
        <v>0</v>
      </c>
      <c r="G3660">
        <f>'CLZ Pr'!X3660</f>
        <v>0</v>
      </c>
      <c r="H3660">
        <f>'CLZ Pr'!E3660</f>
        <v>0</v>
      </c>
      <c r="I3660">
        <f>'CLZ Pr'!U3660</f>
        <v>0</v>
      </c>
    </row>
    <row r="3661" spans="1:9">
      <c r="A3661" s="13" t="str">
        <f>IF('CLZ Pr'!C3661 = "", "", 'CLZ Pr'!C3661)</f>
        <v/>
      </c>
      <c r="B3661">
        <f>'CLZ Pr'!O3661</f>
        <v>0</v>
      </c>
      <c r="C3661" s="14">
        <f>'CLZ Pr'!H3661</f>
        <v>0</v>
      </c>
      <c r="D3661">
        <f>'CLZ Pr'!W3661</f>
        <v>0</v>
      </c>
      <c r="E3661">
        <f>'CLZ Pr'!B3661</f>
        <v>0</v>
      </c>
      <c r="F3661">
        <f>'CLZ Pr'!N3661</f>
        <v>0</v>
      </c>
      <c r="G3661">
        <f>'CLZ Pr'!X3661</f>
        <v>0</v>
      </c>
      <c r="H3661">
        <f>'CLZ Pr'!E3661</f>
        <v>0</v>
      </c>
      <c r="I3661">
        <f>'CLZ Pr'!U3661</f>
        <v>0</v>
      </c>
    </row>
    <row r="3662" spans="1:9">
      <c r="A3662" s="13" t="str">
        <f>IF('CLZ Pr'!C3662 = "", "", 'CLZ Pr'!C3662)</f>
        <v/>
      </c>
      <c r="B3662">
        <f>'CLZ Pr'!O3662</f>
        <v>0</v>
      </c>
      <c r="C3662" s="14">
        <f>'CLZ Pr'!H3662</f>
        <v>0</v>
      </c>
      <c r="D3662">
        <f>'CLZ Pr'!W3662</f>
        <v>0</v>
      </c>
      <c r="E3662">
        <f>'CLZ Pr'!B3662</f>
        <v>0</v>
      </c>
      <c r="F3662">
        <f>'CLZ Pr'!N3662</f>
        <v>0</v>
      </c>
      <c r="G3662">
        <f>'CLZ Pr'!X3662</f>
        <v>0</v>
      </c>
      <c r="H3662">
        <f>'CLZ Pr'!E3662</f>
        <v>0</v>
      </c>
      <c r="I3662">
        <f>'CLZ Pr'!U3662</f>
        <v>0</v>
      </c>
    </row>
    <row r="3663" spans="1:9">
      <c r="A3663" s="13" t="str">
        <f>IF('CLZ Pr'!C3663 = "", "", 'CLZ Pr'!C3663)</f>
        <v/>
      </c>
      <c r="B3663">
        <f>'CLZ Pr'!O3663</f>
        <v>0</v>
      </c>
      <c r="C3663" s="14">
        <f>'CLZ Pr'!H3663</f>
        <v>0</v>
      </c>
      <c r="D3663">
        <f>'CLZ Pr'!W3663</f>
        <v>0</v>
      </c>
      <c r="E3663">
        <f>'CLZ Pr'!B3663</f>
        <v>0</v>
      </c>
      <c r="F3663">
        <f>'CLZ Pr'!N3663</f>
        <v>0</v>
      </c>
      <c r="G3663">
        <f>'CLZ Pr'!X3663</f>
        <v>0</v>
      </c>
      <c r="H3663">
        <f>'CLZ Pr'!E3663</f>
        <v>0</v>
      </c>
      <c r="I3663">
        <f>'CLZ Pr'!U3663</f>
        <v>0</v>
      </c>
    </row>
    <row r="3664" spans="1:9">
      <c r="A3664" s="13" t="str">
        <f>IF('CLZ Pr'!C3664 = "", "", 'CLZ Pr'!C3664)</f>
        <v/>
      </c>
      <c r="B3664">
        <f>'CLZ Pr'!O3664</f>
        <v>0</v>
      </c>
      <c r="C3664" s="14">
        <f>'CLZ Pr'!H3664</f>
        <v>0</v>
      </c>
      <c r="D3664">
        <f>'CLZ Pr'!W3664</f>
        <v>0</v>
      </c>
      <c r="E3664">
        <f>'CLZ Pr'!B3664</f>
        <v>0</v>
      </c>
      <c r="F3664">
        <f>'CLZ Pr'!N3664</f>
        <v>0</v>
      </c>
      <c r="G3664">
        <f>'CLZ Pr'!X3664</f>
        <v>0</v>
      </c>
      <c r="H3664">
        <f>'CLZ Pr'!E3664</f>
        <v>0</v>
      </c>
      <c r="I3664">
        <f>'CLZ Pr'!U3664</f>
        <v>0</v>
      </c>
    </row>
    <row r="3665" spans="1:9">
      <c r="A3665" s="13" t="str">
        <f>IF('CLZ Pr'!C3665 = "", "", 'CLZ Pr'!C3665)</f>
        <v/>
      </c>
      <c r="B3665">
        <f>'CLZ Pr'!O3665</f>
        <v>0</v>
      </c>
      <c r="C3665" s="14">
        <f>'CLZ Pr'!H3665</f>
        <v>0</v>
      </c>
      <c r="D3665">
        <f>'CLZ Pr'!W3665</f>
        <v>0</v>
      </c>
      <c r="E3665">
        <f>'CLZ Pr'!B3665</f>
        <v>0</v>
      </c>
      <c r="F3665">
        <f>'CLZ Pr'!N3665</f>
        <v>0</v>
      </c>
      <c r="G3665">
        <f>'CLZ Pr'!X3665</f>
        <v>0</v>
      </c>
      <c r="H3665">
        <f>'CLZ Pr'!E3665</f>
        <v>0</v>
      </c>
      <c r="I3665">
        <f>'CLZ Pr'!U3665</f>
        <v>0</v>
      </c>
    </row>
    <row r="3666" spans="1:9">
      <c r="A3666" s="13" t="str">
        <f>IF('CLZ Pr'!C3666 = "", "", 'CLZ Pr'!C3666)</f>
        <v/>
      </c>
      <c r="B3666">
        <f>'CLZ Pr'!O3666</f>
        <v>0</v>
      </c>
      <c r="C3666" s="14">
        <f>'CLZ Pr'!H3666</f>
        <v>0</v>
      </c>
      <c r="D3666">
        <f>'CLZ Pr'!W3666</f>
        <v>0</v>
      </c>
      <c r="E3666">
        <f>'CLZ Pr'!B3666</f>
        <v>0</v>
      </c>
      <c r="F3666">
        <f>'CLZ Pr'!N3666</f>
        <v>0</v>
      </c>
      <c r="G3666">
        <f>'CLZ Pr'!X3666</f>
        <v>0</v>
      </c>
      <c r="H3666">
        <f>'CLZ Pr'!E3666</f>
        <v>0</v>
      </c>
      <c r="I3666">
        <f>'CLZ Pr'!U3666</f>
        <v>0</v>
      </c>
    </row>
    <row r="3667" spans="1:9">
      <c r="A3667" s="13" t="str">
        <f>IF('CLZ Pr'!C3667 = "", "", 'CLZ Pr'!C3667)</f>
        <v/>
      </c>
      <c r="B3667">
        <f>'CLZ Pr'!O3667</f>
        <v>0</v>
      </c>
      <c r="C3667" s="14">
        <f>'CLZ Pr'!H3667</f>
        <v>0</v>
      </c>
      <c r="D3667">
        <f>'CLZ Pr'!W3667</f>
        <v>0</v>
      </c>
      <c r="E3667">
        <f>'CLZ Pr'!B3667</f>
        <v>0</v>
      </c>
      <c r="F3667">
        <f>'CLZ Pr'!N3667</f>
        <v>0</v>
      </c>
      <c r="G3667">
        <f>'CLZ Pr'!X3667</f>
        <v>0</v>
      </c>
      <c r="H3667">
        <f>'CLZ Pr'!E3667</f>
        <v>0</v>
      </c>
      <c r="I3667">
        <f>'CLZ Pr'!U3667</f>
        <v>0</v>
      </c>
    </row>
    <row r="3668" spans="1:9">
      <c r="A3668" s="13" t="str">
        <f>IF('CLZ Pr'!C3668 = "", "", 'CLZ Pr'!C3668)</f>
        <v/>
      </c>
      <c r="B3668">
        <f>'CLZ Pr'!O3668</f>
        <v>0</v>
      </c>
      <c r="C3668" s="14">
        <f>'CLZ Pr'!H3668</f>
        <v>0</v>
      </c>
      <c r="D3668">
        <f>'CLZ Pr'!W3668</f>
        <v>0</v>
      </c>
      <c r="E3668">
        <f>'CLZ Pr'!B3668</f>
        <v>0</v>
      </c>
      <c r="F3668">
        <f>'CLZ Pr'!N3668</f>
        <v>0</v>
      </c>
      <c r="G3668">
        <f>'CLZ Pr'!X3668</f>
        <v>0</v>
      </c>
      <c r="H3668">
        <f>'CLZ Pr'!E3668</f>
        <v>0</v>
      </c>
      <c r="I3668">
        <f>'CLZ Pr'!U3668</f>
        <v>0</v>
      </c>
    </row>
    <row r="3669" spans="1:9">
      <c r="A3669" s="13" t="str">
        <f>IF('CLZ Pr'!C3669 = "", "", 'CLZ Pr'!C3669)</f>
        <v/>
      </c>
      <c r="B3669">
        <f>'CLZ Pr'!O3669</f>
        <v>0</v>
      </c>
      <c r="C3669" s="14">
        <f>'CLZ Pr'!H3669</f>
        <v>0</v>
      </c>
      <c r="D3669">
        <f>'CLZ Pr'!W3669</f>
        <v>0</v>
      </c>
      <c r="E3669">
        <f>'CLZ Pr'!B3669</f>
        <v>0</v>
      </c>
      <c r="F3669">
        <f>'CLZ Pr'!N3669</f>
        <v>0</v>
      </c>
      <c r="G3669">
        <f>'CLZ Pr'!X3669</f>
        <v>0</v>
      </c>
      <c r="H3669">
        <f>'CLZ Pr'!E3669</f>
        <v>0</v>
      </c>
      <c r="I3669">
        <f>'CLZ Pr'!U3669</f>
        <v>0</v>
      </c>
    </row>
    <row r="3670" spans="1:9">
      <c r="A3670" s="13" t="str">
        <f>IF('CLZ Pr'!C3670 = "", "", 'CLZ Pr'!C3670)</f>
        <v/>
      </c>
      <c r="B3670">
        <f>'CLZ Pr'!O3670</f>
        <v>0</v>
      </c>
      <c r="C3670" s="14">
        <f>'CLZ Pr'!H3670</f>
        <v>0</v>
      </c>
      <c r="D3670">
        <f>'CLZ Pr'!W3670</f>
        <v>0</v>
      </c>
      <c r="E3670">
        <f>'CLZ Pr'!B3670</f>
        <v>0</v>
      </c>
      <c r="F3670">
        <f>'CLZ Pr'!N3670</f>
        <v>0</v>
      </c>
      <c r="G3670">
        <f>'CLZ Pr'!X3670</f>
        <v>0</v>
      </c>
      <c r="H3670">
        <f>'CLZ Pr'!E3670</f>
        <v>0</v>
      </c>
      <c r="I3670">
        <f>'CLZ Pr'!U3670</f>
        <v>0</v>
      </c>
    </row>
    <row r="3671" spans="1:9">
      <c r="A3671" s="13" t="str">
        <f>IF('CLZ Pr'!C3671 = "", "", 'CLZ Pr'!C3671)</f>
        <v/>
      </c>
      <c r="B3671">
        <f>'CLZ Pr'!O3671</f>
        <v>0</v>
      </c>
      <c r="C3671" s="14">
        <f>'CLZ Pr'!H3671</f>
        <v>0</v>
      </c>
      <c r="D3671">
        <f>'CLZ Pr'!W3671</f>
        <v>0</v>
      </c>
      <c r="E3671">
        <f>'CLZ Pr'!B3671</f>
        <v>0</v>
      </c>
      <c r="F3671">
        <f>'CLZ Pr'!N3671</f>
        <v>0</v>
      </c>
      <c r="G3671">
        <f>'CLZ Pr'!X3671</f>
        <v>0</v>
      </c>
      <c r="H3671">
        <f>'CLZ Pr'!E3671</f>
        <v>0</v>
      </c>
      <c r="I3671">
        <f>'CLZ Pr'!U3671</f>
        <v>0</v>
      </c>
    </row>
    <row r="3672" spans="1:9">
      <c r="A3672" s="13" t="str">
        <f>IF('CLZ Pr'!C3672 = "", "", 'CLZ Pr'!C3672)</f>
        <v/>
      </c>
      <c r="B3672">
        <f>'CLZ Pr'!O3672</f>
        <v>0</v>
      </c>
      <c r="C3672" s="14">
        <f>'CLZ Pr'!H3672</f>
        <v>0</v>
      </c>
      <c r="D3672">
        <f>'CLZ Pr'!W3672</f>
        <v>0</v>
      </c>
      <c r="E3672">
        <f>'CLZ Pr'!B3672</f>
        <v>0</v>
      </c>
      <c r="F3672">
        <f>'CLZ Pr'!N3672</f>
        <v>0</v>
      </c>
      <c r="G3672">
        <f>'CLZ Pr'!X3672</f>
        <v>0</v>
      </c>
      <c r="H3672">
        <f>'CLZ Pr'!E3672</f>
        <v>0</v>
      </c>
      <c r="I3672">
        <f>'CLZ Pr'!U3672</f>
        <v>0</v>
      </c>
    </row>
    <row r="3673" spans="1:9">
      <c r="A3673" s="13" t="str">
        <f>IF('CLZ Pr'!C3673 = "", "", 'CLZ Pr'!C3673)</f>
        <v/>
      </c>
      <c r="B3673">
        <f>'CLZ Pr'!O3673</f>
        <v>0</v>
      </c>
      <c r="C3673" s="14">
        <f>'CLZ Pr'!H3673</f>
        <v>0</v>
      </c>
      <c r="D3673">
        <f>'CLZ Pr'!W3673</f>
        <v>0</v>
      </c>
      <c r="E3673">
        <f>'CLZ Pr'!B3673</f>
        <v>0</v>
      </c>
      <c r="F3673">
        <f>'CLZ Pr'!N3673</f>
        <v>0</v>
      </c>
      <c r="G3673">
        <f>'CLZ Pr'!X3673</f>
        <v>0</v>
      </c>
      <c r="H3673">
        <f>'CLZ Pr'!E3673</f>
        <v>0</v>
      </c>
      <c r="I3673">
        <f>'CLZ Pr'!U3673</f>
        <v>0</v>
      </c>
    </row>
    <row r="3674" spans="1:9">
      <c r="A3674" s="13" t="str">
        <f>IF('CLZ Pr'!C3674 = "", "", 'CLZ Pr'!C3674)</f>
        <v/>
      </c>
      <c r="B3674">
        <f>'CLZ Pr'!O3674</f>
        <v>0</v>
      </c>
      <c r="C3674" s="14">
        <f>'CLZ Pr'!H3674</f>
        <v>0</v>
      </c>
      <c r="D3674">
        <f>'CLZ Pr'!W3674</f>
        <v>0</v>
      </c>
      <c r="E3674">
        <f>'CLZ Pr'!B3674</f>
        <v>0</v>
      </c>
      <c r="F3674">
        <f>'CLZ Pr'!N3674</f>
        <v>0</v>
      </c>
      <c r="G3674">
        <f>'CLZ Pr'!X3674</f>
        <v>0</v>
      </c>
      <c r="H3674">
        <f>'CLZ Pr'!E3674</f>
        <v>0</v>
      </c>
      <c r="I3674">
        <f>'CLZ Pr'!U3674</f>
        <v>0</v>
      </c>
    </row>
    <row r="3675" spans="1:9">
      <c r="A3675" s="13" t="str">
        <f>IF('CLZ Pr'!C3675 = "", "", 'CLZ Pr'!C3675)</f>
        <v/>
      </c>
      <c r="B3675">
        <f>'CLZ Pr'!O3675</f>
        <v>0</v>
      </c>
      <c r="C3675" s="14">
        <f>'CLZ Pr'!H3675</f>
        <v>0</v>
      </c>
      <c r="D3675">
        <f>'CLZ Pr'!W3675</f>
        <v>0</v>
      </c>
      <c r="E3675">
        <f>'CLZ Pr'!B3675</f>
        <v>0</v>
      </c>
      <c r="F3675">
        <f>'CLZ Pr'!N3675</f>
        <v>0</v>
      </c>
      <c r="G3675">
        <f>'CLZ Pr'!X3675</f>
        <v>0</v>
      </c>
      <c r="H3675">
        <f>'CLZ Pr'!E3675</f>
        <v>0</v>
      </c>
      <c r="I3675">
        <f>'CLZ Pr'!U3675</f>
        <v>0</v>
      </c>
    </row>
    <row r="3676" spans="1:9">
      <c r="A3676" s="13" t="str">
        <f>IF('CLZ Pr'!C3676 = "", "", 'CLZ Pr'!C3676)</f>
        <v/>
      </c>
      <c r="B3676">
        <f>'CLZ Pr'!O3676</f>
        <v>0</v>
      </c>
      <c r="C3676" s="14">
        <f>'CLZ Pr'!H3676</f>
        <v>0</v>
      </c>
      <c r="D3676">
        <f>'CLZ Pr'!W3676</f>
        <v>0</v>
      </c>
      <c r="E3676">
        <f>'CLZ Pr'!B3676</f>
        <v>0</v>
      </c>
      <c r="F3676">
        <f>'CLZ Pr'!N3676</f>
        <v>0</v>
      </c>
      <c r="G3676">
        <f>'CLZ Pr'!X3676</f>
        <v>0</v>
      </c>
      <c r="H3676">
        <f>'CLZ Pr'!E3676</f>
        <v>0</v>
      </c>
      <c r="I3676">
        <f>'CLZ Pr'!U3676</f>
        <v>0</v>
      </c>
    </row>
    <row r="3677" spans="1:9">
      <c r="A3677" s="13" t="str">
        <f>IF('CLZ Pr'!C3677 = "", "", 'CLZ Pr'!C3677)</f>
        <v/>
      </c>
      <c r="B3677">
        <f>'CLZ Pr'!O3677</f>
        <v>0</v>
      </c>
      <c r="C3677" s="14">
        <f>'CLZ Pr'!H3677</f>
        <v>0</v>
      </c>
      <c r="D3677">
        <f>'CLZ Pr'!W3677</f>
        <v>0</v>
      </c>
      <c r="E3677">
        <f>'CLZ Pr'!B3677</f>
        <v>0</v>
      </c>
      <c r="F3677">
        <f>'CLZ Pr'!N3677</f>
        <v>0</v>
      </c>
      <c r="G3677">
        <f>'CLZ Pr'!X3677</f>
        <v>0</v>
      </c>
      <c r="H3677">
        <f>'CLZ Pr'!E3677</f>
        <v>0</v>
      </c>
      <c r="I3677">
        <f>'CLZ Pr'!U3677</f>
        <v>0</v>
      </c>
    </row>
    <row r="3678" spans="1:9">
      <c r="A3678" s="13" t="str">
        <f>IF('CLZ Pr'!C3678 = "", "", 'CLZ Pr'!C3678)</f>
        <v/>
      </c>
      <c r="B3678">
        <f>'CLZ Pr'!O3678</f>
        <v>0</v>
      </c>
      <c r="C3678" s="14">
        <f>'CLZ Pr'!H3678</f>
        <v>0</v>
      </c>
      <c r="D3678">
        <f>'CLZ Pr'!W3678</f>
        <v>0</v>
      </c>
      <c r="E3678">
        <f>'CLZ Pr'!B3678</f>
        <v>0</v>
      </c>
      <c r="F3678">
        <f>'CLZ Pr'!N3678</f>
        <v>0</v>
      </c>
      <c r="G3678">
        <f>'CLZ Pr'!X3678</f>
        <v>0</v>
      </c>
      <c r="H3678">
        <f>'CLZ Pr'!E3678</f>
        <v>0</v>
      </c>
      <c r="I3678">
        <f>'CLZ Pr'!U3678</f>
        <v>0</v>
      </c>
    </row>
    <row r="3679" spans="1:9">
      <c r="A3679" s="13" t="str">
        <f>IF('CLZ Pr'!C3679 = "", "", 'CLZ Pr'!C3679)</f>
        <v/>
      </c>
      <c r="B3679">
        <f>'CLZ Pr'!O3679</f>
        <v>0</v>
      </c>
      <c r="C3679" s="14">
        <f>'CLZ Pr'!H3679</f>
        <v>0</v>
      </c>
      <c r="D3679">
        <f>'CLZ Pr'!W3679</f>
        <v>0</v>
      </c>
      <c r="E3679">
        <f>'CLZ Pr'!B3679</f>
        <v>0</v>
      </c>
      <c r="F3679">
        <f>'CLZ Pr'!N3679</f>
        <v>0</v>
      </c>
      <c r="G3679">
        <f>'CLZ Pr'!X3679</f>
        <v>0</v>
      </c>
      <c r="H3679">
        <f>'CLZ Pr'!E3679</f>
        <v>0</v>
      </c>
      <c r="I3679">
        <f>'CLZ Pr'!U3679</f>
        <v>0</v>
      </c>
    </row>
    <row r="3680" spans="1:9">
      <c r="A3680" s="13" t="str">
        <f>IF('CLZ Pr'!C3680 = "", "", 'CLZ Pr'!C3680)</f>
        <v/>
      </c>
      <c r="B3680">
        <f>'CLZ Pr'!O3680</f>
        <v>0</v>
      </c>
      <c r="C3680" s="14">
        <f>'CLZ Pr'!H3680</f>
        <v>0</v>
      </c>
      <c r="D3680">
        <f>'CLZ Pr'!W3680</f>
        <v>0</v>
      </c>
      <c r="E3680">
        <f>'CLZ Pr'!B3680</f>
        <v>0</v>
      </c>
      <c r="F3680">
        <f>'CLZ Pr'!N3680</f>
        <v>0</v>
      </c>
      <c r="G3680">
        <f>'CLZ Pr'!X3680</f>
        <v>0</v>
      </c>
      <c r="H3680">
        <f>'CLZ Pr'!E3680</f>
        <v>0</v>
      </c>
      <c r="I3680">
        <f>'CLZ Pr'!U3680</f>
        <v>0</v>
      </c>
    </row>
    <row r="3681" spans="1:9">
      <c r="A3681" s="13" t="str">
        <f>IF('CLZ Pr'!C3681 = "", "", 'CLZ Pr'!C3681)</f>
        <v/>
      </c>
      <c r="B3681">
        <f>'CLZ Pr'!O3681</f>
        <v>0</v>
      </c>
      <c r="C3681" s="14">
        <f>'CLZ Pr'!H3681</f>
        <v>0</v>
      </c>
      <c r="D3681">
        <f>'CLZ Pr'!W3681</f>
        <v>0</v>
      </c>
      <c r="E3681">
        <f>'CLZ Pr'!B3681</f>
        <v>0</v>
      </c>
      <c r="F3681">
        <f>'CLZ Pr'!N3681</f>
        <v>0</v>
      </c>
      <c r="G3681">
        <f>'CLZ Pr'!X3681</f>
        <v>0</v>
      </c>
      <c r="H3681">
        <f>'CLZ Pr'!E3681</f>
        <v>0</v>
      </c>
      <c r="I3681">
        <f>'CLZ Pr'!U3681</f>
        <v>0</v>
      </c>
    </row>
    <row r="3682" spans="1:9">
      <c r="A3682" s="13" t="str">
        <f>IF('CLZ Pr'!C3682 = "", "", 'CLZ Pr'!C3682)</f>
        <v/>
      </c>
      <c r="B3682">
        <f>'CLZ Pr'!O3682</f>
        <v>0</v>
      </c>
      <c r="C3682" s="14">
        <f>'CLZ Pr'!H3682</f>
        <v>0</v>
      </c>
      <c r="D3682">
        <f>'CLZ Pr'!W3682</f>
        <v>0</v>
      </c>
      <c r="E3682">
        <f>'CLZ Pr'!B3682</f>
        <v>0</v>
      </c>
      <c r="F3682">
        <f>'CLZ Pr'!N3682</f>
        <v>0</v>
      </c>
      <c r="G3682">
        <f>'CLZ Pr'!X3682</f>
        <v>0</v>
      </c>
      <c r="H3682">
        <f>'CLZ Pr'!E3682</f>
        <v>0</v>
      </c>
      <c r="I3682">
        <f>'CLZ Pr'!U3682</f>
        <v>0</v>
      </c>
    </row>
    <row r="3683" spans="1:9">
      <c r="A3683" s="13" t="str">
        <f>IF('CLZ Pr'!C3683 = "", "", 'CLZ Pr'!C3683)</f>
        <v/>
      </c>
      <c r="B3683">
        <f>'CLZ Pr'!O3683</f>
        <v>0</v>
      </c>
      <c r="C3683" s="14">
        <f>'CLZ Pr'!H3683</f>
        <v>0</v>
      </c>
      <c r="D3683">
        <f>'CLZ Pr'!W3683</f>
        <v>0</v>
      </c>
      <c r="E3683">
        <f>'CLZ Pr'!B3683</f>
        <v>0</v>
      </c>
      <c r="F3683">
        <f>'CLZ Pr'!N3683</f>
        <v>0</v>
      </c>
      <c r="G3683">
        <f>'CLZ Pr'!X3683</f>
        <v>0</v>
      </c>
      <c r="H3683">
        <f>'CLZ Pr'!E3683</f>
        <v>0</v>
      </c>
      <c r="I3683">
        <f>'CLZ Pr'!U3683</f>
        <v>0</v>
      </c>
    </row>
    <row r="3684" spans="1:9">
      <c r="A3684" s="13" t="str">
        <f>IF('CLZ Pr'!C3684 = "", "", 'CLZ Pr'!C3684)</f>
        <v/>
      </c>
      <c r="B3684">
        <f>'CLZ Pr'!O3684</f>
        <v>0</v>
      </c>
      <c r="C3684" s="14">
        <f>'CLZ Pr'!H3684</f>
        <v>0</v>
      </c>
      <c r="D3684">
        <f>'CLZ Pr'!W3684</f>
        <v>0</v>
      </c>
      <c r="E3684">
        <f>'CLZ Pr'!B3684</f>
        <v>0</v>
      </c>
      <c r="F3684">
        <f>'CLZ Pr'!N3684</f>
        <v>0</v>
      </c>
      <c r="G3684">
        <f>'CLZ Pr'!X3684</f>
        <v>0</v>
      </c>
      <c r="H3684">
        <f>'CLZ Pr'!E3684</f>
        <v>0</v>
      </c>
      <c r="I3684">
        <f>'CLZ Pr'!U3684</f>
        <v>0</v>
      </c>
    </row>
    <row r="3685" spans="1:9">
      <c r="A3685" s="13" t="str">
        <f>IF('CLZ Pr'!C3685 = "", "", 'CLZ Pr'!C3685)</f>
        <v/>
      </c>
      <c r="B3685">
        <f>'CLZ Pr'!O3685</f>
        <v>0</v>
      </c>
      <c r="C3685" s="14">
        <f>'CLZ Pr'!H3685</f>
        <v>0</v>
      </c>
      <c r="D3685">
        <f>'CLZ Pr'!W3685</f>
        <v>0</v>
      </c>
      <c r="E3685">
        <f>'CLZ Pr'!B3685</f>
        <v>0</v>
      </c>
      <c r="F3685">
        <f>'CLZ Pr'!N3685</f>
        <v>0</v>
      </c>
      <c r="G3685">
        <f>'CLZ Pr'!X3685</f>
        <v>0</v>
      </c>
      <c r="H3685">
        <f>'CLZ Pr'!E3685</f>
        <v>0</v>
      </c>
      <c r="I3685">
        <f>'CLZ Pr'!U3685</f>
        <v>0</v>
      </c>
    </row>
    <row r="3686" spans="1:9">
      <c r="A3686" s="13" t="str">
        <f>IF('CLZ Pr'!C3686 = "", "", 'CLZ Pr'!C3686)</f>
        <v/>
      </c>
      <c r="B3686">
        <f>'CLZ Pr'!O3686</f>
        <v>0</v>
      </c>
      <c r="C3686" s="14">
        <f>'CLZ Pr'!H3686</f>
        <v>0</v>
      </c>
      <c r="D3686">
        <f>'CLZ Pr'!W3686</f>
        <v>0</v>
      </c>
      <c r="E3686">
        <f>'CLZ Pr'!B3686</f>
        <v>0</v>
      </c>
      <c r="F3686">
        <f>'CLZ Pr'!N3686</f>
        <v>0</v>
      </c>
      <c r="G3686">
        <f>'CLZ Pr'!X3686</f>
        <v>0</v>
      </c>
      <c r="H3686">
        <f>'CLZ Pr'!E3686</f>
        <v>0</v>
      </c>
      <c r="I3686">
        <f>'CLZ Pr'!U3686</f>
        <v>0</v>
      </c>
    </row>
    <row r="3687" spans="1:9">
      <c r="A3687" s="13" t="str">
        <f>IF('CLZ Pr'!C3687 = "", "", 'CLZ Pr'!C3687)</f>
        <v/>
      </c>
      <c r="B3687">
        <f>'CLZ Pr'!O3687</f>
        <v>0</v>
      </c>
      <c r="C3687" s="14">
        <f>'CLZ Pr'!H3687</f>
        <v>0</v>
      </c>
      <c r="D3687">
        <f>'CLZ Pr'!W3687</f>
        <v>0</v>
      </c>
      <c r="E3687">
        <f>'CLZ Pr'!B3687</f>
        <v>0</v>
      </c>
      <c r="F3687">
        <f>'CLZ Pr'!N3687</f>
        <v>0</v>
      </c>
      <c r="G3687">
        <f>'CLZ Pr'!X3687</f>
        <v>0</v>
      </c>
      <c r="H3687">
        <f>'CLZ Pr'!E3687</f>
        <v>0</v>
      </c>
      <c r="I3687">
        <f>'CLZ Pr'!U3687</f>
        <v>0</v>
      </c>
    </row>
    <row r="3688" spans="1:9">
      <c r="A3688" s="13" t="str">
        <f>IF('CLZ Pr'!C3688 = "", "", 'CLZ Pr'!C3688)</f>
        <v/>
      </c>
      <c r="B3688">
        <f>'CLZ Pr'!O3688</f>
        <v>0</v>
      </c>
      <c r="C3688" s="14">
        <f>'CLZ Pr'!H3688</f>
        <v>0</v>
      </c>
      <c r="D3688">
        <f>'CLZ Pr'!W3688</f>
        <v>0</v>
      </c>
      <c r="E3688">
        <f>'CLZ Pr'!B3688</f>
        <v>0</v>
      </c>
      <c r="F3688">
        <f>'CLZ Pr'!N3688</f>
        <v>0</v>
      </c>
      <c r="G3688">
        <f>'CLZ Pr'!X3688</f>
        <v>0</v>
      </c>
      <c r="H3688">
        <f>'CLZ Pr'!E3688</f>
        <v>0</v>
      </c>
      <c r="I3688">
        <f>'CLZ Pr'!U3688</f>
        <v>0</v>
      </c>
    </row>
    <row r="3689" spans="1:9">
      <c r="A3689" s="13" t="str">
        <f>IF('CLZ Pr'!C3689 = "", "", 'CLZ Pr'!C3689)</f>
        <v/>
      </c>
      <c r="B3689">
        <f>'CLZ Pr'!O3689</f>
        <v>0</v>
      </c>
      <c r="C3689" s="14">
        <f>'CLZ Pr'!H3689</f>
        <v>0</v>
      </c>
      <c r="D3689">
        <f>'CLZ Pr'!W3689</f>
        <v>0</v>
      </c>
      <c r="E3689">
        <f>'CLZ Pr'!B3689</f>
        <v>0</v>
      </c>
      <c r="F3689">
        <f>'CLZ Pr'!N3689</f>
        <v>0</v>
      </c>
      <c r="G3689">
        <f>'CLZ Pr'!X3689</f>
        <v>0</v>
      </c>
      <c r="H3689">
        <f>'CLZ Pr'!E3689</f>
        <v>0</v>
      </c>
      <c r="I3689">
        <f>'CLZ Pr'!U3689</f>
        <v>0</v>
      </c>
    </row>
    <row r="3690" spans="1:9">
      <c r="A3690" s="13" t="str">
        <f>IF('CLZ Pr'!C3690 = "", "", 'CLZ Pr'!C3690)</f>
        <v/>
      </c>
      <c r="B3690">
        <f>'CLZ Pr'!O3690</f>
        <v>0</v>
      </c>
      <c r="C3690" s="14">
        <f>'CLZ Pr'!H3690</f>
        <v>0</v>
      </c>
      <c r="D3690">
        <f>'CLZ Pr'!W3690</f>
        <v>0</v>
      </c>
      <c r="E3690">
        <f>'CLZ Pr'!B3690</f>
        <v>0</v>
      </c>
      <c r="F3690">
        <f>'CLZ Pr'!N3690</f>
        <v>0</v>
      </c>
      <c r="G3690">
        <f>'CLZ Pr'!X3690</f>
        <v>0</v>
      </c>
      <c r="H3690">
        <f>'CLZ Pr'!E3690</f>
        <v>0</v>
      </c>
      <c r="I3690">
        <f>'CLZ Pr'!U3690</f>
        <v>0</v>
      </c>
    </row>
    <row r="3691" spans="1:9">
      <c r="A3691" s="13" t="str">
        <f>IF('CLZ Pr'!C3691 = "", "", 'CLZ Pr'!C3691)</f>
        <v/>
      </c>
      <c r="B3691">
        <f>'CLZ Pr'!O3691</f>
        <v>0</v>
      </c>
      <c r="C3691" s="14">
        <f>'CLZ Pr'!H3691</f>
        <v>0</v>
      </c>
      <c r="D3691">
        <f>'CLZ Pr'!W3691</f>
        <v>0</v>
      </c>
      <c r="E3691">
        <f>'CLZ Pr'!B3691</f>
        <v>0</v>
      </c>
      <c r="F3691">
        <f>'CLZ Pr'!N3691</f>
        <v>0</v>
      </c>
      <c r="G3691">
        <f>'CLZ Pr'!X3691</f>
        <v>0</v>
      </c>
      <c r="H3691">
        <f>'CLZ Pr'!E3691</f>
        <v>0</v>
      </c>
      <c r="I3691">
        <f>'CLZ Pr'!U3691</f>
        <v>0</v>
      </c>
    </row>
    <row r="3692" spans="1:9">
      <c r="A3692" s="13" t="str">
        <f>IF('CLZ Pr'!C3692 = "", "", 'CLZ Pr'!C3692)</f>
        <v/>
      </c>
      <c r="B3692">
        <f>'CLZ Pr'!O3692</f>
        <v>0</v>
      </c>
      <c r="C3692" s="14">
        <f>'CLZ Pr'!H3692</f>
        <v>0</v>
      </c>
      <c r="D3692">
        <f>'CLZ Pr'!W3692</f>
        <v>0</v>
      </c>
      <c r="E3692">
        <f>'CLZ Pr'!B3692</f>
        <v>0</v>
      </c>
      <c r="F3692">
        <f>'CLZ Pr'!N3692</f>
        <v>0</v>
      </c>
      <c r="G3692">
        <f>'CLZ Pr'!X3692</f>
        <v>0</v>
      </c>
      <c r="H3692">
        <f>'CLZ Pr'!E3692</f>
        <v>0</v>
      </c>
      <c r="I3692">
        <f>'CLZ Pr'!U3692</f>
        <v>0</v>
      </c>
    </row>
    <row r="3693" spans="1:9">
      <c r="A3693" s="13" t="str">
        <f>IF('CLZ Pr'!C3693 = "", "", 'CLZ Pr'!C3693)</f>
        <v/>
      </c>
      <c r="B3693">
        <f>'CLZ Pr'!O3693</f>
        <v>0</v>
      </c>
      <c r="C3693" s="14">
        <f>'CLZ Pr'!H3693</f>
        <v>0</v>
      </c>
      <c r="D3693">
        <f>'CLZ Pr'!W3693</f>
        <v>0</v>
      </c>
      <c r="E3693">
        <f>'CLZ Pr'!B3693</f>
        <v>0</v>
      </c>
      <c r="F3693">
        <f>'CLZ Pr'!N3693</f>
        <v>0</v>
      </c>
      <c r="G3693">
        <f>'CLZ Pr'!X3693</f>
        <v>0</v>
      </c>
      <c r="H3693">
        <f>'CLZ Pr'!E3693</f>
        <v>0</v>
      </c>
      <c r="I3693">
        <f>'CLZ Pr'!U3693</f>
        <v>0</v>
      </c>
    </row>
    <row r="3694" spans="1:9">
      <c r="A3694" s="13" t="str">
        <f>IF('CLZ Pr'!C3694 = "", "", 'CLZ Pr'!C3694)</f>
        <v/>
      </c>
      <c r="B3694">
        <f>'CLZ Pr'!O3694</f>
        <v>0</v>
      </c>
      <c r="C3694" s="14">
        <f>'CLZ Pr'!H3694</f>
        <v>0</v>
      </c>
      <c r="D3694">
        <f>'CLZ Pr'!W3694</f>
        <v>0</v>
      </c>
      <c r="E3694">
        <f>'CLZ Pr'!B3694</f>
        <v>0</v>
      </c>
      <c r="F3694">
        <f>'CLZ Pr'!N3694</f>
        <v>0</v>
      </c>
      <c r="G3694">
        <f>'CLZ Pr'!X3694</f>
        <v>0</v>
      </c>
      <c r="H3694">
        <f>'CLZ Pr'!E3694</f>
        <v>0</v>
      </c>
      <c r="I3694">
        <f>'CLZ Pr'!U3694</f>
        <v>0</v>
      </c>
    </row>
    <row r="3695" spans="1:9">
      <c r="A3695" s="13" t="str">
        <f>IF('CLZ Pr'!C3695 = "", "", 'CLZ Pr'!C3695)</f>
        <v/>
      </c>
      <c r="B3695">
        <f>'CLZ Pr'!O3695</f>
        <v>0</v>
      </c>
      <c r="C3695" s="14">
        <f>'CLZ Pr'!H3695</f>
        <v>0</v>
      </c>
      <c r="D3695">
        <f>'CLZ Pr'!W3695</f>
        <v>0</v>
      </c>
      <c r="E3695">
        <f>'CLZ Pr'!B3695</f>
        <v>0</v>
      </c>
      <c r="F3695">
        <f>'CLZ Pr'!N3695</f>
        <v>0</v>
      </c>
      <c r="G3695">
        <f>'CLZ Pr'!X3695</f>
        <v>0</v>
      </c>
      <c r="H3695">
        <f>'CLZ Pr'!E3695</f>
        <v>0</v>
      </c>
      <c r="I3695">
        <f>'CLZ Pr'!U3695</f>
        <v>0</v>
      </c>
    </row>
    <row r="3696" spans="1:9">
      <c r="A3696" s="13" t="str">
        <f>IF('CLZ Pr'!C3696 = "", "", 'CLZ Pr'!C3696)</f>
        <v/>
      </c>
      <c r="B3696">
        <f>'CLZ Pr'!O3696</f>
        <v>0</v>
      </c>
      <c r="C3696" s="14">
        <f>'CLZ Pr'!H3696</f>
        <v>0</v>
      </c>
      <c r="D3696">
        <f>'CLZ Pr'!W3696</f>
        <v>0</v>
      </c>
      <c r="E3696">
        <f>'CLZ Pr'!B3696</f>
        <v>0</v>
      </c>
      <c r="F3696">
        <f>'CLZ Pr'!N3696</f>
        <v>0</v>
      </c>
      <c r="G3696">
        <f>'CLZ Pr'!X3696</f>
        <v>0</v>
      </c>
      <c r="H3696">
        <f>'CLZ Pr'!E3696</f>
        <v>0</v>
      </c>
      <c r="I3696">
        <f>'CLZ Pr'!U3696</f>
        <v>0</v>
      </c>
    </row>
    <row r="3697" spans="1:9">
      <c r="A3697" s="13" t="str">
        <f>IF('CLZ Pr'!C3697 = "", "", 'CLZ Pr'!C3697)</f>
        <v/>
      </c>
      <c r="B3697">
        <f>'CLZ Pr'!O3697</f>
        <v>0</v>
      </c>
      <c r="C3697" s="14">
        <f>'CLZ Pr'!H3697</f>
        <v>0</v>
      </c>
      <c r="D3697">
        <f>'CLZ Pr'!W3697</f>
        <v>0</v>
      </c>
      <c r="E3697">
        <f>'CLZ Pr'!B3697</f>
        <v>0</v>
      </c>
      <c r="F3697">
        <f>'CLZ Pr'!N3697</f>
        <v>0</v>
      </c>
      <c r="G3697">
        <f>'CLZ Pr'!X3697</f>
        <v>0</v>
      </c>
      <c r="H3697">
        <f>'CLZ Pr'!E3697</f>
        <v>0</v>
      </c>
      <c r="I3697">
        <f>'CLZ Pr'!U3697</f>
        <v>0</v>
      </c>
    </row>
    <row r="3698" spans="1:9">
      <c r="A3698" s="13" t="str">
        <f>IF('CLZ Pr'!C3698 = "", "", 'CLZ Pr'!C3698)</f>
        <v/>
      </c>
      <c r="B3698">
        <f>'CLZ Pr'!O3698</f>
        <v>0</v>
      </c>
      <c r="C3698" s="14">
        <f>'CLZ Pr'!H3698</f>
        <v>0</v>
      </c>
      <c r="D3698">
        <f>'CLZ Pr'!W3698</f>
        <v>0</v>
      </c>
      <c r="E3698">
        <f>'CLZ Pr'!B3698</f>
        <v>0</v>
      </c>
      <c r="F3698">
        <f>'CLZ Pr'!N3698</f>
        <v>0</v>
      </c>
      <c r="G3698">
        <f>'CLZ Pr'!X3698</f>
        <v>0</v>
      </c>
      <c r="H3698">
        <f>'CLZ Pr'!E3698</f>
        <v>0</v>
      </c>
      <c r="I3698">
        <f>'CLZ Pr'!U3698</f>
        <v>0</v>
      </c>
    </row>
    <row r="3699" spans="1:9">
      <c r="A3699" s="13" t="str">
        <f>IF('CLZ Pr'!C3699 = "", "", 'CLZ Pr'!C3699)</f>
        <v/>
      </c>
      <c r="B3699">
        <f>'CLZ Pr'!O3699</f>
        <v>0</v>
      </c>
      <c r="C3699" s="14">
        <f>'CLZ Pr'!H3699</f>
        <v>0</v>
      </c>
      <c r="D3699">
        <f>'CLZ Pr'!W3699</f>
        <v>0</v>
      </c>
      <c r="E3699">
        <f>'CLZ Pr'!B3699</f>
        <v>0</v>
      </c>
      <c r="F3699">
        <f>'CLZ Pr'!N3699</f>
        <v>0</v>
      </c>
      <c r="G3699">
        <f>'CLZ Pr'!X3699</f>
        <v>0</v>
      </c>
      <c r="H3699">
        <f>'CLZ Pr'!E3699</f>
        <v>0</v>
      </c>
      <c r="I3699">
        <f>'CLZ Pr'!U3699</f>
        <v>0</v>
      </c>
    </row>
    <row r="3700" spans="1:9">
      <c r="A3700" s="13" t="str">
        <f>IF('CLZ Pr'!C3700 = "", "", 'CLZ Pr'!C3700)</f>
        <v/>
      </c>
      <c r="B3700">
        <f>'CLZ Pr'!O3700</f>
        <v>0</v>
      </c>
      <c r="C3700" s="14">
        <f>'CLZ Pr'!H3700</f>
        <v>0</v>
      </c>
      <c r="D3700">
        <f>'CLZ Pr'!W3700</f>
        <v>0</v>
      </c>
      <c r="E3700">
        <f>'CLZ Pr'!B3700</f>
        <v>0</v>
      </c>
      <c r="F3700">
        <f>'CLZ Pr'!N3700</f>
        <v>0</v>
      </c>
      <c r="G3700">
        <f>'CLZ Pr'!X3700</f>
        <v>0</v>
      </c>
      <c r="H3700">
        <f>'CLZ Pr'!E3700</f>
        <v>0</v>
      </c>
      <c r="I3700">
        <f>'CLZ Pr'!U3700</f>
        <v>0</v>
      </c>
    </row>
    <row r="3701" spans="1:9">
      <c r="A3701" s="13" t="str">
        <f>IF('CLZ Pr'!C3701 = "", "", 'CLZ Pr'!C3701)</f>
        <v/>
      </c>
      <c r="B3701">
        <f>'CLZ Pr'!O3701</f>
        <v>0</v>
      </c>
      <c r="C3701" s="14">
        <f>'CLZ Pr'!H3701</f>
        <v>0</v>
      </c>
      <c r="D3701">
        <f>'CLZ Pr'!W3701</f>
        <v>0</v>
      </c>
      <c r="E3701">
        <f>'CLZ Pr'!B3701</f>
        <v>0</v>
      </c>
      <c r="F3701">
        <f>'CLZ Pr'!N3701</f>
        <v>0</v>
      </c>
      <c r="G3701">
        <f>'CLZ Pr'!X3701</f>
        <v>0</v>
      </c>
      <c r="H3701">
        <f>'CLZ Pr'!E3701</f>
        <v>0</v>
      </c>
      <c r="I3701">
        <f>'CLZ Pr'!U3701</f>
        <v>0</v>
      </c>
    </row>
    <row r="3702" spans="1:9">
      <c r="A3702" s="13" t="str">
        <f>IF('CLZ Pr'!C3702 = "", "", 'CLZ Pr'!C3702)</f>
        <v/>
      </c>
      <c r="B3702">
        <f>'CLZ Pr'!O3702</f>
        <v>0</v>
      </c>
      <c r="C3702" s="14">
        <f>'CLZ Pr'!H3702</f>
        <v>0</v>
      </c>
      <c r="D3702">
        <f>'CLZ Pr'!W3702</f>
        <v>0</v>
      </c>
      <c r="E3702">
        <f>'CLZ Pr'!B3702</f>
        <v>0</v>
      </c>
      <c r="F3702">
        <f>'CLZ Pr'!N3702</f>
        <v>0</v>
      </c>
      <c r="G3702">
        <f>'CLZ Pr'!X3702</f>
        <v>0</v>
      </c>
      <c r="H3702">
        <f>'CLZ Pr'!E3702</f>
        <v>0</v>
      </c>
      <c r="I3702">
        <f>'CLZ Pr'!U3702</f>
        <v>0</v>
      </c>
    </row>
    <row r="3703" spans="1:9">
      <c r="A3703" s="13" t="str">
        <f>IF('CLZ Pr'!C3703 = "", "", 'CLZ Pr'!C3703)</f>
        <v/>
      </c>
      <c r="B3703">
        <f>'CLZ Pr'!O3703</f>
        <v>0</v>
      </c>
      <c r="C3703" s="14">
        <f>'CLZ Pr'!H3703</f>
        <v>0</v>
      </c>
      <c r="D3703">
        <f>'CLZ Pr'!W3703</f>
        <v>0</v>
      </c>
      <c r="E3703">
        <f>'CLZ Pr'!B3703</f>
        <v>0</v>
      </c>
      <c r="F3703">
        <f>'CLZ Pr'!N3703</f>
        <v>0</v>
      </c>
      <c r="G3703">
        <f>'CLZ Pr'!X3703</f>
        <v>0</v>
      </c>
      <c r="H3703">
        <f>'CLZ Pr'!E3703</f>
        <v>0</v>
      </c>
      <c r="I3703">
        <f>'CLZ Pr'!U3703</f>
        <v>0</v>
      </c>
    </row>
    <row r="3704" spans="1:9">
      <c r="A3704" s="13" t="str">
        <f>IF('CLZ Pr'!C3704 = "", "", 'CLZ Pr'!C3704)</f>
        <v/>
      </c>
      <c r="B3704">
        <f>'CLZ Pr'!O3704</f>
        <v>0</v>
      </c>
      <c r="C3704" s="14">
        <f>'CLZ Pr'!H3704</f>
        <v>0</v>
      </c>
      <c r="D3704">
        <f>'CLZ Pr'!W3704</f>
        <v>0</v>
      </c>
      <c r="E3704">
        <f>'CLZ Pr'!B3704</f>
        <v>0</v>
      </c>
      <c r="F3704">
        <f>'CLZ Pr'!N3704</f>
        <v>0</v>
      </c>
      <c r="G3704">
        <f>'CLZ Pr'!X3704</f>
        <v>0</v>
      </c>
      <c r="H3704">
        <f>'CLZ Pr'!E3704</f>
        <v>0</v>
      </c>
      <c r="I3704">
        <f>'CLZ Pr'!U3704</f>
        <v>0</v>
      </c>
    </row>
    <row r="3705" spans="1:9">
      <c r="A3705" s="13" t="str">
        <f>IF('CLZ Pr'!C3705 = "", "", 'CLZ Pr'!C3705)</f>
        <v/>
      </c>
      <c r="B3705">
        <f>'CLZ Pr'!O3705</f>
        <v>0</v>
      </c>
      <c r="C3705" s="14">
        <f>'CLZ Pr'!H3705</f>
        <v>0</v>
      </c>
      <c r="D3705">
        <f>'CLZ Pr'!W3705</f>
        <v>0</v>
      </c>
      <c r="E3705">
        <f>'CLZ Pr'!B3705</f>
        <v>0</v>
      </c>
      <c r="F3705">
        <f>'CLZ Pr'!N3705</f>
        <v>0</v>
      </c>
      <c r="G3705">
        <f>'CLZ Pr'!X3705</f>
        <v>0</v>
      </c>
      <c r="H3705">
        <f>'CLZ Pr'!E3705</f>
        <v>0</v>
      </c>
      <c r="I3705">
        <f>'CLZ Pr'!U3705</f>
        <v>0</v>
      </c>
    </row>
    <row r="3706" spans="1:9">
      <c r="A3706" s="13" t="str">
        <f>IF('CLZ Pr'!C3706 = "", "", 'CLZ Pr'!C3706)</f>
        <v/>
      </c>
      <c r="B3706">
        <f>'CLZ Pr'!O3706</f>
        <v>0</v>
      </c>
      <c r="C3706" s="14">
        <f>'CLZ Pr'!H3706</f>
        <v>0</v>
      </c>
      <c r="D3706">
        <f>'CLZ Pr'!W3706</f>
        <v>0</v>
      </c>
      <c r="E3706">
        <f>'CLZ Pr'!B3706</f>
        <v>0</v>
      </c>
      <c r="F3706">
        <f>'CLZ Pr'!N3706</f>
        <v>0</v>
      </c>
      <c r="G3706">
        <f>'CLZ Pr'!X3706</f>
        <v>0</v>
      </c>
      <c r="H3706">
        <f>'CLZ Pr'!E3706</f>
        <v>0</v>
      </c>
      <c r="I3706">
        <f>'CLZ Pr'!U3706</f>
        <v>0</v>
      </c>
    </row>
    <row r="3707" spans="1:9">
      <c r="A3707" s="13" t="str">
        <f>IF('CLZ Pr'!C3707 = "", "", 'CLZ Pr'!C3707)</f>
        <v/>
      </c>
      <c r="B3707">
        <f>'CLZ Pr'!O3707</f>
        <v>0</v>
      </c>
      <c r="C3707" s="14">
        <f>'CLZ Pr'!H3707</f>
        <v>0</v>
      </c>
      <c r="D3707">
        <f>'CLZ Pr'!W3707</f>
        <v>0</v>
      </c>
      <c r="E3707">
        <f>'CLZ Pr'!B3707</f>
        <v>0</v>
      </c>
      <c r="F3707">
        <f>'CLZ Pr'!N3707</f>
        <v>0</v>
      </c>
      <c r="G3707">
        <f>'CLZ Pr'!X3707</f>
        <v>0</v>
      </c>
      <c r="H3707">
        <f>'CLZ Pr'!E3707</f>
        <v>0</v>
      </c>
      <c r="I3707">
        <f>'CLZ Pr'!U3707</f>
        <v>0</v>
      </c>
    </row>
    <row r="3708" spans="1:9">
      <c r="A3708" s="13" t="str">
        <f>IF('CLZ Pr'!C3708 = "", "", 'CLZ Pr'!C3708)</f>
        <v/>
      </c>
      <c r="B3708">
        <f>'CLZ Pr'!O3708</f>
        <v>0</v>
      </c>
      <c r="C3708" s="14">
        <f>'CLZ Pr'!H3708</f>
        <v>0</v>
      </c>
      <c r="D3708">
        <f>'CLZ Pr'!W3708</f>
        <v>0</v>
      </c>
      <c r="E3708">
        <f>'CLZ Pr'!B3708</f>
        <v>0</v>
      </c>
      <c r="F3708">
        <f>'CLZ Pr'!N3708</f>
        <v>0</v>
      </c>
      <c r="G3708">
        <f>'CLZ Pr'!X3708</f>
        <v>0</v>
      </c>
      <c r="H3708">
        <f>'CLZ Pr'!E3708</f>
        <v>0</v>
      </c>
      <c r="I3708">
        <f>'CLZ Pr'!U3708</f>
        <v>0</v>
      </c>
    </row>
    <row r="3709" spans="1:9">
      <c r="A3709" s="13" t="str">
        <f>IF('CLZ Pr'!C3709 = "", "", 'CLZ Pr'!C3709)</f>
        <v/>
      </c>
      <c r="B3709">
        <f>'CLZ Pr'!O3709</f>
        <v>0</v>
      </c>
      <c r="C3709" s="14">
        <f>'CLZ Pr'!H3709</f>
        <v>0</v>
      </c>
      <c r="D3709">
        <f>'CLZ Pr'!W3709</f>
        <v>0</v>
      </c>
      <c r="E3709">
        <f>'CLZ Pr'!B3709</f>
        <v>0</v>
      </c>
      <c r="F3709">
        <f>'CLZ Pr'!N3709</f>
        <v>0</v>
      </c>
      <c r="G3709">
        <f>'CLZ Pr'!X3709</f>
        <v>0</v>
      </c>
      <c r="H3709">
        <f>'CLZ Pr'!E3709</f>
        <v>0</v>
      </c>
      <c r="I3709">
        <f>'CLZ Pr'!U3709</f>
        <v>0</v>
      </c>
    </row>
    <row r="3710" spans="1:9">
      <c r="A3710" s="13" t="str">
        <f>IF('CLZ Pr'!C3710 = "", "", 'CLZ Pr'!C3710)</f>
        <v/>
      </c>
      <c r="B3710">
        <f>'CLZ Pr'!O3710</f>
        <v>0</v>
      </c>
      <c r="C3710" s="14">
        <f>'CLZ Pr'!H3710</f>
        <v>0</v>
      </c>
      <c r="D3710">
        <f>'CLZ Pr'!W3710</f>
        <v>0</v>
      </c>
      <c r="E3710">
        <f>'CLZ Pr'!B3710</f>
        <v>0</v>
      </c>
      <c r="F3710">
        <f>'CLZ Pr'!N3710</f>
        <v>0</v>
      </c>
      <c r="G3710">
        <f>'CLZ Pr'!X3710</f>
        <v>0</v>
      </c>
      <c r="H3710">
        <f>'CLZ Pr'!E3710</f>
        <v>0</v>
      </c>
      <c r="I3710">
        <f>'CLZ Pr'!U3710</f>
        <v>0</v>
      </c>
    </row>
    <row r="3711" spans="1:9">
      <c r="A3711" s="13" t="str">
        <f>IF('CLZ Pr'!C3711 = "", "", 'CLZ Pr'!C3711)</f>
        <v/>
      </c>
      <c r="B3711">
        <f>'CLZ Pr'!O3711</f>
        <v>0</v>
      </c>
      <c r="C3711" s="14">
        <f>'CLZ Pr'!H3711</f>
        <v>0</v>
      </c>
      <c r="D3711">
        <f>'CLZ Pr'!W3711</f>
        <v>0</v>
      </c>
      <c r="E3711">
        <f>'CLZ Pr'!B3711</f>
        <v>0</v>
      </c>
      <c r="F3711">
        <f>'CLZ Pr'!N3711</f>
        <v>0</v>
      </c>
      <c r="G3711">
        <f>'CLZ Pr'!X3711</f>
        <v>0</v>
      </c>
      <c r="H3711">
        <f>'CLZ Pr'!E3711</f>
        <v>0</v>
      </c>
      <c r="I3711">
        <f>'CLZ Pr'!U3711</f>
        <v>0</v>
      </c>
    </row>
    <row r="3712" spans="1:9">
      <c r="A3712" s="13" t="str">
        <f>IF('CLZ Pr'!C3712 = "", "", 'CLZ Pr'!C3712)</f>
        <v/>
      </c>
      <c r="B3712">
        <f>'CLZ Pr'!O3712</f>
        <v>0</v>
      </c>
      <c r="C3712" s="14">
        <f>'CLZ Pr'!H3712</f>
        <v>0</v>
      </c>
      <c r="D3712">
        <f>'CLZ Pr'!W3712</f>
        <v>0</v>
      </c>
      <c r="E3712">
        <f>'CLZ Pr'!B3712</f>
        <v>0</v>
      </c>
      <c r="F3712">
        <f>'CLZ Pr'!N3712</f>
        <v>0</v>
      </c>
      <c r="G3712">
        <f>'CLZ Pr'!X3712</f>
        <v>0</v>
      </c>
      <c r="H3712">
        <f>'CLZ Pr'!E3712</f>
        <v>0</v>
      </c>
      <c r="I3712">
        <f>'CLZ Pr'!U3712</f>
        <v>0</v>
      </c>
    </row>
    <row r="3713" spans="1:9">
      <c r="A3713" s="13" t="str">
        <f>IF('CLZ Pr'!C3713 = "", "", 'CLZ Pr'!C3713)</f>
        <v/>
      </c>
      <c r="B3713">
        <f>'CLZ Pr'!O3713</f>
        <v>0</v>
      </c>
      <c r="C3713" s="14">
        <f>'CLZ Pr'!H3713</f>
        <v>0</v>
      </c>
      <c r="D3713">
        <f>'CLZ Pr'!W3713</f>
        <v>0</v>
      </c>
      <c r="E3713">
        <f>'CLZ Pr'!B3713</f>
        <v>0</v>
      </c>
      <c r="F3713">
        <f>'CLZ Pr'!N3713</f>
        <v>0</v>
      </c>
      <c r="G3713">
        <f>'CLZ Pr'!X3713</f>
        <v>0</v>
      </c>
      <c r="H3713">
        <f>'CLZ Pr'!E3713</f>
        <v>0</v>
      </c>
      <c r="I3713">
        <f>'CLZ Pr'!U3713</f>
        <v>0</v>
      </c>
    </row>
    <row r="3714" spans="1:9">
      <c r="A3714" s="13" t="str">
        <f>IF('CLZ Pr'!C3714 = "", "", 'CLZ Pr'!C3714)</f>
        <v/>
      </c>
      <c r="B3714">
        <f>'CLZ Pr'!O3714</f>
        <v>0</v>
      </c>
      <c r="C3714" s="14">
        <f>'CLZ Pr'!H3714</f>
        <v>0</v>
      </c>
      <c r="D3714">
        <f>'CLZ Pr'!W3714</f>
        <v>0</v>
      </c>
      <c r="E3714">
        <f>'CLZ Pr'!B3714</f>
        <v>0</v>
      </c>
      <c r="F3714">
        <f>'CLZ Pr'!N3714</f>
        <v>0</v>
      </c>
      <c r="G3714">
        <f>'CLZ Pr'!X3714</f>
        <v>0</v>
      </c>
      <c r="H3714">
        <f>'CLZ Pr'!E3714</f>
        <v>0</v>
      </c>
      <c r="I3714">
        <f>'CLZ Pr'!U3714</f>
        <v>0</v>
      </c>
    </row>
    <row r="3715" spans="1:9">
      <c r="A3715" s="13" t="str">
        <f>IF('CLZ Pr'!C3715 = "", "", 'CLZ Pr'!C3715)</f>
        <v/>
      </c>
      <c r="B3715">
        <f>'CLZ Pr'!O3715</f>
        <v>0</v>
      </c>
      <c r="C3715" s="14">
        <f>'CLZ Pr'!H3715</f>
        <v>0</v>
      </c>
      <c r="D3715">
        <f>'CLZ Pr'!W3715</f>
        <v>0</v>
      </c>
      <c r="E3715">
        <f>'CLZ Pr'!B3715</f>
        <v>0</v>
      </c>
      <c r="F3715">
        <f>'CLZ Pr'!N3715</f>
        <v>0</v>
      </c>
      <c r="G3715">
        <f>'CLZ Pr'!X3715</f>
        <v>0</v>
      </c>
      <c r="H3715">
        <f>'CLZ Pr'!E3715</f>
        <v>0</v>
      </c>
      <c r="I3715">
        <f>'CLZ Pr'!U3715</f>
        <v>0</v>
      </c>
    </row>
    <row r="3716" spans="1:9">
      <c r="A3716" s="13" t="str">
        <f>IF('CLZ Pr'!C3716 = "", "", 'CLZ Pr'!C3716)</f>
        <v/>
      </c>
      <c r="B3716">
        <f>'CLZ Pr'!O3716</f>
        <v>0</v>
      </c>
      <c r="C3716" s="14">
        <f>'CLZ Pr'!H3716</f>
        <v>0</v>
      </c>
      <c r="D3716">
        <f>'CLZ Pr'!W3716</f>
        <v>0</v>
      </c>
      <c r="E3716">
        <f>'CLZ Pr'!B3716</f>
        <v>0</v>
      </c>
      <c r="F3716">
        <f>'CLZ Pr'!N3716</f>
        <v>0</v>
      </c>
      <c r="G3716">
        <f>'CLZ Pr'!X3716</f>
        <v>0</v>
      </c>
      <c r="H3716">
        <f>'CLZ Pr'!E3716</f>
        <v>0</v>
      </c>
      <c r="I3716">
        <f>'CLZ Pr'!U3716</f>
        <v>0</v>
      </c>
    </row>
    <row r="3717" spans="1:9">
      <c r="A3717" s="13" t="str">
        <f>IF('CLZ Pr'!C3717 = "", "", 'CLZ Pr'!C3717)</f>
        <v/>
      </c>
      <c r="B3717">
        <f>'CLZ Pr'!O3717</f>
        <v>0</v>
      </c>
      <c r="C3717" s="14">
        <f>'CLZ Pr'!H3717</f>
        <v>0</v>
      </c>
      <c r="D3717">
        <f>'CLZ Pr'!W3717</f>
        <v>0</v>
      </c>
      <c r="E3717">
        <f>'CLZ Pr'!B3717</f>
        <v>0</v>
      </c>
      <c r="F3717">
        <f>'CLZ Pr'!N3717</f>
        <v>0</v>
      </c>
      <c r="G3717">
        <f>'CLZ Pr'!X3717</f>
        <v>0</v>
      </c>
      <c r="H3717">
        <f>'CLZ Pr'!E3717</f>
        <v>0</v>
      </c>
      <c r="I3717">
        <f>'CLZ Pr'!U3717</f>
        <v>0</v>
      </c>
    </row>
    <row r="3718" spans="1:9">
      <c r="A3718" s="13" t="str">
        <f>IF('CLZ Pr'!C3718 = "", "", 'CLZ Pr'!C3718)</f>
        <v/>
      </c>
      <c r="B3718">
        <f>'CLZ Pr'!O3718</f>
        <v>0</v>
      </c>
      <c r="C3718" s="14">
        <f>'CLZ Pr'!H3718</f>
        <v>0</v>
      </c>
      <c r="D3718">
        <f>'CLZ Pr'!W3718</f>
        <v>0</v>
      </c>
      <c r="E3718">
        <f>'CLZ Pr'!B3718</f>
        <v>0</v>
      </c>
      <c r="F3718">
        <f>'CLZ Pr'!N3718</f>
        <v>0</v>
      </c>
      <c r="G3718">
        <f>'CLZ Pr'!X3718</f>
        <v>0</v>
      </c>
      <c r="H3718">
        <f>'CLZ Pr'!E3718</f>
        <v>0</v>
      </c>
      <c r="I3718">
        <f>'CLZ Pr'!U3718</f>
        <v>0</v>
      </c>
    </row>
    <row r="3719" spans="1:9">
      <c r="A3719" s="13" t="str">
        <f>IF('CLZ Pr'!C3719 = "", "", 'CLZ Pr'!C3719)</f>
        <v/>
      </c>
      <c r="B3719">
        <f>'CLZ Pr'!O3719</f>
        <v>0</v>
      </c>
      <c r="C3719" s="14">
        <f>'CLZ Pr'!H3719</f>
        <v>0</v>
      </c>
      <c r="D3719">
        <f>'CLZ Pr'!W3719</f>
        <v>0</v>
      </c>
      <c r="E3719">
        <f>'CLZ Pr'!B3719</f>
        <v>0</v>
      </c>
      <c r="F3719">
        <f>'CLZ Pr'!N3719</f>
        <v>0</v>
      </c>
      <c r="G3719">
        <f>'CLZ Pr'!X3719</f>
        <v>0</v>
      </c>
      <c r="H3719">
        <f>'CLZ Pr'!E3719</f>
        <v>0</v>
      </c>
      <c r="I3719">
        <f>'CLZ Pr'!U3719</f>
        <v>0</v>
      </c>
    </row>
    <row r="3720" spans="1:9">
      <c r="A3720" s="13" t="str">
        <f>IF('CLZ Pr'!C3720 = "", "", 'CLZ Pr'!C3720)</f>
        <v/>
      </c>
      <c r="B3720">
        <f>'CLZ Pr'!O3720</f>
        <v>0</v>
      </c>
      <c r="C3720" s="14">
        <f>'CLZ Pr'!H3720</f>
        <v>0</v>
      </c>
      <c r="D3720">
        <f>'CLZ Pr'!W3720</f>
        <v>0</v>
      </c>
      <c r="E3720">
        <f>'CLZ Pr'!B3720</f>
        <v>0</v>
      </c>
      <c r="F3720">
        <f>'CLZ Pr'!N3720</f>
        <v>0</v>
      </c>
      <c r="G3720">
        <f>'CLZ Pr'!X3720</f>
        <v>0</v>
      </c>
      <c r="H3720">
        <f>'CLZ Pr'!E3720</f>
        <v>0</v>
      </c>
      <c r="I3720">
        <f>'CLZ Pr'!U3720</f>
        <v>0</v>
      </c>
    </row>
    <row r="3721" spans="1:9">
      <c r="A3721" s="13" t="str">
        <f>IF('CLZ Pr'!C3721 = "", "", 'CLZ Pr'!C3721)</f>
        <v/>
      </c>
      <c r="B3721">
        <f>'CLZ Pr'!O3721</f>
        <v>0</v>
      </c>
      <c r="C3721" s="14">
        <f>'CLZ Pr'!H3721</f>
        <v>0</v>
      </c>
      <c r="D3721">
        <f>'CLZ Pr'!W3721</f>
        <v>0</v>
      </c>
      <c r="E3721">
        <f>'CLZ Pr'!B3721</f>
        <v>0</v>
      </c>
      <c r="F3721">
        <f>'CLZ Pr'!N3721</f>
        <v>0</v>
      </c>
      <c r="G3721">
        <f>'CLZ Pr'!X3721</f>
        <v>0</v>
      </c>
      <c r="H3721">
        <f>'CLZ Pr'!E3721</f>
        <v>0</v>
      </c>
      <c r="I3721">
        <f>'CLZ Pr'!U3721</f>
        <v>0</v>
      </c>
    </row>
    <row r="3722" spans="1:9">
      <c r="A3722" s="13" t="str">
        <f>IF('CLZ Pr'!C3722 = "", "", 'CLZ Pr'!C3722)</f>
        <v/>
      </c>
      <c r="B3722">
        <f>'CLZ Pr'!O3722</f>
        <v>0</v>
      </c>
      <c r="C3722" s="14">
        <f>'CLZ Pr'!H3722</f>
        <v>0</v>
      </c>
      <c r="D3722">
        <f>'CLZ Pr'!W3722</f>
        <v>0</v>
      </c>
      <c r="E3722">
        <f>'CLZ Pr'!B3722</f>
        <v>0</v>
      </c>
      <c r="F3722">
        <f>'CLZ Pr'!N3722</f>
        <v>0</v>
      </c>
      <c r="G3722">
        <f>'CLZ Pr'!X3722</f>
        <v>0</v>
      </c>
      <c r="H3722">
        <f>'CLZ Pr'!E3722</f>
        <v>0</v>
      </c>
      <c r="I3722">
        <f>'CLZ Pr'!U3722</f>
        <v>0</v>
      </c>
    </row>
    <row r="3723" spans="1:9">
      <c r="A3723" s="13" t="str">
        <f>IF('CLZ Pr'!C3723 = "", "", 'CLZ Pr'!C3723)</f>
        <v/>
      </c>
      <c r="B3723">
        <f>'CLZ Pr'!O3723</f>
        <v>0</v>
      </c>
      <c r="C3723" s="14">
        <f>'CLZ Pr'!H3723</f>
        <v>0</v>
      </c>
      <c r="D3723">
        <f>'CLZ Pr'!W3723</f>
        <v>0</v>
      </c>
      <c r="E3723">
        <f>'CLZ Pr'!B3723</f>
        <v>0</v>
      </c>
      <c r="F3723">
        <f>'CLZ Pr'!N3723</f>
        <v>0</v>
      </c>
      <c r="G3723">
        <f>'CLZ Pr'!X3723</f>
        <v>0</v>
      </c>
      <c r="H3723">
        <f>'CLZ Pr'!E3723</f>
        <v>0</v>
      </c>
      <c r="I3723">
        <f>'CLZ Pr'!U3723</f>
        <v>0</v>
      </c>
    </row>
    <row r="3724" spans="1:9">
      <c r="A3724" s="13" t="str">
        <f>IF('CLZ Pr'!C3724 = "", "", 'CLZ Pr'!C3724)</f>
        <v/>
      </c>
      <c r="B3724">
        <f>'CLZ Pr'!O3724</f>
        <v>0</v>
      </c>
      <c r="C3724" s="14">
        <f>'CLZ Pr'!H3724</f>
        <v>0</v>
      </c>
      <c r="D3724">
        <f>'CLZ Pr'!W3724</f>
        <v>0</v>
      </c>
      <c r="E3724">
        <f>'CLZ Pr'!B3724</f>
        <v>0</v>
      </c>
      <c r="F3724">
        <f>'CLZ Pr'!N3724</f>
        <v>0</v>
      </c>
      <c r="G3724">
        <f>'CLZ Pr'!X3724</f>
        <v>0</v>
      </c>
      <c r="H3724">
        <f>'CLZ Pr'!E3724</f>
        <v>0</v>
      </c>
      <c r="I3724">
        <f>'CLZ Pr'!U3724</f>
        <v>0</v>
      </c>
    </row>
    <row r="3725" spans="1:9">
      <c r="A3725" s="13" t="str">
        <f>IF('CLZ Pr'!C3725 = "", "", 'CLZ Pr'!C3725)</f>
        <v/>
      </c>
      <c r="B3725">
        <f>'CLZ Pr'!O3725</f>
        <v>0</v>
      </c>
      <c r="C3725" s="14">
        <f>'CLZ Pr'!H3725</f>
        <v>0</v>
      </c>
      <c r="D3725">
        <f>'CLZ Pr'!W3725</f>
        <v>0</v>
      </c>
      <c r="E3725">
        <f>'CLZ Pr'!B3725</f>
        <v>0</v>
      </c>
      <c r="F3725">
        <f>'CLZ Pr'!N3725</f>
        <v>0</v>
      </c>
      <c r="G3725">
        <f>'CLZ Pr'!X3725</f>
        <v>0</v>
      </c>
      <c r="H3725">
        <f>'CLZ Pr'!E3725</f>
        <v>0</v>
      </c>
      <c r="I3725">
        <f>'CLZ Pr'!U3725</f>
        <v>0</v>
      </c>
    </row>
    <row r="3726" spans="1:9">
      <c r="A3726" s="13" t="str">
        <f>IF('CLZ Pr'!C3726 = "", "", 'CLZ Pr'!C3726)</f>
        <v/>
      </c>
      <c r="B3726">
        <f>'CLZ Pr'!O3726</f>
        <v>0</v>
      </c>
      <c r="C3726" s="14">
        <f>'CLZ Pr'!H3726</f>
        <v>0</v>
      </c>
      <c r="D3726">
        <f>'CLZ Pr'!W3726</f>
        <v>0</v>
      </c>
      <c r="E3726">
        <f>'CLZ Pr'!B3726</f>
        <v>0</v>
      </c>
      <c r="F3726">
        <f>'CLZ Pr'!N3726</f>
        <v>0</v>
      </c>
      <c r="G3726">
        <f>'CLZ Pr'!X3726</f>
        <v>0</v>
      </c>
      <c r="H3726">
        <f>'CLZ Pr'!E3726</f>
        <v>0</v>
      </c>
      <c r="I3726">
        <f>'CLZ Pr'!U3726</f>
        <v>0</v>
      </c>
    </row>
    <row r="3727" spans="1:9">
      <c r="A3727" s="13" t="str">
        <f>IF('CLZ Pr'!C3727 = "", "", 'CLZ Pr'!C3727)</f>
        <v/>
      </c>
      <c r="B3727">
        <f>'CLZ Pr'!O3727</f>
        <v>0</v>
      </c>
      <c r="C3727" s="14">
        <f>'CLZ Pr'!H3727</f>
        <v>0</v>
      </c>
      <c r="D3727">
        <f>'CLZ Pr'!W3727</f>
        <v>0</v>
      </c>
      <c r="E3727">
        <f>'CLZ Pr'!B3727</f>
        <v>0</v>
      </c>
      <c r="F3727">
        <f>'CLZ Pr'!N3727</f>
        <v>0</v>
      </c>
      <c r="G3727">
        <f>'CLZ Pr'!X3727</f>
        <v>0</v>
      </c>
      <c r="H3727">
        <f>'CLZ Pr'!E3727</f>
        <v>0</v>
      </c>
      <c r="I3727">
        <f>'CLZ Pr'!U3727</f>
        <v>0</v>
      </c>
    </row>
    <row r="3728" spans="1:9">
      <c r="A3728" s="13" t="str">
        <f>IF('CLZ Pr'!C3728 = "", "", 'CLZ Pr'!C3728)</f>
        <v/>
      </c>
      <c r="B3728">
        <f>'CLZ Pr'!O3728</f>
        <v>0</v>
      </c>
      <c r="C3728" s="14">
        <f>'CLZ Pr'!H3728</f>
        <v>0</v>
      </c>
      <c r="D3728">
        <f>'CLZ Pr'!W3728</f>
        <v>0</v>
      </c>
      <c r="E3728">
        <f>'CLZ Pr'!B3728</f>
        <v>0</v>
      </c>
      <c r="F3728">
        <f>'CLZ Pr'!N3728</f>
        <v>0</v>
      </c>
      <c r="G3728">
        <f>'CLZ Pr'!X3728</f>
        <v>0</v>
      </c>
      <c r="H3728">
        <f>'CLZ Pr'!E3728</f>
        <v>0</v>
      </c>
      <c r="I3728">
        <f>'CLZ Pr'!U3728</f>
        <v>0</v>
      </c>
    </row>
    <row r="3729" spans="1:9">
      <c r="A3729" s="13" t="str">
        <f>IF('CLZ Pr'!C3729 = "", "", 'CLZ Pr'!C3729)</f>
        <v/>
      </c>
      <c r="B3729">
        <f>'CLZ Pr'!O3729</f>
        <v>0</v>
      </c>
      <c r="C3729" s="14">
        <f>'CLZ Pr'!H3729</f>
        <v>0</v>
      </c>
      <c r="D3729">
        <f>'CLZ Pr'!W3729</f>
        <v>0</v>
      </c>
      <c r="E3729">
        <f>'CLZ Pr'!B3729</f>
        <v>0</v>
      </c>
      <c r="F3729">
        <f>'CLZ Pr'!N3729</f>
        <v>0</v>
      </c>
      <c r="G3729">
        <f>'CLZ Pr'!X3729</f>
        <v>0</v>
      </c>
      <c r="H3729">
        <f>'CLZ Pr'!E3729</f>
        <v>0</v>
      </c>
      <c r="I3729">
        <f>'CLZ Pr'!U3729</f>
        <v>0</v>
      </c>
    </row>
    <row r="3730" spans="1:9">
      <c r="A3730" s="13" t="str">
        <f>IF('CLZ Pr'!C3730 = "", "", 'CLZ Pr'!C3730)</f>
        <v/>
      </c>
      <c r="B3730">
        <f>'CLZ Pr'!O3730</f>
        <v>0</v>
      </c>
      <c r="C3730" s="14">
        <f>'CLZ Pr'!H3730</f>
        <v>0</v>
      </c>
      <c r="D3730">
        <f>'CLZ Pr'!W3730</f>
        <v>0</v>
      </c>
      <c r="E3730">
        <f>'CLZ Pr'!B3730</f>
        <v>0</v>
      </c>
      <c r="F3730">
        <f>'CLZ Pr'!N3730</f>
        <v>0</v>
      </c>
      <c r="G3730">
        <f>'CLZ Pr'!X3730</f>
        <v>0</v>
      </c>
      <c r="H3730">
        <f>'CLZ Pr'!E3730</f>
        <v>0</v>
      </c>
      <c r="I3730">
        <f>'CLZ Pr'!U3730</f>
        <v>0</v>
      </c>
    </row>
    <row r="3731" spans="1:9">
      <c r="A3731" s="13" t="str">
        <f>IF('CLZ Pr'!C3731 = "", "", 'CLZ Pr'!C3731)</f>
        <v/>
      </c>
      <c r="B3731">
        <f>'CLZ Pr'!O3731</f>
        <v>0</v>
      </c>
      <c r="C3731" s="14">
        <f>'CLZ Pr'!H3731</f>
        <v>0</v>
      </c>
      <c r="D3731">
        <f>'CLZ Pr'!W3731</f>
        <v>0</v>
      </c>
      <c r="E3731">
        <f>'CLZ Pr'!B3731</f>
        <v>0</v>
      </c>
      <c r="F3731">
        <f>'CLZ Pr'!N3731</f>
        <v>0</v>
      </c>
      <c r="G3731">
        <f>'CLZ Pr'!X3731</f>
        <v>0</v>
      </c>
      <c r="H3731">
        <f>'CLZ Pr'!E3731</f>
        <v>0</v>
      </c>
      <c r="I3731">
        <f>'CLZ Pr'!U3731</f>
        <v>0</v>
      </c>
    </row>
    <row r="3732" spans="1:9">
      <c r="A3732" s="13" t="str">
        <f>IF('CLZ Pr'!C3732 = "", "", 'CLZ Pr'!C3732)</f>
        <v/>
      </c>
      <c r="B3732">
        <f>'CLZ Pr'!O3732</f>
        <v>0</v>
      </c>
      <c r="C3732" s="14">
        <f>'CLZ Pr'!H3732</f>
        <v>0</v>
      </c>
      <c r="D3732">
        <f>'CLZ Pr'!W3732</f>
        <v>0</v>
      </c>
      <c r="E3732">
        <f>'CLZ Pr'!B3732</f>
        <v>0</v>
      </c>
      <c r="F3732">
        <f>'CLZ Pr'!N3732</f>
        <v>0</v>
      </c>
      <c r="G3732">
        <f>'CLZ Pr'!X3732</f>
        <v>0</v>
      </c>
      <c r="H3732">
        <f>'CLZ Pr'!E3732</f>
        <v>0</v>
      </c>
      <c r="I3732">
        <f>'CLZ Pr'!U3732</f>
        <v>0</v>
      </c>
    </row>
    <row r="3733" spans="1:9">
      <c r="A3733" s="13" t="str">
        <f>IF('CLZ Pr'!C3733 = "", "", 'CLZ Pr'!C3733)</f>
        <v/>
      </c>
      <c r="B3733">
        <f>'CLZ Pr'!O3733</f>
        <v>0</v>
      </c>
      <c r="C3733" s="14">
        <f>'CLZ Pr'!H3733</f>
        <v>0</v>
      </c>
      <c r="D3733">
        <f>'CLZ Pr'!W3733</f>
        <v>0</v>
      </c>
      <c r="E3733">
        <f>'CLZ Pr'!B3733</f>
        <v>0</v>
      </c>
      <c r="F3733">
        <f>'CLZ Pr'!N3733</f>
        <v>0</v>
      </c>
      <c r="G3733">
        <f>'CLZ Pr'!X3733</f>
        <v>0</v>
      </c>
      <c r="H3733">
        <f>'CLZ Pr'!E3733</f>
        <v>0</v>
      </c>
      <c r="I3733">
        <f>'CLZ Pr'!U3733</f>
        <v>0</v>
      </c>
    </row>
    <row r="3734" spans="1:9">
      <c r="A3734" s="13" t="str">
        <f>IF('CLZ Pr'!C3734 = "", "", 'CLZ Pr'!C3734)</f>
        <v/>
      </c>
      <c r="B3734">
        <f>'CLZ Pr'!O3734</f>
        <v>0</v>
      </c>
      <c r="C3734" s="14">
        <f>'CLZ Pr'!H3734</f>
        <v>0</v>
      </c>
      <c r="D3734">
        <f>'CLZ Pr'!W3734</f>
        <v>0</v>
      </c>
      <c r="E3734">
        <f>'CLZ Pr'!B3734</f>
        <v>0</v>
      </c>
      <c r="F3734">
        <f>'CLZ Pr'!N3734</f>
        <v>0</v>
      </c>
      <c r="G3734">
        <f>'CLZ Pr'!X3734</f>
        <v>0</v>
      </c>
      <c r="H3734">
        <f>'CLZ Pr'!E3734</f>
        <v>0</v>
      </c>
      <c r="I3734">
        <f>'CLZ Pr'!U3734</f>
        <v>0</v>
      </c>
    </row>
    <row r="3735" spans="1:9">
      <c r="A3735" s="13" t="str">
        <f>IF('CLZ Pr'!C3735 = "", "", 'CLZ Pr'!C3735)</f>
        <v/>
      </c>
      <c r="B3735">
        <f>'CLZ Pr'!O3735</f>
        <v>0</v>
      </c>
      <c r="C3735" s="14">
        <f>'CLZ Pr'!H3735</f>
        <v>0</v>
      </c>
      <c r="D3735">
        <f>'CLZ Pr'!W3735</f>
        <v>0</v>
      </c>
      <c r="E3735">
        <f>'CLZ Pr'!B3735</f>
        <v>0</v>
      </c>
      <c r="F3735">
        <f>'CLZ Pr'!N3735</f>
        <v>0</v>
      </c>
      <c r="G3735">
        <f>'CLZ Pr'!X3735</f>
        <v>0</v>
      </c>
      <c r="H3735">
        <f>'CLZ Pr'!E3735</f>
        <v>0</v>
      </c>
      <c r="I3735">
        <f>'CLZ Pr'!U3735</f>
        <v>0</v>
      </c>
    </row>
    <row r="3736" spans="1:9">
      <c r="A3736" s="13" t="str">
        <f>IF('CLZ Pr'!C3736 = "", "", 'CLZ Pr'!C3736)</f>
        <v/>
      </c>
      <c r="B3736">
        <f>'CLZ Pr'!O3736</f>
        <v>0</v>
      </c>
      <c r="C3736" s="14">
        <f>'CLZ Pr'!H3736</f>
        <v>0</v>
      </c>
      <c r="D3736">
        <f>'CLZ Pr'!W3736</f>
        <v>0</v>
      </c>
      <c r="E3736">
        <f>'CLZ Pr'!B3736</f>
        <v>0</v>
      </c>
      <c r="F3736">
        <f>'CLZ Pr'!N3736</f>
        <v>0</v>
      </c>
      <c r="G3736">
        <f>'CLZ Pr'!X3736</f>
        <v>0</v>
      </c>
      <c r="H3736">
        <f>'CLZ Pr'!E3736</f>
        <v>0</v>
      </c>
      <c r="I3736">
        <f>'CLZ Pr'!U3736</f>
        <v>0</v>
      </c>
    </row>
    <row r="3737" spans="1:9">
      <c r="A3737" s="13" t="str">
        <f>IF('CLZ Pr'!C3737 = "", "", 'CLZ Pr'!C3737)</f>
        <v/>
      </c>
      <c r="B3737">
        <f>'CLZ Pr'!O3737</f>
        <v>0</v>
      </c>
      <c r="C3737" s="14">
        <f>'CLZ Pr'!H3737</f>
        <v>0</v>
      </c>
      <c r="D3737">
        <f>'CLZ Pr'!W3737</f>
        <v>0</v>
      </c>
      <c r="E3737">
        <f>'CLZ Pr'!B3737</f>
        <v>0</v>
      </c>
      <c r="F3737">
        <f>'CLZ Pr'!N3737</f>
        <v>0</v>
      </c>
      <c r="G3737">
        <f>'CLZ Pr'!X3737</f>
        <v>0</v>
      </c>
      <c r="H3737">
        <f>'CLZ Pr'!E3737</f>
        <v>0</v>
      </c>
      <c r="I3737">
        <f>'CLZ Pr'!U3737</f>
        <v>0</v>
      </c>
    </row>
    <row r="3738" spans="1:9">
      <c r="A3738" s="13" t="str">
        <f>IF('CLZ Pr'!C3738 = "", "", 'CLZ Pr'!C3738)</f>
        <v/>
      </c>
      <c r="B3738">
        <f>'CLZ Pr'!O3738</f>
        <v>0</v>
      </c>
      <c r="C3738" s="14">
        <f>'CLZ Pr'!H3738</f>
        <v>0</v>
      </c>
      <c r="D3738">
        <f>'CLZ Pr'!W3738</f>
        <v>0</v>
      </c>
      <c r="E3738">
        <f>'CLZ Pr'!B3738</f>
        <v>0</v>
      </c>
      <c r="F3738">
        <f>'CLZ Pr'!N3738</f>
        <v>0</v>
      </c>
      <c r="G3738">
        <f>'CLZ Pr'!X3738</f>
        <v>0</v>
      </c>
      <c r="H3738">
        <f>'CLZ Pr'!E3738</f>
        <v>0</v>
      </c>
      <c r="I3738">
        <f>'CLZ Pr'!U3738</f>
        <v>0</v>
      </c>
    </row>
    <row r="3739" spans="1:9">
      <c r="A3739" s="13" t="str">
        <f>IF('CLZ Pr'!C3739 = "", "", 'CLZ Pr'!C3739)</f>
        <v/>
      </c>
      <c r="B3739">
        <f>'CLZ Pr'!O3739</f>
        <v>0</v>
      </c>
      <c r="C3739" s="14">
        <f>'CLZ Pr'!H3739</f>
        <v>0</v>
      </c>
      <c r="D3739">
        <f>'CLZ Pr'!W3739</f>
        <v>0</v>
      </c>
      <c r="E3739">
        <f>'CLZ Pr'!B3739</f>
        <v>0</v>
      </c>
      <c r="F3739">
        <f>'CLZ Pr'!N3739</f>
        <v>0</v>
      </c>
      <c r="G3739">
        <f>'CLZ Pr'!X3739</f>
        <v>0</v>
      </c>
      <c r="H3739">
        <f>'CLZ Pr'!E3739</f>
        <v>0</v>
      </c>
      <c r="I3739">
        <f>'CLZ Pr'!U3739</f>
        <v>0</v>
      </c>
    </row>
    <row r="3740" spans="1:9">
      <c r="A3740" s="13" t="str">
        <f>IF('CLZ Pr'!C3740 = "", "", 'CLZ Pr'!C3740)</f>
        <v/>
      </c>
      <c r="B3740">
        <f>'CLZ Pr'!O3740</f>
        <v>0</v>
      </c>
      <c r="C3740" s="14">
        <f>'CLZ Pr'!H3740</f>
        <v>0</v>
      </c>
      <c r="D3740">
        <f>'CLZ Pr'!W3740</f>
        <v>0</v>
      </c>
      <c r="E3740">
        <f>'CLZ Pr'!B3740</f>
        <v>0</v>
      </c>
      <c r="F3740">
        <f>'CLZ Pr'!N3740</f>
        <v>0</v>
      </c>
      <c r="G3740">
        <f>'CLZ Pr'!X3740</f>
        <v>0</v>
      </c>
      <c r="H3740">
        <f>'CLZ Pr'!E3740</f>
        <v>0</v>
      </c>
      <c r="I3740">
        <f>'CLZ Pr'!U3740</f>
        <v>0</v>
      </c>
    </row>
    <row r="3741" spans="1:9">
      <c r="A3741" s="13" t="str">
        <f>IF('CLZ Pr'!C3741 = "", "", 'CLZ Pr'!C3741)</f>
        <v/>
      </c>
      <c r="B3741">
        <f>'CLZ Pr'!O3741</f>
        <v>0</v>
      </c>
      <c r="C3741" s="14">
        <f>'CLZ Pr'!H3741</f>
        <v>0</v>
      </c>
      <c r="D3741">
        <f>'CLZ Pr'!W3741</f>
        <v>0</v>
      </c>
      <c r="E3741">
        <f>'CLZ Pr'!B3741</f>
        <v>0</v>
      </c>
      <c r="F3741">
        <f>'CLZ Pr'!N3741</f>
        <v>0</v>
      </c>
      <c r="G3741">
        <f>'CLZ Pr'!X3741</f>
        <v>0</v>
      </c>
      <c r="H3741">
        <f>'CLZ Pr'!E3741</f>
        <v>0</v>
      </c>
      <c r="I3741">
        <f>'CLZ Pr'!U3741</f>
        <v>0</v>
      </c>
    </row>
    <row r="3742" spans="1:9">
      <c r="A3742" s="13" t="str">
        <f>IF('CLZ Pr'!C3742 = "", "", 'CLZ Pr'!C3742)</f>
        <v/>
      </c>
      <c r="B3742">
        <f>'CLZ Pr'!O3742</f>
        <v>0</v>
      </c>
      <c r="C3742" s="14">
        <f>'CLZ Pr'!H3742</f>
        <v>0</v>
      </c>
      <c r="D3742">
        <f>'CLZ Pr'!W3742</f>
        <v>0</v>
      </c>
      <c r="E3742">
        <f>'CLZ Pr'!B3742</f>
        <v>0</v>
      </c>
      <c r="F3742">
        <f>'CLZ Pr'!N3742</f>
        <v>0</v>
      </c>
      <c r="G3742">
        <f>'CLZ Pr'!X3742</f>
        <v>0</v>
      </c>
      <c r="H3742">
        <f>'CLZ Pr'!E3742</f>
        <v>0</v>
      </c>
      <c r="I3742">
        <f>'CLZ Pr'!U3742</f>
        <v>0</v>
      </c>
    </row>
    <row r="3743" spans="1:9">
      <c r="A3743" s="13" t="str">
        <f>IF('CLZ Pr'!C3743 = "", "", 'CLZ Pr'!C3743)</f>
        <v/>
      </c>
      <c r="B3743">
        <f>'CLZ Pr'!O3743</f>
        <v>0</v>
      </c>
      <c r="C3743" s="14">
        <f>'CLZ Pr'!H3743</f>
        <v>0</v>
      </c>
      <c r="D3743">
        <f>'CLZ Pr'!W3743</f>
        <v>0</v>
      </c>
      <c r="E3743">
        <f>'CLZ Pr'!B3743</f>
        <v>0</v>
      </c>
      <c r="F3743">
        <f>'CLZ Pr'!N3743</f>
        <v>0</v>
      </c>
      <c r="G3743">
        <f>'CLZ Pr'!X3743</f>
        <v>0</v>
      </c>
      <c r="H3743">
        <f>'CLZ Pr'!E3743</f>
        <v>0</v>
      </c>
      <c r="I3743">
        <f>'CLZ Pr'!U3743</f>
        <v>0</v>
      </c>
    </row>
    <row r="3744" spans="1:9">
      <c r="A3744" s="13" t="str">
        <f>IF('CLZ Pr'!C3744 = "", "", 'CLZ Pr'!C3744)</f>
        <v/>
      </c>
      <c r="B3744">
        <f>'CLZ Pr'!O3744</f>
        <v>0</v>
      </c>
      <c r="C3744" s="14">
        <f>'CLZ Pr'!H3744</f>
        <v>0</v>
      </c>
      <c r="D3744">
        <f>'CLZ Pr'!W3744</f>
        <v>0</v>
      </c>
      <c r="E3744">
        <f>'CLZ Pr'!B3744</f>
        <v>0</v>
      </c>
      <c r="F3744">
        <f>'CLZ Pr'!N3744</f>
        <v>0</v>
      </c>
      <c r="G3744">
        <f>'CLZ Pr'!X3744</f>
        <v>0</v>
      </c>
      <c r="H3744">
        <f>'CLZ Pr'!E3744</f>
        <v>0</v>
      </c>
      <c r="I3744">
        <f>'CLZ Pr'!U3744</f>
        <v>0</v>
      </c>
    </row>
    <row r="3745" spans="1:9">
      <c r="A3745" s="13" t="str">
        <f>IF('CLZ Pr'!C3745 = "", "", 'CLZ Pr'!C3745)</f>
        <v/>
      </c>
      <c r="B3745">
        <f>'CLZ Pr'!O3745</f>
        <v>0</v>
      </c>
      <c r="C3745" s="14">
        <f>'CLZ Pr'!H3745</f>
        <v>0</v>
      </c>
      <c r="D3745">
        <f>'CLZ Pr'!W3745</f>
        <v>0</v>
      </c>
      <c r="E3745">
        <f>'CLZ Pr'!B3745</f>
        <v>0</v>
      </c>
      <c r="F3745">
        <f>'CLZ Pr'!N3745</f>
        <v>0</v>
      </c>
      <c r="G3745">
        <f>'CLZ Pr'!X3745</f>
        <v>0</v>
      </c>
      <c r="H3745">
        <f>'CLZ Pr'!E3745</f>
        <v>0</v>
      </c>
      <c r="I3745">
        <f>'CLZ Pr'!U3745</f>
        <v>0</v>
      </c>
    </row>
    <row r="3746" spans="1:9">
      <c r="A3746" s="13" t="str">
        <f>IF('CLZ Pr'!C3746 = "", "", 'CLZ Pr'!C3746)</f>
        <v/>
      </c>
      <c r="B3746">
        <f>'CLZ Pr'!O3746</f>
        <v>0</v>
      </c>
      <c r="C3746" s="14">
        <f>'CLZ Pr'!H3746</f>
        <v>0</v>
      </c>
      <c r="D3746">
        <f>'CLZ Pr'!W3746</f>
        <v>0</v>
      </c>
      <c r="E3746">
        <f>'CLZ Pr'!B3746</f>
        <v>0</v>
      </c>
      <c r="F3746">
        <f>'CLZ Pr'!N3746</f>
        <v>0</v>
      </c>
      <c r="G3746">
        <f>'CLZ Pr'!X3746</f>
        <v>0</v>
      </c>
      <c r="H3746">
        <f>'CLZ Pr'!E3746</f>
        <v>0</v>
      </c>
      <c r="I3746">
        <f>'CLZ Pr'!U3746</f>
        <v>0</v>
      </c>
    </row>
    <row r="3747" spans="1:9">
      <c r="A3747" s="13" t="str">
        <f>IF('CLZ Pr'!C3747 = "", "", 'CLZ Pr'!C3747)</f>
        <v/>
      </c>
      <c r="B3747">
        <f>'CLZ Pr'!O3747</f>
        <v>0</v>
      </c>
      <c r="C3747" s="14">
        <f>'CLZ Pr'!H3747</f>
        <v>0</v>
      </c>
      <c r="D3747">
        <f>'CLZ Pr'!W3747</f>
        <v>0</v>
      </c>
      <c r="E3747">
        <f>'CLZ Pr'!B3747</f>
        <v>0</v>
      </c>
      <c r="F3747">
        <f>'CLZ Pr'!N3747</f>
        <v>0</v>
      </c>
      <c r="G3747">
        <f>'CLZ Pr'!X3747</f>
        <v>0</v>
      </c>
      <c r="H3747">
        <f>'CLZ Pr'!E3747</f>
        <v>0</v>
      </c>
      <c r="I3747">
        <f>'CLZ Pr'!U3747</f>
        <v>0</v>
      </c>
    </row>
    <row r="3748" spans="1:9">
      <c r="A3748" s="13" t="str">
        <f>IF('CLZ Pr'!C3748 = "", "", 'CLZ Pr'!C3748)</f>
        <v/>
      </c>
      <c r="B3748">
        <f>'CLZ Pr'!O3748</f>
        <v>0</v>
      </c>
      <c r="C3748" s="14">
        <f>'CLZ Pr'!H3748</f>
        <v>0</v>
      </c>
      <c r="D3748">
        <f>'CLZ Pr'!W3748</f>
        <v>0</v>
      </c>
      <c r="E3748">
        <f>'CLZ Pr'!B3748</f>
        <v>0</v>
      </c>
      <c r="F3748">
        <f>'CLZ Pr'!N3748</f>
        <v>0</v>
      </c>
      <c r="G3748">
        <f>'CLZ Pr'!X3748</f>
        <v>0</v>
      </c>
      <c r="H3748">
        <f>'CLZ Pr'!E3748</f>
        <v>0</v>
      </c>
      <c r="I3748">
        <f>'CLZ Pr'!U3748</f>
        <v>0</v>
      </c>
    </row>
    <row r="3749" spans="1:9">
      <c r="A3749" s="13" t="str">
        <f>IF('CLZ Pr'!C3749 = "", "", 'CLZ Pr'!C3749)</f>
        <v/>
      </c>
      <c r="B3749">
        <f>'CLZ Pr'!O3749</f>
        <v>0</v>
      </c>
      <c r="C3749" s="14">
        <f>'CLZ Pr'!H3749</f>
        <v>0</v>
      </c>
      <c r="D3749">
        <f>'CLZ Pr'!W3749</f>
        <v>0</v>
      </c>
      <c r="E3749">
        <f>'CLZ Pr'!B3749</f>
        <v>0</v>
      </c>
      <c r="F3749">
        <f>'CLZ Pr'!N3749</f>
        <v>0</v>
      </c>
      <c r="G3749">
        <f>'CLZ Pr'!X3749</f>
        <v>0</v>
      </c>
      <c r="H3749">
        <f>'CLZ Pr'!E3749</f>
        <v>0</v>
      </c>
      <c r="I3749">
        <f>'CLZ Pr'!U3749</f>
        <v>0</v>
      </c>
    </row>
    <row r="3750" spans="1:9">
      <c r="A3750" s="13" t="str">
        <f>IF('CLZ Pr'!C3750 = "", "", 'CLZ Pr'!C3750)</f>
        <v/>
      </c>
      <c r="B3750">
        <f>'CLZ Pr'!O3750</f>
        <v>0</v>
      </c>
      <c r="C3750" s="14">
        <f>'CLZ Pr'!H3750</f>
        <v>0</v>
      </c>
      <c r="D3750">
        <f>'CLZ Pr'!W3750</f>
        <v>0</v>
      </c>
      <c r="E3750">
        <f>'CLZ Pr'!B3750</f>
        <v>0</v>
      </c>
      <c r="F3750">
        <f>'CLZ Pr'!N3750</f>
        <v>0</v>
      </c>
      <c r="G3750">
        <f>'CLZ Pr'!X3750</f>
        <v>0</v>
      </c>
      <c r="H3750">
        <f>'CLZ Pr'!E3750</f>
        <v>0</v>
      </c>
      <c r="I3750">
        <f>'CLZ Pr'!U3750</f>
        <v>0</v>
      </c>
    </row>
    <row r="3751" spans="1:9">
      <c r="A3751" s="13" t="str">
        <f>IF('CLZ Pr'!C3751 = "", "", 'CLZ Pr'!C3751)</f>
        <v/>
      </c>
      <c r="B3751">
        <f>'CLZ Pr'!O3751</f>
        <v>0</v>
      </c>
      <c r="C3751" s="14">
        <f>'CLZ Pr'!H3751</f>
        <v>0</v>
      </c>
      <c r="D3751">
        <f>'CLZ Pr'!W3751</f>
        <v>0</v>
      </c>
      <c r="E3751">
        <f>'CLZ Pr'!B3751</f>
        <v>0</v>
      </c>
      <c r="F3751">
        <f>'CLZ Pr'!N3751</f>
        <v>0</v>
      </c>
      <c r="G3751">
        <f>'CLZ Pr'!X3751</f>
        <v>0</v>
      </c>
      <c r="H3751">
        <f>'CLZ Pr'!E3751</f>
        <v>0</v>
      </c>
      <c r="I3751">
        <f>'CLZ Pr'!U3751</f>
        <v>0</v>
      </c>
    </row>
    <row r="3752" spans="1:9">
      <c r="A3752" s="13" t="str">
        <f>IF('CLZ Pr'!C3752 = "", "", 'CLZ Pr'!C3752)</f>
        <v/>
      </c>
      <c r="B3752">
        <f>'CLZ Pr'!O3752</f>
        <v>0</v>
      </c>
      <c r="C3752" s="14">
        <f>'CLZ Pr'!H3752</f>
        <v>0</v>
      </c>
      <c r="D3752">
        <f>'CLZ Pr'!W3752</f>
        <v>0</v>
      </c>
      <c r="E3752">
        <f>'CLZ Pr'!B3752</f>
        <v>0</v>
      </c>
      <c r="F3752">
        <f>'CLZ Pr'!N3752</f>
        <v>0</v>
      </c>
      <c r="G3752">
        <f>'CLZ Pr'!X3752</f>
        <v>0</v>
      </c>
      <c r="H3752">
        <f>'CLZ Pr'!E3752</f>
        <v>0</v>
      </c>
      <c r="I3752">
        <f>'CLZ Pr'!U3752</f>
        <v>0</v>
      </c>
    </row>
    <row r="3753" spans="1:9">
      <c r="A3753" s="13" t="str">
        <f>IF('CLZ Pr'!C3753 = "", "", 'CLZ Pr'!C3753)</f>
        <v/>
      </c>
      <c r="B3753">
        <f>'CLZ Pr'!O3753</f>
        <v>0</v>
      </c>
      <c r="C3753" s="14">
        <f>'CLZ Pr'!H3753</f>
        <v>0</v>
      </c>
      <c r="D3753">
        <f>'CLZ Pr'!W3753</f>
        <v>0</v>
      </c>
      <c r="E3753">
        <f>'CLZ Pr'!B3753</f>
        <v>0</v>
      </c>
      <c r="F3753">
        <f>'CLZ Pr'!N3753</f>
        <v>0</v>
      </c>
      <c r="G3753">
        <f>'CLZ Pr'!X3753</f>
        <v>0</v>
      </c>
      <c r="H3753">
        <f>'CLZ Pr'!E3753</f>
        <v>0</v>
      </c>
      <c r="I3753">
        <f>'CLZ Pr'!U3753</f>
        <v>0</v>
      </c>
    </row>
    <row r="3754" spans="1:9">
      <c r="A3754" s="13" t="str">
        <f>IF('CLZ Pr'!C3754 = "", "", 'CLZ Pr'!C3754)</f>
        <v/>
      </c>
      <c r="B3754">
        <f>'CLZ Pr'!O3754</f>
        <v>0</v>
      </c>
      <c r="C3754" s="14">
        <f>'CLZ Pr'!H3754</f>
        <v>0</v>
      </c>
      <c r="D3754">
        <f>'CLZ Pr'!W3754</f>
        <v>0</v>
      </c>
      <c r="E3754">
        <f>'CLZ Pr'!B3754</f>
        <v>0</v>
      </c>
      <c r="F3754">
        <f>'CLZ Pr'!N3754</f>
        <v>0</v>
      </c>
      <c r="G3754">
        <f>'CLZ Pr'!X3754</f>
        <v>0</v>
      </c>
      <c r="H3754">
        <f>'CLZ Pr'!E3754</f>
        <v>0</v>
      </c>
      <c r="I3754">
        <f>'CLZ Pr'!U3754</f>
        <v>0</v>
      </c>
    </row>
    <row r="3755" spans="1:9">
      <c r="A3755" s="13" t="str">
        <f>IF('CLZ Pr'!C3755 = "", "", 'CLZ Pr'!C3755)</f>
        <v/>
      </c>
      <c r="B3755">
        <f>'CLZ Pr'!O3755</f>
        <v>0</v>
      </c>
      <c r="C3755" s="14">
        <f>'CLZ Pr'!H3755</f>
        <v>0</v>
      </c>
      <c r="D3755">
        <f>'CLZ Pr'!W3755</f>
        <v>0</v>
      </c>
      <c r="E3755">
        <f>'CLZ Pr'!B3755</f>
        <v>0</v>
      </c>
      <c r="F3755">
        <f>'CLZ Pr'!N3755</f>
        <v>0</v>
      </c>
      <c r="G3755">
        <f>'CLZ Pr'!X3755</f>
        <v>0</v>
      </c>
      <c r="H3755">
        <f>'CLZ Pr'!E3755</f>
        <v>0</v>
      </c>
      <c r="I3755">
        <f>'CLZ Pr'!U3755</f>
        <v>0</v>
      </c>
    </row>
    <row r="3756" spans="1:9">
      <c r="A3756" s="13" t="str">
        <f>IF('CLZ Pr'!C3756 = "", "", 'CLZ Pr'!C3756)</f>
        <v/>
      </c>
      <c r="B3756">
        <f>'CLZ Pr'!O3756</f>
        <v>0</v>
      </c>
      <c r="C3756" s="14">
        <f>'CLZ Pr'!H3756</f>
        <v>0</v>
      </c>
      <c r="D3756">
        <f>'CLZ Pr'!W3756</f>
        <v>0</v>
      </c>
      <c r="E3756">
        <f>'CLZ Pr'!B3756</f>
        <v>0</v>
      </c>
      <c r="F3756">
        <f>'CLZ Pr'!N3756</f>
        <v>0</v>
      </c>
      <c r="G3756">
        <f>'CLZ Pr'!X3756</f>
        <v>0</v>
      </c>
      <c r="H3756">
        <f>'CLZ Pr'!E3756</f>
        <v>0</v>
      </c>
      <c r="I3756">
        <f>'CLZ Pr'!U3756</f>
        <v>0</v>
      </c>
    </row>
    <row r="3757" spans="1:9">
      <c r="A3757" s="13" t="str">
        <f>IF('CLZ Pr'!C3757 = "", "", 'CLZ Pr'!C3757)</f>
        <v/>
      </c>
      <c r="B3757">
        <f>'CLZ Pr'!O3757</f>
        <v>0</v>
      </c>
      <c r="C3757" s="14">
        <f>'CLZ Pr'!H3757</f>
        <v>0</v>
      </c>
      <c r="D3757">
        <f>'CLZ Pr'!W3757</f>
        <v>0</v>
      </c>
      <c r="E3757">
        <f>'CLZ Pr'!B3757</f>
        <v>0</v>
      </c>
      <c r="F3757">
        <f>'CLZ Pr'!N3757</f>
        <v>0</v>
      </c>
      <c r="G3757">
        <f>'CLZ Pr'!X3757</f>
        <v>0</v>
      </c>
      <c r="H3757">
        <f>'CLZ Pr'!E3757</f>
        <v>0</v>
      </c>
      <c r="I3757">
        <f>'CLZ Pr'!U3757</f>
        <v>0</v>
      </c>
    </row>
    <row r="3758" spans="1:9">
      <c r="A3758" s="13" t="str">
        <f>IF('CLZ Pr'!C3758 = "", "", 'CLZ Pr'!C3758)</f>
        <v/>
      </c>
      <c r="B3758">
        <f>'CLZ Pr'!O3758</f>
        <v>0</v>
      </c>
      <c r="C3758" s="14">
        <f>'CLZ Pr'!H3758</f>
        <v>0</v>
      </c>
      <c r="D3758">
        <f>'CLZ Pr'!W3758</f>
        <v>0</v>
      </c>
      <c r="E3758">
        <f>'CLZ Pr'!B3758</f>
        <v>0</v>
      </c>
      <c r="F3758">
        <f>'CLZ Pr'!N3758</f>
        <v>0</v>
      </c>
      <c r="G3758">
        <f>'CLZ Pr'!X3758</f>
        <v>0</v>
      </c>
      <c r="H3758">
        <f>'CLZ Pr'!E3758</f>
        <v>0</v>
      </c>
      <c r="I3758">
        <f>'CLZ Pr'!U3758</f>
        <v>0</v>
      </c>
    </row>
    <row r="3759" spans="1:9">
      <c r="A3759" s="13" t="str">
        <f>IF('CLZ Pr'!C3759 = "", "", 'CLZ Pr'!C3759)</f>
        <v/>
      </c>
      <c r="B3759">
        <f>'CLZ Pr'!O3759</f>
        <v>0</v>
      </c>
      <c r="C3759" s="14">
        <f>'CLZ Pr'!H3759</f>
        <v>0</v>
      </c>
      <c r="D3759">
        <f>'CLZ Pr'!W3759</f>
        <v>0</v>
      </c>
      <c r="E3759">
        <f>'CLZ Pr'!B3759</f>
        <v>0</v>
      </c>
      <c r="F3759">
        <f>'CLZ Pr'!N3759</f>
        <v>0</v>
      </c>
      <c r="G3759">
        <f>'CLZ Pr'!X3759</f>
        <v>0</v>
      </c>
      <c r="H3759">
        <f>'CLZ Pr'!E3759</f>
        <v>0</v>
      </c>
      <c r="I3759">
        <f>'CLZ Pr'!U3759</f>
        <v>0</v>
      </c>
    </row>
    <row r="3760" spans="1:9">
      <c r="A3760" s="13" t="str">
        <f>IF('CLZ Pr'!C3760 = "", "", 'CLZ Pr'!C3760)</f>
        <v/>
      </c>
      <c r="B3760">
        <f>'CLZ Pr'!O3760</f>
        <v>0</v>
      </c>
      <c r="C3760" s="14">
        <f>'CLZ Pr'!H3760</f>
        <v>0</v>
      </c>
      <c r="D3760">
        <f>'CLZ Pr'!W3760</f>
        <v>0</v>
      </c>
      <c r="E3760">
        <f>'CLZ Pr'!B3760</f>
        <v>0</v>
      </c>
      <c r="F3760">
        <f>'CLZ Pr'!N3760</f>
        <v>0</v>
      </c>
      <c r="G3760">
        <f>'CLZ Pr'!X3760</f>
        <v>0</v>
      </c>
      <c r="H3760">
        <f>'CLZ Pr'!E3760</f>
        <v>0</v>
      </c>
      <c r="I3760">
        <f>'CLZ Pr'!U3760</f>
        <v>0</v>
      </c>
    </row>
    <row r="3761" spans="1:9">
      <c r="A3761" s="13" t="str">
        <f>IF('CLZ Pr'!C3761 = "", "", 'CLZ Pr'!C3761)</f>
        <v/>
      </c>
      <c r="B3761">
        <f>'CLZ Pr'!O3761</f>
        <v>0</v>
      </c>
      <c r="C3761" s="14">
        <f>'CLZ Pr'!H3761</f>
        <v>0</v>
      </c>
      <c r="D3761">
        <f>'CLZ Pr'!W3761</f>
        <v>0</v>
      </c>
      <c r="E3761">
        <f>'CLZ Pr'!B3761</f>
        <v>0</v>
      </c>
      <c r="F3761">
        <f>'CLZ Pr'!N3761</f>
        <v>0</v>
      </c>
      <c r="G3761">
        <f>'CLZ Pr'!X3761</f>
        <v>0</v>
      </c>
      <c r="H3761">
        <f>'CLZ Pr'!E3761</f>
        <v>0</v>
      </c>
      <c r="I3761">
        <f>'CLZ Pr'!U3761</f>
        <v>0</v>
      </c>
    </row>
    <row r="3762" spans="1:9">
      <c r="A3762" s="13" t="str">
        <f>IF('CLZ Pr'!C3762 = "", "", 'CLZ Pr'!C3762)</f>
        <v/>
      </c>
      <c r="B3762">
        <f>'CLZ Pr'!O3762</f>
        <v>0</v>
      </c>
      <c r="C3762" s="14">
        <f>'CLZ Pr'!H3762</f>
        <v>0</v>
      </c>
      <c r="D3762">
        <f>'CLZ Pr'!W3762</f>
        <v>0</v>
      </c>
      <c r="E3762">
        <f>'CLZ Pr'!B3762</f>
        <v>0</v>
      </c>
      <c r="F3762">
        <f>'CLZ Pr'!N3762</f>
        <v>0</v>
      </c>
      <c r="G3762">
        <f>'CLZ Pr'!X3762</f>
        <v>0</v>
      </c>
      <c r="H3762">
        <f>'CLZ Pr'!E3762</f>
        <v>0</v>
      </c>
      <c r="I3762">
        <f>'CLZ Pr'!U3762</f>
        <v>0</v>
      </c>
    </row>
    <row r="3763" spans="1:9">
      <c r="A3763" s="13" t="str">
        <f>IF('CLZ Pr'!C3763 = "", "", 'CLZ Pr'!C3763)</f>
        <v/>
      </c>
      <c r="B3763">
        <f>'CLZ Pr'!O3763</f>
        <v>0</v>
      </c>
      <c r="C3763" s="14">
        <f>'CLZ Pr'!H3763</f>
        <v>0</v>
      </c>
      <c r="D3763">
        <f>'CLZ Pr'!W3763</f>
        <v>0</v>
      </c>
      <c r="E3763">
        <f>'CLZ Pr'!B3763</f>
        <v>0</v>
      </c>
      <c r="F3763">
        <f>'CLZ Pr'!N3763</f>
        <v>0</v>
      </c>
      <c r="G3763">
        <f>'CLZ Pr'!X3763</f>
        <v>0</v>
      </c>
      <c r="H3763">
        <f>'CLZ Pr'!E3763</f>
        <v>0</v>
      </c>
      <c r="I3763">
        <f>'CLZ Pr'!U3763</f>
        <v>0</v>
      </c>
    </row>
    <row r="3764" spans="1:9">
      <c r="A3764" s="13" t="str">
        <f>IF('CLZ Pr'!C3764 = "", "", 'CLZ Pr'!C3764)</f>
        <v/>
      </c>
      <c r="B3764">
        <f>'CLZ Pr'!O3764</f>
        <v>0</v>
      </c>
      <c r="C3764" s="14">
        <f>'CLZ Pr'!H3764</f>
        <v>0</v>
      </c>
      <c r="D3764">
        <f>'CLZ Pr'!W3764</f>
        <v>0</v>
      </c>
      <c r="E3764">
        <f>'CLZ Pr'!B3764</f>
        <v>0</v>
      </c>
      <c r="F3764">
        <f>'CLZ Pr'!N3764</f>
        <v>0</v>
      </c>
      <c r="G3764">
        <f>'CLZ Pr'!X3764</f>
        <v>0</v>
      </c>
      <c r="H3764">
        <f>'CLZ Pr'!E3764</f>
        <v>0</v>
      </c>
      <c r="I3764">
        <f>'CLZ Pr'!U3764</f>
        <v>0</v>
      </c>
    </row>
    <row r="3765" spans="1:9">
      <c r="A3765" s="13" t="str">
        <f>IF('CLZ Pr'!C3765 = "", "", 'CLZ Pr'!C3765)</f>
        <v/>
      </c>
      <c r="B3765">
        <f>'CLZ Pr'!O3765</f>
        <v>0</v>
      </c>
      <c r="C3765" s="14">
        <f>'CLZ Pr'!H3765</f>
        <v>0</v>
      </c>
      <c r="D3765">
        <f>'CLZ Pr'!W3765</f>
        <v>0</v>
      </c>
      <c r="E3765">
        <f>'CLZ Pr'!B3765</f>
        <v>0</v>
      </c>
      <c r="F3765">
        <f>'CLZ Pr'!N3765</f>
        <v>0</v>
      </c>
      <c r="G3765">
        <f>'CLZ Pr'!X3765</f>
        <v>0</v>
      </c>
      <c r="H3765">
        <f>'CLZ Pr'!E3765</f>
        <v>0</v>
      </c>
      <c r="I3765">
        <f>'CLZ Pr'!U3765</f>
        <v>0</v>
      </c>
    </row>
    <row r="3766" spans="1:9">
      <c r="A3766" s="13" t="str">
        <f>IF('CLZ Pr'!C3766 = "", "", 'CLZ Pr'!C3766)</f>
        <v/>
      </c>
      <c r="B3766">
        <f>'CLZ Pr'!O3766</f>
        <v>0</v>
      </c>
      <c r="C3766" s="14">
        <f>'CLZ Pr'!H3766</f>
        <v>0</v>
      </c>
      <c r="D3766">
        <f>'CLZ Pr'!W3766</f>
        <v>0</v>
      </c>
      <c r="E3766">
        <f>'CLZ Pr'!B3766</f>
        <v>0</v>
      </c>
      <c r="F3766">
        <f>'CLZ Pr'!N3766</f>
        <v>0</v>
      </c>
      <c r="G3766">
        <f>'CLZ Pr'!X3766</f>
        <v>0</v>
      </c>
      <c r="H3766">
        <f>'CLZ Pr'!E3766</f>
        <v>0</v>
      </c>
      <c r="I3766">
        <f>'CLZ Pr'!U3766</f>
        <v>0</v>
      </c>
    </row>
    <row r="3767" spans="1:9">
      <c r="A3767" s="13" t="str">
        <f>IF('CLZ Pr'!C3767 = "", "", 'CLZ Pr'!C3767)</f>
        <v/>
      </c>
      <c r="B3767">
        <f>'CLZ Pr'!O3767</f>
        <v>0</v>
      </c>
      <c r="C3767" s="14">
        <f>'CLZ Pr'!H3767</f>
        <v>0</v>
      </c>
      <c r="D3767">
        <f>'CLZ Pr'!W3767</f>
        <v>0</v>
      </c>
      <c r="E3767">
        <f>'CLZ Pr'!B3767</f>
        <v>0</v>
      </c>
      <c r="F3767">
        <f>'CLZ Pr'!N3767</f>
        <v>0</v>
      </c>
      <c r="G3767">
        <f>'CLZ Pr'!X3767</f>
        <v>0</v>
      </c>
      <c r="H3767">
        <f>'CLZ Pr'!E3767</f>
        <v>0</v>
      </c>
      <c r="I3767">
        <f>'CLZ Pr'!U3767</f>
        <v>0</v>
      </c>
    </row>
    <row r="3768" spans="1:9">
      <c r="A3768" s="13" t="str">
        <f>IF('CLZ Pr'!C3768 = "", "", 'CLZ Pr'!C3768)</f>
        <v/>
      </c>
      <c r="B3768">
        <f>'CLZ Pr'!O3768</f>
        <v>0</v>
      </c>
      <c r="C3768" s="14">
        <f>'CLZ Pr'!H3768</f>
        <v>0</v>
      </c>
      <c r="D3768">
        <f>'CLZ Pr'!W3768</f>
        <v>0</v>
      </c>
      <c r="E3768">
        <f>'CLZ Pr'!B3768</f>
        <v>0</v>
      </c>
      <c r="F3768">
        <f>'CLZ Pr'!N3768</f>
        <v>0</v>
      </c>
      <c r="G3768">
        <f>'CLZ Pr'!X3768</f>
        <v>0</v>
      </c>
      <c r="H3768">
        <f>'CLZ Pr'!E3768</f>
        <v>0</v>
      </c>
      <c r="I3768">
        <f>'CLZ Pr'!U3768</f>
        <v>0</v>
      </c>
    </row>
    <row r="3769" spans="1:9">
      <c r="A3769" s="13" t="str">
        <f>IF('CLZ Pr'!C3769 = "", "", 'CLZ Pr'!C3769)</f>
        <v/>
      </c>
      <c r="B3769">
        <f>'CLZ Pr'!O3769</f>
        <v>0</v>
      </c>
      <c r="C3769" s="14">
        <f>'CLZ Pr'!H3769</f>
        <v>0</v>
      </c>
      <c r="D3769">
        <f>'CLZ Pr'!W3769</f>
        <v>0</v>
      </c>
      <c r="E3769">
        <f>'CLZ Pr'!B3769</f>
        <v>0</v>
      </c>
      <c r="F3769">
        <f>'CLZ Pr'!N3769</f>
        <v>0</v>
      </c>
      <c r="G3769">
        <f>'CLZ Pr'!X3769</f>
        <v>0</v>
      </c>
      <c r="H3769">
        <f>'CLZ Pr'!E3769</f>
        <v>0</v>
      </c>
      <c r="I3769">
        <f>'CLZ Pr'!U3769</f>
        <v>0</v>
      </c>
    </row>
    <row r="3770" spans="1:9">
      <c r="A3770" s="13" t="str">
        <f>IF('CLZ Pr'!C3770 = "", "", 'CLZ Pr'!C3770)</f>
        <v/>
      </c>
      <c r="B3770">
        <f>'CLZ Pr'!O3770</f>
        <v>0</v>
      </c>
      <c r="C3770" s="14">
        <f>'CLZ Pr'!H3770</f>
        <v>0</v>
      </c>
      <c r="D3770">
        <f>'CLZ Pr'!W3770</f>
        <v>0</v>
      </c>
      <c r="E3770">
        <f>'CLZ Pr'!B3770</f>
        <v>0</v>
      </c>
      <c r="F3770">
        <f>'CLZ Pr'!N3770</f>
        <v>0</v>
      </c>
      <c r="G3770">
        <f>'CLZ Pr'!X3770</f>
        <v>0</v>
      </c>
      <c r="H3770">
        <f>'CLZ Pr'!E3770</f>
        <v>0</v>
      </c>
      <c r="I3770">
        <f>'CLZ Pr'!U3770</f>
        <v>0</v>
      </c>
    </row>
    <row r="3771" spans="1:9">
      <c r="A3771" s="13" t="str">
        <f>IF('CLZ Pr'!C3771 = "", "", 'CLZ Pr'!C3771)</f>
        <v/>
      </c>
      <c r="B3771">
        <f>'CLZ Pr'!O3771</f>
        <v>0</v>
      </c>
      <c r="C3771" s="14">
        <f>'CLZ Pr'!H3771</f>
        <v>0</v>
      </c>
      <c r="D3771">
        <f>'CLZ Pr'!W3771</f>
        <v>0</v>
      </c>
      <c r="E3771">
        <f>'CLZ Pr'!B3771</f>
        <v>0</v>
      </c>
      <c r="F3771">
        <f>'CLZ Pr'!N3771</f>
        <v>0</v>
      </c>
      <c r="G3771">
        <f>'CLZ Pr'!X3771</f>
        <v>0</v>
      </c>
      <c r="H3771">
        <f>'CLZ Pr'!E3771</f>
        <v>0</v>
      </c>
      <c r="I3771">
        <f>'CLZ Pr'!U3771</f>
        <v>0</v>
      </c>
    </row>
    <row r="3772" spans="1:9">
      <c r="A3772" s="13" t="str">
        <f>IF('CLZ Pr'!C3772 = "", "", 'CLZ Pr'!C3772)</f>
        <v/>
      </c>
      <c r="B3772">
        <f>'CLZ Pr'!O3772</f>
        <v>0</v>
      </c>
      <c r="C3772" s="14">
        <f>'CLZ Pr'!H3772</f>
        <v>0</v>
      </c>
      <c r="D3772">
        <f>'CLZ Pr'!W3772</f>
        <v>0</v>
      </c>
      <c r="E3772">
        <f>'CLZ Pr'!B3772</f>
        <v>0</v>
      </c>
      <c r="F3772">
        <f>'CLZ Pr'!N3772</f>
        <v>0</v>
      </c>
      <c r="G3772">
        <f>'CLZ Pr'!X3772</f>
        <v>0</v>
      </c>
      <c r="H3772">
        <f>'CLZ Pr'!E3772</f>
        <v>0</v>
      </c>
      <c r="I3772">
        <f>'CLZ Pr'!U3772</f>
        <v>0</v>
      </c>
    </row>
    <row r="3773" spans="1:9">
      <c r="A3773" s="13" t="str">
        <f>IF('CLZ Pr'!C3773 = "", "", 'CLZ Pr'!C3773)</f>
        <v/>
      </c>
      <c r="B3773">
        <f>'CLZ Pr'!O3773</f>
        <v>0</v>
      </c>
      <c r="C3773" s="14">
        <f>'CLZ Pr'!H3773</f>
        <v>0</v>
      </c>
      <c r="D3773">
        <f>'CLZ Pr'!W3773</f>
        <v>0</v>
      </c>
      <c r="E3773">
        <f>'CLZ Pr'!B3773</f>
        <v>0</v>
      </c>
      <c r="F3773">
        <f>'CLZ Pr'!N3773</f>
        <v>0</v>
      </c>
      <c r="G3773">
        <f>'CLZ Pr'!X3773</f>
        <v>0</v>
      </c>
      <c r="H3773">
        <f>'CLZ Pr'!E3773</f>
        <v>0</v>
      </c>
      <c r="I3773">
        <f>'CLZ Pr'!U3773</f>
        <v>0</v>
      </c>
    </row>
    <row r="3774" spans="1:9">
      <c r="A3774" s="13" t="str">
        <f>IF('CLZ Pr'!C3774 = "", "", 'CLZ Pr'!C3774)</f>
        <v/>
      </c>
      <c r="B3774">
        <f>'CLZ Pr'!O3774</f>
        <v>0</v>
      </c>
      <c r="C3774" s="14">
        <f>'CLZ Pr'!H3774</f>
        <v>0</v>
      </c>
      <c r="D3774">
        <f>'CLZ Pr'!W3774</f>
        <v>0</v>
      </c>
      <c r="E3774">
        <f>'CLZ Pr'!B3774</f>
        <v>0</v>
      </c>
      <c r="F3774">
        <f>'CLZ Pr'!N3774</f>
        <v>0</v>
      </c>
      <c r="G3774">
        <f>'CLZ Pr'!X3774</f>
        <v>0</v>
      </c>
      <c r="H3774">
        <f>'CLZ Pr'!E3774</f>
        <v>0</v>
      </c>
      <c r="I3774">
        <f>'CLZ Pr'!U3774</f>
        <v>0</v>
      </c>
    </row>
    <row r="3775" spans="1:9">
      <c r="A3775" s="13" t="str">
        <f>IF('CLZ Pr'!C3775 = "", "", 'CLZ Pr'!C3775)</f>
        <v/>
      </c>
      <c r="B3775">
        <f>'CLZ Pr'!O3775</f>
        <v>0</v>
      </c>
      <c r="C3775" s="14">
        <f>'CLZ Pr'!H3775</f>
        <v>0</v>
      </c>
      <c r="D3775">
        <f>'CLZ Pr'!W3775</f>
        <v>0</v>
      </c>
      <c r="E3775">
        <f>'CLZ Pr'!B3775</f>
        <v>0</v>
      </c>
      <c r="F3775">
        <f>'CLZ Pr'!N3775</f>
        <v>0</v>
      </c>
      <c r="G3775">
        <f>'CLZ Pr'!X3775</f>
        <v>0</v>
      </c>
      <c r="H3775">
        <f>'CLZ Pr'!E3775</f>
        <v>0</v>
      </c>
      <c r="I3775">
        <f>'CLZ Pr'!U3775</f>
        <v>0</v>
      </c>
    </row>
    <row r="3776" spans="1:9">
      <c r="A3776" s="13" t="str">
        <f>IF('CLZ Pr'!C3776 = "", "", 'CLZ Pr'!C3776)</f>
        <v/>
      </c>
      <c r="B3776">
        <f>'CLZ Pr'!O3776</f>
        <v>0</v>
      </c>
      <c r="C3776" s="14">
        <f>'CLZ Pr'!H3776</f>
        <v>0</v>
      </c>
      <c r="D3776">
        <f>'CLZ Pr'!W3776</f>
        <v>0</v>
      </c>
      <c r="E3776">
        <f>'CLZ Pr'!B3776</f>
        <v>0</v>
      </c>
      <c r="F3776">
        <f>'CLZ Pr'!N3776</f>
        <v>0</v>
      </c>
      <c r="G3776">
        <f>'CLZ Pr'!X3776</f>
        <v>0</v>
      </c>
      <c r="H3776">
        <f>'CLZ Pr'!E3776</f>
        <v>0</v>
      </c>
      <c r="I3776">
        <f>'CLZ Pr'!U3776</f>
        <v>0</v>
      </c>
    </row>
    <row r="3777" spans="1:9">
      <c r="A3777" s="13" t="str">
        <f>IF('CLZ Pr'!C3777 = "", "", 'CLZ Pr'!C3777)</f>
        <v/>
      </c>
      <c r="B3777">
        <f>'CLZ Pr'!O3777</f>
        <v>0</v>
      </c>
      <c r="C3777" s="14">
        <f>'CLZ Pr'!H3777</f>
        <v>0</v>
      </c>
      <c r="D3777">
        <f>'CLZ Pr'!W3777</f>
        <v>0</v>
      </c>
      <c r="E3777">
        <f>'CLZ Pr'!B3777</f>
        <v>0</v>
      </c>
      <c r="F3777">
        <f>'CLZ Pr'!N3777</f>
        <v>0</v>
      </c>
      <c r="G3777">
        <f>'CLZ Pr'!X3777</f>
        <v>0</v>
      </c>
      <c r="H3777">
        <f>'CLZ Pr'!E3777</f>
        <v>0</v>
      </c>
      <c r="I3777">
        <f>'CLZ Pr'!U3777</f>
        <v>0</v>
      </c>
    </row>
    <row r="3778" spans="1:9">
      <c r="A3778" s="13" t="str">
        <f>IF('CLZ Pr'!C3778 = "", "", 'CLZ Pr'!C3778)</f>
        <v/>
      </c>
      <c r="B3778">
        <f>'CLZ Pr'!O3778</f>
        <v>0</v>
      </c>
      <c r="C3778" s="14">
        <f>'CLZ Pr'!H3778</f>
        <v>0</v>
      </c>
      <c r="D3778">
        <f>'CLZ Pr'!W3778</f>
        <v>0</v>
      </c>
      <c r="E3778">
        <f>'CLZ Pr'!B3778</f>
        <v>0</v>
      </c>
      <c r="F3778">
        <f>'CLZ Pr'!N3778</f>
        <v>0</v>
      </c>
      <c r="G3778">
        <f>'CLZ Pr'!X3778</f>
        <v>0</v>
      </c>
      <c r="H3778">
        <f>'CLZ Pr'!E3778</f>
        <v>0</v>
      </c>
      <c r="I3778">
        <f>'CLZ Pr'!U3778</f>
        <v>0</v>
      </c>
    </row>
    <row r="3779" spans="1:9">
      <c r="A3779" s="13" t="str">
        <f>IF('CLZ Pr'!C3779 = "", "", 'CLZ Pr'!C3779)</f>
        <v/>
      </c>
      <c r="B3779">
        <f>'CLZ Pr'!O3779</f>
        <v>0</v>
      </c>
      <c r="C3779" s="14">
        <f>'CLZ Pr'!H3779</f>
        <v>0</v>
      </c>
      <c r="D3779">
        <f>'CLZ Pr'!W3779</f>
        <v>0</v>
      </c>
      <c r="E3779">
        <f>'CLZ Pr'!B3779</f>
        <v>0</v>
      </c>
      <c r="F3779">
        <f>'CLZ Pr'!N3779</f>
        <v>0</v>
      </c>
      <c r="G3779">
        <f>'CLZ Pr'!X3779</f>
        <v>0</v>
      </c>
      <c r="H3779">
        <f>'CLZ Pr'!E3779</f>
        <v>0</v>
      </c>
      <c r="I3779">
        <f>'CLZ Pr'!U3779</f>
        <v>0</v>
      </c>
    </row>
    <row r="3780" spans="1:9">
      <c r="A3780" s="13" t="str">
        <f>IF('CLZ Pr'!C3780 = "", "", 'CLZ Pr'!C3780)</f>
        <v/>
      </c>
      <c r="B3780">
        <f>'CLZ Pr'!O3780</f>
        <v>0</v>
      </c>
      <c r="C3780" s="14">
        <f>'CLZ Pr'!H3780</f>
        <v>0</v>
      </c>
      <c r="D3780">
        <f>'CLZ Pr'!W3780</f>
        <v>0</v>
      </c>
      <c r="E3780">
        <f>'CLZ Pr'!B3780</f>
        <v>0</v>
      </c>
      <c r="F3780">
        <f>'CLZ Pr'!N3780</f>
        <v>0</v>
      </c>
      <c r="G3780">
        <f>'CLZ Pr'!X3780</f>
        <v>0</v>
      </c>
      <c r="H3780">
        <f>'CLZ Pr'!E3780</f>
        <v>0</v>
      </c>
      <c r="I3780">
        <f>'CLZ Pr'!U3780</f>
        <v>0</v>
      </c>
    </row>
    <row r="3781" spans="1:9">
      <c r="A3781" s="13" t="str">
        <f>IF('CLZ Pr'!C3781 = "", "", 'CLZ Pr'!C3781)</f>
        <v/>
      </c>
      <c r="B3781">
        <f>'CLZ Pr'!O3781</f>
        <v>0</v>
      </c>
      <c r="C3781" s="14">
        <f>'CLZ Pr'!H3781</f>
        <v>0</v>
      </c>
      <c r="D3781">
        <f>'CLZ Pr'!W3781</f>
        <v>0</v>
      </c>
      <c r="E3781">
        <f>'CLZ Pr'!B3781</f>
        <v>0</v>
      </c>
      <c r="F3781">
        <f>'CLZ Pr'!N3781</f>
        <v>0</v>
      </c>
      <c r="G3781">
        <f>'CLZ Pr'!X3781</f>
        <v>0</v>
      </c>
      <c r="H3781">
        <f>'CLZ Pr'!E3781</f>
        <v>0</v>
      </c>
      <c r="I3781">
        <f>'CLZ Pr'!U3781</f>
        <v>0</v>
      </c>
    </row>
    <row r="3782" spans="1:9">
      <c r="A3782" s="13" t="str">
        <f>IF('CLZ Pr'!C3782 = "", "", 'CLZ Pr'!C3782)</f>
        <v/>
      </c>
      <c r="B3782">
        <f>'CLZ Pr'!O3782</f>
        <v>0</v>
      </c>
      <c r="C3782" s="14">
        <f>'CLZ Pr'!H3782</f>
        <v>0</v>
      </c>
      <c r="D3782">
        <f>'CLZ Pr'!W3782</f>
        <v>0</v>
      </c>
      <c r="E3782">
        <f>'CLZ Pr'!B3782</f>
        <v>0</v>
      </c>
      <c r="F3782">
        <f>'CLZ Pr'!N3782</f>
        <v>0</v>
      </c>
      <c r="G3782">
        <f>'CLZ Pr'!X3782</f>
        <v>0</v>
      </c>
      <c r="H3782">
        <f>'CLZ Pr'!E3782</f>
        <v>0</v>
      </c>
      <c r="I3782">
        <f>'CLZ Pr'!U3782</f>
        <v>0</v>
      </c>
    </row>
    <row r="3783" spans="1:9">
      <c r="A3783" s="13" t="str">
        <f>IF('CLZ Pr'!C3783 = "", "", 'CLZ Pr'!C3783)</f>
        <v/>
      </c>
      <c r="B3783">
        <f>'CLZ Pr'!O3783</f>
        <v>0</v>
      </c>
      <c r="C3783" s="14">
        <f>'CLZ Pr'!H3783</f>
        <v>0</v>
      </c>
      <c r="D3783">
        <f>'CLZ Pr'!W3783</f>
        <v>0</v>
      </c>
      <c r="E3783">
        <f>'CLZ Pr'!B3783</f>
        <v>0</v>
      </c>
      <c r="F3783">
        <f>'CLZ Pr'!N3783</f>
        <v>0</v>
      </c>
      <c r="G3783">
        <f>'CLZ Pr'!X3783</f>
        <v>0</v>
      </c>
      <c r="H3783">
        <f>'CLZ Pr'!E3783</f>
        <v>0</v>
      </c>
      <c r="I3783">
        <f>'CLZ Pr'!U3783</f>
        <v>0</v>
      </c>
    </row>
    <row r="3784" spans="1:9">
      <c r="A3784" s="13" t="str">
        <f>IF('CLZ Pr'!C3784 = "", "", 'CLZ Pr'!C3784)</f>
        <v/>
      </c>
      <c r="B3784">
        <f>'CLZ Pr'!O3784</f>
        <v>0</v>
      </c>
      <c r="C3784" s="14">
        <f>'CLZ Pr'!H3784</f>
        <v>0</v>
      </c>
      <c r="D3784">
        <f>'CLZ Pr'!W3784</f>
        <v>0</v>
      </c>
      <c r="E3784">
        <f>'CLZ Pr'!B3784</f>
        <v>0</v>
      </c>
      <c r="F3784">
        <f>'CLZ Pr'!N3784</f>
        <v>0</v>
      </c>
      <c r="G3784">
        <f>'CLZ Pr'!X3784</f>
        <v>0</v>
      </c>
      <c r="H3784">
        <f>'CLZ Pr'!E3784</f>
        <v>0</v>
      </c>
      <c r="I3784">
        <f>'CLZ Pr'!U3784</f>
        <v>0</v>
      </c>
    </row>
    <row r="3785" spans="1:9">
      <c r="A3785" s="13" t="str">
        <f>IF('CLZ Pr'!C3785 = "", "", 'CLZ Pr'!C3785)</f>
        <v/>
      </c>
      <c r="B3785">
        <f>'CLZ Pr'!O3785</f>
        <v>0</v>
      </c>
      <c r="C3785" s="14">
        <f>'CLZ Pr'!H3785</f>
        <v>0</v>
      </c>
      <c r="D3785">
        <f>'CLZ Pr'!W3785</f>
        <v>0</v>
      </c>
      <c r="E3785">
        <f>'CLZ Pr'!B3785</f>
        <v>0</v>
      </c>
      <c r="F3785">
        <f>'CLZ Pr'!N3785</f>
        <v>0</v>
      </c>
      <c r="G3785">
        <f>'CLZ Pr'!X3785</f>
        <v>0</v>
      </c>
      <c r="H3785">
        <f>'CLZ Pr'!E3785</f>
        <v>0</v>
      </c>
      <c r="I3785">
        <f>'CLZ Pr'!U3785</f>
        <v>0</v>
      </c>
    </row>
    <row r="3786" spans="1:9">
      <c r="A3786" s="13" t="str">
        <f>IF('CLZ Pr'!C3786 = "", "", 'CLZ Pr'!C3786)</f>
        <v/>
      </c>
      <c r="B3786">
        <f>'CLZ Pr'!O3786</f>
        <v>0</v>
      </c>
      <c r="C3786" s="14">
        <f>'CLZ Pr'!H3786</f>
        <v>0</v>
      </c>
      <c r="D3786">
        <f>'CLZ Pr'!W3786</f>
        <v>0</v>
      </c>
      <c r="E3786">
        <f>'CLZ Pr'!B3786</f>
        <v>0</v>
      </c>
      <c r="F3786">
        <f>'CLZ Pr'!N3786</f>
        <v>0</v>
      </c>
      <c r="G3786">
        <f>'CLZ Pr'!X3786</f>
        <v>0</v>
      </c>
      <c r="H3786">
        <f>'CLZ Pr'!E3786</f>
        <v>0</v>
      </c>
      <c r="I3786">
        <f>'CLZ Pr'!U3786</f>
        <v>0</v>
      </c>
    </row>
    <row r="3787" spans="1:9">
      <c r="A3787" s="13" t="str">
        <f>IF('CLZ Pr'!C3787 = "", "", 'CLZ Pr'!C3787)</f>
        <v/>
      </c>
      <c r="B3787">
        <f>'CLZ Pr'!O3787</f>
        <v>0</v>
      </c>
      <c r="C3787" s="14">
        <f>'CLZ Pr'!H3787</f>
        <v>0</v>
      </c>
      <c r="D3787">
        <f>'CLZ Pr'!W3787</f>
        <v>0</v>
      </c>
      <c r="E3787">
        <f>'CLZ Pr'!B3787</f>
        <v>0</v>
      </c>
      <c r="F3787">
        <f>'CLZ Pr'!N3787</f>
        <v>0</v>
      </c>
      <c r="G3787">
        <f>'CLZ Pr'!X3787</f>
        <v>0</v>
      </c>
      <c r="H3787">
        <f>'CLZ Pr'!E3787</f>
        <v>0</v>
      </c>
      <c r="I3787">
        <f>'CLZ Pr'!U3787</f>
        <v>0</v>
      </c>
    </row>
    <row r="3788" spans="1:9">
      <c r="A3788" s="13" t="str">
        <f>IF('CLZ Pr'!C3788 = "", "", 'CLZ Pr'!C3788)</f>
        <v/>
      </c>
      <c r="B3788">
        <f>'CLZ Pr'!O3788</f>
        <v>0</v>
      </c>
      <c r="C3788" s="14">
        <f>'CLZ Pr'!H3788</f>
        <v>0</v>
      </c>
      <c r="D3788">
        <f>'CLZ Pr'!W3788</f>
        <v>0</v>
      </c>
      <c r="E3788">
        <f>'CLZ Pr'!B3788</f>
        <v>0</v>
      </c>
      <c r="F3788">
        <f>'CLZ Pr'!N3788</f>
        <v>0</v>
      </c>
      <c r="G3788">
        <f>'CLZ Pr'!X3788</f>
        <v>0</v>
      </c>
      <c r="H3788">
        <f>'CLZ Pr'!E3788</f>
        <v>0</v>
      </c>
      <c r="I3788">
        <f>'CLZ Pr'!U3788</f>
        <v>0</v>
      </c>
    </row>
    <row r="3789" spans="1:9">
      <c r="A3789" s="13" t="str">
        <f>IF('CLZ Pr'!C3789 = "", "", 'CLZ Pr'!C3789)</f>
        <v/>
      </c>
      <c r="B3789">
        <f>'CLZ Pr'!O3789</f>
        <v>0</v>
      </c>
      <c r="C3789" s="14">
        <f>'CLZ Pr'!H3789</f>
        <v>0</v>
      </c>
      <c r="D3789">
        <f>'CLZ Pr'!W3789</f>
        <v>0</v>
      </c>
      <c r="E3789">
        <f>'CLZ Pr'!B3789</f>
        <v>0</v>
      </c>
      <c r="F3789">
        <f>'CLZ Pr'!N3789</f>
        <v>0</v>
      </c>
      <c r="G3789">
        <f>'CLZ Pr'!X3789</f>
        <v>0</v>
      </c>
      <c r="H3789">
        <f>'CLZ Pr'!E3789</f>
        <v>0</v>
      </c>
      <c r="I3789">
        <f>'CLZ Pr'!U3789</f>
        <v>0</v>
      </c>
    </row>
    <row r="3790" spans="1:9">
      <c r="A3790" s="13" t="str">
        <f>IF('CLZ Pr'!C3790 = "", "", 'CLZ Pr'!C3790)</f>
        <v/>
      </c>
      <c r="B3790">
        <f>'CLZ Pr'!O3790</f>
        <v>0</v>
      </c>
      <c r="C3790" s="14">
        <f>'CLZ Pr'!H3790</f>
        <v>0</v>
      </c>
      <c r="D3790">
        <f>'CLZ Pr'!W3790</f>
        <v>0</v>
      </c>
      <c r="E3790">
        <f>'CLZ Pr'!B3790</f>
        <v>0</v>
      </c>
      <c r="F3790">
        <f>'CLZ Pr'!N3790</f>
        <v>0</v>
      </c>
      <c r="G3790">
        <f>'CLZ Pr'!X3790</f>
        <v>0</v>
      </c>
      <c r="H3790">
        <f>'CLZ Pr'!E3790</f>
        <v>0</v>
      </c>
      <c r="I3790">
        <f>'CLZ Pr'!U3790</f>
        <v>0</v>
      </c>
    </row>
    <row r="3791" spans="1:9">
      <c r="A3791" s="13" t="str">
        <f>IF('CLZ Pr'!C3791 = "", "", 'CLZ Pr'!C3791)</f>
        <v/>
      </c>
      <c r="B3791">
        <f>'CLZ Pr'!O3791</f>
        <v>0</v>
      </c>
      <c r="C3791" s="14">
        <f>'CLZ Pr'!H3791</f>
        <v>0</v>
      </c>
      <c r="D3791">
        <f>'CLZ Pr'!W3791</f>
        <v>0</v>
      </c>
      <c r="E3791">
        <f>'CLZ Pr'!B3791</f>
        <v>0</v>
      </c>
      <c r="F3791">
        <f>'CLZ Pr'!N3791</f>
        <v>0</v>
      </c>
      <c r="G3791">
        <f>'CLZ Pr'!X3791</f>
        <v>0</v>
      </c>
      <c r="H3791">
        <f>'CLZ Pr'!E3791</f>
        <v>0</v>
      </c>
      <c r="I3791">
        <f>'CLZ Pr'!U3791</f>
        <v>0</v>
      </c>
    </row>
    <row r="3792" spans="1:9">
      <c r="A3792" s="13" t="str">
        <f>IF('CLZ Pr'!C3792 = "", "", 'CLZ Pr'!C3792)</f>
        <v/>
      </c>
      <c r="B3792">
        <f>'CLZ Pr'!O3792</f>
        <v>0</v>
      </c>
      <c r="C3792" s="14">
        <f>'CLZ Pr'!H3792</f>
        <v>0</v>
      </c>
      <c r="D3792">
        <f>'CLZ Pr'!W3792</f>
        <v>0</v>
      </c>
      <c r="E3792">
        <f>'CLZ Pr'!B3792</f>
        <v>0</v>
      </c>
      <c r="F3792">
        <f>'CLZ Pr'!N3792</f>
        <v>0</v>
      </c>
      <c r="G3792">
        <f>'CLZ Pr'!X3792</f>
        <v>0</v>
      </c>
      <c r="H3792">
        <f>'CLZ Pr'!E3792</f>
        <v>0</v>
      </c>
      <c r="I3792">
        <f>'CLZ Pr'!U3792</f>
        <v>0</v>
      </c>
    </row>
    <row r="3793" spans="1:9">
      <c r="A3793" s="13" t="str">
        <f>IF('CLZ Pr'!C3793 = "", "", 'CLZ Pr'!C3793)</f>
        <v/>
      </c>
      <c r="B3793">
        <f>'CLZ Pr'!O3793</f>
        <v>0</v>
      </c>
      <c r="C3793" s="14">
        <f>'CLZ Pr'!H3793</f>
        <v>0</v>
      </c>
      <c r="D3793">
        <f>'CLZ Pr'!W3793</f>
        <v>0</v>
      </c>
      <c r="E3793">
        <f>'CLZ Pr'!B3793</f>
        <v>0</v>
      </c>
      <c r="F3793">
        <f>'CLZ Pr'!N3793</f>
        <v>0</v>
      </c>
      <c r="G3793">
        <f>'CLZ Pr'!X3793</f>
        <v>0</v>
      </c>
      <c r="H3793">
        <f>'CLZ Pr'!E3793</f>
        <v>0</v>
      </c>
      <c r="I3793">
        <f>'CLZ Pr'!U3793</f>
        <v>0</v>
      </c>
    </row>
    <row r="3794" spans="1:9">
      <c r="A3794" s="13" t="str">
        <f>IF('CLZ Pr'!C3794 = "", "", 'CLZ Pr'!C3794)</f>
        <v/>
      </c>
      <c r="B3794">
        <f>'CLZ Pr'!O3794</f>
        <v>0</v>
      </c>
      <c r="C3794" s="14">
        <f>'CLZ Pr'!H3794</f>
        <v>0</v>
      </c>
      <c r="D3794">
        <f>'CLZ Pr'!W3794</f>
        <v>0</v>
      </c>
      <c r="E3794">
        <f>'CLZ Pr'!B3794</f>
        <v>0</v>
      </c>
      <c r="F3794">
        <f>'CLZ Pr'!N3794</f>
        <v>0</v>
      </c>
      <c r="G3794">
        <f>'CLZ Pr'!X3794</f>
        <v>0</v>
      </c>
      <c r="H3794">
        <f>'CLZ Pr'!E3794</f>
        <v>0</v>
      </c>
      <c r="I3794">
        <f>'CLZ Pr'!U3794</f>
        <v>0</v>
      </c>
    </row>
    <row r="3795" spans="1:9">
      <c r="A3795" s="13" t="str">
        <f>IF('CLZ Pr'!C3795 = "", "", 'CLZ Pr'!C3795)</f>
        <v/>
      </c>
      <c r="B3795">
        <f>'CLZ Pr'!O3795</f>
        <v>0</v>
      </c>
      <c r="C3795" s="14">
        <f>'CLZ Pr'!H3795</f>
        <v>0</v>
      </c>
      <c r="D3795">
        <f>'CLZ Pr'!W3795</f>
        <v>0</v>
      </c>
      <c r="E3795">
        <f>'CLZ Pr'!B3795</f>
        <v>0</v>
      </c>
      <c r="F3795">
        <f>'CLZ Pr'!N3795</f>
        <v>0</v>
      </c>
      <c r="G3795">
        <f>'CLZ Pr'!X3795</f>
        <v>0</v>
      </c>
      <c r="H3795">
        <f>'CLZ Pr'!E3795</f>
        <v>0</v>
      </c>
      <c r="I3795">
        <f>'CLZ Pr'!U3795</f>
        <v>0</v>
      </c>
    </row>
    <row r="3796" spans="1:9">
      <c r="A3796" s="13" t="str">
        <f>IF('CLZ Pr'!C3796 = "", "", 'CLZ Pr'!C3796)</f>
        <v/>
      </c>
      <c r="B3796">
        <f>'CLZ Pr'!O3796</f>
        <v>0</v>
      </c>
      <c r="C3796" s="14">
        <f>'CLZ Pr'!H3796</f>
        <v>0</v>
      </c>
      <c r="D3796">
        <f>'CLZ Pr'!W3796</f>
        <v>0</v>
      </c>
      <c r="E3796">
        <f>'CLZ Pr'!B3796</f>
        <v>0</v>
      </c>
      <c r="F3796">
        <f>'CLZ Pr'!N3796</f>
        <v>0</v>
      </c>
      <c r="G3796">
        <f>'CLZ Pr'!X3796</f>
        <v>0</v>
      </c>
      <c r="H3796">
        <f>'CLZ Pr'!E3796</f>
        <v>0</v>
      </c>
      <c r="I3796">
        <f>'CLZ Pr'!U3796</f>
        <v>0</v>
      </c>
    </row>
    <row r="3797" spans="1:9">
      <c r="A3797" s="13" t="str">
        <f>IF('CLZ Pr'!C3797 = "", "", 'CLZ Pr'!C3797)</f>
        <v/>
      </c>
      <c r="B3797">
        <f>'CLZ Pr'!O3797</f>
        <v>0</v>
      </c>
      <c r="C3797" s="14">
        <f>'CLZ Pr'!H3797</f>
        <v>0</v>
      </c>
      <c r="D3797">
        <f>'CLZ Pr'!W3797</f>
        <v>0</v>
      </c>
      <c r="E3797">
        <f>'CLZ Pr'!B3797</f>
        <v>0</v>
      </c>
      <c r="F3797">
        <f>'CLZ Pr'!N3797</f>
        <v>0</v>
      </c>
      <c r="G3797">
        <f>'CLZ Pr'!X3797</f>
        <v>0</v>
      </c>
      <c r="H3797">
        <f>'CLZ Pr'!E3797</f>
        <v>0</v>
      </c>
      <c r="I3797">
        <f>'CLZ Pr'!U3797</f>
        <v>0</v>
      </c>
    </row>
    <row r="3798" spans="1:9">
      <c r="A3798" s="13" t="str">
        <f>IF('CLZ Pr'!C3798 = "", "", 'CLZ Pr'!C3798)</f>
        <v/>
      </c>
      <c r="B3798">
        <f>'CLZ Pr'!O3798</f>
        <v>0</v>
      </c>
      <c r="C3798" s="14">
        <f>'CLZ Pr'!H3798</f>
        <v>0</v>
      </c>
      <c r="D3798">
        <f>'CLZ Pr'!W3798</f>
        <v>0</v>
      </c>
      <c r="E3798">
        <f>'CLZ Pr'!B3798</f>
        <v>0</v>
      </c>
      <c r="F3798">
        <f>'CLZ Pr'!N3798</f>
        <v>0</v>
      </c>
      <c r="G3798">
        <f>'CLZ Pr'!X3798</f>
        <v>0</v>
      </c>
      <c r="H3798">
        <f>'CLZ Pr'!E3798</f>
        <v>0</v>
      </c>
      <c r="I3798">
        <f>'CLZ Pr'!U3798</f>
        <v>0</v>
      </c>
    </row>
    <row r="3799" spans="1:9">
      <c r="A3799" s="13" t="str">
        <f>IF('CLZ Pr'!C3799 = "", "", 'CLZ Pr'!C3799)</f>
        <v/>
      </c>
      <c r="B3799">
        <f>'CLZ Pr'!O3799</f>
        <v>0</v>
      </c>
      <c r="C3799" s="14">
        <f>'CLZ Pr'!H3799</f>
        <v>0</v>
      </c>
      <c r="D3799">
        <f>'CLZ Pr'!W3799</f>
        <v>0</v>
      </c>
      <c r="E3799">
        <f>'CLZ Pr'!B3799</f>
        <v>0</v>
      </c>
      <c r="F3799">
        <f>'CLZ Pr'!N3799</f>
        <v>0</v>
      </c>
      <c r="G3799">
        <f>'CLZ Pr'!X3799</f>
        <v>0</v>
      </c>
      <c r="H3799">
        <f>'CLZ Pr'!E3799</f>
        <v>0</v>
      </c>
      <c r="I3799">
        <f>'CLZ Pr'!U3799</f>
        <v>0</v>
      </c>
    </row>
    <row r="3800" spans="1:9">
      <c r="A3800" s="13" t="str">
        <f>IF('CLZ Pr'!C3800 = "", "", 'CLZ Pr'!C3800)</f>
        <v/>
      </c>
      <c r="B3800">
        <f>'CLZ Pr'!O3800</f>
        <v>0</v>
      </c>
      <c r="C3800" s="14">
        <f>'CLZ Pr'!H3800</f>
        <v>0</v>
      </c>
      <c r="D3800">
        <f>'CLZ Pr'!W3800</f>
        <v>0</v>
      </c>
      <c r="E3800">
        <f>'CLZ Pr'!B3800</f>
        <v>0</v>
      </c>
      <c r="F3800">
        <f>'CLZ Pr'!N3800</f>
        <v>0</v>
      </c>
      <c r="G3800">
        <f>'CLZ Pr'!X3800</f>
        <v>0</v>
      </c>
      <c r="H3800">
        <f>'CLZ Pr'!E3800</f>
        <v>0</v>
      </c>
      <c r="I3800">
        <f>'CLZ Pr'!U3800</f>
        <v>0</v>
      </c>
    </row>
    <row r="3801" spans="1:9">
      <c r="A3801" s="13" t="str">
        <f>IF('CLZ Pr'!C3801 = "", "", 'CLZ Pr'!C3801)</f>
        <v/>
      </c>
      <c r="B3801">
        <f>'CLZ Pr'!O3801</f>
        <v>0</v>
      </c>
      <c r="C3801" s="14">
        <f>'CLZ Pr'!H3801</f>
        <v>0</v>
      </c>
      <c r="D3801">
        <f>'CLZ Pr'!W3801</f>
        <v>0</v>
      </c>
      <c r="E3801">
        <f>'CLZ Pr'!B3801</f>
        <v>0</v>
      </c>
      <c r="F3801">
        <f>'CLZ Pr'!N3801</f>
        <v>0</v>
      </c>
      <c r="G3801">
        <f>'CLZ Pr'!X3801</f>
        <v>0</v>
      </c>
      <c r="H3801">
        <f>'CLZ Pr'!E3801</f>
        <v>0</v>
      </c>
      <c r="I3801">
        <f>'CLZ Pr'!U3801</f>
        <v>0</v>
      </c>
    </row>
    <row r="3802" spans="1:9">
      <c r="A3802" s="13" t="str">
        <f>IF('CLZ Pr'!C3802 = "", "", 'CLZ Pr'!C3802)</f>
        <v/>
      </c>
      <c r="B3802">
        <f>'CLZ Pr'!O3802</f>
        <v>0</v>
      </c>
      <c r="C3802" s="14">
        <f>'CLZ Pr'!H3802</f>
        <v>0</v>
      </c>
      <c r="D3802">
        <f>'CLZ Pr'!W3802</f>
        <v>0</v>
      </c>
      <c r="E3802">
        <f>'CLZ Pr'!B3802</f>
        <v>0</v>
      </c>
      <c r="F3802">
        <f>'CLZ Pr'!N3802</f>
        <v>0</v>
      </c>
      <c r="G3802">
        <f>'CLZ Pr'!X3802</f>
        <v>0</v>
      </c>
      <c r="H3802">
        <f>'CLZ Pr'!E3802</f>
        <v>0</v>
      </c>
      <c r="I3802">
        <f>'CLZ Pr'!U3802</f>
        <v>0</v>
      </c>
    </row>
    <row r="3803" spans="1:9">
      <c r="A3803" s="13" t="str">
        <f>IF('CLZ Pr'!C3803 = "", "", 'CLZ Pr'!C3803)</f>
        <v/>
      </c>
      <c r="B3803">
        <f>'CLZ Pr'!O3803</f>
        <v>0</v>
      </c>
      <c r="C3803" s="14">
        <f>'CLZ Pr'!H3803</f>
        <v>0</v>
      </c>
      <c r="D3803">
        <f>'CLZ Pr'!W3803</f>
        <v>0</v>
      </c>
      <c r="E3803">
        <f>'CLZ Pr'!B3803</f>
        <v>0</v>
      </c>
      <c r="F3803">
        <f>'CLZ Pr'!N3803</f>
        <v>0</v>
      </c>
      <c r="G3803">
        <f>'CLZ Pr'!X3803</f>
        <v>0</v>
      </c>
      <c r="H3803">
        <f>'CLZ Pr'!E3803</f>
        <v>0</v>
      </c>
      <c r="I3803">
        <f>'CLZ Pr'!U3803</f>
        <v>0</v>
      </c>
    </row>
    <row r="3804" spans="1:9">
      <c r="A3804" s="13" t="str">
        <f>IF('CLZ Pr'!C3804 = "", "", 'CLZ Pr'!C3804)</f>
        <v/>
      </c>
      <c r="B3804">
        <f>'CLZ Pr'!O3804</f>
        <v>0</v>
      </c>
      <c r="C3804" s="14">
        <f>'CLZ Pr'!H3804</f>
        <v>0</v>
      </c>
      <c r="D3804">
        <f>'CLZ Pr'!W3804</f>
        <v>0</v>
      </c>
      <c r="E3804">
        <f>'CLZ Pr'!B3804</f>
        <v>0</v>
      </c>
      <c r="F3804">
        <f>'CLZ Pr'!N3804</f>
        <v>0</v>
      </c>
      <c r="G3804">
        <f>'CLZ Pr'!X3804</f>
        <v>0</v>
      </c>
      <c r="H3804">
        <f>'CLZ Pr'!E3804</f>
        <v>0</v>
      </c>
      <c r="I3804">
        <f>'CLZ Pr'!U3804</f>
        <v>0</v>
      </c>
    </row>
    <row r="3805" spans="1:9">
      <c r="A3805" s="13" t="str">
        <f>IF('CLZ Pr'!C3805 = "", "", 'CLZ Pr'!C3805)</f>
        <v/>
      </c>
      <c r="B3805">
        <f>'CLZ Pr'!O3805</f>
        <v>0</v>
      </c>
      <c r="C3805" s="14">
        <f>'CLZ Pr'!H3805</f>
        <v>0</v>
      </c>
      <c r="D3805">
        <f>'CLZ Pr'!W3805</f>
        <v>0</v>
      </c>
      <c r="E3805">
        <f>'CLZ Pr'!B3805</f>
        <v>0</v>
      </c>
      <c r="F3805">
        <f>'CLZ Pr'!N3805</f>
        <v>0</v>
      </c>
      <c r="G3805">
        <f>'CLZ Pr'!X3805</f>
        <v>0</v>
      </c>
      <c r="H3805">
        <f>'CLZ Pr'!E3805</f>
        <v>0</v>
      </c>
      <c r="I3805">
        <f>'CLZ Pr'!U3805</f>
        <v>0</v>
      </c>
    </row>
    <row r="3806" spans="1:9">
      <c r="A3806" s="13" t="str">
        <f>IF('CLZ Pr'!C3806 = "", "", 'CLZ Pr'!C3806)</f>
        <v/>
      </c>
      <c r="B3806">
        <f>'CLZ Pr'!O3806</f>
        <v>0</v>
      </c>
      <c r="C3806" s="14">
        <f>'CLZ Pr'!H3806</f>
        <v>0</v>
      </c>
      <c r="D3806">
        <f>'CLZ Pr'!W3806</f>
        <v>0</v>
      </c>
      <c r="E3806">
        <f>'CLZ Pr'!B3806</f>
        <v>0</v>
      </c>
      <c r="F3806">
        <f>'CLZ Pr'!N3806</f>
        <v>0</v>
      </c>
      <c r="G3806">
        <f>'CLZ Pr'!X3806</f>
        <v>0</v>
      </c>
      <c r="H3806">
        <f>'CLZ Pr'!E3806</f>
        <v>0</v>
      </c>
      <c r="I3806">
        <f>'CLZ Pr'!U3806</f>
        <v>0</v>
      </c>
    </row>
    <row r="3807" spans="1:9">
      <c r="A3807" s="13" t="str">
        <f>IF('CLZ Pr'!C3807 = "", "", 'CLZ Pr'!C3807)</f>
        <v/>
      </c>
      <c r="B3807">
        <f>'CLZ Pr'!O3807</f>
        <v>0</v>
      </c>
      <c r="C3807" s="14">
        <f>'CLZ Pr'!H3807</f>
        <v>0</v>
      </c>
      <c r="D3807">
        <f>'CLZ Pr'!W3807</f>
        <v>0</v>
      </c>
      <c r="E3807">
        <f>'CLZ Pr'!B3807</f>
        <v>0</v>
      </c>
      <c r="F3807">
        <f>'CLZ Pr'!N3807</f>
        <v>0</v>
      </c>
      <c r="G3807">
        <f>'CLZ Pr'!X3807</f>
        <v>0</v>
      </c>
      <c r="H3807">
        <f>'CLZ Pr'!E3807</f>
        <v>0</v>
      </c>
      <c r="I3807">
        <f>'CLZ Pr'!U3807</f>
        <v>0</v>
      </c>
    </row>
    <row r="3808" spans="1:9">
      <c r="A3808" s="13" t="str">
        <f>IF('CLZ Pr'!C3808 = "", "", 'CLZ Pr'!C3808)</f>
        <v/>
      </c>
      <c r="B3808">
        <f>'CLZ Pr'!O3808</f>
        <v>0</v>
      </c>
      <c r="C3808" s="14">
        <f>'CLZ Pr'!H3808</f>
        <v>0</v>
      </c>
      <c r="D3808">
        <f>'CLZ Pr'!W3808</f>
        <v>0</v>
      </c>
      <c r="E3808">
        <f>'CLZ Pr'!B3808</f>
        <v>0</v>
      </c>
      <c r="F3808">
        <f>'CLZ Pr'!N3808</f>
        <v>0</v>
      </c>
      <c r="G3808">
        <f>'CLZ Pr'!X3808</f>
        <v>0</v>
      </c>
      <c r="H3808">
        <f>'CLZ Pr'!E3808</f>
        <v>0</v>
      </c>
      <c r="I3808">
        <f>'CLZ Pr'!U3808</f>
        <v>0</v>
      </c>
    </row>
    <row r="3809" spans="1:9">
      <c r="A3809" s="13" t="str">
        <f>IF('CLZ Pr'!C3809 = "", "", 'CLZ Pr'!C3809)</f>
        <v/>
      </c>
      <c r="B3809">
        <f>'CLZ Pr'!O3809</f>
        <v>0</v>
      </c>
      <c r="C3809" s="14">
        <f>'CLZ Pr'!H3809</f>
        <v>0</v>
      </c>
      <c r="D3809">
        <f>'CLZ Pr'!W3809</f>
        <v>0</v>
      </c>
      <c r="E3809">
        <f>'CLZ Pr'!B3809</f>
        <v>0</v>
      </c>
      <c r="F3809">
        <f>'CLZ Pr'!N3809</f>
        <v>0</v>
      </c>
      <c r="G3809">
        <f>'CLZ Pr'!X3809</f>
        <v>0</v>
      </c>
      <c r="H3809">
        <f>'CLZ Pr'!E3809</f>
        <v>0</v>
      </c>
      <c r="I3809">
        <f>'CLZ Pr'!U3809</f>
        <v>0</v>
      </c>
    </row>
    <row r="3810" spans="1:9">
      <c r="A3810" s="13" t="str">
        <f>IF('CLZ Pr'!C3810 = "", "", 'CLZ Pr'!C3810)</f>
        <v/>
      </c>
      <c r="B3810">
        <f>'CLZ Pr'!O3810</f>
        <v>0</v>
      </c>
      <c r="C3810" s="14">
        <f>'CLZ Pr'!H3810</f>
        <v>0</v>
      </c>
      <c r="D3810">
        <f>'CLZ Pr'!W3810</f>
        <v>0</v>
      </c>
      <c r="E3810">
        <f>'CLZ Pr'!B3810</f>
        <v>0</v>
      </c>
      <c r="F3810">
        <f>'CLZ Pr'!N3810</f>
        <v>0</v>
      </c>
      <c r="G3810">
        <f>'CLZ Pr'!X3810</f>
        <v>0</v>
      </c>
      <c r="H3810">
        <f>'CLZ Pr'!E3810</f>
        <v>0</v>
      </c>
      <c r="I3810">
        <f>'CLZ Pr'!U3810</f>
        <v>0</v>
      </c>
    </row>
    <row r="3811" spans="1:9">
      <c r="A3811" s="13" t="str">
        <f>IF('CLZ Pr'!C3811 = "", "", 'CLZ Pr'!C3811)</f>
        <v/>
      </c>
      <c r="B3811">
        <f>'CLZ Pr'!O3811</f>
        <v>0</v>
      </c>
      <c r="C3811" s="14">
        <f>'CLZ Pr'!H3811</f>
        <v>0</v>
      </c>
      <c r="D3811">
        <f>'CLZ Pr'!W3811</f>
        <v>0</v>
      </c>
      <c r="E3811">
        <f>'CLZ Pr'!B3811</f>
        <v>0</v>
      </c>
      <c r="F3811">
        <f>'CLZ Pr'!N3811</f>
        <v>0</v>
      </c>
      <c r="G3811">
        <f>'CLZ Pr'!X3811</f>
        <v>0</v>
      </c>
      <c r="H3811">
        <f>'CLZ Pr'!E3811</f>
        <v>0</v>
      </c>
      <c r="I3811">
        <f>'CLZ Pr'!U3811</f>
        <v>0</v>
      </c>
    </row>
    <row r="3812" spans="1:9">
      <c r="A3812" s="13" t="str">
        <f>IF('CLZ Pr'!C3812 = "", "", 'CLZ Pr'!C3812)</f>
        <v/>
      </c>
      <c r="B3812">
        <f>'CLZ Pr'!O3812</f>
        <v>0</v>
      </c>
      <c r="C3812" s="14">
        <f>'CLZ Pr'!H3812</f>
        <v>0</v>
      </c>
      <c r="D3812">
        <f>'CLZ Pr'!W3812</f>
        <v>0</v>
      </c>
      <c r="E3812">
        <f>'CLZ Pr'!B3812</f>
        <v>0</v>
      </c>
      <c r="F3812">
        <f>'CLZ Pr'!N3812</f>
        <v>0</v>
      </c>
      <c r="G3812">
        <f>'CLZ Pr'!X3812</f>
        <v>0</v>
      </c>
      <c r="H3812">
        <f>'CLZ Pr'!E3812</f>
        <v>0</v>
      </c>
      <c r="I3812">
        <f>'CLZ Pr'!U3812</f>
        <v>0</v>
      </c>
    </row>
    <row r="3813" spans="1:9">
      <c r="A3813" s="13" t="str">
        <f>IF('CLZ Pr'!C3813 = "", "", 'CLZ Pr'!C3813)</f>
        <v/>
      </c>
      <c r="B3813">
        <f>'CLZ Pr'!O3813</f>
        <v>0</v>
      </c>
      <c r="C3813" s="14">
        <f>'CLZ Pr'!H3813</f>
        <v>0</v>
      </c>
      <c r="D3813">
        <f>'CLZ Pr'!W3813</f>
        <v>0</v>
      </c>
      <c r="E3813">
        <f>'CLZ Pr'!B3813</f>
        <v>0</v>
      </c>
      <c r="F3813">
        <f>'CLZ Pr'!N3813</f>
        <v>0</v>
      </c>
      <c r="G3813">
        <f>'CLZ Pr'!X3813</f>
        <v>0</v>
      </c>
      <c r="H3813">
        <f>'CLZ Pr'!E3813</f>
        <v>0</v>
      </c>
      <c r="I3813">
        <f>'CLZ Pr'!U3813</f>
        <v>0</v>
      </c>
    </row>
    <row r="3814" spans="1:9">
      <c r="A3814" s="13" t="str">
        <f>IF('CLZ Pr'!C3814 = "", "", 'CLZ Pr'!C3814)</f>
        <v/>
      </c>
      <c r="B3814">
        <f>'CLZ Pr'!O3814</f>
        <v>0</v>
      </c>
      <c r="C3814" s="14">
        <f>'CLZ Pr'!H3814</f>
        <v>0</v>
      </c>
      <c r="D3814">
        <f>'CLZ Pr'!W3814</f>
        <v>0</v>
      </c>
      <c r="E3814">
        <f>'CLZ Pr'!B3814</f>
        <v>0</v>
      </c>
      <c r="F3814">
        <f>'CLZ Pr'!N3814</f>
        <v>0</v>
      </c>
      <c r="G3814">
        <f>'CLZ Pr'!X3814</f>
        <v>0</v>
      </c>
      <c r="H3814">
        <f>'CLZ Pr'!E3814</f>
        <v>0</v>
      </c>
      <c r="I3814">
        <f>'CLZ Pr'!U3814</f>
        <v>0</v>
      </c>
    </row>
    <row r="3815" spans="1:9">
      <c r="A3815" s="13" t="str">
        <f>IF('CLZ Pr'!C3815 = "", "", 'CLZ Pr'!C3815)</f>
        <v/>
      </c>
      <c r="B3815">
        <f>'CLZ Pr'!O3815</f>
        <v>0</v>
      </c>
      <c r="C3815" s="14">
        <f>'CLZ Pr'!H3815</f>
        <v>0</v>
      </c>
      <c r="D3815">
        <f>'CLZ Pr'!W3815</f>
        <v>0</v>
      </c>
      <c r="E3815">
        <f>'CLZ Pr'!B3815</f>
        <v>0</v>
      </c>
      <c r="F3815">
        <f>'CLZ Pr'!N3815</f>
        <v>0</v>
      </c>
      <c r="G3815">
        <f>'CLZ Pr'!X3815</f>
        <v>0</v>
      </c>
      <c r="H3815">
        <f>'CLZ Pr'!E3815</f>
        <v>0</v>
      </c>
      <c r="I3815">
        <f>'CLZ Pr'!U3815</f>
        <v>0</v>
      </c>
    </row>
    <row r="3816" spans="1:9">
      <c r="A3816" s="13" t="str">
        <f>IF('CLZ Pr'!C3816 = "", "", 'CLZ Pr'!C3816)</f>
        <v/>
      </c>
      <c r="B3816">
        <f>'CLZ Pr'!O3816</f>
        <v>0</v>
      </c>
      <c r="C3816" s="14">
        <f>'CLZ Pr'!H3816</f>
        <v>0</v>
      </c>
      <c r="D3816">
        <f>'CLZ Pr'!W3816</f>
        <v>0</v>
      </c>
      <c r="E3816">
        <f>'CLZ Pr'!B3816</f>
        <v>0</v>
      </c>
      <c r="F3816">
        <f>'CLZ Pr'!N3816</f>
        <v>0</v>
      </c>
      <c r="G3816">
        <f>'CLZ Pr'!X3816</f>
        <v>0</v>
      </c>
      <c r="H3816">
        <f>'CLZ Pr'!E3816</f>
        <v>0</v>
      </c>
      <c r="I3816">
        <f>'CLZ Pr'!U3816</f>
        <v>0</v>
      </c>
    </row>
    <row r="3817" spans="1:9">
      <c r="A3817" s="13" t="str">
        <f>IF('CLZ Pr'!C3817 = "", "", 'CLZ Pr'!C3817)</f>
        <v/>
      </c>
      <c r="B3817">
        <f>'CLZ Pr'!O3817</f>
        <v>0</v>
      </c>
      <c r="C3817" s="14">
        <f>'CLZ Pr'!H3817</f>
        <v>0</v>
      </c>
      <c r="D3817">
        <f>'CLZ Pr'!W3817</f>
        <v>0</v>
      </c>
      <c r="E3817">
        <f>'CLZ Pr'!B3817</f>
        <v>0</v>
      </c>
      <c r="F3817">
        <f>'CLZ Pr'!N3817</f>
        <v>0</v>
      </c>
      <c r="G3817">
        <f>'CLZ Pr'!X3817</f>
        <v>0</v>
      </c>
      <c r="H3817">
        <f>'CLZ Pr'!E3817</f>
        <v>0</v>
      </c>
      <c r="I3817">
        <f>'CLZ Pr'!U3817</f>
        <v>0</v>
      </c>
    </row>
    <row r="3818" spans="1:9">
      <c r="A3818" s="13" t="str">
        <f>IF('CLZ Pr'!C3818 = "", "", 'CLZ Pr'!C3818)</f>
        <v/>
      </c>
      <c r="B3818">
        <f>'CLZ Pr'!O3818</f>
        <v>0</v>
      </c>
      <c r="C3818" s="14">
        <f>'CLZ Pr'!H3818</f>
        <v>0</v>
      </c>
      <c r="D3818">
        <f>'CLZ Pr'!W3818</f>
        <v>0</v>
      </c>
      <c r="E3818">
        <f>'CLZ Pr'!B3818</f>
        <v>0</v>
      </c>
      <c r="F3818">
        <f>'CLZ Pr'!N3818</f>
        <v>0</v>
      </c>
      <c r="G3818">
        <f>'CLZ Pr'!X3818</f>
        <v>0</v>
      </c>
      <c r="H3818">
        <f>'CLZ Pr'!E3818</f>
        <v>0</v>
      </c>
      <c r="I3818">
        <f>'CLZ Pr'!U3818</f>
        <v>0</v>
      </c>
    </row>
    <row r="3819" spans="1:9">
      <c r="A3819" s="13" t="str">
        <f>IF('CLZ Pr'!C3819 = "", "", 'CLZ Pr'!C3819)</f>
        <v/>
      </c>
      <c r="B3819">
        <f>'CLZ Pr'!O3819</f>
        <v>0</v>
      </c>
      <c r="C3819" s="14">
        <f>'CLZ Pr'!H3819</f>
        <v>0</v>
      </c>
      <c r="D3819">
        <f>'CLZ Pr'!W3819</f>
        <v>0</v>
      </c>
      <c r="E3819">
        <f>'CLZ Pr'!B3819</f>
        <v>0</v>
      </c>
      <c r="F3819">
        <f>'CLZ Pr'!N3819</f>
        <v>0</v>
      </c>
      <c r="G3819">
        <f>'CLZ Pr'!X3819</f>
        <v>0</v>
      </c>
      <c r="H3819">
        <f>'CLZ Pr'!E3819</f>
        <v>0</v>
      </c>
      <c r="I3819">
        <f>'CLZ Pr'!U3819</f>
        <v>0</v>
      </c>
    </row>
    <row r="3820" spans="1:9">
      <c r="A3820" s="13" t="str">
        <f>IF('CLZ Pr'!C3820 = "", "", 'CLZ Pr'!C3820)</f>
        <v/>
      </c>
      <c r="B3820">
        <f>'CLZ Pr'!O3820</f>
        <v>0</v>
      </c>
      <c r="C3820" s="14">
        <f>'CLZ Pr'!H3820</f>
        <v>0</v>
      </c>
      <c r="D3820">
        <f>'CLZ Pr'!W3820</f>
        <v>0</v>
      </c>
      <c r="E3820">
        <f>'CLZ Pr'!B3820</f>
        <v>0</v>
      </c>
      <c r="F3820">
        <f>'CLZ Pr'!N3820</f>
        <v>0</v>
      </c>
      <c r="G3820">
        <f>'CLZ Pr'!X3820</f>
        <v>0</v>
      </c>
      <c r="H3820">
        <f>'CLZ Pr'!E3820</f>
        <v>0</v>
      </c>
      <c r="I3820">
        <f>'CLZ Pr'!U3820</f>
        <v>0</v>
      </c>
    </row>
    <row r="3821" spans="1:9">
      <c r="A3821" s="13" t="str">
        <f>IF('CLZ Pr'!C3821 = "", "", 'CLZ Pr'!C3821)</f>
        <v/>
      </c>
      <c r="B3821">
        <f>'CLZ Pr'!O3821</f>
        <v>0</v>
      </c>
      <c r="C3821" s="14">
        <f>'CLZ Pr'!H3821</f>
        <v>0</v>
      </c>
      <c r="D3821">
        <f>'CLZ Pr'!W3821</f>
        <v>0</v>
      </c>
      <c r="E3821">
        <f>'CLZ Pr'!B3821</f>
        <v>0</v>
      </c>
      <c r="F3821">
        <f>'CLZ Pr'!N3821</f>
        <v>0</v>
      </c>
      <c r="G3821">
        <f>'CLZ Pr'!X3821</f>
        <v>0</v>
      </c>
      <c r="H3821">
        <f>'CLZ Pr'!E3821</f>
        <v>0</v>
      </c>
      <c r="I3821">
        <f>'CLZ Pr'!U3821</f>
        <v>0</v>
      </c>
    </row>
    <row r="3822" spans="1:9">
      <c r="A3822" s="13" t="str">
        <f>IF('CLZ Pr'!C3822 = "", "", 'CLZ Pr'!C3822)</f>
        <v/>
      </c>
      <c r="B3822">
        <f>'CLZ Pr'!O3822</f>
        <v>0</v>
      </c>
      <c r="C3822" s="14">
        <f>'CLZ Pr'!H3822</f>
        <v>0</v>
      </c>
      <c r="D3822">
        <f>'CLZ Pr'!W3822</f>
        <v>0</v>
      </c>
      <c r="E3822">
        <f>'CLZ Pr'!B3822</f>
        <v>0</v>
      </c>
      <c r="F3822">
        <f>'CLZ Pr'!N3822</f>
        <v>0</v>
      </c>
      <c r="G3822">
        <f>'CLZ Pr'!X3822</f>
        <v>0</v>
      </c>
      <c r="H3822">
        <f>'CLZ Pr'!E3822</f>
        <v>0</v>
      </c>
      <c r="I3822">
        <f>'CLZ Pr'!U3822</f>
        <v>0</v>
      </c>
    </row>
    <row r="3823" spans="1:9">
      <c r="A3823" s="13" t="str">
        <f>IF('CLZ Pr'!C3823 = "", "", 'CLZ Pr'!C3823)</f>
        <v/>
      </c>
      <c r="B3823">
        <f>'CLZ Pr'!O3823</f>
        <v>0</v>
      </c>
      <c r="C3823" s="14">
        <f>'CLZ Pr'!H3823</f>
        <v>0</v>
      </c>
      <c r="D3823">
        <f>'CLZ Pr'!W3823</f>
        <v>0</v>
      </c>
      <c r="E3823">
        <f>'CLZ Pr'!B3823</f>
        <v>0</v>
      </c>
      <c r="F3823">
        <f>'CLZ Pr'!N3823</f>
        <v>0</v>
      </c>
      <c r="G3823">
        <f>'CLZ Pr'!X3823</f>
        <v>0</v>
      </c>
      <c r="H3823">
        <f>'CLZ Pr'!E3823</f>
        <v>0</v>
      </c>
      <c r="I3823">
        <f>'CLZ Pr'!U3823</f>
        <v>0</v>
      </c>
    </row>
    <row r="3824" spans="1:9">
      <c r="A3824" s="13" t="str">
        <f>IF('CLZ Pr'!C3824 = "", "", 'CLZ Pr'!C3824)</f>
        <v/>
      </c>
      <c r="B3824">
        <f>'CLZ Pr'!O3824</f>
        <v>0</v>
      </c>
      <c r="C3824" s="14">
        <f>'CLZ Pr'!H3824</f>
        <v>0</v>
      </c>
      <c r="D3824">
        <f>'CLZ Pr'!W3824</f>
        <v>0</v>
      </c>
      <c r="E3824">
        <f>'CLZ Pr'!B3824</f>
        <v>0</v>
      </c>
      <c r="F3824">
        <f>'CLZ Pr'!N3824</f>
        <v>0</v>
      </c>
      <c r="G3824">
        <f>'CLZ Pr'!X3824</f>
        <v>0</v>
      </c>
      <c r="H3824">
        <f>'CLZ Pr'!E3824</f>
        <v>0</v>
      </c>
      <c r="I3824">
        <f>'CLZ Pr'!U3824</f>
        <v>0</v>
      </c>
    </row>
    <row r="3825" spans="1:9">
      <c r="A3825" s="13" t="str">
        <f>IF('CLZ Pr'!C3825 = "", "", 'CLZ Pr'!C3825)</f>
        <v/>
      </c>
      <c r="B3825">
        <f>'CLZ Pr'!O3825</f>
        <v>0</v>
      </c>
      <c r="C3825" s="14">
        <f>'CLZ Pr'!H3825</f>
        <v>0</v>
      </c>
      <c r="D3825">
        <f>'CLZ Pr'!W3825</f>
        <v>0</v>
      </c>
      <c r="E3825">
        <f>'CLZ Pr'!B3825</f>
        <v>0</v>
      </c>
      <c r="F3825">
        <f>'CLZ Pr'!N3825</f>
        <v>0</v>
      </c>
      <c r="G3825">
        <f>'CLZ Pr'!X3825</f>
        <v>0</v>
      </c>
      <c r="H3825">
        <f>'CLZ Pr'!E3825</f>
        <v>0</v>
      </c>
      <c r="I3825">
        <f>'CLZ Pr'!U3825</f>
        <v>0</v>
      </c>
    </row>
    <row r="3826" spans="1:9">
      <c r="A3826" s="13" t="str">
        <f>IF('CLZ Pr'!C3826 = "", "", 'CLZ Pr'!C3826)</f>
        <v/>
      </c>
      <c r="B3826">
        <f>'CLZ Pr'!O3826</f>
        <v>0</v>
      </c>
      <c r="C3826" s="14">
        <f>'CLZ Pr'!H3826</f>
        <v>0</v>
      </c>
      <c r="D3826">
        <f>'CLZ Pr'!W3826</f>
        <v>0</v>
      </c>
      <c r="E3826">
        <f>'CLZ Pr'!B3826</f>
        <v>0</v>
      </c>
      <c r="F3826">
        <f>'CLZ Pr'!N3826</f>
        <v>0</v>
      </c>
      <c r="G3826">
        <f>'CLZ Pr'!X3826</f>
        <v>0</v>
      </c>
      <c r="H3826">
        <f>'CLZ Pr'!E3826</f>
        <v>0</v>
      </c>
      <c r="I3826">
        <f>'CLZ Pr'!U3826</f>
        <v>0</v>
      </c>
    </row>
    <row r="3827" spans="1:9">
      <c r="A3827" s="13" t="str">
        <f>IF('CLZ Pr'!C3827 = "", "", 'CLZ Pr'!C3827)</f>
        <v/>
      </c>
      <c r="B3827">
        <f>'CLZ Pr'!O3827</f>
        <v>0</v>
      </c>
      <c r="C3827" s="14">
        <f>'CLZ Pr'!H3827</f>
        <v>0</v>
      </c>
      <c r="D3827">
        <f>'CLZ Pr'!W3827</f>
        <v>0</v>
      </c>
      <c r="E3827">
        <f>'CLZ Pr'!B3827</f>
        <v>0</v>
      </c>
      <c r="F3827">
        <f>'CLZ Pr'!N3827</f>
        <v>0</v>
      </c>
      <c r="G3827">
        <f>'CLZ Pr'!X3827</f>
        <v>0</v>
      </c>
      <c r="H3827">
        <f>'CLZ Pr'!E3827</f>
        <v>0</v>
      </c>
      <c r="I3827">
        <f>'CLZ Pr'!U3827</f>
        <v>0</v>
      </c>
    </row>
    <row r="3828" spans="1:9">
      <c r="A3828" s="13" t="str">
        <f>IF('CLZ Pr'!C3828 = "", "", 'CLZ Pr'!C3828)</f>
        <v/>
      </c>
      <c r="B3828">
        <f>'CLZ Pr'!O3828</f>
        <v>0</v>
      </c>
      <c r="C3828" s="14">
        <f>'CLZ Pr'!H3828</f>
        <v>0</v>
      </c>
      <c r="D3828">
        <f>'CLZ Pr'!W3828</f>
        <v>0</v>
      </c>
      <c r="E3828">
        <f>'CLZ Pr'!B3828</f>
        <v>0</v>
      </c>
      <c r="F3828">
        <f>'CLZ Pr'!N3828</f>
        <v>0</v>
      </c>
      <c r="G3828">
        <f>'CLZ Pr'!X3828</f>
        <v>0</v>
      </c>
      <c r="H3828">
        <f>'CLZ Pr'!E3828</f>
        <v>0</v>
      </c>
      <c r="I3828">
        <f>'CLZ Pr'!U3828</f>
        <v>0</v>
      </c>
    </row>
    <row r="3829" spans="1:9">
      <c r="A3829" s="13" t="str">
        <f>IF('CLZ Pr'!C3829 = "", "", 'CLZ Pr'!C3829)</f>
        <v/>
      </c>
      <c r="B3829">
        <f>'CLZ Pr'!O3829</f>
        <v>0</v>
      </c>
      <c r="C3829" s="14">
        <f>'CLZ Pr'!H3829</f>
        <v>0</v>
      </c>
      <c r="D3829">
        <f>'CLZ Pr'!W3829</f>
        <v>0</v>
      </c>
      <c r="E3829">
        <f>'CLZ Pr'!B3829</f>
        <v>0</v>
      </c>
      <c r="F3829">
        <f>'CLZ Pr'!N3829</f>
        <v>0</v>
      </c>
      <c r="G3829">
        <f>'CLZ Pr'!X3829</f>
        <v>0</v>
      </c>
      <c r="H3829">
        <f>'CLZ Pr'!E3829</f>
        <v>0</v>
      </c>
      <c r="I3829">
        <f>'CLZ Pr'!U3829</f>
        <v>0</v>
      </c>
    </row>
    <row r="3830" spans="1:9">
      <c r="A3830" s="13" t="str">
        <f>IF('CLZ Pr'!C3830 = "", "", 'CLZ Pr'!C3830)</f>
        <v/>
      </c>
      <c r="B3830">
        <f>'CLZ Pr'!O3830</f>
        <v>0</v>
      </c>
      <c r="C3830" s="14">
        <f>'CLZ Pr'!H3830</f>
        <v>0</v>
      </c>
      <c r="D3830">
        <f>'CLZ Pr'!W3830</f>
        <v>0</v>
      </c>
      <c r="E3830">
        <f>'CLZ Pr'!B3830</f>
        <v>0</v>
      </c>
      <c r="F3830">
        <f>'CLZ Pr'!N3830</f>
        <v>0</v>
      </c>
      <c r="G3830">
        <f>'CLZ Pr'!X3830</f>
        <v>0</v>
      </c>
      <c r="H3830">
        <f>'CLZ Pr'!E3830</f>
        <v>0</v>
      </c>
      <c r="I3830">
        <f>'CLZ Pr'!U3830</f>
        <v>0</v>
      </c>
    </row>
    <row r="3831" spans="1:9">
      <c r="A3831" s="13" t="str">
        <f>IF('CLZ Pr'!C3831 = "", "", 'CLZ Pr'!C3831)</f>
        <v/>
      </c>
      <c r="B3831">
        <f>'CLZ Pr'!O3831</f>
        <v>0</v>
      </c>
      <c r="C3831" s="14">
        <f>'CLZ Pr'!H3831</f>
        <v>0</v>
      </c>
      <c r="D3831">
        <f>'CLZ Pr'!W3831</f>
        <v>0</v>
      </c>
      <c r="E3831">
        <f>'CLZ Pr'!B3831</f>
        <v>0</v>
      </c>
      <c r="F3831">
        <f>'CLZ Pr'!N3831</f>
        <v>0</v>
      </c>
      <c r="G3831">
        <f>'CLZ Pr'!X3831</f>
        <v>0</v>
      </c>
      <c r="H3831">
        <f>'CLZ Pr'!E3831</f>
        <v>0</v>
      </c>
      <c r="I3831">
        <f>'CLZ Pr'!U3831</f>
        <v>0</v>
      </c>
    </row>
    <row r="3832" spans="1:9">
      <c r="A3832" s="13" t="str">
        <f>IF('CLZ Pr'!C3832 = "", "", 'CLZ Pr'!C3832)</f>
        <v/>
      </c>
      <c r="B3832">
        <f>'CLZ Pr'!O3832</f>
        <v>0</v>
      </c>
      <c r="C3832" s="14">
        <f>'CLZ Pr'!H3832</f>
        <v>0</v>
      </c>
      <c r="D3832">
        <f>'CLZ Pr'!W3832</f>
        <v>0</v>
      </c>
      <c r="E3832">
        <f>'CLZ Pr'!B3832</f>
        <v>0</v>
      </c>
      <c r="F3832">
        <f>'CLZ Pr'!N3832</f>
        <v>0</v>
      </c>
      <c r="G3832">
        <f>'CLZ Pr'!X3832</f>
        <v>0</v>
      </c>
      <c r="H3832">
        <f>'CLZ Pr'!E3832</f>
        <v>0</v>
      </c>
      <c r="I3832">
        <f>'CLZ Pr'!U3832</f>
        <v>0</v>
      </c>
    </row>
    <row r="3833" spans="1:9">
      <c r="A3833" s="13" t="str">
        <f>IF('CLZ Pr'!C3833 = "", "", 'CLZ Pr'!C3833)</f>
        <v/>
      </c>
      <c r="B3833">
        <f>'CLZ Pr'!O3833</f>
        <v>0</v>
      </c>
      <c r="C3833" s="14">
        <f>'CLZ Pr'!H3833</f>
        <v>0</v>
      </c>
      <c r="D3833">
        <f>'CLZ Pr'!W3833</f>
        <v>0</v>
      </c>
      <c r="E3833">
        <f>'CLZ Pr'!B3833</f>
        <v>0</v>
      </c>
      <c r="F3833">
        <f>'CLZ Pr'!N3833</f>
        <v>0</v>
      </c>
      <c r="G3833">
        <f>'CLZ Pr'!X3833</f>
        <v>0</v>
      </c>
      <c r="H3833">
        <f>'CLZ Pr'!E3833</f>
        <v>0</v>
      </c>
      <c r="I3833">
        <f>'CLZ Pr'!U3833</f>
        <v>0</v>
      </c>
    </row>
    <row r="3834" spans="1:9">
      <c r="A3834" s="13" t="str">
        <f>IF('CLZ Pr'!C3834 = "", "", 'CLZ Pr'!C3834)</f>
        <v/>
      </c>
      <c r="B3834">
        <f>'CLZ Pr'!O3834</f>
        <v>0</v>
      </c>
      <c r="C3834" s="14">
        <f>'CLZ Pr'!H3834</f>
        <v>0</v>
      </c>
      <c r="D3834">
        <f>'CLZ Pr'!W3834</f>
        <v>0</v>
      </c>
      <c r="E3834">
        <f>'CLZ Pr'!B3834</f>
        <v>0</v>
      </c>
      <c r="F3834">
        <f>'CLZ Pr'!N3834</f>
        <v>0</v>
      </c>
      <c r="G3834">
        <f>'CLZ Pr'!X3834</f>
        <v>0</v>
      </c>
      <c r="H3834">
        <f>'CLZ Pr'!E3834</f>
        <v>0</v>
      </c>
      <c r="I3834">
        <f>'CLZ Pr'!U3834</f>
        <v>0</v>
      </c>
    </row>
    <row r="3835" spans="1:9">
      <c r="A3835" s="13" t="str">
        <f>IF('CLZ Pr'!C3835 = "", "", 'CLZ Pr'!C3835)</f>
        <v/>
      </c>
      <c r="B3835">
        <f>'CLZ Pr'!O3835</f>
        <v>0</v>
      </c>
      <c r="C3835" s="14">
        <f>'CLZ Pr'!H3835</f>
        <v>0</v>
      </c>
      <c r="D3835">
        <f>'CLZ Pr'!W3835</f>
        <v>0</v>
      </c>
      <c r="E3835">
        <f>'CLZ Pr'!B3835</f>
        <v>0</v>
      </c>
      <c r="F3835">
        <f>'CLZ Pr'!N3835</f>
        <v>0</v>
      </c>
      <c r="G3835">
        <f>'CLZ Pr'!X3835</f>
        <v>0</v>
      </c>
      <c r="H3835">
        <f>'CLZ Pr'!E3835</f>
        <v>0</v>
      </c>
      <c r="I3835">
        <f>'CLZ Pr'!U3835</f>
        <v>0</v>
      </c>
    </row>
    <row r="3836" spans="1:9">
      <c r="A3836" s="13" t="str">
        <f>IF('CLZ Pr'!C3836 = "", "", 'CLZ Pr'!C3836)</f>
        <v/>
      </c>
      <c r="B3836">
        <f>'CLZ Pr'!O3836</f>
        <v>0</v>
      </c>
      <c r="C3836" s="14">
        <f>'CLZ Pr'!H3836</f>
        <v>0</v>
      </c>
      <c r="D3836">
        <f>'CLZ Pr'!W3836</f>
        <v>0</v>
      </c>
      <c r="E3836">
        <f>'CLZ Pr'!B3836</f>
        <v>0</v>
      </c>
      <c r="F3836">
        <f>'CLZ Pr'!N3836</f>
        <v>0</v>
      </c>
      <c r="G3836">
        <f>'CLZ Pr'!X3836</f>
        <v>0</v>
      </c>
      <c r="H3836">
        <f>'CLZ Pr'!E3836</f>
        <v>0</v>
      </c>
      <c r="I3836">
        <f>'CLZ Pr'!U3836</f>
        <v>0</v>
      </c>
    </row>
    <row r="3837" spans="1:9">
      <c r="A3837" s="13" t="str">
        <f>IF('CLZ Pr'!C3837 = "", "", 'CLZ Pr'!C3837)</f>
        <v/>
      </c>
      <c r="B3837">
        <f>'CLZ Pr'!O3837</f>
        <v>0</v>
      </c>
      <c r="C3837" s="14">
        <f>'CLZ Pr'!H3837</f>
        <v>0</v>
      </c>
      <c r="D3837">
        <f>'CLZ Pr'!W3837</f>
        <v>0</v>
      </c>
      <c r="E3837">
        <f>'CLZ Pr'!B3837</f>
        <v>0</v>
      </c>
      <c r="F3837">
        <f>'CLZ Pr'!N3837</f>
        <v>0</v>
      </c>
      <c r="G3837">
        <f>'CLZ Pr'!X3837</f>
        <v>0</v>
      </c>
      <c r="H3837">
        <f>'CLZ Pr'!E3837</f>
        <v>0</v>
      </c>
      <c r="I3837">
        <f>'CLZ Pr'!U3837</f>
        <v>0</v>
      </c>
    </row>
    <row r="3838" spans="1:9">
      <c r="A3838" s="13" t="str">
        <f>IF('CLZ Pr'!C3838 = "", "", 'CLZ Pr'!C3838)</f>
        <v/>
      </c>
      <c r="B3838">
        <f>'CLZ Pr'!O3838</f>
        <v>0</v>
      </c>
      <c r="C3838" s="14">
        <f>'CLZ Pr'!H3838</f>
        <v>0</v>
      </c>
      <c r="D3838">
        <f>'CLZ Pr'!W3838</f>
        <v>0</v>
      </c>
      <c r="E3838">
        <f>'CLZ Pr'!B3838</f>
        <v>0</v>
      </c>
      <c r="F3838">
        <f>'CLZ Pr'!N3838</f>
        <v>0</v>
      </c>
      <c r="G3838">
        <f>'CLZ Pr'!X3838</f>
        <v>0</v>
      </c>
      <c r="H3838">
        <f>'CLZ Pr'!E3838</f>
        <v>0</v>
      </c>
      <c r="I3838">
        <f>'CLZ Pr'!U3838</f>
        <v>0</v>
      </c>
    </row>
    <row r="3839" spans="1:9">
      <c r="A3839" s="13" t="str">
        <f>IF('CLZ Pr'!C3839 = "", "", 'CLZ Pr'!C3839)</f>
        <v/>
      </c>
      <c r="B3839">
        <f>'CLZ Pr'!O3839</f>
        <v>0</v>
      </c>
      <c r="C3839" s="14">
        <f>'CLZ Pr'!H3839</f>
        <v>0</v>
      </c>
      <c r="D3839">
        <f>'CLZ Pr'!W3839</f>
        <v>0</v>
      </c>
      <c r="E3839">
        <f>'CLZ Pr'!B3839</f>
        <v>0</v>
      </c>
      <c r="F3839">
        <f>'CLZ Pr'!N3839</f>
        <v>0</v>
      </c>
      <c r="G3839">
        <f>'CLZ Pr'!X3839</f>
        <v>0</v>
      </c>
      <c r="H3839">
        <f>'CLZ Pr'!E3839</f>
        <v>0</v>
      </c>
      <c r="I3839">
        <f>'CLZ Pr'!U3839</f>
        <v>0</v>
      </c>
    </row>
    <row r="3840" spans="1:9">
      <c r="A3840" s="13" t="str">
        <f>IF('CLZ Pr'!C3840 = "", "", 'CLZ Pr'!C3840)</f>
        <v/>
      </c>
      <c r="B3840">
        <f>'CLZ Pr'!O3840</f>
        <v>0</v>
      </c>
      <c r="C3840" s="14">
        <f>'CLZ Pr'!H3840</f>
        <v>0</v>
      </c>
      <c r="D3840">
        <f>'CLZ Pr'!W3840</f>
        <v>0</v>
      </c>
      <c r="E3840">
        <f>'CLZ Pr'!B3840</f>
        <v>0</v>
      </c>
      <c r="F3840">
        <f>'CLZ Pr'!N3840</f>
        <v>0</v>
      </c>
      <c r="G3840">
        <f>'CLZ Pr'!X3840</f>
        <v>0</v>
      </c>
      <c r="H3840">
        <f>'CLZ Pr'!E3840</f>
        <v>0</v>
      </c>
      <c r="I3840">
        <f>'CLZ Pr'!U3840</f>
        <v>0</v>
      </c>
    </row>
    <row r="3841" spans="1:9">
      <c r="A3841" s="13" t="str">
        <f>IF('CLZ Pr'!C3841 = "", "", 'CLZ Pr'!C3841)</f>
        <v/>
      </c>
      <c r="B3841">
        <f>'CLZ Pr'!O3841</f>
        <v>0</v>
      </c>
      <c r="C3841" s="14">
        <f>'CLZ Pr'!H3841</f>
        <v>0</v>
      </c>
      <c r="D3841">
        <f>'CLZ Pr'!W3841</f>
        <v>0</v>
      </c>
      <c r="E3841">
        <f>'CLZ Pr'!B3841</f>
        <v>0</v>
      </c>
      <c r="F3841">
        <f>'CLZ Pr'!N3841</f>
        <v>0</v>
      </c>
      <c r="G3841">
        <f>'CLZ Pr'!X3841</f>
        <v>0</v>
      </c>
      <c r="H3841">
        <f>'CLZ Pr'!E3841</f>
        <v>0</v>
      </c>
      <c r="I3841">
        <f>'CLZ Pr'!U3841</f>
        <v>0</v>
      </c>
    </row>
    <row r="3842" spans="1:9">
      <c r="A3842" s="13" t="str">
        <f>IF('CLZ Pr'!C3842 = "", "", 'CLZ Pr'!C3842)</f>
        <v/>
      </c>
      <c r="B3842">
        <f>'CLZ Pr'!O3842</f>
        <v>0</v>
      </c>
      <c r="C3842" s="14">
        <f>'CLZ Pr'!H3842</f>
        <v>0</v>
      </c>
      <c r="D3842">
        <f>'CLZ Pr'!W3842</f>
        <v>0</v>
      </c>
      <c r="E3842">
        <f>'CLZ Pr'!B3842</f>
        <v>0</v>
      </c>
      <c r="F3842">
        <f>'CLZ Pr'!N3842</f>
        <v>0</v>
      </c>
      <c r="G3842">
        <f>'CLZ Pr'!X3842</f>
        <v>0</v>
      </c>
      <c r="H3842">
        <f>'CLZ Pr'!E3842</f>
        <v>0</v>
      </c>
      <c r="I3842">
        <f>'CLZ Pr'!U3842</f>
        <v>0</v>
      </c>
    </row>
    <row r="3843" spans="1:9">
      <c r="A3843" s="13" t="str">
        <f>IF('CLZ Pr'!C3843 = "", "", 'CLZ Pr'!C3843)</f>
        <v/>
      </c>
      <c r="B3843">
        <f>'CLZ Pr'!O3843</f>
        <v>0</v>
      </c>
      <c r="C3843" s="14">
        <f>'CLZ Pr'!H3843</f>
        <v>0</v>
      </c>
      <c r="D3843">
        <f>'CLZ Pr'!W3843</f>
        <v>0</v>
      </c>
      <c r="E3843">
        <f>'CLZ Pr'!B3843</f>
        <v>0</v>
      </c>
      <c r="F3843">
        <f>'CLZ Pr'!N3843</f>
        <v>0</v>
      </c>
      <c r="G3843">
        <f>'CLZ Pr'!X3843</f>
        <v>0</v>
      </c>
      <c r="H3843">
        <f>'CLZ Pr'!E3843</f>
        <v>0</v>
      </c>
      <c r="I3843">
        <f>'CLZ Pr'!U3843</f>
        <v>0</v>
      </c>
    </row>
    <row r="3844" spans="1:9">
      <c r="A3844" s="13" t="str">
        <f>IF('CLZ Pr'!C3844 = "", "", 'CLZ Pr'!C3844)</f>
        <v/>
      </c>
      <c r="B3844">
        <f>'CLZ Pr'!O3844</f>
        <v>0</v>
      </c>
      <c r="C3844" s="14">
        <f>'CLZ Pr'!H3844</f>
        <v>0</v>
      </c>
      <c r="D3844">
        <f>'CLZ Pr'!W3844</f>
        <v>0</v>
      </c>
      <c r="E3844">
        <f>'CLZ Pr'!B3844</f>
        <v>0</v>
      </c>
      <c r="F3844">
        <f>'CLZ Pr'!N3844</f>
        <v>0</v>
      </c>
      <c r="G3844">
        <f>'CLZ Pr'!X3844</f>
        <v>0</v>
      </c>
      <c r="H3844">
        <f>'CLZ Pr'!E3844</f>
        <v>0</v>
      </c>
      <c r="I3844">
        <f>'CLZ Pr'!U3844</f>
        <v>0</v>
      </c>
    </row>
    <row r="3845" spans="1:9">
      <c r="A3845" s="13" t="str">
        <f>IF('CLZ Pr'!C3845 = "", "", 'CLZ Pr'!C3845)</f>
        <v/>
      </c>
      <c r="B3845">
        <f>'CLZ Pr'!O3845</f>
        <v>0</v>
      </c>
      <c r="C3845" s="14">
        <f>'CLZ Pr'!H3845</f>
        <v>0</v>
      </c>
      <c r="D3845">
        <f>'CLZ Pr'!W3845</f>
        <v>0</v>
      </c>
      <c r="E3845">
        <f>'CLZ Pr'!B3845</f>
        <v>0</v>
      </c>
      <c r="F3845">
        <f>'CLZ Pr'!N3845</f>
        <v>0</v>
      </c>
      <c r="G3845">
        <f>'CLZ Pr'!X3845</f>
        <v>0</v>
      </c>
      <c r="H3845">
        <f>'CLZ Pr'!E3845</f>
        <v>0</v>
      </c>
      <c r="I3845">
        <f>'CLZ Pr'!U3845</f>
        <v>0</v>
      </c>
    </row>
    <row r="3846" spans="1:9">
      <c r="A3846" s="13" t="str">
        <f>IF('CLZ Pr'!C3846 = "", "", 'CLZ Pr'!C3846)</f>
        <v/>
      </c>
      <c r="B3846">
        <f>'CLZ Pr'!O3846</f>
        <v>0</v>
      </c>
      <c r="C3846" s="14">
        <f>'CLZ Pr'!H3846</f>
        <v>0</v>
      </c>
      <c r="D3846">
        <f>'CLZ Pr'!W3846</f>
        <v>0</v>
      </c>
      <c r="E3846">
        <f>'CLZ Pr'!B3846</f>
        <v>0</v>
      </c>
      <c r="F3846">
        <f>'CLZ Pr'!N3846</f>
        <v>0</v>
      </c>
      <c r="G3846">
        <f>'CLZ Pr'!X3846</f>
        <v>0</v>
      </c>
      <c r="H3846">
        <f>'CLZ Pr'!E3846</f>
        <v>0</v>
      </c>
      <c r="I3846">
        <f>'CLZ Pr'!U3846</f>
        <v>0</v>
      </c>
    </row>
    <row r="3847" spans="1:9">
      <c r="A3847" s="13" t="str">
        <f>IF('CLZ Pr'!C3847 = "", "", 'CLZ Pr'!C3847)</f>
        <v/>
      </c>
      <c r="B3847">
        <f>'CLZ Pr'!O3847</f>
        <v>0</v>
      </c>
      <c r="C3847" s="14">
        <f>'CLZ Pr'!H3847</f>
        <v>0</v>
      </c>
      <c r="D3847">
        <f>'CLZ Pr'!W3847</f>
        <v>0</v>
      </c>
      <c r="E3847">
        <f>'CLZ Pr'!B3847</f>
        <v>0</v>
      </c>
      <c r="F3847">
        <f>'CLZ Pr'!N3847</f>
        <v>0</v>
      </c>
      <c r="G3847">
        <f>'CLZ Pr'!X3847</f>
        <v>0</v>
      </c>
      <c r="H3847">
        <f>'CLZ Pr'!E3847</f>
        <v>0</v>
      </c>
      <c r="I3847">
        <f>'CLZ Pr'!U3847</f>
        <v>0</v>
      </c>
    </row>
    <row r="3848" spans="1:9">
      <c r="A3848" s="13" t="str">
        <f>IF('CLZ Pr'!C3848 = "", "", 'CLZ Pr'!C3848)</f>
        <v/>
      </c>
      <c r="B3848">
        <f>'CLZ Pr'!O3848</f>
        <v>0</v>
      </c>
      <c r="C3848" s="14">
        <f>'CLZ Pr'!H3848</f>
        <v>0</v>
      </c>
      <c r="D3848">
        <f>'CLZ Pr'!W3848</f>
        <v>0</v>
      </c>
      <c r="E3848">
        <f>'CLZ Pr'!B3848</f>
        <v>0</v>
      </c>
      <c r="F3848">
        <f>'CLZ Pr'!N3848</f>
        <v>0</v>
      </c>
      <c r="G3848">
        <f>'CLZ Pr'!X3848</f>
        <v>0</v>
      </c>
      <c r="H3848">
        <f>'CLZ Pr'!E3848</f>
        <v>0</v>
      </c>
      <c r="I3848">
        <f>'CLZ Pr'!U3848</f>
        <v>0</v>
      </c>
    </row>
    <row r="3849" spans="1:9">
      <c r="A3849" s="13" t="str">
        <f>IF('CLZ Pr'!C3849 = "", "", 'CLZ Pr'!C3849)</f>
        <v/>
      </c>
      <c r="B3849">
        <f>'CLZ Pr'!O3849</f>
        <v>0</v>
      </c>
      <c r="C3849" s="14">
        <f>'CLZ Pr'!H3849</f>
        <v>0</v>
      </c>
      <c r="D3849">
        <f>'CLZ Pr'!W3849</f>
        <v>0</v>
      </c>
      <c r="E3849">
        <f>'CLZ Pr'!B3849</f>
        <v>0</v>
      </c>
      <c r="F3849">
        <f>'CLZ Pr'!N3849</f>
        <v>0</v>
      </c>
      <c r="G3849">
        <f>'CLZ Pr'!X3849</f>
        <v>0</v>
      </c>
      <c r="H3849">
        <f>'CLZ Pr'!E3849</f>
        <v>0</v>
      </c>
      <c r="I3849">
        <f>'CLZ Pr'!U3849</f>
        <v>0</v>
      </c>
    </row>
    <row r="3850" spans="1:9">
      <c r="A3850" s="13" t="str">
        <f>IF('CLZ Pr'!C3850 = "", "", 'CLZ Pr'!C3850)</f>
        <v/>
      </c>
      <c r="B3850">
        <f>'CLZ Pr'!O3850</f>
        <v>0</v>
      </c>
      <c r="C3850" s="14">
        <f>'CLZ Pr'!H3850</f>
        <v>0</v>
      </c>
      <c r="D3850">
        <f>'CLZ Pr'!W3850</f>
        <v>0</v>
      </c>
      <c r="E3850">
        <f>'CLZ Pr'!B3850</f>
        <v>0</v>
      </c>
      <c r="F3850">
        <f>'CLZ Pr'!N3850</f>
        <v>0</v>
      </c>
      <c r="G3850">
        <f>'CLZ Pr'!X3850</f>
        <v>0</v>
      </c>
      <c r="H3850">
        <f>'CLZ Pr'!E3850</f>
        <v>0</v>
      </c>
      <c r="I3850">
        <f>'CLZ Pr'!U3850</f>
        <v>0</v>
      </c>
    </row>
    <row r="3851" spans="1:9">
      <c r="A3851" s="13" t="str">
        <f>IF('CLZ Pr'!C3851 = "", "", 'CLZ Pr'!C3851)</f>
        <v/>
      </c>
      <c r="B3851">
        <f>'CLZ Pr'!O3851</f>
        <v>0</v>
      </c>
      <c r="C3851" s="14">
        <f>'CLZ Pr'!H3851</f>
        <v>0</v>
      </c>
      <c r="D3851">
        <f>'CLZ Pr'!W3851</f>
        <v>0</v>
      </c>
      <c r="E3851">
        <f>'CLZ Pr'!B3851</f>
        <v>0</v>
      </c>
      <c r="F3851">
        <f>'CLZ Pr'!N3851</f>
        <v>0</v>
      </c>
      <c r="G3851">
        <f>'CLZ Pr'!X3851</f>
        <v>0</v>
      </c>
      <c r="H3851">
        <f>'CLZ Pr'!E3851</f>
        <v>0</v>
      </c>
      <c r="I3851">
        <f>'CLZ Pr'!U3851</f>
        <v>0</v>
      </c>
    </row>
    <row r="3852" spans="1:9">
      <c r="A3852" s="13" t="str">
        <f>IF('CLZ Pr'!C3852 = "", "", 'CLZ Pr'!C3852)</f>
        <v/>
      </c>
      <c r="B3852">
        <f>'CLZ Pr'!O3852</f>
        <v>0</v>
      </c>
      <c r="C3852" s="14">
        <f>'CLZ Pr'!H3852</f>
        <v>0</v>
      </c>
      <c r="D3852">
        <f>'CLZ Pr'!W3852</f>
        <v>0</v>
      </c>
      <c r="E3852">
        <f>'CLZ Pr'!B3852</f>
        <v>0</v>
      </c>
      <c r="F3852">
        <f>'CLZ Pr'!N3852</f>
        <v>0</v>
      </c>
      <c r="G3852">
        <f>'CLZ Pr'!X3852</f>
        <v>0</v>
      </c>
      <c r="H3852">
        <f>'CLZ Pr'!E3852</f>
        <v>0</v>
      </c>
      <c r="I3852">
        <f>'CLZ Pr'!U3852</f>
        <v>0</v>
      </c>
    </row>
    <row r="3853" spans="1:9">
      <c r="A3853" s="13" t="str">
        <f>IF('CLZ Pr'!C3853 = "", "", 'CLZ Pr'!C3853)</f>
        <v/>
      </c>
      <c r="B3853">
        <f>'CLZ Pr'!O3853</f>
        <v>0</v>
      </c>
      <c r="C3853" s="14">
        <f>'CLZ Pr'!H3853</f>
        <v>0</v>
      </c>
      <c r="D3853">
        <f>'CLZ Pr'!W3853</f>
        <v>0</v>
      </c>
      <c r="E3853">
        <f>'CLZ Pr'!B3853</f>
        <v>0</v>
      </c>
      <c r="F3853">
        <f>'CLZ Pr'!N3853</f>
        <v>0</v>
      </c>
      <c r="G3853">
        <f>'CLZ Pr'!X3853</f>
        <v>0</v>
      </c>
      <c r="H3853">
        <f>'CLZ Pr'!E3853</f>
        <v>0</v>
      </c>
      <c r="I3853">
        <f>'CLZ Pr'!U3853</f>
        <v>0</v>
      </c>
    </row>
    <row r="3854" spans="1:9">
      <c r="A3854" s="13" t="str">
        <f>IF('CLZ Pr'!C3854 = "", "", 'CLZ Pr'!C3854)</f>
        <v/>
      </c>
      <c r="B3854">
        <f>'CLZ Pr'!O3854</f>
        <v>0</v>
      </c>
      <c r="C3854" s="14">
        <f>'CLZ Pr'!H3854</f>
        <v>0</v>
      </c>
      <c r="D3854">
        <f>'CLZ Pr'!W3854</f>
        <v>0</v>
      </c>
      <c r="E3854">
        <f>'CLZ Pr'!B3854</f>
        <v>0</v>
      </c>
      <c r="F3854">
        <f>'CLZ Pr'!N3854</f>
        <v>0</v>
      </c>
      <c r="G3854">
        <f>'CLZ Pr'!X3854</f>
        <v>0</v>
      </c>
      <c r="H3854">
        <f>'CLZ Pr'!E3854</f>
        <v>0</v>
      </c>
      <c r="I3854">
        <f>'CLZ Pr'!U3854</f>
        <v>0</v>
      </c>
    </row>
    <row r="3855" spans="1:9">
      <c r="A3855" s="13" t="str">
        <f>IF('CLZ Pr'!C3855 = "", "", 'CLZ Pr'!C3855)</f>
        <v/>
      </c>
      <c r="B3855">
        <f>'CLZ Pr'!O3855</f>
        <v>0</v>
      </c>
      <c r="C3855" s="14">
        <f>'CLZ Pr'!H3855</f>
        <v>0</v>
      </c>
      <c r="D3855">
        <f>'CLZ Pr'!W3855</f>
        <v>0</v>
      </c>
      <c r="E3855">
        <f>'CLZ Pr'!B3855</f>
        <v>0</v>
      </c>
      <c r="F3855">
        <f>'CLZ Pr'!N3855</f>
        <v>0</v>
      </c>
      <c r="G3855">
        <f>'CLZ Pr'!X3855</f>
        <v>0</v>
      </c>
      <c r="H3855">
        <f>'CLZ Pr'!E3855</f>
        <v>0</v>
      </c>
      <c r="I3855">
        <f>'CLZ Pr'!U3855</f>
        <v>0</v>
      </c>
    </row>
    <row r="3856" spans="1:9">
      <c r="A3856" s="13" t="str">
        <f>IF('CLZ Pr'!C3856 = "", "", 'CLZ Pr'!C3856)</f>
        <v/>
      </c>
      <c r="B3856">
        <f>'CLZ Pr'!O3856</f>
        <v>0</v>
      </c>
      <c r="C3856" s="14">
        <f>'CLZ Pr'!H3856</f>
        <v>0</v>
      </c>
      <c r="D3856">
        <f>'CLZ Pr'!W3856</f>
        <v>0</v>
      </c>
      <c r="E3856">
        <f>'CLZ Pr'!B3856</f>
        <v>0</v>
      </c>
      <c r="F3856">
        <f>'CLZ Pr'!N3856</f>
        <v>0</v>
      </c>
      <c r="G3856">
        <f>'CLZ Pr'!X3856</f>
        <v>0</v>
      </c>
      <c r="H3856">
        <f>'CLZ Pr'!E3856</f>
        <v>0</v>
      </c>
      <c r="I3856">
        <f>'CLZ Pr'!U3856</f>
        <v>0</v>
      </c>
    </row>
    <row r="3857" spans="1:9">
      <c r="A3857" s="13" t="str">
        <f>IF('CLZ Pr'!C3857 = "", "", 'CLZ Pr'!C3857)</f>
        <v/>
      </c>
      <c r="B3857">
        <f>'CLZ Pr'!O3857</f>
        <v>0</v>
      </c>
      <c r="C3857" s="14">
        <f>'CLZ Pr'!H3857</f>
        <v>0</v>
      </c>
      <c r="D3857">
        <f>'CLZ Pr'!W3857</f>
        <v>0</v>
      </c>
      <c r="E3857">
        <f>'CLZ Pr'!B3857</f>
        <v>0</v>
      </c>
      <c r="F3857">
        <f>'CLZ Pr'!N3857</f>
        <v>0</v>
      </c>
      <c r="G3857">
        <f>'CLZ Pr'!X3857</f>
        <v>0</v>
      </c>
      <c r="H3857">
        <f>'CLZ Pr'!E3857</f>
        <v>0</v>
      </c>
      <c r="I3857">
        <f>'CLZ Pr'!U3857</f>
        <v>0</v>
      </c>
    </row>
    <row r="3858" spans="1:9">
      <c r="A3858" s="13" t="str">
        <f>IF('CLZ Pr'!C3858 = "", "", 'CLZ Pr'!C3858)</f>
        <v/>
      </c>
      <c r="B3858">
        <f>'CLZ Pr'!O3858</f>
        <v>0</v>
      </c>
      <c r="C3858" s="14">
        <f>'CLZ Pr'!H3858</f>
        <v>0</v>
      </c>
      <c r="D3858">
        <f>'CLZ Pr'!W3858</f>
        <v>0</v>
      </c>
      <c r="E3858">
        <f>'CLZ Pr'!B3858</f>
        <v>0</v>
      </c>
      <c r="F3858">
        <f>'CLZ Pr'!N3858</f>
        <v>0</v>
      </c>
      <c r="G3858">
        <f>'CLZ Pr'!X3858</f>
        <v>0</v>
      </c>
      <c r="H3858">
        <f>'CLZ Pr'!E3858</f>
        <v>0</v>
      </c>
      <c r="I3858">
        <f>'CLZ Pr'!U3858</f>
        <v>0</v>
      </c>
    </row>
    <row r="3859" spans="1:9">
      <c r="A3859" s="13" t="str">
        <f>IF('CLZ Pr'!C3859 = "", "", 'CLZ Pr'!C3859)</f>
        <v/>
      </c>
      <c r="B3859">
        <f>'CLZ Pr'!O3859</f>
        <v>0</v>
      </c>
      <c r="C3859" s="14">
        <f>'CLZ Pr'!H3859</f>
        <v>0</v>
      </c>
      <c r="D3859">
        <f>'CLZ Pr'!W3859</f>
        <v>0</v>
      </c>
      <c r="E3859">
        <f>'CLZ Pr'!B3859</f>
        <v>0</v>
      </c>
      <c r="F3859">
        <f>'CLZ Pr'!N3859</f>
        <v>0</v>
      </c>
      <c r="G3859">
        <f>'CLZ Pr'!X3859</f>
        <v>0</v>
      </c>
      <c r="H3859">
        <f>'CLZ Pr'!E3859</f>
        <v>0</v>
      </c>
      <c r="I3859">
        <f>'CLZ Pr'!U3859</f>
        <v>0</v>
      </c>
    </row>
    <row r="3860" spans="1:9">
      <c r="A3860" s="13" t="str">
        <f>IF('CLZ Pr'!C3860 = "", "", 'CLZ Pr'!C3860)</f>
        <v/>
      </c>
      <c r="B3860">
        <f>'CLZ Pr'!O3860</f>
        <v>0</v>
      </c>
      <c r="C3860" s="14">
        <f>'CLZ Pr'!H3860</f>
        <v>0</v>
      </c>
      <c r="D3860">
        <f>'CLZ Pr'!W3860</f>
        <v>0</v>
      </c>
      <c r="E3860">
        <f>'CLZ Pr'!B3860</f>
        <v>0</v>
      </c>
      <c r="F3860">
        <f>'CLZ Pr'!N3860</f>
        <v>0</v>
      </c>
      <c r="G3860">
        <f>'CLZ Pr'!X3860</f>
        <v>0</v>
      </c>
      <c r="H3860">
        <f>'CLZ Pr'!E3860</f>
        <v>0</v>
      </c>
      <c r="I3860">
        <f>'CLZ Pr'!U3860</f>
        <v>0</v>
      </c>
    </row>
    <row r="3861" spans="1:9">
      <c r="A3861" s="13" t="str">
        <f>IF('CLZ Pr'!C3861 = "", "", 'CLZ Pr'!C3861)</f>
        <v/>
      </c>
      <c r="B3861">
        <f>'CLZ Pr'!O3861</f>
        <v>0</v>
      </c>
      <c r="C3861" s="14">
        <f>'CLZ Pr'!H3861</f>
        <v>0</v>
      </c>
      <c r="D3861">
        <f>'CLZ Pr'!W3861</f>
        <v>0</v>
      </c>
      <c r="E3861">
        <f>'CLZ Pr'!B3861</f>
        <v>0</v>
      </c>
      <c r="F3861">
        <f>'CLZ Pr'!N3861</f>
        <v>0</v>
      </c>
      <c r="G3861">
        <f>'CLZ Pr'!X3861</f>
        <v>0</v>
      </c>
      <c r="H3861">
        <f>'CLZ Pr'!E3861</f>
        <v>0</v>
      </c>
      <c r="I3861">
        <f>'CLZ Pr'!U3861</f>
        <v>0</v>
      </c>
    </row>
    <row r="3862" spans="1:9">
      <c r="A3862" s="13" t="str">
        <f>IF('CLZ Pr'!C3862 = "", "", 'CLZ Pr'!C3862)</f>
        <v/>
      </c>
      <c r="B3862">
        <f>'CLZ Pr'!O3862</f>
        <v>0</v>
      </c>
      <c r="C3862" s="14">
        <f>'CLZ Pr'!H3862</f>
        <v>0</v>
      </c>
      <c r="D3862">
        <f>'CLZ Pr'!W3862</f>
        <v>0</v>
      </c>
      <c r="E3862">
        <f>'CLZ Pr'!B3862</f>
        <v>0</v>
      </c>
      <c r="F3862">
        <f>'CLZ Pr'!N3862</f>
        <v>0</v>
      </c>
      <c r="G3862">
        <f>'CLZ Pr'!X3862</f>
        <v>0</v>
      </c>
      <c r="H3862">
        <f>'CLZ Pr'!E3862</f>
        <v>0</v>
      </c>
      <c r="I3862">
        <f>'CLZ Pr'!U3862</f>
        <v>0</v>
      </c>
    </row>
    <row r="3863" spans="1:9">
      <c r="A3863" s="13" t="str">
        <f>IF('CLZ Pr'!C3863 = "", "", 'CLZ Pr'!C3863)</f>
        <v/>
      </c>
      <c r="B3863">
        <f>'CLZ Pr'!O3863</f>
        <v>0</v>
      </c>
      <c r="C3863" s="14">
        <f>'CLZ Pr'!H3863</f>
        <v>0</v>
      </c>
      <c r="D3863">
        <f>'CLZ Pr'!W3863</f>
        <v>0</v>
      </c>
      <c r="E3863">
        <f>'CLZ Pr'!B3863</f>
        <v>0</v>
      </c>
      <c r="F3863">
        <f>'CLZ Pr'!N3863</f>
        <v>0</v>
      </c>
      <c r="G3863">
        <f>'CLZ Pr'!X3863</f>
        <v>0</v>
      </c>
      <c r="H3863">
        <f>'CLZ Pr'!E3863</f>
        <v>0</v>
      </c>
      <c r="I3863">
        <f>'CLZ Pr'!U3863</f>
        <v>0</v>
      </c>
    </row>
    <row r="3864" spans="1:9">
      <c r="A3864" s="13" t="str">
        <f>IF('CLZ Pr'!C3864 = "", "", 'CLZ Pr'!C3864)</f>
        <v/>
      </c>
      <c r="B3864">
        <f>'CLZ Pr'!O3864</f>
        <v>0</v>
      </c>
      <c r="C3864" s="14">
        <f>'CLZ Pr'!H3864</f>
        <v>0</v>
      </c>
      <c r="D3864">
        <f>'CLZ Pr'!W3864</f>
        <v>0</v>
      </c>
      <c r="E3864">
        <f>'CLZ Pr'!B3864</f>
        <v>0</v>
      </c>
      <c r="F3864">
        <f>'CLZ Pr'!N3864</f>
        <v>0</v>
      </c>
      <c r="G3864">
        <f>'CLZ Pr'!X3864</f>
        <v>0</v>
      </c>
      <c r="H3864">
        <f>'CLZ Pr'!E3864</f>
        <v>0</v>
      </c>
      <c r="I3864">
        <f>'CLZ Pr'!U3864</f>
        <v>0</v>
      </c>
    </row>
    <row r="3865" spans="1:9">
      <c r="A3865" s="13" t="str">
        <f>IF('CLZ Pr'!C3865 = "", "", 'CLZ Pr'!C3865)</f>
        <v/>
      </c>
      <c r="B3865">
        <f>'CLZ Pr'!O3865</f>
        <v>0</v>
      </c>
      <c r="C3865" s="14">
        <f>'CLZ Pr'!H3865</f>
        <v>0</v>
      </c>
      <c r="D3865">
        <f>'CLZ Pr'!W3865</f>
        <v>0</v>
      </c>
      <c r="E3865">
        <f>'CLZ Pr'!B3865</f>
        <v>0</v>
      </c>
      <c r="F3865">
        <f>'CLZ Pr'!N3865</f>
        <v>0</v>
      </c>
      <c r="G3865">
        <f>'CLZ Pr'!X3865</f>
        <v>0</v>
      </c>
      <c r="H3865">
        <f>'CLZ Pr'!E3865</f>
        <v>0</v>
      </c>
      <c r="I3865">
        <f>'CLZ Pr'!U3865</f>
        <v>0</v>
      </c>
    </row>
    <row r="3866" spans="1:9">
      <c r="A3866" s="13" t="str">
        <f>IF('CLZ Pr'!C3866 = "", "", 'CLZ Pr'!C3866)</f>
        <v/>
      </c>
      <c r="B3866">
        <f>'CLZ Pr'!O3866</f>
        <v>0</v>
      </c>
      <c r="C3866" s="14">
        <f>'CLZ Pr'!H3866</f>
        <v>0</v>
      </c>
      <c r="D3866">
        <f>'CLZ Pr'!W3866</f>
        <v>0</v>
      </c>
      <c r="E3866">
        <f>'CLZ Pr'!B3866</f>
        <v>0</v>
      </c>
      <c r="F3866">
        <f>'CLZ Pr'!N3866</f>
        <v>0</v>
      </c>
      <c r="G3866">
        <f>'CLZ Pr'!X3866</f>
        <v>0</v>
      </c>
      <c r="H3866">
        <f>'CLZ Pr'!E3866</f>
        <v>0</v>
      </c>
      <c r="I3866">
        <f>'CLZ Pr'!U3866</f>
        <v>0</v>
      </c>
    </row>
    <row r="3867" spans="1:9">
      <c r="A3867" s="13" t="str">
        <f>IF('CLZ Pr'!C3867 = "", "", 'CLZ Pr'!C3867)</f>
        <v/>
      </c>
      <c r="B3867">
        <f>'CLZ Pr'!O3867</f>
        <v>0</v>
      </c>
      <c r="C3867" s="14">
        <f>'CLZ Pr'!H3867</f>
        <v>0</v>
      </c>
      <c r="D3867">
        <f>'CLZ Pr'!W3867</f>
        <v>0</v>
      </c>
      <c r="E3867">
        <f>'CLZ Pr'!B3867</f>
        <v>0</v>
      </c>
      <c r="F3867">
        <f>'CLZ Pr'!N3867</f>
        <v>0</v>
      </c>
      <c r="G3867">
        <f>'CLZ Pr'!X3867</f>
        <v>0</v>
      </c>
      <c r="H3867">
        <f>'CLZ Pr'!E3867</f>
        <v>0</v>
      </c>
      <c r="I3867">
        <f>'CLZ Pr'!U3867</f>
        <v>0</v>
      </c>
    </row>
    <row r="3868" spans="1:9">
      <c r="A3868" s="13" t="str">
        <f>IF('CLZ Pr'!C3868 = "", "", 'CLZ Pr'!C3868)</f>
        <v/>
      </c>
      <c r="B3868">
        <f>'CLZ Pr'!O3868</f>
        <v>0</v>
      </c>
      <c r="C3868" s="14">
        <f>'CLZ Pr'!H3868</f>
        <v>0</v>
      </c>
      <c r="D3868">
        <f>'CLZ Pr'!W3868</f>
        <v>0</v>
      </c>
      <c r="E3868">
        <f>'CLZ Pr'!B3868</f>
        <v>0</v>
      </c>
      <c r="F3868">
        <f>'CLZ Pr'!N3868</f>
        <v>0</v>
      </c>
      <c r="G3868">
        <f>'CLZ Pr'!X3868</f>
        <v>0</v>
      </c>
      <c r="H3868">
        <f>'CLZ Pr'!E3868</f>
        <v>0</v>
      </c>
      <c r="I3868">
        <f>'CLZ Pr'!U3868</f>
        <v>0</v>
      </c>
    </row>
    <row r="3869" spans="1:9">
      <c r="A3869" s="13" t="str">
        <f>IF('CLZ Pr'!C3869 = "", "", 'CLZ Pr'!C3869)</f>
        <v/>
      </c>
      <c r="B3869">
        <f>'CLZ Pr'!O3869</f>
        <v>0</v>
      </c>
      <c r="C3869" s="14">
        <f>'CLZ Pr'!H3869</f>
        <v>0</v>
      </c>
      <c r="D3869">
        <f>'CLZ Pr'!W3869</f>
        <v>0</v>
      </c>
      <c r="E3869">
        <f>'CLZ Pr'!B3869</f>
        <v>0</v>
      </c>
      <c r="F3869">
        <f>'CLZ Pr'!N3869</f>
        <v>0</v>
      </c>
      <c r="G3869">
        <f>'CLZ Pr'!X3869</f>
        <v>0</v>
      </c>
      <c r="H3869">
        <f>'CLZ Pr'!E3869</f>
        <v>0</v>
      </c>
      <c r="I3869">
        <f>'CLZ Pr'!U3869</f>
        <v>0</v>
      </c>
    </row>
    <row r="3870" spans="1:9">
      <c r="A3870" s="13" t="str">
        <f>IF('CLZ Pr'!C3870 = "", "", 'CLZ Pr'!C3870)</f>
        <v/>
      </c>
      <c r="B3870">
        <f>'CLZ Pr'!O3870</f>
        <v>0</v>
      </c>
      <c r="C3870" s="14">
        <f>'CLZ Pr'!H3870</f>
        <v>0</v>
      </c>
      <c r="D3870">
        <f>'CLZ Pr'!W3870</f>
        <v>0</v>
      </c>
      <c r="E3870">
        <f>'CLZ Pr'!B3870</f>
        <v>0</v>
      </c>
      <c r="F3870">
        <f>'CLZ Pr'!N3870</f>
        <v>0</v>
      </c>
      <c r="G3870">
        <f>'CLZ Pr'!X3870</f>
        <v>0</v>
      </c>
      <c r="H3870">
        <f>'CLZ Pr'!E3870</f>
        <v>0</v>
      </c>
      <c r="I3870">
        <f>'CLZ Pr'!U3870</f>
        <v>0</v>
      </c>
    </row>
    <row r="3871" spans="1:9">
      <c r="A3871" s="13" t="str">
        <f>IF('CLZ Pr'!C3871 = "", "", 'CLZ Pr'!C3871)</f>
        <v/>
      </c>
      <c r="B3871">
        <f>'CLZ Pr'!O3871</f>
        <v>0</v>
      </c>
      <c r="C3871" s="14">
        <f>'CLZ Pr'!H3871</f>
        <v>0</v>
      </c>
      <c r="D3871">
        <f>'CLZ Pr'!W3871</f>
        <v>0</v>
      </c>
      <c r="E3871">
        <f>'CLZ Pr'!B3871</f>
        <v>0</v>
      </c>
      <c r="F3871">
        <f>'CLZ Pr'!N3871</f>
        <v>0</v>
      </c>
      <c r="G3871">
        <f>'CLZ Pr'!X3871</f>
        <v>0</v>
      </c>
      <c r="H3871">
        <f>'CLZ Pr'!E3871</f>
        <v>0</v>
      </c>
      <c r="I3871">
        <f>'CLZ Pr'!U3871</f>
        <v>0</v>
      </c>
    </row>
    <row r="3872" spans="1:9">
      <c r="A3872" s="13" t="str">
        <f>IF('CLZ Pr'!C3872 = "", "", 'CLZ Pr'!C3872)</f>
        <v/>
      </c>
      <c r="B3872">
        <f>'CLZ Pr'!O3872</f>
        <v>0</v>
      </c>
      <c r="C3872" s="14">
        <f>'CLZ Pr'!H3872</f>
        <v>0</v>
      </c>
      <c r="D3872">
        <f>'CLZ Pr'!W3872</f>
        <v>0</v>
      </c>
      <c r="E3872">
        <f>'CLZ Pr'!B3872</f>
        <v>0</v>
      </c>
      <c r="F3872">
        <f>'CLZ Pr'!N3872</f>
        <v>0</v>
      </c>
      <c r="G3872">
        <f>'CLZ Pr'!X3872</f>
        <v>0</v>
      </c>
      <c r="H3872">
        <f>'CLZ Pr'!E3872</f>
        <v>0</v>
      </c>
      <c r="I3872">
        <f>'CLZ Pr'!U3872</f>
        <v>0</v>
      </c>
    </row>
    <row r="3873" spans="1:9">
      <c r="A3873" s="13" t="str">
        <f>IF('CLZ Pr'!C3873 = "", "", 'CLZ Pr'!C3873)</f>
        <v/>
      </c>
      <c r="B3873">
        <f>'CLZ Pr'!O3873</f>
        <v>0</v>
      </c>
      <c r="C3873" s="14">
        <f>'CLZ Pr'!H3873</f>
        <v>0</v>
      </c>
      <c r="D3873">
        <f>'CLZ Pr'!W3873</f>
        <v>0</v>
      </c>
      <c r="E3873">
        <f>'CLZ Pr'!B3873</f>
        <v>0</v>
      </c>
      <c r="F3873">
        <f>'CLZ Pr'!N3873</f>
        <v>0</v>
      </c>
      <c r="G3873">
        <f>'CLZ Pr'!X3873</f>
        <v>0</v>
      </c>
      <c r="H3873">
        <f>'CLZ Pr'!E3873</f>
        <v>0</v>
      </c>
      <c r="I3873">
        <f>'CLZ Pr'!U3873</f>
        <v>0</v>
      </c>
    </row>
    <row r="3874" spans="1:9">
      <c r="A3874" s="13" t="str">
        <f>IF('CLZ Pr'!C3874 = "", "", 'CLZ Pr'!C3874)</f>
        <v/>
      </c>
      <c r="B3874">
        <f>'CLZ Pr'!O3874</f>
        <v>0</v>
      </c>
      <c r="C3874" s="14">
        <f>'CLZ Pr'!H3874</f>
        <v>0</v>
      </c>
      <c r="D3874">
        <f>'CLZ Pr'!W3874</f>
        <v>0</v>
      </c>
      <c r="E3874">
        <f>'CLZ Pr'!B3874</f>
        <v>0</v>
      </c>
      <c r="F3874">
        <f>'CLZ Pr'!N3874</f>
        <v>0</v>
      </c>
      <c r="G3874">
        <f>'CLZ Pr'!X3874</f>
        <v>0</v>
      </c>
      <c r="H3874">
        <f>'CLZ Pr'!E3874</f>
        <v>0</v>
      </c>
      <c r="I3874">
        <f>'CLZ Pr'!U3874</f>
        <v>0</v>
      </c>
    </row>
    <row r="3875" spans="1:9">
      <c r="A3875" s="13" t="str">
        <f>IF('CLZ Pr'!C3875 = "", "", 'CLZ Pr'!C3875)</f>
        <v/>
      </c>
      <c r="B3875">
        <f>'CLZ Pr'!O3875</f>
        <v>0</v>
      </c>
      <c r="C3875" s="14">
        <f>'CLZ Pr'!H3875</f>
        <v>0</v>
      </c>
      <c r="D3875">
        <f>'CLZ Pr'!W3875</f>
        <v>0</v>
      </c>
      <c r="E3875">
        <f>'CLZ Pr'!B3875</f>
        <v>0</v>
      </c>
      <c r="F3875">
        <f>'CLZ Pr'!N3875</f>
        <v>0</v>
      </c>
      <c r="G3875">
        <f>'CLZ Pr'!X3875</f>
        <v>0</v>
      </c>
      <c r="H3875">
        <f>'CLZ Pr'!E3875</f>
        <v>0</v>
      </c>
      <c r="I3875">
        <f>'CLZ Pr'!U3875</f>
        <v>0</v>
      </c>
    </row>
    <row r="3876" spans="1:9">
      <c r="A3876" s="13" t="str">
        <f>IF('CLZ Pr'!C3876 = "", "", 'CLZ Pr'!C3876)</f>
        <v/>
      </c>
      <c r="B3876">
        <f>'CLZ Pr'!O3876</f>
        <v>0</v>
      </c>
      <c r="C3876" s="14">
        <f>'CLZ Pr'!H3876</f>
        <v>0</v>
      </c>
      <c r="D3876">
        <f>'CLZ Pr'!W3876</f>
        <v>0</v>
      </c>
      <c r="E3876">
        <f>'CLZ Pr'!B3876</f>
        <v>0</v>
      </c>
      <c r="F3876">
        <f>'CLZ Pr'!N3876</f>
        <v>0</v>
      </c>
      <c r="G3876">
        <f>'CLZ Pr'!X3876</f>
        <v>0</v>
      </c>
      <c r="H3876">
        <f>'CLZ Pr'!E3876</f>
        <v>0</v>
      </c>
      <c r="I3876">
        <f>'CLZ Pr'!U3876</f>
        <v>0</v>
      </c>
    </row>
    <row r="3877" spans="1:9">
      <c r="A3877" s="13" t="str">
        <f>IF('CLZ Pr'!C3877 = "", "", 'CLZ Pr'!C3877)</f>
        <v/>
      </c>
      <c r="B3877">
        <f>'CLZ Pr'!O3877</f>
        <v>0</v>
      </c>
      <c r="C3877" s="14">
        <f>'CLZ Pr'!H3877</f>
        <v>0</v>
      </c>
      <c r="D3877">
        <f>'CLZ Pr'!W3877</f>
        <v>0</v>
      </c>
      <c r="E3877">
        <f>'CLZ Pr'!B3877</f>
        <v>0</v>
      </c>
      <c r="F3877">
        <f>'CLZ Pr'!N3877</f>
        <v>0</v>
      </c>
      <c r="G3877">
        <f>'CLZ Pr'!X3877</f>
        <v>0</v>
      </c>
      <c r="H3877">
        <f>'CLZ Pr'!E3877</f>
        <v>0</v>
      </c>
      <c r="I3877">
        <f>'CLZ Pr'!U3877</f>
        <v>0</v>
      </c>
    </row>
    <row r="3878" spans="1:9">
      <c r="A3878" s="13" t="str">
        <f>IF('CLZ Pr'!C3878 = "", "", 'CLZ Pr'!C3878)</f>
        <v/>
      </c>
      <c r="B3878">
        <f>'CLZ Pr'!O3878</f>
        <v>0</v>
      </c>
      <c r="C3878" s="14">
        <f>'CLZ Pr'!H3878</f>
        <v>0</v>
      </c>
      <c r="D3878">
        <f>'CLZ Pr'!W3878</f>
        <v>0</v>
      </c>
      <c r="E3878">
        <f>'CLZ Pr'!B3878</f>
        <v>0</v>
      </c>
      <c r="F3878">
        <f>'CLZ Pr'!N3878</f>
        <v>0</v>
      </c>
      <c r="G3878">
        <f>'CLZ Pr'!X3878</f>
        <v>0</v>
      </c>
      <c r="H3878">
        <f>'CLZ Pr'!E3878</f>
        <v>0</v>
      </c>
      <c r="I3878">
        <f>'CLZ Pr'!U3878</f>
        <v>0</v>
      </c>
    </row>
    <row r="3879" spans="1:9">
      <c r="A3879" s="13" t="str">
        <f>IF('CLZ Pr'!C3879 = "", "", 'CLZ Pr'!C3879)</f>
        <v/>
      </c>
      <c r="B3879">
        <f>'CLZ Pr'!O3879</f>
        <v>0</v>
      </c>
      <c r="C3879" s="14">
        <f>'CLZ Pr'!H3879</f>
        <v>0</v>
      </c>
      <c r="D3879">
        <f>'CLZ Pr'!W3879</f>
        <v>0</v>
      </c>
      <c r="E3879">
        <f>'CLZ Pr'!B3879</f>
        <v>0</v>
      </c>
      <c r="F3879">
        <f>'CLZ Pr'!N3879</f>
        <v>0</v>
      </c>
      <c r="G3879">
        <f>'CLZ Pr'!X3879</f>
        <v>0</v>
      </c>
      <c r="H3879">
        <f>'CLZ Pr'!E3879</f>
        <v>0</v>
      </c>
      <c r="I3879">
        <f>'CLZ Pr'!U3879</f>
        <v>0</v>
      </c>
    </row>
    <row r="3880" spans="1:9">
      <c r="A3880" s="13" t="str">
        <f>IF('CLZ Pr'!C3880 = "", "", 'CLZ Pr'!C3880)</f>
        <v/>
      </c>
      <c r="B3880">
        <f>'CLZ Pr'!O3880</f>
        <v>0</v>
      </c>
      <c r="C3880" s="14">
        <f>'CLZ Pr'!H3880</f>
        <v>0</v>
      </c>
      <c r="D3880">
        <f>'CLZ Pr'!W3880</f>
        <v>0</v>
      </c>
      <c r="E3880">
        <f>'CLZ Pr'!B3880</f>
        <v>0</v>
      </c>
      <c r="F3880">
        <f>'CLZ Pr'!N3880</f>
        <v>0</v>
      </c>
      <c r="G3880">
        <f>'CLZ Pr'!X3880</f>
        <v>0</v>
      </c>
      <c r="H3880">
        <f>'CLZ Pr'!E3880</f>
        <v>0</v>
      </c>
      <c r="I3880">
        <f>'CLZ Pr'!U3880</f>
        <v>0</v>
      </c>
    </row>
    <row r="3881" spans="1:9">
      <c r="A3881" s="13" t="str">
        <f>IF('CLZ Pr'!C3881 = "", "", 'CLZ Pr'!C3881)</f>
        <v/>
      </c>
      <c r="B3881">
        <f>'CLZ Pr'!O3881</f>
        <v>0</v>
      </c>
      <c r="C3881" s="14">
        <f>'CLZ Pr'!H3881</f>
        <v>0</v>
      </c>
      <c r="D3881">
        <f>'CLZ Pr'!W3881</f>
        <v>0</v>
      </c>
      <c r="E3881">
        <f>'CLZ Pr'!B3881</f>
        <v>0</v>
      </c>
      <c r="F3881">
        <f>'CLZ Pr'!N3881</f>
        <v>0</v>
      </c>
      <c r="G3881">
        <f>'CLZ Pr'!X3881</f>
        <v>0</v>
      </c>
      <c r="H3881">
        <f>'CLZ Pr'!E3881</f>
        <v>0</v>
      </c>
      <c r="I3881">
        <f>'CLZ Pr'!U3881</f>
        <v>0</v>
      </c>
    </row>
    <row r="3882" spans="1:9">
      <c r="A3882" s="13" t="str">
        <f>IF('CLZ Pr'!C3882 = "", "", 'CLZ Pr'!C3882)</f>
        <v/>
      </c>
      <c r="B3882">
        <f>'CLZ Pr'!O3882</f>
        <v>0</v>
      </c>
      <c r="C3882" s="14">
        <f>'CLZ Pr'!H3882</f>
        <v>0</v>
      </c>
      <c r="D3882">
        <f>'CLZ Pr'!W3882</f>
        <v>0</v>
      </c>
      <c r="E3882">
        <f>'CLZ Pr'!B3882</f>
        <v>0</v>
      </c>
      <c r="F3882">
        <f>'CLZ Pr'!N3882</f>
        <v>0</v>
      </c>
      <c r="G3882">
        <f>'CLZ Pr'!X3882</f>
        <v>0</v>
      </c>
      <c r="H3882">
        <f>'CLZ Pr'!E3882</f>
        <v>0</v>
      </c>
      <c r="I3882">
        <f>'CLZ Pr'!U3882</f>
        <v>0</v>
      </c>
    </row>
    <row r="3883" spans="1:9">
      <c r="A3883" s="13" t="str">
        <f>IF('CLZ Pr'!C3883 = "", "", 'CLZ Pr'!C3883)</f>
        <v/>
      </c>
      <c r="B3883">
        <f>'CLZ Pr'!O3883</f>
        <v>0</v>
      </c>
      <c r="C3883" s="14">
        <f>'CLZ Pr'!H3883</f>
        <v>0</v>
      </c>
      <c r="D3883">
        <f>'CLZ Pr'!W3883</f>
        <v>0</v>
      </c>
      <c r="E3883">
        <f>'CLZ Pr'!B3883</f>
        <v>0</v>
      </c>
      <c r="F3883">
        <f>'CLZ Pr'!N3883</f>
        <v>0</v>
      </c>
      <c r="G3883">
        <f>'CLZ Pr'!X3883</f>
        <v>0</v>
      </c>
      <c r="H3883">
        <f>'CLZ Pr'!E3883</f>
        <v>0</v>
      </c>
      <c r="I3883">
        <f>'CLZ Pr'!U3883</f>
        <v>0</v>
      </c>
    </row>
    <row r="3884" spans="1:9">
      <c r="A3884" s="13" t="str">
        <f>IF('CLZ Pr'!C3884 = "", "", 'CLZ Pr'!C3884)</f>
        <v/>
      </c>
      <c r="B3884">
        <f>'CLZ Pr'!O3884</f>
        <v>0</v>
      </c>
      <c r="C3884" s="14">
        <f>'CLZ Pr'!H3884</f>
        <v>0</v>
      </c>
      <c r="D3884">
        <f>'CLZ Pr'!W3884</f>
        <v>0</v>
      </c>
      <c r="E3884">
        <f>'CLZ Pr'!B3884</f>
        <v>0</v>
      </c>
      <c r="F3884">
        <f>'CLZ Pr'!N3884</f>
        <v>0</v>
      </c>
      <c r="G3884">
        <f>'CLZ Pr'!X3884</f>
        <v>0</v>
      </c>
      <c r="H3884">
        <f>'CLZ Pr'!E3884</f>
        <v>0</v>
      </c>
      <c r="I3884">
        <f>'CLZ Pr'!U3884</f>
        <v>0</v>
      </c>
    </row>
    <row r="3885" spans="1:9">
      <c r="A3885" s="13" t="str">
        <f>IF('CLZ Pr'!C3885 = "", "", 'CLZ Pr'!C3885)</f>
        <v/>
      </c>
      <c r="B3885">
        <f>'CLZ Pr'!O3885</f>
        <v>0</v>
      </c>
      <c r="C3885" s="14">
        <f>'CLZ Pr'!H3885</f>
        <v>0</v>
      </c>
      <c r="D3885">
        <f>'CLZ Pr'!W3885</f>
        <v>0</v>
      </c>
      <c r="E3885">
        <f>'CLZ Pr'!B3885</f>
        <v>0</v>
      </c>
      <c r="F3885">
        <f>'CLZ Pr'!N3885</f>
        <v>0</v>
      </c>
      <c r="G3885">
        <f>'CLZ Pr'!X3885</f>
        <v>0</v>
      </c>
      <c r="H3885">
        <f>'CLZ Pr'!E3885</f>
        <v>0</v>
      </c>
      <c r="I3885">
        <f>'CLZ Pr'!U3885</f>
        <v>0</v>
      </c>
    </row>
    <row r="3886" spans="1:9">
      <c r="A3886" s="13" t="str">
        <f>IF('CLZ Pr'!C3886 = "", "", 'CLZ Pr'!C3886)</f>
        <v/>
      </c>
      <c r="B3886">
        <f>'CLZ Pr'!O3886</f>
        <v>0</v>
      </c>
      <c r="C3886" s="14">
        <f>'CLZ Pr'!H3886</f>
        <v>0</v>
      </c>
      <c r="D3886">
        <f>'CLZ Pr'!W3886</f>
        <v>0</v>
      </c>
      <c r="E3886">
        <f>'CLZ Pr'!B3886</f>
        <v>0</v>
      </c>
      <c r="F3886">
        <f>'CLZ Pr'!N3886</f>
        <v>0</v>
      </c>
      <c r="G3886">
        <f>'CLZ Pr'!X3886</f>
        <v>0</v>
      </c>
      <c r="H3886">
        <f>'CLZ Pr'!E3886</f>
        <v>0</v>
      </c>
      <c r="I3886">
        <f>'CLZ Pr'!U3886</f>
        <v>0</v>
      </c>
    </row>
    <row r="3887" spans="1:9">
      <c r="A3887" s="13" t="str">
        <f>IF('CLZ Pr'!C3887 = "", "", 'CLZ Pr'!C3887)</f>
        <v/>
      </c>
      <c r="B3887">
        <f>'CLZ Pr'!O3887</f>
        <v>0</v>
      </c>
      <c r="C3887" s="14">
        <f>'CLZ Pr'!H3887</f>
        <v>0</v>
      </c>
      <c r="D3887">
        <f>'CLZ Pr'!W3887</f>
        <v>0</v>
      </c>
      <c r="E3887">
        <f>'CLZ Pr'!B3887</f>
        <v>0</v>
      </c>
      <c r="F3887">
        <f>'CLZ Pr'!N3887</f>
        <v>0</v>
      </c>
      <c r="G3887">
        <f>'CLZ Pr'!X3887</f>
        <v>0</v>
      </c>
      <c r="H3887">
        <f>'CLZ Pr'!E3887</f>
        <v>0</v>
      </c>
      <c r="I3887">
        <f>'CLZ Pr'!U3887</f>
        <v>0</v>
      </c>
    </row>
    <row r="3888" spans="1:9">
      <c r="A3888" s="13" t="str">
        <f>IF('CLZ Pr'!C3888 = "", "", 'CLZ Pr'!C3888)</f>
        <v/>
      </c>
      <c r="B3888">
        <f>'CLZ Pr'!O3888</f>
        <v>0</v>
      </c>
      <c r="C3888" s="14">
        <f>'CLZ Pr'!H3888</f>
        <v>0</v>
      </c>
      <c r="D3888">
        <f>'CLZ Pr'!W3888</f>
        <v>0</v>
      </c>
      <c r="E3888">
        <f>'CLZ Pr'!B3888</f>
        <v>0</v>
      </c>
      <c r="F3888">
        <f>'CLZ Pr'!N3888</f>
        <v>0</v>
      </c>
      <c r="G3888">
        <f>'CLZ Pr'!X3888</f>
        <v>0</v>
      </c>
      <c r="H3888">
        <f>'CLZ Pr'!E3888</f>
        <v>0</v>
      </c>
      <c r="I3888">
        <f>'CLZ Pr'!U3888</f>
        <v>0</v>
      </c>
    </row>
    <row r="3889" spans="1:9">
      <c r="A3889" s="13" t="str">
        <f>IF('CLZ Pr'!C3889 = "", "", 'CLZ Pr'!C3889)</f>
        <v/>
      </c>
      <c r="B3889">
        <f>'CLZ Pr'!O3889</f>
        <v>0</v>
      </c>
      <c r="C3889" s="14">
        <f>'CLZ Pr'!H3889</f>
        <v>0</v>
      </c>
      <c r="D3889">
        <f>'CLZ Pr'!W3889</f>
        <v>0</v>
      </c>
      <c r="E3889">
        <f>'CLZ Pr'!B3889</f>
        <v>0</v>
      </c>
      <c r="F3889">
        <f>'CLZ Pr'!N3889</f>
        <v>0</v>
      </c>
      <c r="G3889">
        <f>'CLZ Pr'!X3889</f>
        <v>0</v>
      </c>
      <c r="H3889">
        <f>'CLZ Pr'!E3889</f>
        <v>0</v>
      </c>
      <c r="I3889">
        <f>'CLZ Pr'!U3889</f>
        <v>0</v>
      </c>
    </row>
    <row r="3890" spans="1:9">
      <c r="A3890" s="13" t="str">
        <f>IF('CLZ Pr'!C3890 = "", "", 'CLZ Pr'!C3890)</f>
        <v/>
      </c>
      <c r="B3890">
        <f>'CLZ Pr'!O3890</f>
        <v>0</v>
      </c>
      <c r="C3890" s="14">
        <f>'CLZ Pr'!H3890</f>
        <v>0</v>
      </c>
      <c r="D3890">
        <f>'CLZ Pr'!W3890</f>
        <v>0</v>
      </c>
      <c r="E3890">
        <f>'CLZ Pr'!B3890</f>
        <v>0</v>
      </c>
      <c r="F3890">
        <f>'CLZ Pr'!N3890</f>
        <v>0</v>
      </c>
      <c r="G3890">
        <f>'CLZ Pr'!X3890</f>
        <v>0</v>
      </c>
      <c r="H3890">
        <f>'CLZ Pr'!E3890</f>
        <v>0</v>
      </c>
      <c r="I3890">
        <f>'CLZ Pr'!U3890</f>
        <v>0</v>
      </c>
    </row>
    <row r="3891" spans="1:9">
      <c r="A3891" s="13" t="str">
        <f>IF('CLZ Pr'!C3891 = "", "", 'CLZ Pr'!C3891)</f>
        <v/>
      </c>
      <c r="B3891">
        <f>'CLZ Pr'!O3891</f>
        <v>0</v>
      </c>
      <c r="C3891" s="14">
        <f>'CLZ Pr'!H3891</f>
        <v>0</v>
      </c>
      <c r="D3891">
        <f>'CLZ Pr'!W3891</f>
        <v>0</v>
      </c>
      <c r="E3891">
        <f>'CLZ Pr'!B3891</f>
        <v>0</v>
      </c>
      <c r="F3891">
        <f>'CLZ Pr'!N3891</f>
        <v>0</v>
      </c>
      <c r="G3891">
        <f>'CLZ Pr'!X3891</f>
        <v>0</v>
      </c>
      <c r="H3891">
        <f>'CLZ Pr'!E3891</f>
        <v>0</v>
      </c>
      <c r="I3891">
        <f>'CLZ Pr'!U3891</f>
        <v>0</v>
      </c>
    </row>
    <row r="3892" spans="1:9">
      <c r="A3892" s="13" t="str">
        <f>IF('CLZ Pr'!C3892 = "", "", 'CLZ Pr'!C3892)</f>
        <v/>
      </c>
      <c r="B3892">
        <f>'CLZ Pr'!O3892</f>
        <v>0</v>
      </c>
      <c r="C3892" s="14">
        <f>'CLZ Pr'!H3892</f>
        <v>0</v>
      </c>
      <c r="D3892">
        <f>'CLZ Pr'!W3892</f>
        <v>0</v>
      </c>
      <c r="E3892">
        <f>'CLZ Pr'!B3892</f>
        <v>0</v>
      </c>
      <c r="F3892">
        <f>'CLZ Pr'!N3892</f>
        <v>0</v>
      </c>
      <c r="G3892">
        <f>'CLZ Pr'!X3892</f>
        <v>0</v>
      </c>
      <c r="H3892">
        <f>'CLZ Pr'!E3892</f>
        <v>0</v>
      </c>
      <c r="I3892">
        <f>'CLZ Pr'!U3892</f>
        <v>0</v>
      </c>
    </row>
    <row r="3893" spans="1:9">
      <c r="A3893" s="13" t="str">
        <f>IF('CLZ Pr'!C3893 = "", "", 'CLZ Pr'!C3893)</f>
        <v/>
      </c>
      <c r="B3893">
        <f>'CLZ Pr'!O3893</f>
        <v>0</v>
      </c>
      <c r="C3893" s="14">
        <f>'CLZ Pr'!H3893</f>
        <v>0</v>
      </c>
      <c r="D3893">
        <f>'CLZ Pr'!W3893</f>
        <v>0</v>
      </c>
      <c r="E3893">
        <f>'CLZ Pr'!B3893</f>
        <v>0</v>
      </c>
      <c r="F3893">
        <f>'CLZ Pr'!N3893</f>
        <v>0</v>
      </c>
      <c r="G3893">
        <f>'CLZ Pr'!X3893</f>
        <v>0</v>
      </c>
      <c r="H3893">
        <f>'CLZ Pr'!E3893</f>
        <v>0</v>
      </c>
      <c r="I3893">
        <f>'CLZ Pr'!U3893</f>
        <v>0</v>
      </c>
    </row>
    <row r="3894" spans="1:9">
      <c r="A3894" s="13" t="str">
        <f>IF('CLZ Pr'!C3894 = "", "", 'CLZ Pr'!C3894)</f>
        <v/>
      </c>
      <c r="B3894">
        <f>'CLZ Pr'!O3894</f>
        <v>0</v>
      </c>
      <c r="C3894" s="14">
        <f>'CLZ Pr'!H3894</f>
        <v>0</v>
      </c>
      <c r="D3894">
        <f>'CLZ Pr'!W3894</f>
        <v>0</v>
      </c>
      <c r="E3894">
        <f>'CLZ Pr'!B3894</f>
        <v>0</v>
      </c>
      <c r="F3894">
        <f>'CLZ Pr'!N3894</f>
        <v>0</v>
      </c>
      <c r="G3894">
        <f>'CLZ Pr'!X3894</f>
        <v>0</v>
      </c>
      <c r="H3894">
        <f>'CLZ Pr'!E3894</f>
        <v>0</v>
      </c>
      <c r="I3894">
        <f>'CLZ Pr'!U3894</f>
        <v>0</v>
      </c>
    </row>
    <row r="3895" spans="1:9">
      <c r="A3895" s="13" t="str">
        <f>IF('CLZ Pr'!C3895 = "", "", 'CLZ Pr'!C3895)</f>
        <v/>
      </c>
      <c r="B3895">
        <f>'CLZ Pr'!O3895</f>
        <v>0</v>
      </c>
      <c r="C3895" s="14">
        <f>'CLZ Pr'!H3895</f>
        <v>0</v>
      </c>
      <c r="D3895">
        <f>'CLZ Pr'!W3895</f>
        <v>0</v>
      </c>
      <c r="E3895">
        <f>'CLZ Pr'!B3895</f>
        <v>0</v>
      </c>
      <c r="F3895">
        <f>'CLZ Pr'!N3895</f>
        <v>0</v>
      </c>
      <c r="G3895">
        <f>'CLZ Pr'!X3895</f>
        <v>0</v>
      </c>
      <c r="H3895">
        <f>'CLZ Pr'!E3895</f>
        <v>0</v>
      </c>
      <c r="I3895">
        <f>'CLZ Pr'!U3895</f>
        <v>0</v>
      </c>
    </row>
    <row r="3896" spans="1:9">
      <c r="A3896" s="13" t="str">
        <f>IF('CLZ Pr'!C3896 = "", "", 'CLZ Pr'!C3896)</f>
        <v/>
      </c>
      <c r="B3896">
        <f>'CLZ Pr'!O3896</f>
        <v>0</v>
      </c>
      <c r="C3896" s="14">
        <f>'CLZ Pr'!H3896</f>
        <v>0</v>
      </c>
      <c r="D3896">
        <f>'CLZ Pr'!W3896</f>
        <v>0</v>
      </c>
      <c r="E3896">
        <f>'CLZ Pr'!B3896</f>
        <v>0</v>
      </c>
      <c r="F3896">
        <f>'CLZ Pr'!N3896</f>
        <v>0</v>
      </c>
      <c r="G3896">
        <f>'CLZ Pr'!X3896</f>
        <v>0</v>
      </c>
      <c r="H3896">
        <f>'CLZ Pr'!E3896</f>
        <v>0</v>
      </c>
      <c r="I3896">
        <f>'CLZ Pr'!U3896</f>
        <v>0</v>
      </c>
    </row>
    <row r="3897" spans="1:9">
      <c r="A3897" s="13" t="str">
        <f>IF('CLZ Pr'!C3897 = "", "", 'CLZ Pr'!C3897)</f>
        <v/>
      </c>
      <c r="B3897">
        <f>'CLZ Pr'!O3897</f>
        <v>0</v>
      </c>
      <c r="C3897" s="14">
        <f>'CLZ Pr'!H3897</f>
        <v>0</v>
      </c>
      <c r="D3897">
        <f>'CLZ Pr'!W3897</f>
        <v>0</v>
      </c>
      <c r="E3897">
        <f>'CLZ Pr'!B3897</f>
        <v>0</v>
      </c>
      <c r="F3897">
        <f>'CLZ Pr'!N3897</f>
        <v>0</v>
      </c>
      <c r="G3897">
        <f>'CLZ Pr'!X3897</f>
        <v>0</v>
      </c>
      <c r="H3897">
        <f>'CLZ Pr'!E3897</f>
        <v>0</v>
      </c>
      <c r="I3897">
        <f>'CLZ Pr'!U3897</f>
        <v>0</v>
      </c>
    </row>
    <row r="3898" spans="1:9">
      <c r="A3898" s="13" t="str">
        <f>IF('CLZ Pr'!C3898 = "", "", 'CLZ Pr'!C3898)</f>
        <v/>
      </c>
      <c r="B3898">
        <f>'CLZ Pr'!O3898</f>
        <v>0</v>
      </c>
      <c r="C3898" s="14">
        <f>'CLZ Pr'!H3898</f>
        <v>0</v>
      </c>
      <c r="D3898">
        <f>'CLZ Pr'!W3898</f>
        <v>0</v>
      </c>
      <c r="E3898">
        <f>'CLZ Pr'!B3898</f>
        <v>0</v>
      </c>
      <c r="F3898">
        <f>'CLZ Pr'!N3898</f>
        <v>0</v>
      </c>
      <c r="G3898">
        <f>'CLZ Pr'!X3898</f>
        <v>0</v>
      </c>
      <c r="H3898">
        <f>'CLZ Pr'!E3898</f>
        <v>0</v>
      </c>
      <c r="I3898">
        <f>'CLZ Pr'!U3898</f>
        <v>0</v>
      </c>
    </row>
    <row r="3899" spans="1:9">
      <c r="A3899" s="13" t="str">
        <f>IF('CLZ Pr'!C3899 = "", "", 'CLZ Pr'!C3899)</f>
        <v/>
      </c>
      <c r="B3899">
        <f>'CLZ Pr'!O3899</f>
        <v>0</v>
      </c>
      <c r="C3899" s="14">
        <f>'CLZ Pr'!H3899</f>
        <v>0</v>
      </c>
      <c r="D3899">
        <f>'CLZ Pr'!W3899</f>
        <v>0</v>
      </c>
      <c r="E3899">
        <f>'CLZ Pr'!B3899</f>
        <v>0</v>
      </c>
      <c r="F3899">
        <f>'CLZ Pr'!N3899</f>
        <v>0</v>
      </c>
      <c r="G3899">
        <f>'CLZ Pr'!X3899</f>
        <v>0</v>
      </c>
      <c r="H3899">
        <f>'CLZ Pr'!E3899</f>
        <v>0</v>
      </c>
      <c r="I3899">
        <f>'CLZ Pr'!U3899</f>
        <v>0</v>
      </c>
    </row>
    <row r="3900" spans="1:9">
      <c r="A3900" s="13" t="str">
        <f>IF('CLZ Pr'!C3900 = "", "", 'CLZ Pr'!C3900)</f>
        <v/>
      </c>
      <c r="B3900">
        <f>'CLZ Pr'!O3900</f>
        <v>0</v>
      </c>
      <c r="C3900" s="14">
        <f>'CLZ Pr'!H3900</f>
        <v>0</v>
      </c>
      <c r="D3900">
        <f>'CLZ Pr'!W3900</f>
        <v>0</v>
      </c>
      <c r="E3900">
        <f>'CLZ Pr'!B3900</f>
        <v>0</v>
      </c>
      <c r="F3900">
        <f>'CLZ Pr'!N3900</f>
        <v>0</v>
      </c>
      <c r="G3900">
        <f>'CLZ Pr'!X3900</f>
        <v>0</v>
      </c>
      <c r="H3900">
        <f>'CLZ Pr'!E3900</f>
        <v>0</v>
      </c>
      <c r="I3900">
        <f>'CLZ Pr'!U3900</f>
        <v>0</v>
      </c>
    </row>
    <row r="3901" spans="1:9">
      <c r="A3901" s="13" t="str">
        <f>IF('CLZ Pr'!C3901 = "", "", 'CLZ Pr'!C3901)</f>
        <v/>
      </c>
      <c r="B3901">
        <f>'CLZ Pr'!O3901</f>
        <v>0</v>
      </c>
      <c r="C3901" s="14">
        <f>'CLZ Pr'!H3901</f>
        <v>0</v>
      </c>
      <c r="D3901">
        <f>'CLZ Pr'!W3901</f>
        <v>0</v>
      </c>
      <c r="E3901">
        <f>'CLZ Pr'!B3901</f>
        <v>0</v>
      </c>
      <c r="F3901">
        <f>'CLZ Pr'!N3901</f>
        <v>0</v>
      </c>
      <c r="G3901">
        <f>'CLZ Pr'!X3901</f>
        <v>0</v>
      </c>
      <c r="H3901">
        <f>'CLZ Pr'!E3901</f>
        <v>0</v>
      </c>
      <c r="I3901">
        <f>'CLZ Pr'!U3901</f>
        <v>0</v>
      </c>
    </row>
    <row r="3902" spans="1:9">
      <c r="A3902" s="13" t="str">
        <f>IF('CLZ Pr'!C3902 = "", "", 'CLZ Pr'!C3902)</f>
        <v/>
      </c>
      <c r="B3902">
        <f>'CLZ Pr'!O3902</f>
        <v>0</v>
      </c>
      <c r="C3902" s="14">
        <f>'CLZ Pr'!H3902</f>
        <v>0</v>
      </c>
      <c r="D3902">
        <f>'CLZ Pr'!W3902</f>
        <v>0</v>
      </c>
      <c r="E3902">
        <f>'CLZ Pr'!B3902</f>
        <v>0</v>
      </c>
      <c r="F3902">
        <f>'CLZ Pr'!N3902</f>
        <v>0</v>
      </c>
      <c r="G3902">
        <f>'CLZ Pr'!X3902</f>
        <v>0</v>
      </c>
      <c r="H3902">
        <f>'CLZ Pr'!E3902</f>
        <v>0</v>
      </c>
      <c r="I3902">
        <f>'CLZ Pr'!U3902</f>
        <v>0</v>
      </c>
    </row>
    <row r="3903" spans="1:9">
      <c r="A3903" s="13" t="str">
        <f>IF('CLZ Pr'!C3903 = "", "", 'CLZ Pr'!C3903)</f>
        <v/>
      </c>
      <c r="B3903">
        <f>'CLZ Pr'!O3903</f>
        <v>0</v>
      </c>
      <c r="C3903" s="14">
        <f>'CLZ Pr'!H3903</f>
        <v>0</v>
      </c>
      <c r="D3903">
        <f>'CLZ Pr'!W3903</f>
        <v>0</v>
      </c>
      <c r="E3903">
        <f>'CLZ Pr'!B3903</f>
        <v>0</v>
      </c>
      <c r="F3903">
        <f>'CLZ Pr'!N3903</f>
        <v>0</v>
      </c>
      <c r="G3903">
        <f>'CLZ Pr'!X3903</f>
        <v>0</v>
      </c>
      <c r="H3903">
        <f>'CLZ Pr'!E3903</f>
        <v>0</v>
      </c>
      <c r="I3903">
        <f>'CLZ Pr'!U3903</f>
        <v>0</v>
      </c>
    </row>
    <row r="3904" spans="1:9">
      <c r="A3904" s="13" t="str">
        <f>IF('CLZ Pr'!C3904 = "", "", 'CLZ Pr'!C3904)</f>
        <v/>
      </c>
      <c r="B3904">
        <f>'CLZ Pr'!O3904</f>
        <v>0</v>
      </c>
      <c r="C3904" s="14">
        <f>'CLZ Pr'!H3904</f>
        <v>0</v>
      </c>
      <c r="D3904">
        <f>'CLZ Pr'!W3904</f>
        <v>0</v>
      </c>
      <c r="E3904">
        <f>'CLZ Pr'!B3904</f>
        <v>0</v>
      </c>
      <c r="F3904">
        <f>'CLZ Pr'!N3904</f>
        <v>0</v>
      </c>
      <c r="G3904">
        <f>'CLZ Pr'!X3904</f>
        <v>0</v>
      </c>
      <c r="H3904">
        <f>'CLZ Pr'!E3904</f>
        <v>0</v>
      </c>
      <c r="I3904">
        <f>'CLZ Pr'!U3904</f>
        <v>0</v>
      </c>
    </row>
    <row r="3905" spans="1:9">
      <c r="A3905" s="13" t="str">
        <f>IF('CLZ Pr'!C3905 = "", "", 'CLZ Pr'!C3905)</f>
        <v/>
      </c>
      <c r="B3905">
        <f>'CLZ Pr'!O3905</f>
        <v>0</v>
      </c>
      <c r="C3905" s="14">
        <f>'CLZ Pr'!H3905</f>
        <v>0</v>
      </c>
      <c r="D3905">
        <f>'CLZ Pr'!W3905</f>
        <v>0</v>
      </c>
      <c r="E3905">
        <f>'CLZ Pr'!B3905</f>
        <v>0</v>
      </c>
      <c r="F3905">
        <f>'CLZ Pr'!N3905</f>
        <v>0</v>
      </c>
      <c r="G3905">
        <f>'CLZ Pr'!X3905</f>
        <v>0</v>
      </c>
      <c r="H3905">
        <f>'CLZ Pr'!E3905</f>
        <v>0</v>
      </c>
      <c r="I3905">
        <f>'CLZ Pr'!U3905</f>
        <v>0</v>
      </c>
    </row>
    <row r="3906" spans="1:9">
      <c r="A3906" s="13" t="str">
        <f>IF('CLZ Pr'!C3906 = "", "", 'CLZ Pr'!C3906)</f>
        <v/>
      </c>
      <c r="B3906">
        <f>'CLZ Pr'!O3906</f>
        <v>0</v>
      </c>
      <c r="C3906" s="14">
        <f>'CLZ Pr'!H3906</f>
        <v>0</v>
      </c>
      <c r="D3906">
        <f>'CLZ Pr'!W3906</f>
        <v>0</v>
      </c>
      <c r="E3906">
        <f>'CLZ Pr'!B3906</f>
        <v>0</v>
      </c>
      <c r="F3906">
        <f>'CLZ Pr'!N3906</f>
        <v>0</v>
      </c>
      <c r="G3906">
        <f>'CLZ Pr'!X3906</f>
        <v>0</v>
      </c>
      <c r="H3906">
        <f>'CLZ Pr'!E3906</f>
        <v>0</v>
      </c>
      <c r="I3906">
        <f>'CLZ Pr'!U3906</f>
        <v>0</v>
      </c>
    </row>
    <row r="3907" spans="1:9">
      <c r="A3907" s="13" t="str">
        <f>IF('CLZ Pr'!C3907 = "", "", 'CLZ Pr'!C3907)</f>
        <v/>
      </c>
      <c r="B3907">
        <f>'CLZ Pr'!O3907</f>
        <v>0</v>
      </c>
      <c r="C3907" s="14">
        <f>'CLZ Pr'!H3907</f>
        <v>0</v>
      </c>
      <c r="D3907">
        <f>'CLZ Pr'!W3907</f>
        <v>0</v>
      </c>
      <c r="E3907">
        <f>'CLZ Pr'!B3907</f>
        <v>0</v>
      </c>
      <c r="F3907">
        <f>'CLZ Pr'!N3907</f>
        <v>0</v>
      </c>
      <c r="G3907">
        <f>'CLZ Pr'!X3907</f>
        <v>0</v>
      </c>
      <c r="H3907">
        <f>'CLZ Pr'!E3907</f>
        <v>0</v>
      </c>
      <c r="I3907">
        <f>'CLZ Pr'!U3907</f>
        <v>0</v>
      </c>
    </row>
    <row r="3908" spans="1:9">
      <c r="A3908" s="13" t="str">
        <f>IF('CLZ Pr'!C3908 = "", "", 'CLZ Pr'!C3908)</f>
        <v/>
      </c>
      <c r="B3908">
        <f>'CLZ Pr'!O3908</f>
        <v>0</v>
      </c>
      <c r="C3908" s="14">
        <f>'CLZ Pr'!H3908</f>
        <v>0</v>
      </c>
      <c r="D3908">
        <f>'CLZ Pr'!W3908</f>
        <v>0</v>
      </c>
      <c r="E3908">
        <f>'CLZ Pr'!B3908</f>
        <v>0</v>
      </c>
      <c r="F3908">
        <f>'CLZ Pr'!N3908</f>
        <v>0</v>
      </c>
      <c r="G3908">
        <f>'CLZ Pr'!X3908</f>
        <v>0</v>
      </c>
      <c r="H3908">
        <f>'CLZ Pr'!E3908</f>
        <v>0</v>
      </c>
      <c r="I3908">
        <f>'CLZ Pr'!U3908</f>
        <v>0</v>
      </c>
    </row>
    <row r="3909" spans="1:9">
      <c r="A3909" s="13" t="str">
        <f>IF('CLZ Pr'!C3909 = "", "", 'CLZ Pr'!C3909)</f>
        <v/>
      </c>
      <c r="B3909">
        <f>'CLZ Pr'!O3909</f>
        <v>0</v>
      </c>
      <c r="C3909" s="14">
        <f>'CLZ Pr'!H3909</f>
        <v>0</v>
      </c>
      <c r="D3909">
        <f>'CLZ Pr'!W3909</f>
        <v>0</v>
      </c>
      <c r="E3909">
        <f>'CLZ Pr'!B3909</f>
        <v>0</v>
      </c>
      <c r="F3909">
        <f>'CLZ Pr'!N3909</f>
        <v>0</v>
      </c>
      <c r="G3909">
        <f>'CLZ Pr'!X3909</f>
        <v>0</v>
      </c>
      <c r="H3909">
        <f>'CLZ Pr'!E3909</f>
        <v>0</v>
      </c>
      <c r="I3909">
        <f>'CLZ Pr'!U3909</f>
        <v>0</v>
      </c>
    </row>
    <row r="3910" spans="1:9">
      <c r="A3910" s="13" t="str">
        <f>IF('CLZ Pr'!C3910 = "", "", 'CLZ Pr'!C3910)</f>
        <v/>
      </c>
      <c r="B3910">
        <f>'CLZ Pr'!O3910</f>
        <v>0</v>
      </c>
      <c r="C3910" s="14">
        <f>'CLZ Pr'!H3910</f>
        <v>0</v>
      </c>
      <c r="D3910">
        <f>'CLZ Pr'!W3910</f>
        <v>0</v>
      </c>
      <c r="E3910">
        <f>'CLZ Pr'!B3910</f>
        <v>0</v>
      </c>
      <c r="F3910">
        <f>'CLZ Pr'!N3910</f>
        <v>0</v>
      </c>
      <c r="G3910">
        <f>'CLZ Pr'!X3910</f>
        <v>0</v>
      </c>
      <c r="H3910">
        <f>'CLZ Pr'!E3910</f>
        <v>0</v>
      </c>
      <c r="I3910">
        <f>'CLZ Pr'!U3910</f>
        <v>0</v>
      </c>
    </row>
    <row r="3911" spans="1:9">
      <c r="A3911" s="13" t="str">
        <f>IF('CLZ Pr'!C3911 = "", "", 'CLZ Pr'!C3911)</f>
        <v/>
      </c>
      <c r="B3911">
        <f>'CLZ Pr'!O3911</f>
        <v>0</v>
      </c>
      <c r="C3911" s="14">
        <f>'CLZ Pr'!H3911</f>
        <v>0</v>
      </c>
      <c r="D3911">
        <f>'CLZ Pr'!W3911</f>
        <v>0</v>
      </c>
      <c r="E3911">
        <f>'CLZ Pr'!B3911</f>
        <v>0</v>
      </c>
      <c r="F3911">
        <f>'CLZ Pr'!N3911</f>
        <v>0</v>
      </c>
      <c r="G3911">
        <f>'CLZ Pr'!X3911</f>
        <v>0</v>
      </c>
      <c r="H3911">
        <f>'CLZ Pr'!E3911</f>
        <v>0</v>
      </c>
      <c r="I3911">
        <f>'CLZ Pr'!U3911</f>
        <v>0</v>
      </c>
    </row>
    <row r="3912" spans="1:9">
      <c r="A3912" s="13" t="str">
        <f>IF('CLZ Pr'!C3912 = "", "", 'CLZ Pr'!C3912)</f>
        <v/>
      </c>
      <c r="B3912">
        <f>'CLZ Pr'!O3912</f>
        <v>0</v>
      </c>
      <c r="C3912" s="14">
        <f>'CLZ Pr'!H3912</f>
        <v>0</v>
      </c>
      <c r="D3912">
        <f>'CLZ Pr'!W3912</f>
        <v>0</v>
      </c>
      <c r="E3912">
        <f>'CLZ Pr'!B3912</f>
        <v>0</v>
      </c>
      <c r="F3912">
        <f>'CLZ Pr'!N3912</f>
        <v>0</v>
      </c>
      <c r="G3912">
        <f>'CLZ Pr'!X3912</f>
        <v>0</v>
      </c>
      <c r="H3912">
        <f>'CLZ Pr'!E3912</f>
        <v>0</v>
      </c>
      <c r="I3912">
        <f>'CLZ Pr'!U3912</f>
        <v>0</v>
      </c>
    </row>
    <row r="3913" spans="1:9">
      <c r="A3913" s="13" t="str">
        <f>IF('CLZ Pr'!C3913 = "", "", 'CLZ Pr'!C3913)</f>
        <v/>
      </c>
      <c r="B3913">
        <f>'CLZ Pr'!O3913</f>
        <v>0</v>
      </c>
      <c r="C3913" s="14">
        <f>'CLZ Pr'!H3913</f>
        <v>0</v>
      </c>
      <c r="D3913">
        <f>'CLZ Pr'!W3913</f>
        <v>0</v>
      </c>
      <c r="E3913">
        <f>'CLZ Pr'!B3913</f>
        <v>0</v>
      </c>
      <c r="F3913">
        <f>'CLZ Pr'!N3913</f>
        <v>0</v>
      </c>
      <c r="G3913">
        <f>'CLZ Pr'!X3913</f>
        <v>0</v>
      </c>
      <c r="H3913">
        <f>'CLZ Pr'!E3913</f>
        <v>0</v>
      </c>
      <c r="I3913">
        <f>'CLZ Pr'!U3913</f>
        <v>0</v>
      </c>
    </row>
    <row r="3914" spans="1:9">
      <c r="A3914" s="13" t="str">
        <f>IF('CLZ Pr'!C3914 = "", "", 'CLZ Pr'!C3914)</f>
        <v/>
      </c>
      <c r="B3914">
        <f>'CLZ Pr'!O3914</f>
        <v>0</v>
      </c>
      <c r="C3914" s="14">
        <f>'CLZ Pr'!H3914</f>
        <v>0</v>
      </c>
      <c r="D3914">
        <f>'CLZ Pr'!W3914</f>
        <v>0</v>
      </c>
      <c r="E3914">
        <f>'CLZ Pr'!B3914</f>
        <v>0</v>
      </c>
      <c r="F3914">
        <f>'CLZ Pr'!N3914</f>
        <v>0</v>
      </c>
      <c r="G3914">
        <f>'CLZ Pr'!X3914</f>
        <v>0</v>
      </c>
      <c r="H3914">
        <f>'CLZ Pr'!E3914</f>
        <v>0</v>
      </c>
      <c r="I3914">
        <f>'CLZ Pr'!U3914</f>
        <v>0</v>
      </c>
    </row>
    <row r="3915" spans="1:9">
      <c r="A3915" s="13" t="str">
        <f>IF('CLZ Pr'!C3915 = "", "", 'CLZ Pr'!C3915)</f>
        <v/>
      </c>
      <c r="B3915">
        <f>'CLZ Pr'!O3915</f>
        <v>0</v>
      </c>
      <c r="C3915" s="14">
        <f>'CLZ Pr'!H3915</f>
        <v>0</v>
      </c>
      <c r="D3915">
        <f>'CLZ Pr'!W3915</f>
        <v>0</v>
      </c>
      <c r="E3915">
        <f>'CLZ Pr'!B3915</f>
        <v>0</v>
      </c>
      <c r="F3915">
        <f>'CLZ Pr'!N3915</f>
        <v>0</v>
      </c>
      <c r="G3915">
        <f>'CLZ Pr'!X3915</f>
        <v>0</v>
      </c>
      <c r="H3915">
        <f>'CLZ Pr'!E3915</f>
        <v>0</v>
      </c>
      <c r="I3915">
        <f>'CLZ Pr'!U3915</f>
        <v>0</v>
      </c>
    </row>
    <row r="3916" spans="1:9">
      <c r="A3916" s="13" t="str">
        <f>IF('CLZ Pr'!C3916 = "", "", 'CLZ Pr'!C3916)</f>
        <v/>
      </c>
      <c r="B3916">
        <f>'CLZ Pr'!O3916</f>
        <v>0</v>
      </c>
      <c r="C3916" s="14">
        <f>'CLZ Pr'!H3916</f>
        <v>0</v>
      </c>
      <c r="D3916">
        <f>'CLZ Pr'!W3916</f>
        <v>0</v>
      </c>
      <c r="E3916">
        <f>'CLZ Pr'!B3916</f>
        <v>0</v>
      </c>
      <c r="F3916">
        <f>'CLZ Pr'!N3916</f>
        <v>0</v>
      </c>
      <c r="G3916">
        <f>'CLZ Pr'!X3916</f>
        <v>0</v>
      </c>
      <c r="H3916">
        <f>'CLZ Pr'!E3916</f>
        <v>0</v>
      </c>
      <c r="I3916">
        <f>'CLZ Pr'!U3916</f>
        <v>0</v>
      </c>
    </row>
    <row r="3917" spans="1:9">
      <c r="A3917" s="13" t="str">
        <f>IF('CLZ Pr'!C3917 = "", "", 'CLZ Pr'!C3917)</f>
        <v/>
      </c>
      <c r="B3917">
        <f>'CLZ Pr'!O3917</f>
        <v>0</v>
      </c>
      <c r="C3917" s="14">
        <f>'CLZ Pr'!H3917</f>
        <v>0</v>
      </c>
      <c r="D3917">
        <f>'CLZ Pr'!W3917</f>
        <v>0</v>
      </c>
      <c r="E3917">
        <f>'CLZ Pr'!B3917</f>
        <v>0</v>
      </c>
      <c r="F3917">
        <f>'CLZ Pr'!N3917</f>
        <v>0</v>
      </c>
      <c r="G3917">
        <f>'CLZ Pr'!X3917</f>
        <v>0</v>
      </c>
      <c r="H3917">
        <f>'CLZ Pr'!E3917</f>
        <v>0</v>
      </c>
      <c r="I3917">
        <f>'CLZ Pr'!U3917</f>
        <v>0</v>
      </c>
    </row>
    <row r="3918" spans="1:9">
      <c r="A3918" s="13" t="str">
        <f>IF('CLZ Pr'!C3918 = "", "", 'CLZ Pr'!C3918)</f>
        <v/>
      </c>
      <c r="B3918">
        <f>'CLZ Pr'!O3918</f>
        <v>0</v>
      </c>
      <c r="C3918" s="14">
        <f>'CLZ Pr'!H3918</f>
        <v>0</v>
      </c>
      <c r="D3918">
        <f>'CLZ Pr'!W3918</f>
        <v>0</v>
      </c>
      <c r="E3918">
        <f>'CLZ Pr'!B3918</f>
        <v>0</v>
      </c>
      <c r="F3918">
        <f>'CLZ Pr'!N3918</f>
        <v>0</v>
      </c>
      <c r="G3918">
        <f>'CLZ Pr'!X3918</f>
        <v>0</v>
      </c>
      <c r="H3918">
        <f>'CLZ Pr'!E3918</f>
        <v>0</v>
      </c>
      <c r="I3918">
        <f>'CLZ Pr'!U3918</f>
        <v>0</v>
      </c>
    </row>
    <row r="3919" spans="1:9">
      <c r="A3919" s="13" t="str">
        <f>IF('CLZ Pr'!C3919 = "", "", 'CLZ Pr'!C3919)</f>
        <v/>
      </c>
      <c r="B3919">
        <f>'CLZ Pr'!O3919</f>
        <v>0</v>
      </c>
      <c r="C3919" s="14">
        <f>'CLZ Pr'!H3919</f>
        <v>0</v>
      </c>
      <c r="D3919">
        <f>'CLZ Pr'!W3919</f>
        <v>0</v>
      </c>
      <c r="E3919">
        <f>'CLZ Pr'!B3919</f>
        <v>0</v>
      </c>
      <c r="F3919">
        <f>'CLZ Pr'!N3919</f>
        <v>0</v>
      </c>
      <c r="G3919">
        <f>'CLZ Pr'!X3919</f>
        <v>0</v>
      </c>
      <c r="H3919">
        <f>'CLZ Pr'!E3919</f>
        <v>0</v>
      </c>
      <c r="I3919">
        <f>'CLZ Pr'!U3919</f>
        <v>0</v>
      </c>
    </row>
    <row r="3920" spans="1:9">
      <c r="A3920" s="13" t="str">
        <f>IF('CLZ Pr'!C3920 = "", "", 'CLZ Pr'!C3920)</f>
        <v/>
      </c>
      <c r="B3920">
        <f>'CLZ Pr'!O3920</f>
        <v>0</v>
      </c>
      <c r="C3920" s="14">
        <f>'CLZ Pr'!H3920</f>
        <v>0</v>
      </c>
      <c r="D3920">
        <f>'CLZ Pr'!W3920</f>
        <v>0</v>
      </c>
      <c r="E3920">
        <f>'CLZ Pr'!B3920</f>
        <v>0</v>
      </c>
      <c r="F3920">
        <f>'CLZ Pr'!N3920</f>
        <v>0</v>
      </c>
      <c r="G3920">
        <f>'CLZ Pr'!X3920</f>
        <v>0</v>
      </c>
      <c r="H3920">
        <f>'CLZ Pr'!E3920</f>
        <v>0</v>
      </c>
      <c r="I3920">
        <f>'CLZ Pr'!U3920</f>
        <v>0</v>
      </c>
    </row>
    <row r="3921" spans="1:9">
      <c r="A3921" s="13" t="str">
        <f>IF('CLZ Pr'!C3921 = "", "", 'CLZ Pr'!C3921)</f>
        <v/>
      </c>
      <c r="B3921">
        <f>'CLZ Pr'!O3921</f>
        <v>0</v>
      </c>
      <c r="C3921" s="14">
        <f>'CLZ Pr'!H3921</f>
        <v>0</v>
      </c>
      <c r="D3921">
        <f>'CLZ Pr'!W3921</f>
        <v>0</v>
      </c>
      <c r="E3921">
        <f>'CLZ Pr'!B3921</f>
        <v>0</v>
      </c>
      <c r="F3921">
        <f>'CLZ Pr'!N3921</f>
        <v>0</v>
      </c>
      <c r="G3921">
        <f>'CLZ Pr'!X3921</f>
        <v>0</v>
      </c>
      <c r="H3921">
        <f>'CLZ Pr'!E3921</f>
        <v>0</v>
      </c>
      <c r="I3921">
        <f>'CLZ Pr'!U3921</f>
        <v>0</v>
      </c>
    </row>
    <row r="3922" spans="1:9">
      <c r="A3922" s="13" t="str">
        <f>IF('CLZ Pr'!C3922 = "", "", 'CLZ Pr'!C3922)</f>
        <v/>
      </c>
      <c r="B3922">
        <f>'CLZ Pr'!O3922</f>
        <v>0</v>
      </c>
      <c r="C3922" s="14">
        <f>'CLZ Pr'!H3922</f>
        <v>0</v>
      </c>
      <c r="D3922">
        <f>'CLZ Pr'!W3922</f>
        <v>0</v>
      </c>
      <c r="E3922">
        <f>'CLZ Pr'!B3922</f>
        <v>0</v>
      </c>
      <c r="F3922">
        <f>'CLZ Pr'!N3922</f>
        <v>0</v>
      </c>
      <c r="G3922">
        <f>'CLZ Pr'!X3922</f>
        <v>0</v>
      </c>
      <c r="H3922">
        <f>'CLZ Pr'!E3922</f>
        <v>0</v>
      </c>
      <c r="I3922">
        <f>'CLZ Pr'!U3922</f>
        <v>0</v>
      </c>
    </row>
    <row r="3923" spans="1:9">
      <c r="A3923" s="13" t="str">
        <f>IF('CLZ Pr'!C3923 = "", "", 'CLZ Pr'!C3923)</f>
        <v/>
      </c>
      <c r="B3923">
        <f>'CLZ Pr'!O3923</f>
        <v>0</v>
      </c>
      <c r="C3923" s="14">
        <f>'CLZ Pr'!H3923</f>
        <v>0</v>
      </c>
      <c r="D3923">
        <f>'CLZ Pr'!W3923</f>
        <v>0</v>
      </c>
      <c r="E3923">
        <f>'CLZ Pr'!B3923</f>
        <v>0</v>
      </c>
      <c r="F3923">
        <f>'CLZ Pr'!N3923</f>
        <v>0</v>
      </c>
      <c r="G3923">
        <f>'CLZ Pr'!X3923</f>
        <v>0</v>
      </c>
      <c r="H3923">
        <f>'CLZ Pr'!E3923</f>
        <v>0</v>
      </c>
      <c r="I3923">
        <f>'CLZ Pr'!U3923</f>
        <v>0</v>
      </c>
    </row>
    <row r="3924" spans="1:9">
      <c r="A3924" s="13" t="str">
        <f>IF('CLZ Pr'!C3924 = "", "", 'CLZ Pr'!C3924)</f>
        <v/>
      </c>
      <c r="B3924">
        <f>'CLZ Pr'!O3924</f>
        <v>0</v>
      </c>
      <c r="C3924" s="14">
        <f>'CLZ Pr'!H3924</f>
        <v>0</v>
      </c>
      <c r="D3924">
        <f>'CLZ Pr'!W3924</f>
        <v>0</v>
      </c>
      <c r="E3924">
        <f>'CLZ Pr'!B3924</f>
        <v>0</v>
      </c>
      <c r="F3924">
        <f>'CLZ Pr'!N3924</f>
        <v>0</v>
      </c>
      <c r="G3924">
        <f>'CLZ Pr'!X3924</f>
        <v>0</v>
      </c>
      <c r="H3924">
        <f>'CLZ Pr'!E3924</f>
        <v>0</v>
      </c>
      <c r="I3924">
        <f>'CLZ Pr'!U3924</f>
        <v>0</v>
      </c>
    </row>
    <row r="3925" spans="1:9">
      <c r="A3925" s="13" t="str">
        <f>IF('CLZ Pr'!C3925 = "", "", 'CLZ Pr'!C3925)</f>
        <v/>
      </c>
      <c r="B3925">
        <f>'CLZ Pr'!O3925</f>
        <v>0</v>
      </c>
      <c r="C3925" s="14">
        <f>'CLZ Pr'!H3925</f>
        <v>0</v>
      </c>
      <c r="D3925">
        <f>'CLZ Pr'!W3925</f>
        <v>0</v>
      </c>
      <c r="E3925">
        <f>'CLZ Pr'!B3925</f>
        <v>0</v>
      </c>
      <c r="F3925">
        <f>'CLZ Pr'!N3925</f>
        <v>0</v>
      </c>
      <c r="G3925">
        <f>'CLZ Pr'!X3925</f>
        <v>0</v>
      </c>
      <c r="H3925">
        <f>'CLZ Pr'!E3925</f>
        <v>0</v>
      </c>
      <c r="I3925">
        <f>'CLZ Pr'!U3925</f>
        <v>0</v>
      </c>
    </row>
    <row r="3926" spans="1:9">
      <c r="A3926" s="13" t="str">
        <f>IF('CLZ Pr'!C3926 = "", "", 'CLZ Pr'!C3926)</f>
        <v/>
      </c>
      <c r="B3926">
        <f>'CLZ Pr'!O3926</f>
        <v>0</v>
      </c>
      <c r="C3926" s="14">
        <f>'CLZ Pr'!H3926</f>
        <v>0</v>
      </c>
      <c r="D3926">
        <f>'CLZ Pr'!W3926</f>
        <v>0</v>
      </c>
      <c r="E3926">
        <f>'CLZ Pr'!B3926</f>
        <v>0</v>
      </c>
      <c r="F3926">
        <f>'CLZ Pr'!N3926</f>
        <v>0</v>
      </c>
      <c r="G3926">
        <f>'CLZ Pr'!X3926</f>
        <v>0</v>
      </c>
      <c r="H3926">
        <f>'CLZ Pr'!E3926</f>
        <v>0</v>
      </c>
      <c r="I3926">
        <f>'CLZ Pr'!U3926</f>
        <v>0</v>
      </c>
    </row>
    <row r="3927" spans="1:9">
      <c r="A3927" s="13" t="str">
        <f>IF('CLZ Pr'!C3927 = "", "", 'CLZ Pr'!C3927)</f>
        <v/>
      </c>
      <c r="B3927">
        <f>'CLZ Pr'!O3927</f>
        <v>0</v>
      </c>
      <c r="C3927" s="14">
        <f>'CLZ Pr'!H3927</f>
        <v>0</v>
      </c>
      <c r="D3927">
        <f>'CLZ Pr'!W3927</f>
        <v>0</v>
      </c>
      <c r="E3927">
        <f>'CLZ Pr'!B3927</f>
        <v>0</v>
      </c>
      <c r="F3927">
        <f>'CLZ Pr'!N3927</f>
        <v>0</v>
      </c>
      <c r="G3927">
        <f>'CLZ Pr'!X3927</f>
        <v>0</v>
      </c>
      <c r="H3927">
        <f>'CLZ Pr'!E3927</f>
        <v>0</v>
      </c>
      <c r="I3927">
        <f>'CLZ Pr'!U3927</f>
        <v>0</v>
      </c>
    </row>
    <row r="3928" spans="1:9">
      <c r="A3928" s="13" t="str">
        <f>IF('CLZ Pr'!C3928 = "", "", 'CLZ Pr'!C3928)</f>
        <v/>
      </c>
      <c r="B3928">
        <f>'CLZ Pr'!O3928</f>
        <v>0</v>
      </c>
      <c r="C3928" s="14">
        <f>'CLZ Pr'!H3928</f>
        <v>0</v>
      </c>
      <c r="D3928">
        <f>'CLZ Pr'!W3928</f>
        <v>0</v>
      </c>
      <c r="E3928">
        <f>'CLZ Pr'!B3928</f>
        <v>0</v>
      </c>
      <c r="F3928">
        <f>'CLZ Pr'!N3928</f>
        <v>0</v>
      </c>
      <c r="G3928">
        <f>'CLZ Pr'!X3928</f>
        <v>0</v>
      </c>
      <c r="H3928">
        <f>'CLZ Pr'!E3928</f>
        <v>0</v>
      </c>
      <c r="I3928">
        <f>'CLZ Pr'!U3928</f>
        <v>0</v>
      </c>
    </row>
    <row r="3929" spans="1:9">
      <c r="A3929" s="13" t="str">
        <f>IF('CLZ Pr'!C3929 = "", "", 'CLZ Pr'!C3929)</f>
        <v/>
      </c>
      <c r="B3929">
        <f>'CLZ Pr'!O3929</f>
        <v>0</v>
      </c>
      <c r="C3929" s="14">
        <f>'CLZ Pr'!H3929</f>
        <v>0</v>
      </c>
      <c r="D3929">
        <f>'CLZ Pr'!W3929</f>
        <v>0</v>
      </c>
      <c r="E3929">
        <f>'CLZ Pr'!B3929</f>
        <v>0</v>
      </c>
      <c r="F3929">
        <f>'CLZ Pr'!N3929</f>
        <v>0</v>
      </c>
      <c r="G3929">
        <f>'CLZ Pr'!X3929</f>
        <v>0</v>
      </c>
      <c r="H3929">
        <f>'CLZ Pr'!E3929</f>
        <v>0</v>
      </c>
      <c r="I3929">
        <f>'CLZ Pr'!U3929</f>
        <v>0</v>
      </c>
    </row>
    <row r="3930" spans="1:9">
      <c r="A3930" s="13" t="str">
        <f>IF('CLZ Pr'!C3930 = "", "", 'CLZ Pr'!C3930)</f>
        <v/>
      </c>
      <c r="B3930">
        <f>'CLZ Pr'!O3930</f>
        <v>0</v>
      </c>
      <c r="C3930" s="14">
        <f>'CLZ Pr'!H3930</f>
        <v>0</v>
      </c>
      <c r="D3930">
        <f>'CLZ Pr'!W3930</f>
        <v>0</v>
      </c>
      <c r="E3930">
        <f>'CLZ Pr'!B3930</f>
        <v>0</v>
      </c>
      <c r="F3930">
        <f>'CLZ Pr'!N3930</f>
        <v>0</v>
      </c>
      <c r="G3930">
        <f>'CLZ Pr'!X3930</f>
        <v>0</v>
      </c>
      <c r="H3930">
        <f>'CLZ Pr'!E3930</f>
        <v>0</v>
      </c>
      <c r="I3930">
        <f>'CLZ Pr'!U3930</f>
        <v>0</v>
      </c>
    </row>
    <row r="3931" spans="1:9">
      <c r="A3931" s="13" t="str">
        <f>IF('CLZ Pr'!C3931 = "", "", 'CLZ Pr'!C3931)</f>
        <v/>
      </c>
      <c r="B3931">
        <f>'CLZ Pr'!O3931</f>
        <v>0</v>
      </c>
      <c r="C3931" s="14">
        <f>'CLZ Pr'!H3931</f>
        <v>0</v>
      </c>
      <c r="D3931">
        <f>'CLZ Pr'!W3931</f>
        <v>0</v>
      </c>
      <c r="E3931">
        <f>'CLZ Pr'!B3931</f>
        <v>0</v>
      </c>
      <c r="F3931">
        <f>'CLZ Pr'!N3931</f>
        <v>0</v>
      </c>
      <c r="G3931">
        <f>'CLZ Pr'!X3931</f>
        <v>0</v>
      </c>
      <c r="H3931">
        <f>'CLZ Pr'!E3931</f>
        <v>0</v>
      </c>
      <c r="I3931">
        <f>'CLZ Pr'!U3931</f>
        <v>0</v>
      </c>
    </row>
    <row r="3932" spans="1:9">
      <c r="A3932" s="13" t="str">
        <f>IF('CLZ Pr'!C3932 = "", "", 'CLZ Pr'!C3932)</f>
        <v/>
      </c>
      <c r="B3932">
        <f>'CLZ Pr'!O3932</f>
        <v>0</v>
      </c>
      <c r="C3932" s="14">
        <f>'CLZ Pr'!H3932</f>
        <v>0</v>
      </c>
      <c r="D3932">
        <f>'CLZ Pr'!W3932</f>
        <v>0</v>
      </c>
      <c r="E3932">
        <f>'CLZ Pr'!B3932</f>
        <v>0</v>
      </c>
      <c r="F3932">
        <f>'CLZ Pr'!N3932</f>
        <v>0</v>
      </c>
      <c r="G3932">
        <f>'CLZ Pr'!X3932</f>
        <v>0</v>
      </c>
      <c r="H3932">
        <f>'CLZ Pr'!E3932</f>
        <v>0</v>
      </c>
      <c r="I3932">
        <f>'CLZ Pr'!U3932</f>
        <v>0</v>
      </c>
    </row>
    <row r="3933" spans="1:9">
      <c r="A3933" s="13" t="str">
        <f>IF('CLZ Pr'!C3933 = "", "", 'CLZ Pr'!C3933)</f>
        <v/>
      </c>
      <c r="B3933">
        <f>'CLZ Pr'!O3933</f>
        <v>0</v>
      </c>
      <c r="C3933" s="14">
        <f>'CLZ Pr'!H3933</f>
        <v>0</v>
      </c>
      <c r="D3933">
        <f>'CLZ Pr'!W3933</f>
        <v>0</v>
      </c>
      <c r="E3933">
        <f>'CLZ Pr'!B3933</f>
        <v>0</v>
      </c>
      <c r="F3933">
        <f>'CLZ Pr'!N3933</f>
        <v>0</v>
      </c>
      <c r="G3933">
        <f>'CLZ Pr'!X3933</f>
        <v>0</v>
      </c>
      <c r="H3933">
        <f>'CLZ Pr'!E3933</f>
        <v>0</v>
      </c>
      <c r="I3933">
        <f>'CLZ Pr'!U3933</f>
        <v>0</v>
      </c>
    </row>
    <row r="3934" spans="1:9">
      <c r="A3934" s="13" t="str">
        <f>IF('CLZ Pr'!C3934 = "", "", 'CLZ Pr'!C3934)</f>
        <v/>
      </c>
      <c r="B3934">
        <f>'CLZ Pr'!O3934</f>
        <v>0</v>
      </c>
      <c r="C3934" s="14">
        <f>'CLZ Pr'!H3934</f>
        <v>0</v>
      </c>
      <c r="D3934">
        <f>'CLZ Pr'!W3934</f>
        <v>0</v>
      </c>
      <c r="E3934">
        <f>'CLZ Pr'!B3934</f>
        <v>0</v>
      </c>
      <c r="F3934">
        <f>'CLZ Pr'!N3934</f>
        <v>0</v>
      </c>
      <c r="G3934">
        <f>'CLZ Pr'!X3934</f>
        <v>0</v>
      </c>
      <c r="H3934">
        <f>'CLZ Pr'!E3934</f>
        <v>0</v>
      </c>
      <c r="I3934">
        <f>'CLZ Pr'!U3934</f>
        <v>0</v>
      </c>
    </row>
    <row r="3935" spans="1:9">
      <c r="A3935" s="13" t="str">
        <f>IF('CLZ Pr'!C3935 = "", "", 'CLZ Pr'!C3935)</f>
        <v/>
      </c>
      <c r="B3935">
        <f>'CLZ Pr'!O3935</f>
        <v>0</v>
      </c>
      <c r="C3935" s="14">
        <f>'CLZ Pr'!H3935</f>
        <v>0</v>
      </c>
      <c r="D3935">
        <f>'CLZ Pr'!W3935</f>
        <v>0</v>
      </c>
      <c r="E3935">
        <f>'CLZ Pr'!B3935</f>
        <v>0</v>
      </c>
      <c r="F3935">
        <f>'CLZ Pr'!N3935</f>
        <v>0</v>
      </c>
      <c r="G3935">
        <f>'CLZ Pr'!X3935</f>
        <v>0</v>
      </c>
      <c r="H3935">
        <f>'CLZ Pr'!E3935</f>
        <v>0</v>
      </c>
      <c r="I3935">
        <f>'CLZ Pr'!U3935</f>
        <v>0</v>
      </c>
    </row>
    <row r="3936" spans="1:9">
      <c r="A3936" s="13" t="str">
        <f>IF('CLZ Pr'!C3936 = "", "", 'CLZ Pr'!C3936)</f>
        <v/>
      </c>
      <c r="B3936">
        <f>'CLZ Pr'!O3936</f>
        <v>0</v>
      </c>
      <c r="C3936" s="14">
        <f>'CLZ Pr'!H3936</f>
        <v>0</v>
      </c>
      <c r="D3936">
        <f>'CLZ Pr'!W3936</f>
        <v>0</v>
      </c>
      <c r="E3936">
        <f>'CLZ Pr'!B3936</f>
        <v>0</v>
      </c>
      <c r="F3936">
        <f>'CLZ Pr'!N3936</f>
        <v>0</v>
      </c>
      <c r="G3936">
        <f>'CLZ Pr'!X3936</f>
        <v>0</v>
      </c>
      <c r="H3936">
        <f>'CLZ Pr'!E3936</f>
        <v>0</v>
      </c>
      <c r="I3936">
        <f>'CLZ Pr'!U3936</f>
        <v>0</v>
      </c>
    </row>
    <row r="3937" spans="1:9">
      <c r="A3937" s="13" t="str">
        <f>IF('CLZ Pr'!C3937 = "", "", 'CLZ Pr'!C3937)</f>
        <v/>
      </c>
      <c r="B3937">
        <f>'CLZ Pr'!O3937</f>
        <v>0</v>
      </c>
      <c r="C3937" s="14">
        <f>'CLZ Pr'!H3937</f>
        <v>0</v>
      </c>
      <c r="D3937">
        <f>'CLZ Pr'!W3937</f>
        <v>0</v>
      </c>
      <c r="E3937">
        <f>'CLZ Pr'!B3937</f>
        <v>0</v>
      </c>
      <c r="F3937">
        <f>'CLZ Pr'!N3937</f>
        <v>0</v>
      </c>
      <c r="G3937">
        <f>'CLZ Pr'!X3937</f>
        <v>0</v>
      </c>
      <c r="H3937">
        <f>'CLZ Pr'!E3937</f>
        <v>0</v>
      </c>
      <c r="I3937">
        <f>'CLZ Pr'!U3937</f>
        <v>0</v>
      </c>
    </row>
    <row r="3938" spans="1:9">
      <c r="A3938" s="13" t="str">
        <f>IF('CLZ Pr'!C3938 = "", "", 'CLZ Pr'!C3938)</f>
        <v/>
      </c>
      <c r="B3938">
        <f>'CLZ Pr'!O3938</f>
        <v>0</v>
      </c>
      <c r="C3938" s="14">
        <f>'CLZ Pr'!H3938</f>
        <v>0</v>
      </c>
      <c r="D3938">
        <f>'CLZ Pr'!W3938</f>
        <v>0</v>
      </c>
      <c r="E3938">
        <f>'CLZ Pr'!B3938</f>
        <v>0</v>
      </c>
      <c r="F3938">
        <f>'CLZ Pr'!N3938</f>
        <v>0</v>
      </c>
      <c r="G3938">
        <f>'CLZ Pr'!X3938</f>
        <v>0</v>
      </c>
      <c r="H3938">
        <f>'CLZ Pr'!E3938</f>
        <v>0</v>
      </c>
      <c r="I3938">
        <f>'CLZ Pr'!U3938</f>
        <v>0</v>
      </c>
    </row>
    <row r="3939" spans="1:9">
      <c r="A3939" s="13" t="str">
        <f>IF('CLZ Pr'!C3939 = "", "", 'CLZ Pr'!C3939)</f>
        <v/>
      </c>
      <c r="B3939">
        <f>'CLZ Pr'!O3939</f>
        <v>0</v>
      </c>
      <c r="C3939" s="14">
        <f>'CLZ Pr'!H3939</f>
        <v>0</v>
      </c>
      <c r="D3939">
        <f>'CLZ Pr'!W3939</f>
        <v>0</v>
      </c>
      <c r="E3939">
        <f>'CLZ Pr'!B3939</f>
        <v>0</v>
      </c>
      <c r="F3939">
        <f>'CLZ Pr'!N3939</f>
        <v>0</v>
      </c>
      <c r="G3939">
        <f>'CLZ Pr'!X3939</f>
        <v>0</v>
      </c>
      <c r="H3939">
        <f>'CLZ Pr'!E3939</f>
        <v>0</v>
      </c>
      <c r="I3939">
        <f>'CLZ Pr'!U3939</f>
        <v>0</v>
      </c>
    </row>
    <row r="3940" spans="1:9">
      <c r="A3940" s="13" t="str">
        <f>IF('CLZ Pr'!C3940 = "", "", 'CLZ Pr'!C3940)</f>
        <v/>
      </c>
      <c r="B3940">
        <f>'CLZ Pr'!O3940</f>
        <v>0</v>
      </c>
      <c r="C3940" s="14">
        <f>'CLZ Pr'!H3940</f>
        <v>0</v>
      </c>
      <c r="D3940">
        <f>'CLZ Pr'!W3940</f>
        <v>0</v>
      </c>
      <c r="E3940">
        <f>'CLZ Pr'!B3940</f>
        <v>0</v>
      </c>
      <c r="F3940">
        <f>'CLZ Pr'!N3940</f>
        <v>0</v>
      </c>
      <c r="G3940">
        <f>'CLZ Pr'!X3940</f>
        <v>0</v>
      </c>
      <c r="H3940">
        <f>'CLZ Pr'!E3940</f>
        <v>0</v>
      </c>
      <c r="I3940">
        <f>'CLZ Pr'!U3940</f>
        <v>0</v>
      </c>
    </row>
    <row r="3941" spans="1:9">
      <c r="A3941" s="13" t="str">
        <f>IF('CLZ Pr'!C3941 = "", "", 'CLZ Pr'!C3941)</f>
        <v/>
      </c>
      <c r="B3941">
        <f>'CLZ Pr'!O3941</f>
        <v>0</v>
      </c>
      <c r="C3941" s="14">
        <f>'CLZ Pr'!H3941</f>
        <v>0</v>
      </c>
      <c r="D3941">
        <f>'CLZ Pr'!W3941</f>
        <v>0</v>
      </c>
      <c r="E3941">
        <f>'CLZ Pr'!B3941</f>
        <v>0</v>
      </c>
      <c r="F3941">
        <f>'CLZ Pr'!N3941</f>
        <v>0</v>
      </c>
      <c r="G3941">
        <f>'CLZ Pr'!X3941</f>
        <v>0</v>
      </c>
      <c r="H3941">
        <f>'CLZ Pr'!E3941</f>
        <v>0</v>
      </c>
      <c r="I3941">
        <f>'CLZ Pr'!U3941</f>
        <v>0</v>
      </c>
    </row>
    <row r="3942" spans="1:9">
      <c r="A3942" s="13" t="str">
        <f>IF('CLZ Pr'!C3942 = "", "", 'CLZ Pr'!C3942)</f>
        <v/>
      </c>
      <c r="B3942">
        <f>'CLZ Pr'!O3942</f>
        <v>0</v>
      </c>
      <c r="C3942" s="14">
        <f>'CLZ Pr'!H3942</f>
        <v>0</v>
      </c>
      <c r="D3942">
        <f>'CLZ Pr'!W3942</f>
        <v>0</v>
      </c>
      <c r="E3942">
        <f>'CLZ Pr'!B3942</f>
        <v>0</v>
      </c>
      <c r="F3942">
        <f>'CLZ Pr'!N3942</f>
        <v>0</v>
      </c>
      <c r="G3942">
        <f>'CLZ Pr'!X3942</f>
        <v>0</v>
      </c>
      <c r="H3942">
        <f>'CLZ Pr'!E3942</f>
        <v>0</v>
      </c>
      <c r="I3942">
        <f>'CLZ Pr'!U3942</f>
        <v>0</v>
      </c>
    </row>
    <row r="3943" spans="1:9">
      <c r="A3943" s="13" t="str">
        <f>IF('CLZ Pr'!C3943 = "", "", 'CLZ Pr'!C3943)</f>
        <v/>
      </c>
      <c r="B3943">
        <f>'CLZ Pr'!O3943</f>
        <v>0</v>
      </c>
      <c r="C3943" s="14">
        <f>'CLZ Pr'!H3943</f>
        <v>0</v>
      </c>
      <c r="D3943">
        <f>'CLZ Pr'!W3943</f>
        <v>0</v>
      </c>
      <c r="E3943">
        <f>'CLZ Pr'!B3943</f>
        <v>0</v>
      </c>
      <c r="F3943">
        <f>'CLZ Pr'!N3943</f>
        <v>0</v>
      </c>
      <c r="G3943">
        <f>'CLZ Pr'!X3943</f>
        <v>0</v>
      </c>
      <c r="H3943">
        <f>'CLZ Pr'!E3943</f>
        <v>0</v>
      </c>
      <c r="I3943">
        <f>'CLZ Pr'!U3943</f>
        <v>0</v>
      </c>
    </row>
    <row r="3944" spans="1:9">
      <c r="A3944" s="13" t="str">
        <f>IF('CLZ Pr'!C3944 = "", "", 'CLZ Pr'!C3944)</f>
        <v/>
      </c>
      <c r="B3944">
        <f>'CLZ Pr'!O3944</f>
        <v>0</v>
      </c>
      <c r="C3944" s="14">
        <f>'CLZ Pr'!H3944</f>
        <v>0</v>
      </c>
      <c r="D3944">
        <f>'CLZ Pr'!W3944</f>
        <v>0</v>
      </c>
      <c r="E3944">
        <f>'CLZ Pr'!B3944</f>
        <v>0</v>
      </c>
      <c r="F3944">
        <f>'CLZ Pr'!N3944</f>
        <v>0</v>
      </c>
      <c r="G3944">
        <f>'CLZ Pr'!X3944</f>
        <v>0</v>
      </c>
      <c r="H3944">
        <f>'CLZ Pr'!E3944</f>
        <v>0</v>
      </c>
      <c r="I3944">
        <f>'CLZ Pr'!U3944</f>
        <v>0</v>
      </c>
    </row>
    <row r="3945" spans="1:9">
      <c r="A3945" s="13" t="str">
        <f>IF('CLZ Pr'!C3945 = "", "", 'CLZ Pr'!C3945)</f>
        <v/>
      </c>
      <c r="B3945">
        <f>'CLZ Pr'!O3945</f>
        <v>0</v>
      </c>
      <c r="C3945" s="14">
        <f>'CLZ Pr'!H3945</f>
        <v>0</v>
      </c>
      <c r="D3945">
        <f>'CLZ Pr'!W3945</f>
        <v>0</v>
      </c>
      <c r="E3945">
        <f>'CLZ Pr'!B3945</f>
        <v>0</v>
      </c>
      <c r="F3945">
        <f>'CLZ Pr'!N3945</f>
        <v>0</v>
      </c>
      <c r="G3945">
        <f>'CLZ Pr'!X3945</f>
        <v>0</v>
      </c>
      <c r="H3945">
        <f>'CLZ Pr'!E3945</f>
        <v>0</v>
      </c>
      <c r="I3945">
        <f>'CLZ Pr'!U3945</f>
        <v>0</v>
      </c>
    </row>
    <row r="3946" spans="1:9">
      <c r="A3946" s="13" t="str">
        <f>IF('CLZ Pr'!C3946 = "", "", 'CLZ Pr'!C3946)</f>
        <v/>
      </c>
      <c r="B3946">
        <f>'CLZ Pr'!O3946</f>
        <v>0</v>
      </c>
      <c r="C3946" s="14">
        <f>'CLZ Pr'!H3946</f>
        <v>0</v>
      </c>
      <c r="D3946">
        <f>'CLZ Pr'!W3946</f>
        <v>0</v>
      </c>
      <c r="E3946">
        <f>'CLZ Pr'!B3946</f>
        <v>0</v>
      </c>
      <c r="F3946">
        <f>'CLZ Pr'!N3946</f>
        <v>0</v>
      </c>
      <c r="G3946">
        <f>'CLZ Pr'!X3946</f>
        <v>0</v>
      </c>
      <c r="H3946">
        <f>'CLZ Pr'!E3946</f>
        <v>0</v>
      </c>
      <c r="I3946">
        <f>'CLZ Pr'!U3946</f>
        <v>0</v>
      </c>
    </row>
    <row r="3947" spans="1:9">
      <c r="A3947" s="13" t="str">
        <f>IF('CLZ Pr'!C3947 = "", "", 'CLZ Pr'!C3947)</f>
        <v/>
      </c>
      <c r="B3947">
        <f>'CLZ Pr'!O3947</f>
        <v>0</v>
      </c>
      <c r="C3947" s="14">
        <f>'CLZ Pr'!H3947</f>
        <v>0</v>
      </c>
      <c r="D3947">
        <f>'CLZ Pr'!W3947</f>
        <v>0</v>
      </c>
      <c r="E3947">
        <f>'CLZ Pr'!B3947</f>
        <v>0</v>
      </c>
      <c r="F3947">
        <f>'CLZ Pr'!N3947</f>
        <v>0</v>
      </c>
      <c r="G3947">
        <f>'CLZ Pr'!X3947</f>
        <v>0</v>
      </c>
      <c r="H3947">
        <f>'CLZ Pr'!E3947</f>
        <v>0</v>
      </c>
      <c r="I3947">
        <f>'CLZ Pr'!U3947</f>
        <v>0</v>
      </c>
    </row>
    <row r="3948" spans="1:9">
      <c r="A3948" s="13" t="str">
        <f>IF('CLZ Pr'!C3948 = "", "", 'CLZ Pr'!C3948)</f>
        <v/>
      </c>
      <c r="B3948">
        <f>'CLZ Pr'!O3948</f>
        <v>0</v>
      </c>
      <c r="C3948" s="14">
        <f>'CLZ Pr'!H3948</f>
        <v>0</v>
      </c>
      <c r="D3948">
        <f>'CLZ Pr'!W3948</f>
        <v>0</v>
      </c>
      <c r="E3948">
        <f>'CLZ Pr'!B3948</f>
        <v>0</v>
      </c>
      <c r="F3948">
        <f>'CLZ Pr'!N3948</f>
        <v>0</v>
      </c>
      <c r="G3948">
        <f>'CLZ Pr'!X3948</f>
        <v>0</v>
      </c>
      <c r="H3948">
        <f>'CLZ Pr'!E3948</f>
        <v>0</v>
      </c>
      <c r="I3948">
        <f>'CLZ Pr'!U3948</f>
        <v>0</v>
      </c>
    </row>
    <row r="3949" spans="1:9">
      <c r="A3949" s="13" t="str">
        <f>IF('CLZ Pr'!C3949 = "", "", 'CLZ Pr'!C3949)</f>
        <v/>
      </c>
      <c r="B3949">
        <f>'CLZ Pr'!O3949</f>
        <v>0</v>
      </c>
      <c r="C3949" s="14">
        <f>'CLZ Pr'!H3949</f>
        <v>0</v>
      </c>
      <c r="D3949">
        <f>'CLZ Pr'!W3949</f>
        <v>0</v>
      </c>
      <c r="E3949">
        <f>'CLZ Pr'!B3949</f>
        <v>0</v>
      </c>
      <c r="F3949">
        <f>'CLZ Pr'!N3949</f>
        <v>0</v>
      </c>
      <c r="G3949">
        <f>'CLZ Pr'!X3949</f>
        <v>0</v>
      </c>
      <c r="H3949">
        <f>'CLZ Pr'!E3949</f>
        <v>0</v>
      </c>
      <c r="I3949">
        <f>'CLZ Pr'!U3949</f>
        <v>0</v>
      </c>
    </row>
    <row r="3950" spans="1:9">
      <c r="A3950" s="13" t="str">
        <f>IF('CLZ Pr'!C3950 = "", "", 'CLZ Pr'!C3950)</f>
        <v/>
      </c>
      <c r="B3950">
        <f>'CLZ Pr'!O3950</f>
        <v>0</v>
      </c>
      <c r="C3950" s="14">
        <f>'CLZ Pr'!H3950</f>
        <v>0</v>
      </c>
      <c r="D3950">
        <f>'CLZ Pr'!W3950</f>
        <v>0</v>
      </c>
      <c r="E3950">
        <f>'CLZ Pr'!B3950</f>
        <v>0</v>
      </c>
      <c r="F3950">
        <f>'CLZ Pr'!N3950</f>
        <v>0</v>
      </c>
      <c r="G3950">
        <f>'CLZ Pr'!X3950</f>
        <v>0</v>
      </c>
      <c r="H3950">
        <f>'CLZ Pr'!E3950</f>
        <v>0</v>
      </c>
      <c r="I3950">
        <f>'CLZ Pr'!U3950</f>
        <v>0</v>
      </c>
    </row>
    <row r="3951" spans="1:9">
      <c r="A3951" s="13" t="str">
        <f>IF('CLZ Pr'!C3951 = "", "", 'CLZ Pr'!C3951)</f>
        <v/>
      </c>
      <c r="B3951">
        <f>'CLZ Pr'!O3951</f>
        <v>0</v>
      </c>
      <c r="C3951" s="14">
        <f>'CLZ Pr'!H3951</f>
        <v>0</v>
      </c>
      <c r="D3951">
        <f>'CLZ Pr'!W3951</f>
        <v>0</v>
      </c>
      <c r="E3951">
        <f>'CLZ Pr'!B3951</f>
        <v>0</v>
      </c>
      <c r="F3951">
        <f>'CLZ Pr'!N3951</f>
        <v>0</v>
      </c>
      <c r="G3951">
        <f>'CLZ Pr'!X3951</f>
        <v>0</v>
      </c>
      <c r="H3951">
        <f>'CLZ Pr'!E3951</f>
        <v>0</v>
      </c>
      <c r="I3951">
        <f>'CLZ Pr'!U3951</f>
        <v>0</v>
      </c>
    </row>
    <row r="3952" spans="1:9">
      <c r="A3952" s="13" t="str">
        <f>IF('CLZ Pr'!C3952 = "", "", 'CLZ Pr'!C3952)</f>
        <v/>
      </c>
      <c r="B3952">
        <f>'CLZ Pr'!O3952</f>
        <v>0</v>
      </c>
      <c r="C3952" s="14">
        <f>'CLZ Pr'!H3952</f>
        <v>0</v>
      </c>
      <c r="D3952">
        <f>'CLZ Pr'!W3952</f>
        <v>0</v>
      </c>
      <c r="E3952">
        <f>'CLZ Pr'!B3952</f>
        <v>0</v>
      </c>
      <c r="F3952">
        <f>'CLZ Pr'!N3952</f>
        <v>0</v>
      </c>
      <c r="G3952">
        <f>'CLZ Pr'!X3952</f>
        <v>0</v>
      </c>
      <c r="H3952">
        <f>'CLZ Pr'!E3952</f>
        <v>0</v>
      </c>
      <c r="I3952">
        <f>'CLZ Pr'!U3952</f>
        <v>0</v>
      </c>
    </row>
    <row r="3953" spans="1:9">
      <c r="A3953" s="13" t="str">
        <f>IF('CLZ Pr'!C3953 = "", "", 'CLZ Pr'!C3953)</f>
        <v/>
      </c>
      <c r="B3953">
        <f>'CLZ Pr'!O3953</f>
        <v>0</v>
      </c>
      <c r="C3953" s="14">
        <f>'CLZ Pr'!H3953</f>
        <v>0</v>
      </c>
      <c r="D3953">
        <f>'CLZ Pr'!W3953</f>
        <v>0</v>
      </c>
      <c r="E3953">
        <f>'CLZ Pr'!B3953</f>
        <v>0</v>
      </c>
      <c r="F3953">
        <f>'CLZ Pr'!N3953</f>
        <v>0</v>
      </c>
      <c r="G3953">
        <f>'CLZ Pr'!X3953</f>
        <v>0</v>
      </c>
      <c r="H3953">
        <f>'CLZ Pr'!E3953</f>
        <v>0</v>
      </c>
      <c r="I3953">
        <f>'CLZ Pr'!U3953</f>
        <v>0</v>
      </c>
    </row>
    <row r="3954" spans="1:9">
      <c r="A3954" s="13" t="str">
        <f>IF('CLZ Pr'!C3954 = "", "", 'CLZ Pr'!C3954)</f>
        <v/>
      </c>
      <c r="B3954">
        <f>'CLZ Pr'!O3954</f>
        <v>0</v>
      </c>
      <c r="C3954" s="14">
        <f>'CLZ Pr'!H3954</f>
        <v>0</v>
      </c>
      <c r="D3954">
        <f>'CLZ Pr'!W3954</f>
        <v>0</v>
      </c>
      <c r="E3954">
        <f>'CLZ Pr'!B3954</f>
        <v>0</v>
      </c>
      <c r="F3954">
        <f>'CLZ Pr'!N3954</f>
        <v>0</v>
      </c>
      <c r="G3954">
        <f>'CLZ Pr'!X3954</f>
        <v>0</v>
      </c>
      <c r="H3954">
        <f>'CLZ Pr'!E3954</f>
        <v>0</v>
      </c>
      <c r="I3954">
        <f>'CLZ Pr'!U3954</f>
        <v>0</v>
      </c>
    </row>
    <row r="3955" spans="1:9">
      <c r="A3955" s="13" t="str">
        <f>IF('CLZ Pr'!C3955 = "", "", 'CLZ Pr'!C3955)</f>
        <v/>
      </c>
      <c r="B3955">
        <f>'CLZ Pr'!O3955</f>
        <v>0</v>
      </c>
      <c r="C3955" s="14">
        <f>'CLZ Pr'!H3955</f>
        <v>0</v>
      </c>
      <c r="D3955">
        <f>'CLZ Pr'!W3955</f>
        <v>0</v>
      </c>
      <c r="E3955">
        <f>'CLZ Pr'!B3955</f>
        <v>0</v>
      </c>
      <c r="F3955">
        <f>'CLZ Pr'!N3955</f>
        <v>0</v>
      </c>
      <c r="G3955">
        <f>'CLZ Pr'!X3955</f>
        <v>0</v>
      </c>
      <c r="H3955">
        <f>'CLZ Pr'!E3955</f>
        <v>0</v>
      </c>
      <c r="I3955">
        <f>'CLZ Pr'!U3955</f>
        <v>0</v>
      </c>
    </row>
    <row r="3956" spans="1:9">
      <c r="A3956" s="13" t="str">
        <f>IF('CLZ Pr'!C3956 = "", "", 'CLZ Pr'!C3956)</f>
        <v/>
      </c>
      <c r="B3956">
        <f>'CLZ Pr'!O3956</f>
        <v>0</v>
      </c>
      <c r="C3956" s="14">
        <f>'CLZ Pr'!H3956</f>
        <v>0</v>
      </c>
      <c r="D3956">
        <f>'CLZ Pr'!W3956</f>
        <v>0</v>
      </c>
      <c r="E3956">
        <f>'CLZ Pr'!B3956</f>
        <v>0</v>
      </c>
      <c r="F3956">
        <f>'CLZ Pr'!N3956</f>
        <v>0</v>
      </c>
      <c r="G3956">
        <f>'CLZ Pr'!X3956</f>
        <v>0</v>
      </c>
      <c r="H3956">
        <f>'CLZ Pr'!E3956</f>
        <v>0</v>
      </c>
      <c r="I3956">
        <f>'CLZ Pr'!U3956</f>
        <v>0</v>
      </c>
    </row>
    <row r="3957" spans="1:9">
      <c r="A3957" s="13" t="str">
        <f>IF('CLZ Pr'!C3957 = "", "", 'CLZ Pr'!C3957)</f>
        <v/>
      </c>
      <c r="B3957">
        <f>'CLZ Pr'!O3957</f>
        <v>0</v>
      </c>
      <c r="C3957" s="14">
        <f>'CLZ Pr'!H3957</f>
        <v>0</v>
      </c>
      <c r="D3957">
        <f>'CLZ Pr'!W3957</f>
        <v>0</v>
      </c>
      <c r="E3957">
        <f>'CLZ Pr'!B3957</f>
        <v>0</v>
      </c>
      <c r="F3957">
        <f>'CLZ Pr'!N3957</f>
        <v>0</v>
      </c>
      <c r="G3957">
        <f>'CLZ Pr'!X3957</f>
        <v>0</v>
      </c>
      <c r="H3957">
        <f>'CLZ Pr'!E3957</f>
        <v>0</v>
      </c>
      <c r="I3957">
        <f>'CLZ Pr'!U3957</f>
        <v>0</v>
      </c>
    </row>
    <row r="3958" spans="1:9">
      <c r="A3958" s="13" t="str">
        <f>IF('CLZ Pr'!C3958 = "", "", 'CLZ Pr'!C3958)</f>
        <v/>
      </c>
      <c r="B3958">
        <f>'CLZ Pr'!O3958</f>
        <v>0</v>
      </c>
      <c r="C3958" s="14">
        <f>'CLZ Pr'!H3958</f>
        <v>0</v>
      </c>
      <c r="D3958">
        <f>'CLZ Pr'!W3958</f>
        <v>0</v>
      </c>
      <c r="E3958">
        <f>'CLZ Pr'!B3958</f>
        <v>0</v>
      </c>
      <c r="F3958">
        <f>'CLZ Pr'!N3958</f>
        <v>0</v>
      </c>
      <c r="G3958">
        <f>'CLZ Pr'!X3958</f>
        <v>0</v>
      </c>
      <c r="H3958">
        <f>'CLZ Pr'!E3958</f>
        <v>0</v>
      </c>
      <c r="I3958">
        <f>'CLZ Pr'!U3958</f>
        <v>0</v>
      </c>
    </row>
    <row r="3959" spans="1:9">
      <c r="A3959" s="13" t="str">
        <f>IF('CLZ Pr'!C3959 = "", "", 'CLZ Pr'!C3959)</f>
        <v/>
      </c>
      <c r="B3959">
        <f>'CLZ Pr'!O3959</f>
        <v>0</v>
      </c>
      <c r="C3959" s="14">
        <f>'CLZ Pr'!H3959</f>
        <v>0</v>
      </c>
      <c r="D3959">
        <f>'CLZ Pr'!W3959</f>
        <v>0</v>
      </c>
      <c r="E3959">
        <f>'CLZ Pr'!B3959</f>
        <v>0</v>
      </c>
      <c r="F3959">
        <f>'CLZ Pr'!N3959</f>
        <v>0</v>
      </c>
      <c r="G3959">
        <f>'CLZ Pr'!X3959</f>
        <v>0</v>
      </c>
      <c r="H3959">
        <f>'CLZ Pr'!E3959</f>
        <v>0</v>
      </c>
      <c r="I3959">
        <f>'CLZ Pr'!U3959</f>
        <v>0</v>
      </c>
    </row>
    <row r="3960" spans="1:9">
      <c r="A3960" s="13" t="str">
        <f>IF('CLZ Pr'!C3960 = "", "", 'CLZ Pr'!C3960)</f>
        <v/>
      </c>
      <c r="B3960">
        <f>'CLZ Pr'!O3960</f>
        <v>0</v>
      </c>
      <c r="C3960" s="14">
        <f>'CLZ Pr'!H3960</f>
        <v>0</v>
      </c>
      <c r="D3960">
        <f>'CLZ Pr'!W3960</f>
        <v>0</v>
      </c>
      <c r="E3960">
        <f>'CLZ Pr'!B3960</f>
        <v>0</v>
      </c>
      <c r="F3960">
        <f>'CLZ Pr'!N3960</f>
        <v>0</v>
      </c>
      <c r="G3960">
        <f>'CLZ Pr'!X3960</f>
        <v>0</v>
      </c>
      <c r="H3960">
        <f>'CLZ Pr'!E3960</f>
        <v>0</v>
      </c>
      <c r="I3960">
        <f>'CLZ Pr'!U3960</f>
        <v>0</v>
      </c>
    </row>
    <row r="3961" spans="1:9">
      <c r="A3961" s="13" t="str">
        <f>IF('CLZ Pr'!C3961 = "", "", 'CLZ Pr'!C3961)</f>
        <v/>
      </c>
      <c r="B3961">
        <f>'CLZ Pr'!O3961</f>
        <v>0</v>
      </c>
      <c r="C3961" s="14">
        <f>'CLZ Pr'!H3961</f>
        <v>0</v>
      </c>
      <c r="D3961">
        <f>'CLZ Pr'!W3961</f>
        <v>0</v>
      </c>
      <c r="E3961">
        <f>'CLZ Pr'!B3961</f>
        <v>0</v>
      </c>
      <c r="F3961">
        <f>'CLZ Pr'!N3961</f>
        <v>0</v>
      </c>
      <c r="G3961">
        <f>'CLZ Pr'!X3961</f>
        <v>0</v>
      </c>
      <c r="H3961">
        <f>'CLZ Pr'!E3961</f>
        <v>0</v>
      </c>
      <c r="I3961">
        <f>'CLZ Pr'!U3961</f>
        <v>0</v>
      </c>
    </row>
    <row r="3962" spans="1:9">
      <c r="A3962" s="13" t="str">
        <f>IF('CLZ Pr'!C3962 = "", "", 'CLZ Pr'!C3962)</f>
        <v/>
      </c>
      <c r="B3962">
        <f>'CLZ Pr'!O3962</f>
        <v>0</v>
      </c>
      <c r="C3962" s="14">
        <f>'CLZ Pr'!H3962</f>
        <v>0</v>
      </c>
      <c r="D3962">
        <f>'CLZ Pr'!W3962</f>
        <v>0</v>
      </c>
      <c r="E3962">
        <f>'CLZ Pr'!B3962</f>
        <v>0</v>
      </c>
      <c r="F3962">
        <f>'CLZ Pr'!N3962</f>
        <v>0</v>
      </c>
      <c r="G3962">
        <f>'CLZ Pr'!X3962</f>
        <v>0</v>
      </c>
      <c r="H3962">
        <f>'CLZ Pr'!E3962</f>
        <v>0</v>
      </c>
      <c r="I3962">
        <f>'CLZ Pr'!U3962</f>
        <v>0</v>
      </c>
    </row>
    <row r="3963" spans="1:9">
      <c r="A3963" s="13" t="str">
        <f>IF('CLZ Pr'!C3963 = "", "", 'CLZ Pr'!C3963)</f>
        <v/>
      </c>
      <c r="B3963">
        <f>'CLZ Pr'!O3963</f>
        <v>0</v>
      </c>
      <c r="C3963" s="14">
        <f>'CLZ Pr'!H3963</f>
        <v>0</v>
      </c>
      <c r="D3963">
        <f>'CLZ Pr'!W3963</f>
        <v>0</v>
      </c>
      <c r="E3963">
        <f>'CLZ Pr'!B3963</f>
        <v>0</v>
      </c>
      <c r="F3963">
        <f>'CLZ Pr'!N3963</f>
        <v>0</v>
      </c>
      <c r="G3963">
        <f>'CLZ Pr'!X3963</f>
        <v>0</v>
      </c>
      <c r="H3963">
        <f>'CLZ Pr'!E3963</f>
        <v>0</v>
      </c>
      <c r="I3963">
        <f>'CLZ Pr'!U3963</f>
        <v>0</v>
      </c>
    </row>
    <row r="3964" spans="1:9">
      <c r="A3964" s="13" t="str">
        <f>IF('CLZ Pr'!C3964 = "", "", 'CLZ Pr'!C3964)</f>
        <v/>
      </c>
      <c r="B3964">
        <f>'CLZ Pr'!O3964</f>
        <v>0</v>
      </c>
      <c r="C3964" s="14">
        <f>'CLZ Pr'!H3964</f>
        <v>0</v>
      </c>
      <c r="D3964">
        <f>'CLZ Pr'!W3964</f>
        <v>0</v>
      </c>
      <c r="E3964">
        <f>'CLZ Pr'!B3964</f>
        <v>0</v>
      </c>
      <c r="F3964">
        <f>'CLZ Pr'!N3964</f>
        <v>0</v>
      </c>
      <c r="G3964">
        <f>'CLZ Pr'!X3964</f>
        <v>0</v>
      </c>
      <c r="H3964">
        <f>'CLZ Pr'!E3964</f>
        <v>0</v>
      </c>
      <c r="I3964">
        <f>'CLZ Pr'!U3964</f>
        <v>0</v>
      </c>
    </row>
    <row r="3965" spans="1:9">
      <c r="A3965" s="13" t="str">
        <f>IF('CLZ Pr'!C3965 = "", "", 'CLZ Pr'!C3965)</f>
        <v/>
      </c>
      <c r="B3965">
        <f>'CLZ Pr'!O3965</f>
        <v>0</v>
      </c>
      <c r="C3965" s="14">
        <f>'CLZ Pr'!H3965</f>
        <v>0</v>
      </c>
      <c r="D3965">
        <f>'CLZ Pr'!W3965</f>
        <v>0</v>
      </c>
      <c r="E3965">
        <f>'CLZ Pr'!B3965</f>
        <v>0</v>
      </c>
      <c r="F3965">
        <f>'CLZ Pr'!N3965</f>
        <v>0</v>
      </c>
      <c r="G3965">
        <f>'CLZ Pr'!X3965</f>
        <v>0</v>
      </c>
      <c r="H3965">
        <f>'CLZ Pr'!E3965</f>
        <v>0</v>
      </c>
      <c r="I3965">
        <f>'CLZ Pr'!U3965</f>
        <v>0</v>
      </c>
    </row>
    <row r="3966" spans="1:9">
      <c r="A3966" s="13" t="str">
        <f>IF('CLZ Pr'!C3966 = "", "", 'CLZ Pr'!C3966)</f>
        <v/>
      </c>
      <c r="B3966">
        <f>'CLZ Pr'!O3966</f>
        <v>0</v>
      </c>
      <c r="C3966" s="14">
        <f>'CLZ Pr'!H3966</f>
        <v>0</v>
      </c>
      <c r="D3966">
        <f>'CLZ Pr'!W3966</f>
        <v>0</v>
      </c>
      <c r="E3966">
        <f>'CLZ Pr'!B3966</f>
        <v>0</v>
      </c>
      <c r="F3966">
        <f>'CLZ Pr'!N3966</f>
        <v>0</v>
      </c>
      <c r="G3966">
        <f>'CLZ Pr'!X3966</f>
        <v>0</v>
      </c>
      <c r="H3966">
        <f>'CLZ Pr'!E3966</f>
        <v>0</v>
      </c>
      <c r="I3966">
        <f>'CLZ Pr'!U3966</f>
        <v>0</v>
      </c>
    </row>
    <row r="3967" spans="1:9">
      <c r="A3967" s="13" t="str">
        <f>IF('CLZ Pr'!C3967 = "", "", 'CLZ Pr'!C3967)</f>
        <v/>
      </c>
      <c r="B3967">
        <f>'CLZ Pr'!O3967</f>
        <v>0</v>
      </c>
      <c r="C3967" s="14">
        <f>'CLZ Pr'!H3967</f>
        <v>0</v>
      </c>
      <c r="D3967">
        <f>'CLZ Pr'!W3967</f>
        <v>0</v>
      </c>
      <c r="E3967">
        <f>'CLZ Pr'!B3967</f>
        <v>0</v>
      </c>
      <c r="F3967">
        <f>'CLZ Pr'!N3967</f>
        <v>0</v>
      </c>
      <c r="G3967">
        <f>'CLZ Pr'!X3967</f>
        <v>0</v>
      </c>
      <c r="H3967">
        <f>'CLZ Pr'!E3967</f>
        <v>0</v>
      </c>
      <c r="I3967">
        <f>'CLZ Pr'!U3967</f>
        <v>0</v>
      </c>
    </row>
    <row r="3968" spans="1:9">
      <c r="A3968" s="13" t="str">
        <f>IF('CLZ Pr'!C3968 = "", "", 'CLZ Pr'!C3968)</f>
        <v/>
      </c>
      <c r="B3968">
        <f>'CLZ Pr'!O3968</f>
        <v>0</v>
      </c>
      <c r="C3968" s="14">
        <f>'CLZ Pr'!H3968</f>
        <v>0</v>
      </c>
      <c r="D3968">
        <f>'CLZ Pr'!W3968</f>
        <v>0</v>
      </c>
      <c r="E3968">
        <f>'CLZ Pr'!B3968</f>
        <v>0</v>
      </c>
      <c r="F3968">
        <f>'CLZ Pr'!N3968</f>
        <v>0</v>
      </c>
      <c r="G3968">
        <f>'CLZ Pr'!X3968</f>
        <v>0</v>
      </c>
      <c r="H3968">
        <f>'CLZ Pr'!E3968</f>
        <v>0</v>
      </c>
      <c r="I3968">
        <f>'CLZ Pr'!U3968</f>
        <v>0</v>
      </c>
    </row>
    <row r="3969" spans="1:9">
      <c r="A3969" s="13" t="str">
        <f>IF('CLZ Pr'!C3969 = "", "", 'CLZ Pr'!C3969)</f>
        <v/>
      </c>
      <c r="B3969">
        <f>'CLZ Pr'!O3969</f>
        <v>0</v>
      </c>
      <c r="C3969" s="14">
        <f>'CLZ Pr'!H3969</f>
        <v>0</v>
      </c>
      <c r="D3969">
        <f>'CLZ Pr'!W3969</f>
        <v>0</v>
      </c>
      <c r="E3969">
        <f>'CLZ Pr'!B3969</f>
        <v>0</v>
      </c>
      <c r="F3969">
        <f>'CLZ Pr'!N3969</f>
        <v>0</v>
      </c>
      <c r="G3969">
        <f>'CLZ Pr'!X3969</f>
        <v>0</v>
      </c>
      <c r="H3969">
        <f>'CLZ Pr'!E3969</f>
        <v>0</v>
      </c>
      <c r="I3969">
        <f>'CLZ Pr'!U3969</f>
        <v>0</v>
      </c>
    </row>
    <row r="3970" spans="1:9">
      <c r="A3970" s="13" t="str">
        <f>IF('CLZ Pr'!C3970 = "", "", 'CLZ Pr'!C3970)</f>
        <v/>
      </c>
      <c r="B3970">
        <f>'CLZ Pr'!O3970</f>
        <v>0</v>
      </c>
      <c r="C3970" s="14">
        <f>'CLZ Pr'!H3970</f>
        <v>0</v>
      </c>
      <c r="D3970">
        <f>'CLZ Pr'!W3970</f>
        <v>0</v>
      </c>
      <c r="E3970">
        <f>'CLZ Pr'!B3970</f>
        <v>0</v>
      </c>
      <c r="F3970">
        <f>'CLZ Pr'!N3970</f>
        <v>0</v>
      </c>
      <c r="G3970">
        <f>'CLZ Pr'!X3970</f>
        <v>0</v>
      </c>
      <c r="H3970">
        <f>'CLZ Pr'!E3970</f>
        <v>0</v>
      </c>
      <c r="I3970">
        <f>'CLZ Pr'!U3970</f>
        <v>0</v>
      </c>
    </row>
    <row r="3971" spans="1:9">
      <c r="A3971" s="13" t="str">
        <f>IF('CLZ Pr'!C3971 = "", "", 'CLZ Pr'!C3971)</f>
        <v/>
      </c>
      <c r="B3971">
        <f>'CLZ Pr'!O3971</f>
        <v>0</v>
      </c>
      <c r="C3971" s="14">
        <f>'CLZ Pr'!H3971</f>
        <v>0</v>
      </c>
      <c r="D3971">
        <f>'CLZ Pr'!W3971</f>
        <v>0</v>
      </c>
      <c r="E3971">
        <f>'CLZ Pr'!B3971</f>
        <v>0</v>
      </c>
      <c r="F3971">
        <f>'CLZ Pr'!N3971</f>
        <v>0</v>
      </c>
      <c r="G3971">
        <f>'CLZ Pr'!X3971</f>
        <v>0</v>
      </c>
      <c r="H3971">
        <f>'CLZ Pr'!E3971</f>
        <v>0</v>
      </c>
      <c r="I3971">
        <f>'CLZ Pr'!U3971</f>
        <v>0</v>
      </c>
    </row>
    <row r="3972" spans="1:9">
      <c r="A3972" s="13" t="str">
        <f>IF('CLZ Pr'!C3972 = "", "", 'CLZ Pr'!C3972)</f>
        <v/>
      </c>
      <c r="B3972">
        <f>'CLZ Pr'!O3972</f>
        <v>0</v>
      </c>
      <c r="C3972" s="14">
        <f>'CLZ Pr'!H3972</f>
        <v>0</v>
      </c>
      <c r="D3972">
        <f>'CLZ Pr'!W3972</f>
        <v>0</v>
      </c>
      <c r="E3972">
        <f>'CLZ Pr'!B3972</f>
        <v>0</v>
      </c>
      <c r="F3972">
        <f>'CLZ Pr'!N3972</f>
        <v>0</v>
      </c>
      <c r="G3972">
        <f>'CLZ Pr'!X3972</f>
        <v>0</v>
      </c>
      <c r="H3972">
        <f>'CLZ Pr'!E3972</f>
        <v>0</v>
      </c>
      <c r="I3972">
        <f>'CLZ Pr'!U3972</f>
        <v>0</v>
      </c>
    </row>
    <row r="3973" spans="1:9">
      <c r="A3973" s="13" t="str">
        <f>IF('CLZ Pr'!C3973 = "", "", 'CLZ Pr'!C3973)</f>
        <v/>
      </c>
      <c r="B3973">
        <f>'CLZ Pr'!O3973</f>
        <v>0</v>
      </c>
      <c r="C3973" s="14">
        <f>'CLZ Pr'!H3973</f>
        <v>0</v>
      </c>
      <c r="D3973">
        <f>'CLZ Pr'!W3973</f>
        <v>0</v>
      </c>
      <c r="E3973">
        <f>'CLZ Pr'!B3973</f>
        <v>0</v>
      </c>
      <c r="F3973">
        <f>'CLZ Pr'!N3973</f>
        <v>0</v>
      </c>
      <c r="G3973">
        <f>'CLZ Pr'!X3973</f>
        <v>0</v>
      </c>
      <c r="H3973">
        <f>'CLZ Pr'!E3973</f>
        <v>0</v>
      </c>
      <c r="I3973">
        <f>'CLZ Pr'!U3973</f>
        <v>0</v>
      </c>
    </row>
    <row r="3974" spans="1:9">
      <c r="A3974" s="13" t="str">
        <f>IF('CLZ Pr'!C3974 = "", "", 'CLZ Pr'!C3974)</f>
        <v/>
      </c>
      <c r="B3974">
        <f>'CLZ Pr'!O3974</f>
        <v>0</v>
      </c>
      <c r="C3974" s="14">
        <f>'CLZ Pr'!H3974</f>
        <v>0</v>
      </c>
      <c r="D3974">
        <f>'CLZ Pr'!W3974</f>
        <v>0</v>
      </c>
      <c r="E3974">
        <f>'CLZ Pr'!B3974</f>
        <v>0</v>
      </c>
      <c r="F3974">
        <f>'CLZ Pr'!N3974</f>
        <v>0</v>
      </c>
      <c r="G3974">
        <f>'CLZ Pr'!X3974</f>
        <v>0</v>
      </c>
      <c r="H3974">
        <f>'CLZ Pr'!E3974</f>
        <v>0</v>
      </c>
      <c r="I3974">
        <f>'CLZ Pr'!U3974</f>
        <v>0</v>
      </c>
    </row>
    <row r="3975" spans="1:9">
      <c r="A3975" s="13" t="str">
        <f>IF('CLZ Pr'!C3975 = "", "", 'CLZ Pr'!C3975)</f>
        <v/>
      </c>
      <c r="B3975">
        <f>'CLZ Pr'!O3975</f>
        <v>0</v>
      </c>
      <c r="C3975" s="14">
        <f>'CLZ Pr'!H3975</f>
        <v>0</v>
      </c>
      <c r="D3975">
        <f>'CLZ Pr'!W3975</f>
        <v>0</v>
      </c>
      <c r="E3975">
        <f>'CLZ Pr'!B3975</f>
        <v>0</v>
      </c>
      <c r="F3975">
        <f>'CLZ Pr'!N3975</f>
        <v>0</v>
      </c>
      <c r="G3975">
        <f>'CLZ Pr'!X3975</f>
        <v>0</v>
      </c>
      <c r="H3975">
        <f>'CLZ Pr'!E3975</f>
        <v>0</v>
      </c>
      <c r="I3975">
        <f>'CLZ Pr'!U3975</f>
        <v>0</v>
      </c>
    </row>
    <row r="3976" spans="1:9">
      <c r="A3976" s="13" t="str">
        <f>IF('CLZ Pr'!C3976 = "", "", 'CLZ Pr'!C3976)</f>
        <v/>
      </c>
      <c r="B3976">
        <f>'CLZ Pr'!O3976</f>
        <v>0</v>
      </c>
      <c r="C3976" s="14">
        <f>'CLZ Pr'!H3976</f>
        <v>0</v>
      </c>
      <c r="D3976">
        <f>'CLZ Pr'!W3976</f>
        <v>0</v>
      </c>
      <c r="E3976">
        <f>'CLZ Pr'!B3976</f>
        <v>0</v>
      </c>
      <c r="F3976">
        <f>'CLZ Pr'!N3976</f>
        <v>0</v>
      </c>
      <c r="G3976">
        <f>'CLZ Pr'!X3976</f>
        <v>0</v>
      </c>
      <c r="H3976">
        <f>'CLZ Pr'!E3976</f>
        <v>0</v>
      </c>
      <c r="I3976">
        <f>'CLZ Pr'!U3976</f>
        <v>0</v>
      </c>
    </row>
    <row r="3977" spans="1:9">
      <c r="A3977" s="13" t="str">
        <f>IF('CLZ Pr'!C3977 = "", "", 'CLZ Pr'!C3977)</f>
        <v/>
      </c>
      <c r="B3977">
        <f>'CLZ Pr'!O3977</f>
        <v>0</v>
      </c>
      <c r="C3977" s="14">
        <f>'CLZ Pr'!H3977</f>
        <v>0</v>
      </c>
      <c r="D3977">
        <f>'CLZ Pr'!W3977</f>
        <v>0</v>
      </c>
      <c r="E3977">
        <f>'CLZ Pr'!B3977</f>
        <v>0</v>
      </c>
      <c r="F3977">
        <f>'CLZ Pr'!N3977</f>
        <v>0</v>
      </c>
      <c r="G3977">
        <f>'CLZ Pr'!X3977</f>
        <v>0</v>
      </c>
      <c r="H3977">
        <f>'CLZ Pr'!E3977</f>
        <v>0</v>
      </c>
      <c r="I3977">
        <f>'CLZ Pr'!U3977</f>
        <v>0</v>
      </c>
    </row>
    <row r="3978" spans="1:9">
      <c r="A3978" s="13" t="str">
        <f>IF('CLZ Pr'!C3978 = "", "", 'CLZ Pr'!C3978)</f>
        <v/>
      </c>
      <c r="B3978">
        <f>'CLZ Pr'!O3978</f>
        <v>0</v>
      </c>
      <c r="C3978" s="14">
        <f>'CLZ Pr'!H3978</f>
        <v>0</v>
      </c>
      <c r="D3978">
        <f>'CLZ Pr'!W3978</f>
        <v>0</v>
      </c>
      <c r="E3978">
        <f>'CLZ Pr'!B3978</f>
        <v>0</v>
      </c>
      <c r="F3978">
        <f>'CLZ Pr'!N3978</f>
        <v>0</v>
      </c>
      <c r="G3978">
        <f>'CLZ Pr'!X3978</f>
        <v>0</v>
      </c>
      <c r="H3978">
        <f>'CLZ Pr'!E3978</f>
        <v>0</v>
      </c>
      <c r="I3978">
        <f>'CLZ Pr'!U3978</f>
        <v>0</v>
      </c>
    </row>
    <row r="3979" spans="1:9">
      <c r="A3979" s="13" t="str">
        <f>IF('CLZ Pr'!C3979 = "", "", 'CLZ Pr'!C3979)</f>
        <v/>
      </c>
      <c r="B3979">
        <f>'CLZ Pr'!O3979</f>
        <v>0</v>
      </c>
      <c r="C3979" s="14">
        <f>'CLZ Pr'!H3979</f>
        <v>0</v>
      </c>
      <c r="D3979">
        <f>'CLZ Pr'!W3979</f>
        <v>0</v>
      </c>
      <c r="E3979">
        <f>'CLZ Pr'!B3979</f>
        <v>0</v>
      </c>
      <c r="F3979">
        <f>'CLZ Pr'!N3979</f>
        <v>0</v>
      </c>
      <c r="G3979">
        <f>'CLZ Pr'!X3979</f>
        <v>0</v>
      </c>
      <c r="H3979">
        <f>'CLZ Pr'!E3979</f>
        <v>0</v>
      </c>
      <c r="I3979">
        <f>'CLZ Pr'!U3979</f>
        <v>0</v>
      </c>
    </row>
    <row r="3980" spans="1:9">
      <c r="A3980" s="13" t="str">
        <f>IF('CLZ Pr'!C3980 = "", "", 'CLZ Pr'!C3980)</f>
        <v/>
      </c>
      <c r="B3980">
        <f>'CLZ Pr'!O3980</f>
        <v>0</v>
      </c>
      <c r="C3980" s="14">
        <f>'CLZ Pr'!H3980</f>
        <v>0</v>
      </c>
      <c r="D3980">
        <f>'CLZ Pr'!W3980</f>
        <v>0</v>
      </c>
      <c r="E3980">
        <f>'CLZ Pr'!B3980</f>
        <v>0</v>
      </c>
      <c r="F3980">
        <f>'CLZ Pr'!N3980</f>
        <v>0</v>
      </c>
      <c r="G3980">
        <f>'CLZ Pr'!X3980</f>
        <v>0</v>
      </c>
      <c r="H3980">
        <f>'CLZ Pr'!E3980</f>
        <v>0</v>
      </c>
      <c r="I3980">
        <f>'CLZ Pr'!U3980</f>
        <v>0</v>
      </c>
    </row>
    <row r="3981" spans="1:9">
      <c r="A3981" s="13" t="str">
        <f>IF('CLZ Pr'!C3981 = "", "", 'CLZ Pr'!C3981)</f>
        <v/>
      </c>
      <c r="B3981">
        <f>'CLZ Pr'!O3981</f>
        <v>0</v>
      </c>
      <c r="C3981" s="14">
        <f>'CLZ Pr'!H3981</f>
        <v>0</v>
      </c>
      <c r="D3981">
        <f>'CLZ Pr'!W3981</f>
        <v>0</v>
      </c>
      <c r="E3981">
        <f>'CLZ Pr'!B3981</f>
        <v>0</v>
      </c>
      <c r="F3981">
        <f>'CLZ Pr'!N3981</f>
        <v>0</v>
      </c>
      <c r="G3981">
        <f>'CLZ Pr'!X3981</f>
        <v>0</v>
      </c>
      <c r="H3981">
        <f>'CLZ Pr'!E3981</f>
        <v>0</v>
      </c>
      <c r="I3981">
        <f>'CLZ Pr'!U3981</f>
        <v>0</v>
      </c>
    </row>
    <row r="3982" spans="1:9">
      <c r="A3982" s="13" t="str">
        <f>IF('CLZ Pr'!C3982 = "", "", 'CLZ Pr'!C3982)</f>
        <v/>
      </c>
      <c r="B3982">
        <f>'CLZ Pr'!O3982</f>
        <v>0</v>
      </c>
      <c r="C3982" s="14">
        <f>'CLZ Pr'!H3982</f>
        <v>0</v>
      </c>
      <c r="D3982">
        <f>'CLZ Pr'!W3982</f>
        <v>0</v>
      </c>
      <c r="E3982">
        <f>'CLZ Pr'!B3982</f>
        <v>0</v>
      </c>
      <c r="F3982">
        <f>'CLZ Pr'!N3982</f>
        <v>0</v>
      </c>
      <c r="G3982">
        <f>'CLZ Pr'!X3982</f>
        <v>0</v>
      </c>
      <c r="H3982">
        <f>'CLZ Pr'!E3982</f>
        <v>0</v>
      </c>
      <c r="I3982">
        <f>'CLZ Pr'!U3982</f>
        <v>0</v>
      </c>
    </row>
    <row r="3983" spans="1:9">
      <c r="A3983" s="13" t="str">
        <f>IF('CLZ Pr'!C3983 = "", "", 'CLZ Pr'!C3983)</f>
        <v/>
      </c>
      <c r="B3983">
        <f>'CLZ Pr'!O3983</f>
        <v>0</v>
      </c>
      <c r="C3983" s="14">
        <f>'CLZ Pr'!H3983</f>
        <v>0</v>
      </c>
      <c r="D3983">
        <f>'CLZ Pr'!W3983</f>
        <v>0</v>
      </c>
      <c r="E3983">
        <f>'CLZ Pr'!B3983</f>
        <v>0</v>
      </c>
      <c r="F3983">
        <f>'CLZ Pr'!N3983</f>
        <v>0</v>
      </c>
      <c r="G3983">
        <f>'CLZ Pr'!X3983</f>
        <v>0</v>
      </c>
      <c r="H3983">
        <f>'CLZ Pr'!E3983</f>
        <v>0</v>
      </c>
      <c r="I3983">
        <f>'CLZ Pr'!U3983</f>
        <v>0</v>
      </c>
    </row>
    <row r="3984" spans="1:9">
      <c r="A3984" s="13" t="str">
        <f>IF('CLZ Pr'!C3984 = "", "", 'CLZ Pr'!C3984)</f>
        <v/>
      </c>
      <c r="B3984">
        <f>'CLZ Pr'!O3984</f>
        <v>0</v>
      </c>
      <c r="C3984" s="14">
        <f>'CLZ Pr'!H3984</f>
        <v>0</v>
      </c>
      <c r="D3984">
        <f>'CLZ Pr'!W3984</f>
        <v>0</v>
      </c>
      <c r="E3984">
        <f>'CLZ Pr'!B3984</f>
        <v>0</v>
      </c>
      <c r="F3984">
        <f>'CLZ Pr'!N3984</f>
        <v>0</v>
      </c>
      <c r="G3984">
        <f>'CLZ Pr'!X3984</f>
        <v>0</v>
      </c>
      <c r="H3984">
        <f>'CLZ Pr'!E3984</f>
        <v>0</v>
      </c>
      <c r="I3984">
        <f>'CLZ Pr'!U3984</f>
        <v>0</v>
      </c>
    </row>
    <row r="3985" spans="1:9">
      <c r="A3985" s="13" t="str">
        <f>IF('CLZ Pr'!C3985 = "", "", 'CLZ Pr'!C3985)</f>
        <v/>
      </c>
      <c r="B3985">
        <f>'CLZ Pr'!O3985</f>
        <v>0</v>
      </c>
      <c r="C3985" s="14">
        <f>'CLZ Pr'!H3985</f>
        <v>0</v>
      </c>
      <c r="D3985">
        <f>'CLZ Pr'!W3985</f>
        <v>0</v>
      </c>
      <c r="E3985">
        <f>'CLZ Pr'!B3985</f>
        <v>0</v>
      </c>
      <c r="F3985">
        <f>'CLZ Pr'!N3985</f>
        <v>0</v>
      </c>
      <c r="G3985">
        <f>'CLZ Pr'!X3985</f>
        <v>0</v>
      </c>
      <c r="H3985">
        <f>'CLZ Pr'!E3985</f>
        <v>0</v>
      </c>
      <c r="I3985">
        <f>'CLZ Pr'!U3985</f>
        <v>0</v>
      </c>
    </row>
    <row r="3986" spans="1:9">
      <c r="A3986" s="13" t="str">
        <f>IF('CLZ Pr'!C3986 = "", "", 'CLZ Pr'!C3986)</f>
        <v/>
      </c>
      <c r="B3986">
        <f>'CLZ Pr'!O3986</f>
        <v>0</v>
      </c>
      <c r="C3986" s="14">
        <f>'CLZ Pr'!H3986</f>
        <v>0</v>
      </c>
      <c r="D3986">
        <f>'CLZ Pr'!W3986</f>
        <v>0</v>
      </c>
      <c r="E3986">
        <f>'CLZ Pr'!B3986</f>
        <v>0</v>
      </c>
      <c r="F3986">
        <f>'CLZ Pr'!N3986</f>
        <v>0</v>
      </c>
      <c r="G3986">
        <f>'CLZ Pr'!X3986</f>
        <v>0</v>
      </c>
      <c r="H3986">
        <f>'CLZ Pr'!E3986</f>
        <v>0</v>
      </c>
      <c r="I3986">
        <f>'CLZ Pr'!U3986</f>
        <v>0</v>
      </c>
    </row>
    <row r="3987" spans="1:9">
      <c r="A3987" s="13" t="str">
        <f>IF('CLZ Pr'!C3987 = "", "", 'CLZ Pr'!C3987)</f>
        <v/>
      </c>
      <c r="B3987">
        <f>'CLZ Pr'!O3987</f>
        <v>0</v>
      </c>
      <c r="C3987" s="14">
        <f>'CLZ Pr'!H3987</f>
        <v>0</v>
      </c>
      <c r="D3987">
        <f>'CLZ Pr'!W3987</f>
        <v>0</v>
      </c>
      <c r="E3987">
        <f>'CLZ Pr'!B3987</f>
        <v>0</v>
      </c>
      <c r="F3987">
        <f>'CLZ Pr'!N3987</f>
        <v>0</v>
      </c>
      <c r="G3987">
        <f>'CLZ Pr'!X3987</f>
        <v>0</v>
      </c>
      <c r="H3987">
        <f>'CLZ Pr'!E3987</f>
        <v>0</v>
      </c>
      <c r="I3987">
        <f>'CLZ Pr'!U3987</f>
        <v>0</v>
      </c>
    </row>
    <row r="3988" spans="1:9">
      <c r="A3988" s="13" t="str">
        <f>IF('CLZ Pr'!C3988 = "", "", 'CLZ Pr'!C3988)</f>
        <v/>
      </c>
      <c r="B3988">
        <f>'CLZ Pr'!O3988</f>
        <v>0</v>
      </c>
      <c r="C3988" s="14">
        <f>'CLZ Pr'!H3988</f>
        <v>0</v>
      </c>
      <c r="D3988">
        <f>'CLZ Pr'!W3988</f>
        <v>0</v>
      </c>
      <c r="E3988">
        <f>'CLZ Pr'!B3988</f>
        <v>0</v>
      </c>
      <c r="F3988">
        <f>'CLZ Pr'!N3988</f>
        <v>0</v>
      </c>
      <c r="G3988">
        <f>'CLZ Pr'!X3988</f>
        <v>0</v>
      </c>
      <c r="H3988">
        <f>'CLZ Pr'!E3988</f>
        <v>0</v>
      </c>
      <c r="I3988">
        <f>'CLZ Pr'!U3988</f>
        <v>0</v>
      </c>
    </row>
    <row r="3989" spans="1:9">
      <c r="A3989" s="13" t="str">
        <f>IF('CLZ Pr'!C3989 = "", "", 'CLZ Pr'!C3989)</f>
        <v/>
      </c>
      <c r="B3989">
        <f>'CLZ Pr'!O3989</f>
        <v>0</v>
      </c>
      <c r="C3989" s="14">
        <f>'CLZ Pr'!H3989</f>
        <v>0</v>
      </c>
      <c r="D3989">
        <f>'CLZ Pr'!W3989</f>
        <v>0</v>
      </c>
      <c r="E3989">
        <f>'CLZ Pr'!B3989</f>
        <v>0</v>
      </c>
      <c r="F3989">
        <f>'CLZ Pr'!N3989</f>
        <v>0</v>
      </c>
      <c r="G3989">
        <f>'CLZ Pr'!X3989</f>
        <v>0</v>
      </c>
      <c r="H3989">
        <f>'CLZ Pr'!E3989</f>
        <v>0</v>
      </c>
      <c r="I3989">
        <f>'CLZ Pr'!U3989</f>
        <v>0</v>
      </c>
    </row>
    <row r="3990" spans="1:9">
      <c r="A3990" s="13" t="str">
        <f>IF('CLZ Pr'!C3990 = "", "", 'CLZ Pr'!C3990)</f>
        <v/>
      </c>
      <c r="B3990">
        <f>'CLZ Pr'!O3990</f>
        <v>0</v>
      </c>
      <c r="C3990" s="14">
        <f>'CLZ Pr'!H3990</f>
        <v>0</v>
      </c>
      <c r="D3990">
        <f>'CLZ Pr'!W3990</f>
        <v>0</v>
      </c>
      <c r="E3990">
        <f>'CLZ Pr'!B3990</f>
        <v>0</v>
      </c>
      <c r="F3990">
        <f>'CLZ Pr'!N3990</f>
        <v>0</v>
      </c>
      <c r="G3990">
        <f>'CLZ Pr'!X3990</f>
        <v>0</v>
      </c>
      <c r="H3990">
        <f>'CLZ Pr'!E3990</f>
        <v>0</v>
      </c>
      <c r="I3990">
        <f>'CLZ Pr'!U3990</f>
        <v>0</v>
      </c>
    </row>
    <row r="3991" spans="1:9">
      <c r="A3991" s="13" t="str">
        <f>IF('CLZ Pr'!C3991 = "", "", 'CLZ Pr'!C3991)</f>
        <v/>
      </c>
      <c r="B3991">
        <f>'CLZ Pr'!O3991</f>
        <v>0</v>
      </c>
      <c r="C3991" s="14">
        <f>'CLZ Pr'!H3991</f>
        <v>0</v>
      </c>
      <c r="D3991">
        <f>'CLZ Pr'!W3991</f>
        <v>0</v>
      </c>
      <c r="E3991">
        <f>'CLZ Pr'!B3991</f>
        <v>0</v>
      </c>
      <c r="F3991">
        <f>'CLZ Pr'!N3991</f>
        <v>0</v>
      </c>
      <c r="G3991">
        <f>'CLZ Pr'!X3991</f>
        <v>0</v>
      </c>
      <c r="H3991">
        <f>'CLZ Pr'!E3991</f>
        <v>0</v>
      </c>
      <c r="I3991">
        <f>'CLZ Pr'!U3991</f>
        <v>0</v>
      </c>
    </row>
    <row r="3992" spans="1:9">
      <c r="A3992" s="13" t="str">
        <f>IF('CLZ Pr'!C3992 = "", "", 'CLZ Pr'!C3992)</f>
        <v/>
      </c>
      <c r="B3992">
        <f>'CLZ Pr'!O3992</f>
        <v>0</v>
      </c>
      <c r="C3992" s="14">
        <f>'CLZ Pr'!H3992</f>
        <v>0</v>
      </c>
      <c r="D3992">
        <f>'CLZ Pr'!W3992</f>
        <v>0</v>
      </c>
      <c r="E3992">
        <f>'CLZ Pr'!B3992</f>
        <v>0</v>
      </c>
      <c r="F3992">
        <f>'CLZ Pr'!N3992</f>
        <v>0</v>
      </c>
      <c r="G3992">
        <f>'CLZ Pr'!X3992</f>
        <v>0</v>
      </c>
      <c r="H3992">
        <f>'CLZ Pr'!E3992</f>
        <v>0</v>
      </c>
      <c r="I3992">
        <f>'CLZ Pr'!U3992</f>
        <v>0</v>
      </c>
    </row>
    <row r="3993" spans="1:9">
      <c r="A3993" s="13" t="str">
        <f>IF('CLZ Pr'!C3993 = "", "", 'CLZ Pr'!C3993)</f>
        <v/>
      </c>
      <c r="B3993">
        <f>'CLZ Pr'!O3993</f>
        <v>0</v>
      </c>
      <c r="C3993" s="14">
        <f>'CLZ Pr'!H3993</f>
        <v>0</v>
      </c>
      <c r="D3993">
        <f>'CLZ Pr'!W3993</f>
        <v>0</v>
      </c>
      <c r="E3993">
        <f>'CLZ Pr'!B3993</f>
        <v>0</v>
      </c>
      <c r="F3993">
        <f>'CLZ Pr'!N3993</f>
        <v>0</v>
      </c>
      <c r="G3993">
        <f>'CLZ Pr'!X3993</f>
        <v>0</v>
      </c>
      <c r="H3993">
        <f>'CLZ Pr'!E3993</f>
        <v>0</v>
      </c>
      <c r="I3993">
        <f>'CLZ Pr'!U3993</f>
        <v>0</v>
      </c>
    </row>
    <row r="3994" spans="1:9">
      <c r="A3994" s="13" t="str">
        <f>IF('CLZ Pr'!C3994 = "", "", 'CLZ Pr'!C3994)</f>
        <v/>
      </c>
      <c r="B3994">
        <f>'CLZ Pr'!O3994</f>
        <v>0</v>
      </c>
      <c r="C3994" s="14">
        <f>'CLZ Pr'!H3994</f>
        <v>0</v>
      </c>
      <c r="D3994">
        <f>'CLZ Pr'!W3994</f>
        <v>0</v>
      </c>
      <c r="E3994">
        <f>'CLZ Pr'!B3994</f>
        <v>0</v>
      </c>
      <c r="F3994">
        <f>'CLZ Pr'!N3994</f>
        <v>0</v>
      </c>
      <c r="G3994">
        <f>'CLZ Pr'!X3994</f>
        <v>0</v>
      </c>
      <c r="H3994">
        <f>'CLZ Pr'!E3994</f>
        <v>0</v>
      </c>
      <c r="I3994">
        <f>'CLZ Pr'!U3994</f>
        <v>0</v>
      </c>
    </row>
    <row r="3995" spans="1:9">
      <c r="A3995" s="13" t="str">
        <f>IF('CLZ Pr'!C3995 = "", "", 'CLZ Pr'!C3995)</f>
        <v/>
      </c>
      <c r="B3995">
        <f>'CLZ Pr'!O3995</f>
        <v>0</v>
      </c>
      <c r="C3995" s="14">
        <f>'CLZ Pr'!H3995</f>
        <v>0</v>
      </c>
      <c r="D3995">
        <f>'CLZ Pr'!W3995</f>
        <v>0</v>
      </c>
      <c r="E3995">
        <f>'CLZ Pr'!B3995</f>
        <v>0</v>
      </c>
      <c r="F3995">
        <f>'CLZ Pr'!N3995</f>
        <v>0</v>
      </c>
      <c r="G3995">
        <f>'CLZ Pr'!X3995</f>
        <v>0</v>
      </c>
      <c r="H3995">
        <f>'CLZ Pr'!E3995</f>
        <v>0</v>
      </c>
      <c r="I3995">
        <f>'CLZ Pr'!U3995</f>
        <v>0</v>
      </c>
    </row>
    <row r="3996" spans="1:9">
      <c r="A3996" s="13" t="str">
        <f>IF('CLZ Pr'!C3996 = "", "", 'CLZ Pr'!C3996)</f>
        <v/>
      </c>
      <c r="B3996">
        <f>'CLZ Pr'!O3996</f>
        <v>0</v>
      </c>
      <c r="C3996" s="14">
        <f>'CLZ Pr'!H3996</f>
        <v>0</v>
      </c>
      <c r="D3996">
        <f>'CLZ Pr'!W3996</f>
        <v>0</v>
      </c>
      <c r="E3996">
        <f>'CLZ Pr'!B3996</f>
        <v>0</v>
      </c>
      <c r="F3996">
        <f>'CLZ Pr'!N3996</f>
        <v>0</v>
      </c>
      <c r="G3996">
        <f>'CLZ Pr'!X3996</f>
        <v>0</v>
      </c>
      <c r="H3996">
        <f>'CLZ Pr'!E3996</f>
        <v>0</v>
      </c>
      <c r="I3996">
        <f>'CLZ Pr'!U3996</f>
        <v>0</v>
      </c>
    </row>
    <row r="3997" spans="1:9">
      <c r="A3997" s="13" t="str">
        <f>IF('CLZ Pr'!C3997 = "", "", 'CLZ Pr'!C3997)</f>
        <v/>
      </c>
      <c r="B3997">
        <f>'CLZ Pr'!O3997</f>
        <v>0</v>
      </c>
      <c r="C3997" s="14">
        <f>'CLZ Pr'!H3997</f>
        <v>0</v>
      </c>
      <c r="D3997">
        <f>'CLZ Pr'!W3997</f>
        <v>0</v>
      </c>
      <c r="E3997">
        <f>'CLZ Pr'!B3997</f>
        <v>0</v>
      </c>
      <c r="F3997">
        <f>'CLZ Pr'!N3997</f>
        <v>0</v>
      </c>
      <c r="G3997">
        <f>'CLZ Pr'!X3997</f>
        <v>0</v>
      </c>
      <c r="H3997">
        <f>'CLZ Pr'!E3997</f>
        <v>0</v>
      </c>
      <c r="I3997">
        <f>'CLZ Pr'!U3997</f>
        <v>0</v>
      </c>
    </row>
    <row r="3998" spans="1:9">
      <c r="A3998" s="13" t="str">
        <f>IF('CLZ Pr'!C3998 = "", "", 'CLZ Pr'!C3998)</f>
        <v/>
      </c>
      <c r="B3998">
        <f>'CLZ Pr'!O3998</f>
        <v>0</v>
      </c>
      <c r="C3998" s="14">
        <f>'CLZ Pr'!H3998</f>
        <v>0</v>
      </c>
      <c r="D3998">
        <f>'CLZ Pr'!W3998</f>
        <v>0</v>
      </c>
      <c r="E3998">
        <f>'CLZ Pr'!B3998</f>
        <v>0</v>
      </c>
      <c r="F3998">
        <f>'CLZ Pr'!N3998</f>
        <v>0</v>
      </c>
      <c r="G3998">
        <f>'CLZ Pr'!X3998</f>
        <v>0</v>
      </c>
      <c r="H3998">
        <f>'CLZ Pr'!E3998</f>
        <v>0</v>
      </c>
      <c r="I3998">
        <f>'CLZ Pr'!U3998</f>
        <v>0</v>
      </c>
    </row>
    <row r="3999" spans="1:9">
      <c r="A3999" s="13" t="str">
        <f>IF('CLZ Pr'!C3999 = "", "", 'CLZ Pr'!C3999)</f>
        <v/>
      </c>
      <c r="B3999">
        <f>'CLZ Pr'!O3999</f>
        <v>0</v>
      </c>
      <c r="C3999" s="14">
        <f>'CLZ Pr'!H3999</f>
        <v>0</v>
      </c>
      <c r="D3999">
        <f>'CLZ Pr'!W3999</f>
        <v>0</v>
      </c>
      <c r="E3999">
        <f>'CLZ Pr'!B3999</f>
        <v>0</v>
      </c>
      <c r="F3999">
        <f>'CLZ Pr'!N3999</f>
        <v>0</v>
      </c>
      <c r="G3999">
        <f>'CLZ Pr'!X3999</f>
        <v>0</v>
      </c>
      <c r="H3999">
        <f>'CLZ Pr'!E3999</f>
        <v>0</v>
      </c>
      <c r="I3999">
        <f>'CLZ Pr'!U3999</f>
        <v>0</v>
      </c>
    </row>
    <row r="4000" spans="1:9">
      <c r="A4000" s="13" t="str">
        <f>IF('CLZ Pr'!C4000 = "", "", 'CLZ Pr'!C4000)</f>
        <v/>
      </c>
      <c r="B4000">
        <f>'CLZ Pr'!O4000</f>
        <v>0</v>
      </c>
      <c r="C4000" s="14">
        <f>'CLZ Pr'!H4000</f>
        <v>0</v>
      </c>
      <c r="D4000">
        <f>'CLZ Pr'!W4000</f>
        <v>0</v>
      </c>
      <c r="E4000">
        <f>'CLZ Pr'!B4000</f>
        <v>0</v>
      </c>
      <c r="F4000">
        <f>'CLZ Pr'!N4000</f>
        <v>0</v>
      </c>
      <c r="G4000">
        <f>'CLZ Pr'!X4000</f>
        <v>0</v>
      </c>
      <c r="H4000">
        <f>'CLZ Pr'!E4000</f>
        <v>0</v>
      </c>
      <c r="I4000">
        <f>'CLZ Pr'!U4000</f>
        <v>0</v>
      </c>
    </row>
    <row r="4001" spans="1:9">
      <c r="A4001" s="13" t="str">
        <f>IF('CLZ Pr'!C4001 = "", "", 'CLZ Pr'!C4001)</f>
        <v/>
      </c>
      <c r="B4001">
        <f>'CLZ Pr'!O4001</f>
        <v>0</v>
      </c>
      <c r="C4001" s="14">
        <f>'CLZ Pr'!H4001</f>
        <v>0</v>
      </c>
      <c r="D4001">
        <f>'CLZ Pr'!W4001</f>
        <v>0</v>
      </c>
      <c r="E4001">
        <f>'CLZ Pr'!B4001</f>
        <v>0</v>
      </c>
      <c r="F4001">
        <f>'CLZ Pr'!N4001</f>
        <v>0</v>
      </c>
      <c r="G4001">
        <f>'CLZ Pr'!X4001</f>
        <v>0</v>
      </c>
      <c r="H4001">
        <f>'CLZ Pr'!E4001</f>
        <v>0</v>
      </c>
      <c r="I4001">
        <f>'CLZ Pr'!U4001</f>
        <v>0</v>
      </c>
    </row>
    <row r="4002" spans="1:9">
      <c r="A4002" s="13" t="str">
        <f>IF('CLZ Pr'!C4002 = "", "", 'CLZ Pr'!C4002)</f>
        <v/>
      </c>
      <c r="B4002">
        <f>'CLZ Pr'!O4002</f>
        <v>0</v>
      </c>
      <c r="C4002" s="14">
        <f>'CLZ Pr'!H4002</f>
        <v>0</v>
      </c>
      <c r="D4002">
        <f>'CLZ Pr'!W4002</f>
        <v>0</v>
      </c>
      <c r="E4002">
        <f>'CLZ Pr'!B4002</f>
        <v>0</v>
      </c>
      <c r="F4002">
        <f>'CLZ Pr'!N4002</f>
        <v>0</v>
      </c>
      <c r="G4002">
        <f>'CLZ Pr'!X4002</f>
        <v>0</v>
      </c>
      <c r="H4002">
        <f>'CLZ Pr'!E4002</f>
        <v>0</v>
      </c>
      <c r="I4002">
        <f>'CLZ Pr'!U4002</f>
        <v>0</v>
      </c>
    </row>
    <row r="4003" spans="1:9">
      <c r="A4003" s="13" t="str">
        <f>IF('CLZ Pr'!C4003 = "", "", 'CLZ Pr'!C4003)</f>
        <v/>
      </c>
      <c r="B4003">
        <f>'CLZ Pr'!O4003</f>
        <v>0</v>
      </c>
      <c r="C4003" s="14">
        <f>'CLZ Pr'!H4003</f>
        <v>0</v>
      </c>
      <c r="D4003">
        <f>'CLZ Pr'!W4003</f>
        <v>0</v>
      </c>
      <c r="E4003">
        <f>'CLZ Pr'!B4003</f>
        <v>0</v>
      </c>
      <c r="F4003">
        <f>'CLZ Pr'!N4003</f>
        <v>0</v>
      </c>
      <c r="G4003">
        <f>'CLZ Pr'!X4003</f>
        <v>0</v>
      </c>
      <c r="H4003">
        <f>'CLZ Pr'!E4003</f>
        <v>0</v>
      </c>
      <c r="I4003">
        <f>'CLZ Pr'!U4003</f>
        <v>0</v>
      </c>
    </row>
    <row r="4004" spans="1:9">
      <c r="A4004" s="13" t="str">
        <f>IF('CLZ Pr'!C4004 = "", "", 'CLZ Pr'!C4004)</f>
        <v/>
      </c>
      <c r="B4004">
        <f>'CLZ Pr'!O4004</f>
        <v>0</v>
      </c>
      <c r="C4004" s="14">
        <f>'CLZ Pr'!H4004</f>
        <v>0</v>
      </c>
      <c r="D4004">
        <f>'CLZ Pr'!W4004</f>
        <v>0</v>
      </c>
      <c r="E4004">
        <f>'CLZ Pr'!B4004</f>
        <v>0</v>
      </c>
      <c r="F4004">
        <f>'CLZ Pr'!N4004</f>
        <v>0</v>
      </c>
      <c r="G4004">
        <f>'CLZ Pr'!X4004</f>
        <v>0</v>
      </c>
      <c r="H4004">
        <f>'CLZ Pr'!E4004</f>
        <v>0</v>
      </c>
      <c r="I4004">
        <f>'CLZ Pr'!U4004</f>
        <v>0</v>
      </c>
    </row>
    <row r="4005" spans="1:9">
      <c r="A4005" s="13" t="str">
        <f>IF('CLZ Pr'!C4005 = "", "", 'CLZ Pr'!C4005)</f>
        <v/>
      </c>
      <c r="B4005">
        <f>'CLZ Pr'!O4005</f>
        <v>0</v>
      </c>
      <c r="C4005" s="14">
        <f>'CLZ Pr'!H4005</f>
        <v>0</v>
      </c>
      <c r="D4005">
        <f>'CLZ Pr'!W4005</f>
        <v>0</v>
      </c>
      <c r="E4005">
        <f>'CLZ Pr'!B4005</f>
        <v>0</v>
      </c>
      <c r="F4005">
        <f>'CLZ Pr'!N4005</f>
        <v>0</v>
      </c>
      <c r="G4005">
        <f>'CLZ Pr'!X4005</f>
        <v>0</v>
      </c>
      <c r="H4005">
        <f>'CLZ Pr'!E4005</f>
        <v>0</v>
      </c>
      <c r="I4005">
        <f>'CLZ Pr'!U4005</f>
        <v>0</v>
      </c>
    </row>
    <row r="4006" spans="1:9">
      <c r="A4006" s="13" t="str">
        <f>IF('CLZ Pr'!C4006 = "", "", 'CLZ Pr'!C4006)</f>
        <v/>
      </c>
      <c r="B4006">
        <f>'CLZ Pr'!O4006</f>
        <v>0</v>
      </c>
      <c r="C4006" s="14">
        <f>'CLZ Pr'!H4006</f>
        <v>0</v>
      </c>
      <c r="D4006">
        <f>'CLZ Pr'!W4006</f>
        <v>0</v>
      </c>
      <c r="E4006">
        <f>'CLZ Pr'!B4006</f>
        <v>0</v>
      </c>
      <c r="F4006">
        <f>'CLZ Pr'!N4006</f>
        <v>0</v>
      </c>
      <c r="G4006">
        <f>'CLZ Pr'!X4006</f>
        <v>0</v>
      </c>
      <c r="H4006">
        <f>'CLZ Pr'!E4006</f>
        <v>0</v>
      </c>
      <c r="I4006">
        <f>'CLZ Pr'!U4006</f>
        <v>0</v>
      </c>
    </row>
    <row r="4007" spans="1:9">
      <c r="A4007" s="13" t="str">
        <f>IF('CLZ Pr'!C4007 = "", "", 'CLZ Pr'!C4007)</f>
        <v/>
      </c>
      <c r="B4007">
        <f>'CLZ Pr'!O4007</f>
        <v>0</v>
      </c>
      <c r="C4007" s="14">
        <f>'CLZ Pr'!H4007</f>
        <v>0</v>
      </c>
      <c r="D4007">
        <f>'CLZ Pr'!W4007</f>
        <v>0</v>
      </c>
      <c r="E4007">
        <f>'CLZ Pr'!B4007</f>
        <v>0</v>
      </c>
      <c r="F4007">
        <f>'CLZ Pr'!N4007</f>
        <v>0</v>
      </c>
      <c r="G4007">
        <f>'CLZ Pr'!X4007</f>
        <v>0</v>
      </c>
      <c r="H4007">
        <f>'CLZ Pr'!E4007</f>
        <v>0</v>
      </c>
      <c r="I4007">
        <f>'CLZ Pr'!U4007</f>
        <v>0</v>
      </c>
    </row>
    <row r="4008" spans="1:9">
      <c r="A4008" s="13" t="str">
        <f>IF('CLZ Pr'!C4008 = "", "", 'CLZ Pr'!C4008)</f>
        <v/>
      </c>
      <c r="B4008">
        <f>'CLZ Pr'!O4008</f>
        <v>0</v>
      </c>
      <c r="C4008" s="14">
        <f>'CLZ Pr'!H4008</f>
        <v>0</v>
      </c>
      <c r="D4008">
        <f>'CLZ Pr'!W4008</f>
        <v>0</v>
      </c>
      <c r="E4008">
        <f>'CLZ Pr'!B4008</f>
        <v>0</v>
      </c>
      <c r="F4008">
        <f>'CLZ Pr'!N4008</f>
        <v>0</v>
      </c>
      <c r="G4008">
        <f>'CLZ Pr'!X4008</f>
        <v>0</v>
      </c>
      <c r="H4008">
        <f>'CLZ Pr'!E4008</f>
        <v>0</v>
      </c>
      <c r="I4008">
        <f>'CLZ Pr'!U4008</f>
        <v>0</v>
      </c>
    </row>
    <row r="4009" spans="1:9">
      <c r="A4009" s="13" t="str">
        <f>IF('CLZ Pr'!C4009 = "", "", 'CLZ Pr'!C4009)</f>
        <v/>
      </c>
      <c r="B4009">
        <f>'CLZ Pr'!O4009</f>
        <v>0</v>
      </c>
      <c r="C4009" s="14">
        <f>'CLZ Pr'!H4009</f>
        <v>0</v>
      </c>
      <c r="D4009">
        <f>'CLZ Pr'!W4009</f>
        <v>0</v>
      </c>
      <c r="E4009">
        <f>'CLZ Pr'!B4009</f>
        <v>0</v>
      </c>
      <c r="F4009">
        <f>'CLZ Pr'!N4009</f>
        <v>0</v>
      </c>
      <c r="G4009">
        <f>'CLZ Pr'!X4009</f>
        <v>0</v>
      </c>
      <c r="H4009">
        <f>'CLZ Pr'!E4009</f>
        <v>0</v>
      </c>
      <c r="I4009">
        <f>'CLZ Pr'!U4009</f>
        <v>0</v>
      </c>
    </row>
    <row r="4010" spans="1:9">
      <c r="A4010" s="13" t="str">
        <f>IF('CLZ Pr'!C4010 = "", "", 'CLZ Pr'!C4010)</f>
        <v/>
      </c>
      <c r="B4010">
        <f>'CLZ Pr'!O4010</f>
        <v>0</v>
      </c>
      <c r="C4010" s="14">
        <f>'CLZ Pr'!H4010</f>
        <v>0</v>
      </c>
      <c r="D4010">
        <f>'CLZ Pr'!W4010</f>
        <v>0</v>
      </c>
      <c r="E4010">
        <f>'CLZ Pr'!B4010</f>
        <v>0</v>
      </c>
      <c r="F4010">
        <f>'CLZ Pr'!N4010</f>
        <v>0</v>
      </c>
      <c r="G4010">
        <f>'CLZ Pr'!X4010</f>
        <v>0</v>
      </c>
      <c r="H4010">
        <f>'CLZ Pr'!E4010</f>
        <v>0</v>
      </c>
      <c r="I4010">
        <f>'CLZ Pr'!U4010</f>
        <v>0</v>
      </c>
    </row>
    <row r="4011" spans="1:9">
      <c r="A4011" s="13" t="str">
        <f>IF('CLZ Pr'!C4011 = "", "", 'CLZ Pr'!C4011)</f>
        <v/>
      </c>
      <c r="B4011">
        <f>'CLZ Pr'!O4011</f>
        <v>0</v>
      </c>
      <c r="C4011" s="14">
        <f>'CLZ Pr'!H4011</f>
        <v>0</v>
      </c>
      <c r="D4011">
        <f>'CLZ Pr'!W4011</f>
        <v>0</v>
      </c>
      <c r="E4011">
        <f>'CLZ Pr'!B4011</f>
        <v>0</v>
      </c>
      <c r="F4011">
        <f>'CLZ Pr'!N4011</f>
        <v>0</v>
      </c>
      <c r="G4011">
        <f>'CLZ Pr'!X4011</f>
        <v>0</v>
      </c>
      <c r="H4011">
        <f>'CLZ Pr'!E4011</f>
        <v>0</v>
      </c>
      <c r="I4011">
        <f>'CLZ Pr'!U4011</f>
        <v>0</v>
      </c>
    </row>
    <row r="4012" spans="1:9">
      <c r="A4012" s="13" t="str">
        <f>IF('CLZ Pr'!C4012 = "", "", 'CLZ Pr'!C4012)</f>
        <v/>
      </c>
      <c r="B4012">
        <f>'CLZ Pr'!O4012</f>
        <v>0</v>
      </c>
      <c r="C4012" s="14">
        <f>'CLZ Pr'!H4012</f>
        <v>0</v>
      </c>
      <c r="D4012">
        <f>'CLZ Pr'!W4012</f>
        <v>0</v>
      </c>
      <c r="E4012">
        <f>'CLZ Pr'!B4012</f>
        <v>0</v>
      </c>
      <c r="F4012">
        <f>'CLZ Pr'!N4012</f>
        <v>0</v>
      </c>
      <c r="G4012">
        <f>'CLZ Pr'!X4012</f>
        <v>0</v>
      </c>
      <c r="H4012">
        <f>'CLZ Pr'!E4012</f>
        <v>0</v>
      </c>
      <c r="I4012">
        <f>'CLZ Pr'!U4012</f>
        <v>0</v>
      </c>
    </row>
    <row r="4013" spans="1:9">
      <c r="A4013" s="13" t="str">
        <f>IF('CLZ Pr'!C4013 = "", "", 'CLZ Pr'!C4013)</f>
        <v/>
      </c>
      <c r="B4013">
        <f>'CLZ Pr'!O4013</f>
        <v>0</v>
      </c>
      <c r="C4013" s="14">
        <f>'CLZ Pr'!H4013</f>
        <v>0</v>
      </c>
      <c r="D4013">
        <f>'CLZ Pr'!W4013</f>
        <v>0</v>
      </c>
      <c r="E4013">
        <f>'CLZ Pr'!B4013</f>
        <v>0</v>
      </c>
      <c r="F4013">
        <f>'CLZ Pr'!N4013</f>
        <v>0</v>
      </c>
      <c r="G4013">
        <f>'CLZ Pr'!X4013</f>
        <v>0</v>
      </c>
      <c r="H4013">
        <f>'CLZ Pr'!E4013</f>
        <v>0</v>
      </c>
      <c r="I4013">
        <f>'CLZ Pr'!U4013</f>
        <v>0</v>
      </c>
    </row>
    <row r="4014" spans="1:9">
      <c r="A4014" s="13" t="str">
        <f>IF('CLZ Pr'!C4014 = "", "", 'CLZ Pr'!C4014)</f>
        <v/>
      </c>
      <c r="B4014">
        <f>'CLZ Pr'!O4014</f>
        <v>0</v>
      </c>
      <c r="C4014" s="14">
        <f>'CLZ Pr'!H4014</f>
        <v>0</v>
      </c>
      <c r="D4014">
        <f>'CLZ Pr'!W4014</f>
        <v>0</v>
      </c>
      <c r="E4014">
        <f>'CLZ Pr'!B4014</f>
        <v>0</v>
      </c>
      <c r="F4014">
        <f>'CLZ Pr'!N4014</f>
        <v>0</v>
      </c>
      <c r="G4014">
        <f>'CLZ Pr'!X4014</f>
        <v>0</v>
      </c>
      <c r="H4014">
        <f>'CLZ Pr'!E4014</f>
        <v>0</v>
      </c>
      <c r="I4014">
        <f>'CLZ Pr'!U4014</f>
        <v>0</v>
      </c>
    </row>
    <row r="4015" spans="1:9">
      <c r="A4015" s="13" t="str">
        <f>IF('CLZ Pr'!C4015 = "", "", 'CLZ Pr'!C4015)</f>
        <v/>
      </c>
      <c r="B4015">
        <f>'CLZ Pr'!O4015</f>
        <v>0</v>
      </c>
      <c r="C4015" s="14">
        <f>'CLZ Pr'!H4015</f>
        <v>0</v>
      </c>
      <c r="D4015">
        <f>'CLZ Pr'!W4015</f>
        <v>0</v>
      </c>
      <c r="E4015">
        <f>'CLZ Pr'!B4015</f>
        <v>0</v>
      </c>
      <c r="F4015">
        <f>'CLZ Pr'!N4015</f>
        <v>0</v>
      </c>
      <c r="G4015">
        <f>'CLZ Pr'!X4015</f>
        <v>0</v>
      </c>
      <c r="H4015">
        <f>'CLZ Pr'!E4015</f>
        <v>0</v>
      </c>
      <c r="I4015">
        <f>'CLZ Pr'!U4015</f>
        <v>0</v>
      </c>
    </row>
    <row r="4016" spans="1:9">
      <c r="A4016" s="13" t="str">
        <f>IF('CLZ Pr'!C4016 = "", "", 'CLZ Pr'!C4016)</f>
        <v/>
      </c>
      <c r="B4016">
        <f>'CLZ Pr'!O4016</f>
        <v>0</v>
      </c>
      <c r="C4016" s="14">
        <f>'CLZ Pr'!H4016</f>
        <v>0</v>
      </c>
      <c r="D4016">
        <f>'CLZ Pr'!W4016</f>
        <v>0</v>
      </c>
      <c r="E4016">
        <f>'CLZ Pr'!B4016</f>
        <v>0</v>
      </c>
      <c r="F4016">
        <f>'CLZ Pr'!N4016</f>
        <v>0</v>
      </c>
      <c r="G4016">
        <f>'CLZ Pr'!X4016</f>
        <v>0</v>
      </c>
      <c r="H4016">
        <f>'CLZ Pr'!E4016</f>
        <v>0</v>
      </c>
      <c r="I4016">
        <f>'CLZ Pr'!U4016</f>
        <v>0</v>
      </c>
    </row>
    <row r="4017" spans="1:9">
      <c r="A4017" s="13" t="str">
        <f>IF('CLZ Pr'!C4017 = "", "", 'CLZ Pr'!C4017)</f>
        <v/>
      </c>
      <c r="B4017">
        <f>'CLZ Pr'!O4017</f>
        <v>0</v>
      </c>
      <c r="C4017" s="14">
        <f>'CLZ Pr'!H4017</f>
        <v>0</v>
      </c>
      <c r="D4017">
        <f>'CLZ Pr'!W4017</f>
        <v>0</v>
      </c>
      <c r="E4017">
        <f>'CLZ Pr'!B4017</f>
        <v>0</v>
      </c>
      <c r="F4017">
        <f>'CLZ Pr'!N4017</f>
        <v>0</v>
      </c>
      <c r="G4017">
        <f>'CLZ Pr'!X4017</f>
        <v>0</v>
      </c>
      <c r="H4017">
        <f>'CLZ Pr'!E4017</f>
        <v>0</v>
      </c>
      <c r="I4017">
        <f>'CLZ Pr'!U4017</f>
        <v>0</v>
      </c>
    </row>
    <row r="4018" spans="1:9">
      <c r="A4018" s="13" t="str">
        <f>IF('CLZ Pr'!C4018 = "", "", 'CLZ Pr'!C4018)</f>
        <v/>
      </c>
      <c r="B4018">
        <f>'CLZ Pr'!O4018</f>
        <v>0</v>
      </c>
      <c r="C4018" s="14">
        <f>'CLZ Pr'!H4018</f>
        <v>0</v>
      </c>
      <c r="D4018">
        <f>'CLZ Pr'!W4018</f>
        <v>0</v>
      </c>
      <c r="E4018">
        <f>'CLZ Pr'!B4018</f>
        <v>0</v>
      </c>
      <c r="F4018">
        <f>'CLZ Pr'!N4018</f>
        <v>0</v>
      </c>
      <c r="G4018">
        <f>'CLZ Pr'!X4018</f>
        <v>0</v>
      </c>
      <c r="H4018">
        <f>'CLZ Pr'!E4018</f>
        <v>0</v>
      </c>
      <c r="I4018">
        <f>'CLZ Pr'!U4018</f>
        <v>0</v>
      </c>
    </row>
    <row r="4019" spans="1:9">
      <c r="A4019" s="13" t="str">
        <f>IF('CLZ Pr'!C4019 = "", "", 'CLZ Pr'!C4019)</f>
        <v/>
      </c>
      <c r="B4019">
        <f>'CLZ Pr'!O4019</f>
        <v>0</v>
      </c>
      <c r="C4019" s="14">
        <f>'CLZ Pr'!H4019</f>
        <v>0</v>
      </c>
      <c r="D4019">
        <f>'CLZ Pr'!W4019</f>
        <v>0</v>
      </c>
      <c r="E4019">
        <f>'CLZ Pr'!B4019</f>
        <v>0</v>
      </c>
      <c r="F4019">
        <f>'CLZ Pr'!N4019</f>
        <v>0</v>
      </c>
      <c r="G4019">
        <f>'CLZ Pr'!X4019</f>
        <v>0</v>
      </c>
      <c r="H4019">
        <f>'CLZ Pr'!E4019</f>
        <v>0</v>
      </c>
      <c r="I4019">
        <f>'CLZ Pr'!U4019</f>
        <v>0</v>
      </c>
    </row>
    <row r="4020" spans="1:9">
      <c r="A4020" s="13" t="str">
        <f>IF('CLZ Pr'!C4020 = "", "", 'CLZ Pr'!C4020)</f>
        <v/>
      </c>
      <c r="B4020">
        <f>'CLZ Pr'!O4020</f>
        <v>0</v>
      </c>
      <c r="C4020" s="14">
        <f>'CLZ Pr'!H4020</f>
        <v>0</v>
      </c>
      <c r="D4020">
        <f>'CLZ Pr'!W4020</f>
        <v>0</v>
      </c>
      <c r="E4020">
        <f>'CLZ Pr'!B4020</f>
        <v>0</v>
      </c>
      <c r="F4020">
        <f>'CLZ Pr'!N4020</f>
        <v>0</v>
      </c>
      <c r="G4020">
        <f>'CLZ Pr'!X4020</f>
        <v>0</v>
      </c>
      <c r="H4020">
        <f>'CLZ Pr'!E4020</f>
        <v>0</v>
      </c>
      <c r="I4020">
        <f>'CLZ Pr'!U4020</f>
        <v>0</v>
      </c>
    </row>
    <row r="4021" spans="1:9">
      <c r="A4021" s="13" t="str">
        <f>IF('CLZ Pr'!C4021 = "", "", 'CLZ Pr'!C4021)</f>
        <v/>
      </c>
      <c r="B4021">
        <f>'CLZ Pr'!O4021</f>
        <v>0</v>
      </c>
      <c r="C4021" s="14">
        <f>'CLZ Pr'!H4021</f>
        <v>0</v>
      </c>
      <c r="D4021">
        <f>'CLZ Pr'!W4021</f>
        <v>0</v>
      </c>
      <c r="E4021">
        <f>'CLZ Pr'!B4021</f>
        <v>0</v>
      </c>
      <c r="F4021">
        <f>'CLZ Pr'!N4021</f>
        <v>0</v>
      </c>
      <c r="G4021">
        <f>'CLZ Pr'!X4021</f>
        <v>0</v>
      </c>
      <c r="H4021">
        <f>'CLZ Pr'!E4021</f>
        <v>0</v>
      </c>
      <c r="I4021">
        <f>'CLZ Pr'!U4021</f>
        <v>0</v>
      </c>
    </row>
    <row r="4022" spans="1:9">
      <c r="A4022" s="13" t="str">
        <f>IF('CLZ Pr'!C4022 = "", "", 'CLZ Pr'!C4022)</f>
        <v/>
      </c>
      <c r="B4022">
        <f>'CLZ Pr'!O4022</f>
        <v>0</v>
      </c>
      <c r="C4022" s="14">
        <f>'CLZ Pr'!H4022</f>
        <v>0</v>
      </c>
      <c r="D4022">
        <f>'CLZ Pr'!W4022</f>
        <v>0</v>
      </c>
      <c r="E4022">
        <f>'CLZ Pr'!B4022</f>
        <v>0</v>
      </c>
      <c r="F4022">
        <f>'CLZ Pr'!N4022</f>
        <v>0</v>
      </c>
      <c r="G4022">
        <f>'CLZ Pr'!X4022</f>
        <v>0</v>
      </c>
      <c r="H4022">
        <f>'CLZ Pr'!E4022</f>
        <v>0</v>
      </c>
      <c r="I4022">
        <f>'CLZ Pr'!U4022</f>
        <v>0</v>
      </c>
    </row>
    <row r="4023" spans="1:9">
      <c r="A4023" s="13" t="str">
        <f>IF('CLZ Pr'!C4023 = "", "", 'CLZ Pr'!C4023)</f>
        <v/>
      </c>
      <c r="B4023">
        <f>'CLZ Pr'!O4023</f>
        <v>0</v>
      </c>
      <c r="C4023" s="14">
        <f>'CLZ Pr'!H4023</f>
        <v>0</v>
      </c>
      <c r="D4023">
        <f>'CLZ Pr'!W4023</f>
        <v>0</v>
      </c>
      <c r="E4023">
        <f>'CLZ Pr'!B4023</f>
        <v>0</v>
      </c>
      <c r="F4023">
        <f>'CLZ Pr'!N4023</f>
        <v>0</v>
      </c>
      <c r="G4023">
        <f>'CLZ Pr'!X4023</f>
        <v>0</v>
      </c>
      <c r="H4023">
        <f>'CLZ Pr'!E4023</f>
        <v>0</v>
      </c>
      <c r="I4023">
        <f>'CLZ Pr'!U4023</f>
        <v>0</v>
      </c>
    </row>
    <row r="4024" spans="1:9">
      <c r="A4024" s="13" t="str">
        <f>IF('CLZ Pr'!C4024 = "", "", 'CLZ Pr'!C4024)</f>
        <v/>
      </c>
      <c r="B4024">
        <f>'CLZ Pr'!O4024</f>
        <v>0</v>
      </c>
      <c r="C4024" s="14">
        <f>'CLZ Pr'!H4024</f>
        <v>0</v>
      </c>
      <c r="D4024">
        <f>'CLZ Pr'!W4024</f>
        <v>0</v>
      </c>
      <c r="E4024">
        <f>'CLZ Pr'!B4024</f>
        <v>0</v>
      </c>
      <c r="F4024">
        <f>'CLZ Pr'!N4024</f>
        <v>0</v>
      </c>
      <c r="G4024">
        <f>'CLZ Pr'!X4024</f>
        <v>0</v>
      </c>
      <c r="H4024">
        <f>'CLZ Pr'!E4024</f>
        <v>0</v>
      </c>
      <c r="I4024">
        <f>'CLZ Pr'!U4024</f>
        <v>0</v>
      </c>
    </row>
    <row r="4025" spans="1:9">
      <c r="A4025" s="13" t="str">
        <f>IF('CLZ Pr'!C4025 = "", "", 'CLZ Pr'!C4025)</f>
        <v/>
      </c>
      <c r="B4025">
        <f>'CLZ Pr'!O4025</f>
        <v>0</v>
      </c>
      <c r="C4025" s="14">
        <f>'CLZ Pr'!H4025</f>
        <v>0</v>
      </c>
      <c r="D4025">
        <f>'CLZ Pr'!W4025</f>
        <v>0</v>
      </c>
      <c r="E4025">
        <f>'CLZ Pr'!B4025</f>
        <v>0</v>
      </c>
      <c r="F4025">
        <f>'CLZ Pr'!N4025</f>
        <v>0</v>
      </c>
      <c r="G4025">
        <f>'CLZ Pr'!X4025</f>
        <v>0</v>
      </c>
      <c r="H4025">
        <f>'CLZ Pr'!E4025</f>
        <v>0</v>
      </c>
      <c r="I4025">
        <f>'CLZ Pr'!U4025</f>
        <v>0</v>
      </c>
    </row>
    <row r="4026" spans="1:9">
      <c r="A4026" s="13" t="str">
        <f>IF('CLZ Pr'!C4026 = "", "", 'CLZ Pr'!C4026)</f>
        <v/>
      </c>
      <c r="B4026">
        <f>'CLZ Pr'!O4026</f>
        <v>0</v>
      </c>
      <c r="C4026" s="14">
        <f>'CLZ Pr'!H4026</f>
        <v>0</v>
      </c>
      <c r="D4026">
        <f>'CLZ Pr'!W4026</f>
        <v>0</v>
      </c>
      <c r="E4026">
        <f>'CLZ Pr'!B4026</f>
        <v>0</v>
      </c>
      <c r="F4026">
        <f>'CLZ Pr'!N4026</f>
        <v>0</v>
      </c>
      <c r="G4026">
        <f>'CLZ Pr'!X4026</f>
        <v>0</v>
      </c>
      <c r="H4026">
        <f>'CLZ Pr'!E4026</f>
        <v>0</v>
      </c>
      <c r="I4026">
        <f>'CLZ Pr'!U4026</f>
        <v>0</v>
      </c>
    </row>
    <row r="4027" spans="1:9">
      <c r="A4027" s="13" t="str">
        <f>IF('CLZ Pr'!C4027 = "", "", 'CLZ Pr'!C4027)</f>
        <v/>
      </c>
      <c r="B4027">
        <f>'CLZ Pr'!O4027</f>
        <v>0</v>
      </c>
      <c r="C4027" s="14">
        <f>'CLZ Pr'!H4027</f>
        <v>0</v>
      </c>
      <c r="D4027">
        <f>'CLZ Pr'!W4027</f>
        <v>0</v>
      </c>
      <c r="E4027">
        <f>'CLZ Pr'!B4027</f>
        <v>0</v>
      </c>
      <c r="F4027">
        <f>'CLZ Pr'!N4027</f>
        <v>0</v>
      </c>
      <c r="G4027">
        <f>'CLZ Pr'!X4027</f>
        <v>0</v>
      </c>
      <c r="H4027">
        <f>'CLZ Pr'!E4027</f>
        <v>0</v>
      </c>
      <c r="I4027">
        <f>'CLZ Pr'!U4027</f>
        <v>0</v>
      </c>
    </row>
    <row r="4028" spans="1:9">
      <c r="A4028" s="13" t="str">
        <f>IF('CLZ Pr'!C4028 = "", "", 'CLZ Pr'!C4028)</f>
        <v/>
      </c>
      <c r="B4028">
        <f>'CLZ Pr'!O4028</f>
        <v>0</v>
      </c>
      <c r="C4028" s="14">
        <f>'CLZ Pr'!H4028</f>
        <v>0</v>
      </c>
      <c r="D4028">
        <f>'CLZ Pr'!W4028</f>
        <v>0</v>
      </c>
      <c r="E4028">
        <f>'CLZ Pr'!B4028</f>
        <v>0</v>
      </c>
      <c r="F4028">
        <f>'CLZ Pr'!N4028</f>
        <v>0</v>
      </c>
      <c r="G4028">
        <f>'CLZ Pr'!X4028</f>
        <v>0</v>
      </c>
      <c r="H4028">
        <f>'CLZ Pr'!E4028</f>
        <v>0</v>
      </c>
      <c r="I4028">
        <f>'CLZ Pr'!U4028</f>
        <v>0</v>
      </c>
    </row>
    <row r="4029" spans="1:9">
      <c r="A4029" s="13" t="str">
        <f>IF('CLZ Pr'!C4029 = "", "", 'CLZ Pr'!C4029)</f>
        <v/>
      </c>
      <c r="B4029">
        <f>'CLZ Pr'!O4029</f>
        <v>0</v>
      </c>
      <c r="C4029" s="14">
        <f>'CLZ Pr'!H4029</f>
        <v>0</v>
      </c>
      <c r="D4029">
        <f>'CLZ Pr'!W4029</f>
        <v>0</v>
      </c>
      <c r="E4029">
        <f>'CLZ Pr'!B4029</f>
        <v>0</v>
      </c>
      <c r="F4029">
        <f>'CLZ Pr'!N4029</f>
        <v>0</v>
      </c>
      <c r="G4029">
        <f>'CLZ Pr'!X4029</f>
        <v>0</v>
      </c>
      <c r="H4029">
        <f>'CLZ Pr'!E4029</f>
        <v>0</v>
      </c>
      <c r="I4029">
        <f>'CLZ Pr'!U4029</f>
        <v>0</v>
      </c>
    </row>
    <row r="4030" spans="1:9">
      <c r="A4030" s="13" t="str">
        <f>IF('CLZ Pr'!C4030 = "", "", 'CLZ Pr'!C4030)</f>
        <v/>
      </c>
      <c r="B4030">
        <f>'CLZ Pr'!O4030</f>
        <v>0</v>
      </c>
      <c r="C4030" s="14">
        <f>'CLZ Pr'!H4030</f>
        <v>0</v>
      </c>
      <c r="D4030">
        <f>'CLZ Pr'!W4030</f>
        <v>0</v>
      </c>
      <c r="E4030">
        <f>'CLZ Pr'!B4030</f>
        <v>0</v>
      </c>
      <c r="F4030">
        <f>'CLZ Pr'!N4030</f>
        <v>0</v>
      </c>
      <c r="G4030">
        <f>'CLZ Pr'!X4030</f>
        <v>0</v>
      </c>
      <c r="H4030">
        <f>'CLZ Pr'!E4030</f>
        <v>0</v>
      </c>
      <c r="I4030">
        <f>'CLZ Pr'!U4030</f>
        <v>0</v>
      </c>
    </row>
    <row r="4031" spans="1:9">
      <c r="A4031" s="13" t="str">
        <f>IF('CLZ Pr'!C4031 = "", "", 'CLZ Pr'!C4031)</f>
        <v/>
      </c>
      <c r="B4031">
        <f>'CLZ Pr'!O4031</f>
        <v>0</v>
      </c>
      <c r="C4031" s="14">
        <f>'CLZ Pr'!H4031</f>
        <v>0</v>
      </c>
      <c r="D4031">
        <f>'CLZ Pr'!W4031</f>
        <v>0</v>
      </c>
      <c r="E4031">
        <f>'CLZ Pr'!B4031</f>
        <v>0</v>
      </c>
      <c r="F4031">
        <f>'CLZ Pr'!N4031</f>
        <v>0</v>
      </c>
      <c r="G4031">
        <f>'CLZ Pr'!X4031</f>
        <v>0</v>
      </c>
      <c r="H4031">
        <f>'CLZ Pr'!E4031</f>
        <v>0</v>
      </c>
      <c r="I4031">
        <f>'CLZ Pr'!U4031</f>
        <v>0</v>
      </c>
    </row>
    <row r="4032" spans="1:9">
      <c r="A4032" s="13" t="str">
        <f>IF('CLZ Pr'!C4032 = "", "", 'CLZ Pr'!C4032)</f>
        <v/>
      </c>
      <c r="B4032">
        <f>'CLZ Pr'!O4032</f>
        <v>0</v>
      </c>
      <c r="C4032" s="14">
        <f>'CLZ Pr'!H4032</f>
        <v>0</v>
      </c>
      <c r="D4032">
        <f>'CLZ Pr'!W4032</f>
        <v>0</v>
      </c>
      <c r="E4032">
        <f>'CLZ Pr'!B4032</f>
        <v>0</v>
      </c>
      <c r="F4032">
        <f>'CLZ Pr'!N4032</f>
        <v>0</v>
      </c>
      <c r="G4032">
        <f>'CLZ Pr'!X4032</f>
        <v>0</v>
      </c>
      <c r="H4032">
        <f>'CLZ Pr'!E4032</f>
        <v>0</v>
      </c>
      <c r="I4032">
        <f>'CLZ Pr'!U4032</f>
        <v>0</v>
      </c>
    </row>
    <row r="4033" spans="1:9">
      <c r="A4033" s="13" t="str">
        <f>IF('CLZ Pr'!C4033 = "", "", 'CLZ Pr'!C4033)</f>
        <v/>
      </c>
      <c r="B4033">
        <f>'CLZ Pr'!O4033</f>
        <v>0</v>
      </c>
      <c r="C4033" s="14">
        <f>'CLZ Pr'!H4033</f>
        <v>0</v>
      </c>
      <c r="D4033">
        <f>'CLZ Pr'!W4033</f>
        <v>0</v>
      </c>
      <c r="E4033">
        <f>'CLZ Pr'!B4033</f>
        <v>0</v>
      </c>
      <c r="F4033">
        <f>'CLZ Pr'!N4033</f>
        <v>0</v>
      </c>
      <c r="G4033">
        <f>'CLZ Pr'!X4033</f>
        <v>0</v>
      </c>
      <c r="H4033">
        <f>'CLZ Pr'!E4033</f>
        <v>0</v>
      </c>
      <c r="I4033">
        <f>'CLZ Pr'!U4033</f>
        <v>0</v>
      </c>
    </row>
    <row r="4034" spans="1:9">
      <c r="A4034" s="13" t="str">
        <f>IF('CLZ Pr'!C4034 = "", "", 'CLZ Pr'!C4034)</f>
        <v/>
      </c>
      <c r="B4034">
        <f>'CLZ Pr'!O4034</f>
        <v>0</v>
      </c>
      <c r="C4034" s="14">
        <f>'CLZ Pr'!H4034</f>
        <v>0</v>
      </c>
      <c r="D4034">
        <f>'CLZ Pr'!W4034</f>
        <v>0</v>
      </c>
      <c r="E4034">
        <f>'CLZ Pr'!B4034</f>
        <v>0</v>
      </c>
      <c r="F4034">
        <f>'CLZ Pr'!N4034</f>
        <v>0</v>
      </c>
      <c r="G4034">
        <f>'CLZ Pr'!X4034</f>
        <v>0</v>
      </c>
      <c r="H4034">
        <f>'CLZ Pr'!E4034</f>
        <v>0</v>
      </c>
      <c r="I4034">
        <f>'CLZ Pr'!U4034</f>
        <v>0</v>
      </c>
    </row>
    <row r="4035" spans="1:9">
      <c r="A4035" s="13" t="str">
        <f>IF('CLZ Pr'!C4035 = "", "", 'CLZ Pr'!C4035)</f>
        <v/>
      </c>
      <c r="B4035">
        <f>'CLZ Pr'!O4035</f>
        <v>0</v>
      </c>
      <c r="C4035" s="14">
        <f>'CLZ Pr'!H4035</f>
        <v>0</v>
      </c>
      <c r="D4035">
        <f>'CLZ Pr'!W4035</f>
        <v>0</v>
      </c>
      <c r="E4035">
        <f>'CLZ Pr'!B4035</f>
        <v>0</v>
      </c>
      <c r="F4035">
        <f>'CLZ Pr'!N4035</f>
        <v>0</v>
      </c>
      <c r="G4035">
        <f>'CLZ Pr'!X4035</f>
        <v>0</v>
      </c>
      <c r="H4035">
        <f>'CLZ Pr'!E4035</f>
        <v>0</v>
      </c>
      <c r="I4035">
        <f>'CLZ Pr'!U4035</f>
        <v>0</v>
      </c>
    </row>
    <row r="4036" spans="1:9">
      <c r="A4036" s="13" t="str">
        <f>IF('CLZ Pr'!C4036 = "", "", 'CLZ Pr'!C4036)</f>
        <v/>
      </c>
      <c r="B4036">
        <f>'CLZ Pr'!O4036</f>
        <v>0</v>
      </c>
      <c r="C4036" s="14">
        <f>'CLZ Pr'!H4036</f>
        <v>0</v>
      </c>
      <c r="D4036">
        <f>'CLZ Pr'!W4036</f>
        <v>0</v>
      </c>
      <c r="E4036">
        <f>'CLZ Pr'!B4036</f>
        <v>0</v>
      </c>
      <c r="F4036">
        <f>'CLZ Pr'!N4036</f>
        <v>0</v>
      </c>
      <c r="G4036">
        <f>'CLZ Pr'!X4036</f>
        <v>0</v>
      </c>
      <c r="H4036">
        <f>'CLZ Pr'!E4036</f>
        <v>0</v>
      </c>
      <c r="I4036">
        <f>'CLZ Pr'!U4036</f>
        <v>0</v>
      </c>
    </row>
    <row r="4037" spans="1:9">
      <c r="A4037" s="13" t="str">
        <f>IF('CLZ Pr'!C4037 = "", "", 'CLZ Pr'!C4037)</f>
        <v/>
      </c>
      <c r="B4037">
        <f>'CLZ Pr'!O4037</f>
        <v>0</v>
      </c>
      <c r="C4037" s="14">
        <f>'CLZ Pr'!H4037</f>
        <v>0</v>
      </c>
      <c r="D4037">
        <f>'CLZ Pr'!W4037</f>
        <v>0</v>
      </c>
      <c r="E4037">
        <f>'CLZ Pr'!B4037</f>
        <v>0</v>
      </c>
      <c r="F4037">
        <f>'CLZ Pr'!N4037</f>
        <v>0</v>
      </c>
      <c r="G4037">
        <f>'CLZ Pr'!X4037</f>
        <v>0</v>
      </c>
      <c r="H4037">
        <f>'CLZ Pr'!E4037</f>
        <v>0</v>
      </c>
      <c r="I4037">
        <f>'CLZ Pr'!U4037</f>
        <v>0</v>
      </c>
    </row>
    <row r="4038" spans="1:9">
      <c r="A4038" s="13" t="str">
        <f>IF('CLZ Pr'!C4038 = "", "", 'CLZ Pr'!C4038)</f>
        <v/>
      </c>
      <c r="B4038">
        <f>'CLZ Pr'!O4038</f>
        <v>0</v>
      </c>
      <c r="C4038" s="14">
        <f>'CLZ Pr'!H4038</f>
        <v>0</v>
      </c>
      <c r="D4038">
        <f>'CLZ Pr'!W4038</f>
        <v>0</v>
      </c>
      <c r="E4038">
        <f>'CLZ Pr'!B4038</f>
        <v>0</v>
      </c>
      <c r="F4038">
        <f>'CLZ Pr'!N4038</f>
        <v>0</v>
      </c>
      <c r="G4038">
        <f>'CLZ Pr'!X4038</f>
        <v>0</v>
      </c>
      <c r="H4038">
        <f>'CLZ Pr'!E4038</f>
        <v>0</v>
      </c>
      <c r="I4038">
        <f>'CLZ Pr'!U4038</f>
        <v>0</v>
      </c>
    </row>
    <row r="4039" spans="1:9">
      <c r="A4039" s="13" t="str">
        <f>IF('CLZ Pr'!C4039 = "", "", 'CLZ Pr'!C4039)</f>
        <v/>
      </c>
      <c r="B4039">
        <f>'CLZ Pr'!O4039</f>
        <v>0</v>
      </c>
      <c r="C4039" s="14">
        <f>'CLZ Pr'!H4039</f>
        <v>0</v>
      </c>
      <c r="D4039">
        <f>'CLZ Pr'!W4039</f>
        <v>0</v>
      </c>
      <c r="E4039">
        <f>'CLZ Pr'!B4039</f>
        <v>0</v>
      </c>
      <c r="F4039">
        <f>'CLZ Pr'!N4039</f>
        <v>0</v>
      </c>
      <c r="G4039">
        <f>'CLZ Pr'!X4039</f>
        <v>0</v>
      </c>
      <c r="H4039">
        <f>'CLZ Pr'!E4039</f>
        <v>0</v>
      </c>
      <c r="I4039">
        <f>'CLZ Pr'!U4039</f>
        <v>0</v>
      </c>
    </row>
    <row r="4040" spans="1:9">
      <c r="A4040" s="13" t="str">
        <f>IF('CLZ Pr'!C4040 = "", "", 'CLZ Pr'!C4040)</f>
        <v/>
      </c>
      <c r="B4040">
        <f>'CLZ Pr'!O4040</f>
        <v>0</v>
      </c>
      <c r="C4040" s="14">
        <f>'CLZ Pr'!H4040</f>
        <v>0</v>
      </c>
      <c r="D4040">
        <f>'CLZ Pr'!W4040</f>
        <v>0</v>
      </c>
      <c r="E4040">
        <f>'CLZ Pr'!B4040</f>
        <v>0</v>
      </c>
      <c r="F4040">
        <f>'CLZ Pr'!N4040</f>
        <v>0</v>
      </c>
      <c r="G4040">
        <f>'CLZ Pr'!X4040</f>
        <v>0</v>
      </c>
      <c r="H4040">
        <f>'CLZ Pr'!E4040</f>
        <v>0</v>
      </c>
      <c r="I4040">
        <f>'CLZ Pr'!U4040</f>
        <v>0</v>
      </c>
    </row>
    <row r="4041" spans="1:9">
      <c r="A4041" s="13" t="str">
        <f>IF('CLZ Pr'!C4041 = "", "", 'CLZ Pr'!C4041)</f>
        <v/>
      </c>
      <c r="B4041">
        <f>'CLZ Pr'!O4041</f>
        <v>0</v>
      </c>
      <c r="C4041" s="14">
        <f>'CLZ Pr'!H4041</f>
        <v>0</v>
      </c>
      <c r="D4041">
        <f>'CLZ Pr'!W4041</f>
        <v>0</v>
      </c>
      <c r="E4041">
        <f>'CLZ Pr'!B4041</f>
        <v>0</v>
      </c>
      <c r="F4041">
        <f>'CLZ Pr'!N4041</f>
        <v>0</v>
      </c>
      <c r="G4041">
        <f>'CLZ Pr'!X4041</f>
        <v>0</v>
      </c>
      <c r="H4041">
        <f>'CLZ Pr'!E4041</f>
        <v>0</v>
      </c>
      <c r="I4041">
        <f>'CLZ Pr'!U4041</f>
        <v>0</v>
      </c>
    </row>
    <row r="4042" spans="1:9">
      <c r="A4042" s="13" t="str">
        <f>IF('CLZ Pr'!C4042 = "", "", 'CLZ Pr'!C4042)</f>
        <v/>
      </c>
      <c r="B4042">
        <f>'CLZ Pr'!O4042</f>
        <v>0</v>
      </c>
      <c r="C4042" s="14">
        <f>'CLZ Pr'!H4042</f>
        <v>0</v>
      </c>
      <c r="D4042">
        <f>'CLZ Pr'!W4042</f>
        <v>0</v>
      </c>
      <c r="E4042">
        <f>'CLZ Pr'!B4042</f>
        <v>0</v>
      </c>
      <c r="F4042">
        <f>'CLZ Pr'!N4042</f>
        <v>0</v>
      </c>
      <c r="G4042">
        <f>'CLZ Pr'!X4042</f>
        <v>0</v>
      </c>
      <c r="H4042">
        <f>'CLZ Pr'!E4042</f>
        <v>0</v>
      </c>
      <c r="I4042">
        <f>'CLZ Pr'!U4042</f>
        <v>0</v>
      </c>
    </row>
    <row r="4043" spans="1:9">
      <c r="A4043" s="13" t="str">
        <f>IF('CLZ Pr'!C4043 = "", "", 'CLZ Pr'!C4043)</f>
        <v/>
      </c>
      <c r="B4043">
        <f>'CLZ Pr'!O4043</f>
        <v>0</v>
      </c>
      <c r="C4043" s="14">
        <f>'CLZ Pr'!H4043</f>
        <v>0</v>
      </c>
      <c r="D4043">
        <f>'CLZ Pr'!W4043</f>
        <v>0</v>
      </c>
      <c r="E4043">
        <f>'CLZ Pr'!B4043</f>
        <v>0</v>
      </c>
      <c r="F4043">
        <f>'CLZ Pr'!N4043</f>
        <v>0</v>
      </c>
      <c r="G4043">
        <f>'CLZ Pr'!X4043</f>
        <v>0</v>
      </c>
      <c r="H4043">
        <f>'CLZ Pr'!E4043</f>
        <v>0</v>
      </c>
      <c r="I4043">
        <f>'CLZ Pr'!U4043</f>
        <v>0</v>
      </c>
    </row>
    <row r="4044" spans="1:9">
      <c r="A4044" s="13" t="str">
        <f>IF('CLZ Pr'!C4044 = "", "", 'CLZ Pr'!C4044)</f>
        <v/>
      </c>
      <c r="B4044">
        <f>'CLZ Pr'!O4044</f>
        <v>0</v>
      </c>
      <c r="C4044" s="14">
        <f>'CLZ Pr'!H4044</f>
        <v>0</v>
      </c>
      <c r="D4044">
        <f>'CLZ Pr'!W4044</f>
        <v>0</v>
      </c>
      <c r="E4044">
        <f>'CLZ Pr'!B4044</f>
        <v>0</v>
      </c>
      <c r="F4044">
        <f>'CLZ Pr'!N4044</f>
        <v>0</v>
      </c>
      <c r="G4044">
        <f>'CLZ Pr'!X4044</f>
        <v>0</v>
      </c>
      <c r="H4044">
        <f>'CLZ Pr'!E4044</f>
        <v>0</v>
      </c>
      <c r="I4044">
        <f>'CLZ Pr'!U4044</f>
        <v>0</v>
      </c>
    </row>
    <row r="4045" spans="1:9">
      <c r="A4045" s="13" t="str">
        <f>IF('CLZ Pr'!C4045 = "", "", 'CLZ Pr'!C4045)</f>
        <v/>
      </c>
      <c r="B4045">
        <f>'CLZ Pr'!O4045</f>
        <v>0</v>
      </c>
      <c r="C4045" s="14">
        <f>'CLZ Pr'!H4045</f>
        <v>0</v>
      </c>
      <c r="D4045">
        <f>'CLZ Pr'!W4045</f>
        <v>0</v>
      </c>
      <c r="E4045">
        <f>'CLZ Pr'!B4045</f>
        <v>0</v>
      </c>
      <c r="F4045">
        <f>'CLZ Pr'!N4045</f>
        <v>0</v>
      </c>
      <c r="G4045">
        <f>'CLZ Pr'!X4045</f>
        <v>0</v>
      </c>
      <c r="H4045">
        <f>'CLZ Pr'!E4045</f>
        <v>0</v>
      </c>
      <c r="I4045">
        <f>'CLZ Pr'!U4045</f>
        <v>0</v>
      </c>
    </row>
    <row r="4046" spans="1:9">
      <c r="A4046" s="13" t="str">
        <f>IF('CLZ Pr'!C4046 = "", "", 'CLZ Pr'!C4046)</f>
        <v/>
      </c>
      <c r="B4046">
        <f>'CLZ Pr'!O4046</f>
        <v>0</v>
      </c>
      <c r="C4046" s="14">
        <f>'CLZ Pr'!H4046</f>
        <v>0</v>
      </c>
      <c r="D4046">
        <f>'CLZ Pr'!W4046</f>
        <v>0</v>
      </c>
      <c r="E4046">
        <f>'CLZ Pr'!B4046</f>
        <v>0</v>
      </c>
      <c r="F4046">
        <f>'CLZ Pr'!N4046</f>
        <v>0</v>
      </c>
      <c r="G4046">
        <f>'CLZ Pr'!X4046</f>
        <v>0</v>
      </c>
      <c r="H4046">
        <f>'CLZ Pr'!E4046</f>
        <v>0</v>
      </c>
      <c r="I4046">
        <f>'CLZ Pr'!U4046</f>
        <v>0</v>
      </c>
    </row>
    <row r="4047" spans="1:9">
      <c r="A4047" s="13" t="str">
        <f>IF('CLZ Pr'!C4047 = "", "", 'CLZ Pr'!C4047)</f>
        <v/>
      </c>
      <c r="B4047">
        <f>'CLZ Pr'!O4047</f>
        <v>0</v>
      </c>
      <c r="C4047" s="14">
        <f>'CLZ Pr'!H4047</f>
        <v>0</v>
      </c>
      <c r="D4047">
        <f>'CLZ Pr'!W4047</f>
        <v>0</v>
      </c>
      <c r="E4047">
        <f>'CLZ Pr'!B4047</f>
        <v>0</v>
      </c>
      <c r="F4047">
        <f>'CLZ Pr'!N4047</f>
        <v>0</v>
      </c>
      <c r="G4047">
        <f>'CLZ Pr'!X4047</f>
        <v>0</v>
      </c>
      <c r="H4047">
        <f>'CLZ Pr'!E4047</f>
        <v>0</v>
      </c>
      <c r="I4047">
        <f>'CLZ Pr'!U4047</f>
        <v>0</v>
      </c>
    </row>
    <row r="4048" spans="1:9">
      <c r="A4048" s="13" t="str">
        <f>IF('CLZ Pr'!C4048 = "", "", 'CLZ Pr'!C4048)</f>
        <v/>
      </c>
      <c r="B4048">
        <f>'CLZ Pr'!O4048</f>
        <v>0</v>
      </c>
      <c r="C4048" s="14">
        <f>'CLZ Pr'!H4048</f>
        <v>0</v>
      </c>
      <c r="D4048">
        <f>'CLZ Pr'!W4048</f>
        <v>0</v>
      </c>
      <c r="E4048">
        <f>'CLZ Pr'!B4048</f>
        <v>0</v>
      </c>
      <c r="F4048">
        <f>'CLZ Pr'!N4048</f>
        <v>0</v>
      </c>
      <c r="G4048">
        <f>'CLZ Pr'!X4048</f>
        <v>0</v>
      </c>
      <c r="H4048">
        <f>'CLZ Pr'!E4048</f>
        <v>0</v>
      </c>
      <c r="I4048">
        <f>'CLZ Pr'!U4048</f>
        <v>0</v>
      </c>
    </row>
    <row r="4049" spans="1:9">
      <c r="A4049" s="13" t="str">
        <f>IF('CLZ Pr'!C4049 = "", "", 'CLZ Pr'!C4049)</f>
        <v/>
      </c>
      <c r="B4049">
        <f>'CLZ Pr'!O4049</f>
        <v>0</v>
      </c>
      <c r="C4049" s="14">
        <f>'CLZ Pr'!H4049</f>
        <v>0</v>
      </c>
      <c r="D4049">
        <f>'CLZ Pr'!W4049</f>
        <v>0</v>
      </c>
      <c r="E4049">
        <f>'CLZ Pr'!B4049</f>
        <v>0</v>
      </c>
      <c r="F4049">
        <f>'CLZ Pr'!N4049</f>
        <v>0</v>
      </c>
      <c r="G4049">
        <f>'CLZ Pr'!X4049</f>
        <v>0</v>
      </c>
      <c r="H4049">
        <f>'CLZ Pr'!E4049</f>
        <v>0</v>
      </c>
      <c r="I4049">
        <f>'CLZ Pr'!U4049</f>
        <v>0</v>
      </c>
    </row>
    <row r="4050" spans="1:9">
      <c r="A4050" s="13" t="str">
        <f>IF('CLZ Pr'!C4050 = "", "", 'CLZ Pr'!C4050)</f>
        <v/>
      </c>
      <c r="B4050">
        <f>'CLZ Pr'!O4050</f>
        <v>0</v>
      </c>
      <c r="C4050" s="14">
        <f>'CLZ Pr'!H4050</f>
        <v>0</v>
      </c>
      <c r="D4050">
        <f>'CLZ Pr'!W4050</f>
        <v>0</v>
      </c>
      <c r="E4050">
        <f>'CLZ Pr'!B4050</f>
        <v>0</v>
      </c>
      <c r="F4050">
        <f>'CLZ Pr'!N4050</f>
        <v>0</v>
      </c>
      <c r="G4050">
        <f>'CLZ Pr'!X4050</f>
        <v>0</v>
      </c>
      <c r="H4050">
        <f>'CLZ Pr'!E4050</f>
        <v>0</v>
      </c>
      <c r="I4050">
        <f>'CLZ Pr'!U4050</f>
        <v>0</v>
      </c>
    </row>
    <row r="4051" spans="1:9">
      <c r="A4051" s="13" t="str">
        <f>IF('CLZ Pr'!C4051 = "", "", 'CLZ Pr'!C4051)</f>
        <v/>
      </c>
      <c r="B4051">
        <f>'CLZ Pr'!O4051</f>
        <v>0</v>
      </c>
      <c r="C4051" s="14">
        <f>'CLZ Pr'!H4051</f>
        <v>0</v>
      </c>
      <c r="D4051">
        <f>'CLZ Pr'!W4051</f>
        <v>0</v>
      </c>
      <c r="E4051">
        <f>'CLZ Pr'!B4051</f>
        <v>0</v>
      </c>
      <c r="F4051">
        <f>'CLZ Pr'!N4051</f>
        <v>0</v>
      </c>
      <c r="G4051">
        <f>'CLZ Pr'!X4051</f>
        <v>0</v>
      </c>
      <c r="H4051">
        <f>'CLZ Pr'!E4051</f>
        <v>0</v>
      </c>
      <c r="I4051">
        <f>'CLZ Pr'!U4051</f>
        <v>0</v>
      </c>
    </row>
    <row r="4052" spans="1:9">
      <c r="A4052" s="13" t="str">
        <f>IF('CLZ Pr'!C4052 = "", "", 'CLZ Pr'!C4052)</f>
        <v/>
      </c>
      <c r="B4052">
        <f>'CLZ Pr'!O4052</f>
        <v>0</v>
      </c>
      <c r="C4052" s="14">
        <f>'CLZ Pr'!H4052</f>
        <v>0</v>
      </c>
      <c r="D4052">
        <f>'CLZ Pr'!W4052</f>
        <v>0</v>
      </c>
      <c r="E4052">
        <f>'CLZ Pr'!B4052</f>
        <v>0</v>
      </c>
      <c r="F4052">
        <f>'CLZ Pr'!N4052</f>
        <v>0</v>
      </c>
      <c r="G4052">
        <f>'CLZ Pr'!X4052</f>
        <v>0</v>
      </c>
      <c r="H4052">
        <f>'CLZ Pr'!E4052</f>
        <v>0</v>
      </c>
      <c r="I4052">
        <f>'CLZ Pr'!U4052</f>
        <v>0</v>
      </c>
    </row>
    <row r="4053" spans="1:9">
      <c r="A4053" s="13" t="str">
        <f>IF('CLZ Pr'!C4053 = "", "", 'CLZ Pr'!C4053)</f>
        <v/>
      </c>
      <c r="B4053">
        <f>'CLZ Pr'!O4053</f>
        <v>0</v>
      </c>
      <c r="C4053" s="14">
        <f>'CLZ Pr'!H4053</f>
        <v>0</v>
      </c>
      <c r="D4053">
        <f>'CLZ Pr'!W4053</f>
        <v>0</v>
      </c>
      <c r="E4053">
        <f>'CLZ Pr'!B4053</f>
        <v>0</v>
      </c>
      <c r="F4053">
        <f>'CLZ Pr'!N4053</f>
        <v>0</v>
      </c>
      <c r="G4053">
        <f>'CLZ Pr'!X4053</f>
        <v>0</v>
      </c>
      <c r="H4053">
        <f>'CLZ Pr'!E4053</f>
        <v>0</v>
      </c>
      <c r="I4053">
        <f>'CLZ Pr'!U4053</f>
        <v>0</v>
      </c>
    </row>
    <row r="4054" spans="1:9">
      <c r="A4054" s="13" t="str">
        <f>IF('CLZ Pr'!C4054 = "", "", 'CLZ Pr'!C4054)</f>
        <v/>
      </c>
      <c r="B4054">
        <f>'CLZ Pr'!O4054</f>
        <v>0</v>
      </c>
      <c r="C4054" s="14">
        <f>'CLZ Pr'!H4054</f>
        <v>0</v>
      </c>
      <c r="D4054">
        <f>'CLZ Pr'!W4054</f>
        <v>0</v>
      </c>
      <c r="E4054">
        <f>'CLZ Pr'!B4054</f>
        <v>0</v>
      </c>
      <c r="F4054">
        <f>'CLZ Pr'!N4054</f>
        <v>0</v>
      </c>
      <c r="G4054">
        <f>'CLZ Pr'!X4054</f>
        <v>0</v>
      </c>
      <c r="H4054">
        <f>'CLZ Pr'!E4054</f>
        <v>0</v>
      </c>
      <c r="I4054">
        <f>'CLZ Pr'!U4054</f>
        <v>0</v>
      </c>
    </row>
    <row r="4055" spans="1:9">
      <c r="A4055" s="13" t="str">
        <f>IF('CLZ Pr'!C4055 = "", "", 'CLZ Pr'!C4055)</f>
        <v/>
      </c>
      <c r="B4055">
        <f>'CLZ Pr'!O4055</f>
        <v>0</v>
      </c>
      <c r="C4055" s="14">
        <f>'CLZ Pr'!H4055</f>
        <v>0</v>
      </c>
      <c r="D4055">
        <f>'CLZ Pr'!W4055</f>
        <v>0</v>
      </c>
      <c r="E4055">
        <f>'CLZ Pr'!B4055</f>
        <v>0</v>
      </c>
      <c r="F4055">
        <f>'CLZ Pr'!N4055</f>
        <v>0</v>
      </c>
      <c r="G4055">
        <f>'CLZ Pr'!X4055</f>
        <v>0</v>
      </c>
      <c r="H4055">
        <f>'CLZ Pr'!E4055</f>
        <v>0</v>
      </c>
      <c r="I4055">
        <f>'CLZ Pr'!U4055</f>
        <v>0</v>
      </c>
    </row>
    <row r="4056" spans="1:9">
      <c r="A4056" s="13" t="str">
        <f>IF('CLZ Pr'!C4056 = "", "", 'CLZ Pr'!C4056)</f>
        <v/>
      </c>
      <c r="B4056">
        <f>'CLZ Pr'!O4056</f>
        <v>0</v>
      </c>
      <c r="C4056" s="14">
        <f>'CLZ Pr'!H4056</f>
        <v>0</v>
      </c>
      <c r="D4056">
        <f>'CLZ Pr'!W4056</f>
        <v>0</v>
      </c>
      <c r="E4056">
        <f>'CLZ Pr'!B4056</f>
        <v>0</v>
      </c>
      <c r="F4056">
        <f>'CLZ Pr'!N4056</f>
        <v>0</v>
      </c>
      <c r="G4056">
        <f>'CLZ Pr'!X4056</f>
        <v>0</v>
      </c>
      <c r="H4056">
        <f>'CLZ Pr'!E4056</f>
        <v>0</v>
      </c>
      <c r="I4056">
        <f>'CLZ Pr'!U4056</f>
        <v>0</v>
      </c>
    </row>
    <row r="4057" spans="1:9">
      <c r="A4057" s="13" t="str">
        <f>IF('CLZ Pr'!C4057 = "", "", 'CLZ Pr'!C4057)</f>
        <v/>
      </c>
      <c r="B4057">
        <f>'CLZ Pr'!O4057</f>
        <v>0</v>
      </c>
      <c r="C4057" s="14">
        <f>'CLZ Pr'!H4057</f>
        <v>0</v>
      </c>
      <c r="D4057">
        <f>'CLZ Pr'!W4057</f>
        <v>0</v>
      </c>
      <c r="E4057">
        <f>'CLZ Pr'!B4057</f>
        <v>0</v>
      </c>
      <c r="F4057">
        <f>'CLZ Pr'!N4057</f>
        <v>0</v>
      </c>
      <c r="G4057">
        <f>'CLZ Pr'!X4057</f>
        <v>0</v>
      </c>
      <c r="H4057">
        <f>'CLZ Pr'!E4057</f>
        <v>0</v>
      </c>
      <c r="I4057">
        <f>'CLZ Pr'!U4057</f>
        <v>0</v>
      </c>
    </row>
    <row r="4058" spans="1:9">
      <c r="A4058" s="13" t="str">
        <f>IF('CLZ Pr'!C4058 = "", "", 'CLZ Pr'!C4058)</f>
        <v/>
      </c>
      <c r="B4058">
        <f>'CLZ Pr'!O4058</f>
        <v>0</v>
      </c>
      <c r="C4058" s="14">
        <f>'CLZ Pr'!H4058</f>
        <v>0</v>
      </c>
      <c r="D4058">
        <f>'CLZ Pr'!W4058</f>
        <v>0</v>
      </c>
      <c r="E4058">
        <f>'CLZ Pr'!B4058</f>
        <v>0</v>
      </c>
      <c r="F4058">
        <f>'CLZ Pr'!N4058</f>
        <v>0</v>
      </c>
      <c r="G4058">
        <f>'CLZ Pr'!X4058</f>
        <v>0</v>
      </c>
      <c r="H4058">
        <f>'CLZ Pr'!E4058</f>
        <v>0</v>
      </c>
      <c r="I4058">
        <f>'CLZ Pr'!U4058</f>
        <v>0</v>
      </c>
    </row>
    <row r="4059" spans="1:9">
      <c r="A4059" s="13" t="str">
        <f>IF('CLZ Pr'!C4059 = "", "", 'CLZ Pr'!C4059)</f>
        <v/>
      </c>
      <c r="B4059">
        <f>'CLZ Pr'!O4059</f>
        <v>0</v>
      </c>
      <c r="C4059" s="14">
        <f>'CLZ Pr'!H4059</f>
        <v>0</v>
      </c>
      <c r="D4059">
        <f>'CLZ Pr'!W4059</f>
        <v>0</v>
      </c>
      <c r="E4059">
        <f>'CLZ Pr'!B4059</f>
        <v>0</v>
      </c>
      <c r="F4059">
        <f>'CLZ Pr'!N4059</f>
        <v>0</v>
      </c>
      <c r="G4059">
        <f>'CLZ Pr'!X4059</f>
        <v>0</v>
      </c>
      <c r="H4059">
        <f>'CLZ Pr'!E4059</f>
        <v>0</v>
      </c>
      <c r="I4059">
        <f>'CLZ Pr'!U4059</f>
        <v>0</v>
      </c>
    </row>
    <row r="4060" spans="1:9">
      <c r="A4060" s="13" t="str">
        <f>IF('CLZ Pr'!C4060 = "", "", 'CLZ Pr'!C4060)</f>
        <v/>
      </c>
      <c r="B4060">
        <f>'CLZ Pr'!O4060</f>
        <v>0</v>
      </c>
      <c r="C4060" s="14">
        <f>'CLZ Pr'!H4060</f>
        <v>0</v>
      </c>
      <c r="D4060">
        <f>'CLZ Pr'!W4060</f>
        <v>0</v>
      </c>
      <c r="E4060">
        <f>'CLZ Pr'!B4060</f>
        <v>0</v>
      </c>
      <c r="F4060">
        <f>'CLZ Pr'!N4060</f>
        <v>0</v>
      </c>
      <c r="G4060">
        <f>'CLZ Pr'!X4060</f>
        <v>0</v>
      </c>
      <c r="H4060">
        <f>'CLZ Pr'!E4060</f>
        <v>0</v>
      </c>
      <c r="I4060">
        <f>'CLZ Pr'!U4060</f>
        <v>0</v>
      </c>
    </row>
    <row r="4061" spans="1:9">
      <c r="A4061" s="13" t="str">
        <f>IF('CLZ Pr'!C4061 = "", "", 'CLZ Pr'!C4061)</f>
        <v/>
      </c>
      <c r="B4061">
        <f>'CLZ Pr'!O4061</f>
        <v>0</v>
      </c>
      <c r="C4061" s="14">
        <f>'CLZ Pr'!H4061</f>
        <v>0</v>
      </c>
      <c r="D4061">
        <f>'CLZ Pr'!W4061</f>
        <v>0</v>
      </c>
      <c r="E4061">
        <f>'CLZ Pr'!B4061</f>
        <v>0</v>
      </c>
      <c r="F4061">
        <f>'CLZ Pr'!N4061</f>
        <v>0</v>
      </c>
      <c r="G4061">
        <f>'CLZ Pr'!X4061</f>
        <v>0</v>
      </c>
      <c r="H4061">
        <f>'CLZ Pr'!E4061</f>
        <v>0</v>
      </c>
      <c r="I4061">
        <f>'CLZ Pr'!U4061</f>
        <v>0</v>
      </c>
    </row>
    <row r="4062" spans="1:9">
      <c r="A4062" s="13" t="str">
        <f>IF('CLZ Pr'!C4062 = "", "", 'CLZ Pr'!C4062)</f>
        <v/>
      </c>
      <c r="B4062">
        <f>'CLZ Pr'!O4062</f>
        <v>0</v>
      </c>
      <c r="C4062" s="14">
        <f>'CLZ Pr'!H4062</f>
        <v>0</v>
      </c>
      <c r="D4062">
        <f>'CLZ Pr'!W4062</f>
        <v>0</v>
      </c>
      <c r="E4062">
        <f>'CLZ Pr'!B4062</f>
        <v>0</v>
      </c>
      <c r="F4062">
        <f>'CLZ Pr'!N4062</f>
        <v>0</v>
      </c>
      <c r="G4062">
        <f>'CLZ Pr'!X4062</f>
        <v>0</v>
      </c>
      <c r="H4062">
        <f>'CLZ Pr'!E4062</f>
        <v>0</v>
      </c>
      <c r="I4062">
        <f>'CLZ Pr'!U4062</f>
        <v>0</v>
      </c>
    </row>
    <row r="4063" spans="1:9">
      <c r="A4063" s="13" t="str">
        <f>IF('CLZ Pr'!C4063 = "", "", 'CLZ Pr'!C4063)</f>
        <v/>
      </c>
      <c r="B4063">
        <f>'CLZ Pr'!O4063</f>
        <v>0</v>
      </c>
      <c r="C4063" s="14">
        <f>'CLZ Pr'!H4063</f>
        <v>0</v>
      </c>
      <c r="D4063">
        <f>'CLZ Pr'!W4063</f>
        <v>0</v>
      </c>
      <c r="E4063">
        <f>'CLZ Pr'!B4063</f>
        <v>0</v>
      </c>
      <c r="F4063">
        <f>'CLZ Pr'!N4063</f>
        <v>0</v>
      </c>
      <c r="G4063">
        <f>'CLZ Pr'!X4063</f>
        <v>0</v>
      </c>
      <c r="H4063">
        <f>'CLZ Pr'!E4063</f>
        <v>0</v>
      </c>
      <c r="I4063">
        <f>'CLZ Pr'!U4063</f>
        <v>0</v>
      </c>
    </row>
    <row r="4064" spans="1:9">
      <c r="A4064" s="13" t="str">
        <f>IF('CLZ Pr'!C4064 = "", "", 'CLZ Pr'!C4064)</f>
        <v/>
      </c>
      <c r="B4064">
        <f>'CLZ Pr'!O4064</f>
        <v>0</v>
      </c>
      <c r="C4064" s="14">
        <f>'CLZ Pr'!H4064</f>
        <v>0</v>
      </c>
      <c r="D4064">
        <f>'CLZ Pr'!W4064</f>
        <v>0</v>
      </c>
      <c r="E4064">
        <f>'CLZ Pr'!B4064</f>
        <v>0</v>
      </c>
      <c r="F4064">
        <f>'CLZ Pr'!N4064</f>
        <v>0</v>
      </c>
      <c r="G4064">
        <f>'CLZ Pr'!X4064</f>
        <v>0</v>
      </c>
      <c r="H4064">
        <f>'CLZ Pr'!E4064</f>
        <v>0</v>
      </c>
      <c r="I4064">
        <f>'CLZ Pr'!U4064</f>
        <v>0</v>
      </c>
    </row>
    <row r="4065" spans="1:9">
      <c r="A4065" s="13" t="str">
        <f>IF('CLZ Pr'!C4065 = "", "", 'CLZ Pr'!C4065)</f>
        <v/>
      </c>
      <c r="B4065">
        <f>'CLZ Pr'!O4065</f>
        <v>0</v>
      </c>
      <c r="C4065" s="14">
        <f>'CLZ Pr'!H4065</f>
        <v>0</v>
      </c>
      <c r="D4065">
        <f>'CLZ Pr'!W4065</f>
        <v>0</v>
      </c>
      <c r="E4065">
        <f>'CLZ Pr'!B4065</f>
        <v>0</v>
      </c>
      <c r="F4065">
        <f>'CLZ Pr'!N4065</f>
        <v>0</v>
      </c>
      <c r="G4065">
        <f>'CLZ Pr'!X4065</f>
        <v>0</v>
      </c>
      <c r="H4065">
        <f>'CLZ Pr'!E4065</f>
        <v>0</v>
      </c>
      <c r="I4065">
        <f>'CLZ Pr'!U4065</f>
        <v>0</v>
      </c>
    </row>
    <row r="4066" spans="1:9">
      <c r="A4066" s="13" t="str">
        <f>IF('CLZ Pr'!C4066 = "", "", 'CLZ Pr'!C4066)</f>
        <v/>
      </c>
      <c r="B4066">
        <f>'CLZ Pr'!O4066</f>
        <v>0</v>
      </c>
      <c r="C4066" s="14">
        <f>'CLZ Pr'!H4066</f>
        <v>0</v>
      </c>
      <c r="D4066">
        <f>'CLZ Pr'!W4066</f>
        <v>0</v>
      </c>
      <c r="E4066">
        <f>'CLZ Pr'!B4066</f>
        <v>0</v>
      </c>
      <c r="F4066">
        <f>'CLZ Pr'!N4066</f>
        <v>0</v>
      </c>
      <c r="G4066">
        <f>'CLZ Pr'!X4066</f>
        <v>0</v>
      </c>
      <c r="H4066">
        <f>'CLZ Pr'!E4066</f>
        <v>0</v>
      </c>
      <c r="I4066">
        <f>'CLZ Pr'!U4066</f>
        <v>0</v>
      </c>
    </row>
    <row r="4067" spans="1:9">
      <c r="A4067" s="13" t="str">
        <f>IF('CLZ Pr'!C4067 = "", "", 'CLZ Pr'!C4067)</f>
        <v/>
      </c>
      <c r="B4067">
        <f>'CLZ Pr'!O4067</f>
        <v>0</v>
      </c>
      <c r="C4067" s="14">
        <f>'CLZ Pr'!H4067</f>
        <v>0</v>
      </c>
      <c r="D4067">
        <f>'CLZ Pr'!W4067</f>
        <v>0</v>
      </c>
      <c r="E4067">
        <f>'CLZ Pr'!B4067</f>
        <v>0</v>
      </c>
      <c r="F4067">
        <f>'CLZ Pr'!N4067</f>
        <v>0</v>
      </c>
      <c r="G4067">
        <f>'CLZ Pr'!X4067</f>
        <v>0</v>
      </c>
      <c r="H4067">
        <f>'CLZ Pr'!E4067</f>
        <v>0</v>
      </c>
      <c r="I4067">
        <f>'CLZ Pr'!U4067</f>
        <v>0</v>
      </c>
    </row>
    <row r="4068" spans="1:9">
      <c r="A4068" s="13" t="str">
        <f>IF('CLZ Pr'!C4068 = "", "", 'CLZ Pr'!C4068)</f>
        <v/>
      </c>
      <c r="B4068">
        <f>'CLZ Pr'!O4068</f>
        <v>0</v>
      </c>
      <c r="C4068" s="14">
        <f>'CLZ Pr'!H4068</f>
        <v>0</v>
      </c>
      <c r="D4068">
        <f>'CLZ Pr'!W4068</f>
        <v>0</v>
      </c>
      <c r="E4068">
        <f>'CLZ Pr'!B4068</f>
        <v>0</v>
      </c>
      <c r="F4068">
        <f>'CLZ Pr'!N4068</f>
        <v>0</v>
      </c>
      <c r="G4068">
        <f>'CLZ Pr'!X4068</f>
        <v>0</v>
      </c>
      <c r="H4068">
        <f>'CLZ Pr'!E4068</f>
        <v>0</v>
      </c>
      <c r="I4068">
        <f>'CLZ Pr'!U4068</f>
        <v>0</v>
      </c>
    </row>
    <row r="4069" spans="1:9">
      <c r="A4069" s="13" t="str">
        <f>IF('CLZ Pr'!C4069 = "", "", 'CLZ Pr'!C4069)</f>
        <v/>
      </c>
      <c r="B4069">
        <f>'CLZ Pr'!O4069</f>
        <v>0</v>
      </c>
      <c r="C4069" s="14">
        <f>'CLZ Pr'!H4069</f>
        <v>0</v>
      </c>
      <c r="D4069">
        <f>'CLZ Pr'!W4069</f>
        <v>0</v>
      </c>
      <c r="E4069">
        <f>'CLZ Pr'!B4069</f>
        <v>0</v>
      </c>
      <c r="F4069">
        <f>'CLZ Pr'!N4069</f>
        <v>0</v>
      </c>
      <c r="G4069">
        <f>'CLZ Pr'!X4069</f>
        <v>0</v>
      </c>
      <c r="H4069">
        <f>'CLZ Pr'!E4069</f>
        <v>0</v>
      </c>
      <c r="I4069">
        <f>'CLZ Pr'!U4069</f>
        <v>0</v>
      </c>
    </row>
    <row r="4070" spans="1:9">
      <c r="A4070" s="13" t="str">
        <f>IF('CLZ Pr'!C4070 = "", "", 'CLZ Pr'!C4070)</f>
        <v/>
      </c>
      <c r="B4070">
        <f>'CLZ Pr'!O4070</f>
        <v>0</v>
      </c>
      <c r="C4070" s="14">
        <f>'CLZ Pr'!H4070</f>
        <v>0</v>
      </c>
      <c r="D4070">
        <f>'CLZ Pr'!W4070</f>
        <v>0</v>
      </c>
      <c r="E4070">
        <f>'CLZ Pr'!B4070</f>
        <v>0</v>
      </c>
      <c r="F4070">
        <f>'CLZ Pr'!N4070</f>
        <v>0</v>
      </c>
      <c r="G4070">
        <f>'CLZ Pr'!X4070</f>
        <v>0</v>
      </c>
      <c r="H4070">
        <f>'CLZ Pr'!E4070</f>
        <v>0</v>
      </c>
      <c r="I4070">
        <f>'CLZ Pr'!U4070</f>
        <v>0</v>
      </c>
    </row>
    <row r="4071" spans="1:9">
      <c r="A4071" s="13" t="str">
        <f>IF('CLZ Pr'!C4071 = "", "", 'CLZ Pr'!C4071)</f>
        <v/>
      </c>
      <c r="B4071">
        <f>'CLZ Pr'!O4071</f>
        <v>0</v>
      </c>
      <c r="C4071" s="14">
        <f>'CLZ Pr'!H4071</f>
        <v>0</v>
      </c>
      <c r="D4071">
        <f>'CLZ Pr'!W4071</f>
        <v>0</v>
      </c>
      <c r="E4071">
        <f>'CLZ Pr'!B4071</f>
        <v>0</v>
      </c>
      <c r="F4071">
        <f>'CLZ Pr'!N4071</f>
        <v>0</v>
      </c>
      <c r="G4071">
        <f>'CLZ Pr'!X4071</f>
        <v>0</v>
      </c>
      <c r="H4071">
        <f>'CLZ Pr'!E4071</f>
        <v>0</v>
      </c>
      <c r="I4071">
        <f>'CLZ Pr'!U4071</f>
        <v>0</v>
      </c>
    </row>
    <row r="4072" spans="1:9">
      <c r="A4072" s="13" t="str">
        <f>IF('CLZ Pr'!C4072 = "", "", 'CLZ Pr'!C4072)</f>
        <v/>
      </c>
      <c r="B4072">
        <f>'CLZ Pr'!O4072</f>
        <v>0</v>
      </c>
      <c r="C4072" s="14">
        <f>'CLZ Pr'!H4072</f>
        <v>0</v>
      </c>
      <c r="D4072">
        <f>'CLZ Pr'!W4072</f>
        <v>0</v>
      </c>
      <c r="E4072">
        <f>'CLZ Pr'!B4072</f>
        <v>0</v>
      </c>
      <c r="F4072">
        <f>'CLZ Pr'!N4072</f>
        <v>0</v>
      </c>
      <c r="G4072">
        <f>'CLZ Pr'!X4072</f>
        <v>0</v>
      </c>
      <c r="H4072">
        <f>'CLZ Pr'!E4072</f>
        <v>0</v>
      </c>
      <c r="I4072">
        <f>'CLZ Pr'!U4072</f>
        <v>0</v>
      </c>
    </row>
    <row r="4073" spans="1:9">
      <c r="A4073" s="13" t="str">
        <f>IF('CLZ Pr'!C4073 = "", "", 'CLZ Pr'!C4073)</f>
        <v/>
      </c>
      <c r="B4073">
        <f>'CLZ Pr'!O4073</f>
        <v>0</v>
      </c>
      <c r="C4073" s="14">
        <f>'CLZ Pr'!H4073</f>
        <v>0</v>
      </c>
      <c r="D4073">
        <f>'CLZ Pr'!W4073</f>
        <v>0</v>
      </c>
      <c r="E4073">
        <f>'CLZ Pr'!B4073</f>
        <v>0</v>
      </c>
      <c r="F4073">
        <f>'CLZ Pr'!N4073</f>
        <v>0</v>
      </c>
      <c r="G4073">
        <f>'CLZ Pr'!X4073</f>
        <v>0</v>
      </c>
      <c r="H4073">
        <f>'CLZ Pr'!E4073</f>
        <v>0</v>
      </c>
      <c r="I4073">
        <f>'CLZ Pr'!U4073</f>
        <v>0</v>
      </c>
    </row>
    <row r="4074" spans="1:9">
      <c r="A4074" s="13" t="str">
        <f>IF('CLZ Pr'!C4074 = "", "", 'CLZ Pr'!C4074)</f>
        <v/>
      </c>
      <c r="B4074">
        <f>'CLZ Pr'!O4074</f>
        <v>0</v>
      </c>
      <c r="C4074" s="14">
        <f>'CLZ Pr'!H4074</f>
        <v>0</v>
      </c>
      <c r="D4074">
        <f>'CLZ Pr'!W4074</f>
        <v>0</v>
      </c>
      <c r="E4074">
        <f>'CLZ Pr'!B4074</f>
        <v>0</v>
      </c>
      <c r="F4074">
        <f>'CLZ Pr'!N4074</f>
        <v>0</v>
      </c>
      <c r="G4074">
        <f>'CLZ Pr'!X4074</f>
        <v>0</v>
      </c>
      <c r="H4074">
        <f>'CLZ Pr'!E4074</f>
        <v>0</v>
      </c>
      <c r="I4074">
        <f>'CLZ Pr'!U4074</f>
        <v>0</v>
      </c>
    </row>
    <row r="4075" spans="1:9">
      <c r="A4075" s="13" t="str">
        <f>IF('CLZ Pr'!C4075 = "", "", 'CLZ Pr'!C4075)</f>
        <v/>
      </c>
      <c r="B4075">
        <f>'CLZ Pr'!O4075</f>
        <v>0</v>
      </c>
      <c r="C4075" s="14">
        <f>'CLZ Pr'!H4075</f>
        <v>0</v>
      </c>
      <c r="D4075">
        <f>'CLZ Pr'!W4075</f>
        <v>0</v>
      </c>
      <c r="E4075">
        <f>'CLZ Pr'!B4075</f>
        <v>0</v>
      </c>
      <c r="F4075">
        <f>'CLZ Pr'!N4075</f>
        <v>0</v>
      </c>
      <c r="G4075">
        <f>'CLZ Pr'!X4075</f>
        <v>0</v>
      </c>
      <c r="H4075">
        <f>'CLZ Pr'!E4075</f>
        <v>0</v>
      </c>
      <c r="I4075">
        <f>'CLZ Pr'!U4075</f>
        <v>0</v>
      </c>
    </row>
    <row r="4076" spans="1:9">
      <c r="A4076" s="13" t="str">
        <f>IF('CLZ Pr'!C4076 = "", "", 'CLZ Pr'!C4076)</f>
        <v/>
      </c>
      <c r="B4076">
        <f>'CLZ Pr'!O4076</f>
        <v>0</v>
      </c>
      <c r="C4076" s="14">
        <f>'CLZ Pr'!H4076</f>
        <v>0</v>
      </c>
      <c r="D4076">
        <f>'CLZ Pr'!W4076</f>
        <v>0</v>
      </c>
      <c r="E4076">
        <f>'CLZ Pr'!B4076</f>
        <v>0</v>
      </c>
      <c r="F4076">
        <f>'CLZ Pr'!N4076</f>
        <v>0</v>
      </c>
      <c r="G4076">
        <f>'CLZ Pr'!X4076</f>
        <v>0</v>
      </c>
      <c r="H4076">
        <f>'CLZ Pr'!E4076</f>
        <v>0</v>
      </c>
      <c r="I4076">
        <f>'CLZ Pr'!U4076</f>
        <v>0</v>
      </c>
    </row>
    <row r="4077" spans="1:9">
      <c r="A4077" s="13" t="str">
        <f>IF('CLZ Pr'!C4077 = "", "", 'CLZ Pr'!C4077)</f>
        <v/>
      </c>
      <c r="B4077">
        <f>'CLZ Pr'!O4077</f>
        <v>0</v>
      </c>
      <c r="C4077" s="14">
        <f>'CLZ Pr'!H4077</f>
        <v>0</v>
      </c>
      <c r="D4077">
        <f>'CLZ Pr'!W4077</f>
        <v>0</v>
      </c>
      <c r="E4077">
        <f>'CLZ Pr'!B4077</f>
        <v>0</v>
      </c>
      <c r="F4077">
        <f>'CLZ Pr'!N4077</f>
        <v>0</v>
      </c>
      <c r="G4077">
        <f>'CLZ Pr'!X4077</f>
        <v>0</v>
      </c>
      <c r="H4077">
        <f>'CLZ Pr'!E4077</f>
        <v>0</v>
      </c>
      <c r="I4077">
        <f>'CLZ Pr'!U4077</f>
        <v>0</v>
      </c>
    </row>
    <row r="4078" spans="1:9">
      <c r="A4078" s="13" t="str">
        <f>IF('CLZ Pr'!C4078 = "", "", 'CLZ Pr'!C4078)</f>
        <v/>
      </c>
      <c r="B4078">
        <f>'CLZ Pr'!O4078</f>
        <v>0</v>
      </c>
      <c r="C4078" s="14">
        <f>'CLZ Pr'!H4078</f>
        <v>0</v>
      </c>
      <c r="D4078">
        <f>'CLZ Pr'!W4078</f>
        <v>0</v>
      </c>
      <c r="E4078">
        <f>'CLZ Pr'!B4078</f>
        <v>0</v>
      </c>
      <c r="F4078">
        <f>'CLZ Pr'!N4078</f>
        <v>0</v>
      </c>
      <c r="G4078">
        <f>'CLZ Pr'!X4078</f>
        <v>0</v>
      </c>
      <c r="H4078">
        <f>'CLZ Pr'!E4078</f>
        <v>0</v>
      </c>
      <c r="I4078">
        <f>'CLZ Pr'!U4078</f>
        <v>0</v>
      </c>
    </row>
    <row r="4079" spans="1:9">
      <c r="A4079" s="13" t="str">
        <f>IF('CLZ Pr'!C4079 = "", "", 'CLZ Pr'!C4079)</f>
        <v/>
      </c>
      <c r="B4079">
        <f>'CLZ Pr'!O4079</f>
        <v>0</v>
      </c>
      <c r="C4079" s="14">
        <f>'CLZ Pr'!H4079</f>
        <v>0</v>
      </c>
      <c r="D4079">
        <f>'CLZ Pr'!W4079</f>
        <v>0</v>
      </c>
      <c r="E4079">
        <f>'CLZ Pr'!B4079</f>
        <v>0</v>
      </c>
      <c r="F4079">
        <f>'CLZ Pr'!N4079</f>
        <v>0</v>
      </c>
      <c r="G4079">
        <f>'CLZ Pr'!X4079</f>
        <v>0</v>
      </c>
      <c r="H4079">
        <f>'CLZ Pr'!E4079</f>
        <v>0</v>
      </c>
      <c r="I4079">
        <f>'CLZ Pr'!U4079</f>
        <v>0</v>
      </c>
    </row>
    <row r="4080" spans="1:9">
      <c r="A4080" s="13" t="str">
        <f>IF('CLZ Pr'!C4080 = "", "", 'CLZ Pr'!C4080)</f>
        <v/>
      </c>
      <c r="B4080">
        <f>'CLZ Pr'!O4080</f>
        <v>0</v>
      </c>
      <c r="C4080" s="14">
        <f>'CLZ Pr'!H4080</f>
        <v>0</v>
      </c>
      <c r="D4080">
        <f>'CLZ Pr'!W4080</f>
        <v>0</v>
      </c>
      <c r="E4080">
        <f>'CLZ Pr'!B4080</f>
        <v>0</v>
      </c>
      <c r="F4080">
        <f>'CLZ Pr'!N4080</f>
        <v>0</v>
      </c>
      <c r="G4080">
        <f>'CLZ Pr'!X4080</f>
        <v>0</v>
      </c>
      <c r="H4080">
        <f>'CLZ Pr'!E4080</f>
        <v>0</v>
      </c>
      <c r="I4080">
        <f>'CLZ Pr'!U4080</f>
        <v>0</v>
      </c>
    </row>
    <row r="4081" spans="1:9">
      <c r="A4081" s="13" t="str">
        <f>IF('CLZ Pr'!C4081 = "", "", 'CLZ Pr'!C4081)</f>
        <v/>
      </c>
      <c r="B4081">
        <f>'CLZ Pr'!O4081</f>
        <v>0</v>
      </c>
      <c r="C4081" s="14">
        <f>'CLZ Pr'!H4081</f>
        <v>0</v>
      </c>
      <c r="D4081">
        <f>'CLZ Pr'!W4081</f>
        <v>0</v>
      </c>
      <c r="E4081">
        <f>'CLZ Pr'!B4081</f>
        <v>0</v>
      </c>
      <c r="F4081">
        <f>'CLZ Pr'!N4081</f>
        <v>0</v>
      </c>
      <c r="G4081">
        <f>'CLZ Pr'!X4081</f>
        <v>0</v>
      </c>
      <c r="H4081">
        <f>'CLZ Pr'!E4081</f>
        <v>0</v>
      </c>
      <c r="I4081">
        <f>'CLZ Pr'!U4081</f>
        <v>0</v>
      </c>
    </row>
    <row r="4082" spans="1:9">
      <c r="A4082" s="13" t="str">
        <f>IF('CLZ Pr'!C4082 = "", "", 'CLZ Pr'!C4082)</f>
        <v/>
      </c>
      <c r="B4082">
        <f>'CLZ Pr'!O4082</f>
        <v>0</v>
      </c>
      <c r="C4082" s="14">
        <f>'CLZ Pr'!H4082</f>
        <v>0</v>
      </c>
      <c r="D4082">
        <f>'CLZ Pr'!W4082</f>
        <v>0</v>
      </c>
      <c r="E4082">
        <f>'CLZ Pr'!B4082</f>
        <v>0</v>
      </c>
      <c r="F4082">
        <f>'CLZ Pr'!N4082</f>
        <v>0</v>
      </c>
      <c r="G4082">
        <f>'CLZ Pr'!X4082</f>
        <v>0</v>
      </c>
      <c r="H4082">
        <f>'CLZ Pr'!E4082</f>
        <v>0</v>
      </c>
      <c r="I4082">
        <f>'CLZ Pr'!U4082</f>
        <v>0</v>
      </c>
    </row>
    <row r="4083" spans="1:9">
      <c r="A4083" s="13" t="str">
        <f>IF('CLZ Pr'!C4083 = "", "", 'CLZ Pr'!C4083)</f>
        <v/>
      </c>
      <c r="B4083">
        <f>'CLZ Pr'!O4083</f>
        <v>0</v>
      </c>
      <c r="C4083" s="14">
        <f>'CLZ Pr'!H4083</f>
        <v>0</v>
      </c>
      <c r="D4083">
        <f>'CLZ Pr'!W4083</f>
        <v>0</v>
      </c>
      <c r="E4083">
        <f>'CLZ Pr'!B4083</f>
        <v>0</v>
      </c>
      <c r="F4083">
        <f>'CLZ Pr'!N4083</f>
        <v>0</v>
      </c>
      <c r="G4083">
        <f>'CLZ Pr'!X4083</f>
        <v>0</v>
      </c>
      <c r="H4083">
        <f>'CLZ Pr'!E4083</f>
        <v>0</v>
      </c>
      <c r="I4083">
        <f>'CLZ Pr'!U4083</f>
        <v>0</v>
      </c>
    </row>
    <row r="4084" spans="1:9">
      <c r="A4084" s="13" t="str">
        <f>IF('CLZ Pr'!C4084 = "", "", 'CLZ Pr'!C4084)</f>
        <v/>
      </c>
      <c r="B4084">
        <f>'CLZ Pr'!O4084</f>
        <v>0</v>
      </c>
      <c r="C4084" s="14">
        <f>'CLZ Pr'!H4084</f>
        <v>0</v>
      </c>
      <c r="D4084">
        <f>'CLZ Pr'!W4084</f>
        <v>0</v>
      </c>
      <c r="E4084">
        <f>'CLZ Pr'!B4084</f>
        <v>0</v>
      </c>
      <c r="F4084">
        <f>'CLZ Pr'!N4084</f>
        <v>0</v>
      </c>
      <c r="G4084">
        <f>'CLZ Pr'!X4084</f>
        <v>0</v>
      </c>
      <c r="H4084">
        <f>'CLZ Pr'!E4084</f>
        <v>0</v>
      </c>
      <c r="I4084">
        <f>'CLZ Pr'!U4084</f>
        <v>0</v>
      </c>
    </row>
    <row r="4085" spans="1:9">
      <c r="A4085" s="13" t="str">
        <f>IF('CLZ Pr'!C4085 = "", "", 'CLZ Pr'!C4085)</f>
        <v/>
      </c>
      <c r="B4085">
        <f>'CLZ Pr'!O4085</f>
        <v>0</v>
      </c>
      <c r="C4085" s="14">
        <f>'CLZ Pr'!H4085</f>
        <v>0</v>
      </c>
      <c r="D4085">
        <f>'CLZ Pr'!W4085</f>
        <v>0</v>
      </c>
      <c r="E4085">
        <f>'CLZ Pr'!B4085</f>
        <v>0</v>
      </c>
      <c r="F4085">
        <f>'CLZ Pr'!N4085</f>
        <v>0</v>
      </c>
      <c r="G4085">
        <f>'CLZ Pr'!X4085</f>
        <v>0</v>
      </c>
      <c r="H4085">
        <f>'CLZ Pr'!E4085</f>
        <v>0</v>
      </c>
      <c r="I4085">
        <f>'CLZ Pr'!U4085</f>
        <v>0</v>
      </c>
    </row>
    <row r="4086" spans="1:9">
      <c r="A4086" s="13" t="str">
        <f>IF('CLZ Pr'!C4086 = "", "", 'CLZ Pr'!C4086)</f>
        <v/>
      </c>
      <c r="B4086">
        <f>'CLZ Pr'!O4086</f>
        <v>0</v>
      </c>
      <c r="C4086" s="14">
        <f>'CLZ Pr'!H4086</f>
        <v>0</v>
      </c>
      <c r="D4086">
        <f>'CLZ Pr'!W4086</f>
        <v>0</v>
      </c>
      <c r="E4086">
        <f>'CLZ Pr'!B4086</f>
        <v>0</v>
      </c>
      <c r="F4086">
        <f>'CLZ Pr'!N4086</f>
        <v>0</v>
      </c>
      <c r="G4086">
        <f>'CLZ Pr'!X4086</f>
        <v>0</v>
      </c>
      <c r="H4086">
        <f>'CLZ Pr'!E4086</f>
        <v>0</v>
      </c>
      <c r="I4086">
        <f>'CLZ Pr'!U4086</f>
        <v>0</v>
      </c>
    </row>
    <row r="4087" spans="1:9">
      <c r="A4087" s="13" t="str">
        <f>IF('CLZ Pr'!C4087 = "", "", 'CLZ Pr'!C4087)</f>
        <v/>
      </c>
      <c r="B4087">
        <f>'CLZ Pr'!O4087</f>
        <v>0</v>
      </c>
      <c r="C4087" s="14">
        <f>'CLZ Pr'!H4087</f>
        <v>0</v>
      </c>
      <c r="D4087">
        <f>'CLZ Pr'!W4087</f>
        <v>0</v>
      </c>
      <c r="E4087">
        <f>'CLZ Pr'!B4087</f>
        <v>0</v>
      </c>
      <c r="F4087">
        <f>'CLZ Pr'!N4087</f>
        <v>0</v>
      </c>
      <c r="G4087">
        <f>'CLZ Pr'!X4087</f>
        <v>0</v>
      </c>
      <c r="H4087">
        <f>'CLZ Pr'!E4087</f>
        <v>0</v>
      </c>
      <c r="I4087">
        <f>'CLZ Pr'!U4087</f>
        <v>0</v>
      </c>
    </row>
    <row r="4088" spans="1:9">
      <c r="A4088" s="13" t="str">
        <f>IF('CLZ Pr'!C4088 = "", "", 'CLZ Pr'!C4088)</f>
        <v/>
      </c>
      <c r="B4088">
        <f>'CLZ Pr'!O4088</f>
        <v>0</v>
      </c>
      <c r="C4088" s="14">
        <f>'CLZ Pr'!H4088</f>
        <v>0</v>
      </c>
      <c r="D4088">
        <f>'CLZ Pr'!W4088</f>
        <v>0</v>
      </c>
      <c r="E4088">
        <f>'CLZ Pr'!B4088</f>
        <v>0</v>
      </c>
      <c r="F4088">
        <f>'CLZ Pr'!N4088</f>
        <v>0</v>
      </c>
      <c r="G4088">
        <f>'CLZ Pr'!X4088</f>
        <v>0</v>
      </c>
      <c r="H4088">
        <f>'CLZ Pr'!E4088</f>
        <v>0</v>
      </c>
      <c r="I4088">
        <f>'CLZ Pr'!U4088</f>
        <v>0</v>
      </c>
    </row>
    <row r="4089" spans="1:9">
      <c r="A4089" s="13" t="str">
        <f>IF('CLZ Pr'!C4089 = "", "", 'CLZ Pr'!C4089)</f>
        <v/>
      </c>
      <c r="B4089">
        <f>'CLZ Pr'!O4089</f>
        <v>0</v>
      </c>
      <c r="C4089" s="14">
        <f>'CLZ Pr'!H4089</f>
        <v>0</v>
      </c>
      <c r="D4089">
        <f>'CLZ Pr'!W4089</f>
        <v>0</v>
      </c>
      <c r="E4089">
        <f>'CLZ Pr'!B4089</f>
        <v>0</v>
      </c>
      <c r="F4089">
        <f>'CLZ Pr'!N4089</f>
        <v>0</v>
      </c>
      <c r="G4089">
        <f>'CLZ Pr'!X4089</f>
        <v>0</v>
      </c>
      <c r="H4089">
        <f>'CLZ Pr'!E4089</f>
        <v>0</v>
      </c>
      <c r="I4089">
        <f>'CLZ Pr'!U4089</f>
        <v>0</v>
      </c>
    </row>
    <row r="4090" spans="1:9">
      <c r="A4090" s="13" t="str">
        <f>IF('CLZ Pr'!C4090 = "", "", 'CLZ Pr'!C4090)</f>
        <v/>
      </c>
      <c r="B4090">
        <f>'CLZ Pr'!O4090</f>
        <v>0</v>
      </c>
      <c r="C4090" s="14">
        <f>'CLZ Pr'!H4090</f>
        <v>0</v>
      </c>
      <c r="D4090">
        <f>'CLZ Pr'!W4090</f>
        <v>0</v>
      </c>
      <c r="E4090">
        <f>'CLZ Pr'!B4090</f>
        <v>0</v>
      </c>
      <c r="F4090">
        <f>'CLZ Pr'!N4090</f>
        <v>0</v>
      </c>
      <c r="G4090">
        <f>'CLZ Pr'!X4090</f>
        <v>0</v>
      </c>
      <c r="H4090">
        <f>'CLZ Pr'!E4090</f>
        <v>0</v>
      </c>
      <c r="I4090">
        <f>'CLZ Pr'!U4090</f>
        <v>0</v>
      </c>
    </row>
    <row r="4091" spans="1:9">
      <c r="A4091" s="13" t="str">
        <f>IF('CLZ Pr'!C4091 = "", "", 'CLZ Pr'!C4091)</f>
        <v/>
      </c>
      <c r="B4091">
        <f>'CLZ Pr'!O4091</f>
        <v>0</v>
      </c>
      <c r="C4091" s="14">
        <f>'CLZ Pr'!H4091</f>
        <v>0</v>
      </c>
      <c r="D4091">
        <f>'CLZ Pr'!W4091</f>
        <v>0</v>
      </c>
      <c r="E4091">
        <f>'CLZ Pr'!B4091</f>
        <v>0</v>
      </c>
      <c r="F4091">
        <f>'CLZ Pr'!N4091</f>
        <v>0</v>
      </c>
      <c r="G4091">
        <f>'CLZ Pr'!X4091</f>
        <v>0</v>
      </c>
      <c r="H4091">
        <f>'CLZ Pr'!E4091</f>
        <v>0</v>
      </c>
      <c r="I4091">
        <f>'CLZ Pr'!U4091</f>
        <v>0</v>
      </c>
    </row>
    <row r="4092" spans="1:9">
      <c r="A4092" s="13" t="str">
        <f>IF('CLZ Pr'!C4092 = "", "", 'CLZ Pr'!C4092)</f>
        <v/>
      </c>
      <c r="B4092">
        <f>'CLZ Pr'!O4092</f>
        <v>0</v>
      </c>
      <c r="C4092" s="14">
        <f>'CLZ Pr'!H4092</f>
        <v>0</v>
      </c>
      <c r="D4092">
        <f>'CLZ Pr'!W4092</f>
        <v>0</v>
      </c>
      <c r="E4092">
        <f>'CLZ Pr'!B4092</f>
        <v>0</v>
      </c>
      <c r="F4092">
        <f>'CLZ Pr'!N4092</f>
        <v>0</v>
      </c>
      <c r="G4092">
        <f>'CLZ Pr'!X4092</f>
        <v>0</v>
      </c>
      <c r="H4092">
        <f>'CLZ Pr'!E4092</f>
        <v>0</v>
      </c>
      <c r="I4092">
        <f>'CLZ Pr'!U4092</f>
        <v>0</v>
      </c>
    </row>
    <row r="4093" spans="1:9">
      <c r="A4093" s="13" t="str">
        <f>IF('CLZ Pr'!C4093 = "", "", 'CLZ Pr'!C4093)</f>
        <v/>
      </c>
      <c r="B4093">
        <f>'CLZ Pr'!O4093</f>
        <v>0</v>
      </c>
      <c r="C4093" s="14">
        <f>'CLZ Pr'!H4093</f>
        <v>0</v>
      </c>
      <c r="D4093">
        <f>'CLZ Pr'!W4093</f>
        <v>0</v>
      </c>
      <c r="E4093">
        <f>'CLZ Pr'!B4093</f>
        <v>0</v>
      </c>
      <c r="F4093">
        <f>'CLZ Pr'!N4093</f>
        <v>0</v>
      </c>
      <c r="G4093">
        <f>'CLZ Pr'!X4093</f>
        <v>0</v>
      </c>
      <c r="H4093">
        <f>'CLZ Pr'!E4093</f>
        <v>0</v>
      </c>
      <c r="I4093">
        <f>'CLZ Pr'!U4093</f>
        <v>0</v>
      </c>
    </row>
    <row r="4094" spans="1:9">
      <c r="A4094" s="13" t="str">
        <f>IF('CLZ Pr'!C4094 = "", "", 'CLZ Pr'!C4094)</f>
        <v/>
      </c>
      <c r="B4094">
        <f>'CLZ Pr'!O4094</f>
        <v>0</v>
      </c>
      <c r="C4094" s="14">
        <f>'CLZ Pr'!H4094</f>
        <v>0</v>
      </c>
      <c r="D4094">
        <f>'CLZ Pr'!W4094</f>
        <v>0</v>
      </c>
      <c r="E4094">
        <f>'CLZ Pr'!B4094</f>
        <v>0</v>
      </c>
      <c r="F4094">
        <f>'CLZ Pr'!N4094</f>
        <v>0</v>
      </c>
      <c r="G4094">
        <f>'CLZ Pr'!X4094</f>
        <v>0</v>
      </c>
      <c r="H4094">
        <f>'CLZ Pr'!E4094</f>
        <v>0</v>
      </c>
      <c r="I4094">
        <f>'CLZ Pr'!U4094</f>
        <v>0</v>
      </c>
    </row>
    <row r="4095" spans="1:9">
      <c r="A4095" s="13" t="str">
        <f>IF('CLZ Pr'!C4095 = "", "", 'CLZ Pr'!C4095)</f>
        <v/>
      </c>
      <c r="B4095">
        <f>'CLZ Pr'!O4095</f>
        <v>0</v>
      </c>
      <c r="C4095" s="14">
        <f>'CLZ Pr'!H4095</f>
        <v>0</v>
      </c>
      <c r="D4095">
        <f>'CLZ Pr'!W4095</f>
        <v>0</v>
      </c>
      <c r="E4095">
        <f>'CLZ Pr'!B4095</f>
        <v>0</v>
      </c>
      <c r="F4095">
        <f>'CLZ Pr'!N4095</f>
        <v>0</v>
      </c>
      <c r="G4095">
        <f>'CLZ Pr'!X4095</f>
        <v>0</v>
      </c>
      <c r="H4095">
        <f>'CLZ Pr'!E4095</f>
        <v>0</v>
      </c>
      <c r="I4095">
        <f>'CLZ Pr'!U4095</f>
        <v>0</v>
      </c>
    </row>
    <row r="4096" spans="1:9">
      <c r="A4096" s="13" t="str">
        <f>IF('CLZ Pr'!C4096 = "", "", 'CLZ Pr'!C4096)</f>
        <v/>
      </c>
      <c r="B4096">
        <f>'CLZ Pr'!O4096</f>
        <v>0</v>
      </c>
      <c r="C4096" s="14">
        <f>'CLZ Pr'!H4096</f>
        <v>0</v>
      </c>
      <c r="D4096">
        <f>'CLZ Pr'!W4096</f>
        <v>0</v>
      </c>
      <c r="E4096">
        <f>'CLZ Pr'!B4096</f>
        <v>0</v>
      </c>
      <c r="F4096">
        <f>'CLZ Pr'!N4096</f>
        <v>0</v>
      </c>
      <c r="G4096">
        <f>'CLZ Pr'!X4096</f>
        <v>0</v>
      </c>
      <c r="H4096">
        <f>'CLZ Pr'!E4096</f>
        <v>0</v>
      </c>
      <c r="I4096">
        <f>'CLZ Pr'!U4096</f>
        <v>0</v>
      </c>
    </row>
    <row r="4097" spans="1:9">
      <c r="A4097" s="13" t="str">
        <f>IF('CLZ Pr'!C4097 = "", "", 'CLZ Pr'!C4097)</f>
        <v/>
      </c>
      <c r="B4097">
        <f>'CLZ Pr'!O4097</f>
        <v>0</v>
      </c>
      <c r="C4097" s="14">
        <f>'CLZ Pr'!H4097</f>
        <v>0</v>
      </c>
      <c r="D4097">
        <f>'CLZ Pr'!W4097</f>
        <v>0</v>
      </c>
      <c r="E4097">
        <f>'CLZ Pr'!B4097</f>
        <v>0</v>
      </c>
      <c r="F4097">
        <f>'CLZ Pr'!N4097</f>
        <v>0</v>
      </c>
      <c r="G4097">
        <f>'CLZ Pr'!X4097</f>
        <v>0</v>
      </c>
      <c r="H4097">
        <f>'CLZ Pr'!E4097</f>
        <v>0</v>
      </c>
      <c r="I4097">
        <f>'CLZ Pr'!U4097</f>
        <v>0</v>
      </c>
    </row>
    <row r="4098" spans="1:9">
      <c r="A4098" s="13" t="str">
        <f>IF('CLZ Pr'!C4098 = "", "", 'CLZ Pr'!C4098)</f>
        <v/>
      </c>
      <c r="B4098">
        <f>'CLZ Pr'!O4098</f>
        <v>0</v>
      </c>
      <c r="C4098" s="14">
        <f>'CLZ Pr'!H4098</f>
        <v>0</v>
      </c>
      <c r="D4098">
        <f>'CLZ Pr'!W4098</f>
        <v>0</v>
      </c>
      <c r="E4098">
        <f>'CLZ Pr'!B4098</f>
        <v>0</v>
      </c>
      <c r="F4098">
        <f>'CLZ Pr'!N4098</f>
        <v>0</v>
      </c>
      <c r="G4098">
        <f>'CLZ Pr'!X4098</f>
        <v>0</v>
      </c>
      <c r="H4098">
        <f>'CLZ Pr'!E4098</f>
        <v>0</v>
      </c>
      <c r="I4098">
        <f>'CLZ Pr'!U4098</f>
        <v>0</v>
      </c>
    </row>
    <row r="4099" spans="1:9">
      <c r="A4099" s="13" t="str">
        <f>IF('CLZ Pr'!C4099 = "", "", 'CLZ Pr'!C4099)</f>
        <v/>
      </c>
      <c r="B4099">
        <f>'CLZ Pr'!O4099</f>
        <v>0</v>
      </c>
      <c r="C4099" s="14">
        <f>'CLZ Pr'!H4099</f>
        <v>0</v>
      </c>
      <c r="D4099">
        <f>'CLZ Pr'!W4099</f>
        <v>0</v>
      </c>
      <c r="E4099">
        <f>'CLZ Pr'!B4099</f>
        <v>0</v>
      </c>
      <c r="F4099">
        <f>'CLZ Pr'!N4099</f>
        <v>0</v>
      </c>
      <c r="G4099">
        <f>'CLZ Pr'!X4099</f>
        <v>0</v>
      </c>
      <c r="H4099">
        <f>'CLZ Pr'!E4099</f>
        <v>0</v>
      </c>
      <c r="I4099">
        <f>'CLZ Pr'!U4099</f>
        <v>0</v>
      </c>
    </row>
    <row r="4100" spans="1:9">
      <c r="A4100" s="13" t="str">
        <f>IF('CLZ Pr'!C4100 = "", "", 'CLZ Pr'!C4100)</f>
        <v/>
      </c>
      <c r="B4100">
        <f>'CLZ Pr'!O4100</f>
        <v>0</v>
      </c>
      <c r="C4100" s="14">
        <f>'CLZ Pr'!H4100</f>
        <v>0</v>
      </c>
      <c r="D4100">
        <f>'CLZ Pr'!W4100</f>
        <v>0</v>
      </c>
      <c r="E4100">
        <f>'CLZ Pr'!B4100</f>
        <v>0</v>
      </c>
      <c r="F4100">
        <f>'CLZ Pr'!N4100</f>
        <v>0</v>
      </c>
      <c r="G4100">
        <f>'CLZ Pr'!X4100</f>
        <v>0</v>
      </c>
      <c r="H4100">
        <f>'CLZ Pr'!E4100</f>
        <v>0</v>
      </c>
      <c r="I4100">
        <f>'CLZ Pr'!U4100</f>
        <v>0</v>
      </c>
    </row>
    <row r="4101" spans="1:9">
      <c r="A4101" s="13" t="str">
        <f>IF('CLZ Pr'!C4101 = "", "", 'CLZ Pr'!C4101)</f>
        <v/>
      </c>
      <c r="B4101">
        <f>'CLZ Pr'!O4101</f>
        <v>0</v>
      </c>
      <c r="C4101" s="14">
        <f>'CLZ Pr'!H4101</f>
        <v>0</v>
      </c>
      <c r="D4101">
        <f>'CLZ Pr'!W4101</f>
        <v>0</v>
      </c>
      <c r="E4101">
        <f>'CLZ Pr'!B4101</f>
        <v>0</v>
      </c>
      <c r="F4101">
        <f>'CLZ Pr'!N4101</f>
        <v>0</v>
      </c>
      <c r="G4101">
        <f>'CLZ Pr'!X4101</f>
        <v>0</v>
      </c>
      <c r="H4101">
        <f>'CLZ Pr'!E4101</f>
        <v>0</v>
      </c>
      <c r="I4101">
        <f>'CLZ Pr'!U4101</f>
        <v>0</v>
      </c>
    </row>
    <row r="4102" spans="1:9">
      <c r="A4102" s="13" t="str">
        <f>IF('CLZ Pr'!C4102 = "", "", 'CLZ Pr'!C4102)</f>
        <v/>
      </c>
      <c r="B4102">
        <f>'CLZ Pr'!O4102</f>
        <v>0</v>
      </c>
      <c r="C4102" s="14">
        <f>'CLZ Pr'!H4102</f>
        <v>0</v>
      </c>
      <c r="D4102">
        <f>'CLZ Pr'!W4102</f>
        <v>0</v>
      </c>
      <c r="E4102">
        <f>'CLZ Pr'!B4102</f>
        <v>0</v>
      </c>
      <c r="F4102">
        <f>'CLZ Pr'!N4102</f>
        <v>0</v>
      </c>
      <c r="G4102">
        <f>'CLZ Pr'!X4102</f>
        <v>0</v>
      </c>
      <c r="H4102">
        <f>'CLZ Pr'!E4102</f>
        <v>0</v>
      </c>
      <c r="I4102">
        <f>'CLZ Pr'!U4102</f>
        <v>0</v>
      </c>
    </row>
    <row r="4103" spans="1:9">
      <c r="A4103" s="13" t="str">
        <f>IF('CLZ Pr'!C4103 = "", "", 'CLZ Pr'!C4103)</f>
        <v/>
      </c>
      <c r="B4103">
        <f>'CLZ Pr'!O4103</f>
        <v>0</v>
      </c>
      <c r="C4103" s="14">
        <f>'CLZ Pr'!H4103</f>
        <v>0</v>
      </c>
      <c r="D4103">
        <f>'CLZ Pr'!W4103</f>
        <v>0</v>
      </c>
      <c r="E4103">
        <f>'CLZ Pr'!B4103</f>
        <v>0</v>
      </c>
      <c r="F4103">
        <f>'CLZ Pr'!N4103</f>
        <v>0</v>
      </c>
      <c r="G4103">
        <f>'CLZ Pr'!X4103</f>
        <v>0</v>
      </c>
      <c r="H4103">
        <f>'CLZ Pr'!E4103</f>
        <v>0</v>
      </c>
      <c r="I4103">
        <f>'CLZ Pr'!U4103</f>
        <v>0</v>
      </c>
    </row>
    <row r="4104" spans="1:9">
      <c r="A4104" s="13" t="str">
        <f>IF('CLZ Pr'!C4104 = "", "", 'CLZ Pr'!C4104)</f>
        <v/>
      </c>
      <c r="B4104">
        <f>'CLZ Pr'!O4104</f>
        <v>0</v>
      </c>
      <c r="C4104" s="14">
        <f>'CLZ Pr'!H4104</f>
        <v>0</v>
      </c>
      <c r="D4104">
        <f>'CLZ Pr'!W4104</f>
        <v>0</v>
      </c>
      <c r="E4104">
        <f>'CLZ Pr'!B4104</f>
        <v>0</v>
      </c>
      <c r="F4104">
        <f>'CLZ Pr'!N4104</f>
        <v>0</v>
      </c>
      <c r="G4104">
        <f>'CLZ Pr'!X4104</f>
        <v>0</v>
      </c>
      <c r="H4104">
        <f>'CLZ Pr'!E4104</f>
        <v>0</v>
      </c>
      <c r="I4104">
        <f>'CLZ Pr'!U4104</f>
        <v>0</v>
      </c>
    </row>
    <row r="4105" spans="1:9">
      <c r="A4105" s="13" t="str">
        <f>IF('CLZ Pr'!C4105 = "", "", 'CLZ Pr'!C4105)</f>
        <v/>
      </c>
      <c r="B4105">
        <f>'CLZ Pr'!O4105</f>
        <v>0</v>
      </c>
      <c r="C4105" s="14">
        <f>'CLZ Pr'!H4105</f>
        <v>0</v>
      </c>
      <c r="D4105">
        <f>'CLZ Pr'!W4105</f>
        <v>0</v>
      </c>
      <c r="E4105">
        <f>'CLZ Pr'!B4105</f>
        <v>0</v>
      </c>
      <c r="F4105">
        <f>'CLZ Pr'!N4105</f>
        <v>0</v>
      </c>
      <c r="G4105">
        <f>'CLZ Pr'!X4105</f>
        <v>0</v>
      </c>
      <c r="H4105">
        <f>'CLZ Pr'!E4105</f>
        <v>0</v>
      </c>
      <c r="I4105">
        <f>'CLZ Pr'!U4105</f>
        <v>0</v>
      </c>
    </row>
    <row r="4106" spans="1:9">
      <c r="A4106" s="13" t="str">
        <f>IF('CLZ Pr'!C4106 = "", "", 'CLZ Pr'!C4106)</f>
        <v/>
      </c>
      <c r="B4106">
        <f>'CLZ Pr'!O4106</f>
        <v>0</v>
      </c>
      <c r="C4106" s="14">
        <f>'CLZ Pr'!H4106</f>
        <v>0</v>
      </c>
      <c r="D4106">
        <f>'CLZ Pr'!W4106</f>
        <v>0</v>
      </c>
      <c r="E4106">
        <f>'CLZ Pr'!B4106</f>
        <v>0</v>
      </c>
      <c r="F4106">
        <f>'CLZ Pr'!N4106</f>
        <v>0</v>
      </c>
      <c r="G4106">
        <f>'CLZ Pr'!X4106</f>
        <v>0</v>
      </c>
      <c r="H4106">
        <f>'CLZ Pr'!E4106</f>
        <v>0</v>
      </c>
      <c r="I4106">
        <f>'CLZ Pr'!U4106</f>
        <v>0</v>
      </c>
    </row>
    <row r="4107" spans="1:9">
      <c r="A4107" s="13" t="str">
        <f>IF('CLZ Pr'!C4107 = "", "", 'CLZ Pr'!C4107)</f>
        <v/>
      </c>
      <c r="B4107">
        <f>'CLZ Pr'!O4107</f>
        <v>0</v>
      </c>
      <c r="C4107" s="14">
        <f>'CLZ Pr'!H4107</f>
        <v>0</v>
      </c>
      <c r="D4107">
        <f>'CLZ Pr'!W4107</f>
        <v>0</v>
      </c>
      <c r="E4107">
        <f>'CLZ Pr'!B4107</f>
        <v>0</v>
      </c>
      <c r="F4107">
        <f>'CLZ Pr'!N4107</f>
        <v>0</v>
      </c>
      <c r="G4107">
        <f>'CLZ Pr'!X4107</f>
        <v>0</v>
      </c>
      <c r="H4107">
        <f>'CLZ Pr'!E4107</f>
        <v>0</v>
      </c>
      <c r="I4107">
        <f>'CLZ Pr'!U4107</f>
        <v>0</v>
      </c>
    </row>
    <row r="4108" spans="1:9">
      <c r="A4108" s="13" t="str">
        <f>IF('CLZ Pr'!C4108 = "", "", 'CLZ Pr'!C4108)</f>
        <v/>
      </c>
      <c r="B4108">
        <f>'CLZ Pr'!O4108</f>
        <v>0</v>
      </c>
      <c r="C4108" s="14">
        <f>'CLZ Pr'!H4108</f>
        <v>0</v>
      </c>
      <c r="D4108">
        <f>'CLZ Pr'!W4108</f>
        <v>0</v>
      </c>
      <c r="E4108">
        <f>'CLZ Pr'!B4108</f>
        <v>0</v>
      </c>
      <c r="F4108">
        <f>'CLZ Pr'!N4108</f>
        <v>0</v>
      </c>
      <c r="G4108">
        <f>'CLZ Pr'!X4108</f>
        <v>0</v>
      </c>
      <c r="H4108">
        <f>'CLZ Pr'!E4108</f>
        <v>0</v>
      </c>
      <c r="I4108">
        <f>'CLZ Pr'!U4108</f>
        <v>0</v>
      </c>
    </row>
    <row r="4109" spans="1:9">
      <c r="A4109" s="13" t="str">
        <f>IF('CLZ Pr'!C4109 = "", "", 'CLZ Pr'!C4109)</f>
        <v/>
      </c>
      <c r="B4109">
        <f>'CLZ Pr'!O4109</f>
        <v>0</v>
      </c>
      <c r="C4109" s="14">
        <f>'CLZ Pr'!H4109</f>
        <v>0</v>
      </c>
      <c r="D4109">
        <f>'CLZ Pr'!W4109</f>
        <v>0</v>
      </c>
      <c r="E4109">
        <f>'CLZ Pr'!B4109</f>
        <v>0</v>
      </c>
      <c r="F4109">
        <f>'CLZ Pr'!N4109</f>
        <v>0</v>
      </c>
      <c r="G4109">
        <f>'CLZ Pr'!X4109</f>
        <v>0</v>
      </c>
      <c r="H4109">
        <f>'CLZ Pr'!E4109</f>
        <v>0</v>
      </c>
      <c r="I4109">
        <f>'CLZ Pr'!U4109</f>
        <v>0</v>
      </c>
    </row>
    <row r="4110" spans="1:9">
      <c r="A4110" s="13" t="str">
        <f>IF('CLZ Pr'!C4110 = "", "", 'CLZ Pr'!C4110)</f>
        <v/>
      </c>
      <c r="B4110">
        <f>'CLZ Pr'!O4110</f>
        <v>0</v>
      </c>
      <c r="C4110" s="14">
        <f>'CLZ Pr'!H4110</f>
        <v>0</v>
      </c>
      <c r="D4110">
        <f>'CLZ Pr'!W4110</f>
        <v>0</v>
      </c>
      <c r="E4110">
        <f>'CLZ Pr'!B4110</f>
        <v>0</v>
      </c>
      <c r="F4110">
        <f>'CLZ Pr'!N4110</f>
        <v>0</v>
      </c>
      <c r="G4110">
        <f>'CLZ Pr'!X4110</f>
        <v>0</v>
      </c>
      <c r="H4110">
        <f>'CLZ Pr'!E4110</f>
        <v>0</v>
      </c>
      <c r="I4110">
        <f>'CLZ Pr'!U4110</f>
        <v>0</v>
      </c>
    </row>
    <row r="4111" spans="1:9">
      <c r="A4111" s="13" t="str">
        <f>IF('CLZ Pr'!C4111 = "", "", 'CLZ Pr'!C4111)</f>
        <v/>
      </c>
      <c r="B4111">
        <f>'CLZ Pr'!O4111</f>
        <v>0</v>
      </c>
      <c r="C4111" s="14">
        <f>'CLZ Pr'!H4111</f>
        <v>0</v>
      </c>
      <c r="D4111">
        <f>'CLZ Pr'!W4111</f>
        <v>0</v>
      </c>
      <c r="E4111">
        <f>'CLZ Pr'!B4111</f>
        <v>0</v>
      </c>
      <c r="F4111">
        <f>'CLZ Pr'!N4111</f>
        <v>0</v>
      </c>
      <c r="G4111">
        <f>'CLZ Pr'!X4111</f>
        <v>0</v>
      </c>
      <c r="H4111">
        <f>'CLZ Pr'!E4111</f>
        <v>0</v>
      </c>
      <c r="I4111">
        <f>'CLZ Pr'!U4111</f>
        <v>0</v>
      </c>
    </row>
    <row r="4112" spans="1:9">
      <c r="A4112" s="13" t="str">
        <f>IF('CLZ Pr'!C4112 = "", "", 'CLZ Pr'!C4112)</f>
        <v/>
      </c>
      <c r="B4112">
        <f>'CLZ Pr'!O4112</f>
        <v>0</v>
      </c>
      <c r="C4112" s="14">
        <f>'CLZ Pr'!H4112</f>
        <v>0</v>
      </c>
      <c r="D4112">
        <f>'CLZ Pr'!W4112</f>
        <v>0</v>
      </c>
      <c r="E4112">
        <f>'CLZ Pr'!B4112</f>
        <v>0</v>
      </c>
      <c r="F4112">
        <f>'CLZ Pr'!N4112</f>
        <v>0</v>
      </c>
      <c r="G4112">
        <f>'CLZ Pr'!X4112</f>
        <v>0</v>
      </c>
      <c r="H4112">
        <f>'CLZ Pr'!E4112</f>
        <v>0</v>
      </c>
      <c r="I4112">
        <f>'CLZ Pr'!U4112</f>
        <v>0</v>
      </c>
    </row>
    <row r="4113" spans="1:9">
      <c r="A4113" s="13" t="str">
        <f>IF('CLZ Pr'!C4113 = "", "", 'CLZ Pr'!C4113)</f>
        <v/>
      </c>
      <c r="B4113">
        <f>'CLZ Pr'!O4113</f>
        <v>0</v>
      </c>
      <c r="C4113" s="14">
        <f>'CLZ Pr'!H4113</f>
        <v>0</v>
      </c>
      <c r="D4113">
        <f>'CLZ Pr'!W4113</f>
        <v>0</v>
      </c>
      <c r="E4113">
        <f>'CLZ Pr'!B4113</f>
        <v>0</v>
      </c>
      <c r="F4113">
        <f>'CLZ Pr'!N4113</f>
        <v>0</v>
      </c>
      <c r="G4113">
        <f>'CLZ Pr'!X4113</f>
        <v>0</v>
      </c>
      <c r="H4113">
        <f>'CLZ Pr'!E4113</f>
        <v>0</v>
      </c>
      <c r="I4113">
        <f>'CLZ Pr'!U4113</f>
        <v>0</v>
      </c>
    </row>
    <row r="4114" spans="1:9">
      <c r="A4114" s="13" t="str">
        <f>IF('CLZ Pr'!C4114 = "", "", 'CLZ Pr'!C4114)</f>
        <v/>
      </c>
      <c r="B4114">
        <f>'CLZ Pr'!O4114</f>
        <v>0</v>
      </c>
      <c r="C4114" s="14">
        <f>'CLZ Pr'!H4114</f>
        <v>0</v>
      </c>
      <c r="D4114">
        <f>'CLZ Pr'!W4114</f>
        <v>0</v>
      </c>
      <c r="E4114">
        <f>'CLZ Pr'!B4114</f>
        <v>0</v>
      </c>
      <c r="F4114">
        <f>'CLZ Pr'!N4114</f>
        <v>0</v>
      </c>
      <c r="G4114">
        <f>'CLZ Pr'!X4114</f>
        <v>0</v>
      </c>
      <c r="H4114">
        <f>'CLZ Pr'!E4114</f>
        <v>0</v>
      </c>
      <c r="I4114">
        <f>'CLZ Pr'!U4114</f>
        <v>0</v>
      </c>
    </row>
    <row r="4115" spans="1:9">
      <c r="A4115" s="13" t="str">
        <f>IF('CLZ Pr'!C4115 = "", "", 'CLZ Pr'!C4115)</f>
        <v/>
      </c>
      <c r="B4115">
        <f>'CLZ Pr'!O4115</f>
        <v>0</v>
      </c>
      <c r="C4115" s="14">
        <f>'CLZ Pr'!H4115</f>
        <v>0</v>
      </c>
      <c r="D4115">
        <f>'CLZ Pr'!W4115</f>
        <v>0</v>
      </c>
      <c r="E4115">
        <f>'CLZ Pr'!B4115</f>
        <v>0</v>
      </c>
      <c r="F4115">
        <f>'CLZ Pr'!N4115</f>
        <v>0</v>
      </c>
      <c r="G4115">
        <f>'CLZ Pr'!X4115</f>
        <v>0</v>
      </c>
      <c r="H4115">
        <f>'CLZ Pr'!E4115</f>
        <v>0</v>
      </c>
      <c r="I4115">
        <f>'CLZ Pr'!U4115</f>
        <v>0</v>
      </c>
    </row>
    <row r="4116" spans="1:9">
      <c r="A4116" s="13" t="str">
        <f>IF('CLZ Pr'!C4116 = "", "", 'CLZ Pr'!C4116)</f>
        <v/>
      </c>
      <c r="B4116">
        <f>'CLZ Pr'!O4116</f>
        <v>0</v>
      </c>
      <c r="C4116" s="14">
        <f>'CLZ Pr'!H4116</f>
        <v>0</v>
      </c>
      <c r="D4116">
        <f>'CLZ Pr'!W4116</f>
        <v>0</v>
      </c>
      <c r="E4116">
        <f>'CLZ Pr'!B4116</f>
        <v>0</v>
      </c>
      <c r="F4116">
        <f>'CLZ Pr'!N4116</f>
        <v>0</v>
      </c>
      <c r="G4116">
        <f>'CLZ Pr'!X4116</f>
        <v>0</v>
      </c>
      <c r="H4116">
        <f>'CLZ Pr'!E4116</f>
        <v>0</v>
      </c>
      <c r="I4116">
        <f>'CLZ Pr'!U4116</f>
        <v>0</v>
      </c>
    </row>
    <row r="4117" spans="1:9">
      <c r="A4117" s="13" t="str">
        <f>IF('CLZ Pr'!C4117 = "", "", 'CLZ Pr'!C4117)</f>
        <v/>
      </c>
      <c r="B4117">
        <f>'CLZ Pr'!O4117</f>
        <v>0</v>
      </c>
      <c r="C4117" s="14">
        <f>'CLZ Pr'!H4117</f>
        <v>0</v>
      </c>
      <c r="D4117">
        <f>'CLZ Pr'!W4117</f>
        <v>0</v>
      </c>
      <c r="E4117">
        <f>'CLZ Pr'!B4117</f>
        <v>0</v>
      </c>
      <c r="F4117">
        <f>'CLZ Pr'!N4117</f>
        <v>0</v>
      </c>
      <c r="G4117">
        <f>'CLZ Pr'!X4117</f>
        <v>0</v>
      </c>
      <c r="H4117">
        <f>'CLZ Pr'!E4117</f>
        <v>0</v>
      </c>
      <c r="I4117">
        <f>'CLZ Pr'!U4117</f>
        <v>0</v>
      </c>
    </row>
    <row r="4118" spans="1:9">
      <c r="A4118" s="13" t="str">
        <f>IF('CLZ Pr'!C4118 = "", "", 'CLZ Pr'!C4118)</f>
        <v/>
      </c>
      <c r="B4118">
        <f>'CLZ Pr'!O4118</f>
        <v>0</v>
      </c>
      <c r="C4118" s="14">
        <f>'CLZ Pr'!H4118</f>
        <v>0</v>
      </c>
      <c r="D4118">
        <f>'CLZ Pr'!W4118</f>
        <v>0</v>
      </c>
      <c r="E4118">
        <f>'CLZ Pr'!B4118</f>
        <v>0</v>
      </c>
      <c r="F4118">
        <f>'CLZ Pr'!N4118</f>
        <v>0</v>
      </c>
      <c r="G4118">
        <f>'CLZ Pr'!X4118</f>
        <v>0</v>
      </c>
      <c r="H4118">
        <f>'CLZ Pr'!E4118</f>
        <v>0</v>
      </c>
      <c r="I4118">
        <f>'CLZ Pr'!U4118</f>
        <v>0</v>
      </c>
    </row>
    <row r="4119" spans="1:9">
      <c r="A4119" s="13" t="str">
        <f>IF('CLZ Pr'!C4119 = "", "", 'CLZ Pr'!C4119)</f>
        <v/>
      </c>
      <c r="B4119">
        <f>'CLZ Pr'!O4119</f>
        <v>0</v>
      </c>
      <c r="C4119" s="14">
        <f>'CLZ Pr'!H4119</f>
        <v>0</v>
      </c>
      <c r="D4119">
        <f>'CLZ Pr'!W4119</f>
        <v>0</v>
      </c>
      <c r="E4119">
        <f>'CLZ Pr'!B4119</f>
        <v>0</v>
      </c>
      <c r="F4119">
        <f>'CLZ Pr'!N4119</f>
        <v>0</v>
      </c>
      <c r="G4119">
        <f>'CLZ Pr'!X4119</f>
        <v>0</v>
      </c>
      <c r="H4119">
        <f>'CLZ Pr'!E4119</f>
        <v>0</v>
      </c>
      <c r="I4119">
        <f>'CLZ Pr'!U4119</f>
        <v>0</v>
      </c>
    </row>
    <row r="4120" spans="1:9">
      <c r="A4120" s="13" t="str">
        <f>IF('CLZ Pr'!C4120 = "", "", 'CLZ Pr'!C4120)</f>
        <v/>
      </c>
      <c r="B4120">
        <f>'CLZ Pr'!O4120</f>
        <v>0</v>
      </c>
      <c r="C4120" s="14">
        <f>'CLZ Pr'!H4120</f>
        <v>0</v>
      </c>
      <c r="D4120">
        <f>'CLZ Pr'!W4120</f>
        <v>0</v>
      </c>
      <c r="E4120">
        <f>'CLZ Pr'!B4120</f>
        <v>0</v>
      </c>
      <c r="F4120">
        <f>'CLZ Pr'!N4120</f>
        <v>0</v>
      </c>
      <c r="G4120">
        <f>'CLZ Pr'!X4120</f>
        <v>0</v>
      </c>
      <c r="H4120">
        <f>'CLZ Pr'!E4120</f>
        <v>0</v>
      </c>
      <c r="I4120">
        <f>'CLZ Pr'!U4120</f>
        <v>0</v>
      </c>
    </row>
    <row r="4121" spans="1:9">
      <c r="A4121" s="13" t="str">
        <f>IF('CLZ Pr'!C4121 = "", "", 'CLZ Pr'!C4121)</f>
        <v/>
      </c>
      <c r="B4121">
        <f>'CLZ Pr'!O4121</f>
        <v>0</v>
      </c>
      <c r="C4121" s="14">
        <f>'CLZ Pr'!H4121</f>
        <v>0</v>
      </c>
      <c r="D4121">
        <f>'CLZ Pr'!W4121</f>
        <v>0</v>
      </c>
      <c r="E4121">
        <f>'CLZ Pr'!B4121</f>
        <v>0</v>
      </c>
      <c r="F4121">
        <f>'CLZ Pr'!N4121</f>
        <v>0</v>
      </c>
      <c r="G4121">
        <f>'CLZ Pr'!X4121</f>
        <v>0</v>
      </c>
      <c r="H4121">
        <f>'CLZ Pr'!E4121</f>
        <v>0</v>
      </c>
      <c r="I4121">
        <f>'CLZ Pr'!U4121</f>
        <v>0</v>
      </c>
    </row>
    <row r="4122" spans="1:9">
      <c r="A4122" s="13" t="str">
        <f>IF('CLZ Pr'!C4122 = "", "", 'CLZ Pr'!C4122)</f>
        <v/>
      </c>
      <c r="B4122">
        <f>'CLZ Pr'!O4122</f>
        <v>0</v>
      </c>
      <c r="C4122" s="14">
        <f>'CLZ Pr'!H4122</f>
        <v>0</v>
      </c>
      <c r="D4122">
        <f>'CLZ Pr'!W4122</f>
        <v>0</v>
      </c>
      <c r="E4122">
        <f>'CLZ Pr'!B4122</f>
        <v>0</v>
      </c>
      <c r="F4122">
        <f>'CLZ Pr'!N4122</f>
        <v>0</v>
      </c>
      <c r="G4122">
        <f>'CLZ Pr'!X4122</f>
        <v>0</v>
      </c>
      <c r="H4122">
        <f>'CLZ Pr'!E4122</f>
        <v>0</v>
      </c>
      <c r="I4122">
        <f>'CLZ Pr'!U4122</f>
        <v>0</v>
      </c>
    </row>
    <row r="4123" spans="1:9">
      <c r="A4123" s="13" t="str">
        <f>IF('CLZ Pr'!C4123 = "", "", 'CLZ Pr'!C4123)</f>
        <v/>
      </c>
      <c r="B4123">
        <f>'CLZ Pr'!O4123</f>
        <v>0</v>
      </c>
      <c r="C4123" s="14">
        <f>'CLZ Pr'!H4123</f>
        <v>0</v>
      </c>
      <c r="D4123">
        <f>'CLZ Pr'!W4123</f>
        <v>0</v>
      </c>
      <c r="E4123">
        <f>'CLZ Pr'!B4123</f>
        <v>0</v>
      </c>
      <c r="F4123">
        <f>'CLZ Pr'!N4123</f>
        <v>0</v>
      </c>
      <c r="G4123">
        <f>'CLZ Pr'!X4123</f>
        <v>0</v>
      </c>
      <c r="H4123">
        <f>'CLZ Pr'!E4123</f>
        <v>0</v>
      </c>
      <c r="I4123">
        <f>'CLZ Pr'!U4123</f>
        <v>0</v>
      </c>
    </row>
    <row r="4124" spans="1:9">
      <c r="A4124" s="13" t="str">
        <f>IF('CLZ Pr'!C4124 = "", "", 'CLZ Pr'!C4124)</f>
        <v/>
      </c>
      <c r="B4124">
        <f>'CLZ Pr'!O4124</f>
        <v>0</v>
      </c>
      <c r="C4124" s="14">
        <f>'CLZ Pr'!H4124</f>
        <v>0</v>
      </c>
      <c r="D4124">
        <f>'CLZ Pr'!W4124</f>
        <v>0</v>
      </c>
      <c r="E4124">
        <f>'CLZ Pr'!B4124</f>
        <v>0</v>
      </c>
      <c r="F4124">
        <f>'CLZ Pr'!N4124</f>
        <v>0</v>
      </c>
      <c r="G4124">
        <f>'CLZ Pr'!X4124</f>
        <v>0</v>
      </c>
      <c r="H4124">
        <f>'CLZ Pr'!E4124</f>
        <v>0</v>
      </c>
      <c r="I4124">
        <f>'CLZ Pr'!U4124</f>
        <v>0</v>
      </c>
    </row>
    <row r="4125" spans="1:9">
      <c r="A4125" s="13" t="str">
        <f>IF('CLZ Pr'!C4125 = "", "", 'CLZ Pr'!C4125)</f>
        <v/>
      </c>
      <c r="B4125">
        <f>'CLZ Pr'!O4125</f>
        <v>0</v>
      </c>
      <c r="C4125" s="14">
        <f>'CLZ Pr'!H4125</f>
        <v>0</v>
      </c>
      <c r="D4125">
        <f>'CLZ Pr'!W4125</f>
        <v>0</v>
      </c>
      <c r="E4125">
        <f>'CLZ Pr'!B4125</f>
        <v>0</v>
      </c>
      <c r="F4125">
        <f>'CLZ Pr'!N4125</f>
        <v>0</v>
      </c>
      <c r="G4125">
        <f>'CLZ Pr'!X4125</f>
        <v>0</v>
      </c>
      <c r="H4125">
        <f>'CLZ Pr'!E4125</f>
        <v>0</v>
      </c>
      <c r="I4125">
        <f>'CLZ Pr'!U4125</f>
        <v>0</v>
      </c>
    </row>
    <row r="4126" spans="1:9">
      <c r="A4126" s="13" t="str">
        <f>IF('CLZ Pr'!C4126 = "", "", 'CLZ Pr'!C4126)</f>
        <v/>
      </c>
      <c r="B4126">
        <f>'CLZ Pr'!O4126</f>
        <v>0</v>
      </c>
      <c r="C4126" s="14">
        <f>'CLZ Pr'!H4126</f>
        <v>0</v>
      </c>
      <c r="D4126">
        <f>'CLZ Pr'!W4126</f>
        <v>0</v>
      </c>
      <c r="E4126">
        <f>'CLZ Pr'!B4126</f>
        <v>0</v>
      </c>
      <c r="F4126">
        <f>'CLZ Pr'!N4126</f>
        <v>0</v>
      </c>
      <c r="G4126">
        <f>'CLZ Pr'!X4126</f>
        <v>0</v>
      </c>
      <c r="H4126">
        <f>'CLZ Pr'!E4126</f>
        <v>0</v>
      </c>
      <c r="I4126">
        <f>'CLZ Pr'!U4126</f>
        <v>0</v>
      </c>
    </row>
    <row r="4127" spans="1:9">
      <c r="A4127" s="13" t="str">
        <f>IF('CLZ Pr'!C4127 = "", "", 'CLZ Pr'!C4127)</f>
        <v/>
      </c>
      <c r="B4127">
        <f>'CLZ Pr'!O4127</f>
        <v>0</v>
      </c>
      <c r="C4127" s="14">
        <f>'CLZ Pr'!H4127</f>
        <v>0</v>
      </c>
      <c r="D4127">
        <f>'CLZ Pr'!W4127</f>
        <v>0</v>
      </c>
      <c r="E4127">
        <f>'CLZ Pr'!B4127</f>
        <v>0</v>
      </c>
      <c r="F4127">
        <f>'CLZ Pr'!N4127</f>
        <v>0</v>
      </c>
      <c r="G4127">
        <f>'CLZ Pr'!X4127</f>
        <v>0</v>
      </c>
      <c r="H4127">
        <f>'CLZ Pr'!E4127</f>
        <v>0</v>
      </c>
      <c r="I4127">
        <f>'CLZ Pr'!U4127</f>
        <v>0</v>
      </c>
    </row>
    <row r="4128" spans="1:9">
      <c r="A4128" s="13" t="str">
        <f>IF('CLZ Pr'!C4128 = "", "", 'CLZ Pr'!C4128)</f>
        <v/>
      </c>
      <c r="B4128">
        <f>'CLZ Pr'!O4128</f>
        <v>0</v>
      </c>
      <c r="C4128" s="14">
        <f>'CLZ Pr'!H4128</f>
        <v>0</v>
      </c>
      <c r="D4128">
        <f>'CLZ Pr'!W4128</f>
        <v>0</v>
      </c>
      <c r="E4128">
        <f>'CLZ Pr'!B4128</f>
        <v>0</v>
      </c>
      <c r="F4128">
        <f>'CLZ Pr'!N4128</f>
        <v>0</v>
      </c>
      <c r="G4128">
        <f>'CLZ Pr'!X4128</f>
        <v>0</v>
      </c>
      <c r="H4128">
        <f>'CLZ Pr'!E4128</f>
        <v>0</v>
      </c>
      <c r="I4128">
        <f>'CLZ Pr'!U4128</f>
        <v>0</v>
      </c>
    </row>
    <row r="4129" spans="1:9">
      <c r="A4129" s="13" t="str">
        <f>IF('CLZ Pr'!C4129 = "", "", 'CLZ Pr'!C4129)</f>
        <v/>
      </c>
      <c r="B4129">
        <f>'CLZ Pr'!O4129</f>
        <v>0</v>
      </c>
      <c r="C4129" s="14">
        <f>'CLZ Pr'!H4129</f>
        <v>0</v>
      </c>
      <c r="D4129">
        <f>'CLZ Pr'!W4129</f>
        <v>0</v>
      </c>
      <c r="E4129">
        <f>'CLZ Pr'!B4129</f>
        <v>0</v>
      </c>
      <c r="F4129">
        <f>'CLZ Pr'!N4129</f>
        <v>0</v>
      </c>
      <c r="G4129">
        <f>'CLZ Pr'!X4129</f>
        <v>0</v>
      </c>
      <c r="H4129">
        <f>'CLZ Pr'!E4129</f>
        <v>0</v>
      </c>
      <c r="I4129">
        <f>'CLZ Pr'!U4129</f>
        <v>0</v>
      </c>
    </row>
    <row r="4130" spans="1:9">
      <c r="A4130" s="13" t="str">
        <f>IF('CLZ Pr'!C4130 = "", "", 'CLZ Pr'!C4130)</f>
        <v/>
      </c>
      <c r="B4130">
        <f>'CLZ Pr'!O4130</f>
        <v>0</v>
      </c>
      <c r="C4130" s="14">
        <f>'CLZ Pr'!H4130</f>
        <v>0</v>
      </c>
      <c r="D4130">
        <f>'CLZ Pr'!W4130</f>
        <v>0</v>
      </c>
      <c r="E4130">
        <f>'CLZ Pr'!B4130</f>
        <v>0</v>
      </c>
      <c r="F4130">
        <f>'CLZ Pr'!N4130</f>
        <v>0</v>
      </c>
      <c r="G4130">
        <f>'CLZ Pr'!X4130</f>
        <v>0</v>
      </c>
      <c r="H4130">
        <f>'CLZ Pr'!E4130</f>
        <v>0</v>
      </c>
      <c r="I4130">
        <f>'CLZ Pr'!U4130</f>
        <v>0</v>
      </c>
    </row>
    <row r="4131" spans="1:9">
      <c r="A4131" s="13" t="str">
        <f>IF('CLZ Pr'!C4131 = "", "", 'CLZ Pr'!C4131)</f>
        <v/>
      </c>
      <c r="B4131">
        <f>'CLZ Pr'!O4131</f>
        <v>0</v>
      </c>
      <c r="C4131" s="14">
        <f>'CLZ Pr'!H4131</f>
        <v>0</v>
      </c>
      <c r="D4131">
        <f>'CLZ Pr'!W4131</f>
        <v>0</v>
      </c>
      <c r="E4131">
        <f>'CLZ Pr'!B4131</f>
        <v>0</v>
      </c>
      <c r="F4131">
        <f>'CLZ Pr'!N4131</f>
        <v>0</v>
      </c>
      <c r="G4131">
        <f>'CLZ Pr'!X4131</f>
        <v>0</v>
      </c>
      <c r="H4131">
        <f>'CLZ Pr'!E4131</f>
        <v>0</v>
      </c>
      <c r="I4131">
        <f>'CLZ Pr'!U4131</f>
        <v>0</v>
      </c>
    </row>
    <row r="4132" spans="1:9">
      <c r="A4132" s="13" t="str">
        <f>IF('CLZ Pr'!C4132 = "", "", 'CLZ Pr'!C4132)</f>
        <v/>
      </c>
      <c r="B4132">
        <f>'CLZ Pr'!O4132</f>
        <v>0</v>
      </c>
      <c r="C4132" s="14">
        <f>'CLZ Pr'!H4132</f>
        <v>0</v>
      </c>
      <c r="D4132">
        <f>'CLZ Pr'!W4132</f>
        <v>0</v>
      </c>
      <c r="E4132">
        <f>'CLZ Pr'!B4132</f>
        <v>0</v>
      </c>
      <c r="F4132">
        <f>'CLZ Pr'!N4132</f>
        <v>0</v>
      </c>
      <c r="G4132">
        <f>'CLZ Pr'!X4132</f>
        <v>0</v>
      </c>
      <c r="H4132">
        <f>'CLZ Pr'!E4132</f>
        <v>0</v>
      </c>
      <c r="I4132">
        <f>'CLZ Pr'!U4132</f>
        <v>0</v>
      </c>
    </row>
    <row r="4133" spans="1:9">
      <c r="A4133" s="13" t="str">
        <f>IF('CLZ Pr'!C4133 = "", "", 'CLZ Pr'!C4133)</f>
        <v/>
      </c>
      <c r="B4133">
        <f>'CLZ Pr'!O4133</f>
        <v>0</v>
      </c>
      <c r="C4133" s="14">
        <f>'CLZ Pr'!H4133</f>
        <v>0</v>
      </c>
      <c r="D4133">
        <f>'CLZ Pr'!W4133</f>
        <v>0</v>
      </c>
      <c r="E4133">
        <f>'CLZ Pr'!B4133</f>
        <v>0</v>
      </c>
      <c r="F4133">
        <f>'CLZ Pr'!N4133</f>
        <v>0</v>
      </c>
      <c r="G4133">
        <f>'CLZ Pr'!X4133</f>
        <v>0</v>
      </c>
      <c r="H4133">
        <f>'CLZ Pr'!E4133</f>
        <v>0</v>
      </c>
      <c r="I4133">
        <f>'CLZ Pr'!U4133</f>
        <v>0</v>
      </c>
    </row>
    <row r="4134" spans="1:9">
      <c r="A4134" s="13" t="str">
        <f>IF('CLZ Pr'!C4134 = "", "", 'CLZ Pr'!C4134)</f>
        <v/>
      </c>
      <c r="B4134">
        <f>'CLZ Pr'!O4134</f>
        <v>0</v>
      </c>
      <c r="C4134" s="14">
        <f>'CLZ Pr'!H4134</f>
        <v>0</v>
      </c>
      <c r="D4134">
        <f>'CLZ Pr'!W4134</f>
        <v>0</v>
      </c>
      <c r="E4134">
        <f>'CLZ Pr'!B4134</f>
        <v>0</v>
      </c>
      <c r="F4134">
        <f>'CLZ Pr'!N4134</f>
        <v>0</v>
      </c>
      <c r="G4134">
        <f>'CLZ Pr'!X4134</f>
        <v>0</v>
      </c>
      <c r="H4134">
        <f>'CLZ Pr'!E4134</f>
        <v>0</v>
      </c>
      <c r="I4134">
        <f>'CLZ Pr'!U4134</f>
        <v>0</v>
      </c>
    </row>
    <row r="4135" spans="1:9">
      <c r="A4135" s="13" t="str">
        <f>IF('CLZ Pr'!C4135 = "", "", 'CLZ Pr'!C4135)</f>
        <v/>
      </c>
      <c r="B4135">
        <f>'CLZ Pr'!O4135</f>
        <v>0</v>
      </c>
      <c r="C4135" s="14">
        <f>'CLZ Pr'!H4135</f>
        <v>0</v>
      </c>
      <c r="D4135">
        <f>'CLZ Pr'!W4135</f>
        <v>0</v>
      </c>
      <c r="E4135">
        <f>'CLZ Pr'!B4135</f>
        <v>0</v>
      </c>
      <c r="F4135">
        <f>'CLZ Pr'!N4135</f>
        <v>0</v>
      </c>
      <c r="G4135">
        <f>'CLZ Pr'!X4135</f>
        <v>0</v>
      </c>
      <c r="H4135">
        <f>'CLZ Pr'!E4135</f>
        <v>0</v>
      </c>
      <c r="I4135">
        <f>'CLZ Pr'!U4135</f>
        <v>0</v>
      </c>
    </row>
    <row r="4136" spans="1:9">
      <c r="A4136" s="13" t="str">
        <f>IF('CLZ Pr'!C4136 = "", "", 'CLZ Pr'!C4136)</f>
        <v/>
      </c>
      <c r="B4136">
        <f>'CLZ Pr'!O4136</f>
        <v>0</v>
      </c>
      <c r="C4136" s="14">
        <f>'CLZ Pr'!H4136</f>
        <v>0</v>
      </c>
      <c r="D4136">
        <f>'CLZ Pr'!W4136</f>
        <v>0</v>
      </c>
      <c r="E4136">
        <f>'CLZ Pr'!B4136</f>
        <v>0</v>
      </c>
      <c r="F4136">
        <f>'CLZ Pr'!N4136</f>
        <v>0</v>
      </c>
      <c r="G4136">
        <f>'CLZ Pr'!X4136</f>
        <v>0</v>
      </c>
      <c r="H4136">
        <f>'CLZ Pr'!E4136</f>
        <v>0</v>
      </c>
      <c r="I4136">
        <f>'CLZ Pr'!U4136</f>
        <v>0</v>
      </c>
    </row>
    <row r="4137" spans="1:9">
      <c r="A4137" s="13" t="str">
        <f>IF('CLZ Pr'!C4137 = "", "", 'CLZ Pr'!C4137)</f>
        <v/>
      </c>
      <c r="B4137">
        <f>'CLZ Pr'!O4137</f>
        <v>0</v>
      </c>
      <c r="C4137" s="14">
        <f>'CLZ Pr'!H4137</f>
        <v>0</v>
      </c>
      <c r="D4137">
        <f>'CLZ Pr'!W4137</f>
        <v>0</v>
      </c>
      <c r="E4137">
        <f>'CLZ Pr'!B4137</f>
        <v>0</v>
      </c>
      <c r="F4137">
        <f>'CLZ Pr'!N4137</f>
        <v>0</v>
      </c>
      <c r="G4137">
        <f>'CLZ Pr'!X4137</f>
        <v>0</v>
      </c>
      <c r="H4137">
        <f>'CLZ Pr'!E4137</f>
        <v>0</v>
      </c>
      <c r="I4137">
        <f>'CLZ Pr'!U4137</f>
        <v>0</v>
      </c>
    </row>
    <row r="4138" spans="1:9">
      <c r="A4138" s="13" t="str">
        <f>IF('CLZ Pr'!C4138 = "", "", 'CLZ Pr'!C4138)</f>
        <v/>
      </c>
      <c r="B4138">
        <f>'CLZ Pr'!O4138</f>
        <v>0</v>
      </c>
      <c r="C4138" s="14">
        <f>'CLZ Pr'!H4138</f>
        <v>0</v>
      </c>
      <c r="D4138">
        <f>'CLZ Pr'!W4138</f>
        <v>0</v>
      </c>
      <c r="E4138">
        <f>'CLZ Pr'!B4138</f>
        <v>0</v>
      </c>
      <c r="F4138">
        <f>'CLZ Pr'!N4138</f>
        <v>0</v>
      </c>
      <c r="G4138">
        <f>'CLZ Pr'!X4138</f>
        <v>0</v>
      </c>
      <c r="H4138">
        <f>'CLZ Pr'!E4138</f>
        <v>0</v>
      </c>
      <c r="I4138">
        <f>'CLZ Pr'!U4138</f>
        <v>0</v>
      </c>
    </row>
    <row r="4139" spans="1:9">
      <c r="A4139" s="13" t="str">
        <f>IF('CLZ Pr'!C4139 = "", "", 'CLZ Pr'!C4139)</f>
        <v/>
      </c>
      <c r="B4139">
        <f>'CLZ Pr'!O4139</f>
        <v>0</v>
      </c>
      <c r="C4139" s="14">
        <f>'CLZ Pr'!H4139</f>
        <v>0</v>
      </c>
      <c r="D4139">
        <f>'CLZ Pr'!W4139</f>
        <v>0</v>
      </c>
      <c r="E4139">
        <f>'CLZ Pr'!B4139</f>
        <v>0</v>
      </c>
      <c r="F4139">
        <f>'CLZ Pr'!N4139</f>
        <v>0</v>
      </c>
      <c r="G4139">
        <f>'CLZ Pr'!X4139</f>
        <v>0</v>
      </c>
      <c r="H4139">
        <f>'CLZ Pr'!E4139</f>
        <v>0</v>
      </c>
      <c r="I4139">
        <f>'CLZ Pr'!U4139</f>
        <v>0</v>
      </c>
    </row>
    <row r="4140" spans="1:9">
      <c r="A4140" s="13" t="str">
        <f>IF('CLZ Pr'!C4140 = "", "", 'CLZ Pr'!C4140)</f>
        <v/>
      </c>
      <c r="B4140">
        <f>'CLZ Pr'!O4140</f>
        <v>0</v>
      </c>
      <c r="C4140" s="14">
        <f>'CLZ Pr'!H4140</f>
        <v>0</v>
      </c>
      <c r="D4140">
        <f>'CLZ Pr'!W4140</f>
        <v>0</v>
      </c>
      <c r="E4140">
        <f>'CLZ Pr'!B4140</f>
        <v>0</v>
      </c>
      <c r="F4140">
        <f>'CLZ Pr'!N4140</f>
        <v>0</v>
      </c>
      <c r="G4140">
        <f>'CLZ Pr'!X4140</f>
        <v>0</v>
      </c>
      <c r="H4140">
        <f>'CLZ Pr'!E4140</f>
        <v>0</v>
      </c>
      <c r="I4140">
        <f>'CLZ Pr'!U4140</f>
        <v>0</v>
      </c>
    </row>
    <row r="4141" spans="1:9">
      <c r="A4141" s="13" t="str">
        <f>IF('CLZ Pr'!C4141 = "", "", 'CLZ Pr'!C4141)</f>
        <v/>
      </c>
      <c r="B4141">
        <f>'CLZ Pr'!O4141</f>
        <v>0</v>
      </c>
      <c r="C4141" s="14">
        <f>'CLZ Pr'!H4141</f>
        <v>0</v>
      </c>
      <c r="D4141">
        <f>'CLZ Pr'!W4141</f>
        <v>0</v>
      </c>
      <c r="E4141">
        <f>'CLZ Pr'!B4141</f>
        <v>0</v>
      </c>
      <c r="F4141">
        <f>'CLZ Pr'!N4141</f>
        <v>0</v>
      </c>
      <c r="G4141">
        <f>'CLZ Pr'!X4141</f>
        <v>0</v>
      </c>
      <c r="H4141">
        <f>'CLZ Pr'!E4141</f>
        <v>0</v>
      </c>
      <c r="I4141">
        <f>'CLZ Pr'!U4141</f>
        <v>0</v>
      </c>
    </row>
    <row r="4142" spans="1:9">
      <c r="A4142" s="13" t="str">
        <f>IF('CLZ Pr'!C4142 = "", "", 'CLZ Pr'!C4142)</f>
        <v/>
      </c>
      <c r="B4142">
        <f>'CLZ Pr'!O4142</f>
        <v>0</v>
      </c>
      <c r="C4142" s="14">
        <f>'CLZ Pr'!H4142</f>
        <v>0</v>
      </c>
      <c r="D4142">
        <f>'CLZ Pr'!W4142</f>
        <v>0</v>
      </c>
      <c r="E4142">
        <f>'CLZ Pr'!B4142</f>
        <v>0</v>
      </c>
      <c r="F4142">
        <f>'CLZ Pr'!N4142</f>
        <v>0</v>
      </c>
      <c r="G4142">
        <f>'CLZ Pr'!X4142</f>
        <v>0</v>
      </c>
      <c r="H4142">
        <f>'CLZ Pr'!E4142</f>
        <v>0</v>
      </c>
      <c r="I4142">
        <f>'CLZ Pr'!U4142</f>
        <v>0</v>
      </c>
    </row>
    <row r="4143" spans="1:9">
      <c r="A4143" s="13" t="str">
        <f>IF('CLZ Pr'!C4143 = "", "", 'CLZ Pr'!C4143)</f>
        <v/>
      </c>
      <c r="B4143">
        <f>'CLZ Pr'!O4143</f>
        <v>0</v>
      </c>
      <c r="C4143" s="14">
        <f>'CLZ Pr'!H4143</f>
        <v>0</v>
      </c>
      <c r="D4143">
        <f>'CLZ Pr'!W4143</f>
        <v>0</v>
      </c>
      <c r="E4143">
        <f>'CLZ Pr'!B4143</f>
        <v>0</v>
      </c>
      <c r="F4143">
        <f>'CLZ Pr'!N4143</f>
        <v>0</v>
      </c>
      <c r="G4143">
        <f>'CLZ Pr'!X4143</f>
        <v>0</v>
      </c>
      <c r="H4143">
        <f>'CLZ Pr'!E4143</f>
        <v>0</v>
      </c>
      <c r="I4143">
        <f>'CLZ Pr'!U4143</f>
        <v>0</v>
      </c>
    </row>
    <row r="4144" spans="1:9">
      <c r="A4144" s="13" t="str">
        <f>IF('CLZ Pr'!C4144 = "", "", 'CLZ Pr'!C4144)</f>
        <v/>
      </c>
      <c r="B4144">
        <f>'CLZ Pr'!O4144</f>
        <v>0</v>
      </c>
      <c r="C4144" s="14">
        <f>'CLZ Pr'!H4144</f>
        <v>0</v>
      </c>
      <c r="D4144">
        <f>'CLZ Pr'!W4144</f>
        <v>0</v>
      </c>
      <c r="E4144">
        <f>'CLZ Pr'!B4144</f>
        <v>0</v>
      </c>
      <c r="F4144">
        <f>'CLZ Pr'!N4144</f>
        <v>0</v>
      </c>
      <c r="G4144">
        <f>'CLZ Pr'!X4144</f>
        <v>0</v>
      </c>
      <c r="H4144">
        <f>'CLZ Pr'!E4144</f>
        <v>0</v>
      </c>
      <c r="I4144">
        <f>'CLZ Pr'!U4144</f>
        <v>0</v>
      </c>
    </row>
    <row r="4145" spans="1:9">
      <c r="A4145" s="13" t="str">
        <f>IF('CLZ Pr'!C4145 = "", "", 'CLZ Pr'!C4145)</f>
        <v/>
      </c>
      <c r="B4145">
        <f>'CLZ Pr'!O4145</f>
        <v>0</v>
      </c>
      <c r="C4145" s="14">
        <f>'CLZ Pr'!H4145</f>
        <v>0</v>
      </c>
      <c r="D4145">
        <f>'CLZ Pr'!W4145</f>
        <v>0</v>
      </c>
      <c r="E4145">
        <f>'CLZ Pr'!B4145</f>
        <v>0</v>
      </c>
      <c r="F4145">
        <f>'CLZ Pr'!N4145</f>
        <v>0</v>
      </c>
      <c r="G4145">
        <f>'CLZ Pr'!X4145</f>
        <v>0</v>
      </c>
      <c r="H4145">
        <f>'CLZ Pr'!E4145</f>
        <v>0</v>
      </c>
      <c r="I4145">
        <f>'CLZ Pr'!U4145</f>
        <v>0</v>
      </c>
    </row>
    <row r="4146" spans="1:9">
      <c r="A4146" s="13" t="str">
        <f>IF('CLZ Pr'!C4146 = "", "", 'CLZ Pr'!C4146)</f>
        <v/>
      </c>
      <c r="B4146">
        <f>'CLZ Pr'!O4146</f>
        <v>0</v>
      </c>
      <c r="C4146" s="14">
        <f>'CLZ Pr'!H4146</f>
        <v>0</v>
      </c>
      <c r="D4146">
        <f>'CLZ Pr'!W4146</f>
        <v>0</v>
      </c>
      <c r="E4146">
        <f>'CLZ Pr'!B4146</f>
        <v>0</v>
      </c>
      <c r="F4146">
        <f>'CLZ Pr'!N4146</f>
        <v>0</v>
      </c>
      <c r="G4146">
        <f>'CLZ Pr'!X4146</f>
        <v>0</v>
      </c>
      <c r="H4146">
        <f>'CLZ Pr'!E4146</f>
        <v>0</v>
      </c>
      <c r="I4146">
        <f>'CLZ Pr'!U4146</f>
        <v>0</v>
      </c>
    </row>
    <row r="4147" spans="1:9">
      <c r="A4147" s="13" t="str">
        <f>IF('CLZ Pr'!C4147 = "", "", 'CLZ Pr'!C4147)</f>
        <v/>
      </c>
      <c r="B4147">
        <f>'CLZ Pr'!O4147</f>
        <v>0</v>
      </c>
      <c r="C4147" s="14">
        <f>'CLZ Pr'!H4147</f>
        <v>0</v>
      </c>
      <c r="D4147">
        <f>'CLZ Pr'!W4147</f>
        <v>0</v>
      </c>
      <c r="E4147">
        <f>'CLZ Pr'!B4147</f>
        <v>0</v>
      </c>
      <c r="F4147">
        <f>'CLZ Pr'!N4147</f>
        <v>0</v>
      </c>
      <c r="G4147">
        <f>'CLZ Pr'!X4147</f>
        <v>0</v>
      </c>
      <c r="H4147">
        <f>'CLZ Pr'!E4147</f>
        <v>0</v>
      </c>
      <c r="I4147">
        <f>'CLZ Pr'!U4147</f>
        <v>0</v>
      </c>
    </row>
    <row r="4148" spans="1:9">
      <c r="A4148" s="13" t="str">
        <f>IF('CLZ Pr'!C4148 = "", "", 'CLZ Pr'!C4148)</f>
        <v/>
      </c>
      <c r="B4148">
        <f>'CLZ Pr'!O4148</f>
        <v>0</v>
      </c>
      <c r="C4148" s="14">
        <f>'CLZ Pr'!H4148</f>
        <v>0</v>
      </c>
      <c r="D4148">
        <f>'CLZ Pr'!W4148</f>
        <v>0</v>
      </c>
      <c r="E4148">
        <f>'CLZ Pr'!B4148</f>
        <v>0</v>
      </c>
      <c r="F4148">
        <f>'CLZ Pr'!N4148</f>
        <v>0</v>
      </c>
      <c r="G4148">
        <f>'CLZ Pr'!X4148</f>
        <v>0</v>
      </c>
      <c r="H4148">
        <f>'CLZ Pr'!E4148</f>
        <v>0</v>
      </c>
      <c r="I4148">
        <f>'CLZ Pr'!U4148</f>
        <v>0</v>
      </c>
    </row>
    <row r="4149" spans="1:9">
      <c r="A4149" s="13" t="str">
        <f>IF('CLZ Pr'!C4149 = "", "", 'CLZ Pr'!C4149)</f>
        <v/>
      </c>
      <c r="B4149">
        <f>'CLZ Pr'!O4149</f>
        <v>0</v>
      </c>
      <c r="C4149" s="14">
        <f>'CLZ Pr'!H4149</f>
        <v>0</v>
      </c>
      <c r="D4149">
        <f>'CLZ Pr'!W4149</f>
        <v>0</v>
      </c>
      <c r="E4149">
        <f>'CLZ Pr'!B4149</f>
        <v>0</v>
      </c>
      <c r="F4149">
        <f>'CLZ Pr'!N4149</f>
        <v>0</v>
      </c>
      <c r="G4149">
        <f>'CLZ Pr'!X4149</f>
        <v>0</v>
      </c>
      <c r="H4149">
        <f>'CLZ Pr'!E4149</f>
        <v>0</v>
      </c>
      <c r="I4149">
        <f>'CLZ Pr'!U4149</f>
        <v>0</v>
      </c>
    </row>
    <row r="4150" spans="1:9">
      <c r="A4150" s="13" t="str">
        <f>IF('CLZ Pr'!C4150 = "", "", 'CLZ Pr'!C4150)</f>
        <v/>
      </c>
      <c r="B4150">
        <f>'CLZ Pr'!O4150</f>
        <v>0</v>
      </c>
      <c r="C4150" s="14">
        <f>'CLZ Pr'!H4150</f>
        <v>0</v>
      </c>
      <c r="D4150">
        <f>'CLZ Pr'!W4150</f>
        <v>0</v>
      </c>
      <c r="E4150">
        <f>'CLZ Pr'!B4150</f>
        <v>0</v>
      </c>
      <c r="F4150">
        <f>'CLZ Pr'!N4150</f>
        <v>0</v>
      </c>
      <c r="G4150">
        <f>'CLZ Pr'!X4150</f>
        <v>0</v>
      </c>
      <c r="H4150">
        <f>'CLZ Pr'!E4150</f>
        <v>0</v>
      </c>
      <c r="I4150">
        <f>'CLZ Pr'!U4150</f>
        <v>0</v>
      </c>
    </row>
    <row r="4151" spans="1:9">
      <c r="A4151" s="13" t="str">
        <f>IF('CLZ Pr'!C4151 = "", "", 'CLZ Pr'!C4151)</f>
        <v/>
      </c>
      <c r="B4151">
        <f>'CLZ Pr'!O4151</f>
        <v>0</v>
      </c>
      <c r="C4151" s="14">
        <f>'CLZ Pr'!H4151</f>
        <v>0</v>
      </c>
      <c r="D4151">
        <f>'CLZ Pr'!W4151</f>
        <v>0</v>
      </c>
      <c r="E4151">
        <f>'CLZ Pr'!B4151</f>
        <v>0</v>
      </c>
      <c r="F4151">
        <f>'CLZ Pr'!N4151</f>
        <v>0</v>
      </c>
      <c r="G4151">
        <f>'CLZ Pr'!X4151</f>
        <v>0</v>
      </c>
      <c r="H4151">
        <f>'CLZ Pr'!E4151</f>
        <v>0</v>
      </c>
      <c r="I4151">
        <f>'CLZ Pr'!U4151</f>
        <v>0</v>
      </c>
    </row>
    <row r="4152" spans="1:9">
      <c r="A4152" s="13" t="str">
        <f>IF('CLZ Pr'!C4152 = "", "", 'CLZ Pr'!C4152)</f>
        <v/>
      </c>
      <c r="B4152">
        <f>'CLZ Pr'!O4152</f>
        <v>0</v>
      </c>
      <c r="C4152" s="14">
        <f>'CLZ Pr'!H4152</f>
        <v>0</v>
      </c>
      <c r="D4152">
        <f>'CLZ Pr'!W4152</f>
        <v>0</v>
      </c>
      <c r="E4152">
        <f>'CLZ Pr'!B4152</f>
        <v>0</v>
      </c>
      <c r="F4152">
        <f>'CLZ Pr'!N4152</f>
        <v>0</v>
      </c>
      <c r="G4152">
        <f>'CLZ Pr'!X4152</f>
        <v>0</v>
      </c>
      <c r="H4152">
        <f>'CLZ Pr'!E4152</f>
        <v>0</v>
      </c>
      <c r="I4152">
        <f>'CLZ Pr'!U4152</f>
        <v>0</v>
      </c>
    </row>
    <row r="4153" spans="1:9">
      <c r="A4153" s="13" t="str">
        <f>IF('CLZ Pr'!C4153 = "", "", 'CLZ Pr'!C4153)</f>
        <v/>
      </c>
      <c r="B4153">
        <f>'CLZ Pr'!O4153</f>
        <v>0</v>
      </c>
      <c r="C4153" s="14">
        <f>'CLZ Pr'!H4153</f>
        <v>0</v>
      </c>
      <c r="D4153">
        <f>'CLZ Pr'!W4153</f>
        <v>0</v>
      </c>
      <c r="E4153">
        <f>'CLZ Pr'!B4153</f>
        <v>0</v>
      </c>
      <c r="F4153">
        <f>'CLZ Pr'!N4153</f>
        <v>0</v>
      </c>
      <c r="G4153">
        <f>'CLZ Pr'!X4153</f>
        <v>0</v>
      </c>
      <c r="H4153">
        <f>'CLZ Pr'!E4153</f>
        <v>0</v>
      </c>
      <c r="I4153">
        <f>'CLZ Pr'!U4153</f>
        <v>0</v>
      </c>
    </row>
    <row r="4154" spans="1:9">
      <c r="A4154" s="13" t="str">
        <f>IF('CLZ Pr'!C4154 = "", "", 'CLZ Pr'!C4154)</f>
        <v/>
      </c>
      <c r="B4154">
        <f>'CLZ Pr'!O4154</f>
        <v>0</v>
      </c>
      <c r="C4154" s="14">
        <f>'CLZ Pr'!H4154</f>
        <v>0</v>
      </c>
      <c r="D4154">
        <f>'CLZ Pr'!W4154</f>
        <v>0</v>
      </c>
      <c r="E4154">
        <f>'CLZ Pr'!B4154</f>
        <v>0</v>
      </c>
      <c r="F4154">
        <f>'CLZ Pr'!N4154</f>
        <v>0</v>
      </c>
      <c r="G4154">
        <f>'CLZ Pr'!X4154</f>
        <v>0</v>
      </c>
      <c r="H4154">
        <f>'CLZ Pr'!E4154</f>
        <v>0</v>
      </c>
      <c r="I4154">
        <f>'CLZ Pr'!U4154</f>
        <v>0</v>
      </c>
    </row>
    <row r="4155" spans="1:9">
      <c r="A4155" s="13" t="str">
        <f>IF('CLZ Pr'!C4155 = "", "", 'CLZ Pr'!C4155)</f>
        <v/>
      </c>
      <c r="B4155">
        <f>'CLZ Pr'!O4155</f>
        <v>0</v>
      </c>
      <c r="C4155" s="14">
        <f>'CLZ Pr'!H4155</f>
        <v>0</v>
      </c>
      <c r="D4155">
        <f>'CLZ Pr'!W4155</f>
        <v>0</v>
      </c>
      <c r="E4155">
        <f>'CLZ Pr'!B4155</f>
        <v>0</v>
      </c>
      <c r="F4155">
        <f>'CLZ Pr'!N4155</f>
        <v>0</v>
      </c>
      <c r="G4155">
        <f>'CLZ Pr'!X4155</f>
        <v>0</v>
      </c>
      <c r="H4155">
        <f>'CLZ Pr'!E4155</f>
        <v>0</v>
      </c>
      <c r="I4155">
        <f>'CLZ Pr'!U4155</f>
        <v>0</v>
      </c>
    </row>
    <row r="4156" spans="1:9">
      <c r="A4156" s="13" t="str">
        <f>IF('CLZ Pr'!C4156 = "", "", 'CLZ Pr'!C4156)</f>
        <v/>
      </c>
      <c r="B4156">
        <f>'CLZ Pr'!O4156</f>
        <v>0</v>
      </c>
      <c r="C4156" s="14">
        <f>'CLZ Pr'!H4156</f>
        <v>0</v>
      </c>
      <c r="D4156">
        <f>'CLZ Pr'!W4156</f>
        <v>0</v>
      </c>
      <c r="E4156">
        <f>'CLZ Pr'!B4156</f>
        <v>0</v>
      </c>
      <c r="F4156">
        <f>'CLZ Pr'!N4156</f>
        <v>0</v>
      </c>
      <c r="G4156">
        <f>'CLZ Pr'!X4156</f>
        <v>0</v>
      </c>
      <c r="H4156">
        <f>'CLZ Pr'!E4156</f>
        <v>0</v>
      </c>
      <c r="I4156">
        <f>'CLZ Pr'!U4156</f>
        <v>0</v>
      </c>
    </row>
    <row r="4157" spans="1:9">
      <c r="A4157" s="13" t="str">
        <f>IF('CLZ Pr'!C4157 = "", "", 'CLZ Pr'!C4157)</f>
        <v/>
      </c>
      <c r="B4157">
        <f>'CLZ Pr'!O4157</f>
        <v>0</v>
      </c>
      <c r="C4157" s="14">
        <f>'CLZ Pr'!H4157</f>
        <v>0</v>
      </c>
      <c r="D4157">
        <f>'CLZ Pr'!W4157</f>
        <v>0</v>
      </c>
      <c r="E4157">
        <f>'CLZ Pr'!B4157</f>
        <v>0</v>
      </c>
      <c r="F4157">
        <f>'CLZ Pr'!N4157</f>
        <v>0</v>
      </c>
      <c r="G4157">
        <f>'CLZ Pr'!X4157</f>
        <v>0</v>
      </c>
      <c r="H4157">
        <f>'CLZ Pr'!E4157</f>
        <v>0</v>
      </c>
      <c r="I4157">
        <f>'CLZ Pr'!U4157</f>
        <v>0</v>
      </c>
    </row>
    <row r="4158" spans="1:9">
      <c r="A4158" s="13" t="str">
        <f>IF('CLZ Pr'!C4158 = "", "", 'CLZ Pr'!C4158)</f>
        <v/>
      </c>
      <c r="B4158">
        <f>'CLZ Pr'!O4158</f>
        <v>0</v>
      </c>
      <c r="C4158" s="14">
        <f>'CLZ Pr'!H4158</f>
        <v>0</v>
      </c>
      <c r="D4158">
        <f>'CLZ Pr'!W4158</f>
        <v>0</v>
      </c>
      <c r="E4158">
        <f>'CLZ Pr'!B4158</f>
        <v>0</v>
      </c>
      <c r="F4158">
        <f>'CLZ Pr'!N4158</f>
        <v>0</v>
      </c>
      <c r="G4158">
        <f>'CLZ Pr'!X4158</f>
        <v>0</v>
      </c>
      <c r="H4158">
        <f>'CLZ Pr'!E4158</f>
        <v>0</v>
      </c>
      <c r="I4158">
        <f>'CLZ Pr'!U4158</f>
        <v>0</v>
      </c>
    </row>
    <row r="4159" spans="1:9">
      <c r="A4159" s="13" t="str">
        <f>IF('CLZ Pr'!C4159 = "", "", 'CLZ Pr'!C4159)</f>
        <v/>
      </c>
      <c r="B4159">
        <f>'CLZ Pr'!O4159</f>
        <v>0</v>
      </c>
      <c r="C4159" s="14">
        <f>'CLZ Pr'!H4159</f>
        <v>0</v>
      </c>
      <c r="D4159">
        <f>'CLZ Pr'!W4159</f>
        <v>0</v>
      </c>
      <c r="E4159">
        <f>'CLZ Pr'!B4159</f>
        <v>0</v>
      </c>
      <c r="F4159">
        <f>'CLZ Pr'!N4159</f>
        <v>0</v>
      </c>
      <c r="G4159">
        <f>'CLZ Pr'!X4159</f>
        <v>0</v>
      </c>
      <c r="H4159">
        <f>'CLZ Pr'!E4159</f>
        <v>0</v>
      </c>
      <c r="I4159">
        <f>'CLZ Pr'!U4159</f>
        <v>0</v>
      </c>
    </row>
    <row r="4160" spans="1:9">
      <c r="A4160" s="13" t="str">
        <f>IF('CLZ Pr'!C4160 = "", "", 'CLZ Pr'!C4160)</f>
        <v/>
      </c>
      <c r="B4160">
        <f>'CLZ Pr'!O4160</f>
        <v>0</v>
      </c>
      <c r="C4160" s="14">
        <f>'CLZ Pr'!H4160</f>
        <v>0</v>
      </c>
      <c r="D4160">
        <f>'CLZ Pr'!W4160</f>
        <v>0</v>
      </c>
      <c r="E4160">
        <f>'CLZ Pr'!B4160</f>
        <v>0</v>
      </c>
      <c r="F4160">
        <f>'CLZ Pr'!N4160</f>
        <v>0</v>
      </c>
      <c r="G4160">
        <f>'CLZ Pr'!X4160</f>
        <v>0</v>
      </c>
      <c r="H4160">
        <f>'CLZ Pr'!E4160</f>
        <v>0</v>
      </c>
      <c r="I4160">
        <f>'CLZ Pr'!U4160</f>
        <v>0</v>
      </c>
    </row>
    <row r="4161" spans="1:9">
      <c r="A4161" s="13" t="str">
        <f>IF('CLZ Pr'!C4161 = "", "", 'CLZ Pr'!C4161)</f>
        <v/>
      </c>
      <c r="B4161">
        <f>'CLZ Pr'!O4161</f>
        <v>0</v>
      </c>
      <c r="C4161" s="14">
        <f>'CLZ Pr'!H4161</f>
        <v>0</v>
      </c>
      <c r="D4161">
        <f>'CLZ Pr'!W4161</f>
        <v>0</v>
      </c>
      <c r="E4161">
        <f>'CLZ Pr'!B4161</f>
        <v>0</v>
      </c>
      <c r="F4161">
        <f>'CLZ Pr'!N4161</f>
        <v>0</v>
      </c>
      <c r="G4161">
        <f>'CLZ Pr'!X4161</f>
        <v>0</v>
      </c>
      <c r="H4161">
        <f>'CLZ Pr'!E4161</f>
        <v>0</v>
      </c>
      <c r="I4161">
        <f>'CLZ Pr'!U4161</f>
        <v>0</v>
      </c>
    </row>
    <row r="4162" spans="1:9">
      <c r="A4162" s="13" t="str">
        <f>IF('CLZ Pr'!C4162 = "", "", 'CLZ Pr'!C4162)</f>
        <v/>
      </c>
      <c r="B4162">
        <f>'CLZ Pr'!O4162</f>
        <v>0</v>
      </c>
      <c r="C4162" s="14">
        <f>'CLZ Pr'!H4162</f>
        <v>0</v>
      </c>
      <c r="D4162">
        <f>'CLZ Pr'!W4162</f>
        <v>0</v>
      </c>
      <c r="E4162">
        <f>'CLZ Pr'!B4162</f>
        <v>0</v>
      </c>
      <c r="F4162">
        <f>'CLZ Pr'!N4162</f>
        <v>0</v>
      </c>
      <c r="G4162">
        <f>'CLZ Pr'!X4162</f>
        <v>0</v>
      </c>
      <c r="H4162">
        <f>'CLZ Pr'!E4162</f>
        <v>0</v>
      </c>
      <c r="I4162">
        <f>'CLZ Pr'!U4162</f>
        <v>0</v>
      </c>
    </row>
    <row r="4163" spans="1:9">
      <c r="A4163" s="13" t="str">
        <f>IF('CLZ Pr'!C4163 = "", "", 'CLZ Pr'!C4163)</f>
        <v/>
      </c>
      <c r="B4163">
        <f>'CLZ Pr'!O4163</f>
        <v>0</v>
      </c>
      <c r="C4163" s="14">
        <f>'CLZ Pr'!H4163</f>
        <v>0</v>
      </c>
      <c r="D4163">
        <f>'CLZ Pr'!W4163</f>
        <v>0</v>
      </c>
      <c r="E4163">
        <f>'CLZ Pr'!B4163</f>
        <v>0</v>
      </c>
      <c r="F4163">
        <f>'CLZ Pr'!N4163</f>
        <v>0</v>
      </c>
      <c r="G4163">
        <f>'CLZ Pr'!X4163</f>
        <v>0</v>
      </c>
      <c r="H4163">
        <f>'CLZ Pr'!E4163</f>
        <v>0</v>
      </c>
      <c r="I4163">
        <f>'CLZ Pr'!U4163</f>
        <v>0</v>
      </c>
    </row>
    <row r="4164" spans="1:9">
      <c r="A4164" s="13" t="str">
        <f>IF('CLZ Pr'!C4164 = "", "", 'CLZ Pr'!C4164)</f>
        <v/>
      </c>
      <c r="B4164">
        <f>'CLZ Pr'!O4164</f>
        <v>0</v>
      </c>
      <c r="C4164" s="14">
        <f>'CLZ Pr'!H4164</f>
        <v>0</v>
      </c>
      <c r="D4164">
        <f>'CLZ Pr'!W4164</f>
        <v>0</v>
      </c>
      <c r="E4164">
        <f>'CLZ Pr'!B4164</f>
        <v>0</v>
      </c>
      <c r="F4164">
        <f>'CLZ Pr'!N4164</f>
        <v>0</v>
      </c>
      <c r="G4164">
        <f>'CLZ Pr'!X4164</f>
        <v>0</v>
      </c>
      <c r="H4164">
        <f>'CLZ Pr'!E4164</f>
        <v>0</v>
      </c>
      <c r="I4164">
        <f>'CLZ Pr'!U4164</f>
        <v>0</v>
      </c>
    </row>
    <row r="4165" spans="1:9">
      <c r="A4165" s="13" t="str">
        <f>IF('CLZ Pr'!C4165 = "", "", 'CLZ Pr'!C4165)</f>
        <v/>
      </c>
      <c r="B4165">
        <f>'CLZ Pr'!O4165</f>
        <v>0</v>
      </c>
      <c r="C4165" s="14">
        <f>'CLZ Pr'!H4165</f>
        <v>0</v>
      </c>
      <c r="D4165">
        <f>'CLZ Pr'!W4165</f>
        <v>0</v>
      </c>
      <c r="E4165">
        <f>'CLZ Pr'!B4165</f>
        <v>0</v>
      </c>
      <c r="F4165">
        <f>'CLZ Pr'!N4165</f>
        <v>0</v>
      </c>
      <c r="G4165">
        <f>'CLZ Pr'!X4165</f>
        <v>0</v>
      </c>
      <c r="H4165">
        <f>'CLZ Pr'!E4165</f>
        <v>0</v>
      </c>
      <c r="I4165">
        <f>'CLZ Pr'!U4165</f>
        <v>0</v>
      </c>
    </row>
    <row r="4166" spans="1:9">
      <c r="A4166" s="13" t="str">
        <f>IF('CLZ Pr'!C4166 = "", "", 'CLZ Pr'!C4166)</f>
        <v/>
      </c>
      <c r="B4166">
        <f>'CLZ Pr'!O4166</f>
        <v>0</v>
      </c>
      <c r="C4166" s="14">
        <f>'CLZ Pr'!H4166</f>
        <v>0</v>
      </c>
      <c r="D4166">
        <f>'CLZ Pr'!W4166</f>
        <v>0</v>
      </c>
      <c r="E4166">
        <f>'CLZ Pr'!B4166</f>
        <v>0</v>
      </c>
      <c r="F4166">
        <f>'CLZ Pr'!N4166</f>
        <v>0</v>
      </c>
      <c r="G4166">
        <f>'CLZ Pr'!X4166</f>
        <v>0</v>
      </c>
      <c r="H4166">
        <f>'CLZ Pr'!E4166</f>
        <v>0</v>
      </c>
      <c r="I4166">
        <f>'CLZ Pr'!U4166</f>
        <v>0</v>
      </c>
    </row>
    <row r="4167" spans="1:9">
      <c r="A4167" s="13" t="str">
        <f>IF('CLZ Pr'!C4167 = "", "", 'CLZ Pr'!C4167)</f>
        <v/>
      </c>
      <c r="B4167">
        <f>'CLZ Pr'!O4167</f>
        <v>0</v>
      </c>
      <c r="C4167" s="14">
        <f>'CLZ Pr'!H4167</f>
        <v>0</v>
      </c>
      <c r="D4167">
        <f>'CLZ Pr'!W4167</f>
        <v>0</v>
      </c>
      <c r="E4167">
        <f>'CLZ Pr'!B4167</f>
        <v>0</v>
      </c>
      <c r="F4167">
        <f>'CLZ Pr'!N4167</f>
        <v>0</v>
      </c>
      <c r="G4167">
        <f>'CLZ Pr'!X4167</f>
        <v>0</v>
      </c>
      <c r="H4167">
        <f>'CLZ Pr'!E4167</f>
        <v>0</v>
      </c>
      <c r="I4167">
        <f>'CLZ Pr'!U4167</f>
        <v>0</v>
      </c>
    </row>
    <row r="4168" spans="1:9">
      <c r="A4168" s="13" t="str">
        <f>IF('CLZ Pr'!C4168 = "", "", 'CLZ Pr'!C4168)</f>
        <v/>
      </c>
      <c r="B4168">
        <f>'CLZ Pr'!O4168</f>
        <v>0</v>
      </c>
      <c r="C4168" s="14">
        <f>'CLZ Pr'!H4168</f>
        <v>0</v>
      </c>
      <c r="D4168">
        <f>'CLZ Pr'!W4168</f>
        <v>0</v>
      </c>
      <c r="E4168">
        <f>'CLZ Pr'!B4168</f>
        <v>0</v>
      </c>
      <c r="F4168">
        <f>'CLZ Pr'!N4168</f>
        <v>0</v>
      </c>
      <c r="G4168">
        <f>'CLZ Pr'!X4168</f>
        <v>0</v>
      </c>
      <c r="H4168">
        <f>'CLZ Pr'!E4168</f>
        <v>0</v>
      </c>
      <c r="I4168">
        <f>'CLZ Pr'!U4168</f>
        <v>0</v>
      </c>
    </row>
    <row r="4169" spans="1:9">
      <c r="A4169" s="13" t="str">
        <f>IF('CLZ Pr'!C4169 = "", "", 'CLZ Pr'!C4169)</f>
        <v/>
      </c>
      <c r="B4169">
        <f>'CLZ Pr'!O4169</f>
        <v>0</v>
      </c>
      <c r="C4169" s="14">
        <f>'CLZ Pr'!H4169</f>
        <v>0</v>
      </c>
      <c r="D4169">
        <f>'CLZ Pr'!W4169</f>
        <v>0</v>
      </c>
      <c r="E4169">
        <f>'CLZ Pr'!B4169</f>
        <v>0</v>
      </c>
      <c r="F4169">
        <f>'CLZ Pr'!N4169</f>
        <v>0</v>
      </c>
      <c r="G4169">
        <f>'CLZ Pr'!X4169</f>
        <v>0</v>
      </c>
      <c r="H4169">
        <f>'CLZ Pr'!E4169</f>
        <v>0</v>
      </c>
      <c r="I4169">
        <f>'CLZ Pr'!U4169</f>
        <v>0</v>
      </c>
    </row>
    <row r="4170" spans="1:9">
      <c r="A4170" s="13" t="str">
        <f>IF('CLZ Pr'!C4170 = "", "", 'CLZ Pr'!C4170)</f>
        <v/>
      </c>
      <c r="B4170">
        <f>'CLZ Pr'!O4170</f>
        <v>0</v>
      </c>
      <c r="C4170" s="14">
        <f>'CLZ Pr'!H4170</f>
        <v>0</v>
      </c>
      <c r="D4170">
        <f>'CLZ Pr'!W4170</f>
        <v>0</v>
      </c>
      <c r="E4170">
        <f>'CLZ Pr'!B4170</f>
        <v>0</v>
      </c>
      <c r="F4170">
        <f>'CLZ Pr'!N4170</f>
        <v>0</v>
      </c>
      <c r="G4170">
        <f>'CLZ Pr'!X4170</f>
        <v>0</v>
      </c>
      <c r="H4170">
        <f>'CLZ Pr'!E4170</f>
        <v>0</v>
      </c>
      <c r="I4170">
        <f>'CLZ Pr'!U4170</f>
        <v>0</v>
      </c>
    </row>
    <row r="4171" spans="1:9">
      <c r="A4171" s="13" t="str">
        <f>IF('CLZ Pr'!C4171 = "", "", 'CLZ Pr'!C4171)</f>
        <v/>
      </c>
      <c r="B4171">
        <f>'CLZ Pr'!O4171</f>
        <v>0</v>
      </c>
      <c r="C4171" s="14">
        <f>'CLZ Pr'!H4171</f>
        <v>0</v>
      </c>
      <c r="D4171">
        <f>'CLZ Pr'!W4171</f>
        <v>0</v>
      </c>
      <c r="E4171">
        <f>'CLZ Pr'!B4171</f>
        <v>0</v>
      </c>
      <c r="F4171">
        <f>'CLZ Pr'!N4171</f>
        <v>0</v>
      </c>
      <c r="G4171">
        <f>'CLZ Pr'!X4171</f>
        <v>0</v>
      </c>
      <c r="H4171">
        <f>'CLZ Pr'!E4171</f>
        <v>0</v>
      </c>
      <c r="I4171">
        <f>'CLZ Pr'!U4171</f>
        <v>0</v>
      </c>
    </row>
    <row r="4172" spans="1:9">
      <c r="A4172" s="13" t="str">
        <f>IF('CLZ Pr'!C4172 = "", "", 'CLZ Pr'!C4172)</f>
        <v/>
      </c>
      <c r="B4172">
        <f>'CLZ Pr'!O4172</f>
        <v>0</v>
      </c>
      <c r="C4172" s="14">
        <f>'CLZ Pr'!H4172</f>
        <v>0</v>
      </c>
      <c r="D4172">
        <f>'CLZ Pr'!W4172</f>
        <v>0</v>
      </c>
      <c r="E4172">
        <f>'CLZ Pr'!B4172</f>
        <v>0</v>
      </c>
      <c r="F4172">
        <f>'CLZ Pr'!N4172</f>
        <v>0</v>
      </c>
      <c r="G4172">
        <f>'CLZ Pr'!X4172</f>
        <v>0</v>
      </c>
      <c r="H4172">
        <f>'CLZ Pr'!E4172</f>
        <v>0</v>
      </c>
      <c r="I4172">
        <f>'CLZ Pr'!U4172</f>
        <v>0</v>
      </c>
    </row>
    <row r="4173" spans="1:9">
      <c r="A4173" s="13" t="str">
        <f>IF('CLZ Pr'!C4173 = "", "", 'CLZ Pr'!C4173)</f>
        <v/>
      </c>
      <c r="B4173">
        <f>'CLZ Pr'!O4173</f>
        <v>0</v>
      </c>
      <c r="C4173" s="14">
        <f>'CLZ Pr'!H4173</f>
        <v>0</v>
      </c>
      <c r="D4173">
        <f>'CLZ Pr'!W4173</f>
        <v>0</v>
      </c>
      <c r="E4173">
        <f>'CLZ Pr'!B4173</f>
        <v>0</v>
      </c>
      <c r="F4173">
        <f>'CLZ Pr'!N4173</f>
        <v>0</v>
      </c>
      <c r="G4173">
        <f>'CLZ Pr'!X4173</f>
        <v>0</v>
      </c>
      <c r="H4173">
        <f>'CLZ Pr'!E4173</f>
        <v>0</v>
      </c>
      <c r="I4173">
        <f>'CLZ Pr'!U4173</f>
        <v>0</v>
      </c>
    </row>
    <row r="4174" spans="1:9">
      <c r="A4174" s="13" t="str">
        <f>IF('CLZ Pr'!C4174 = "", "", 'CLZ Pr'!C4174)</f>
        <v/>
      </c>
      <c r="B4174">
        <f>'CLZ Pr'!O4174</f>
        <v>0</v>
      </c>
      <c r="C4174" s="14">
        <f>'CLZ Pr'!H4174</f>
        <v>0</v>
      </c>
      <c r="D4174">
        <f>'CLZ Pr'!W4174</f>
        <v>0</v>
      </c>
      <c r="E4174">
        <f>'CLZ Pr'!B4174</f>
        <v>0</v>
      </c>
      <c r="F4174">
        <f>'CLZ Pr'!N4174</f>
        <v>0</v>
      </c>
      <c r="G4174">
        <f>'CLZ Pr'!X4174</f>
        <v>0</v>
      </c>
      <c r="H4174">
        <f>'CLZ Pr'!E4174</f>
        <v>0</v>
      </c>
      <c r="I4174">
        <f>'CLZ Pr'!U4174</f>
        <v>0</v>
      </c>
    </row>
    <row r="4175" spans="1:9">
      <c r="A4175" s="13" t="str">
        <f>IF('CLZ Pr'!C4175 = "", "", 'CLZ Pr'!C4175)</f>
        <v/>
      </c>
      <c r="B4175">
        <f>'CLZ Pr'!O4175</f>
        <v>0</v>
      </c>
      <c r="C4175" s="14">
        <f>'CLZ Pr'!H4175</f>
        <v>0</v>
      </c>
      <c r="D4175">
        <f>'CLZ Pr'!W4175</f>
        <v>0</v>
      </c>
      <c r="E4175">
        <f>'CLZ Pr'!B4175</f>
        <v>0</v>
      </c>
      <c r="F4175">
        <f>'CLZ Pr'!N4175</f>
        <v>0</v>
      </c>
      <c r="G4175">
        <f>'CLZ Pr'!X4175</f>
        <v>0</v>
      </c>
      <c r="H4175">
        <f>'CLZ Pr'!E4175</f>
        <v>0</v>
      </c>
      <c r="I4175">
        <f>'CLZ Pr'!U4175</f>
        <v>0</v>
      </c>
    </row>
    <row r="4176" spans="1:9">
      <c r="A4176" s="13" t="str">
        <f>IF('CLZ Pr'!C4176 = "", "", 'CLZ Pr'!C4176)</f>
        <v/>
      </c>
      <c r="B4176">
        <f>'CLZ Pr'!O4176</f>
        <v>0</v>
      </c>
      <c r="C4176" s="14">
        <f>'CLZ Pr'!H4176</f>
        <v>0</v>
      </c>
      <c r="D4176">
        <f>'CLZ Pr'!W4176</f>
        <v>0</v>
      </c>
      <c r="E4176">
        <f>'CLZ Pr'!B4176</f>
        <v>0</v>
      </c>
      <c r="F4176">
        <f>'CLZ Pr'!N4176</f>
        <v>0</v>
      </c>
      <c r="G4176">
        <f>'CLZ Pr'!X4176</f>
        <v>0</v>
      </c>
      <c r="H4176">
        <f>'CLZ Pr'!E4176</f>
        <v>0</v>
      </c>
      <c r="I4176">
        <f>'CLZ Pr'!U4176</f>
        <v>0</v>
      </c>
    </row>
    <row r="4177" spans="1:9">
      <c r="A4177" s="13" t="str">
        <f>IF('CLZ Pr'!C4177 = "", "", 'CLZ Pr'!C4177)</f>
        <v/>
      </c>
      <c r="B4177">
        <f>'CLZ Pr'!O4177</f>
        <v>0</v>
      </c>
      <c r="C4177" s="14">
        <f>'CLZ Pr'!H4177</f>
        <v>0</v>
      </c>
      <c r="D4177">
        <f>'CLZ Pr'!W4177</f>
        <v>0</v>
      </c>
      <c r="E4177">
        <f>'CLZ Pr'!B4177</f>
        <v>0</v>
      </c>
      <c r="F4177">
        <f>'CLZ Pr'!N4177</f>
        <v>0</v>
      </c>
      <c r="G4177">
        <f>'CLZ Pr'!X4177</f>
        <v>0</v>
      </c>
      <c r="H4177">
        <f>'CLZ Pr'!E4177</f>
        <v>0</v>
      </c>
      <c r="I4177">
        <f>'CLZ Pr'!U4177</f>
        <v>0</v>
      </c>
    </row>
    <row r="4178" spans="1:9">
      <c r="A4178" s="13" t="str">
        <f>IF('CLZ Pr'!C4178 = "", "", 'CLZ Pr'!C4178)</f>
        <v/>
      </c>
      <c r="B4178">
        <f>'CLZ Pr'!O4178</f>
        <v>0</v>
      </c>
      <c r="C4178" s="14">
        <f>'CLZ Pr'!H4178</f>
        <v>0</v>
      </c>
      <c r="D4178">
        <f>'CLZ Pr'!W4178</f>
        <v>0</v>
      </c>
      <c r="E4178">
        <f>'CLZ Pr'!B4178</f>
        <v>0</v>
      </c>
      <c r="F4178">
        <f>'CLZ Pr'!N4178</f>
        <v>0</v>
      </c>
      <c r="G4178">
        <f>'CLZ Pr'!X4178</f>
        <v>0</v>
      </c>
      <c r="H4178">
        <f>'CLZ Pr'!E4178</f>
        <v>0</v>
      </c>
      <c r="I4178">
        <f>'CLZ Pr'!U4178</f>
        <v>0</v>
      </c>
    </row>
    <row r="4179" spans="1:9">
      <c r="A4179" s="13" t="str">
        <f>IF('CLZ Pr'!C4179 = "", "", 'CLZ Pr'!C4179)</f>
        <v/>
      </c>
      <c r="B4179">
        <f>'CLZ Pr'!O4179</f>
        <v>0</v>
      </c>
      <c r="C4179" s="14">
        <f>'CLZ Pr'!H4179</f>
        <v>0</v>
      </c>
      <c r="D4179">
        <f>'CLZ Pr'!W4179</f>
        <v>0</v>
      </c>
      <c r="E4179">
        <f>'CLZ Pr'!B4179</f>
        <v>0</v>
      </c>
      <c r="F4179">
        <f>'CLZ Pr'!N4179</f>
        <v>0</v>
      </c>
      <c r="G4179">
        <f>'CLZ Pr'!X4179</f>
        <v>0</v>
      </c>
      <c r="H4179">
        <f>'CLZ Pr'!E4179</f>
        <v>0</v>
      </c>
      <c r="I4179">
        <f>'CLZ Pr'!U4179</f>
        <v>0</v>
      </c>
    </row>
    <row r="4180" spans="1:9">
      <c r="A4180" s="13" t="str">
        <f>IF('CLZ Pr'!C4180 = "", "", 'CLZ Pr'!C4180)</f>
        <v/>
      </c>
      <c r="B4180">
        <f>'CLZ Pr'!O4180</f>
        <v>0</v>
      </c>
      <c r="C4180" s="14">
        <f>'CLZ Pr'!H4180</f>
        <v>0</v>
      </c>
      <c r="D4180">
        <f>'CLZ Pr'!W4180</f>
        <v>0</v>
      </c>
      <c r="E4180">
        <f>'CLZ Pr'!B4180</f>
        <v>0</v>
      </c>
      <c r="F4180">
        <f>'CLZ Pr'!N4180</f>
        <v>0</v>
      </c>
      <c r="G4180">
        <f>'CLZ Pr'!X4180</f>
        <v>0</v>
      </c>
      <c r="H4180">
        <f>'CLZ Pr'!E4180</f>
        <v>0</v>
      </c>
      <c r="I4180">
        <f>'CLZ Pr'!U4180</f>
        <v>0</v>
      </c>
    </row>
    <row r="4181" spans="1:9">
      <c r="A4181" s="13" t="str">
        <f>IF('CLZ Pr'!C4181 = "", "", 'CLZ Pr'!C4181)</f>
        <v/>
      </c>
      <c r="B4181">
        <f>'CLZ Pr'!O4181</f>
        <v>0</v>
      </c>
      <c r="C4181" s="14">
        <f>'CLZ Pr'!H4181</f>
        <v>0</v>
      </c>
      <c r="D4181">
        <f>'CLZ Pr'!W4181</f>
        <v>0</v>
      </c>
      <c r="E4181">
        <f>'CLZ Pr'!B4181</f>
        <v>0</v>
      </c>
      <c r="F4181">
        <f>'CLZ Pr'!N4181</f>
        <v>0</v>
      </c>
      <c r="G4181">
        <f>'CLZ Pr'!X4181</f>
        <v>0</v>
      </c>
      <c r="H4181">
        <f>'CLZ Pr'!E4181</f>
        <v>0</v>
      </c>
      <c r="I4181">
        <f>'CLZ Pr'!U4181</f>
        <v>0</v>
      </c>
    </row>
    <row r="4182" spans="1:9">
      <c r="A4182" s="13" t="str">
        <f>IF('CLZ Pr'!C4182 = "", "", 'CLZ Pr'!C4182)</f>
        <v/>
      </c>
      <c r="B4182">
        <f>'CLZ Pr'!O4182</f>
        <v>0</v>
      </c>
      <c r="C4182" s="14">
        <f>'CLZ Pr'!H4182</f>
        <v>0</v>
      </c>
      <c r="D4182">
        <f>'CLZ Pr'!W4182</f>
        <v>0</v>
      </c>
      <c r="E4182">
        <f>'CLZ Pr'!B4182</f>
        <v>0</v>
      </c>
      <c r="F4182">
        <f>'CLZ Pr'!N4182</f>
        <v>0</v>
      </c>
      <c r="G4182">
        <f>'CLZ Pr'!X4182</f>
        <v>0</v>
      </c>
      <c r="H4182">
        <f>'CLZ Pr'!E4182</f>
        <v>0</v>
      </c>
      <c r="I4182">
        <f>'CLZ Pr'!U4182</f>
        <v>0</v>
      </c>
    </row>
    <row r="4183" spans="1:9">
      <c r="A4183" s="13" t="str">
        <f>IF('CLZ Pr'!C4183 = "", "", 'CLZ Pr'!C4183)</f>
        <v/>
      </c>
      <c r="B4183">
        <f>'CLZ Pr'!O4183</f>
        <v>0</v>
      </c>
      <c r="C4183" s="14">
        <f>'CLZ Pr'!H4183</f>
        <v>0</v>
      </c>
      <c r="D4183">
        <f>'CLZ Pr'!W4183</f>
        <v>0</v>
      </c>
      <c r="E4183">
        <f>'CLZ Pr'!B4183</f>
        <v>0</v>
      </c>
      <c r="F4183">
        <f>'CLZ Pr'!N4183</f>
        <v>0</v>
      </c>
      <c r="G4183">
        <f>'CLZ Pr'!X4183</f>
        <v>0</v>
      </c>
      <c r="H4183">
        <f>'CLZ Pr'!E4183</f>
        <v>0</v>
      </c>
      <c r="I4183">
        <f>'CLZ Pr'!U4183</f>
        <v>0</v>
      </c>
    </row>
    <row r="4184" spans="1:9">
      <c r="A4184" s="13" t="str">
        <f>IF('CLZ Pr'!C4184 = "", "", 'CLZ Pr'!C4184)</f>
        <v/>
      </c>
      <c r="B4184">
        <f>'CLZ Pr'!O4184</f>
        <v>0</v>
      </c>
      <c r="C4184" s="14">
        <f>'CLZ Pr'!H4184</f>
        <v>0</v>
      </c>
      <c r="D4184">
        <f>'CLZ Pr'!W4184</f>
        <v>0</v>
      </c>
      <c r="E4184">
        <f>'CLZ Pr'!B4184</f>
        <v>0</v>
      </c>
      <c r="F4184">
        <f>'CLZ Pr'!N4184</f>
        <v>0</v>
      </c>
      <c r="G4184">
        <f>'CLZ Pr'!X4184</f>
        <v>0</v>
      </c>
      <c r="H4184">
        <f>'CLZ Pr'!E4184</f>
        <v>0</v>
      </c>
      <c r="I4184">
        <f>'CLZ Pr'!U4184</f>
        <v>0</v>
      </c>
    </row>
    <row r="4185" spans="1:9">
      <c r="A4185" s="13" t="str">
        <f>IF('CLZ Pr'!C4185 = "", "", 'CLZ Pr'!C4185)</f>
        <v/>
      </c>
      <c r="B4185">
        <f>'CLZ Pr'!O4185</f>
        <v>0</v>
      </c>
      <c r="C4185" s="14">
        <f>'CLZ Pr'!H4185</f>
        <v>0</v>
      </c>
      <c r="D4185">
        <f>'CLZ Pr'!W4185</f>
        <v>0</v>
      </c>
      <c r="E4185">
        <f>'CLZ Pr'!B4185</f>
        <v>0</v>
      </c>
      <c r="F4185">
        <f>'CLZ Pr'!N4185</f>
        <v>0</v>
      </c>
      <c r="G4185">
        <f>'CLZ Pr'!X4185</f>
        <v>0</v>
      </c>
      <c r="H4185">
        <f>'CLZ Pr'!E4185</f>
        <v>0</v>
      </c>
      <c r="I4185">
        <f>'CLZ Pr'!U4185</f>
        <v>0</v>
      </c>
    </row>
    <row r="4186" spans="1:9">
      <c r="A4186" s="13" t="str">
        <f>IF('CLZ Pr'!C4186 = "", "", 'CLZ Pr'!C4186)</f>
        <v/>
      </c>
      <c r="B4186">
        <f>'CLZ Pr'!O4186</f>
        <v>0</v>
      </c>
      <c r="C4186" s="14">
        <f>'CLZ Pr'!H4186</f>
        <v>0</v>
      </c>
      <c r="D4186">
        <f>'CLZ Pr'!W4186</f>
        <v>0</v>
      </c>
      <c r="E4186">
        <f>'CLZ Pr'!B4186</f>
        <v>0</v>
      </c>
      <c r="F4186">
        <f>'CLZ Pr'!N4186</f>
        <v>0</v>
      </c>
      <c r="G4186">
        <f>'CLZ Pr'!X4186</f>
        <v>0</v>
      </c>
      <c r="H4186">
        <f>'CLZ Pr'!E4186</f>
        <v>0</v>
      </c>
      <c r="I4186">
        <f>'CLZ Pr'!U4186</f>
        <v>0</v>
      </c>
    </row>
    <row r="4187" spans="1:9">
      <c r="A4187" s="13" t="str">
        <f>IF('CLZ Pr'!C4187 = "", "", 'CLZ Pr'!C4187)</f>
        <v/>
      </c>
      <c r="B4187">
        <f>'CLZ Pr'!O4187</f>
        <v>0</v>
      </c>
      <c r="C4187" s="14">
        <f>'CLZ Pr'!H4187</f>
        <v>0</v>
      </c>
      <c r="D4187">
        <f>'CLZ Pr'!W4187</f>
        <v>0</v>
      </c>
      <c r="E4187">
        <f>'CLZ Pr'!B4187</f>
        <v>0</v>
      </c>
      <c r="F4187">
        <f>'CLZ Pr'!N4187</f>
        <v>0</v>
      </c>
      <c r="G4187">
        <f>'CLZ Pr'!X4187</f>
        <v>0</v>
      </c>
      <c r="H4187">
        <f>'CLZ Pr'!E4187</f>
        <v>0</v>
      </c>
      <c r="I4187">
        <f>'CLZ Pr'!U4187</f>
        <v>0</v>
      </c>
    </row>
    <row r="4188" spans="1:9">
      <c r="A4188" s="13" t="str">
        <f>IF('CLZ Pr'!C4188 = "", "", 'CLZ Pr'!C4188)</f>
        <v/>
      </c>
      <c r="B4188">
        <f>'CLZ Pr'!O4188</f>
        <v>0</v>
      </c>
      <c r="C4188" s="14">
        <f>'CLZ Pr'!H4188</f>
        <v>0</v>
      </c>
      <c r="D4188">
        <f>'CLZ Pr'!W4188</f>
        <v>0</v>
      </c>
      <c r="E4188">
        <f>'CLZ Pr'!B4188</f>
        <v>0</v>
      </c>
      <c r="F4188">
        <f>'CLZ Pr'!N4188</f>
        <v>0</v>
      </c>
      <c r="G4188">
        <f>'CLZ Pr'!X4188</f>
        <v>0</v>
      </c>
      <c r="H4188">
        <f>'CLZ Pr'!E4188</f>
        <v>0</v>
      </c>
      <c r="I4188">
        <f>'CLZ Pr'!U4188</f>
        <v>0</v>
      </c>
    </row>
    <row r="4189" spans="1:9">
      <c r="A4189" s="13" t="str">
        <f>IF('CLZ Pr'!C4189 = "", "", 'CLZ Pr'!C4189)</f>
        <v/>
      </c>
      <c r="B4189">
        <f>'CLZ Pr'!O4189</f>
        <v>0</v>
      </c>
      <c r="C4189" s="14">
        <f>'CLZ Pr'!H4189</f>
        <v>0</v>
      </c>
      <c r="D4189">
        <f>'CLZ Pr'!W4189</f>
        <v>0</v>
      </c>
      <c r="E4189">
        <f>'CLZ Pr'!B4189</f>
        <v>0</v>
      </c>
      <c r="F4189">
        <f>'CLZ Pr'!N4189</f>
        <v>0</v>
      </c>
      <c r="G4189">
        <f>'CLZ Pr'!X4189</f>
        <v>0</v>
      </c>
      <c r="H4189">
        <f>'CLZ Pr'!E4189</f>
        <v>0</v>
      </c>
      <c r="I4189">
        <f>'CLZ Pr'!U4189</f>
        <v>0</v>
      </c>
    </row>
    <row r="4190" spans="1:9">
      <c r="A4190" s="13" t="str">
        <f>IF('CLZ Pr'!C4190 = "", "", 'CLZ Pr'!C4190)</f>
        <v/>
      </c>
      <c r="B4190">
        <f>'CLZ Pr'!O4190</f>
        <v>0</v>
      </c>
      <c r="C4190" s="14">
        <f>'CLZ Pr'!H4190</f>
        <v>0</v>
      </c>
      <c r="D4190">
        <f>'CLZ Pr'!W4190</f>
        <v>0</v>
      </c>
      <c r="E4190">
        <f>'CLZ Pr'!B4190</f>
        <v>0</v>
      </c>
      <c r="F4190">
        <f>'CLZ Pr'!N4190</f>
        <v>0</v>
      </c>
      <c r="G4190">
        <f>'CLZ Pr'!X4190</f>
        <v>0</v>
      </c>
      <c r="H4190">
        <f>'CLZ Pr'!E4190</f>
        <v>0</v>
      </c>
      <c r="I4190">
        <f>'CLZ Pr'!U4190</f>
        <v>0</v>
      </c>
    </row>
    <row r="4191" spans="1:9">
      <c r="A4191" s="13" t="str">
        <f>IF('CLZ Pr'!C4191 = "", "", 'CLZ Pr'!C4191)</f>
        <v/>
      </c>
      <c r="B4191">
        <f>'CLZ Pr'!O4191</f>
        <v>0</v>
      </c>
      <c r="C4191" s="14">
        <f>'CLZ Pr'!H4191</f>
        <v>0</v>
      </c>
      <c r="D4191">
        <f>'CLZ Pr'!W4191</f>
        <v>0</v>
      </c>
      <c r="E4191">
        <f>'CLZ Pr'!B4191</f>
        <v>0</v>
      </c>
      <c r="F4191">
        <f>'CLZ Pr'!N4191</f>
        <v>0</v>
      </c>
      <c r="G4191">
        <f>'CLZ Pr'!X4191</f>
        <v>0</v>
      </c>
      <c r="H4191">
        <f>'CLZ Pr'!E4191</f>
        <v>0</v>
      </c>
      <c r="I4191">
        <f>'CLZ Pr'!U4191</f>
        <v>0</v>
      </c>
    </row>
    <row r="4192" spans="1:9">
      <c r="A4192" s="13" t="str">
        <f>IF('CLZ Pr'!C4192 = "", "", 'CLZ Pr'!C4192)</f>
        <v/>
      </c>
      <c r="B4192">
        <f>'CLZ Pr'!O4192</f>
        <v>0</v>
      </c>
      <c r="C4192" s="14">
        <f>'CLZ Pr'!H4192</f>
        <v>0</v>
      </c>
      <c r="D4192">
        <f>'CLZ Pr'!W4192</f>
        <v>0</v>
      </c>
      <c r="E4192">
        <f>'CLZ Pr'!B4192</f>
        <v>0</v>
      </c>
      <c r="F4192">
        <f>'CLZ Pr'!N4192</f>
        <v>0</v>
      </c>
      <c r="G4192">
        <f>'CLZ Pr'!X4192</f>
        <v>0</v>
      </c>
      <c r="H4192">
        <f>'CLZ Pr'!E4192</f>
        <v>0</v>
      </c>
      <c r="I4192">
        <f>'CLZ Pr'!U4192</f>
        <v>0</v>
      </c>
    </row>
    <row r="4193" spans="1:9">
      <c r="A4193" s="13" t="str">
        <f>IF('CLZ Pr'!C4193 = "", "", 'CLZ Pr'!C4193)</f>
        <v/>
      </c>
      <c r="B4193">
        <f>'CLZ Pr'!O4193</f>
        <v>0</v>
      </c>
      <c r="C4193" s="14">
        <f>'CLZ Pr'!H4193</f>
        <v>0</v>
      </c>
      <c r="D4193">
        <f>'CLZ Pr'!W4193</f>
        <v>0</v>
      </c>
      <c r="E4193">
        <f>'CLZ Pr'!B4193</f>
        <v>0</v>
      </c>
      <c r="F4193">
        <f>'CLZ Pr'!N4193</f>
        <v>0</v>
      </c>
      <c r="G4193">
        <f>'CLZ Pr'!X4193</f>
        <v>0</v>
      </c>
      <c r="H4193">
        <f>'CLZ Pr'!E4193</f>
        <v>0</v>
      </c>
      <c r="I4193">
        <f>'CLZ Pr'!U4193</f>
        <v>0</v>
      </c>
    </row>
    <row r="4194" spans="1:9">
      <c r="A4194" s="13" t="str">
        <f>IF('CLZ Pr'!C4194 = "", "", 'CLZ Pr'!C4194)</f>
        <v/>
      </c>
      <c r="B4194">
        <f>'CLZ Pr'!O4194</f>
        <v>0</v>
      </c>
      <c r="C4194" s="14">
        <f>'CLZ Pr'!H4194</f>
        <v>0</v>
      </c>
      <c r="D4194">
        <f>'CLZ Pr'!W4194</f>
        <v>0</v>
      </c>
      <c r="E4194">
        <f>'CLZ Pr'!B4194</f>
        <v>0</v>
      </c>
      <c r="F4194">
        <f>'CLZ Pr'!N4194</f>
        <v>0</v>
      </c>
      <c r="G4194">
        <f>'CLZ Pr'!X4194</f>
        <v>0</v>
      </c>
      <c r="H4194">
        <f>'CLZ Pr'!E4194</f>
        <v>0</v>
      </c>
      <c r="I4194">
        <f>'CLZ Pr'!U4194</f>
        <v>0</v>
      </c>
    </row>
    <row r="4195" spans="1:9">
      <c r="A4195" s="13" t="str">
        <f>IF('CLZ Pr'!C4195 = "", "", 'CLZ Pr'!C4195)</f>
        <v/>
      </c>
      <c r="B4195">
        <f>'CLZ Pr'!O4195</f>
        <v>0</v>
      </c>
      <c r="C4195" s="14">
        <f>'CLZ Pr'!H4195</f>
        <v>0</v>
      </c>
      <c r="D4195">
        <f>'CLZ Pr'!W4195</f>
        <v>0</v>
      </c>
      <c r="E4195">
        <f>'CLZ Pr'!B4195</f>
        <v>0</v>
      </c>
      <c r="F4195">
        <f>'CLZ Pr'!N4195</f>
        <v>0</v>
      </c>
      <c r="G4195">
        <f>'CLZ Pr'!X4195</f>
        <v>0</v>
      </c>
      <c r="H4195">
        <f>'CLZ Pr'!E4195</f>
        <v>0</v>
      </c>
      <c r="I4195">
        <f>'CLZ Pr'!U4195</f>
        <v>0</v>
      </c>
    </row>
    <row r="4196" spans="1:9">
      <c r="A4196" s="13" t="str">
        <f>IF('CLZ Pr'!C4196 = "", "", 'CLZ Pr'!C4196)</f>
        <v/>
      </c>
      <c r="B4196">
        <f>'CLZ Pr'!O4196</f>
        <v>0</v>
      </c>
      <c r="C4196" s="14">
        <f>'CLZ Pr'!H4196</f>
        <v>0</v>
      </c>
      <c r="D4196">
        <f>'CLZ Pr'!W4196</f>
        <v>0</v>
      </c>
      <c r="E4196">
        <f>'CLZ Pr'!B4196</f>
        <v>0</v>
      </c>
      <c r="F4196">
        <f>'CLZ Pr'!N4196</f>
        <v>0</v>
      </c>
      <c r="G4196">
        <f>'CLZ Pr'!X4196</f>
        <v>0</v>
      </c>
      <c r="H4196">
        <f>'CLZ Pr'!E4196</f>
        <v>0</v>
      </c>
      <c r="I4196">
        <f>'CLZ Pr'!U4196</f>
        <v>0</v>
      </c>
    </row>
    <row r="4197" spans="1:9">
      <c r="A4197" s="13" t="str">
        <f>IF('CLZ Pr'!C4197 = "", "", 'CLZ Pr'!C4197)</f>
        <v/>
      </c>
      <c r="B4197">
        <f>'CLZ Pr'!O4197</f>
        <v>0</v>
      </c>
      <c r="C4197" s="14">
        <f>'CLZ Pr'!H4197</f>
        <v>0</v>
      </c>
      <c r="D4197">
        <f>'CLZ Pr'!W4197</f>
        <v>0</v>
      </c>
      <c r="E4197">
        <f>'CLZ Pr'!B4197</f>
        <v>0</v>
      </c>
      <c r="F4197">
        <f>'CLZ Pr'!N4197</f>
        <v>0</v>
      </c>
      <c r="G4197">
        <f>'CLZ Pr'!X4197</f>
        <v>0</v>
      </c>
      <c r="H4197">
        <f>'CLZ Pr'!E4197</f>
        <v>0</v>
      </c>
      <c r="I4197">
        <f>'CLZ Pr'!U4197</f>
        <v>0</v>
      </c>
    </row>
    <row r="4198" spans="1:9">
      <c r="A4198" s="13" t="str">
        <f>IF('CLZ Pr'!C4198 = "", "", 'CLZ Pr'!C4198)</f>
        <v/>
      </c>
      <c r="B4198">
        <f>'CLZ Pr'!O4198</f>
        <v>0</v>
      </c>
      <c r="C4198" s="14">
        <f>'CLZ Pr'!H4198</f>
        <v>0</v>
      </c>
      <c r="D4198">
        <f>'CLZ Pr'!W4198</f>
        <v>0</v>
      </c>
      <c r="E4198">
        <f>'CLZ Pr'!B4198</f>
        <v>0</v>
      </c>
      <c r="F4198">
        <f>'CLZ Pr'!N4198</f>
        <v>0</v>
      </c>
      <c r="G4198">
        <f>'CLZ Pr'!X4198</f>
        <v>0</v>
      </c>
      <c r="H4198">
        <f>'CLZ Pr'!E4198</f>
        <v>0</v>
      </c>
      <c r="I4198">
        <f>'CLZ Pr'!U4198</f>
        <v>0</v>
      </c>
    </row>
    <row r="4199" spans="1:9">
      <c r="A4199" s="13" t="str">
        <f>IF('CLZ Pr'!C4199 = "", "", 'CLZ Pr'!C4199)</f>
        <v/>
      </c>
      <c r="B4199">
        <f>'CLZ Pr'!O4199</f>
        <v>0</v>
      </c>
      <c r="C4199" s="14">
        <f>'CLZ Pr'!H4199</f>
        <v>0</v>
      </c>
      <c r="D4199">
        <f>'CLZ Pr'!W4199</f>
        <v>0</v>
      </c>
      <c r="E4199">
        <f>'CLZ Pr'!B4199</f>
        <v>0</v>
      </c>
      <c r="F4199">
        <f>'CLZ Pr'!N4199</f>
        <v>0</v>
      </c>
      <c r="G4199">
        <f>'CLZ Pr'!X4199</f>
        <v>0</v>
      </c>
      <c r="H4199">
        <f>'CLZ Pr'!E4199</f>
        <v>0</v>
      </c>
      <c r="I4199">
        <f>'CLZ Pr'!U4199</f>
        <v>0</v>
      </c>
    </row>
    <row r="4200" spans="1:9">
      <c r="A4200" s="13" t="str">
        <f>IF('CLZ Pr'!C4200 = "", "", 'CLZ Pr'!C4200)</f>
        <v/>
      </c>
      <c r="B4200">
        <f>'CLZ Pr'!O4200</f>
        <v>0</v>
      </c>
      <c r="C4200" s="14">
        <f>'CLZ Pr'!H4200</f>
        <v>0</v>
      </c>
      <c r="D4200">
        <f>'CLZ Pr'!W4200</f>
        <v>0</v>
      </c>
      <c r="E4200">
        <f>'CLZ Pr'!B4200</f>
        <v>0</v>
      </c>
      <c r="F4200">
        <f>'CLZ Pr'!N4200</f>
        <v>0</v>
      </c>
      <c r="G4200">
        <f>'CLZ Pr'!X4200</f>
        <v>0</v>
      </c>
      <c r="H4200">
        <f>'CLZ Pr'!E4200</f>
        <v>0</v>
      </c>
      <c r="I4200">
        <f>'CLZ Pr'!U4200</f>
        <v>0</v>
      </c>
    </row>
    <row r="4201" spans="1:9">
      <c r="A4201" s="13" t="str">
        <f>IF('CLZ Pr'!C4201 = "", "", 'CLZ Pr'!C4201)</f>
        <v/>
      </c>
      <c r="B4201">
        <f>'CLZ Pr'!O4201</f>
        <v>0</v>
      </c>
      <c r="C4201" s="14">
        <f>'CLZ Pr'!H4201</f>
        <v>0</v>
      </c>
      <c r="D4201">
        <f>'CLZ Pr'!W4201</f>
        <v>0</v>
      </c>
      <c r="E4201">
        <f>'CLZ Pr'!B4201</f>
        <v>0</v>
      </c>
      <c r="F4201">
        <f>'CLZ Pr'!N4201</f>
        <v>0</v>
      </c>
      <c r="G4201">
        <f>'CLZ Pr'!X4201</f>
        <v>0</v>
      </c>
      <c r="H4201">
        <f>'CLZ Pr'!E4201</f>
        <v>0</v>
      </c>
      <c r="I4201">
        <f>'CLZ Pr'!U4201</f>
        <v>0</v>
      </c>
    </row>
    <row r="4202" spans="1:9">
      <c r="A4202" s="13" t="str">
        <f>IF('CLZ Pr'!C4202 = "", "", 'CLZ Pr'!C4202)</f>
        <v/>
      </c>
      <c r="B4202">
        <f>'CLZ Pr'!O4202</f>
        <v>0</v>
      </c>
      <c r="C4202" s="14">
        <f>'CLZ Pr'!H4202</f>
        <v>0</v>
      </c>
      <c r="D4202">
        <f>'CLZ Pr'!W4202</f>
        <v>0</v>
      </c>
      <c r="E4202">
        <f>'CLZ Pr'!B4202</f>
        <v>0</v>
      </c>
      <c r="F4202">
        <f>'CLZ Pr'!N4202</f>
        <v>0</v>
      </c>
      <c r="G4202">
        <f>'CLZ Pr'!X4202</f>
        <v>0</v>
      </c>
      <c r="H4202">
        <f>'CLZ Pr'!E4202</f>
        <v>0</v>
      </c>
      <c r="I4202">
        <f>'CLZ Pr'!U4202</f>
        <v>0</v>
      </c>
    </row>
    <row r="4203" spans="1:9">
      <c r="A4203" s="13" t="str">
        <f>IF('CLZ Pr'!C4203 = "", "", 'CLZ Pr'!C4203)</f>
        <v/>
      </c>
      <c r="B4203">
        <f>'CLZ Pr'!O4203</f>
        <v>0</v>
      </c>
      <c r="C4203" s="14">
        <f>'CLZ Pr'!H4203</f>
        <v>0</v>
      </c>
      <c r="D4203">
        <f>'CLZ Pr'!W4203</f>
        <v>0</v>
      </c>
      <c r="E4203">
        <f>'CLZ Pr'!B4203</f>
        <v>0</v>
      </c>
      <c r="F4203">
        <f>'CLZ Pr'!N4203</f>
        <v>0</v>
      </c>
      <c r="G4203">
        <f>'CLZ Pr'!X4203</f>
        <v>0</v>
      </c>
      <c r="H4203">
        <f>'CLZ Pr'!E4203</f>
        <v>0</v>
      </c>
      <c r="I4203">
        <f>'CLZ Pr'!U4203</f>
        <v>0</v>
      </c>
    </row>
    <row r="4204" spans="1:9">
      <c r="A4204" s="13" t="str">
        <f>IF('CLZ Pr'!C4204 = "", "", 'CLZ Pr'!C4204)</f>
        <v/>
      </c>
      <c r="B4204">
        <f>'CLZ Pr'!O4204</f>
        <v>0</v>
      </c>
      <c r="C4204" s="14">
        <f>'CLZ Pr'!H4204</f>
        <v>0</v>
      </c>
      <c r="D4204">
        <f>'CLZ Pr'!W4204</f>
        <v>0</v>
      </c>
      <c r="E4204">
        <f>'CLZ Pr'!B4204</f>
        <v>0</v>
      </c>
      <c r="F4204">
        <f>'CLZ Pr'!N4204</f>
        <v>0</v>
      </c>
      <c r="G4204">
        <f>'CLZ Pr'!X4204</f>
        <v>0</v>
      </c>
      <c r="H4204">
        <f>'CLZ Pr'!E4204</f>
        <v>0</v>
      </c>
      <c r="I4204">
        <f>'CLZ Pr'!U4204</f>
        <v>0</v>
      </c>
    </row>
    <row r="4205" spans="1:9">
      <c r="A4205" s="13" t="str">
        <f>IF('CLZ Pr'!C4205 = "", "", 'CLZ Pr'!C4205)</f>
        <v/>
      </c>
      <c r="B4205">
        <f>'CLZ Pr'!O4205</f>
        <v>0</v>
      </c>
      <c r="C4205" s="14">
        <f>'CLZ Pr'!H4205</f>
        <v>0</v>
      </c>
      <c r="D4205">
        <f>'CLZ Pr'!W4205</f>
        <v>0</v>
      </c>
      <c r="E4205">
        <f>'CLZ Pr'!B4205</f>
        <v>0</v>
      </c>
      <c r="F4205">
        <f>'CLZ Pr'!N4205</f>
        <v>0</v>
      </c>
      <c r="G4205">
        <f>'CLZ Pr'!X4205</f>
        <v>0</v>
      </c>
      <c r="H4205">
        <f>'CLZ Pr'!E4205</f>
        <v>0</v>
      </c>
      <c r="I4205">
        <f>'CLZ Pr'!U4205</f>
        <v>0</v>
      </c>
    </row>
    <row r="4206" spans="1:9">
      <c r="A4206" s="13" t="str">
        <f>IF('CLZ Pr'!C4206 = "", "", 'CLZ Pr'!C4206)</f>
        <v/>
      </c>
      <c r="B4206">
        <f>'CLZ Pr'!O4206</f>
        <v>0</v>
      </c>
      <c r="C4206" s="14">
        <f>'CLZ Pr'!H4206</f>
        <v>0</v>
      </c>
      <c r="D4206">
        <f>'CLZ Pr'!W4206</f>
        <v>0</v>
      </c>
      <c r="E4206">
        <f>'CLZ Pr'!B4206</f>
        <v>0</v>
      </c>
      <c r="F4206">
        <f>'CLZ Pr'!N4206</f>
        <v>0</v>
      </c>
      <c r="G4206">
        <f>'CLZ Pr'!X4206</f>
        <v>0</v>
      </c>
      <c r="H4206">
        <f>'CLZ Pr'!E4206</f>
        <v>0</v>
      </c>
      <c r="I4206">
        <f>'CLZ Pr'!U4206</f>
        <v>0</v>
      </c>
    </row>
    <row r="4207" spans="1:9">
      <c r="A4207" s="13" t="str">
        <f>IF('CLZ Pr'!C4207 = "", "", 'CLZ Pr'!C4207)</f>
        <v/>
      </c>
      <c r="B4207">
        <f>'CLZ Pr'!O4207</f>
        <v>0</v>
      </c>
      <c r="C4207" s="14">
        <f>'CLZ Pr'!H4207</f>
        <v>0</v>
      </c>
      <c r="D4207">
        <f>'CLZ Pr'!W4207</f>
        <v>0</v>
      </c>
      <c r="E4207">
        <f>'CLZ Pr'!B4207</f>
        <v>0</v>
      </c>
      <c r="F4207">
        <f>'CLZ Pr'!N4207</f>
        <v>0</v>
      </c>
      <c r="G4207">
        <f>'CLZ Pr'!X4207</f>
        <v>0</v>
      </c>
      <c r="H4207">
        <f>'CLZ Pr'!E4207</f>
        <v>0</v>
      </c>
      <c r="I4207">
        <f>'CLZ Pr'!U4207</f>
        <v>0</v>
      </c>
    </row>
    <row r="4208" spans="1:9">
      <c r="A4208" s="13" t="str">
        <f>IF('CLZ Pr'!C4208 = "", "", 'CLZ Pr'!C4208)</f>
        <v/>
      </c>
      <c r="B4208">
        <f>'CLZ Pr'!O4208</f>
        <v>0</v>
      </c>
      <c r="C4208" s="14">
        <f>'CLZ Pr'!H4208</f>
        <v>0</v>
      </c>
      <c r="D4208">
        <f>'CLZ Pr'!W4208</f>
        <v>0</v>
      </c>
      <c r="E4208">
        <f>'CLZ Pr'!B4208</f>
        <v>0</v>
      </c>
      <c r="F4208">
        <f>'CLZ Pr'!N4208</f>
        <v>0</v>
      </c>
      <c r="G4208">
        <f>'CLZ Pr'!X4208</f>
        <v>0</v>
      </c>
      <c r="H4208">
        <f>'CLZ Pr'!E4208</f>
        <v>0</v>
      </c>
      <c r="I4208">
        <f>'CLZ Pr'!U4208</f>
        <v>0</v>
      </c>
    </row>
    <row r="4209" spans="1:9">
      <c r="A4209" s="13" t="str">
        <f>IF('CLZ Pr'!C4209 = "", "", 'CLZ Pr'!C4209)</f>
        <v/>
      </c>
      <c r="B4209">
        <f>'CLZ Pr'!O4209</f>
        <v>0</v>
      </c>
      <c r="C4209" s="14">
        <f>'CLZ Pr'!H4209</f>
        <v>0</v>
      </c>
      <c r="D4209">
        <f>'CLZ Pr'!W4209</f>
        <v>0</v>
      </c>
      <c r="E4209">
        <f>'CLZ Pr'!B4209</f>
        <v>0</v>
      </c>
      <c r="F4209">
        <f>'CLZ Pr'!N4209</f>
        <v>0</v>
      </c>
      <c r="G4209">
        <f>'CLZ Pr'!X4209</f>
        <v>0</v>
      </c>
      <c r="H4209">
        <f>'CLZ Pr'!E4209</f>
        <v>0</v>
      </c>
      <c r="I4209">
        <f>'CLZ Pr'!U4209</f>
        <v>0</v>
      </c>
    </row>
    <row r="4210" spans="1:9">
      <c r="A4210" s="13" t="str">
        <f>IF('CLZ Pr'!C4210 = "", "", 'CLZ Pr'!C4210)</f>
        <v/>
      </c>
      <c r="B4210">
        <f>'CLZ Pr'!O4210</f>
        <v>0</v>
      </c>
      <c r="C4210" s="14">
        <f>'CLZ Pr'!H4210</f>
        <v>0</v>
      </c>
      <c r="D4210">
        <f>'CLZ Pr'!W4210</f>
        <v>0</v>
      </c>
      <c r="E4210">
        <f>'CLZ Pr'!B4210</f>
        <v>0</v>
      </c>
      <c r="F4210">
        <f>'CLZ Pr'!N4210</f>
        <v>0</v>
      </c>
      <c r="G4210">
        <f>'CLZ Pr'!X4210</f>
        <v>0</v>
      </c>
      <c r="H4210">
        <f>'CLZ Pr'!E4210</f>
        <v>0</v>
      </c>
      <c r="I4210">
        <f>'CLZ Pr'!U4210</f>
        <v>0</v>
      </c>
    </row>
    <row r="4211" spans="1:9">
      <c r="A4211" s="13" t="str">
        <f>IF('CLZ Pr'!C4211 = "", "", 'CLZ Pr'!C4211)</f>
        <v/>
      </c>
      <c r="B4211">
        <f>'CLZ Pr'!O4211</f>
        <v>0</v>
      </c>
      <c r="C4211" s="14">
        <f>'CLZ Pr'!H4211</f>
        <v>0</v>
      </c>
      <c r="D4211">
        <f>'CLZ Pr'!W4211</f>
        <v>0</v>
      </c>
      <c r="E4211">
        <f>'CLZ Pr'!B4211</f>
        <v>0</v>
      </c>
      <c r="F4211">
        <f>'CLZ Pr'!N4211</f>
        <v>0</v>
      </c>
      <c r="G4211">
        <f>'CLZ Pr'!X4211</f>
        <v>0</v>
      </c>
      <c r="H4211">
        <f>'CLZ Pr'!E4211</f>
        <v>0</v>
      </c>
      <c r="I4211">
        <f>'CLZ Pr'!U4211</f>
        <v>0</v>
      </c>
    </row>
    <row r="4212" spans="1:9">
      <c r="A4212" s="13" t="str">
        <f>IF('CLZ Pr'!C4212 = "", "", 'CLZ Pr'!C4212)</f>
        <v/>
      </c>
      <c r="B4212">
        <f>'CLZ Pr'!O4212</f>
        <v>0</v>
      </c>
      <c r="C4212" s="14">
        <f>'CLZ Pr'!H4212</f>
        <v>0</v>
      </c>
      <c r="D4212">
        <f>'CLZ Pr'!W4212</f>
        <v>0</v>
      </c>
      <c r="E4212">
        <f>'CLZ Pr'!B4212</f>
        <v>0</v>
      </c>
      <c r="F4212">
        <f>'CLZ Pr'!N4212</f>
        <v>0</v>
      </c>
      <c r="G4212">
        <f>'CLZ Pr'!X4212</f>
        <v>0</v>
      </c>
      <c r="H4212">
        <f>'CLZ Pr'!E4212</f>
        <v>0</v>
      </c>
      <c r="I4212">
        <f>'CLZ Pr'!U4212</f>
        <v>0</v>
      </c>
    </row>
    <row r="4213" spans="1:9">
      <c r="A4213" s="13" t="str">
        <f>IF('CLZ Pr'!C4213 = "", "", 'CLZ Pr'!C4213)</f>
        <v/>
      </c>
      <c r="B4213">
        <f>'CLZ Pr'!O4213</f>
        <v>0</v>
      </c>
      <c r="C4213" s="14">
        <f>'CLZ Pr'!H4213</f>
        <v>0</v>
      </c>
      <c r="D4213">
        <f>'CLZ Pr'!W4213</f>
        <v>0</v>
      </c>
      <c r="E4213">
        <f>'CLZ Pr'!B4213</f>
        <v>0</v>
      </c>
      <c r="F4213">
        <f>'CLZ Pr'!N4213</f>
        <v>0</v>
      </c>
      <c r="G4213">
        <f>'CLZ Pr'!X4213</f>
        <v>0</v>
      </c>
      <c r="H4213">
        <f>'CLZ Pr'!E4213</f>
        <v>0</v>
      </c>
      <c r="I4213">
        <f>'CLZ Pr'!U4213</f>
        <v>0</v>
      </c>
    </row>
    <row r="4214" spans="1:9">
      <c r="A4214" s="13" t="str">
        <f>IF('CLZ Pr'!C4214 = "", "", 'CLZ Pr'!C4214)</f>
        <v/>
      </c>
      <c r="B4214">
        <f>'CLZ Pr'!O4214</f>
        <v>0</v>
      </c>
      <c r="C4214" s="14">
        <f>'CLZ Pr'!H4214</f>
        <v>0</v>
      </c>
      <c r="D4214">
        <f>'CLZ Pr'!W4214</f>
        <v>0</v>
      </c>
      <c r="E4214">
        <f>'CLZ Pr'!B4214</f>
        <v>0</v>
      </c>
      <c r="F4214">
        <f>'CLZ Pr'!N4214</f>
        <v>0</v>
      </c>
      <c r="G4214">
        <f>'CLZ Pr'!X4214</f>
        <v>0</v>
      </c>
      <c r="H4214">
        <f>'CLZ Pr'!E4214</f>
        <v>0</v>
      </c>
      <c r="I4214">
        <f>'CLZ Pr'!U4214</f>
        <v>0</v>
      </c>
    </row>
    <row r="4215" spans="1:9">
      <c r="A4215" s="13" t="str">
        <f>IF('CLZ Pr'!C4215 = "", "", 'CLZ Pr'!C4215)</f>
        <v/>
      </c>
      <c r="B4215">
        <f>'CLZ Pr'!O4215</f>
        <v>0</v>
      </c>
      <c r="C4215" s="14">
        <f>'CLZ Pr'!H4215</f>
        <v>0</v>
      </c>
      <c r="D4215">
        <f>'CLZ Pr'!W4215</f>
        <v>0</v>
      </c>
      <c r="E4215">
        <f>'CLZ Pr'!B4215</f>
        <v>0</v>
      </c>
      <c r="F4215">
        <f>'CLZ Pr'!N4215</f>
        <v>0</v>
      </c>
      <c r="G4215">
        <f>'CLZ Pr'!X4215</f>
        <v>0</v>
      </c>
      <c r="H4215">
        <f>'CLZ Pr'!E4215</f>
        <v>0</v>
      </c>
      <c r="I4215">
        <f>'CLZ Pr'!U4215</f>
        <v>0</v>
      </c>
    </row>
    <row r="4216" spans="1:9">
      <c r="A4216" s="13" t="str">
        <f>IF('CLZ Pr'!C4216 = "", "", 'CLZ Pr'!C4216)</f>
        <v/>
      </c>
      <c r="B4216">
        <f>'CLZ Pr'!O4216</f>
        <v>0</v>
      </c>
      <c r="C4216" s="14">
        <f>'CLZ Pr'!H4216</f>
        <v>0</v>
      </c>
      <c r="D4216">
        <f>'CLZ Pr'!W4216</f>
        <v>0</v>
      </c>
      <c r="E4216">
        <f>'CLZ Pr'!B4216</f>
        <v>0</v>
      </c>
      <c r="F4216">
        <f>'CLZ Pr'!N4216</f>
        <v>0</v>
      </c>
      <c r="G4216">
        <f>'CLZ Pr'!X4216</f>
        <v>0</v>
      </c>
      <c r="H4216">
        <f>'CLZ Pr'!E4216</f>
        <v>0</v>
      </c>
      <c r="I4216">
        <f>'CLZ Pr'!U4216</f>
        <v>0</v>
      </c>
    </row>
    <row r="4217" spans="1:9">
      <c r="A4217" s="13" t="str">
        <f>IF('CLZ Pr'!C4217 = "", "", 'CLZ Pr'!C4217)</f>
        <v/>
      </c>
      <c r="B4217">
        <f>'CLZ Pr'!O4217</f>
        <v>0</v>
      </c>
      <c r="C4217" s="14">
        <f>'CLZ Pr'!H4217</f>
        <v>0</v>
      </c>
      <c r="D4217">
        <f>'CLZ Pr'!W4217</f>
        <v>0</v>
      </c>
      <c r="E4217">
        <f>'CLZ Pr'!B4217</f>
        <v>0</v>
      </c>
      <c r="F4217">
        <f>'CLZ Pr'!N4217</f>
        <v>0</v>
      </c>
      <c r="G4217">
        <f>'CLZ Pr'!X4217</f>
        <v>0</v>
      </c>
      <c r="H4217">
        <f>'CLZ Pr'!E4217</f>
        <v>0</v>
      </c>
      <c r="I4217">
        <f>'CLZ Pr'!U4217</f>
        <v>0</v>
      </c>
    </row>
    <row r="4218" spans="1:9">
      <c r="A4218" s="13" t="str">
        <f>IF('CLZ Pr'!C4218 = "", "", 'CLZ Pr'!C4218)</f>
        <v/>
      </c>
      <c r="B4218">
        <f>'CLZ Pr'!O4218</f>
        <v>0</v>
      </c>
      <c r="C4218" s="14">
        <f>'CLZ Pr'!H4218</f>
        <v>0</v>
      </c>
      <c r="D4218">
        <f>'CLZ Pr'!W4218</f>
        <v>0</v>
      </c>
      <c r="E4218">
        <f>'CLZ Pr'!B4218</f>
        <v>0</v>
      </c>
      <c r="F4218">
        <f>'CLZ Pr'!N4218</f>
        <v>0</v>
      </c>
      <c r="G4218">
        <f>'CLZ Pr'!X4218</f>
        <v>0</v>
      </c>
      <c r="H4218">
        <f>'CLZ Pr'!E4218</f>
        <v>0</v>
      </c>
      <c r="I4218">
        <f>'CLZ Pr'!U4218</f>
        <v>0</v>
      </c>
    </row>
    <row r="4219" spans="1:9">
      <c r="A4219" s="13" t="str">
        <f>IF('CLZ Pr'!C4219 = "", "", 'CLZ Pr'!C4219)</f>
        <v/>
      </c>
      <c r="B4219">
        <f>'CLZ Pr'!O4219</f>
        <v>0</v>
      </c>
      <c r="C4219" s="14">
        <f>'CLZ Pr'!H4219</f>
        <v>0</v>
      </c>
      <c r="D4219">
        <f>'CLZ Pr'!W4219</f>
        <v>0</v>
      </c>
      <c r="E4219">
        <f>'CLZ Pr'!B4219</f>
        <v>0</v>
      </c>
      <c r="F4219">
        <f>'CLZ Pr'!N4219</f>
        <v>0</v>
      </c>
      <c r="G4219">
        <f>'CLZ Pr'!X4219</f>
        <v>0</v>
      </c>
      <c r="H4219">
        <f>'CLZ Pr'!E4219</f>
        <v>0</v>
      </c>
      <c r="I4219">
        <f>'CLZ Pr'!U4219</f>
        <v>0</v>
      </c>
    </row>
    <row r="4220" spans="1:9">
      <c r="A4220" s="13" t="str">
        <f>IF('CLZ Pr'!C4220 = "", "", 'CLZ Pr'!C4220)</f>
        <v/>
      </c>
      <c r="B4220">
        <f>'CLZ Pr'!O4220</f>
        <v>0</v>
      </c>
      <c r="C4220" s="14">
        <f>'CLZ Pr'!H4220</f>
        <v>0</v>
      </c>
      <c r="D4220">
        <f>'CLZ Pr'!W4220</f>
        <v>0</v>
      </c>
      <c r="E4220">
        <f>'CLZ Pr'!B4220</f>
        <v>0</v>
      </c>
      <c r="F4220">
        <f>'CLZ Pr'!N4220</f>
        <v>0</v>
      </c>
      <c r="G4220">
        <f>'CLZ Pr'!X4220</f>
        <v>0</v>
      </c>
      <c r="H4220">
        <f>'CLZ Pr'!E4220</f>
        <v>0</v>
      </c>
      <c r="I4220">
        <f>'CLZ Pr'!U4220</f>
        <v>0</v>
      </c>
    </row>
    <row r="4221" spans="1:9">
      <c r="A4221" s="13" t="str">
        <f>IF('CLZ Pr'!C4221 = "", "", 'CLZ Pr'!C4221)</f>
        <v/>
      </c>
      <c r="B4221">
        <f>'CLZ Pr'!O4221</f>
        <v>0</v>
      </c>
      <c r="C4221" s="14">
        <f>'CLZ Pr'!H4221</f>
        <v>0</v>
      </c>
      <c r="D4221">
        <f>'CLZ Pr'!W4221</f>
        <v>0</v>
      </c>
      <c r="E4221">
        <f>'CLZ Pr'!B4221</f>
        <v>0</v>
      </c>
      <c r="F4221">
        <f>'CLZ Pr'!N4221</f>
        <v>0</v>
      </c>
      <c r="G4221">
        <f>'CLZ Pr'!X4221</f>
        <v>0</v>
      </c>
      <c r="H4221">
        <f>'CLZ Pr'!E4221</f>
        <v>0</v>
      </c>
      <c r="I4221">
        <f>'CLZ Pr'!U4221</f>
        <v>0</v>
      </c>
    </row>
    <row r="4222" spans="1:9">
      <c r="A4222" s="13" t="str">
        <f>IF('CLZ Pr'!C4222 = "", "", 'CLZ Pr'!C4222)</f>
        <v/>
      </c>
      <c r="B4222">
        <f>'CLZ Pr'!O4222</f>
        <v>0</v>
      </c>
      <c r="C4222" s="14">
        <f>'CLZ Pr'!H4222</f>
        <v>0</v>
      </c>
      <c r="D4222">
        <f>'CLZ Pr'!W4222</f>
        <v>0</v>
      </c>
      <c r="E4222">
        <f>'CLZ Pr'!B4222</f>
        <v>0</v>
      </c>
      <c r="F4222">
        <f>'CLZ Pr'!N4222</f>
        <v>0</v>
      </c>
      <c r="G4222">
        <f>'CLZ Pr'!X4222</f>
        <v>0</v>
      </c>
      <c r="H4222">
        <f>'CLZ Pr'!E4222</f>
        <v>0</v>
      </c>
      <c r="I4222">
        <f>'CLZ Pr'!U4222</f>
        <v>0</v>
      </c>
    </row>
    <row r="4223" spans="1:9">
      <c r="A4223" s="13" t="str">
        <f>IF('CLZ Pr'!C4223 = "", "", 'CLZ Pr'!C4223)</f>
        <v/>
      </c>
      <c r="B4223">
        <f>'CLZ Pr'!O4223</f>
        <v>0</v>
      </c>
      <c r="C4223" s="14">
        <f>'CLZ Pr'!H4223</f>
        <v>0</v>
      </c>
      <c r="D4223">
        <f>'CLZ Pr'!W4223</f>
        <v>0</v>
      </c>
      <c r="E4223">
        <f>'CLZ Pr'!B4223</f>
        <v>0</v>
      </c>
      <c r="F4223">
        <f>'CLZ Pr'!N4223</f>
        <v>0</v>
      </c>
      <c r="G4223">
        <f>'CLZ Pr'!X4223</f>
        <v>0</v>
      </c>
      <c r="H4223">
        <f>'CLZ Pr'!E4223</f>
        <v>0</v>
      </c>
      <c r="I4223">
        <f>'CLZ Pr'!U4223</f>
        <v>0</v>
      </c>
    </row>
    <row r="4224" spans="1:9">
      <c r="A4224" s="13" t="str">
        <f>IF('CLZ Pr'!C4224 = "", "", 'CLZ Pr'!C4224)</f>
        <v/>
      </c>
      <c r="B4224">
        <f>'CLZ Pr'!O4224</f>
        <v>0</v>
      </c>
      <c r="C4224" s="14">
        <f>'CLZ Pr'!H4224</f>
        <v>0</v>
      </c>
      <c r="D4224">
        <f>'CLZ Pr'!W4224</f>
        <v>0</v>
      </c>
      <c r="E4224">
        <f>'CLZ Pr'!B4224</f>
        <v>0</v>
      </c>
      <c r="F4224">
        <f>'CLZ Pr'!N4224</f>
        <v>0</v>
      </c>
      <c r="G4224">
        <f>'CLZ Pr'!X4224</f>
        <v>0</v>
      </c>
      <c r="H4224">
        <f>'CLZ Pr'!E4224</f>
        <v>0</v>
      </c>
      <c r="I4224">
        <f>'CLZ Pr'!U4224</f>
        <v>0</v>
      </c>
    </row>
    <row r="4225" spans="1:9">
      <c r="A4225" s="13" t="str">
        <f>IF('CLZ Pr'!C4225 = "", "", 'CLZ Pr'!C4225)</f>
        <v/>
      </c>
      <c r="B4225">
        <f>'CLZ Pr'!O4225</f>
        <v>0</v>
      </c>
      <c r="C4225" s="14">
        <f>'CLZ Pr'!H4225</f>
        <v>0</v>
      </c>
      <c r="D4225">
        <f>'CLZ Pr'!W4225</f>
        <v>0</v>
      </c>
      <c r="E4225">
        <f>'CLZ Pr'!B4225</f>
        <v>0</v>
      </c>
      <c r="F4225">
        <f>'CLZ Pr'!N4225</f>
        <v>0</v>
      </c>
      <c r="G4225">
        <f>'CLZ Pr'!X4225</f>
        <v>0</v>
      </c>
      <c r="H4225">
        <f>'CLZ Pr'!E4225</f>
        <v>0</v>
      </c>
      <c r="I4225">
        <f>'CLZ Pr'!U4225</f>
        <v>0</v>
      </c>
    </row>
    <row r="4226" spans="1:9">
      <c r="A4226" s="13" t="str">
        <f>IF('CLZ Pr'!C4226 = "", "", 'CLZ Pr'!C4226)</f>
        <v/>
      </c>
      <c r="B4226">
        <f>'CLZ Pr'!O4226</f>
        <v>0</v>
      </c>
      <c r="C4226" s="14">
        <f>'CLZ Pr'!H4226</f>
        <v>0</v>
      </c>
      <c r="D4226">
        <f>'CLZ Pr'!W4226</f>
        <v>0</v>
      </c>
      <c r="E4226">
        <f>'CLZ Pr'!B4226</f>
        <v>0</v>
      </c>
      <c r="F4226">
        <f>'CLZ Pr'!N4226</f>
        <v>0</v>
      </c>
      <c r="G4226">
        <f>'CLZ Pr'!X4226</f>
        <v>0</v>
      </c>
      <c r="H4226">
        <f>'CLZ Pr'!E4226</f>
        <v>0</v>
      </c>
      <c r="I4226">
        <f>'CLZ Pr'!U4226</f>
        <v>0</v>
      </c>
    </row>
    <row r="4227" spans="1:9">
      <c r="A4227" s="13" t="str">
        <f>IF('CLZ Pr'!C4227 = "", "", 'CLZ Pr'!C4227)</f>
        <v/>
      </c>
      <c r="B4227">
        <f>'CLZ Pr'!O4227</f>
        <v>0</v>
      </c>
      <c r="C4227" s="14">
        <f>'CLZ Pr'!H4227</f>
        <v>0</v>
      </c>
      <c r="D4227">
        <f>'CLZ Pr'!W4227</f>
        <v>0</v>
      </c>
      <c r="E4227">
        <f>'CLZ Pr'!B4227</f>
        <v>0</v>
      </c>
      <c r="F4227">
        <f>'CLZ Pr'!N4227</f>
        <v>0</v>
      </c>
      <c r="G4227">
        <f>'CLZ Pr'!X4227</f>
        <v>0</v>
      </c>
      <c r="H4227">
        <f>'CLZ Pr'!E4227</f>
        <v>0</v>
      </c>
      <c r="I4227">
        <f>'CLZ Pr'!U4227</f>
        <v>0</v>
      </c>
    </row>
    <row r="4228" spans="1:9">
      <c r="A4228" s="13" t="str">
        <f>IF('CLZ Pr'!C4228 = "", "", 'CLZ Pr'!C4228)</f>
        <v/>
      </c>
      <c r="B4228">
        <f>'CLZ Pr'!O4228</f>
        <v>0</v>
      </c>
      <c r="C4228" s="14">
        <f>'CLZ Pr'!H4228</f>
        <v>0</v>
      </c>
      <c r="D4228">
        <f>'CLZ Pr'!W4228</f>
        <v>0</v>
      </c>
      <c r="E4228">
        <f>'CLZ Pr'!B4228</f>
        <v>0</v>
      </c>
      <c r="F4228">
        <f>'CLZ Pr'!N4228</f>
        <v>0</v>
      </c>
      <c r="G4228">
        <f>'CLZ Pr'!X4228</f>
        <v>0</v>
      </c>
      <c r="H4228">
        <f>'CLZ Pr'!E4228</f>
        <v>0</v>
      </c>
      <c r="I4228">
        <f>'CLZ Pr'!U4228</f>
        <v>0</v>
      </c>
    </row>
    <row r="4229" spans="1:9">
      <c r="A4229" s="13" t="str">
        <f>IF('CLZ Pr'!C4229 = "", "", 'CLZ Pr'!C4229)</f>
        <v/>
      </c>
      <c r="B4229">
        <f>'CLZ Pr'!O4229</f>
        <v>0</v>
      </c>
      <c r="C4229" s="14">
        <f>'CLZ Pr'!H4229</f>
        <v>0</v>
      </c>
      <c r="D4229">
        <f>'CLZ Pr'!W4229</f>
        <v>0</v>
      </c>
      <c r="E4229">
        <f>'CLZ Pr'!B4229</f>
        <v>0</v>
      </c>
      <c r="F4229">
        <f>'CLZ Pr'!N4229</f>
        <v>0</v>
      </c>
      <c r="G4229">
        <f>'CLZ Pr'!X4229</f>
        <v>0</v>
      </c>
      <c r="H4229">
        <f>'CLZ Pr'!E4229</f>
        <v>0</v>
      </c>
      <c r="I4229">
        <f>'CLZ Pr'!U4229</f>
        <v>0</v>
      </c>
    </row>
    <row r="4230" spans="1:9">
      <c r="A4230" s="13" t="str">
        <f>IF('CLZ Pr'!C4230 = "", "", 'CLZ Pr'!C4230)</f>
        <v/>
      </c>
      <c r="B4230">
        <f>'CLZ Pr'!O4230</f>
        <v>0</v>
      </c>
      <c r="C4230" s="14">
        <f>'CLZ Pr'!H4230</f>
        <v>0</v>
      </c>
      <c r="D4230">
        <f>'CLZ Pr'!W4230</f>
        <v>0</v>
      </c>
      <c r="E4230">
        <f>'CLZ Pr'!B4230</f>
        <v>0</v>
      </c>
      <c r="F4230">
        <f>'CLZ Pr'!N4230</f>
        <v>0</v>
      </c>
      <c r="G4230">
        <f>'CLZ Pr'!X4230</f>
        <v>0</v>
      </c>
      <c r="H4230">
        <f>'CLZ Pr'!E4230</f>
        <v>0</v>
      </c>
      <c r="I4230">
        <f>'CLZ Pr'!U4230</f>
        <v>0</v>
      </c>
    </row>
    <row r="4231" spans="1:9">
      <c r="A4231" s="13" t="str">
        <f>IF('CLZ Pr'!C4231 = "", "", 'CLZ Pr'!C4231)</f>
        <v/>
      </c>
      <c r="B4231">
        <f>'CLZ Pr'!O4231</f>
        <v>0</v>
      </c>
      <c r="C4231" s="14">
        <f>'CLZ Pr'!H4231</f>
        <v>0</v>
      </c>
      <c r="D4231">
        <f>'CLZ Pr'!W4231</f>
        <v>0</v>
      </c>
      <c r="E4231">
        <f>'CLZ Pr'!B4231</f>
        <v>0</v>
      </c>
      <c r="F4231">
        <f>'CLZ Pr'!N4231</f>
        <v>0</v>
      </c>
      <c r="G4231">
        <f>'CLZ Pr'!X4231</f>
        <v>0</v>
      </c>
      <c r="H4231">
        <f>'CLZ Pr'!E4231</f>
        <v>0</v>
      </c>
      <c r="I4231">
        <f>'CLZ Pr'!U4231</f>
        <v>0</v>
      </c>
    </row>
    <row r="4232" spans="1:9">
      <c r="A4232" s="13" t="str">
        <f>IF('CLZ Pr'!C4232 = "", "", 'CLZ Pr'!C4232)</f>
        <v/>
      </c>
      <c r="B4232">
        <f>'CLZ Pr'!O4232</f>
        <v>0</v>
      </c>
      <c r="C4232" s="14">
        <f>'CLZ Pr'!H4232</f>
        <v>0</v>
      </c>
      <c r="D4232">
        <f>'CLZ Pr'!W4232</f>
        <v>0</v>
      </c>
      <c r="E4232">
        <f>'CLZ Pr'!B4232</f>
        <v>0</v>
      </c>
      <c r="F4232">
        <f>'CLZ Pr'!N4232</f>
        <v>0</v>
      </c>
      <c r="G4232">
        <f>'CLZ Pr'!X4232</f>
        <v>0</v>
      </c>
      <c r="H4232">
        <f>'CLZ Pr'!E4232</f>
        <v>0</v>
      </c>
      <c r="I4232">
        <f>'CLZ Pr'!U4232</f>
        <v>0</v>
      </c>
    </row>
    <row r="4233" spans="1:9">
      <c r="A4233" s="13" t="str">
        <f>IF('CLZ Pr'!C4233 = "", "", 'CLZ Pr'!C4233)</f>
        <v/>
      </c>
      <c r="B4233">
        <f>'CLZ Pr'!O4233</f>
        <v>0</v>
      </c>
      <c r="C4233" s="14">
        <f>'CLZ Pr'!H4233</f>
        <v>0</v>
      </c>
      <c r="D4233">
        <f>'CLZ Pr'!W4233</f>
        <v>0</v>
      </c>
      <c r="E4233">
        <f>'CLZ Pr'!B4233</f>
        <v>0</v>
      </c>
      <c r="F4233">
        <f>'CLZ Pr'!N4233</f>
        <v>0</v>
      </c>
      <c r="G4233">
        <f>'CLZ Pr'!X4233</f>
        <v>0</v>
      </c>
      <c r="H4233">
        <f>'CLZ Pr'!E4233</f>
        <v>0</v>
      </c>
      <c r="I4233">
        <f>'CLZ Pr'!U4233</f>
        <v>0</v>
      </c>
    </row>
    <row r="4234" spans="1:9">
      <c r="A4234" s="13" t="str">
        <f>IF('CLZ Pr'!C4234 = "", "", 'CLZ Pr'!C4234)</f>
        <v/>
      </c>
      <c r="B4234">
        <f>'CLZ Pr'!O4234</f>
        <v>0</v>
      </c>
      <c r="C4234" s="14">
        <f>'CLZ Pr'!H4234</f>
        <v>0</v>
      </c>
      <c r="D4234">
        <f>'CLZ Pr'!W4234</f>
        <v>0</v>
      </c>
      <c r="E4234">
        <f>'CLZ Pr'!B4234</f>
        <v>0</v>
      </c>
      <c r="F4234">
        <f>'CLZ Pr'!N4234</f>
        <v>0</v>
      </c>
      <c r="G4234">
        <f>'CLZ Pr'!X4234</f>
        <v>0</v>
      </c>
      <c r="H4234">
        <f>'CLZ Pr'!E4234</f>
        <v>0</v>
      </c>
      <c r="I4234">
        <f>'CLZ Pr'!U4234</f>
        <v>0</v>
      </c>
    </row>
    <row r="4235" spans="1:9">
      <c r="A4235" s="13" t="str">
        <f>IF('CLZ Pr'!C4235 = "", "", 'CLZ Pr'!C4235)</f>
        <v/>
      </c>
      <c r="B4235">
        <f>'CLZ Pr'!O4235</f>
        <v>0</v>
      </c>
      <c r="C4235" s="14">
        <f>'CLZ Pr'!H4235</f>
        <v>0</v>
      </c>
      <c r="D4235">
        <f>'CLZ Pr'!W4235</f>
        <v>0</v>
      </c>
      <c r="E4235">
        <f>'CLZ Pr'!B4235</f>
        <v>0</v>
      </c>
      <c r="F4235">
        <f>'CLZ Pr'!N4235</f>
        <v>0</v>
      </c>
      <c r="G4235">
        <f>'CLZ Pr'!X4235</f>
        <v>0</v>
      </c>
      <c r="H4235">
        <f>'CLZ Pr'!E4235</f>
        <v>0</v>
      </c>
      <c r="I4235">
        <f>'CLZ Pr'!U4235</f>
        <v>0</v>
      </c>
    </row>
    <row r="4236" spans="1:9">
      <c r="A4236" s="13" t="str">
        <f>IF('CLZ Pr'!C4236 = "", "", 'CLZ Pr'!C4236)</f>
        <v/>
      </c>
      <c r="B4236">
        <f>'CLZ Pr'!O4236</f>
        <v>0</v>
      </c>
      <c r="C4236" s="14">
        <f>'CLZ Pr'!H4236</f>
        <v>0</v>
      </c>
      <c r="D4236">
        <f>'CLZ Pr'!W4236</f>
        <v>0</v>
      </c>
      <c r="E4236">
        <f>'CLZ Pr'!B4236</f>
        <v>0</v>
      </c>
      <c r="F4236">
        <f>'CLZ Pr'!N4236</f>
        <v>0</v>
      </c>
      <c r="G4236">
        <f>'CLZ Pr'!X4236</f>
        <v>0</v>
      </c>
      <c r="H4236">
        <f>'CLZ Pr'!E4236</f>
        <v>0</v>
      </c>
      <c r="I4236">
        <f>'CLZ Pr'!U4236</f>
        <v>0</v>
      </c>
    </row>
    <row r="4237" spans="1:9">
      <c r="A4237" s="13" t="str">
        <f>IF('CLZ Pr'!C4237 = "", "", 'CLZ Pr'!C4237)</f>
        <v/>
      </c>
      <c r="B4237">
        <f>'CLZ Pr'!O4237</f>
        <v>0</v>
      </c>
      <c r="C4237" s="14">
        <f>'CLZ Pr'!H4237</f>
        <v>0</v>
      </c>
      <c r="D4237">
        <f>'CLZ Pr'!W4237</f>
        <v>0</v>
      </c>
      <c r="E4237">
        <f>'CLZ Pr'!B4237</f>
        <v>0</v>
      </c>
      <c r="F4237">
        <f>'CLZ Pr'!N4237</f>
        <v>0</v>
      </c>
      <c r="G4237">
        <f>'CLZ Pr'!X4237</f>
        <v>0</v>
      </c>
      <c r="H4237">
        <f>'CLZ Pr'!E4237</f>
        <v>0</v>
      </c>
      <c r="I4237">
        <f>'CLZ Pr'!U4237</f>
        <v>0</v>
      </c>
    </row>
    <row r="4238" spans="1:9">
      <c r="A4238" s="13" t="str">
        <f>IF('CLZ Pr'!C4238 = "", "", 'CLZ Pr'!C4238)</f>
        <v/>
      </c>
      <c r="B4238">
        <f>'CLZ Pr'!O4238</f>
        <v>0</v>
      </c>
      <c r="C4238" s="14">
        <f>'CLZ Pr'!H4238</f>
        <v>0</v>
      </c>
      <c r="D4238">
        <f>'CLZ Pr'!W4238</f>
        <v>0</v>
      </c>
      <c r="E4238">
        <f>'CLZ Pr'!B4238</f>
        <v>0</v>
      </c>
      <c r="F4238">
        <f>'CLZ Pr'!N4238</f>
        <v>0</v>
      </c>
      <c r="G4238">
        <f>'CLZ Pr'!X4238</f>
        <v>0</v>
      </c>
      <c r="H4238">
        <f>'CLZ Pr'!E4238</f>
        <v>0</v>
      </c>
      <c r="I4238">
        <f>'CLZ Pr'!U4238</f>
        <v>0</v>
      </c>
    </row>
    <row r="4239" spans="1:9">
      <c r="A4239" s="13" t="str">
        <f>IF('CLZ Pr'!C4239 = "", "", 'CLZ Pr'!C4239)</f>
        <v/>
      </c>
      <c r="B4239">
        <f>'CLZ Pr'!O4239</f>
        <v>0</v>
      </c>
      <c r="C4239" s="14">
        <f>'CLZ Pr'!H4239</f>
        <v>0</v>
      </c>
      <c r="D4239">
        <f>'CLZ Pr'!W4239</f>
        <v>0</v>
      </c>
      <c r="E4239">
        <f>'CLZ Pr'!B4239</f>
        <v>0</v>
      </c>
      <c r="F4239">
        <f>'CLZ Pr'!N4239</f>
        <v>0</v>
      </c>
      <c r="G4239">
        <f>'CLZ Pr'!X4239</f>
        <v>0</v>
      </c>
      <c r="H4239">
        <f>'CLZ Pr'!E4239</f>
        <v>0</v>
      </c>
      <c r="I4239">
        <f>'CLZ Pr'!U4239</f>
        <v>0</v>
      </c>
    </row>
    <row r="4240" spans="1:9">
      <c r="A4240" s="13" t="str">
        <f>IF('CLZ Pr'!C4240 = "", "", 'CLZ Pr'!C4240)</f>
        <v/>
      </c>
      <c r="B4240">
        <f>'CLZ Pr'!O4240</f>
        <v>0</v>
      </c>
      <c r="C4240" s="14">
        <f>'CLZ Pr'!H4240</f>
        <v>0</v>
      </c>
      <c r="D4240">
        <f>'CLZ Pr'!W4240</f>
        <v>0</v>
      </c>
      <c r="E4240">
        <f>'CLZ Pr'!B4240</f>
        <v>0</v>
      </c>
      <c r="F4240">
        <f>'CLZ Pr'!N4240</f>
        <v>0</v>
      </c>
      <c r="G4240">
        <f>'CLZ Pr'!X4240</f>
        <v>0</v>
      </c>
      <c r="H4240">
        <f>'CLZ Pr'!E4240</f>
        <v>0</v>
      </c>
      <c r="I4240">
        <f>'CLZ Pr'!U4240</f>
        <v>0</v>
      </c>
    </row>
    <row r="4241" spans="1:9">
      <c r="A4241" s="13" t="str">
        <f>IF('CLZ Pr'!C4241 = "", "", 'CLZ Pr'!C4241)</f>
        <v/>
      </c>
      <c r="B4241">
        <f>'CLZ Pr'!O4241</f>
        <v>0</v>
      </c>
      <c r="C4241" s="14">
        <f>'CLZ Pr'!H4241</f>
        <v>0</v>
      </c>
      <c r="D4241">
        <f>'CLZ Pr'!W4241</f>
        <v>0</v>
      </c>
      <c r="E4241">
        <f>'CLZ Pr'!B4241</f>
        <v>0</v>
      </c>
      <c r="F4241">
        <f>'CLZ Pr'!N4241</f>
        <v>0</v>
      </c>
      <c r="G4241">
        <f>'CLZ Pr'!X4241</f>
        <v>0</v>
      </c>
      <c r="H4241">
        <f>'CLZ Pr'!E4241</f>
        <v>0</v>
      </c>
      <c r="I4241">
        <f>'CLZ Pr'!U4241</f>
        <v>0</v>
      </c>
    </row>
    <row r="4242" spans="1:9">
      <c r="A4242" s="13" t="str">
        <f>IF('CLZ Pr'!C4242 = "", "", 'CLZ Pr'!C4242)</f>
        <v/>
      </c>
      <c r="B4242">
        <f>'CLZ Pr'!O4242</f>
        <v>0</v>
      </c>
      <c r="C4242" s="14">
        <f>'CLZ Pr'!H4242</f>
        <v>0</v>
      </c>
      <c r="D4242">
        <f>'CLZ Pr'!W4242</f>
        <v>0</v>
      </c>
      <c r="E4242">
        <f>'CLZ Pr'!B4242</f>
        <v>0</v>
      </c>
      <c r="F4242">
        <f>'CLZ Pr'!N4242</f>
        <v>0</v>
      </c>
      <c r="G4242">
        <f>'CLZ Pr'!X4242</f>
        <v>0</v>
      </c>
      <c r="H4242">
        <f>'CLZ Pr'!E4242</f>
        <v>0</v>
      </c>
      <c r="I4242">
        <f>'CLZ Pr'!U4242</f>
        <v>0</v>
      </c>
    </row>
    <row r="4243" spans="1:9">
      <c r="A4243" s="13" t="str">
        <f>IF('CLZ Pr'!C4243 = "", "", 'CLZ Pr'!C4243)</f>
        <v/>
      </c>
      <c r="B4243">
        <f>'CLZ Pr'!O4243</f>
        <v>0</v>
      </c>
      <c r="C4243" s="14">
        <f>'CLZ Pr'!H4243</f>
        <v>0</v>
      </c>
      <c r="D4243">
        <f>'CLZ Pr'!W4243</f>
        <v>0</v>
      </c>
      <c r="E4243">
        <f>'CLZ Pr'!B4243</f>
        <v>0</v>
      </c>
      <c r="F4243">
        <f>'CLZ Pr'!N4243</f>
        <v>0</v>
      </c>
      <c r="G4243">
        <f>'CLZ Pr'!X4243</f>
        <v>0</v>
      </c>
      <c r="H4243">
        <f>'CLZ Pr'!E4243</f>
        <v>0</v>
      </c>
      <c r="I4243">
        <f>'CLZ Pr'!U4243</f>
        <v>0</v>
      </c>
    </row>
    <row r="4244" spans="1:9">
      <c r="A4244" s="13" t="str">
        <f>IF('CLZ Pr'!C4244 = "", "", 'CLZ Pr'!C4244)</f>
        <v/>
      </c>
      <c r="B4244">
        <f>'CLZ Pr'!O4244</f>
        <v>0</v>
      </c>
      <c r="C4244" s="14">
        <f>'CLZ Pr'!H4244</f>
        <v>0</v>
      </c>
      <c r="D4244">
        <f>'CLZ Pr'!W4244</f>
        <v>0</v>
      </c>
      <c r="E4244">
        <f>'CLZ Pr'!B4244</f>
        <v>0</v>
      </c>
      <c r="F4244">
        <f>'CLZ Pr'!N4244</f>
        <v>0</v>
      </c>
      <c r="G4244">
        <f>'CLZ Pr'!X4244</f>
        <v>0</v>
      </c>
      <c r="H4244">
        <f>'CLZ Pr'!E4244</f>
        <v>0</v>
      </c>
      <c r="I4244">
        <f>'CLZ Pr'!U4244</f>
        <v>0</v>
      </c>
    </row>
    <row r="4245" spans="1:9">
      <c r="A4245" s="13" t="str">
        <f>IF('CLZ Pr'!C4245 = "", "", 'CLZ Pr'!C4245)</f>
        <v/>
      </c>
      <c r="B4245">
        <f>'CLZ Pr'!O4245</f>
        <v>0</v>
      </c>
      <c r="C4245" s="14">
        <f>'CLZ Pr'!H4245</f>
        <v>0</v>
      </c>
      <c r="D4245">
        <f>'CLZ Pr'!W4245</f>
        <v>0</v>
      </c>
      <c r="E4245">
        <f>'CLZ Pr'!B4245</f>
        <v>0</v>
      </c>
      <c r="F4245">
        <f>'CLZ Pr'!N4245</f>
        <v>0</v>
      </c>
      <c r="G4245">
        <f>'CLZ Pr'!X4245</f>
        <v>0</v>
      </c>
      <c r="H4245">
        <f>'CLZ Pr'!E4245</f>
        <v>0</v>
      </c>
      <c r="I4245">
        <f>'CLZ Pr'!U4245</f>
        <v>0</v>
      </c>
    </row>
    <row r="4246" spans="1:9">
      <c r="A4246" s="13" t="str">
        <f>IF('CLZ Pr'!C4246 = "", "", 'CLZ Pr'!C4246)</f>
        <v/>
      </c>
      <c r="B4246">
        <f>'CLZ Pr'!O4246</f>
        <v>0</v>
      </c>
      <c r="C4246" s="14">
        <f>'CLZ Pr'!H4246</f>
        <v>0</v>
      </c>
      <c r="D4246">
        <f>'CLZ Pr'!W4246</f>
        <v>0</v>
      </c>
      <c r="E4246">
        <f>'CLZ Pr'!B4246</f>
        <v>0</v>
      </c>
      <c r="F4246">
        <f>'CLZ Pr'!N4246</f>
        <v>0</v>
      </c>
      <c r="G4246">
        <f>'CLZ Pr'!X4246</f>
        <v>0</v>
      </c>
      <c r="H4246">
        <f>'CLZ Pr'!E4246</f>
        <v>0</v>
      </c>
      <c r="I4246">
        <f>'CLZ Pr'!U4246</f>
        <v>0</v>
      </c>
    </row>
    <row r="4247" spans="1:9">
      <c r="A4247" s="13" t="str">
        <f>IF('CLZ Pr'!C4247 = "", "", 'CLZ Pr'!C4247)</f>
        <v/>
      </c>
      <c r="B4247">
        <f>'CLZ Pr'!O4247</f>
        <v>0</v>
      </c>
      <c r="C4247" s="14">
        <f>'CLZ Pr'!H4247</f>
        <v>0</v>
      </c>
      <c r="D4247">
        <f>'CLZ Pr'!W4247</f>
        <v>0</v>
      </c>
      <c r="E4247">
        <f>'CLZ Pr'!B4247</f>
        <v>0</v>
      </c>
      <c r="F4247">
        <f>'CLZ Pr'!N4247</f>
        <v>0</v>
      </c>
      <c r="G4247">
        <f>'CLZ Pr'!X4247</f>
        <v>0</v>
      </c>
      <c r="H4247">
        <f>'CLZ Pr'!E4247</f>
        <v>0</v>
      </c>
      <c r="I4247">
        <f>'CLZ Pr'!U4247</f>
        <v>0</v>
      </c>
    </row>
    <row r="4248" spans="1:9">
      <c r="A4248" s="13" t="str">
        <f>IF('CLZ Pr'!C4248 = "", "", 'CLZ Pr'!C4248)</f>
        <v/>
      </c>
      <c r="B4248">
        <f>'CLZ Pr'!O4248</f>
        <v>0</v>
      </c>
      <c r="C4248" s="14">
        <f>'CLZ Pr'!H4248</f>
        <v>0</v>
      </c>
      <c r="D4248">
        <f>'CLZ Pr'!W4248</f>
        <v>0</v>
      </c>
      <c r="E4248">
        <f>'CLZ Pr'!B4248</f>
        <v>0</v>
      </c>
      <c r="F4248">
        <f>'CLZ Pr'!N4248</f>
        <v>0</v>
      </c>
      <c r="G4248">
        <f>'CLZ Pr'!X4248</f>
        <v>0</v>
      </c>
      <c r="H4248">
        <f>'CLZ Pr'!E4248</f>
        <v>0</v>
      </c>
      <c r="I4248">
        <f>'CLZ Pr'!U4248</f>
        <v>0</v>
      </c>
    </row>
    <row r="4249" spans="1:9">
      <c r="A4249" s="13" t="str">
        <f>IF('CLZ Pr'!C4249 = "", "", 'CLZ Pr'!C4249)</f>
        <v/>
      </c>
      <c r="B4249">
        <f>'CLZ Pr'!O4249</f>
        <v>0</v>
      </c>
      <c r="C4249" s="14">
        <f>'CLZ Pr'!H4249</f>
        <v>0</v>
      </c>
      <c r="D4249">
        <f>'CLZ Pr'!W4249</f>
        <v>0</v>
      </c>
      <c r="E4249">
        <f>'CLZ Pr'!B4249</f>
        <v>0</v>
      </c>
      <c r="F4249">
        <f>'CLZ Pr'!N4249</f>
        <v>0</v>
      </c>
      <c r="G4249">
        <f>'CLZ Pr'!X4249</f>
        <v>0</v>
      </c>
      <c r="H4249">
        <f>'CLZ Pr'!E4249</f>
        <v>0</v>
      </c>
      <c r="I4249">
        <f>'CLZ Pr'!U4249</f>
        <v>0</v>
      </c>
    </row>
    <row r="4250" spans="1:9">
      <c r="A4250" s="13" t="str">
        <f>IF('CLZ Pr'!C4250 = "", "", 'CLZ Pr'!C4250)</f>
        <v/>
      </c>
      <c r="B4250">
        <f>'CLZ Pr'!O4250</f>
        <v>0</v>
      </c>
      <c r="C4250" s="14">
        <f>'CLZ Pr'!H4250</f>
        <v>0</v>
      </c>
      <c r="D4250">
        <f>'CLZ Pr'!W4250</f>
        <v>0</v>
      </c>
      <c r="E4250">
        <f>'CLZ Pr'!B4250</f>
        <v>0</v>
      </c>
      <c r="F4250">
        <f>'CLZ Pr'!N4250</f>
        <v>0</v>
      </c>
      <c r="G4250">
        <f>'CLZ Pr'!X4250</f>
        <v>0</v>
      </c>
      <c r="H4250">
        <f>'CLZ Pr'!E4250</f>
        <v>0</v>
      </c>
      <c r="I4250">
        <f>'CLZ Pr'!U4250</f>
        <v>0</v>
      </c>
    </row>
    <row r="4251" spans="1:9">
      <c r="A4251" s="13" t="str">
        <f>IF('CLZ Pr'!C4251 = "", "", 'CLZ Pr'!C4251)</f>
        <v/>
      </c>
      <c r="B4251">
        <f>'CLZ Pr'!O4251</f>
        <v>0</v>
      </c>
      <c r="C4251" s="14">
        <f>'CLZ Pr'!H4251</f>
        <v>0</v>
      </c>
      <c r="D4251">
        <f>'CLZ Pr'!W4251</f>
        <v>0</v>
      </c>
      <c r="E4251">
        <f>'CLZ Pr'!B4251</f>
        <v>0</v>
      </c>
      <c r="F4251">
        <f>'CLZ Pr'!N4251</f>
        <v>0</v>
      </c>
      <c r="G4251">
        <f>'CLZ Pr'!X4251</f>
        <v>0</v>
      </c>
      <c r="H4251">
        <f>'CLZ Pr'!E4251</f>
        <v>0</v>
      </c>
      <c r="I4251">
        <f>'CLZ Pr'!U4251</f>
        <v>0</v>
      </c>
    </row>
    <row r="4252" spans="1:9">
      <c r="A4252" s="13" t="str">
        <f>IF('CLZ Pr'!C4252 = "", "", 'CLZ Pr'!C4252)</f>
        <v/>
      </c>
      <c r="B4252">
        <f>'CLZ Pr'!O4252</f>
        <v>0</v>
      </c>
      <c r="C4252" s="14">
        <f>'CLZ Pr'!H4252</f>
        <v>0</v>
      </c>
      <c r="D4252">
        <f>'CLZ Pr'!W4252</f>
        <v>0</v>
      </c>
      <c r="E4252">
        <f>'CLZ Pr'!B4252</f>
        <v>0</v>
      </c>
      <c r="F4252">
        <f>'CLZ Pr'!N4252</f>
        <v>0</v>
      </c>
      <c r="G4252">
        <f>'CLZ Pr'!X4252</f>
        <v>0</v>
      </c>
      <c r="H4252">
        <f>'CLZ Pr'!E4252</f>
        <v>0</v>
      </c>
      <c r="I4252">
        <f>'CLZ Pr'!U4252</f>
        <v>0</v>
      </c>
    </row>
    <row r="4253" spans="1:9">
      <c r="A4253" s="13" t="str">
        <f>IF('CLZ Pr'!C4253 = "", "", 'CLZ Pr'!C4253)</f>
        <v/>
      </c>
      <c r="B4253">
        <f>'CLZ Pr'!O4253</f>
        <v>0</v>
      </c>
      <c r="C4253" s="14">
        <f>'CLZ Pr'!H4253</f>
        <v>0</v>
      </c>
      <c r="D4253">
        <f>'CLZ Pr'!W4253</f>
        <v>0</v>
      </c>
      <c r="E4253">
        <f>'CLZ Pr'!B4253</f>
        <v>0</v>
      </c>
      <c r="F4253">
        <f>'CLZ Pr'!N4253</f>
        <v>0</v>
      </c>
      <c r="G4253">
        <f>'CLZ Pr'!X4253</f>
        <v>0</v>
      </c>
      <c r="H4253">
        <f>'CLZ Pr'!E4253</f>
        <v>0</v>
      </c>
      <c r="I4253">
        <f>'CLZ Pr'!U4253</f>
        <v>0</v>
      </c>
    </row>
    <row r="4254" spans="1:9">
      <c r="A4254" s="13" t="str">
        <f>IF('CLZ Pr'!C4254 = "", "", 'CLZ Pr'!C4254)</f>
        <v/>
      </c>
      <c r="B4254">
        <f>'CLZ Pr'!O4254</f>
        <v>0</v>
      </c>
      <c r="C4254" s="14">
        <f>'CLZ Pr'!H4254</f>
        <v>0</v>
      </c>
      <c r="D4254">
        <f>'CLZ Pr'!W4254</f>
        <v>0</v>
      </c>
      <c r="E4254">
        <f>'CLZ Pr'!B4254</f>
        <v>0</v>
      </c>
      <c r="F4254">
        <f>'CLZ Pr'!N4254</f>
        <v>0</v>
      </c>
      <c r="G4254">
        <f>'CLZ Pr'!X4254</f>
        <v>0</v>
      </c>
      <c r="H4254">
        <f>'CLZ Pr'!E4254</f>
        <v>0</v>
      </c>
      <c r="I4254">
        <f>'CLZ Pr'!U4254</f>
        <v>0</v>
      </c>
    </row>
    <row r="4255" spans="1:9">
      <c r="A4255" s="13" t="str">
        <f>IF('CLZ Pr'!C4255 = "", "", 'CLZ Pr'!C4255)</f>
        <v/>
      </c>
      <c r="B4255">
        <f>'CLZ Pr'!O4255</f>
        <v>0</v>
      </c>
      <c r="C4255" s="14">
        <f>'CLZ Pr'!H4255</f>
        <v>0</v>
      </c>
      <c r="D4255">
        <f>'CLZ Pr'!W4255</f>
        <v>0</v>
      </c>
      <c r="E4255">
        <f>'CLZ Pr'!B4255</f>
        <v>0</v>
      </c>
      <c r="F4255">
        <f>'CLZ Pr'!N4255</f>
        <v>0</v>
      </c>
      <c r="G4255">
        <f>'CLZ Pr'!X4255</f>
        <v>0</v>
      </c>
      <c r="H4255">
        <f>'CLZ Pr'!E4255</f>
        <v>0</v>
      </c>
      <c r="I4255">
        <f>'CLZ Pr'!U4255</f>
        <v>0</v>
      </c>
    </row>
    <row r="4256" spans="1:9">
      <c r="A4256" s="13" t="str">
        <f>IF('CLZ Pr'!C4256 = "", "", 'CLZ Pr'!C4256)</f>
        <v/>
      </c>
      <c r="B4256">
        <f>'CLZ Pr'!O4256</f>
        <v>0</v>
      </c>
      <c r="C4256" s="14">
        <f>'CLZ Pr'!H4256</f>
        <v>0</v>
      </c>
      <c r="D4256">
        <f>'CLZ Pr'!W4256</f>
        <v>0</v>
      </c>
      <c r="E4256">
        <f>'CLZ Pr'!B4256</f>
        <v>0</v>
      </c>
      <c r="F4256">
        <f>'CLZ Pr'!N4256</f>
        <v>0</v>
      </c>
      <c r="G4256">
        <f>'CLZ Pr'!X4256</f>
        <v>0</v>
      </c>
      <c r="H4256">
        <f>'CLZ Pr'!E4256</f>
        <v>0</v>
      </c>
      <c r="I4256">
        <f>'CLZ Pr'!U4256</f>
        <v>0</v>
      </c>
    </row>
    <row r="4257" spans="1:9">
      <c r="A4257" s="13" t="str">
        <f>IF('CLZ Pr'!C4257 = "", "", 'CLZ Pr'!C4257)</f>
        <v/>
      </c>
      <c r="B4257">
        <f>'CLZ Pr'!O4257</f>
        <v>0</v>
      </c>
      <c r="C4257" s="14">
        <f>'CLZ Pr'!H4257</f>
        <v>0</v>
      </c>
      <c r="D4257">
        <f>'CLZ Pr'!W4257</f>
        <v>0</v>
      </c>
      <c r="E4257">
        <f>'CLZ Pr'!B4257</f>
        <v>0</v>
      </c>
      <c r="F4257">
        <f>'CLZ Pr'!N4257</f>
        <v>0</v>
      </c>
      <c r="G4257">
        <f>'CLZ Pr'!X4257</f>
        <v>0</v>
      </c>
      <c r="H4257">
        <f>'CLZ Pr'!E4257</f>
        <v>0</v>
      </c>
      <c r="I4257">
        <f>'CLZ Pr'!U4257</f>
        <v>0</v>
      </c>
    </row>
    <row r="4258" spans="1:9">
      <c r="A4258" s="13" t="str">
        <f>IF('CLZ Pr'!C4258 = "", "", 'CLZ Pr'!C4258)</f>
        <v/>
      </c>
      <c r="B4258">
        <f>'CLZ Pr'!O4258</f>
        <v>0</v>
      </c>
      <c r="C4258" s="14">
        <f>'CLZ Pr'!H4258</f>
        <v>0</v>
      </c>
      <c r="D4258">
        <f>'CLZ Pr'!W4258</f>
        <v>0</v>
      </c>
      <c r="E4258">
        <f>'CLZ Pr'!B4258</f>
        <v>0</v>
      </c>
      <c r="F4258">
        <f>'CLZ Pr'!N4258</f>
        <v>0</v>
      </c>
      <c r="G4258">
        <f>'CLZ Pr'!X4258</f>
        <v>0</v>
      </c>
      <c r="H4258">
        <f>'CLZ Pr'!E4258</f>
        <v>0</v>
      </c>
      <c r="I4258">
        <f>'CLZ Pr'!U4258</f>
        <v>0</v>
      </c>
    </row>
    <row r="4259" spans="1:9">
      <c r="A4259" s="13" t="str">
        <f>IF('CLZ Pr'!C4259 = "", "", 'CLZ Pr'!C4259)</f>
        <v/>
      </c>
      <c r="B4259">
        <f>'CLZ Pr'!O4259</f>
        <v>0</v>
      </c>
      <c r="C4259" s="14">
        <f>'CLZ Pr'!H4259</f>
        <v>0</v>
      </c>
      <c r="D4259">
        <f>'CLZ Pr'!W4259</f>
        <v>0</v>
      </c>
      <c r="E4259">
        <f>'CLZ Pr'!B4259</f>
        <v>0</v>
      </c>
      <c r="F4259">
        <f>'CLZ Pr'!N4259</f>
        <v>0</v>
      </c>
      <c r="G4259">
        <f>'CLZ Pr'!X4259</f>
        <v>0</v>
      </c>
      <c r="H4259">
        <f>'CLZ Pr'!E4259</f>
        <v>0</v>
      </c>
      <c r="I4259">
        <f>'CLZ Pr'!U4259</f>
        <v>0</v>
      </c>
    </row>
    <row r="4260" spans="1:9">
      <c r="A4260" s="13" t="str">
        <f>IF('CLZ Pr'!C4260 = "", "", 'CLZ Pr'!C4260)</f>
        <v/>
      </c>
      <c r="B4260">
        <f>'CLZ Pr'!O4260</f>
        <v>0</v>
      </c>
      <c r="C4260" s="14">
        <f>'CLZ Pr'!H4260</f>
        <v>0</v>
      </c>
      <c r="D4260">
        <f>'CLZ Pr'!W4260</f>
        <v>0</v>
      </c>
      <c r="E4260">
        <f>'CLZ Pr'!B4260</f>
        <v>0</v>
      </c>
      <c r="F4260">
        <f>'CLZ Pr'!N4260</f>
        <v>0</v>
      </c>
      <c r="G4260">
        <f>'CLZ Pr'!X4260</f>
        <v>0</v>
      </c>
      <c r="H4260">
        <f>'CLZ Pr'!E4260</f>
        <v>0</v>
      </c>
      <c r="I4260">
        <f>'CLZ Pr'!U4260</f>
        <v>0</v>
      </c>
    </row>
    <row r="4261" spans="1:9">
      <c r="A4261" s="13" t="str">
        <f>IF('CLZ Pr'!C4261 = "", "", 'CLZ Pr'!C4261)</f>
        <v/>
      </c>
      <c r="B4261">
        <f>'CLZ Pr'!O4261</f>
        <v>0</v>
      </c>
      <c r="C4261" s="14">
        <f>'CLZ Pr'!H4261</f>
        <v>0</v>
      </c>
      <c r="D4261">
        <f>'CLZ Pr'!W4261</f>
        <v>0</v>
      </c>
      <c r="E4261">
        <f>'CLZ Pr'!B4261</f>
        <v>0</v>
      </c>
      <c r="F4261">
        <f>'CLZ Pr'!N4261</f>
        <v>0</v>
      </c>
      <c r="G4261">
        <f>'CLZ Pr'!X4261</f>
        <v>0</v>
      </c>
      <c r="H4261">
        <f>'CLZ Pr'!E4261</f>
        <v>0</v>
      </c>
      <c r="I4261">
        <f>'CLZ Pr'!U4261</f>
        <v>0</v>
      </c>
    </row>
    <row r="4262" spans="1:9">
      <c r="A4262" s="13" t="str">
        <f>IF('CLZ Pr'!C4262 = "", "", 'CLZ Pr'!C4262)</f>
        <v/>
      </c>
      <c r="B4262">
        <f>'CLZ Pr'!O4262</f>
        <v>0</v>
      </c>
      <c r="C4262" s="14">
        <f>'CLZ Pr'!H4262</f>
        <v>0</v>
      </c>
      <c r="D4262">
        <f>'CLZ Pr'!W4262</f>
        <v>0</v>
      </c>
      <c r="E4262">
        <f>'CLZ Pr'!B4262</f>
        <v>0</v>
      </c>
      <c r="F4262">
        <f>'CLZ Pr'!N4262</f>
        <v>0</v>
      </c>
      <c r="G4262">
        <f>'CLZ Pr'!X4262</f>
        <v>0</v>
      </c>
      <c r="H4262">
        <f>'CLZ Pr'!E4262</f>
        <v>0</v>
      </c>
      <c r="I4262">
        <f>'CLZ Pr'!U4262</f>
        <v>0</v>
      </c>
    </row>
    <row r="4263" spans="1:9">
      <c r="A4263" s="13" t="str">
        <f>IF('CLZ Pr'!C4263 = "", "", 'CLZ Pr'!C4263)</f>
        <v/>
      </c>
      <c r="B4263">
        <f>'CLZ Pr'!O4263</f>
        <v>0</v>
      </c>
      <c r="C4263" s="14">
        <f>'CLZ Pr'!H4263</f>
        <v>0</v>
      </c>
      <c r="D4263">
        <f>'CLZ Pr'!W4263</f>
        <v>0</v>
      </c>
      <c r="E4263">
        <f>'CLZ Pr'!B4263</f>
        <v>0</v>
      </c>
      <c r="F4263">
        <f>'CLZ Pr'!N4263</f>
        <v>0</v>
      </c>
      <c r="G4263">
        <f>'CLZ Pr'!X4263</f>
        <v>0</v>
      </c>
      <c r="H4263">
        <f>'CLZ Pr'!E4263</f>
        <v>0</v>
      </c>
      <c r="I4263">
        <f>'CLZ Pr'!U4263</f>
        <v>0</v>
      </c>
    </row>
    <row r="4264" spans="1:9">
      <c r="A4264" s="13" t="str">
        <f>IF('CLZ Pr'!C4264 = "", "", 'CLZ Pr'!C4264)</f>
        <v/>
      </c>
      <c r="B4264">
        <f>'CLZ Pr'!O4264</f>
        <v>0</v>
      </c>
      <c r="C4264" s="14">
        <f>'CLZ Pr'!H4264</f>
        <v>0</v>
      </c>
      <c r="D4264">
        <f>'CLZ Pr'!W4264</f>
        <v>0</v>
      </c>
      <c r="E4264">
        <f>'CLZ Pr'!B4264</f>
        <v>0</v>
      </c>
      <c r="F4264">
        <f>'CLZ Pr'!N4264</f>
        <v>0</v>
      </c>
      <c r="G4264">
        <f>'CLZ Pr'!X4264</f>
        <v>0</v>
      </c>
      <c r="H4264">
        <f>'CLZ Pr'!E4264</f>
        <v>0</v>
      </c>
      <c r="I4264">
        <f>'CLZ Pr'!U4264</f>
        <v>0</v>
      </c>
    </row>
    <row r="4265" spans="1:9">
      <c r="A4265" s="13" t="str">
        <f>IF('CLZ Pr'!C4265 = "", "", 'CLZ Pr'!C4265)</f>
        <v/>
      </c>
      <c r="B4265">
        <f>'CLZ Pr'!O4265</f>
        <v>0</v>
      </c>
      <c r="C4265" s="14">
        <f>'CLZ Pr'!H4265</f>
        <v>0</v>
      </c>
      <c r="D4265">
        <f>'CLZ Pr'!W4265</f>
        <v>0</v>
      </c>
      <c r="E4265">
        <f>'CLZ Pr'!B4265</f>
        <v>0</v>
      </c>
      <c r="F4265">
        <f>'CLZ Pr'!N4265</f>
        <v>0</v>
      </c>
      <c r="G4265">
        <f>'CLZ Pr'!X4265</f>
        <v>0</v>
      </c>
      <c r="H4265">
        <f>'CLZ Pr'!E4265</f>
        <v>0</v>
      </c>
      <c r="I4265">
        <f>'CLZ Pr'!U4265</f>
        <v>0</v>
      </c>
    </row>
    <row r="4266" spans="1:9">
      <c r="A4266" s="13" t="str">
        <f>IF('CLZ Pr'!C4266 = "", "", 'CLZ Pr'!C4266)</f>
        <v/>
      </c>
      <c r="B4266">
        <f>'CLZ Pr'!O4266</f>
        <v>0</v>
      </c>
      <c r="C4266" s="14">
        <f>'CLZ Pr'!H4266</f>
        <v>0</v>
      </c>
      <c r="D4266">
        <f>'CLZ Pr'!W4266</f>
        <v>0</v>
      </c>
      <c r="E4266">
        <f>'CLZ Pr'!B4266</f>
        <v>0</v>
      </c>
      <c r="F4266">
        <f>'CLZ Pr'!N4266</f>
        <v>0</v>
      </c>
      <c r="G4266">
        <f>'CLZ Pr'!X4266</f>
        <v>0</v>
      </c>
      <c r="H4266">
        <f>'CLZ Pr'!E4266</f>
        <v>0</v>
      </c>
      <c r="I4266">
        <f>'CLZ Pr'!U4266</f>
        <v>0</v>
      </c>
    </row>
    <row r="4267" spans="1:9">
      <c r="A4267" s="13" t="str">
        <f>IF('CLZ Pr'!C4267 = "", "", 'CLZ Pr'!C4267)</f>
        <v/>
      </c>
      <c r="B4267">
        <f>'CLZ Pr'!O4267</f>
        <v>0</v>
      </c>
      <c r="C4267" s="14">
        <f>'CLZ Pr'!H4267</f>
        <v>0</v>
      </c>
      <c r="D4267">
        <f>'CLZ Pr'!W4267</f>
        <v>0</v>
      </c>
      <c r="E4267">
        <f>'CLZ Pr'!B4267</f>
        <v>0</v>
      </c>
      <c r="F4267">
        <f>'CLZ Pr'!N4267</f>
        <v>0</v>
      </c>
      <c r="G4267">
        <f>'CLZ Pr'!X4267</f>
        <v>0</v>
      </c>
      <c r="H4267">
        <f>'CLZ Pr'!E4267</f>
        <v>0</v>
      </c>
      <c r="I4267">
        <f>'CLZ Pr'!U4267</f>
        <v>0</v>
      </c>
    </row>
    <row r="4268" spans="1:9">
      <c r="A4268" s="13" t="str">
        <f>IF('CLZ Pr'!C4268 = "", "", 'CLZ Pr'!C4268)</f>
        <v/>
      </c>
      <c r="B4268">
        <f>'CLZ Pr'!O4268</f>
        <v>0</v>
      </c>
      <c r="C4268" s="14">
        <f>'CLZ Pr'!H4268</f>
        <v>0</v>
      </c>
      <c r="D4268">
        <f>'CLZ Pr'!W4268</f>
        <v>0</v>
      </c>
      <c r="E4268">
        <f>'CLZ Pr'!B4268</f>
        <v>0</v>
      </c>
      <c r="F4268">
        <f>'CLZ Pr'!N4268</f>
        <v>0</v>
      </c>
      <c r="G4268">
        <f>'CLZ Pr'!X4268</f>
        <v>0</v>
      </c>
      <c r="H4268">
        <f>'CLZ Pr'!E4268</f>
        <v>0</v>
      </c>
      <c r="I4268">
        <f>'CLZ Pr'!U4268</f>
        <v>0</v>
      </c>
    </row>
    <row r="4269" spans="1:9">
      <c r="A4269" s="13" t="str">
        <f>IF('CLZ Pr'!C4269 = "", "", 'CLZ Pr'!C4269)</f>
        <v/>
      </c>
      <c r="B4269">
        <f>'CLZ Pr'!O4269</f>
        <v>0</v>
      </c>
      <c r="C4269" s="14">
        <f>'CLZ Pr'!H4269</f>
        <v>0</v>
      </c>
      <c r="D4269">
        <f>'CLZ Pr'!W4269</f>
        <v>0</v>
      </c>
      <c r="E4269">
        <f>'CLZ Pr'!B4269</f>
        <v>0</v>
      </c>
      <c r="F4269">
        <f>'CLZ Pr'!N4269</f>
        <v>0</v>
      </c>
      <c r="G4269">
        <f>'CLZ Pr'!X4269</f>
        <v>0</v>
      </c>
      <c r="H4269">
        <f>'CLZ Pr'!E4269</f>
        <v>0</v>
      </c>
      <c r="I4269">
        <f>'CLZ Pr'!U4269</f>
        <v>0</v>
      </c>
    </row>
    <row r="4270" spans="1:9">
      <c r="A4270" s="13" t="str">
        <f>IF('CLZ Pr'!C4270 = "", "", 'CLZ Pr'!C4270)</f>
        <v/>
      </c>
      <c r="B4270">
        <f>'CLZ Pr'!O4270</f>
        <v>0</v>
      </c>
      <c r="C4270" s="14">
        <f>'CLZ Pr'!H4270</f>
        <v>0</v>
      </c>
      <c r="D4270">
        <f>'CLZ Pr'!W4270</f>
        <v>0</v>
      </c>
      <c r="E4270">
        <f>'CLZ Pr'!B4270</f>
        <v>0</v>
      </c>
      <c r="F4270">
        <f>'CLZ Pr'!N4270</f>
        <v>0</v>
      </c>
      <c r="G4270">
        <f>'CLZ Pr'!X4270</f>
        <v>0</v>
      </c>
      <c r="H4270">
        <f>'CLZ Pr'!E4270</f>
        <v>0</v>
      </c>
      <c r="I4270">
        <f>'CLZ Pr'!U4270</f>
        <v>0</v>
      </c>
    </row>
    <row r="4271" spans="1:9">
      <c r="A4271" s="13" t="str">
        <f>IF('CLZ Pr'!C4271 = "", "", 'CLZ Pr'!C4271)</f>
        <v/>
      </c>
      <c r="B4271">
        <f>'CLZ Pr'!O4271</f>
        <v>0</v>
      </c>
      <c r="C4271" s="14">
        <f>'CLZ Pr'!H4271</f>
        <v>0</v>
      </c>
      <c r="D4271">
        <f>'CLZ Pr'!W4271</f>
        <v>0</v>
      </c>
      <c r="E4271">
        <f>'CLZ Pr'!B4271</f>
        <v>0</v>
      </c>
      <c r="F4271">
        <f>'CLZ Pr'!N4271</f>
        <v>0</v>
      </c>
      <c r="G4271">
        <f>'CLZ Pr'!X4271</f>
        <v>0</v>
      </c>
      <c r="H4271">
        <f>'CLZ Pr'!E4271</f>
        <v>0</v>
      </c>
      <c r="I4271">
        <f>'CLZ Pr'!U4271</f>
        <v>0</v>
      </c>
    </row>
    <row r="4272" spans="1:9">
      <c r="A4272" s="13" t="str">
        <f>IF('CLZ Pr'!C4272 = "", "", 'CLZ Pr'!C4272)</f>
        <v/>
      </c>
      <c r="B4272">
        <f>'CLZ Pr'!O4272</f>
        <v>0</v>
      </c>
      <c r="C4272" s="14">
        <f>'CLZ Pr'!H4272</f>
        <v>0</v>
      </c>
      <c r="D4272">
        <f>'CLZ Pr'!W4272</f>
        <v>0</v>
      </c>
      <c r="E4272">
        <f>'CLZ Pr'!B4272</f>
        <v>0</v>
      </c>
      <c r="F4272">
        <f>'CLZ Pr'!N4272</f>
        <v>0</v>
      </c>
      <c r="G4272">
        <f>'CLZ Pr'!X4272</f>
        <v>0</v>
      </c>
      <c r="H4272">
        <f>'CLZ Pr'!E4272</f>
        <v>0</v>
      </c>
      <c r="I4272">
        <f>'CLZ Pr'!U4272</f>
        <v>0</v>
      </c>
    </row>
    <row r="4273" spans="1:9">
      <c r="A4273" s="13" t="str">
        <f>IF('CLZ Pr'!C4273 = "", "", 'CLZ Pr'!C4273)</f>
        <v/>
      </c>
      <c r="B4273">
        <f>'CLZ Pr'!O4273</f>
        <v>0</v>
      </c>
      <c r="C4273" s="14">
        <f>'CLZ Pr'!H4273</f>
        <v>0</v>
      </c>
      <c r="D4273">
        <f>'CLZ Pr'!W4273</f>
        <v>0</v>
      </c>
      <c r="E4273">
        <f>'CLZ Pr'!B4273</f>
        <v>0</v>
      </c>
      <c r="F4273">
        <f>'CLZ Pr'!N4273</f>
        <v>0</v>
      </c>
      <c r="G4273">
        <f>'CLZ Pr'!X4273</f>
        <v>0</v>
      </c>
      <c r="H4273">
        <f>'CLZ Pr'!E4273</f>
        <v>0</v>
      </c>
      <c r="I4273">
        <f>'CLZ Pr'!U4273</f>
        <v>0</v>
      </c>
    </row>
    <row r="4274" spans="1:9">
      <c r="A4274" s="13" t="str">
        <f>IF('CLZ Pr'!C4274 = "", "", 'CLZ Pr'!C4274)</f>
        <v/>
      </c>
      <c r="B4274">
        <f>'CLZ Pr'!O4274</f>
        <v>0</v>
      </c>
      <c r="C4274" s="14">
        <f>'CLZ Pr'!H4274</f>
        <v>0</v>
      </c>
      <c r="D4274">
        <f>'CLZ Pr'!W4274</f>
        <v>0</v>
      </c>
      <c r="E4274">
        <f>'CLZ Pr'!B4274</f>
        <v>0</v>
      </c>
      <c r="F4274">
        <f>'CLZ Pr'!N4274</f>
        <v>0</v>
      </c>
      <c r="G4274">
        <f>'CLZ Pr'!X4274</f>
        <v>0</v>
      </c>
      <c r="H4274">
        <f>'CLZ Pr'!E4274</f>
        <v>0</v>
      </c>
      <c r="I4274">
        <f>'CLZ Pr'!U4274</f>
        <v>0</v>
      </c>
    </row>
    <row r="4275" spans="1:9">
      <c r="A4275" s="13" t="str">
        <f>IF('CLZ Pr'!C4275 = "", "", 'CLZ Pr'!C4275)</f>
        <v/>
      </c>
      <c r="B4275">
        <f>'CLZ Pr'!O4275</f>
        <v>0</v>
      </c>
      <c r="C4275" s="14">
        <f>'CLZ Pr'!H4275</f>
        <v>0</v>
      </c>
      <c r="D4275">
        <f>'CLZ Pr'!W4275</f>
        <v>0</v>
      </c>
      <c r="E4275">
        <f>'CLZ Pr'!B4275</f>
        <v>0</v>
      </c>
      <c r="F4275">
        <f>'CLZ Pr'!N4275</f>
        <v>0</v>
      </c>
      <c r="G4275">
        <f>'CLZ Pr'!X4275</f>
        <v>0</v>
      </c>
      <c r="H4275">
        <f>'CLZ Pr'!E4275</f>
        <v>0</v>
      </c>
      <c r="I4275">
        <f>'CLZ Pr'!U4275</f>
        <v>0</v>
      </c>
    </row>
    <row r="4276" spans="1:9">
      <c r="A4276" s="13" t="str">
        <f>IF('CLZ Pr'!C4276 = "", "", 'CLZ Pr'!C4276)</f>
        <v/>
      </c>
      <c r="B4276">
        <f>'CLZ Pr'!O4276</f>
        <v>0</v>
      </c>
      <c r="C4276" s="14">
        <f>'CLZ Pr'!H4276</f>
        <v>0</v>
      </c>
      <c r="D4276">
        <f>'CLZ Pr'!W4276</f>
        <v>0</v>
      </c>
      <c r="E4276">
        <f>'CLZ Pr'!B4276</f>
        <v>0</v>
      </c>
      <c r="F4276">
        <f>'CLZ Pr'!N4276</f>
        <v>0</v>
      </c>
      <c r="G4276">
        <f>'CLZ Pr'!X4276</f>
        <v>0</v>
      </c>
      <c r="H4276">
        <f>'CLZ Pr'!E4276</f>
        <v>0</v>
      </c>
      <c r="I4276">
        <f>'CLZ Pr'!U4276</f>
        <v>0</v>
      </c>
    </row>
    <row r="4277" spans="1:9">
      <c r="A4277" s="13" t="str">
        <f>IF('CLZ Pr'!C4277 = "", "", 'CLZ Pr'!C4277)</f>
        <v/>
      </c>
      <c r="B4277">
        <f>'CLZ Pr'!O4277</f>
        <v>0</v>
      </c>
      <c r="C4277" s="14">
        <f>'CLZ Pr'!H4277</f>
        <v>0</v>
      </c>
      <c r="D4277">
        <f>'CLZ Pr'!W4277</f>
        <v>0</v>
      </c>
      <c r="E4277">
        <f>'CLZ Pr'!B4277</f>
        <v>0</v>
      </c>
      <c r="F4277">
        <f>'CLZ Pr'!N4277</f>
        <v>0</v>
      </c>
      <c r="G4277">
        <f>'CLZ Pr'!X4277</f>
        <v>0</v>
      </c>
      <c r="H4277">
        <f>'CLZ Pr'!E4277</f>
        <v>0</v>
      </c>
      <c r="I4277">
        <f>'CLZ Pr'!U4277</f>
        <v>0</v>
      </c>
    </row>
    <row r="4278" spans="1:9">
      <c r="A4278" s="13" t="str">
        <f>IF('CLZ Pr'!C4278 = "", "", 'CLZ Pr'!C4278)</f>
        <v/>
      </c>
      <c r="B4278">
        <f>'CLZ Pr'!O4278</f>
        <v>0</v>
      </c>
      <c r="C4278" s="14">
        <f>'CLZ Pr'!H4278</f>
        <v>0</v>
      </c>
      <c r="D4278">
        <f>'CLZ Pr'!W4278</f>
        <v>0</v>
      </c>
      <c r="E4278">
        <f>'CLZ Pr'!B4278</f>
        <v>0</v>
      </c>
      <c r="F4278">
        <f>'CLZ Pr'!N4278</f>
        <v>0</v>
      </c>
      <c r="G4278">
        <f>'CLZ Pr'!X4278</f>
        <v>0</v>
      </c>
      <c r="H4278">
        <f>'CLZ Pr'!E4278</f>
        <v>0</v>
      </c>
      <c r="I4278">
        <f>'CLZ Pr'!U4278</f>
        <v>0</v>
      </c>
    </row>
    <row r="4279" spans="1:9">
      <c r="A4279" s="13" t="str">
        <f>IF('CLZ Pr'!C4279 = "", "", 'CLZ Pr'!C4279)</f>
        <v/>
      </c>
      <c r="B4279">
        <f>'CLZ Pr'!O4279</f>
        <v>0</v>
      </c>
      <c r="C4279" s="14">
        <f>'CLZ Pr'!H4279</f>
        <v>0</v>
      </c>
      <c r="D4279">
        <f>'CLZ Pr'!W4279</f>
        <v>0</v>
      </c>
      <c r="E4279">
        <f>'CLZ Pr'!B4279</f>
        <v>0</v>
      </c>
      <c r="F4279">
        <f>'CLZ Pr'!N4279</f>
        <v>0</v>
      </c>
      <c r="G4279">
        <f>'CLZ Pr'!X4279</f>
        <v>0</v>
      </c>
      <c r="H4279">
        <f>'CLZ Pr'!E4279</f>
        <v>0</v>
      </c>
      <c r="I4279">
        <f>'CLZ Pr'!U4279</f>
        <v>0</v>
      </c>
    </row>
    <row r="4280" spans="1:9">
      <c r="A4280" s="13" t="str">
        <f>IF('CLZ Pr'!C4280 = "", "", 'CLZ Pr'!C4280)</f>
        <v/>
      </c>
      <c r="B4280">
        <f>'CLZ Pr'!O4280</f>
        <v>0</v>
      </c>
      <c r="C4280" s="14">
        <f>'CLZ Pr'!H4280</f>
        <v>0</v>
      </c>
      <c r="D4280">
        <f>'CLZ Pr'!W4280</f>
        <v>0</v>
      </c>
      <c r="E4280">
        <f>'CLZ Pr'!B4280</f>
        <v>0</v>
      </c>
      <c r="F4280">
        <f>'CLZ Pr'!N4280</f>
        <v>0</v>
      </c>
      <c r="G4280">
        <f>'CLZ Pr'!X4280</f>
        <v>0</v>
      </c>
      <c r="H4280">
        <f>'CLZ Pr'!E4280</f>
        <v>0</v>
      </c>
      <c r="I4280">
        <f>'CLZ Pr'!U4280</f>
        <v>0</v>
      </c>
    </row>
    <row r="4281" spans="1:9">
      <c r="A4281" s="13" t="str">
        <f>IF('CLZ Pr'!C4281 = "", "", 'CLZ Pr'!C4281)</f>
        <v/>
      </c>
      <c r="B4281">
        <f>'CLZ Pr'!O4281</f>
        <v>0</v>
      </c>
      <c r="C4281" s="14">
        <f>'CLZ Pr'!H4281</f>
        <v>0</v>
      </c>
      <c r="D4281">
        <f>'CLZ Pr'!W4281</f>
        <v>0</v>
      </c>
      <c r="E4281">
        <f>'CLZ Pr'!B4281</f>
        <v>0</v>
      </c>
      <c r="F4281">
        <f>'CLZ Pr'!N4281</f>
        <v>0</v>
      </c>
      <c r="G4281">
        <f>'CLZ Pr'!X4281</f>
        <v>0</v>
      </c>
      <c r="H4281">
        <f>'CLZ Pr'!E4281</f>
        <v>0</v>
      </c>
      <c r="I4281">
        <f>'CLZ Pr'!U4281</f>
        <v>0</v>
      </c>
    </row>
    <row r="4282" spans="1:9">
      <c r="A4282" s="13" t="str">
        <f>IF('CLZ Pr'!C4282 = "", "", 'CLZ Pr'!C4282)</f>
        <v/>
      </c>
      <c r="B4282">
        <f>'CLZ Pr'!O4282</f>
        <v>0</v>
      </c>
      <c r="C4282" s="14">
        <f>'CLZ Pr'!H4282</f>
        <v>0</v>
      </c>
      <c r="D4282">
        <f>'CLZ Pr'!W4282</f>
        <v>0</v>
      </c>
      <c r="E4282">
        <f>'CLZ Pr'!B4282</f>
        <v>0</v>
      </c>
      <c r="F4282">
        <f>'CLZ Pr'!N4282</f>
        <v>0</v>
      </c>
      <c r="G4282">
        <f>'CLZ Pr'!X4282</f>
        <v>0</v>
      </c>
      <c r="H4282">
        <f>'CLZ Pr'!E4282</f>
        <v>0</v>
      </c>
      <c r="I4282">
        <f>'CLZ Pr'!U4282</f>
        <v>0</v>
      </c>
    </row>
    <row r="4283" spans="1:9">
      <c r="A4283" s="13" t="str">
        <f>IF('CLZ Pr'!C4283 = "", "", 'CLZ Pr'!C4283)</f>
        <v/>
      </c>
      <c r="B4283">
        <f>'CLZ Pr'!O4283</f>
        <v>0</v>
      </c>
      <c r="C4283" s="14">
        <f>'CLZ Pr'!H4283</f>
        <v>0</v>
      </c>
      <c r="D4283">
        <f>'CLZ Pr'!W4283</f>
        <v>0</v>
      </c>
      <c r="E4283">
        <f>'CLZ Pr'!B4283</f>
        <v>0</v>
      </c>
      <c r="F4283">
        <f>'CLZ Pr'!N4283</f>
        <v>0</v>
      </c>
      <c r="G4283">
        <f>'CLZ Pr'!X4283</f>
        <v>0</v>
      </c>
      <c r="H4283">
        <f>'CLZ Pr'!E4283</f>
        <v>0</v>
      </c>
      <c r="I4283">
        <f>'CLZ Pr'!U4283</f>
        <v>0</v>
      </c>
    </row>
    <row r="4284" spans="1:9">
      <c r="A4284" s="13" t="str">
        <f>IF('CLZ Pr'!C4284 = "", "", 'CLZ Pr'!C4284)</f>
        <v/>
      </c>
      <c r="B4284">
        <f>'CLZ Pr'!O4284</f>
        <v>0</v>
      </c>
      <c r="C4284" s="14">
        <f>'CLZ Pr'!H4284</f>
        <v>0</v>
      </c>
      <c r="D4284">
        <f>'CLZ Pr'!W4284</f>
        <v>0</v>
      </c>
      <c r="E4284">
        <f>'CLZ Pr'!B4284</f>
        <v>0</v>
      </c>
      <c r="F4284">
        <f>'CLZ Pr'!N4284</f>
        <v>0</v>
      </c>
      <c r="G4284">
        <f>'CLZ Pr'!X4284</f>
        <v>0</v>
      </c>
      <c r="H4284">
        <f>'CLZ Pr'!E4284</f>
        <v>0</v>
      </c>
      <c r="I4284">
        <f>'CLZ Pr'!U4284</f>
        <v>0</v>
      </c>
    </row>
    <row r="4285" spans="1:9">
      <c r="A4285" s="13" t="str">
        <f>IF('CLZ Pr'!C4285 = "", "", 'CLZ Pr'!C4285)</f>
        <v/>
      </c>
      <c r="B4285">
        <f>'CLZ Pr'!O4285</f>
        <v>0</v>
      </c>
      <c r="C4285" s="14">
        <f>'CLZ Pr'!H4285</f>
        <v>0</v>
      </c>
      <c r="D4285">
        <f>'CLZ Pr'!W4285</f>
        <v>0</v>
      </c>
      <c r="E4285">
        <f>'CLZ Pr'!B4285</f>
        <v>0</v>
      </c>
      <c r="F4285">
        <f>'CLZ Pr'!N4285</f>
        <v>0</v>
      </c>
      <c r="G4285">
        <f>'CLZ Pr'!X4285</f>
        <v>0</v>
      </c>
      <c r="H4285">
        <f>'CLZ Pr'!E4285</f>
        <v>0</v>
      </c>
      <c r="I4285">
        <f>'CLZ Pr'!U4285</f>
        <v>0</v>
      </c>
    </row>
    <row r="4286" spans="1:9">
      <c r="A4286" s="13" t="str">
        <f>IF('CLZ Pr'!C4286 = "", "", 'CLZ Pr'!C4286)</f>
        <v/>
      </c>
      <c r="B4286">
        <f>'CLZ Pr'!O4286</f>
        <v>0</v>
      </c>
      <c r="C4286" s="14">
        <f>'CLZ Pr'!H4286</f>
        <v>0</v>
      </c>
      <c r="D4286">
        <f>'CLZ Pr'!W4286</f>
        <v>0</v>
      </c>
      <c r="E4286">
        <f>'CLZ Pr'!B4286</f>
        <v>0</v>
      </c>
      <c r="F4286">
        <f>'CLZ Pr'!N4286</f>
        <v>0</v>
      </c>
      <c r="G4286">
        <f>'CLZ Pr'!X4286</f>
        <v>0</v>
      </c>
      <c r="H4286">
        <f>'CLZ Pr'!E4286</f>
        <v>0</v>
      </c>
      <c r="I4286">
        <f>'CLZ Pr'!U4286</f>
        <v>0</v>
      </c>
    </row>
    <row r="4287" spans="1:9">
      <c r="A4287" s="13" t="str">
        <f>IF('CLZ Pr'!C4287 = "", "", 'CLZ Pr'!C4287)</f>
        <v/>
      </c>
      <c r="B4287">
        <f>'CLZ Pr'!O4287</f>
        <v>0</v>
      </c>
      <c r="C4287" s="14">
        <f>'CLZ Pr'!H4287</f>
        <v>0</v>
      </c>
      <c r="D4287">
        <f>'CLZ Pr'!W4287</f>
        <v>0</v>
      </c>
      <c r="E4287">
        <f>'CLZ Pr'!B4287</f>
        <v>0</v>
      </c>
      <c r="F4287">
        <f>'CLZ Pr'!N4287</f>
        <v>0</v>
      </c>
      <c r="G4287">
        <f>'CLZ Pr'!X4287</f>
        <v>0</v>
      </c>
      <c r="H4287">
        <f>'CLZ Pr'!E4287</f>
        <v>0</v>
      </c>
      <c r="I4287">
        <f>'CLZ Pr'!U4287</f>
        <v>0</v>
      </c>
    </row>
    <row r="4288" spans="1:9">
      <c r="A4288" s="13" t="str">
        <f>IF('CLZ Pr'!C4288 = "", "", 'CLZ Pr'!C4288)</f>
        <v/>
      </c>
      <c r="B4288">
        <f>'CLZ Pr'!O4288</f>
        <v>0</v>
      </c>
      <c r="C4288" s="14">
        <f>'CLZ Pr'!H4288</f>
        <v>0</v>
      </c>
      <c r="D4288">
        <f>'CLZ Pr'!W4288</f>
        <v>0</v>
      </c>
      <c r="E4288">
        <f>'CLZ Pr'!B4288</f>
        <v>0</v>
      </c>
      <c r="F4288">
        <f>'CLZ Pr'!N4288</f>
        <v>0</v>
      </c>
      <c r="G4288">
        <f>'CLZ Pr'!X4288</f>
        <v>0</v>
      </c>
      <c r="H4288">
        <f>'CLZ Pr'!E4288</f>
        <v>0</v>
      </c>
      <c r="I4288">
        <f>'CLZ Pr'!U4288</f>
        <v>0</v>
      </c>
    </row>
    <row r="4289" spans="1:9">
      <c r="A4289" s="13" t="str">
        <f>IF('CLZ Pr'!C4289 = "", "", 'CLZ Pr'!C4289)</f>
        <v/>
      </c>
      <c r="B4289">
        <f>'CLZ Pr'!O4289</f>
        <v>0</v>
      </c>
      <c r="C4289" s="14">
        <f>'CLZ Pr'!H4289</f>
        <v>0</v>
      </c>
      <c r="D4289">
        <f>'CLZ Pr'!W4289</f>
        <v>0</v>
      </c>
      <c r="E4289">
        <f>'CLZ Pr'!B4289</f>
        <v>0</v>
      </c>
      <c r="F4289">
        <f>'CLZ Pr'!N4289</f>
        <v>0</v>
      </c>
      <c r="G4289">
        <f>'CLZ Pr'!X4289</f>
        <v>0</v>
      </c>
      <c r="H4289">
        <f>'CLZ Pr'!E4289</f>
        <v>0</v>
      </c>
      <c r="I4289">
        <f>'CLZ Pr'!U4289</f>
        <v>0</v>
      </c>
    </row>
    <row r="4290" spans="1:9">
      <c r="A4290" s="13" t="str">
        <f>IF('CLZ Pr'!C4290 = "", "", 'CLZ Pr'!C4290)</f>
        <v/>
      </c>
      <c r="B4290">
        <f>'CLZ Pr'!O4290</f>
        <v>0</v>
      </c>
      <c r="C4290" s="14">
        <f>'CLZ Pr'!H4290</f>
        <v>0</v>
      </c>
      <c r="D4290">
        <f>'CLZ Pr'!W4290</f>
        <v>0</v>
      </c>
      <c r="E4290">
        <f>'CLZ Pr'!B4290</f>
        <v>0</v>
      </c>
      <c r="F4290">
        <f>'CLZ Pr'!N4290</f>
        <v>0</v>
      </c>
      <c r="G4290">
        <f>'CLZ Pr'!X4290</f>
        <v>0</v>
      </c>
      <c r="H4290">
        <f>'CLZ Pr'!E4290</f>
        <v>0</v>
      </c>
      <c r="I4290">
        <f>'CLZ Pr'!U4290</f>
        <v>0</v>
      </c>
    </row>
    <row r="4291" spans="1:9">
      <c r="A4291" s="13" t="str">
        <f>IF('CLZ Pr'!C4291 = "", "", 'CLZ Pr'!C4291)</f>
        <v/>
      </c>
      <c r="B4291">
        <f>'CLZ Pr'!O4291</f>
        <v>0</v>
      </c>
      <c r="C4291" s="14">
        <f>'CLZ Pr'!H4291</f>
        <v>0</v>
      </c>
      <c r="D4291">
        <f>'CLZ Pr'!W4291</f>
        <v>0</v>
      </c>
      <c r="E4291">
        <f>'CLZ Pr'!B4291</f>
        <v>0</v>
      </c>
      <c r="F4291">
        <f>'CLZ Pr'!N4291</f>
        <v>0</v>
      </c>
      <c r="G4291">
        <f>'CLZ Pr'!X4291</f>
        <v>0</v>
      </c>
      <c r="H4291">
        <f>'CLZ Pr'!E4291</f>
        <v>0</v>
      </c>
      <c r="I4291">
        <f>'CLZ Pr'!U4291</f>
        <v>0</v>
      </c>
    </row>
    <row r="4292" spans="1:9">
      <c r="A4292" s="13" t="str">
        <f>IF('CLZ Pr'!C4292 = "", "", 'CLZ Pr'!C4292)</f>
        <v/>
      </c>
      <c r="B4292">
        <f>'CLZ Pr'!O4292</f>
        <v>0</v>
      </c>
      <c r="C4292" s="14">
        <f>'CLZ Pr'!H4292</f>
        <v>0</v>
      </c>
      <c r="D4292">
        <f>'CLZ Pr'!W4292</f>
        <v>0</v>
      </c>
      <c r="E4292">
        <f>'CLZ Pr'!B4292</f>
        <v>0</v>
      </c>
      <c r="F4292">
        <f>'CLZ Pr'!N4292</f>
        <v>0</v>
      </c>
      <c r="G4292">
        <f>'CLZ Pr'!X4292</f>
        <v>0</v>
      </c>
      <c r="H4292">
        <f>'CLZ Pr'!E4292</f>
        <v>0</v>
      </c>
      <c r="I4292">
        <f>'CLZ Pr'!U4292</f>
        <v>0</v>
      </c>
    </row>
    <row r="4293" spans="1:9">
      <c r="A4293" s="13" t="str">
        <f>IF('CLZ Pr'!C4293 = "", "", 'CLZ Pr'!C4293)</f>
        <v/>
      </c>
      <c r="B4293">
        <f>'CLZ Pr'!O4293</f>
        <v>0</v>
      </c>
      <c r="C4293" s="14">
        <f>'CLZ Pr'!H4293</f>
        <v>0</v>
      </c>
      <c r="D4293">
        <f>'CLZ Pr'!W4293</f>
        <v>0</v>
      </c>
      <c r="E4293">
        <f>'CLZ Pr'!B4293</f>
        <v>0</v>
      </c>
      <c r="F4293">
        <f>'CLZ Pr'!N4293</f>
        <v>0</v>
      </c>
      <c r="G4293">
        <f>'CLZ Pr'!X4293</f>
        <v>0</v>
      </c>
      <c r="H4293">
        <f>'CLZ Pr'!E4293</f>
        <v>0</v>
      </c>
      <c r="I4293">
        <f>'CLZ Pr'!U4293</f>
        <v>0</v>
      </c>
    </row>
    <row r="4294" spans="1:9">
      <c r="A4294" s="13" t="str">
        <f>IF('CLZ Pr'!C4294 = "", "", 'CLZ Pr'!C4294)</f>
        <v/>
      </c>
      <c r="B4294">
        <f>'CLZ Pr'!O4294</f>
        <v>0</v>
      </c>
      <c r="C4294" s="14">
        <f>'CLZ Pr'!H4294</f>
        <v>0</v>
      </c>
      <c r="D4294">
        <f>'CLZ Pr'!W4294</f>
        <v>0</v>
      </c>
      <c r="E4294">
        <f>'CLZ Pr'!B4294</f>
        <v>0</v>
      </c>
      <c r="F4294">
        <f>'CLZ Pr'!N4294</f>
        <v>0</v>
      </c>
      <c r="G4294">
        <f>'CLZ Pr'!X4294</f>
        <v>0</v>
      </c>
      <c r="H4294">
        <f>'CLZ Pr'!E4294</f>
        <v>0</v>
      </c>
      <c r="I4294">
        <f>'CLZ Pr'!U4294</f>
        <v>0</v>
      </c>
    </row>
    <row r="4295" spans="1:9">
      <c r="A4295" s="13" t="str">
        <f>IF('CLZ Pr'!C4295 = "", "", 'CLZ Pr'!C4295)</f>
        <v/>
      </c>
      <c r="B4295">
        <f>'CLZ Pr'!O4295</f>
        <v>0</v>
      </c>
      <c r="C4295" s="14">
        <f>'CLZ Pr'!H4295</f>
        <v>0</v>
      </c>
      <c r="D4295">
        <f>'CLZ Pr'!W4295</f>
        <v>0</v>
      </c>
      <c r="E4295">
        <f>'CLZ Pr'!B4295</f>
        <v>0</v>
      </c>
      <c r="F4295">
        <f>'CLZ Pr'!N4295</f>
        <v>0</v>
      </c>
      <c r="G4295">
        <f>'CLZ Pr'!X4295</f>
        <v>0</v>
      </c>
      <c r="H4295">
        <f>'CLZ Pr'!E4295</f>
        <v>0</v>
      </c>
      <c r="I4295">
        <f>'CLZ Pr'!U4295</f>
        <v>0</v>
      </c>
    </row>
    <row r="4296" spans="1:9">
      <c r="A4296" s="13" t="str">
        <f>IF('CLZ Pr'!C4296 = "", "", 'CLZ Pr'!C4296)</f>
        <v/>
      </c>
      <c r="B4296">
        <f>'CLZ Pr'!O4296</f>
        <v>0</v>
      </c>
      <c r="C4296" s="14">
        <f>'CLZ Pr'!H4296</f>
        <v>0</v>
      </c>
      <c r="D4296">
        <f>'CLZ Pr'!W4296</f>
        <v>0</v>
      </c>
      <c r="E4296">
        <f>'CLZ Pr'!B4296</f>
        <v>0</v>
      </c>
      <c r="F4296">
        <f>'CLZ Pr'!N4296</f>
        <v>0</v>
      </c>
      <c r="G4296">
        <f>'CLZ Pr'!X4296</f>
        <v>0</v>
      </c>
      <c r="H4296">
        <f>'CLZ Pr'!E4296</f>
        <v>0</v>
      </c>
      <c r="I4296">
        <f>'CLZ Pr'!U4296</f>
        <v>0</v>
      </c>
    </row>
    <row r="4297" spans="1:9">
      <c r="A4297" s="13" t="str">
        <f>IF('CLZ Pr'!C4297 = "", "", 'CLZ Pr'!C4297)</f>
        <v/>
      </c>
      <c r="B4297">
        <f>'CLZ Pr'!O4297</f>
        <v>0</v>
      </c>
      <c r="C4297" s="14">
        <f>'CLZ Pr'!H4297</f>
        <v>0</v>
      </c>
      <c r="D4297">
        <f>'CLZ Pr'!W4297</f>
        <v>0</v>
      </c>
      <c r="E4297">
        <f>'CLZ Pr'!B4297</f>
        <v>0</v>
      </c>
      <c r="F4297">
        <f>'CLZ Pr'!N4297</f>
        <v>0</v>
      </c>
      <c r="G4297">
        <f>'CLZ Pr'!X4297</f>
        <v>0</v>
      </c>
      <c r="H4297">
        <f>'CLZ Pr'!E4297</f>
        <v>0</v>
      </c>
      <c r="I4297">
        <f>'CLZ Pr'!U4297</f>
        <v>0</v>
      </c>
    </row>
    <row r="4298" spans="1:9">
      <c r="A4298" s="13" t="str">
        <f>IF('CLZ Pr'!C4298 = "", "", 'CLZ Pr'!C4298)</f>
        <v/>
      </c>
      <c r="B4298">
        <f>'CLZ Pr'!O4298</f>
        <v>0</v>
      </c>
      <c r="C4298" s="14">
        <f>'CLZ Pr'!H4298</f>
        <v>0</v>
      </c>
      <c r="D4298">
        <f>'CLZ Pr'!W4298</f>
        <v>0</v>
      </c>
      <c r="E4298">
        <f>'CLZ Pr'!B4298</f>
        <v>0</v>
      </c>
      <c r="F4298">
        <f>'CLZ Pr'!N4298</f>
        <v>0</v>
      </c>
      <c r="G4298">
        <f>'CLZ Pr'!X4298</f>
        <v>0</v>
      </c>
      <c r="H4298">
        <f>'CLZ Pr'!E4298</f>
        <v>0</v>
      </c>
      <c r="I4298">
        <f>'CLZ Pr'!U4298</f>
        <v>0</v>
      </c>
    </row>
    <row r="4299" spans="1:9">
      <c r="A4299" s="13" t="str">
        <f>IF('CLZ Pr'!C4299 = "", "", 'CLZ Pr'!C4299)</f>
        <v/>
      </c>
      <c r="B4299">
        <f>'CLZ Pr'!O4299</f>
        <v>0</v>
      </c>
      <c r="C4299" s="14">
        <f>'CLZ Pr'!H4299</f>
        <v>0</v>
      </c>
      <c r="D4299">
        <f>'CLZ Pr'!W4299</f>
        <v>0</v>
      </c>
      <c r="E4299">
        <f>'CLZ Pr'!B4299</f>
        <v>0</v>
      </c>
      <c r="F4299">
        <f>'CLZ Pr'!N4299</f>
        <v>0</v>
      </c>
      <c r="G4299">
        <f>'CLZ Pr'!X4299</f>
        <v>0</v>
      </c>
      <c r="H4299">
        <f>'CLZ Pr'!E4299</f>
        <v>0</v>
      </c>
      <c r="I4299">
        <f>'CLZ Pr'!U4299</f>
        <v>0</v>
      </c>
    </row>
    <row r="4300" spans="1:9">
      <c r="A4300" s="13" t="str">
        <f>IF('CLZ Pr'!C4300 = "", "", 'CLZ Pr'!C4300)</f>
        <v/>
      </c>
      <c r="B4300">
        <f>'CLZ Pr'!O4300</f>
        <v>0</v>
      </c>
      <c r="C4300" s="14">
        <f>'CLZ Pr'!H4300</f>
        <v>0</v>
      </c>
      <c r="D4300">
        <f>'CLZ Pr'!W4300</f>
        <v>0</v>
      </c>
      <c r="E4300">
        <f>'CLZ Pr'!B4300</f>
        <v>0</v>
      </c>
      <c r="F4300">
        <f>'CLZ Pr'!N4300</f>
        <v>0</v>
      </c>
      <c r="G4300">
        <f>'CLZ Pr'!X4300</f>
        <v>0</v>
      </c>
      <c r="H4300">
        <f>'CLZ Pr'!E4300</f>
        <v>0</v>
      </c>
      <c r="I4300">
        <f>'CLZ Pr'!U4300</f>
        <v>0</v>
      </c>
    </row>
    <row r="4301" spans="1:9">
      <c r="A4301" s="13" t="str">
        <f>IF('CLZ Pr'!C4301 = "", "", 'CLZ Pr'!C4301)</f>
        <v/>
      </c>
      <c r="B4301">
        <f>'CLZ Pr'!O4301</f>
        <v>0</v>
      </c>
      <c r="C4301" s="14">
        <f>'CLZ Pr'!H4301</f>
        <v>0</v>
      </c>
      <c r="D4301">
        <f>'CLZ Pr'!W4301</f>
        <v>0</v>
      </c>
      <c r="E4301">
        <f>'CLZ Pr'!B4301</f>
        <v>0</v>
      </c>
      <c r="F4301">
        <f>'CLZ Pr'!N4301</f>
        <v>0</v>
      </c>
      <c r="G4301">
        <f>'CLZ Pr'!X4301</f>
        <v>0</v>
      </c>
      <c r="H4301">
        <f>'CLZ Pr'!E4301</f>
        <v>0</v>
      </c>
      <c r="I4301">
        <f>'CLZ Pr'!U4301</f>
        <v>0</v>
      </c>
    </row>
    <row r="4302" spans="1:9">
      <c r="A4302" s="13" t="str">
        <f>IF('CLZ Pr'!C4302 = "", "", 'CLZ Pr'!C4302)</f>
        <v/>
      </c>
      <c r="B4302">
        <f>'CLZ Pr'!O4302</f>
        <v>0</v>
      </c>
      <c r="C4302" s="14">
        <f>'CLZ Pr'!H4302</f>
        <v>0</v>
      </c>
      <c r="D4302">
        <f>'CLZ Pr'!W4302</f>
        <v>0</v>
      </c>
      <c r="E4302">
        <f>'CLZ Pr'!B4302</f>
        <v>0</v>
      </c>
      <c r="F4302">
        <f>'CLZ Pr'!N4302</f>
        <v>0</v>
      </c>
      <c r="G4302">
        <f>'CLZ Pr'!X4302</f>
        <v>0</v>
      </c>
      <c r="H4302">
        <f>'CLZ Pr'!E4302</f>
        <v>0</v>
      </c>
      <c r="I4302">
        <f>'CLZ Pr'!U4302</f>
        <v>0</v>
      </c>
    </row>
    <row r="4303" spans="1:9">
      <c r="A4303" s="13" t="str">
        <f>IF('CLZ Pr'!C4303 = "", "", 'CLZ Pr'!C4303)</f>
        <v/>
      </c>
      <c r="B4303">
        <f>'CLZ Pr'!O4303</f>
        <v>0</v>
      </c>
      <c r="C4303" s="14">
        <f>'CLZ Pr'!H4303</f>
        <v>0</v>
      </c>
      <c r="D4303">
        <f>'CLZ Pr'!W4303</f>
        <v>0</v>
      </c>
      <c r="E4303">
        <f>'CLZ Pr'!B4303</f>
        <v>0</v>
      </c>
      <c r="F4303">
        <f>'CLZ Pr'!N4303</f>
        <v>0</v>
      </c>
      <c r="G4303">
        <f>'CLZ Pr'!X4303</f>
        <v>0</v>
      </c>
      <c r="H4303">
        <f>'CLZ Pr'!E4303</f>
        <v>0</v>
      </c>
      <c r="I4303">
        <f>'CLZ Pr'!U4303</f>
        <v>0</v>
      </c>
    </row>
    <row r="4304" spans="1:9">
      <c r="A4304" s="13" t="str">
        <f>IF('CLZ Pr'!C4304 = "", "", 'CLZ Pr'!C4304)</f>
        <v/>
      </c>
      <c r="B4304">
        <f>'CLZ Pr'!O4304</f>
        <v>0</v>
      </c>
      <c r="C4304" s="14">
        <f>'CLZ Pr'!H4304</f>
        <v>0</v>
      </c>
      <c r="D4304">
        <f>'CLZ Pr'!W4304</f>
        <v>0</v>
      </c>
      <c r="E4304">
        <f>'CLZ Pr'!B4304</f>
        <v>0</v>
      </c>
      <c r="F4304">
        <f>'CLZ Pr'!N4304</f>
        <v>0</v>
      </c>
      <c r="G4304">
        <f>'CLZ Pr'!X4304</f>
        <v>0</v>
      </c>
      <c r="H4304">
        <f>'CLZ Pr'!E4304</f>
        <v>0</v>
      </c>
      <c r="I4304">
        <f>'CLZ Pr'!U4304</f>
        <v>0</v>
      </c>
    </row>
    <row r="4305" spans="1:9">
      <c r="A4305" s="13" t="str">
        <f>IF('CLZ Pr'!C4305 = "", "", 'CLZ Pr'!C4305)</f>
        <v/>
      </c>
      <c r="B4305">
        <f>'CLZ Pr'!O4305</f>
        <v>0</v>
      </c>
      <c r="C4305" s="14">
        <f>'CLZ Pr'!H4305</f>
        <v>0</v>
      </c>
      <c r="D4305">
        <f>'CLZ Pr'!W4305</f>
        <v>0</v>
      </c>
      <c r="E4305">
        <f>'CLZ Pr'!B4305</f>
        <v>0</v>
      </c>
      <c r="F4305">
        <f>'CLZ Pr'!N4305</f>
        <v>0</v>
      </c>
      <c r="G4305">
        <f>'CLZ Pr'!X4305</f>
        <v>0</v>
      </c>
      <c r="H4305">
        <f>'CLZ Pr'!E4305</f>
        <v>0</v>
      </c>
      <c r="I4305">
        <f>'CLZ Pr'!U4305</f>
        <v>0</v>
      </c>
    </row>
    <row r="4306" spans="1:9">
      <c r="A4306" s="13" t="str">
        <f>IF('CLZ Pr'!C4306 = "", "", 'CLZ Pr'!C4306)</f>
        <v/>
      </c>
      <c r="B4306">
        <f>'CLZ Pr'!O4306</f>
        <v>0</v>
      </c>
      <c r="C4306" s="14">
        <f>'CLZ Pr'!H4306</f>
        <v>0</v>
      </c>
      <c r="D4306">
        <f>'CLZ Pr'!W4306</f>
        <v>0</v>
      </c>
      <c r="E4306">
        <f>'CLZ Pr'!B4306</f>
        <v>0</v>
      </c>
      <c r="F4306">
        <f>'CLZ Pr'!N4306</f>
        <v>0</v>
      </c>
      <c r="G4306">
        <f>'CLZ Pr'!X4306</f>
        <v>0</v>
      </c>
      <c r="H4306">
        <f>'CLZ Pr'!E4306</f>
        <v>0</v>
      </c>
      <c r="I4306">
        <f>'CLZ Pr'!U4306</f>
        <v>0</v>
      </c>
    </row>
    <row r="4307" spans="1:9">
      <c r="A4307" s="13" t="str">
        <f>IF('CLZ Pr'!C4307 = "", "", 'CLZ Pr'!C4307)</f>
        <v/>
      </c>
      <c r="B4307">
        <f>'CLZ Pr'!O4307</f>
        <v>0</v>
      </c>
      <c r="C4307" s="14">
        <f>'CLZ Pr'!H4307</f>
        <v>0</v>
      </c>
      <c r="D4307">
        <f>'CLZ Pr'!W4307</f>
        <v>0</v>
      </c>
      <c r="E4307">
        <f>'CLZ Pr'!B4307</f>
        <v>0</v>
      </c>
      <c r="F4307">
        <f>'CLZ Pr'!N4307</f>
        <v>0</v>
      </c>
      <c r="G4307">
        <f>'CLZ Pr'!X4307</f>
        <v>0</v>
      </c>
      <c r="H4307">
        <f>'CLZ Pr'!E4307</f>
        <v>0</v>
      </c>
      <c r="I4307">
        <f>'CLZ Pr'!U4307</f>
        <v>0</v>
      </c>
    </row>
    <row r="4308" spans="1:9">
      <c r="A4308" s="13" t="str">
        <f>IF('CLZ Pr'!C4308 = "", "", 'CLZ Pr'!C4308)</f>
        <v/>
      </c>
      <c r="B4308">
        <f>'CLZ Pr'!O4308</f>
        <v>0</v>
      </c>
      <c r="C4308" s="14">
        <f>'CLZ Pr'!H4308</f>
        <v>0</v>
      </c>
      <c r="D4308">
        <f>'CLZ Pr'!W4308</f>
        <v>0</v>
      </c>
      <c r="E4308">
        <f>'CLZ Pr'!B4308</f>
        <v>0</v>
      </c>
      <c r="F4308">
        <f>'CLZ Pr'!N4308</f>
        <v>0</v>
      </c>
      <c r="G4308">
        <f>'CLZ Pr'!X4308</f>
        <v>0</v>
      </c>
      <c r="H4308">
        <f>'CLZ Pr'!E4308</f>
        <v>0</v>
      </c>
      <c r="I4308">
        <f>'CLZ Pr'!U4308</f>
        <v>0</v>
      </c>
    </row>
    <row r="4309" spans="1:9">
      <c r="A4309" s="13" t="str">
        <f>IF('CLZ Pr'!C4309 = "", "", 'CLZ Pr'!C4309)</f>
        <v/>
      </c>
      <c r="B4309">
        <f>'CLZ Pr'!O4309</f>
        <v>0</v>
      </c>
      <c r="C4309" s="14">
        <f>'CLZ Pr'!H4309</f>
        <v>0</v>
      </c>
      <c r="D4309">
        <f>'CLZ Pr'!W4309</f>
        <v>0</v>
      </c>
      <c r="E4309">
        <f>'CLZ Pr'!B4309</f>
        <v>0</v>
      </c>
      <c r="F4309">
        <f>'CLZ Pr'!N4309</f>
        <v>0</v>
      </c>
      <c r="G4309">
        <f>'CLZ Pr'!X4309</f>
        <v>0</v>
      </c>
      <c r="H4309">
        <f>'CLZ Pr'!E4309</f>
        <v>0</v>
      </c>
      <c r="I4309">
        <f>'CLZ Pr'!U4309</f>
        <v>0</v>
      </c>
    </row>
    <row r="4310" spans="1:9">
      <c r="A4310" s="13" t="str">
        <f>IF('CLZ Pr'!C4310 = "", "", 'CLZ Pr'!C4310)</f>
        <v/>
      </c>
      <c r="B4310">
        <f>'CLZ Pr'!O4310</f>
        <v>0</v>
      </c>
      <c r="C4310" s="14">
        <f>'CLZ Pr'!H4310</f>
        <v>0</v>
      </c>
      <c r="D4310">
        <f>'CLZ Pr'!W4310</f>
        <v>0</v>
      </c>
      <c r="E4310">
        <f>'CLZ Pr'!B4310</f>
        <v>0</v>
      </c>
      <c r="F4310">
        <f>'CLZ Pr'!N4310</f>
        <v>0</v>
      </c>
      <c r="G4310">
        <f>'CLZ Pr'!X4310</f>
        <v>0</v>
      </c>
      <c r="H4310">
        <f>'CLZ Pr'!E4310</f>
        <v>0</v>
      </c>
      <c r="I4310">
        <f>'CLZ Pr'!U4310</f>
        <v>0</v>
      </c>
    </row>
    <row r="4311" spans="1:9">
      <c r="A4311" s="13" t="str">
        <f>IF('CLZ Pr'!C4311 = "", "", 'CLZ Pr'!C4311)</f>
        <v/>
      </c>
      <c r="B4311">
        <f>'CLZ Pr'!O4311</f>
        <v>0</v>
      </c>
      <c r="C4311" s="14">
        <f>'CLZ Pr'!H4311</f>
        <v>0</v>
      </c>
      <c r="D4311">
        <f>'CLZ Pr'!W4311</f>
        <v>0</v>
      </c>
      <c r="E4311">
        <f>'CLZ Pr'!B4311</f>
        <v>0</v>
      </c>
      <c r="F4311">
        <f>'CLZ Pr'!N4311</f>
        <v>0</v>
      </c>
      <c r="G4311">
        <f>'CLZ Pr'!X4311</f>
        <v>0</v>
      </c>
      <c r="H4311">
        <f>'CLZ Pr'!E4311</f>
        <v>0</v>
      </c>
      <c r="I4311">
        <f>'CLZ Pr'!U4311</f>
        <v>0</v>
      </c>
    </row>
    <row r="4312" spans="1:9">
      <c r="A4312" s="13" t="str">
        <f>IF('CLZ Pr'!C4312 = "", "", 'CLZ Pr'!C4312)</f>
        <v/>
      </c>
      <c r="B4312">
        <f>'CLZ Pr'!O4312</f>
        <v>0</v>
      </c>
      <c r="C4312" s="14">
        <f>'CLZ Pr'!H4312</f>
        <v>0</v>
      </c>
      <c r="D4312">
        <f>'CLZ Pr'!W4312</f>
        <v>0</v>
      </c>
      <c r="E4312">
        <f>'CLZ Pr'!B4312</f>
        <v>0</v>
      </c>
      <c r="F4312">
        <f>'CLZ Pr'!N4312</f>
        <v>0</v>
      </c>
      <c r="G4312">
        <f>'CLZ Pr'!X4312</f>
        <v>0</v>
      </c>
      <c r="H4312">
        <f>'CLZ Pr'!E4312</f>
        <v>0</v>
      </c>
      <c r="I4312">
        <f>'CLZ Pr'!U4312</f>
        <v>0</v>
      </c>
    </row>
    <row r="4313" spans="1:9">
      <c r="A4313" s="13" t="str">
        <f>IF('CLZ Pr'!C4313 = "", "", 'CLZ Pr'!C4313)</f>
        <v/>
      </c>
      <c r="B4313">
        <f>'CLZ Pr'!O4313</f>
        <v>0</v>
      </c>
      <c r="C4313" s="14">
        <f>'CLZ Pr'!H4313</f>
        <v>0</v>
      </c>
      <c r="D4313">
        <f>'CLZ Pr'!W4313</f>
        <v>0</v>
      </c>
      <c r="E4313">
        <f>'CLZ Pr'!B4313</f>
        <v>0</v>
      </c>
      <c r="F4313">
        <f>'CLZ Pr'!N4313</f>
        <v>0</v>
      </c>
      <c r="G4313">
        <f>'CLZ Pr'!X4313</f>
        <v>0</v>
      </c>
      <c r="H4313">
        <f>'CLZ Pr'!E4313</f>
        <v>0</v>
      </c>
      <c r="I4313">
        <f>'CLZ Pr'!U4313</f>
        <v>0</v>
      </c>
    </row>
    <row r="4314" spans="1:9">
      <c r="A4314" s="13" t="str">
        <f>IF('CLZ Pr'!C4314 = "", "", 'CLZ Pr'!C4314)</f>
        <v/>
      </c>
      <c r="B4314">
        <f>'CLZ Pr'!O4314</f>
        <v>0</v>
      </c>
      <c r="C4314" s="14">
        <f>'CLZ Pr'!H4314</f>
        <v>0</v>
      </c>
      <c r="D4314">
        <f>'CLZ Pr'!W4314</f>
        <v>0</v>
      </c>
      <c r="E4314">
        <f>'CLZ Pr'!B4314</f>
        <v>0</v>
      </c>
      <c r="F4314">
        <f>'CLZ Pr'!N4314</f>
        <v>0</v>
      </c>
      <c r="G4314">
        <f>'CLZ Pr'!X4314</f>
        <v>0</v>
      </c>
      <c r="H4314">
        <f>'CLZ Pr'!E4314</f>
        <v>0</v>
      </c>
      <c r="I4314">
        <f>'CLZ Pr'!U4314</f>
        <v>0</v>
      </c>
    </row>
    <row r="4315" spans="1:9">
      <c r="A4315" s="13" t="str">
        <f>IF('CLZ Pr'!C4315 = "", "", 'CLZ Pr'!C4315)</f>
        <v/>
      </c>
      <c r="B4315">
        <f>'CLZ Pr'!O4315</f>
        <v>0</v>
      </c>
      <c r="C4315" s="14">
        <f>'CLZ Pr'!H4315</f>
        <v>0</v>
      </c>
      <c r="D4315">
        <f>'CLZ Pr'!W4315</f>
        <v>0</v>
      </c>
      <c r="E4315">
        <f>'CLZ Pr'!B4315</f>
        <v>0</v>
      </c>
      <c r="F4315">
        <f>'CLZ Pr'!N4315</f>
        <v>0</v>
      </c>
      <c r="G4315">
        <f>'CLZ Pr'!X4315</f>
        <v>0</v>
      </c>
      <c r="H4315">
        <f>'CLZ Pr'!E4315</f>
        <v>0</v>
      </c>
      <c r="I4315">
        <f>'CLZ Pr'!U4315</f>
        <v>0</v>
      </c>
    </row>
    <row r="4316" spans="1:9">
      <c r="A4316" s="13" t="str">
        <f>IF('CLZ Pr'!C4316 = "", "", 'CLZ Pr'!C4316)</f>
        <v/>
      </c>
      <c r="B4316">
        <f>'CLZ Pr'!O4316</f>
        <v>0</v>
      </c>
      <c r="C4316" s="14">
        <f>'CLZ Pr'!H4316</f>
        <v>0</v>
      </c>
      <c r="D4316">
        <f>'CLZ Pr'!W4316</f>
        <v>0</v>
      </c>
      <c r="E4316">
        <f>'CLZ Pr'!B4316</f>
        <v>0</v>
      </c>
      <c r="F4316">
        <f>'CLZ Pr'!N4316</f>
        <v>0</v>
      </c>
      <c r="G4316">
        <f>'CLZ Pr'!X4316</f>
        <v>0</v>
      </c>
      <c r="H4316">
        <f>'CLZ Pr'!E4316</f>
        <v>0</v>
      </c>
      <c r="I4316">
        <f>'CLZ Pr'!U4316</f>
        <v>0</v>
      </c>
    </row>
    <row r="4317" spans="1:9">
      <c r="A4317" s="13" t="str">
        <f>IF('CLZ Pr'!C4317 = "", "", 'CLZ Pr'!C4317)</f>
        <v/>
      </c>
      <c r="B4317">
        <f>'CLZ Pr'!O4317</f>
        <v>0</v>
      </c>
      <c r="C4317" s="14">
        <f>'CLZ Pr'!H4317</f>
        <v>0</v>
      </c>
      <c r="D4317">
        <f>'CLZ Pr'!W4317</f>
        <v>0</v>
      </c>
      <c r="E4317">
        <f>'CLZ Pr'!B4317</f>
        <v>0</v>
      </c>
      <c r="F4317">
        <f>'CLZ Pr'!N4317</f>
        <v>0</v>
      </c>
      <c r="G4317">
        <f>'CLZ Pr'!X4317</f>
        <v>0</v>
      </c>
      <c r="H4317">
        <f>'CLZ Pr'!E4317</f>
        <v>0</v>
      </c>
      <c r="I4317">
        <f>'CLZ Pr'!U4317</f>
        <v>0</v>
      </c>
    </row>
    <row r="4318" spans="1:9">
      <c r="A4318" s="13" t="str">
        <f>IF('CLZ Pr'!C4318 = "", "", 'CLZ Pr'!C4318)</f>
        <v/>
      </c>
      <c r="B4318">
        <f>'CLZ Pr'!O4318</f>
        <v>0</v>
      </c>
      <c r="C4318" s="14">
        <f>'CLZ Pr'!H4318</f>
        <v>0</v>
      </c>
      <c r="D4318">
        <f>'CLZ Pr'!W4318</f>
        <v>0</v>
      </c>
      <c r="E4318">
        <f>'CLZ Pr'!B4318</f>
        <v>0</v>
      </c>
      <c r="F4318">
        <f>'CLZ Pr'!N4318</f>
        <v>0</v>
      </c>
      <c r="G4318">
        <f>'CLZ Pr'!X4318</f>
        <v>0</v>
      </c>
      <c r="H4318">
        <f>'CLZ Pr'!E4318</f>
        <v>0</v>
      </c>
      <c r="I4318">
        <f>'CLZ Pr'!U4318</f>
        <v>0</v>
      </c>
    </row>
    <row r="4319" spans="1:9">
      <c r="A4319" s="13" t="str">
        <f>IF('CLZ Pr'!C4319 = "", "", 'CLZ Pr'!C4319)</f>
        <v/>
      </c>
      <c r="B4319">
        <f>'CLZ Pr'!O4319</f>
        <v>0</v>
      </c>
      <c r="C4319" s="14">
        <f>'CLZ Pr'!H4319</f>
        <v>0</v>
      </c>
      <c r="D4319">
        <f>'CLZ Pr'!W4319</f>
        <v>0</v>
      </c>
      <c r="E4319">
        <f>'CLZ Pr'!B4319</f>
        <v>0</v>
      </c>
      <c r="F4319">
        <f>'CLZ Pr'!N4319</f>
        <v>0</v>
      </c>
      <c r="G4319">
        <f>'CLZ Pr'!X4319</f>
        <v>0</v>
      </c>
      <c r="H4319">
        <f>'CLZ Pr'!E4319</f>
        <v>0</v>
      </c>
      <c r="I4319">
        <f>'CLZ Pr'!U4319</f>
        <v>0</v>
      </c>
    </row>
    <row r="4320" spans="1:9">
      <c r="A4320" s="13" t="str">
        <f>IF('CLZ Pr'!C4320 = "", "", 'CLZ Pr'!C4320)</f>
        <v/>
      </c>
      <c r="B4320">
        <f>'CLZ Pr'!O4320</f>
        <v>0</v>
      </c>
      <c r="C4320" s="14">
        <f>'CLZ Pr'!H4320</f>
        <v>0</v>
      </c>
      <c r="D4320">
        <f>'CLZ Pr'!W4320</f>
        <v>0</v>
      </c>
      <c r="E4320">
        <f>'CLZ Pr'!B4320</f>
        <v>0</v>
      </c>
      <c r="F4320">
        <f>'CLZ Pr'!N4320</f>
        <v>0</v>
      </c>
      <c r="G4320">
        <f>'CLZ Pr'!X4320</f>
        <v>0</v>
      </c>
      <c r="H4320">
        <f>'CLZ Pr'!E4320</f>
        <v>0</v>
      </c>
      <c r="I4320">
        <f>'CLZ Pr'!U4320</f>
        <v>0</v>
      </c>
    </row>
    <row r="4321" spans="1:9">
      <c r="A4321" s="13" t="str">
        <f>IF('CLZ Pr'!C4321 = "", "", 'CLZ Pr'!C4321)</f>
        <v/>
      </c>
      <c r="B4321">
        <f>'CLZ Pr'!O4321</f>
        <v>0</v>
      </c>
      <c r="C4321" s="14">
        <f>'CLZ Pr'!H4321</f>
        <v>0</v>
      </c>
      <c r="D4321">
        <f>'CLZ Pr'!W4321</f>
        <v>0</v>
      </c>
      <c r="E4321">
        <f>'CLZ Pr'!B4321</f>
        <v>0</v>
      </c>
      <c r="F4321">
        <f>'CLZ Pr'!N4321</f>
        <v>0</v>
      </c>
      <c r="G4321">
        <f>'CLZ Pr'!X4321</f>
        <v>0</v>
      </c>
      <c r="H4321">
        <f>'CLZ Pr'!E4321</f>
        <v>0</v>
      </c>
      <c r="I4321">
        <f>'CLZ Pr'!U4321</f>
        <v>0</v>
      </c>
    </row>
    <row r="4322" spans="1:9">
      <c r="A4322" s="13" t="str">
        <f>IF('CLZ Pr'!C4322 = "", "", 'CLZ Pr'!C4322)</f>
        <v/>
      </c>
      <c r="B4322">
        <f>'CLZ Pr'!O4322</f>
        <v>0</v>
      </c>
      <c r="C4322" s="14">
        <f>'CLZ Pr'!H4322</f>
        <v>0</v>
      </c>
      <c r="D4322">
        <f>'CLZ Pr'!W4322</f>
        <v>0</v>
      </c>
      <c r="E4322">
        <f>'CLZ Pr'!B4322</f>
        <v>0</v>
      </c>
      <c r="F4322">
        <f>'CLZ Pr'!N4322</f>
        <v>0</v>
      </c>
      <c r="G4322">
        <f>'CLZ Pr'!X4322</f>
        <v>0</v>
      </c>
      <c r="H4322">
        <f>'CLZ Pr'!E4322</f>
        <v>0</v>
      </c>
      <c r="I4322">
        <f>'CLZ Pr'!U4322</f>
        <v>0</v>
      </c>
    </row>
    <row r="4323" spans="1:9">
      <c r="A4323" s="13" t="str">
        <f>IF('CLZ Pr'!C4323 = "", "", 'CLZ Pr'!C4323)</f>
        <v/>
      </c>
      <c r="B4323">
        <f>'CLZ Pr'!O4323</f>
        <v>0</v>
      </c>
      <c r="C4323" s="14">
        <f>'CLZ Pr'!H4323</f>
        <v>0</v>
      </c>
      <c r="D4323">
        <f>'CLZ Pr'!W4323</f>
        <v>0</v>
      </c>
      <c r="E4323">
        <f>'CLZ Pr'!B4323</f>
        <v>0</v>
      </c>
      <c r="F4323">
        <f>'CLZ Pr'!N4323</f>
        <v>0</v>
      </c>
      <c r="G4323">
        <f>'CLZ Pr'!X4323</f>
        <v>0</v>
      </c>
      <c r="H4323">
        <f>'CLZ Pr'!E4323</f>
        <v>0</v>
      </c>
      <c r="I4323">
        <f>'CLZ Pr'!U4323</f>
        <v>0</v>
      </c>
    </row>
    <row r="4324" spans="1:9">
      <c r="A4324" s="13" t="str">
        <f>IF('CLZ Pr'!C4324 = "", "", 'CLZ Pr'!C4324)</f>
        <v/>
      </c>
      <c r="B4324">
        <f>'CLZ Pr'!O4324</f>
        <v>0</v>
      </c>
      <c r="C4324" s="14">
        <f>'CLZ Pr'!H4324</f>
        <v>0</v>
      </c>
      <c r="D4324">
        <f>'CLZ Pr'!W4324</f>
        <v>0</v>
      </c>
      <c r="E4324">
        <f>'CLZ Pr'!B4324</f>
        <v>0</v>
      </c>
      <c r="F4324">
        <f>'CLZ Pr'!N4324</f>
        <v>0</v>
      </c>
      <c r="G4324">
        <f>'CLZ Pr'!X4324</f>
        <v>0</v>
      </c>
      <c r="H4324">
        <f>'CLZ Pr'!E4324</f>
        <v>0</v>
      </c>
      <c r="I4324">
        <f>'CLZ Pr'!U4324</f>
        <v>0</v>
      </c>
    </row>
    <row r="4325" spans="1:9">
      <c r="A4325" s="13" t="str">
        <f>IF('CLZ Pr'!C4325 = "", "", 'CLZ Pr'!C4325)</f>
        <v/>
      </c>
      <c r="B4325">
        <f>'CLZ Pr'!O4325</f>
        <v>0</v>
      </c>
      <c r="C4325" s="14">
        <f>'CLZ Pr'!H4325</f>
        <v>0</v>
      </c>
      <c r="D4325">
        <f>'CLZ Pr'!W4325</f>
        <v>0</v>
      </c>
      <c r="E4325">
        <f>'CLZ Pr'!B4325</f>
        <v>0</v>
      </c>
      <c r="F4325">
        <f>'CLZ Pr'!N4325</f>
        <v>0</v>
      </c>
      <c r="G4325">
        <f>'CLZ Pr'!X4325</f>
        <v>0</v>
      </c>
      <c r="H4325">
        <f>'CLZ Pr'!E4325</f>
        <v>0</v>
      </c>
      <c r="I4325">
        <f>'CLZ Pr'!U4325</f>
        <v>0</v>
      </c>
    </row>
    <row r="4326" spans="1:9">
      <c r="A4326" s="13" t="str">
        <f>IF('CLZ Pr'!C4326 = "", "", 'CLZ Pr'!C4326)</f>
        <v/>
      </c>
      <c r="B4326">
        <f>'CLZ Pr'!O4326</f>
        <v>0</v>
      </c>
      <c r="C4326" s="14">
        <f>'CLZ Pr'!H4326</f>
        <v>0</v>
      </c>
      <c r="D4326">
        <f>'CLZ Pr'!W4326</f>
        <v>0</v>
      </c>
      <c r="E4326">
        <f>'CLZ Pr'!B4326</f>
        <v>0</v>
      </c>
      <c r="F4326">
        <f>'CLZ Pr'!N4326</f>
        <v>0</v>
      </c>
      <c r="G4326">
        <f>'CLZ Pr'!X4326</f>
        <v>0</v>
      </c>
      <c r="H4326">
        <f>'CLZ Pr'!E4326</f>
        <v>0</v>
      </c>
      <c r="I4326">
        <f>'CLZ Pr'!U4326</f>
        <v>0</v>
      </c>
    </row>
    <row r="4327" spans="1:9">
      <c r="A4327" s="13" t="str">
        <f>IF('CLZ Pr'!C4327 = "", "", 'CLZ Pr'!C4327)</f>
        <v/>
      </c>
      <c r="B4327">
        <f>'CLZ Pr'!O4327</f>
        <v>0</v>
      </c>
      <c r="C4327" s="14">
        <f>'CLZ Pr'!H4327</f>
        <v>0</v>
      </c>
      <c r="D4327">
        <f>'CLZ Pr'!W4327</f>
        <v>0</v>
      </c>
      <c r="E4327">
        <f>'CLZ Pr'!B4327</f>
        <v>0</v>
      </c>
      <c r="F4327">
        <f>'CLZ Pr'!N4327</f>
        <v>0</v>
      </c>
      <c r="G4327">
        <f>'CLZ Pr'!X4327</f>
        <v>0</v>
      </c>
      <c r="H4327">
        <f>'CLZ Pr'!E4327</f>
        <v>0</v>
      </c>
      <c r="I4327">
        <f>'CLZ Pr'!U4327</f>
        <v>0</v>
      </c>
    </row>
    <row r="4328" spans="1:9">
      <c r="A4328" s="13" t="str">
        <f>IF('CLZ Pr'!C4328 = "", "", 'CLZ Pr'!C4328)</f>
        <v/>
      </c>
      <c r="B4328">
        <f>'CLZ Pr'!O4328</f>
        <v>0</v>
      </c>
      <c r="C4328" s="14">
        <f>'CLZ Pr'!H4328</f>
        <v>0</v>
      </c>
      <c r="D4328">
        <f>'CLZ Pr'!W4328</f>
        <v>0</v>
      </c>
      <c r="E4328">
        <f>'CLZ Pr'!B4328</f>
        <v>0</v>
      </c>
      <c r="F4328">
        <f>'CLZ Pr'!N4328</f>
        <v>0</v>
      </c>
      <c r="G4328">
        <f>'CLZ Pr'!X4328</f>
        <v>0</v>
      </c>
      <c r="H4328">
        <f>'CLZ Pr'!E4328</f>
        <v>0</v>
      </c>
      <c r="I4328">
        <f>'CLZ Pr'!U4328</f>
        <v>0</v>
      </c>
    </row>
    <row r="4329" spans="1:9">
      <c r="A4329" s="13" t="str">
        <f>IF('CLZ Pr'!C4329 = "", "", 'CLZ Pr'!C4329)</f>
        <v/>
      </c>
      <c r="B4329">
        <f>'CLZ Pr'!O4329</f>
        <v>0</v>
      </c>
      <c r="C4329" s="14">
        <f>'CLZ Pr'!H4329</f>
        <v>0</v>
      </c>
      <c r="D4329">
        <f>'CLZ Pr'!W4329</f>
        <v>0</v>
      </c>
      <c r="E4329">
        <f>'CLZ Pr'!B4329</f>
        <v>0</v>
      </c>
      <c r="F4329">
        <f>'CLZ Pr'!N4329</f>
        <v>0</v>
      </c>
      <c r="G4329">
        <f>'CLZ Pr'!X4329</f>
        <v>0</v>
      </c>
      <c r="H4329">
        <f>'CLZ Pr'!E4329</f>
        <v>0</v>
      </c>
      <c r="I4329">
        <f>'CLZ Pr'!U4329</f>
        <v>0</v>
      </c>
    </row>
    <row r="4330" spans="1:9">
      <c r="A4330" s="13" t="str">
        <f>IF('CLZ Pr'!C4330 = "", "", 'CLZ Pr'!C4330)</f>
        <v/>
      </c>
      <c r="B4330">
        <f>'CLZ Pr'!O4330</f>
        <v>0</v>
      </c>
      <c r="C4330" s="14">
        <f>'CLZ Pr'!H4330</f>
        <v>0</v>
      </c>
      <c r="D4330">
        <f>'CLZ Pr'!W4330</f>
        <v>0</v>
      </c>
      <c r="E4330">
        <f>'CLZ Pr'!B4330</f>
        <v>0</v>
      </c>
      <c r="F4330">
        <f>'CLZ Pr'!N4330</f>
        <v>0</v>
      </c>
      <c r="G4330">
        <f>'CLZ Pr'!X4330</f>
        <v>0</v>
      </c>
      <c r="H4330">
        <f>'CLZ Pr'!E4330</f>
        <v>0</v>
      </c>
      <c r="I4330">
        <f>'CLZ Pr'!U4330</f>
        <v>0</v>
      </c>
    </row>
    <row r="4331" spans="1:9">
      <c r="A4331" s="13" t="str">
        <f>IF('CLZ Pr'!C4331 = "", "", 'CLZ Pr'!C4331)</f>
        <v/>
      </c>
      <c r="B4331">
        <f>'CLZ Pr'!O4331</f>
        <v>0</v>
      </c>
      <c r="C4331" s="14">
        <f>'CLZ Pr'!H4331</f>
        <v>0</v>
      </c>
      <c r="D4331">
        <f>'CLZ Pr'!W4331</f>
        <v>0</v>
      </c>
      <c r="E4331">
        <f>'CLZ Pr'!B4331</f>
        <v>0</v>
      </c>
      <c r="F4331">
        <f>'CLZ Pr'!N4331</f>
        <v>0</v>
      </c>
      <c r="G4331">
        <f>'CLZ Pr'!X4331</f>
        <v>0</v>
      </c>
      <c r="H4331">
        <f>'CLZ Pr'!E4331</f>
        <v>0</v>
      </c>
      <c r="I4331">
        <f>'CLZ Pr'!U4331</f>
        <v>0</v>
      </c>
    </row>
    <row r="4332" spans="1:9">
      <c r="A4332" s="13" t="str">
        <f>IF('CLZ Pr'!C4332 = "", "", 'CLZ Pr'!C4332)</f>
        <v/>
      </c>
      <c r="B4332">
        <f>'CLZ Pr'!O4332</f>
        <v>0</v>
      </c>
      <c r="C4332" s="14">
        <f>'CLZ Pr'!H4332</f>
        <v>0</v>
      </c>
      <c r="D4332">
        <f>'CLZ Pr'!W4332</f>
        <v>0</v>
      </c>
      <c r="E4332">
        <f>'CLZ Pr'!B4332</f>
        <v>0</v>
      </c>
      <c r="F4332">
        <f>'CLZ Pr'!N4332</f>
        <v>0</v>
      </c>
      <c r="G4332">
        <f>'CLZ Pr'!X4332</f>
        <v>0</v>
      </c>
      <c r="H4332">
        <f>'CLZ Pr'!E4332</f>
        <v>0</v>
      </c>
      <c r="I4332">
        <f>'CLZ Pr'!U4332</f>
        <v>0</v>
      </c>
    </row>
    <row r="4333" spans="1:9">
      <c r="A4333" s="13" t="str">
        <f>IF('CLZ Pr'!C4333 = "", "", 'CLZ Pr'!C4333)</f>
        <v/>
      </c>
      <c r="B4333">
        <f>'CLZ Pr'!O4333</f>
        <v>0</v>
      </c>
      <c r="C4333" s="14">
        <f>'CLZ Pr'!H4333</f>
        <v>0</v>
      </c>
      <c r="D4333">
        <f>'CLZ Pr'!W4333</f>
        <v>0</v>
      </c>
      <c r="E4333">
        <f>'CLZ Pr'!B4333</f>
        <v>0</v>
      </c>
      <c r="F4333">
        <f>'CLZ Pr'!N4333</f>
        <v>0</v>
      </c>
      <c r="G4333">
        <f>'CLZ Pr'!X4333</f>
        <v>0</v>
      </c>
      <c r="H4333">
        <f>'CLZ Pr'!E4333</f>
        <v>0</v>
      </c>
      <c r="I4333">
        <f>'CLZ Pr'!U4333</f>
        <v>0</v>
      </c>
    </row>
    <row r="4334" spans="1:9">
      <c r="A4334" s="13" t="str">
        <f>IF('CLZ Pr'!C4334 = "", "", 'CLZ Pr'!C4334)</f>
        <v/>
      </c>
      <c r="B4334">
        <f>'CLZ Pr'!O4334</f>
        <v>0</v>
      </c>
      <c r="C4334" s="14">
        <f>'CLZ Pr'!H4334</f>
        <v>0</v>
      </c>
      <c r="D4334">
        <f>'CLZ Pr'!W4334</f>
        <v>0</v>
      </c>
      <c r="E4334">
        <f>'CLZ Pr'!B4334</f>
        <v>0</v>
      </c>
      <c r="F4334">
        <f>'CLZ Pr'!N4334</f>
        <v>0</v>
      </c>
      <c r="G4334">
        <f>'CLZ Pr'!X4334</f>
        <v>0</v>
      </c>
      <c r="H4334">
        <f>'CLZ Pr'!E4334</f>
        <v>0</v>
      </c>
      <c r="I4334">
        <f>'CLZ Pr'!U4334</f>
        <v>0</v>
      </c>
    </row>
    <row r="4335" spans="1:9">
      <c r="A4335" s="13" t="str">
        <f>IF('CLZ Pr'!C4335 = "", "", 'CLZ Pr'!C4335)</f>
        <v/>
      </c>
      <c r="B4335">
        <f>'CLZ Pr'!O4335</f>
        <v>0</v>
      </c>
      <c r="C4335" s="14">
        <f>'CLZ Pr'!H4335</f>
        <v>0</v>
      </c>
      <c r="D4335">
        <f>'CLZ Pr'!W4335</f>
        <v>0</v>
      </c>
      <c r="E4335">
        <f>'CLZ Pr'!B4335</f>
        <v>0</v>
      </c>
      <c r="F4335">
        <f>'CLZ Pr'!N4335</f>
        <v>0</v>
      </c>
      <c r="G4335">
        <f>'CLZ Pr'!X4335</f>
        <v>0</v>
      </c>
      <c r="H4335">
        <f>'CLZ Pr'!E4335</f>
        <v>0</v>
      </c>
      <c r="I4335">
        <f>'CLZ Pr'!U4335</f>
        <v>0</v>
      </c>
    </row>
    <row r="4336" spans="1:9">
      <c r="A4336" s="13" t="str">
        <f>IF('CLZ Pr'!C4336 = "", "", 'CLZ Pr'!C4336)</f>
        <v/>
      </c>
      <c r="B4336">
        <f>'CLZ Pr'!O4336</f>
        <v>0</v>
      </c>
      <c r="C4336" s="14">
        <f>'CLZ Pr'!H4336</f>
        <v>0</v>
      </c>
      <c r="D4336">
        <f>'CLZ Pr'!W4336</f>
        <v>0</v>
      </c>
      <c r="E4336">
        <f>'CLZ Pr'!B4336</f>
        <v>0</v>
      </c>
      <c r="F4336">
        <f>'CLZ Pr'!N4336</f>
        <v>0</v>
      </c>
      <c r="G4336">
        <f>'CLZ Pr'!X4336</f>
        <v>0</v>
      </c>
      <c r="H4336">
        <f>'CLZ Pr'!E4336</f>
        <v>0</v>
      </c>
      <c r="I4336">
        <f>'CLZ Pr'!U4336</f>
        <v>0</v>
      </c>
    </row>
    <row r="4337" spans="1:9">
      <c r="A4337" s="13" t="str">
        <f>IF('CLZ Pr'!C4337 = "", "", 'CLZ Pr'!C4337)</f>
        <v/>
      </c>
      <c r="B4337">
        <f>'CLZ Pr'!O4337</f>
        <v>0</v>
      </c>
      <c r="C4337" s="14">
        <f>'CLZ Pr'!H4337</f>
        <v>0</v>
      </c>
      <c r="D4337">
        <f>'CLZ Pr'!W4337</f>
        <v>0</v>
      </c>
      <c r="E4337">
        <f>'CLZ Pr'!B4337</f>
        <v>0</v>
      </c>
      <c r="F4337">
        <f>'CLZ Pr'!N4337</f>
        <v>0</v>
      </c>
      <c r="G4337">
        <f>'CLZ Pr'!X4337</f>
        <v>0</v>
      </c>
      <c r="H4337">
        <f>'CLZ Pr'!E4337</f>
        <v>0</v>
      </c>
      <c r="I4337">
        <f>'CLZ Pr'!U4337</f>
        <v>0</v>
      </c>
    </row>
    <row r="4338" spans="1:9">
      <c r="A4338" s="13" t="str">
        <f>IF('CLZ Pr'!C4338 = "", "", 'CLZ Pr'!C4338)</f>
        <v/>
      </c>
      <c r="B4338">
        <f>'CLZ Pr'!O4338</f>
        <v>0</v>
      </c>
      <c r="C4338" s="14">
        <f>'CLZ Pr'!H4338</f>
        <v>0</v>
      </c>
      <c r="D4338">
        <f>'CLZ Pr'!W4338</f>
        <v>0</v>
      </c>
      <c r="E4338">
        <f>'CLZ Pr'!B4338</f>
        <v>0</v>
      </c>
      <c r="F4338">
        <f>'CLZ Pr'!N4338</f>
        <v>0</v>
      </c>
      <c r="G4338">
        <f>'CLZ Pr'!X4338</f>
        <v>0</v>
      </c>
      <c r="H4338">
        <f>'CLZ Pr'!E4338</f>
        <v>0</v>
      </c>
      <c r="I4338">
        <f>'CLZ Pr'!U4338</f>
        <v>0</v>
      </c>
    </row>
    <row r="4339" spans="1:9">
      <c r="A4339" s="13" t="str">
        <f>IF('CLZ Pr'!C4339 = "", "", 'CLZ Pr'!C4339)</f>
        <v/>
      </c>
      <c r="B4339">
        <f>'CLZ Pr'!O4339</f>
        <v>0</v>
      </c>
      <c r="C4339" s="14">
        <f>'CLZ Pr'!H4339</f>
        <v>0</v>
      </c>
      <c r="D4339">
        <f>'CLZ Pr'!W4339</f>
        <v>0</v>
      </c>
      <c r="E4339">
        <f>'CLZ Pr'!B4339</f>
        <v>0</v>
      </c>
      <c r="F4339">
        <f>'CLZ Pr'!N4339</f>
        <v>0</v>
      </c>
      <c r="G4339">
        <f>'CLZ Pr'!X4339</f>
        <v>0</v>
      </c>
      <c r="H4339">
        <f>'CLZ Pr'!E4339</f>
        <v>0</v>
      </c>
      <c r="I4339">
        <f>'CLZ Pr'!U4339</f>
        <v>0</v>
      </c>
    </row>
    <row r="4340" spans="1:9">
      <c r="A4340" s="13" t="str">
        <f>IF('CLZ Pr'!C4340 = "", "", 'CLZ Pr'!C4340)</f>
        <v/>
      </c>
      <c r="B4340">
        <f>'CLZ Pr'!O4340</f>
        <v>0</v>
      </c>
      <c r="C4340" s="14">
        <f>'CLZ Pr'!H4340</f>
        <v>0</v>
      </c>
      <c r="D4340">
        <f>'CLZ Pr'!W4340</f>
        <v>0</v>
      </c>
      <c r="E4340">
        <f>'CLZ Pr'!B4340</f>
        <v>0</v>
      </c>
      <c r="F4340">
        <f>'CLZ Pr'!N4340</f>
        <v>0</v>
      </c>
      <c r="G4340">
        <f>'CLZ Pr'!X4340</f>
        <v>0</v>
      </c>
      <c r="H4340">
        <f>'CLZ Pr'!E4340</f>
        <v>0</v>
      </c>
      <c r="I4340">
        <f>'CLZ Pr'!U4340</f>
        <v>0</v>
      </c>
    </row>
    <row r="4341" spans="1:9">
      <c r="A4341" s="13" t="str">
        <f>IF('CLZ Pr'!C4341 = "", "", 'CLZ Pr'!C4341)</f>
        <v/>
      </c>
      <c r="B4341">
        <f>'CLZ Pr'!O4341</f>
        <v>0</v>
      </c>
      <c r="C4341" s="14">
        <f>'CLZ Pr'!H4341</f>
        <v>0</v>
      </c>
      <c r="D4341">
        <f>'CLZ Pr'!W4341</f>
        <v>0</v>
      </c>
      <c r="E4341">
        <f>'CLZ Pr'!B4341</f>
        <v>0</v>
      </c>
      <c r="F4341">
        <f>'CLZ Pr'!N4341</f>
        <v>0</v>
      </c>
      <c r="G4341">
        <f>'CLZ Pr'!X4341</f>
        <v>0</v>
      </c>
      <c r="H4341">
        <f>'CLZ Pr'!E4341</f>
        <v>0</v>
      </c>
      <c r="I4341">
        <f>'CLZ Pr'!U4341</f>
        <v>0</v>
      </c>
    </row>
    <row r="4342" spans="1:9">
      <c r="A4342" s="13" t="str">
        <f>IF('CLZ Pr'!C4342 = "", "", 'CLZ Pr'!C4342)</f>
        <v/>
      </c>
      <c r="B4342">
        <f>'CLZ Pr'!O4342</f>
        <v>0</v>
      </c>
      <c r="C4342" s="14">
        <f>'CLZ Pr'!H4342</f>
        <v>0</v>
      </c>
      <c r="D4342">
        <f>'CLZ Pr'!W4342</f>
        <v>0</v>
      </c>
      <c r="E4342">
        <f>'CLZ Pr'!B4342</f>
        <v>0</v>
      </c>
      <c r="F4342">
        <f>'CLZ Pr'!N4342</f>
        <v>0</v>
      </c>
      <c r="G4342">
        <f>'CLZ Pr'!X4342</f>
        <v>0</v>
      </c>
      <c r="H4342">
        <f>'CLZ Pr'!E4342</f>
        <v>0</v>
      </c>
      <c r="I4342">
        <f>'CLZ Pr'!U4342</f>
        <v>0</v>
      </c>
    </row>
    <row r="4343" spans="1:9">
      <c r="A4343" s="13" t="str">
        <f>IF('CLZ Pr'!C4343 = "", "", 'CLZ Pr'!C4343)</f>
        <v/>
      </c>
      <c r="B4343">
        <f>'CLZ Pr'!O4343</f>
        <v>0</v>
      </c>
      <c r="C4343" s="14">
        <f>'CLZ Pr'!H4343</f>
        <v>0</v>
      </c>
      <c r="D4343">
        <f>'CLZ Pr'!W4343</f>
        <v>0</v>
      </c>
      <c r="E4343">
        <f>'CLZ Pr'!B4343</f>
        <v>0</v>
      </c>
      <c r="F4343">
        <f>'CLZ Pr'!N4343</f>
        <v>0</v>
      </c>
      <c r="G4343">
        <f>'CLZ Pr'!X4343</f>
        <v>0</v>
      </c>
      <c r="H4343">
        <f>'CLZ Pr'!E4343</f>
        <v>0</v>
      </c>
      <c r="I4343">
        <f>'CLZ Pr'!U4343</f>
        <v>0</v>
      </c>
    </row>
    <row r="4344" spans="1:9">
      <c r="A4344" s="13" t="str">
        <f>IF('CLZ Pr'!C4344 = "", "", 'CLZ Pr'!C4344)</f>
        <v/>
      </c>
      <c r="B4344">
        <f>'CLZ Pr'!O4344</f>
        <v>0</v>
      </c>
      <c r="C4344" s="14">
        <f>'CLZ Pr'!H4344</f>
        <v>0</v>
      </c>
      <c r="D4344">
        <f>'CLZ Pr'!W4344</f>
        <v>0</v>
      </c>
      <c r="E4344">
        <f>'CLZ Pr'!B4344</f>
        <v>0</v>
      </c>
      <c r="F4344">
        <f>'CLZ Pr'!N4344</f>
        <v>0</v>
      </c>
      <c r="G4344">
        <f>'CLZ Pr'!X4344</f>
        <v>0</v>
      </c>
      <c r="H4344">
        <f>'CLZ Pr'!E4344</f>
        <v>0</v>
      </c>
      <c r="I4344">
        <f>'CLZ Pr'!U4344</f>
        <v>0</v>
      </c>
    </row>
    <row r="4345" spans="1:9">
      <c r="A4345" s="13" t="str">
        <f>IF('CLZ Pr'!C4345 = "", "", 'CLZ Pr'!C4345)</f>
        <v/>
      </c>
      <c r="B4345">
        <f>'CLZ Pr'!O4345</f>
        <v>0</v>
      </c>
      <c r="C4345" s="14">
        <f>'CLZ Pr'!H4345</f>
        <v>0</v>
      </c>
      <c r="D4345">
        <f>'CLZ Pr'!W4345</f>
        <v>0</v>
      </c>
      <c r="E4345">
        <f>'CLZ Pr'!B4345</f>
        <v>0</v>
      </c>
      <c r="F4345">
        <f>'CLZ Pr'!N4345</f>
        <v>0</v>
      </c>
      <c r="G4345">
        <f>'CLZ Pr'!X4345</f>
        <v>0</v>
      </c>
      <c r="H4345">
        <f>'CLZ Pr'!E4345</f>
        <v>0</v>
      </c>
      <c r="I4345">
        <f>'CLZ Pr'!U4345</f>
        <v>0</v>
      </c>
    </row>
    <row r="4346" spans="1:9">
      <c r="A4346" s="13" t="str">
        <f>IF('CLZ Pr'!C4346 = "", "", 'CLZ Pr'!C4346)</f>
        <v/>
      </c>
      <c r="B4346">
        <f>'CLZ Pr'!O4346</f>
        <v>0</v>
      </c>
      <c r="C4346" s="14">
        <f>'CLZ Pr'!H4346</f>
        <v>0</v>
      </c>
      <c r="D4346">
        <f>'CLZ Pr'!W4346</f>
        <v>0</v>
      </c>
      <c r="E4346">
        <f>'CLZ Pr'!B4346</f>
        <v>0</v>
      </c>
      <c r="F4346">
        <f>'CLZ Pr'!N4346</f>
        <v>0</v>
      </c>
      <c r="G4346">
        <f>'CLZ Pr'!X4346</f>
        <v>0</v>
      </c>
      <c r="H4346">
        <f>'CLZ Pr'!E4346</f>
        <v>0</v>
      </c>
      <c r="I4346">
        <f>'CLZ Pr'!U4346</f>
        <v>0</v>
      </c>
    </row>
    <row r="4347" spans="1:9">
      <c r="A4347" s="13" t="str">
        <f>IF('CLZ Pr'!C4347 = "", "", 'CLZ Pr'!C4347)</f>
        <v/>
      </c>
      <c r="B4347">
        <f>'CLZ Pr'!O4347</f>
        <v>0</v>
      </c>
      <c r="C4347" s="14">
        <f>'CLZ Pr'!H4347</f>
        <v>0</v>
      </c>
      <c r="D4347">
        <f>'CLZ Pr'!W4347</f>
        <v>0</v>
      </c>
      <c r="E4347">
        <f>'CLZ Pr'!B4347</f>
        <v>0</v>
      </c>
      <c r="F4347">
        <f>'CLZ Pr'!N4347</f>
        <v>0</v>
      </c>
      <c r="G4347">
        <f>'CLZ Pr'!X4347</f>
        <v>0</v>
      </c>
      <c r="H4347">
        <f>'CLZ Pr'!E4347</f>
        <v>0</v>
      </c>
      <c r="I4347">
        <f>'CLZ Pr'!U4347</f>
        <v>0</v>
      </c>
    </row>
    <row r="4348" spans="1:9">
      <c r="A4348" s="13" t="str">
        <f>IF('CLZ Pr'!C4348 = "", "", 'CLZ Pr'!C4348)</f>
        <v/>
      </c>
      <c r="B4348">
        <f>'CLZ Pr'!O4348</f>
        <v>0</v>
      </c>
      <c r="C4348" s="14">
        <f>'CLZ Pr'!H4348</f>
        <v>0</v>
      </c>
      <c r="D4348">
        <f>'CLZ Pr'!W4348</f>
        <v>0</v>
      </c>
      <c r="E4348">
        <f>'CLZ Pr'!B4348</f>
        <v>0</v>
      </c>
      <c r="F4348">
        <f>'CLZ Pr'!N4348</f>
        <v>0</v>
      </c>
      <c r="G4348">
        <f>'CLZ Pr'!X4348</f>
        <v>0</v>
      </c>
      <c r="H4348">
        <f>'CLZ Pr'!E4348</f>
        <v>0</v>
      </c>
      <c r="I4348">
        <f>'CLZ Pr'!U4348</f>
        <v>0</v>
      </c>
    </row>
    <row r="4349" spans="1:9">
      <c r="A4349" s="13" t="str">
        <f>IF('CLZ Pr'!C4349 = "", "", 'CLZ Pr'!C4349)</f>
        <v/>
      </c>
      <c r="B4349">
        <f>'CLZ Pr'!O4349</f>
        <v>0</v>
      </c>
      <c r="C4349" s="14">
        <f>'CLZ Pr'!H4349</f>
        <v>0</v>
      </c>
      <c r="D4349">
        <f>'CLZ Pr'!W4349</f>
        <v>0</v>
      </c>
      <c r="E4349">
        <f>'CLZ Pr'!B4349</f>
        <v>0</v>
      </c>
      <c r="F4349">
        <f>'CLZ Pr'!N4349</f>
        <v>0</v>
      </c>
      <c r="G4349">
        <f>'CLZ Pr'!X4349</f>
        <v>0</v>
      </c>
      <c r="H4349">
        <f>'CLZ Pr'!E4349</f>
        <v>0</v>
      </c>
      <c r="I4349">
        <f>'CLZ Pr'!U4349</f>
        <v>0</v>
      </c>
    </row>
    <row r="4350" spans="1:9">
      <c r="A4350" s="13" t="str">
        <f>IF('CLZ Pr'!C4350 = "", "", 'CLZ Pr'!C4350)</f>
        <v/>
      </c>
      <c r="B4350">
        <f>'CLZ Pr'!O4350</f>
        <v>0</v>
      </c>
      <c r="C4350" s="14">
        <f>'CLZ Pr'!H4350</f>
        <v>0</v>
      </c>
      <c r="D4350">
        <f>'CLZ Pr'!W4350</f>
        <v>0</v>
      </c>
      <c r="E4350">
        <f>'CLZ Pr'!B4350</f>
        <v>0</v>
      </c>
      <c r="F4350">
        <f>'CLZ Pr'!N4350</f>
        <v>0</v>
      </c>
      <c r="G4350">
        <f>'CLZ Pr'!X4350</f>
        <v>0</v>
      </c>
      <c r="H4350">
        <f>'CLZ Pr'!E4350</f>
        <v>0</v>
      </c>
      <c r="I4350">
        <f>'CLZ Pr'!U4350</f>
        <v>0</v>
      </c>
    </row>
    <row r="4351" spans="1:9">
      <c r="A4351" s="13" t="str">
        <f>IF('CLZ Pr'!C4351 = "", "", 'CLZ Pr'!C4351)</f>
        <v/>
      </c>
      <c r="B4351">
        <f>'CLZ Pr'!O4351</f>
        <v>0</v>
      </c>
      <c r="C4351" s="14">
        <f>'CLZ Pr'!H4351</f>
        <v>0</v>
      </c>
      <c r="D4351">
        <f>'CLZ Pr'!W4351</f>
        <v>0</v>
      </c>
      <c r="E4351">
        <f>'CLZ Pr'!B4351</f>
        <v>0</v>
      </c>
      <c r="F4351">
        <f>'CLZ Pr'!N4351</f>
        <v>0</v>
      </c>
      <c r="G4351">
        <f>'CLZ Pr'!X4351</f>
        <v>0</v>
      </c>
      <c r="H4351">
        <f>'CLZ Pr'!E4351</f>
        <v>0</v>
      </c>
      <c r="I4351">
        <f>'CLZ Pr'!U4351</f>
        <v>0</v>
      </c>
    </row>
    <row r="4352" spans="1:9">
      <c r="A4352" s="13" t="str">
        <f>IF('CLZ Pr'!C4352 = "", "", 'CLZ Pr'!C4352)</f>
        <v/>
      </c>
      <c r="B4352">
        <f>'CLZ Pr'!O4352</f>
        <v>0</v>
      </c>
      <c r="C4352" s="14">
        <f>'CLZ Pr'!H4352</f>
        <v>0</v>
      </c>
      <c r="D4352">
        <f>'CLZ Pr'!W4352</f>
        <v>0</v>
      </c>
      <c r="E4352">
        <f>'CLZ Pr'!B4352</f>
        <v>0</v>
      </c>
      <c r="F4352">
        <f>'CLZ Pr'!N4352</f>
        <v>0</v>
      </c>
      <c r="G4352">
        <f>'CLZ Pr'!X4352</f>
        <v>0</v>
      </c>
      <c r="H4352">
        <f>'CLZ Pr'!E4352</f>
        <v>0</v>
      </c>
      <c r="I4352">
        <f>'CLZ Pr'!U4352</f>
        <v>0</v>
      </c>
    </row>
    <row r="4353" spans="1:9">
      <c r="A4353" s="13" t="str">
        <f>IF('CLZ Pr'!C4353 = "", "", 'CLZ Pr'!C4353)</f>
        <v/>
      </c>
      <c r="B4353">
        <f>'CLZ Pr'!O4353</f>
        <v>0</v>
      </c>
      <c r="C4353" s="14">
        <f>'CLZ Pr'!H4353</f>
        <v>0</v>
      </c>
      <c r="D4353">
        <f>'CLZ Pr'!W4353</f>
        <v>0</v>
      </c>
      <c r="E4353">
        <f>'CLZ Pr'!B4353</f>
        <v>0</v>
      </c>
      <c r="F4353">
        <f>'CLZ Pr'!N4353</f>
        <v>0</v>
      </c>
      <c r="G4353">
        <f>'CLZ Pr'!X4353</f>
        <v>0</v>
      </c>
      <c r="H4353">
        <f>'CLZ Pr'!E4353</f>
        <v>0</v>
      </c>
      <c r="I4353">
        <f>'CLZ Pr'!U4353</f>
        <v>0</v>
      </c>
    </row>
    <row r="4354" spans="1:9">
      <c r="A4354" s="13" t="str">
        <f>IF('CLZ Pr'!C4354 = "", "", 'CLZ Pr'!C4354)</f>
        <v/>
      </c>
      <c r="B4354">
        <f>'CLZ Pr'!O4354</f>
        <v>0</v>
      </c>
      <c r="C4354" s="14">
        <f>'CLZ Pr'!H4354</f>
        <v>0</v>
      </c>
      <c r="D4354">
        <f>'CLZ Pr'!W4354</f>
        <v>0</v>
      </c>
      <c r="E4354">
        <f>'CLZ Pr'!B4354</f>
        <v>0</v>
      </c>
      <c r="F4354">
        <f>'CLZ Pr'!N4354</f>
        <v>0</v>
      </c>
      <c r="G4354">
        <f>'CLZ Pr'!X4354</f>
        <v>0</v>
      </c>
      <c r="H4354">
        <f>'CLZ Pr'!E4354</f>
        <v>0</v>
      </c>
      <c r="I4354">
        <f>'CLZ Pr'!U4354</f>
        <v>0</v>
      </c>
    </row>
    <row r="4355" spans="1:9">
      <c r="A4355" s="13" t="str">
        <f>IF('CLZ Pr'!C4355 = "", "", 'CLZ Pr'!C4355)</f>
        <v/>
      </c>
      <c r="B4355">
        <f>'CLZ Pr'!O4355</f>
        <v>0</v>
      </c>
      <c r="C4355" s="14">
        <f>'CLZ Pr'!H4355</f>
        <v>0</v>
      </c>
      <c r="D4355">
        <f>'CLZ Pr'!W4355</f>
        <v>0</v>
      </c>
      <c r="E4355">
        <f>'CLZ Pr'!B4355</f>
        <v>0</v>
      </c>
      <c r="F4355">
        <f>'CLZ Pr'!N4355</f>
        <v>0</v>
      </c>
      <c r="G4355">
        <f>'CLZ Pr'!X4355</f>
        <v>0</v>
      </c>
      <c r="H4355">
        <f>'CLZ Pr'!E4355</f>
        <v>0</v>
      </c>
      <c r="I4355">
        <f>'CLZ Pr'!U4355</f>
        <v>0</v>
      </c>
    </row>
    <row r="4356" spans="1:9">
      <c r="A4356" s="13" t="str">
        <f>IF('CLZ Pr'!C4356 = "", "", 'CLZ Pr'!C4356)</f>
        <v/>
      </c>
      <c r="B4356">
        <f>'CLZ Pr'!O4356</f>
        <v>0</v>
      </c>
      <c r="C4356" s="14">
        <f>'CLZ Pr'!H4356</f>
        <v>0</v>
      </c>
      <c r="D4356">
        <f>'CLZ Pr'!W4356</f>
        <v>0</v>
      </c>
      <c r="E4356">
        <f>'CLZ Pr'!B4356</f>
        <v>0</v>
      </c>
      <c r="F4356">
        <f>'CLZ Pr'!N4356</f>
        <v>0</v>
      </c>
      <c r="G4356">
        <f>'CLZ Pr'!X4356</f>
        <v>0</v>
      </c>
      <c r="H4356">
        <f>'CLZ Pr'!E4356</f>
        <v>0</v>
      </c>
      <c r="I4356">
        <f>'CLZ Pr'!U4356</f>
        <v>0</v>
      </c>
    </row>
    <row r="4357" spans="1:9">
      <c r="A4357" s="13" t="str">
        <f>IF('CLZ Pr'!C4357 = "", "", 'CLZ Pr'!C4357)</f>
        <v/>
      </c>
      <c r="B4357">
        <f>'CLZ Pr'!O4357</f>
        <v>0</v>
      </c>
      <c r="C4357" s="14">
        <f>'CLZ Pr'!H4357</f>
        <v>0</v>
      </c>
      <c r="D4357">
        <f>'CLZ Pr'!W4357</f>
        <v>0</v>
      </c>
      <c r="E4357">
        <f>'CLZ Pr'!B4357</f>
        <v>0</v>
      </c>
      <c r="F4357">
        <f>'CLZ Pr'!N4357</f>
        <v>0</v>
      </c>
      <c r="G4357">
        <f>'CLZ Pr'!X4357</f>
        <v>0</v>
      </c>
      <c r="H4357">
        <f>'CLZ Pr'!E4357</f>
        <v>0</v>
      </c>
      <c r="I4357">
        <f>'CLZ Pr'!U4357</f>
        <v>0</v>
      </c>
    </row>
    <row r="4358" spans="1:9">
      <c r="A4358" s="13" t="str">
        <f>IF('CLZ Pr'!C4358 = "", "", 'CLZ Pr'!C4358)</f>
        <v/>
      </c>
      <c r="B4358">
        <f>'CLZ Pr'!O4358</f>
        <v>0</v>
      </c>
      <c r="C4358" s="14">
        <f>'CLZ Pr'!H4358</f>
        <v>0</v>
      </c>
      <c r="D4358">
        <f>'CLZ Pr'!W4358</f>
        <v>0</v>
      </c>
      <c r="E4358">
        <f>'CLZ Pr'!B4358</f>
        <v>0</v>
      </c>
      <c r="F4358">
        <f>'CLZ Pr'!N4358</f>
        <v>0</v>
      </c>
      <c r="G4358">
        <f>'CLZ Pr'!X4358</f>
        <v>0</v>
      </c>
      <c r="H4358">
        <f>'CLZ Pr'!E4358</f>
        <v>0</v>
      </c>
      <c r="I4358">
        <f>'CLZ Pr'!U4358</f>
        <v>0</v>
      </c>
    </row>
    <row r="4359" spans="1:9">
      <c r="A4359" s="13" t="str">
        <f>IF('CLZ Pr'!C4359 = "", "", 'CLZ Pr'!C4359)</f>
        <v/>
      </c>
      <c r="B4359">
        <f>'CLZ Pr'!O4359</f>
        <v>0</v>
      </c>
      <c r="C4359" s="14">
        <f>'CLZ Pr'!H4359</f>
        <v>0</v>
      </c>
      <c r="D4359">
        <f>'CLZ Pr'!W4359</f>
        <v>0</v>
      </c>
      <c r="E4359">
        <f>'CLZ Pr'!B4359</f>
        <v>0</v>
      </c>
      <c r="F4359">
        <f>'CLZ Pr'!N4359</f>
        <v>0</v>
      </c>
      <c r="G4359">
        <f>'CLZ Pr'!X4359</f>
        <v>0</v>
      </c>
      <c r="H4359">
        <f>'CLZ Pr'!E4359</f>
        <v>0</v>
      </c>
      <c r="I4359">
        <f>'CLZ Pr'!U4359</f>
        <v>0</v>
      </c>
    </row>
    <row r="4360" spans="1:9">
      <c r="A4360" s="13" t="str">
        <f>IF('CLZ Pr'!C4360 = "", "", 'CLZ Pr'!C4360)</f>
        <v/>
      </c>
      <c r="B4360">
        <f>'CLZ Pr'!O4360</f>
        <v>0</v>
      </c>
      <c r="C4360" s="14">
        <f>'CLZ Pr'!H4360</f>
        <v>0</v>
      </c>
      <c r="D4360">
        <f>'CLZ Pr'!W4360</f>
        <v>0</v>
      </c>
      <c r="E4360">
        <f>'CLZ Pr'!B4360</f>
        <v>0</v>
      </c>
      <c r="F4360">
        <f>'CLZ Pr'!N4360</f>
        <v>0</v>
      </c>
      <c r="G4360">
        <f>'CLZ Pr'!X4360</f>
        <v>0</v>
      </c>
      <c r="H4360">
        <f>'CLZ Pr'!E4360</f>
        <v>0</v>
      </c>
      <c r="I4360">
        <f>'CLZ Pr'!U4360</f>
        <v>0</v>
      </c>
    </row>
    <row r="4361" spans="1:9">
      <c r="A4361" s="13" t="str">
        <f>IF('CLZ Pr'!C4361 = "", "", 'CLZ Pr'!C4361)</f>
        <v/>
      </c>
      <c r="B4361">
        <f>'CLZ Pr'!O4361</f>
        <v>0</v>
      </c>
      <c r="C4361" s="14">
        <f>'CLZ Pr'!H4361</f>
        <v>0</v>
      </c>
      <c r="D4361">
        <f>'CLZ Pr'!W4361</f>
        <v>0</v>
      </c>
      <c r="E4361">
        <f>'CLZ Pr'!B4361</f>
        <v>0</v>
      </c>
      <c r="F4361">
        <f>'CLZ Pr'!N4361</f>
        <v>0</v>
      </c>
      <c r="G4361">
        <f>'CLZ Pr'!X4361</f>
        <v>0</v>
      </c>
      <c r="H4361">
        <f>'CLZ Pr'!E4361</f>
        <v>0</v>
      </c>
      <c r="I4361">
        <f>'CLZ Pr'!U4361</f>
        <v>0</v>
      </c>
    </row>
    <row r="4362" spans="1:9">
      <c r="A4362" s="13" t="str">
        <f>IF('CLZ Pr'!C4362 = "", "", 'CLZ Pr'!C4362)</f>
        <v/>
      </c>
      <c r="B4362">
        <f>'CLZ Pr'!O4362</f>
        <v>0</v>
      </c>
      <c r="C4362" s="14">
        <f>'CLZ Pr'!H4362</f>
        <v>0</v>
      </c>
      <c r="D4362">
        <f>'CLZ Pr'!W4362</f>
        <v>0</v>
      </c>
      <c r="E4362">
        <f>'CLZ Pr'!B4362</f>
        <v>0</v>
      </c>
      <c r="F4362">
        <f>'CLZ Pr'!N4362</f>
        <v>0</v>
      </c>
      <c r="G4362">
        <f>'CLZ Pr'!X4362</f>
        <v>0</v>
      </c>
      <c r="H4362">
        <f>'CLZ Pr'!E4362</f>
        <v>0</v>
      </c>
      <c r="I4362">
        <f>'CLZ Pr'!U4362</f>
        <v>0</v>
      </c>
    </row>
    <row r="4363" spans="1:9">
      <c r="A4363" s="13" t="str">
        <f>IF('CLZ Pr'!C4363 = "", "", 'CLZ Pr'!C4363)</f>
        <v/>
      </c>
      <c r="B4363">
        <f>'CLZ Pr'!O4363</f>
        <v>0</v>
      </c>
      <c r="C4363" s="14">
        <f>'CLZ Pr'!H4363</f>
        <v>0</v>
      </c>
      <c r="D4363">
        <f>'CLZ Pr'!W4363</f>
        <v>0</v>
      </c>
      <c r="E4363">
        <f>'CLZ Pr'!B4363</f>
        <v>0</v>
      </c>
      <c r="F4363">
        <f>'CLZ Pr'!N4363</f>
        <v>0</v>
      </c>
      <c r="G4363">
        <f>'CLZ Pr'!X4363</f>
        <v>0</v>
      </c>
      <c r="H4363">
        <f>'CLZ Pr'!E4363</f>
        <v>0</v>
      </c>
      <c r="I4363">
        <f>'CLZ Pr'!U4363</f>
        <v>0</v>
      </c>
    </row>
    <row r="4364" spans="1:9">
      <c r="A4364" s="13" t="str">
        <f>IF('CLZ Pr'!C4364 = "", "", 'CLZ Pr'!C4364)</f>
        <v/>
      </c>
      <c r="B4364">
        <f>'CLZ Pr'!O4364</f>
        <v>0</v>
      </c>
      <c r="C4364" s="14">
        <f>'CLZ Pr'!H4364</f>
        <v>0</v>
      </c>
      <c r="D4364">
        <f>'CLZ Pr'!W4364</f>
        <v>0</v>
      </c>
      <c r="E4364">
        <f>'CLZ Pr'!B4364</f>
        <v>0</v>
      </c>
      <c r="F4364">
        <f>'CLZ Pr'!N4364</f>
        <v>0</v>
      </c>
      <c r="G4364">
        <f>'CLZ Pr'!X4364</f>
        <v>0</v>
      </c>
      <c r="H4364">
        <f>'CLZ Pr'!E4364</f>
        <v>0</v>
      </c>
      <c r="I4364">
        <f>'CLZ Pr'!U4364</f>
        <v>0</v>
      </c>
    </row>
    <row r="4365" spans="1:9">
      <c r="A4365" s="13" t="str">
        <f>IF('CLZ Pr'!C4365 = "", "", 'CLZ Pr'!C4365)</f>
        <v/>
      </c>
      <c r="B4365">
        <f>'CLZ Pr'!O4365</f>
        <v>0</v>
      </c>
      <c r="C4365" s="14">
        <f>'CLZ Pr'!H4365</f>
        <v>0</v>
      </c>
      <c r="D4365">
        <f>'CLZ Pr'!W4365</f>
        <v>0</v>
      </c>
      <c r="E4365">
        <f>'CLZ Pr'!B4365</f>
        <v>0</v>
      </c>
      <c r="F4365">
        <f>'CLZ Pr'!N4365</f>
        <v>0</v>
      </c>
      <c r="G4365">
        <f>'CLZ Pr'!X4365</f>
        <v>0</v>
      </c>
      <c r="H4365">
        <f>'CLZ Pr'!E4365</f>
        <v>0</v>
      </c>
      <c r="I4365">
        <f>'CLZ Pr'!U4365</f>
        <v>0</v>
      </c>
    </row>
    <row r="4366" spans="1:9">
      <c r="A4366" s="13" t="str">
        <f>IF('CLZ Pr'!C4366 = "", "", 'CLZ Pr'!C4366)</f>
        <v/>
      </c>
      <c r="B4366">
        <f>'CLZ Pr'!O4366</f>
        <v>0</v>
      </c>
      <c r="C4366" s="14">
        <f>'CLZ Pr'!H4366</f>
        <v>0</v>
      </c>
      <c r="D4366">
        <f>'CLZ Pr'!W4366</f>
        <v>0</v>
      </c>
      <c r="E4366">
        <f>'CLZ Pr'!B4366</f>
        <v>0</v>
      </c>
      <c r="F4366">
        <f>'CLZ Pr'!N4366</f>
        <v>0</v>
      </c>
      <c r="G4366">
        <f>'CLZ Pr'!X4366</f>
        <v>0</v>
      </c>
      <c r="H4366">
        <f>'CLZ Pr'!E4366</f>
        <v>0</v>
      </c>
      <c r="I4366">
        <f>'CLZ Pr'!U4366</f>
        <v>0</v>
      </c>
    </row>
    <row r="4367" spans="1:9">
      <c r="A4367" s="13" t="str">
        <f>IF('CLZ Pr'!C4367 = "", "", 'CLZ Pr'!C4367)</f>
        <v/>
      </c>
      <c r="B4367">
        <f>'CLZ Pr'!O4367</f>
        <v>0</v>
      </c>
      <c r="C4367" s="14">
        <f>'CLZ Pr'!H4367</f>
        <v>0</v>
      </c>
      <c r="D4367">
        <f>'CLZ Pr'!W4367</f>
        <v>0</v>
      </c>
      <c r="E4367">
        <f>'CLZ Pr'!B4367</f>
        <v>0</v>
      </c>
      <c r="F4367">
        <f>'CLZ Pr'!N4367</f>
        <v>0</v>
      </c>
      <c r="G4367">
        <f>'CLZ Pr'!X4367</f>
        <v>0</v>
      </c>
      <c r="H4367">
        <f>'CLZ Pr'!E4367</f>
        <v>0</v>
      </c>
      <c r="I4367">
        <f>'CLZ Pr'!U4367</f>
        <v>0</v>
      </c>
    </row>
    <row r="4368" spans="1:9">
      <c r="A4368" s="13" t="str">
        <f>IF('CLZ Pr'!C4368 = "", "", 'CLZ Pr'!C4368)</f>
        <v/>
      </c>
      <c r="B4368">
        <f>'CLZ Pr'!O4368</f>
        <v>0</v>
      </c>
      <c r="C4368" s="14">
        <f>'CLZ Pr'!H4368</f>
        <v>0</v>
      </c>
      <c r="D4368">
        <f>'CLZ Pr'!W4368</f>
        <v>0</v>
      </c>
      <c r="E4368">
        <f>'CLZ Pr'!B4368</f>
        <v>0</v>
      </c>
      <c r="F4368">
        <f>'CLZ Pr'!N4368</f>
        <v>0</v>
      </c>
      <c r="G4368">
        <f>'CLZ Pr'!X4368</f>
        <v>0</v>
      </c>
      <c r="H4368">
        <f>'CLZ Pr'!E4368</f>
        <v>0</v>
      </c>
      <c r="I4368">
        <f>'CLZ Pr'!U4368</f>
        <v>0</v>
      </c>
    </row>
    <row r="4369" spans="1:9">
      <c r="A4369" s="13" t="str">
        <f>IF('CLZ Pr'!C4369 = "", "", 'CLZ Pr'!C4369)</f>
        <v/>
      </c>
      <c r="B4369">
        <f>'CLZ Pr'!O4369</f>
        <v>0</v>
      </c>
      <c r="C4369" s="14">
        <f>'CLZ Pr'!H4369</f>
        <v>0</v>
      </c>
      <c r="D4369">
        <f>'CLZ Pr'!W4369</f>
        <v>0</v>
      </c>
      <c r="E4369">
        <f>'CLZ Pr'!B4369</f>
        <v>0</v>
      </c>
      <c r="F4369">
        <f>'CLZ Pr'!N4369</f>
        <v>0</v>
      </c>
      <c r="G4369">
        <f>'CLZ Pr'!X4369</f>
        <v>0</v>
      </c>
      <c r="H4369">
        <f>'CLZ Pr'!E4369</f>
        <v>0</v>
      </c>
      <c r="I4369">
        <f>'CLZ Pr'!U4369</f>
        <v>0</v>
      </c>
    </row>
    <row r="4370" spans="1:9">
      <c r="A4370" s="13" t="str">
        <f>IF('CLZ Pr'!C4370 = "", "", 'CLZ Pr'!C4370)</f>
        <v/>
      </c>
      <c r="B4370">
        <f>'CLZ Pr'!O4370</f>
        <v>0</v>
      </c>
      <c r="C4370" s="14">
        <f>'CLZ Pr'!H4370</f>
        <v>0</v>
      </c>
      <c r="D4370">
        <f>'CLZ Pr'!W4370</f>
        <v>0</v>
      </c>
      <c r="E4370">
        <f>'CLZ Pr'!B4370</f>
        <v>0</v>
      </c>
      <c r="F4370">
        <f>'CLZ Pr'!N4370</f>
        <v>0</v>
      </c>
      <c r="G4370">
        <f>'CLZ Pr'!X4370</f>
        <v>0</v>
      </c>
      <c r="H4370">
        <f>'CLZ Pr'!E4370</f>
        <v>0</v>
      </c>
      <c r="I4370">
        <f>'CLZ Pr'!U4370</f>
        <v>0</v>
      </c>
    </row>
    <row r="4371" spans="1:9">
      <c r="A4371" s="13" t="str">
        <f>IF('CLZ Pr'!C4371 = "", "", 'CLZ Pr'!C4371)</f>
        <v/>
      </c>
      <c r="B4371">
        <f>'CLZ Pr'!O4371</f>
        <v>0</v>
      </c>
      <c r="C4371" s="14">
        <f>'CLZ Pr'!H4371</f>
        <v>0</v>
      </c>
      <c r="D4371">
        <f>'CLZ Pr'!W4371</f>
        <v>0</v>
      </c>
      <c r="E4371">
        <f>'CLZ Pr'!B4371</f>
        <v>0</v>
      </c>
      <c r="F4371">
        <f>'CLZ Pr'!N4371</f>
        <v>0</v>
      </c>
      <c r="G4371">
        <f>'CLZ Pr'!X4371</f>
        <v>0</v>
      </c>
      <c r="H4371">
        <f>'CLZ Pr'!E4371</f>
        <v>0</v>
      </c>
      <c r="I4371">
        <f>'CLZ Pr'!U4371</f>
        <v>0</v>
      </c>
    </row>
    <row r="4372" spans="1:9">
      <c r="A4372" s="13" t="str">
        <f>IF('CLZ Pr'!C4372 = "", "", 'CLZ Pr'!C4372)</f>
        <v/>
      </c>
      <c r="B4372">
        <f>'CLZ Pr'!O4372</f>
        <v>0</v>
      </c>
      <c r="C4372" s="14">
        <f>'CLZ Pr'!H4372</f>
        <v>0</v>
      </c>
      <c r="D4372">
        <f>'CLZ Pr'!W4372</f>
        <v>0</v>
      </c>
      <c r="E4372">
        <f>'CLZ Pr'!B4372</f>
        <v>0</v>
      </c>
      <c r="F4372">
        <f>'CLZ Pr'!N4372</f>
        <v>0</v>
      </c>
      <c r="G4372">
        <f>'CLZ Pr'!X4372</f>
        <v>0</v>
      </c>
      <c r="H4372">
        <f>'CLZ Pr'!E4372</f>
        <v>0</v>
      </c>
      <c r="I4372">
        <f>'CLZ Pr'!U4372</f>
        <v>0</v>
      </c>
    </row>
    <row r="4373" spans="1:9">
      <c r="A4373" s="13" t="str">
        <f>IF('CLZ Pr'!C4373 = "", "", 'CLZ Pr'!C4373)</f>
        <v/>
      </c>
      <c r="B4373">
        <f>'CLZ Pr'!O4373</f>
        <v>0</v>
      </c>
      <c r="C4373" s="14">
        <f>'CLZ Pr'!H4373</f>
        <v>0</v>
      </c>
      <c r="D4373">
        <f>'CLZ Pr'!W4373</f>
        <v>0</v>
      </c>
      <c r="E4373">
        <f>'CLZ Pr'!B4373</f>
        <v>0</v>
      </c>
      <c r="F4373">
        <f>'CLZ Pr'!N4373</f>
        <v>0</v>
      </c>
      <c r="G4373">
        <f>'CLZ Pr'!X4373</f>
        <v>0</v>
      </c>
      <c r="H4373">
        <f>'CLZ Pr'!E4373</f>
        <v>0</v>
      </c>
      <c r="I4373">
        <f>'CLZ Pr'!U4373</f>
        <v>0</v>
      </c>
    </row>
    <row r="4374" spans="1:9">
      <c r="A4374" s="13" t="str">
        <f>IF('CLZ Pr'!C4374 = "", "", 'CLZ Pr'!C4374)</f>
        <v/>
      </c>
      <c r="B4374">
        <f>'CLZ Pr'!O4374</f>
        <v>0</v>
      </c>
      <c r="C4374" s="14">
        <f>'CLZ Pr'!H4374</f>
        <v>0</v>
      </c>
      <c r="D4374">
        <f>'CLZ Pr'!W4374</f>
        <v>0</v>
      </c>
      <c r="E4374">
        <f>'CLZ Pr'!B4374</f>
        <v>0</v>
      </c>
      <c r="F4374">
        <f>'CLZ Pr'!N4374</f>
        <v>0</v>
      </c>
      <c r="G4374">
        <f>'CLZ Pr'!X4374</f>
        <v>0</v>
      </c>
      <c r="H4374">
        <f>'CLZ Pr'!E4374</f>
        <v>0</v>
      </c>
      <c r="I4374">
        <f>'CLZ Pr'!U4374</f>
        <v>0</v>
      </c>
    </row>
    <row r="4375" spans="1:9">
      <c r="A4375" s="13" t="str">
        <f>IF('CLZ Pr'!C4375 = "", "", 'CLZ Pr'!C4375)</f>
        <v/>
      </c>
      <c r="B4375">
        <f>'CLZ Pr'!O4375</f>
        <v>0</v>
      </c>
      <c r="C4375" s="14">
        <f>'CLZ Pr'!H4375</f>
        <v>0</v>
      </c>
      <c r="D4375">
        <f>'CLZ Pr'!W4375</f>
        <v>0</v>
      </c>
      <c r="E4375">
        <f>'CLZ Pr'!B4375</f>
        <v>0</v>
      </c>
      <c r="F4375">
        <f>'CLZ Pr'!N4375</f>
        <v>0</v>
      </c>
      <c r="G4375">
        <f>'CLZ Pr'!X4375</f>
        <v>0</v>
      </c>
      <c r="H4375">
        <f>'CLZ Pr'!E4375</f>
        <v>0</v>
      </c>
      <c r="I4375">
        <f>'CLZ Pr'!U4375</f>
        <v>0</v>
      </c>
    </row>
    <row r="4376" spans="1:9">
      <c r="A4376" s="13" t="str">
        <f>IF('CLZ Pr'!C4376 = "", "", 'CLZ Pr'!C4376)</f>
        <v/>
      </c>
      <c r="B4376">
        <f>'CLZ Pr'!O4376</f>
        <v>0</v>
      </c>
      <c r="C4376" s="14">
        <f>'CLZ Pr'!H4376</f>
        <v>0</v>
      </c>
      <c r="D4376">
        <f>'CLZ Pr'!W4376</f>
        <v>0</v>
      </c>
      <c r="E4376">
        <f>'CLZ Pr'!B4376</f>
        <v>0</v>
      </c>
      <c r="F4376">
        <f>'CLZ Pr'!N4376</f>
        <v>0</v>
      </c>
      <c r="G4376">
        <f>'CLZ Pr'!X4376</f>
        <v>0</v>
      </c>
      <c r="H4376">
        <f>'CLZ Pr'!E4376</f>
        <v>0</v>
      </c>
      <c r="I4376">
        <f>'CLZ Pr'!U4376</f>
        <v>0</v>
      </c>
    </row>
    <row r="4377" spans="1:9">
      <c r="A4377" s="13" t="str">
        <f>IF('CLZ Pr'!C4377 = "", "", 'CLZ Pr'!C4377)</f>
        <v/>
      </c>
      <c r="B4377">
        <f>'CLZ Pr'!O4377</f>
        <v>0</v>
      </c>
      <c r="C4377" s="14">
        <f>'CLZ Pr'!H4377</f>
        <v>0</v>
      </c>
      <c r="D4377">
        <f>'CLZ Pr'!W4377</f>
        <v>0</v>
      </c>
      <c r="E4377">
        <f>'CLZ Pr'!B4377</f>
        <v>0</v>
      </c>
      <c r="F4377">
        <f>'CLZ Pr'!N4377</f>
        <v>0</v>
      </c>
      <c r="G4377">
        <f>'CLZ Pr'!X4377</f>
        <v>0</v>
      </c>
      <c r="H4377">
        <f>'CLZ Pr'!E4377</f>
        <v>0</v>
      </c>
      <c r="I4377">
        <f>'CLZ Pr'!U4377</f>
        <v>0</v>
      </c>
    </row>
    <row r="4378" spans="1:9">
      <c r="A4378" s="13" t="str">
        <f>IF('CLZ Pr'!C4378 = "", "", 'CLZ Pr'!C4378)</f>
        <v/>
      </c>
      <c r="B4378">
        <f>'CLZ Pr'!O4378</f>
        <v>0</v>
      </c>
      <c r="C4378" s="14">
        <f>'CLZ Pr'!H4378</f>
        <v>0</v>
      </c>
      <c r="D4378">
        <f>'CLZ Pr'!W4378</f>
        <v>0</v>
      </c>
      <c r="E4378">
        <f>'CLZ Pr'!B4378</f>
        <v>0</v>
      </c>
      <c r="F4378">
        <f>'CLZ Pr'!N4378</f>
        <v>0</v>
      </c>
      <c r="G4378">
        <f>'CLZ Pr'!X4378</f>
        <v>0</v>
      </c>
      <c r="H4378">
        <f>'CLZ Pr'!E4378</f>
        <v>0</v>
      </c>
      <c r="I4378">
        <f>'CLZ Pr'!U4378</f>
        <v>0</v>
      </c>
    </row>
    <row r="4379" spans="1:9">
      <c r="A4379" s="13" t="str">
        <f>IF('CLZ Pr'!C4379 = "", "", 'CLZ Pr'!C4379)</f>
        <v/>
      </c>
      <c r="B4379">
        <f>'CLZ Pr'!O4379</f>
        <v>0</v>
      </c>
      <c r="C4379" s="14">
        <f>'CLZ Pr'!H4379</f>
        <v>0</v>
      </c>
      <c r="D4379">
        <f>'CLZ Pr'!W4379</f>
        <v>0</v>
      </c>
      <c r="E4379">
        <f>'CLZ Pr'!B4379</f>
        <v>0</v>
      </c>
      <c r="F4379">
        <f>'CLZ Pr'!N4379</f>
        <v>0</v>
      </c>
      <c r="G4379">
        <f>'CLZ Pr'!X4379</f>
        <v>0</v>
      </c>
      <c r="H4379">
        <f>'CLZ Pr'!E4379</f>
        <v>0</v>
      </c>
      <c r="I4379">
        <f>'CLZ Pr'!U4379</f>
        <v>0</v>
      </c>
    </row>
    <row r="4380" spans="1:9">
      <c r="A4380" s="13" t="str">
        <f>IF('CLZ Pr'!C4380 = "", "", 'CLZ Pr'!C4380)</f>
        <v/>
      </c>
      <c r="B4380">
        <f>'CLZ Pr'!O4380</f>
        <v>0</v>
      </c>
      <c r="C4380" s="14">
        <f>'CLZ Pr'!H4380</f>
        <v>0</v>
      </c>
      <c r="D4380">
        <f>'CLZ Pr'!W4380</f>
        <v>0</v>
      </c>
      <c r="E4380">
        <f>'CLZ Pr'!B4380</f>
        <v>0</v>
      </c>
      <c r="F4380">
        <f>'CLZ Pr'!N4380</f>
        <v>0</v>
      </c>
      <c r="G4380">
        <f>'CLZ Pr'!X4380</f>
        <v>0</v>
      </c>
      <c r="H4380">
        <f>'CLZ Pr'!E4380</f>
        <v>0</v>
      </c>
      <c r="I4380">
        <f>'CLZ Pr'!U4380</f>
        <v>0</v>
      </c>
    </row>
    <row r="4381" spans="1:9">
      <c r="A4381" s="13" t="str">
        <f>IF('CLZ Pr'!C4381 = "", "", 'CLZ Pr'!C4381)</f>
        <v/>
      </c>
      <c r="B4381">
        <f>'CLZ Pr'!O4381</f>
        <v>0</v>
      </c>
      <c r="C4381" s="14">
        <f>'CLZ Pr'!H4381</f>
        <v>0</v>
      </c>
      <c r="D4381">
        <f>'CLZ Pr'!W4381</f>
        <v>0</v>
      </c>
      <c r="E4381">
        <f>'CLZ Pr'!B4381</f>
        <v>0</v>
      </c>
      <c r="F4381">
        <f>'CLZ Pr'!N4381</f>
        <v>0</v>
      </c>
      <c r="G4381">
        <f>'CLZ Pr'!X4381</f>
        <v>0</v>
      </c>
      <c r="H4381">
        <f>'CLZ Pr'!E4381</f>
        <v>0</v>
      </c>
      <c r="I4381">
        <f>'CLZ Pr'!U4381</f>
        <v>0</v>
      </c>
    </row>
    <row r="4382" spans="1:9">
      <c r="A4382" s="13" t="str">
        <f>IF('CLZ Pr'!C4382 = "", "", 'CLZ Pr'!C4382)</f>
        <v/>
      </c>
      <c r="B4382">
        <f>'CLZ Pr'!O4382</f>
        <v>0</v>
      </c>
      <c r="C4382" s="14">
        <f>'CLZ Pr'!H4382</f>
        <v>0</v>
      </c>
      <c r="D4382">
        <f>'CLZ Pr'!W4382</f>
        <v>0</v>
      </c>
      <c r="E4382">
        <f>'CLZ Pr'!B4382</f>
        <v>0</v>
      </c>
      <c r="F4382">
        <f>'CLZ Pr'!N4382</f>
        <v>0</v>
      </c>
      <c r="G4382">
        <f>'CLZ Pr'!X4382</f>
        <v>0</v>
      </c>
      <c r="H4382">
        <f>'CLZ Pr'!E4382</f>
        <v>0</v>
      </c>
      <c r="I4382">
        <f>'CLZ Pr'!U4382</f>
        <v>0</v>
      </c>
    </row>
    <row r="4383" spans="1:9">
      <c r="A4383" s="13" t="str">
        <f>IF('CLZ Pr'!C4383 = "", "", 'CLZ Pr'!C4383)</f>
        <v/>
      </c>
      <c r="B4383">
        <f>'CLZ Pr'!O4383</f>
        <v>0</v>
      </c>
      <c r="C4383" s="14">
        <f>'CLZ Pr'!H4383</f>
        <v>0</v>
      </c>
      <c r="D4383">
        <f>'CLZ Pr'!W4383</f>
        <v>0</v>
      </c>
      <c r="E4383">
        <f>'CLZ Pr'!B4383</f>
        <v>0</v>
      </c>
      <c r="F4383">
        <f>'CLZ Pr'!N4383</f>
        <v>0</v>
      </c>
      <c r="G4383">
        <f>'CLZ Pr'!X4383</f>
        <v>0</v>
      </c>
      <c r="H4383">
        <f>'CLZ Pr'!E4383</f>
        <v>0</v>
      </c>
      <c r="I4383">
        <f>'CLZ Pr'!U4383</f>
        <v>0</v>
      </c>
    </row>
    <row r="4384" spans="1:9">
      <c r="A4384" s="13" t="str">
        <f>IF('CLZ Pr'!C4384 = "", "", 'CLZ Pr'!C4384)</f>
        <v/>
      </c>
      <c r="B4384">
        <f>'CLZ Pr'!O4384</f>
        <v>0</v>
      </c>
      <c r="C4384" s="14">
        <f>'CLZ Pr'!H4384</f>
        <v>0</v>
      </c>
      <c r="D4384">
        <f>'CLZ Pr'!W4384</f>
        <v>0</v>
      </c>
      <c r="E4384">
        <f>'CLZ Pr'!B4384</f>
        <v>0</v>
      </c>
      <c r="F4384">
        <f>'CLZ Pr'!N4384</f>
        <v>0</v>
      </c>
      <c r="G4384">
        <f>'CLZ Pr'!X4384</f>
        <v>0</v>
      </c>
      <c r="H4384">
        <f>'CLZ Pr'!E4384</f>
        <v>0</v>
      </c>
      <c r="I4384">
        <f>'CLZ Pr'!U4384</f>
        <v>0</v>
      </c>
    </row>
    <row r="4385" spans="1:9">
      <c r="A4385" s="13" t="str">
        <f>IF('CLZ Pr'!C4385 = "", "", 'CLZ Pr'!C4385)</f>
        <v/>
      </c>
      <c r="B4385">
        <f>'CLZ Pr'!O4385</f>
        <v>0</v>
      </c>
      <c r="C4385" s="14">
        <f>'CLZ Pr'!H4385</f>
        <v>0</v>
      </c>
      <c r="D4385">
        <f>'CLZ Pr'!W4385</f>
        <v>0</v>
      </c>
      <c r="E4385">
        <f>'CLZ Pr'!B4385</f>
        <v>0</v>
      </c>
      <c r="F4385">
        <f>'CLZ Pr'!N4385</f>
        <v>0</v>
      </c>
      <c r="G4385">
        <f>'CLZ Pr'!X4385</f>
        <v>0</v>
      </c>
      <c r="H4385">
        <f>'CLZ Pr'!E4385</f>
        <v>0</v>
      </c>
      <c r="I4385">
        <f>'CLZ Pr'!U4385</f>
        <v>0</v>
      </c>
    </row>
    <row r="4386" spans="1:9">
      <c r="A4386" s="13" t="str">
        <f>IF('CLZ Pr'!C4386 = "", "", 'CLZ Pr'!C4386)</f>
        <v/>
      </c>
      <c r="B4386">
        <f>'CLZ Pr'!O4386</f>
        <v>0</v>
      </c>
      <c r="C4386" s="14">
        <f>'CLZ Pr'!H4386</f>
        <v>0</v>
      </c>
      <c r="D4386">
        <f>'CLZ Pr'!W4386</f>
        <v>0</v>
      </c>
      <c r="E4386">
        <f>'CLZ Pr'!B4386</f>
        <v>0</v>
      </c>
      <c r="F4386">
        <f>'CLZ Pr'!N4386</f>
        <v>0</v>
      </c>
      <c r="G4386">
        <f>'CLZ Pr'!X4386</f>
        <v>0</v>
      </c>
      <c r="H4386">
        <f>'CLZ Pr'!E4386</f>
        <v>0</v>
      </c>
      <c r="I4386">
        <f>'CLZ Pr'!U4386</f>
        <v>0</v>
      </c>
    </row>
    <row r="4387" spans="1:9">
      <c r="A4387" s="13" t="str">
        <f>IF('CLZ Pr'!C4387 = "", "", 'CLZ Pr'!C4387)</f>
        <v/>
      </c>
      <c r="B4387">
        <f>'CLZ Pr'!O4387</f>
        <v>0</v>
      </c>
      <c r="C4387" s="14">
        <f>'CLZ Pr'!H4387</f>
        <v>0</v>
      </c>
      <c r="D4387">
        <f>'CLZ Pr'!W4387</f>
        <v>0</v>
      </c>
      <c r="E4387">
        <f>'CLZ Pr'!B4387</f>
        <v>0</v>
      </c>
      <c r="F4387">
        <f>'CLZ Pr'!N4387</f>
        <v>0</v>
      </c>
      <c r="G4387">
        <f>'CLZ Pr'!X4387</f>
        <v>0</v>
      </c>
      <c r="H4387">
        <f>'CLZ Pr'!E4387</f>
        <v>0</v>
      </c>
      <c r="I4387">
        <f>'CLZ Pr'!U4387</f>
        <v>0</v>
      </c>
    </row>
    <row r="4388" spans="1:9">
      <c r="A4388" s="13" t="str">
        <f>IF('CLZ Pr'!C4388 = "", "", 'CLZ Pr'!C4388)</f>
        <v/>
      </c>
      <c r="B4388">
        <f>'CLZ Pr'!O4388</f>
        <v>0</v>
      </c>
      <c r="C4388" s="14">
        <f>'CLZ Pr'!H4388</f>
        <v>0</v>
      </c>
      <c r="D4388">
        <f>'CLZ Pr'!W4388</f>
        <v>0</v>
      </c>
      <c r="E4388">
        <f>'CLZ Pr'!B4388</f>
        <v>0</v>
      </c>
      <c r="F4388">
        <f>'CLZ Pr'!N4388</f>
        <v>0</v>
      </c>
      <c r="G4388">
        <f>'CLZ Pr'!X4388</f>
        <v>0</v>
      </c>
      <c r="H4388">
        <f>'CLZ Pr'!E4388</f>
        <v>0</v>
      </c>
      <c r="I4388">
        <f>'CLZ Pr'!U4388</f>
        <v>0</v>
      </c>
    </row>
    <row r="4389" spans="1:9">
      <c r="A4389" s="13" t="str">
        <f>IF('CLZ Pr'!C4389 = "", "", 'CLZ Pr'!C4389)</f>
        <v/>
      </c>
      <c r="B4389">
        <f>'CLZ Pr'!O4389</f>
        <v>0</v>
      </c>
      <c r="C4389" s="14">
        <f>'CLZ Pr'!H4389</f>
        <v>0</v>
      </c>
      <c r="D4389">
        <f>'CLZ Pr'!W4389</f>
        <v>0</v>
      </c>
      <c r="E4389">
        <f>'CLZ Pr'!B4389</f>
        <v>0</v>
      </c>
      <c r="F4389">
        <f>'CLZ Pr'!N4389</f>
        <v>0</v>
      </c>
      <c r="G4389">
        <f>'CLZ Pr'!X4389</f>
        <v>0</v>
      </c>
      <c r="H4389">
        <f>'CLZ Pr'!E4389</f>
        <v>0</v>
      </c>
      <c r="I4389">
        <f>'CLZ Pr'!U4389</f>
        <v>0</v>
      </c>
    </row>
    <row r="4390" spans="1:9">
      <c r="A4390" s="13" t="str">
        <f>IF('CLZ Pr'!C4390 = "", "", 'CLZ Pr'!C4390)</f>
        <v/>
      </c>
      <c r="B4390">
        <f>'CLZ Pr'!O4390</f>
        <v>0</v>
      </c>
      <c r="C4390" s="14">
        <f>'CLZ Pr'!H4390</f>
        <v>0</v>
      </c>
      <c r="D4390">
        <f>'CLZ Pr'!W4390</f>
        <v>0</v>
      </c>
      <c r="E4390">
        <f>'CLZ Pr'!B4390</f>
        <v>0</v>
      </c>
      <c r="F4390">
        <f>'CLZ Pr'!N4390</f>
        <v>0</v>
      </c>
      <c r="G4390">
        <f>'CLZ Pr'!X4390</f>
        <v>0</v>
      </c>
      <c r="H4390">
        <f>'CLZ Pr'!E4390</f>
        <v>0</v>
      </c>
      <c r="I4390">
        <f>'CLZ Pr'!U4390</f>
        <v>0</v>
      </c>
    </row>
    <row r="4391" spans="1:9">
      <c r="A4391" s="13" t="str">
        <f>IF('CLZ Pr'!C4391 = "", "", 'CLZ Pr'!C4391)</f>
        <v/>
      </c>
      <c r="B4391">
        <f>'CLZ Pr'!O4391</f>
        <v>0</v>
      </c>
      <c r="C4391" s="14">
        <f>'CLZ Pr'!H4391</f>
        <v>0</v>
      </c>
      <c r="D4391">
        <f>'CLZ Pr'!W4391</f>
        <v>0</v>
      </c>
      <c r="E4391">
        <f>'CLZ Pr'!B4391</f>
        <v>0</v>
      </c>
      <c r="F4391">
        <f>'CLZ Pr'!N4391</f>
        <v>0</v>
      </c>
      <c r="G4391">
        <f>'CLZ Pr'!X4391</f>
        <v>0</v>
      </c>
      <c r="H4391">
        <f>'CLZ Pr'!E4391</f>
        <v>0</v>
      </c>
      <c r="I4391">
        <f>'CLZ Pr'!U4391</f>
        <v>0</v>
      </c>
    </row>
    <row r="4392" spans="1:9">
      <c r="A4392" s="13" t="str">
        <f>IF('CLZ Pr'!C4392 = "", "", 'CLZ Pr'!C4392)</f>
        <v/>
      </c>
      <c r="B4392">
        <f>'CLZ Pr'!O4392</f>
        <v>0</v>
      </c>
      <c r="C4392" s="14">
        <f>'CLZ Pr'!H4392</f>
        <v>0</v>
      </c>
      <c r="D4392">
        <f>'CLZ Pr'!W4392</f>
        <v>0</v>
      </c>
      <c r="E4392">
        <f>'CLZ Pr'!B4392</f>
        <v>0</v>
      </c>
      <c r="F4392">
        <f>'CLZ Pr'!N4392</f>
        <v>0</v>
      </c>
      <c r="G4392">
        <f>'CLZ Pr'!X4392</f>
        <v>0</v>
      </c>
      <c r="H4392">
        <f>'CLZ Pr'!E4392</f>
        <v>0</v>
      </c>
      <c r="I4392">
        <f>'CLZ Pr'!U4392</f>
        <v>0</v>
      </c>
    </row>
    <row r="4393" spans="1:9">
      <c r="A4393" s="13" t="str">
        <f>IF('CLZ Pr'!C4393 = "", "", 'CLZ Pr'!C4393)</f>
        <v/>
      </c>
      <c r="B4393">
        <f>'CLZ Pr'!O4393</f>
        <v>0</v>
      </c>
      <c r="C4393" s="14">
        <f>'CLZ Pr'!H4393</f>
        <v>0</v>
      </c>
      <c r="D4393">
        <f>'CLZ Pr'!W4393</f>
        <v>0</v>
      </c>
      <c r="E4393">
        <f>'CLZ Pr'!B4393</f>
        <v>0</v>
      </c>
      <c r="F4393">
        <f>'CLZ Pr'!N4393</f>
        <v>0</v>
      </c>
      <c r="G4393">
        <f>'CLZ Pr'!X4393</f>
        <v>0</v>
      </c>
      <c r="H4393">
        <f>'CLZ Pr'!E4393</f>
        <v>0</v>
      </c>
      <c r="I4393">
        <f>'CLZ Pr'!U4393</f>
        <v>0</v>
      </c>
    </row>
    <row r="4394" spans="1:9">
      <c r="A4394" s="13" t="str">
        <f>IF('CLZ Pr'!C4394 = "", "", 'CLZ Pr'!C4394)</f>
        <v/>
      </c>
      <c r="B4394">
        <f>'CLZ Pr'!O4394</f>
        <v>0</v>
      </c>
      <c r="C4394" s="14">
        <f>'CLZ Pr'!H4394</f>
        <v>0</v>
      </c>
      <c r="D4394">
        <f>'CLZ Pr'!W4394</f>
        <v>0</v>
      </c>
      <c r="E4394">
        <f>'CLZ Pr'!B4394</f>
        <v>0</v>
      </c>
      <c r="F4394">
        <f>'CLZ Pr'!N4394</f>
        <v>0</v>
      </c>
      <c r="G4394">
        <f>'CLZ Pr'!X4394</f>
        <v>0</v>
      </c>
      <c r="H4394">
        <f>'CLZ Pr'!E4394</f>
        <v>0</v>
      </c>
      <c r="I4394">
        <f>'CLZ Pr'!U4394</f>
        <v>0</v>
      </c>
    </row>
    <row r="4395" spans="1:9">
      <c r="A4395" s="13" t="str">
        <f>IF('CLZ Pr'!C4395 = "", "", 'CLZ Pr'!C4395)</f>
        <v/>
      </c>
      <c r="B4395">
        <f>'CLZ Pr'!O4395</f>
        <v>0</v>
      </c>
      <c r="C4395" s="14">
        <f>'CLZ Pr'!H4395</f>
        <v>0</v>
      </c>
      <c r="D4395">
        <f>'CLZ Pr'!W4395</f>
        <v>0</v>
      </c>
      <c r="E4395">
        <f>'CLZ Pr'!B4395</f>
        <v>0</v>
      </c>
      <c r="F4395">
        <f>'CLZ Pr'!N4395</f>
        <v>0</v>
      </c>
      <c r="G4395">
        <f>'CLZ Pr'!X4395</f>
        <v>0</v>
      </c>
      <c r="H4395">
        <f>'CLZ Pr'!E4395</f>
        <v>0</v>
      </c>
      <c r="I4395">
        <f>'CLZ Pr'!U4395</f>
        <v>0</v>
      </c>
    </row>
    <row r="4396" spans="1:9">
      <c r="A4396" s="13" t="str">
        <f>IF('CLZ Pr'!C4396 = "", "", 'CLZ Pr'!C4396)</f>
        <v/>
      </c>
      <c r="B4396">
        <f>'CLZ Pr'!O4396</f>
        <v>0</v>
      </c>
      <c r="C4396" s="14">
        <f>'CLZ Pr'!H4396</f>
        <v>0</v>
      </c>
      <c r="D4396">
        <f>'CLZ Pr'!W4396</f>
        <v>0</v>
      </c>
      <c r="E4396">
        <f>'CLZ Pr'!B4396</f>
        <v>0</v>
      </c>
      <c r="F4396">
        <f>'CLZ Pr'!N4396</f>
        <v>0</v>
      </c>
      <c r="G4396">
        <f>'CLZ Pr'!X4396</f>
        <v>0</v>
      </c>
      <c r="H4396">
        <f>'CLZ Pr'!E4396</f>
        <v>0</v>
      </c>
      <c r="I4396">
        <f>'CLZ Pr'!U4396</f>
        <v>0</v>
      </c>
    </row>
    <row r="4397" spans="1:9">
      <c r="A4397" s="13" t="str">
        <f>IF('CLZ Pr'!C4397 = "", "", 'CLZ Pr'!C4397)</f>
        <v/>
      </c>
      <c r="B4397">
        <f>'CLZ Pr'!O4397</f>
        <v>0</v>
      </c>
      <c r="C4397" s="14">
        <f>'CLZ Pr'!H4397</f>
        <v>0</v>
      </c>
      <c r="D4397">
        <f>'CLZ Pr'!W4397</f>
        <v>0</v>
      </c>
      <c r="E4397">
        <f>'CLZ Pr'!B4397</f>
        <v>0</v>
      </c>
      <c r="F4397">
        <f>'CLZ Pr'!N4397</f>
        <v>0</v>
      </c>
      <c r="G4397">
        <f>'CLZ Pr'!X4397</f>
        <v>0</v>
      </c>
      <c r="H4397">
        <f>'CLZ Pr'!E4397</f>
        <v>0</v>
      </c>
      <c r="I4397">
        <f>'CLZ Pr'!U4397</f>
        <v>0</v>
      </c>
    </row>
    <row r="4398" spans="1:9">
      <c r="A4398" s="13" t="str">
        <f>IF('CLZ Pr'!C4398 = "", "", 'CLZ Pr'!C4398)</f>
        <v/>
      </c>
      <c r="B4398">
        <f>'CLZ Pr'!O4398</f>
        <v>0</v>
      </c>
      <c r="C4398" s="14">
        <f>'CLZ Pr'!H4398</f>
        <v>0</v>
      </c>
      <c r="D4398">
        <f>'CLZ Pr'!W4398</f>
        <v>0</v>
      </c>
      <c r="E4398">
        <f>'CLZ Pr'!B4398</f>
        <v>0</v>
      </c>
      <c r="F4398">
        <f>'CLZ Pr'!N4398</f>
        <v>0</v>
      </c>
      <c r="G4398">
        <f>'CLZ Pr'!X4398</f>
        <v>0</v>
      </c>
      <c r="H4398">
        <f>'CLZ Pr'!E4398</f>
        <v>0</v>
      </c>
      <c r="I4398">
        <f>'CLZ Pr'!U4398</f>
        <v>0</v>
      </c>
    </row>
    <row r="4399" spans="1:9">
      <c r="A4399" s="13" t="str">
        <f>IF('CLZ Pr'!C4399 = "", "", 'CLZ Pr'!C4399)</f>
        <v/>
      </c>
      <c r="B4399">
        <f>'CLZ Pr'!O4399</f>
        <v>0</v>
      </c>
      <c r="C4399" s="14">
        <f>'CLZ Pr'!H4399</f>
        <v>0</v>
      </c>
      <c r="D4399">
        <f>'CLZ Pr'!W4399</f>
        <v>0</v>
      </c>
      <c r="E4399">
        <f>'CLZ Pr'!B4399</f>
        <v>0</v>
      </c>
      <c r="F4399">
        <f>'CLZ Pr'!N4399</f>
        <v>0</v>
      </c>
      <c r="G4399">
        <f>'CLZ Pr'!X4399</f>
        <v>0</v>
      </c>
      <c r="H4399">
        <f>'CLZ Pr'!E4399</f>
        <v>0</v>
      </c>
      <c r="I4399">
        <f>'CLZ Pr'!U4399</f>
        <v>0</v>
      </c>
    </row>
    <row r="4400" spans="1:9">
      <c r="A4400" s="13" t="str">
        <f>IF('CLZ Pr'!C4400 = "", "", 'CLZ Pr'!C4400)</f>
        <v/>
      </c>
      <c r="B4400">
        <f>'CLZ Pr'!O4400</f>
        <v>0</v>
      </c>
      <c r="C4400" s="14">
        <f>'CLZ Pr'!H4400</f>
        <v>0</v>
      </c>
      <c r="D4400">
        <f>'CLZ Pr'!W4400</f>
        <v>0</v>
      </c>
      <c r="E4400">
        <f>'CLZ Pr'!B4400</f>
        <v>0</v>
      </c>
      <c r="F4400">
        <f>'CLZ Pr'!N4400</f>
        <v>0</v>
      </c>
      <c r="G4400">
        <f>'CLZ Pr'!X4400</f>
        <v>0</v>
      </c>
      <c r="H4400">
        <f>'CLZ Pr'!E4400</f>
        <v>0</v>
      </c>
      <c r="I4400">
        <f>'CLZ Pr'!U4400</f>
        <v>0</v>
      </c>
    </row>
    <row r="4401" spans="1:9">
      <c r="A4401" s="13" t="str">
        <f>IF('CLZ Pr'!C4401 = "", "", 'CLZ Pr'!C4401)</f>
        <v/>
      </c>
      <c r="B4401">
        <f>'CLZ Pr'!O4401</f>
        <v>0</v>
      </c>
      <c r="C4401" s="14">
        <f>'CLZ Pr'!H4401</f>
        <v>0</v>
      </c>
      <c r="D4401">
        <f>'CLZ Pr'!W4401</f>
        <v>0</v>
      </c>
      <c r="E4401">
        <f>'CLZ Pr'!B4401</f>
        <v>0</v>
      </c>
      <c r="F4401">
        <f>'CLZ Pr'!N4401</f>
        <v>0</v>
      </c>
      <c r="G4401">
        <f>'CLZ Pr'!X4401</f>
        <v>0</v>
      </c>
      <c r="H4401">
        <f>'CLZ Pr'!E4401</f>
        <v>0</v>
      </c>
      <c r="I4401">
        <f>'CLZ Pr'!U4401</f>
        <v>0</v>
      </c>
    </row>
    <row r="4402" spans="1:9">
      <c r="A4402" s="13" t="str">
        <f>IF('CLZ Pr'!C4402 = "", "", 'CLZ Pr'!C4402)</f>
        <v/>
      </c>
      <c r="B4402">
        <f>'CLZ Pr'!O4402</f>
        <v>0</v>
      </c>
      <c r="C4402" s="14">
        <f>'CLZ Pr'!H4402</f>
        <v>0</v>
      </c>
      <c r="D4402">
        <f>'CLZ Pr'!W4402</f>
        <v>0</v>
      </c>
      <c r="E4402">
        <f>'CLZ Pr'!B4402</f>
        <v>0</v>
      </c>
      <c r="F4402">
        <f>'CLZ Pr'!N4402</f>
        <v>0</v>
      </c>
      <c r="G4402">
        <f>'CLZ Pr'!X4402</f>
        <v>0</v>
      </c>
      <c r="H4402">
        <f>'CLZ Pr'!E4402</f>
        <v>0</v>
      </c>
      <c r="I4402">
        <f>'CLZ Pr'!U4402</f>
        <v>0</v>
      </c>
    </row>
    <row r="4403" spans="1:9">
      <c r="A4403" s="13" t="str">
        <f>IF('CLZ Pr'!C4403 = "", "", 'CLZ Pr'!C4403)</f>
        <v/>
      </c>
      <c r="B4403">
        <f>'CLZ Pr'!O4403</f>
        <v>0</v>
      </c>
      <c r="C4403" s="14">
        <f>'CLZ Pr'!H4403</f>
        <v>0</v>
      </c>
      <c r="D4403">
        <f>'CLZ Pr'!W4403</f>
        <v>0</v>
      </c>
      <c r="E4403">
        <f>'CLZ Pr'!B4403</f>
        <v>0</v>
      </c>
      <c r="F4403">
        <f>'CLZ Pr'!N4403</f>
        <v>0</v>
      </c>
      <c r="G4403">
        <f>'CLZ Pr'!X4403</f>
        <v>0</v>
      </c>
      <c r="H4403">
        <f>'CLZ Pr'!E4403</f>
        <v>0</v>
      </c>
      <c r="I4403">
        <f>'CLZ Pr'!U4403</f>
        <v>0</v>
      </c>
    </row>
    <row r="4404" spans="1:9">
      <c r="A4404" s="13" t="str">
        <f>IF('CLZ Pr'!C4404 = "", "", 'CLZ Pr'!C4404)</f>
        <v/>
      </c>
      <c r="B4404">
        <f>'CLZ Pr'!O4404</f>
        <v>0</v>
      </c>
      <c r="C4404" s="14">
        <f>'CLZ Pr'!H4404</f>
        <v>0</v>
      </c>
      <c r="D4404">
        <f>'CLZ Pr'!W4404</f>
        <v>0</v>
      </c>
      <c r="E4404">
        <f>'CLZ Pr'!B4404</f>
        <v>0</v>
      </c>
      <c r="F4404">
        <f>'CLZ Pr'!N4404</f>
        <v>0</v>
      </c>
      <c r="G4404">
        <f>'CLZ Pr'!X4404</f>
        <v>0</v>
      </c>
      <c r="H4404">
        <f>'CLZ Pr'!E4404</f>
        <v>0</v>
      </c>
      <c r="I4404">
        <f>'CLZ Pr'!U4404</f>
        <v>0</v>
      </c>
    </row>
    <row r="4405" spans="1:9">
      <c r="A4405" s="13" t="str">
        <f>IF('CLZ Pr'!C4405 = "", "", 'CLZ Pr'!C4405)</f>
        <v/>
      </c>
      <c r="B4405">
        <f>'CLZ Pr'!O4405</f>
        <v>0</v>
      </c>
      <c r="C4405" s="14">
        <f>'CLZ Pr'!H4405</f>
        <v>0</v>
      </c>
      <c r="D4405">
        <f>'CLZ Pr'!W4405</f>
        <v>0</v>
      </c>
      <c r="E4405">
        <f>'CLZ Pr'!B4405</f>
        <v>0</v>
      </c>
      <c r="F4405">
        <f>'CLZ Pr'!N4405</f>
        <v>0</v>
      </c>
      <c r="G4405">
        <f>'CLZ Pr'!X4405</f>
        <v>0</v>
      </c>
      <c r="H4405">
        <f>'CLZ Pr'!E4405</f>
        <v>0</v>
      </c>
      <c r="I4405">
        <f>'CLZ Pr'!U4405</f>
        <v>0</v>
      </c>
    </row>
    <row r="4406" spans="1:9">
      <c r="A4406" s="13" t="str">
        <f>IF('CLZ Pr'!C4406 = "", "", 'CLZ Pr'!C4406)</f>
        <v/>
      </c>
      <c r="B4406">
        <f>'CLZ Pr'!O4406</f>
        <v>0</v>
      </c>
      <c r="C4406" s="14">
        <f>'CLZ Pr'!H4406</f>
        <v>0</v>
      </c>
      <c r="D4406">
        <f>'CLZ Pr'!W4406</f>
        <v>0</v>
      </c>
      <c r="E4406">
        <f>'CLZ Pr'!B4406</f>
        <v>0</v>
      </c>
      <c r="F4406">
        <f>'CLZ Pr'!N4406</f>
        <v>0</v>
      </c>
      <c r="G4406">
        <f>'CLZ Pr'!X4406</f>
        <v>0</v>
      </c>
      <c r="H4406">
        <f>'CLZ Pr'!E4406</f>
        <v>0</v>
      </c>
      <c r="I4406">
        <f>'CLZ Pr'!U4406</f>
        <v>0</v>
      </c>
    </row>
    <row r="4407" spans="1:9">
      <c r="A4407" s="13" t="str">
        <f>IF('CLZ Pr'!C4407 = "", "", 'CLZ Pr'!C4407)</f>
        <v/>
      </c>
      <c r="B4407">
        <f>'CLZ Pr'!O4407</f>
        <v>0</v>
      </c>
      <c r="C4407" s="14">
        <f>'CLZ Pr'!H4407</f>
        <v>0</v>
      </c>
      <c r="D4407">
        <f>'CLZ Pr'!W4407</f>
        <v>0</v>
      </c>
      <c r="E4407">
        <f>'CLZ Pr'!B4407</f>
        <v>0</v>
      </c>
      <c r="F4407">
        <f>'CLZ Pr'!N4407</f>
        <v>0</v>
      </c>
      <c r="G4407">
        <f>'CLZ Pr'!X4407</f>
        <v>0</v>
      </c>
      <c r="H4407">
        <f>'CLZ Pr'!E4407</f>
        <v>0</v>
      </c>
      <c r="I4407">
        <f>'CLZ Pr'!U4407</f>
        <v>0</v>
      </c>
    </row>
    <row r="4408" spans="1:9">
      <c r="A4408" s="13" t="str">
        <f>IF('CLZ Pr'!C4408 = "", "", 'CLZ Pr'!C4408)</f>
        <v/>
      </c>
      <c r="B4408">
        <f>'CLZ Pr'!O4408</f>
        <v>0</v>
      </c>
      <c r="C4408" s="14">
        <f>'CLZ Pr'!H4408</f>
        <v>0</v>
      </c>
      <c r="D4408">
        <f>'CLZ Pr'!W4408</f>
        <v>0</v>
      </c>
      <c r="E4408">
        <f>'CLZ Pr'!B4408</f>
        <v>0</v>
      </c>
      <c r="F4408">
        <f>'CLZ Pr'!N4408</f>
        <v>0</v>
      </c>
      <c r="G4408">
        <f>'CLZ Pr'!X4408</f>
        <v>0</v>
      </c>
      <c r="H4408">
        <f>'CLZ Pr'!E4408</f>
        <v>0</v>
      </c>
      <c r="I4408">
        <f>'CLZ Pr'!U4408</f>
        <v>0</v>
      </c>
    </row>
    <row r="4409" spans="1:9">
      <c r="A4409" s="13" t="str">
        <f>IF('CLZ Pr'!C4409 = "", "", 'CLZ Pr'!C4409)</f>
        <v/>
      </c>
      <c r="B4409">
        <f>'CLZ Pr'!O4409</f>
        <v>0</v>
      </c>
      <c r="C4409" s="14">
        <f>'CLZ Pr'!H4409</f>
        <v>0</v>
      </c>
      <c r="D4409">
        <f>'CLZ Pr'!W4409</f>
        <v>0</v>
      </c>
      <c r="E4409">
        <f>'CLZ Pr'!B4409</f>
        <v>0</v>
      </c>
      <c r="F4409">
        <f>'CLZ Pr'!N4409</f>
        <v>0</v>
      </c>
      <c r="G4409">
        <f>'CLZ Pr'!X4409</f>
        <v>0</v>
      </c>
      <c r="H4409">
        <f>'CLZ Pr'!E4409</f>
        <v>0</v>
      </c>
      <c r="I4409">
        <f>'CLZ Pr'!U4409</f>
        <v>0</v>
      </c>
    </row>
    <row r="4410" spans="1:9">
      <c r="A4410" s="13" t="str">
        <f>IF('CLZ Pr'!C4410 = "", "", 'CLZ Pr'!C4410)</f>
        <v/>
      </c>
      <c r="B4410">
        <f>'CLZ Pr'!O4410</f>
        <v>0</v>
      </c>
      <c r="C4410" s="14">
        <f>'CLZ Pr'!H4410</f>
        <v>0</v>
      </c>
      <c r="D4410">
        <f>'CLZ Pr'!W4410</f>
        <v>0</v>
      </c>
      <c r="E4410">
        <f>'CLZ Pr'!B4410</f>
        <v>0</v>
      </c>
      <c r="F4410">
        <f>'CLZ Pr'!N4410</f>
        <v>0</v>
      </c>
      <c r="G4410">
        <f>'CLZ Pr'!X4410</f>
        <v>0</v>
      </c>
      <c r="H4410">
        <f>'CLZ Pr'!E4410</f>
        <v>0</v>
      </c>
      <c r="I4410">
        <f>'CLZ Pr'!U4410</f>
        <v>0</v>
      </c>
    </row>
    <row r="4411" spans="1:9">
      <c r="A4411" s="13" t="str">
        <f>IF('CLZ Pr'!C4411 = "", "", 'CLZ Pr'!C4411)</f>
        <v/>
      </c>
      <c r="B4411">
        <f>'CLZ Pr'!O4411</f>
        <v>0</v>
      </c>
      <c r="C4411" s="14">
        <f>'CLZ Pr'!H4411</f>
        <v>0</v>
      </c>
      <c r="D4411">
        <f>'CLZ Pr'!W4411</f>
        <v>0</v>
      </c>
      <c r="E4411">
        <f>'CLZ Pr'!B4411</f>
        <v>0</v>
      </c>
      <c r="F4411">
        <f>'CLZ Pr'!N4411</f>
        <v>0</v>
      </c>
      <c r="G4411">
        <f>'CLZ Pr'!X4411</f>
        <v>0</v>
      </c>
      <c r="H4411">
        <f>'CLZ Pr'!E4411</f>
        <v>0</v>
      </c>
      <c r="I4411">
        <f>'CLZ Pr'!U4411</f>
        <v>0</v>
      </c>
    </row>
    <row r="4412" spans="1:9">
      <c r="A4412" s="13" t="str">
        <f>IF('CLZ Pr'!C4412 = "", "", 'CLZ Pr'!C4412)</f>
        <v/>
      </c>
      <c r="B4412">
        <f>'CLZ Pr'!O4412</f>
        <v>0</v>
      </c>
      <c r="C4412" s="14">
        <f>'CLZ Pr'!H4412</f>
        <v>0</v>
      </c>
      <c r="D4412">
        <f>'CLZ Pr'!W4412</f>
        <v>0</v>
      </c>
      <c r="E4412">
        <f>'CLZ Pr'!B4412</f>
        <v>0</v>
      </c>
      <c r="F4412">
        <f>'CLZ Pr'!N4412</f>
        <v>0</v>
      </c>
      <c r="G4412">
        <f>'CLZ Pr'!X4412</f>
        <v>0</v>
      </c>
      <c r="H4412">
        <f>'CLZ Pr'!E4412</f>
        <v>0</v>
      </c>
      <c r="I4412">
        <f>'CLZ Pr'!U4412</f>
        <v>0</v>
      </c>
    </row>
    <row r="4413" spans="1:9">
      <c r="A4413" s="13" t="str">
        <f>IF('CLZ Pr'!C4413 = "", "", 'CLZ Pr'!C4413)</f>
        <v/>
      </c>
      <c r="B4413">
        <f>'CLZ Pr'!O4413</f>
        <v>0</v>
      </c>
      <c r="C4413" s="14">
        <f>'CLZ Pr'!H4413</f>
        <v>0</v>
      </c>
      <c r="D4413">
        <f>'CLZ Pr'!W4413</f>
        <v>0</v>
      </c>
      <c r="E4413">
        <f>'CLZ Pr'!B4413</f>
        <v>0</v>
      </c>
      <c r="F4413">
        <f>'CLZ Pr'!N4413</f>
        <v>0</v>
      </c>
      <c r="G4413">
        <f>'CLZ Pr'!X4413</f>
        <v>0</v>
      </c>
      <c r="H4413">
        <f>'CLZ Pr'!E4413</f>
        <v>0</v>
      </c>
      <c r="I4413">
        <f>'CLZ Pr'!U4413</f>
        <v>0</v>
      </c>
    </row>
    <row r="4414" spans="1:9">
      <c r="A4414" s="13" t="str">
        <f>IF('CLZ Pr'!C4414 = "", "", 'CLZ Pr'!C4414)</f>
        <v/>
      </c>
      <c r="B4414">
        <f>'CLZ Pr'!O4414</f>
        <v>0</v>
      </c>
      <c r="C4414" s="14">
        <f>'CLZ Pr'!H4414</f>
        <v>0</v>
      </c>
      <c r="D4414">
        <f>'CLZ Pr'!W4414</f>
        <v>0</v>
      </c>
      <c r="E4414">
        <f>'CLZ Pr'!B4414</f>
        <v>0</v>
      </c>
      <c r="F4414">
        <f>'CLZ Pr'!N4414</f>
        <v>0</v>
      </c>
      <c r="G4414">
        <f>'CLZ Pr'!X4414</f>
        <v>0</v>
      </c>
      <c r="H4414">
        <f>'CLZ Pr'!E4414</f>
        <v>0</v>
      </c>
      <c r="I4414">
        <f>'CLZ Pr'!U4414</f>
        <v>0</v>
      </c>
    </row>
    <row r="4415" spans="1:9">
      <c r="A4415" s="13" t="str">
        <f>IF('CLZ Pr'!C4415 = "", "", 'CLZ Pr'!C4415)</f>
        <v/>
      </c>
      <c r="B4415">
        <f>'CLZ Pr'!O4415</f>
        <v>0</v>
      </c>
      <c r="C4415" s="14">
        <f>'CLZ Pr'!H4415</f>
        <v>0</v>
      </c>
      <c r="D4415">
        <f>'CLZ Pr'!W4415</f>
        <v>0</v>
      </c>
      <c r="E4415">
        <f>'CLZ Pr'!B4415</f>
        <v>0</v>
      </c>
      <c r="F4415">
        <f>'CLZ Pr'!N4415</f>
        <v>0</v>
      </c>
      <c r="G4415">
        <f>'CLZ Pr'!X4415</f>
        <v>0</v>
      </c>
      <c r="H4415">
        <f>'CLZ Pr'!E4415</f>
        <v>0</v>
      </c>
      <c r="I4415">
        <f>'CLZ Pr'!U4415</f>
        <v>0</v>
      </c>
    </row>
    <row r="4416" spans="1:9">
      <c r="A4416" s="13" t="str">
        <f>IF('CLZ Pr'!C4416 = "", "", 'CLZ Pr'!C4416)</f>
        <v/>
      </c>
      <c r="B4416">
        <f>'CLZ Pr'!O4416</f>
        <v>0</v>
      </c>
      <c r="C4416" s="14">
        <f>'CLZ Pr'!H4416</f>
        <v>0</v>
      </c>
      <c r="D4416">
        <f>'CLZ Pr'!W4416</f>
        <v>0</v>
      </c>
      <c r="E4416">
        <f>'CLZ Pr'!B4416</f>
        <v>0</v>
      </c>
      <c r="F4416">
        <f>'CLZ Pr'!N4416</f>
        <v>0</v>
      </c>
      <c r="G4416">
        <f>'CLZ Pr'!X4416</f>
        <v>0</v>
      </c>
      <c r="H4416">
        <f>'CLZ Pr'!E4416</f>
        <v>0</v>
      </c>
      <c r="I4416">
        <f>'CLZ Pr'!U4416</f>
        <v>0</v>
      </c>
    </row>
    <row r="4417" spans="1:9">
      <c r="A4417" s="13" t="str">
        <f>IF('CLZ Pr'!C4417 = "", "", 'CLZ Pr'!C4417)</f>
        <v/>
      </c>
      <c r="B4417">
        <f>'CLZ Pr'!O4417</f>
        <v>0</v>
      </c>
      <c r="C4417" s="14">
        <f>'CLZ Pr'!H4417</f>
        <v>0</v>
      </c>
      <c r="D4417">
        <f>'CLZ Pr'!W4417</f>
        <v>0</v>
      </c>
      <c r="E4417">
        <f>'CLZ Pr'!B4417</f>
        <v>0</v>
      </c>
      <c r="F4417">
        <f>'CLZ Pr'!N4417</f>
        <v>0</v>
      </c>
      <c r="G4417">
        <f>'CLZ Pr'!X4417</f>
        <v>0</v>
      </c>
      <c r="H4417">
        <f>'CLZ Pr'!E4417</f>
        <v>0</v>
      </c>
      <c r="I4417">
        <f>'CLZ Pr'!U4417</f>
        <v>0</v>
      </c>
    </row>
    <row r="4418" spans="1:9">
      <c r="A4418" s="13" t="str">
        <f>IF('CLZ Pr'!C4418 = "", "", 'CLZ Pr'!C4418)</f>
        <v/>
      </c>
      <c r="B4418">
        <f>'CLZ Pr'!O4418</f>
        <v>0</v>
      </c>
      <c r="C4418" s="14">
        <f>'CLZ Pr'!H4418</f>
        <v>0</v>
      </c>
      <c r="D4418">
        <f>'CLZ Pr'!W4418</f>
        <v>0</v>
      </c>
      <c r="E4418">
        <f>'CLZ Pr'!B4418</f>
        <v>0</v>
      </c>
      <c r="F4418">
        <f>'CLZ Pr'!N4418</f>
        <v>0</v>
      </c>
      <c r="G4418">
        <f>'CLZ Pr'!X4418</f>
        <v>0</v>
      </c>
      <c r="H4418">
        <f>'CLZ Pr'!E4418</f>
        <v>0</v>
      </c>
      <c r="I4418">
        <f>'CLZ Pr'!U4418</f>
        <v>0</v>
      </c>
    </row>
    <row r="4419" spans="1:9">
      <c r="A4419" s="13" t="str">
        <f>IF('CLZ Pr'!C4419 = "", "", 'CLZ Pr'!C4419)</f>
        <v/>
      </c>
      <c r="B4419">
        <f>'CLZ Pr'!O4419</f>
        <v>0</v>
      </c>
      <c r="C4419" s="14">
        <f>'CLZ Pr'!H4419</f>
        <v>0</v>
      </c>
      <c r="D4419">
        <f>'CLZ Pr'!W4419</f>
        <v>0</v>
      </c>
      <c r="E4419">
        <f>'CLZ Pr'!B4419</f>
        <v>0</v>
      </c>
      <c r="F4419">
        <f>'CLZ Pr'!N4419</f>
        <v>0</v>
      </c>
      <c r="G4419">
        <f>'CLZ Pr'!X4419</f>
        <v>0</v>
      </c>
      <c r="H4419">
        <f>'CLZ Pr'!E4419</f>
        <v>0</v>
      </c>
      <c r="I4419">
        <f>'CLZ Pr'!U4419</f>
        <v>0</v>
      </c>
    </row>
    <row r="4420" spans="1:9">
      <c r="A4420" s="13" t="str">
        <f>IF('CLZ Pr'!C4420 = "", "", 'CLZ Pr'!C4420)</f>
        <v/>
      </c>
      <c r="B4420">
        <f>'CLZ Pr'!O4420</f>
        <v>0</v>
      </c>
      <c r="C4420" s="14">
        <f>'CLZ Pr'!H4420</f>
        <v>0</v>
      </c>
      <c r="D4420">
        <f>'CLZ Pr'!W4420</f>
        <v>0</v>
      </c>
      <c r="E4420">
        <f>'CLZ Pr'!B4420</f>
        <v>0</v>
      </c>
      <c r="F4420">
        <f>'CLZ Pr'!N4420</f>
        <v>0</v>
      </c>
      <c r="G4420">
        <f>'CLZ Pr'!X4420</f>
        <v>0</v>
      </c>
      <c r="H4420">
        <f>'CLZ Pr'!E4420</f>
        <v>0</v>
      </c>
      <c r="I4420">
        <f>'CLZ Pr'!U4420</f>
        <v>0</v>
      </c>
    </row>
    <row r="4421" spans="1:9">
      <c r="A4421" s="13" t="str">
        <f>IF('CLZ Pr'!C4421 = "", "", 'CLZ Pr'!C4421)</f>
        <v/>
      </c>
      <c r="B4421">
        <f>'CLZ Pr'!O4421</f>
        <v>0</v>
      </c>
      <c r="C4421" s="14">
        <f>'CLZ Pr'!H4421</f>
        <v>0</v>
      </c>
      <c r="D4421">
        <f>'CLZ Pr'!W4421</f>
        <v>0</v>
      </c>
      <c r="E4421">
        <f>'CLZ Pr'!B4421</f>
        <v>0</v>
      </c>
      <c r="F4421">
        <f>'CLZ Pr'!N4421</f>
        <v>0</v>
      </c>
      <c r="G4421">
        <f>'CLZ Pr'!X4421</f>
        <v>0</v>
      </c>
      <c r="H4421">
        <f>'CLZ Pr'!E4421</f>
        <v>0</v>
      </c>
      <c r="I4421">
        <f>'CLZ Pr'!U4421</f>
        <v>0</v>
      </c>
    </row>
    <row r="4422" spans="1:9">
      <c r="A4422" s="13" t="str">
        <f>IF('CLZ Pr'!C4422 = "", "", 'CLZ Pr'!C4422)</f>
        <v/>
      </c>
      <c r="B4422">
        <f>'CLZ Pr'!O4422</f>
        <v>0</v>
      </c>
      <c r="C4422" s="14">
        <f>'CLZ Pr'!H4422</f>
        <v>0</v>
      </c>
      <c r="D4422">
        <f>'CLZ Pr'!W4422</f>
        <v>0</v>
      </c>
      <c r="E4422">
        <f>'CLZ Pr'!B4422</f>
        <v>0</v>
      </c>
      <c r="F4422">
        <f>'CLZ Pr'!N4422</f>
        <v>0</v>
      </c>
      <c r="G4422">
        <f>'CLZ Pr'!X4422</f>
        <v>0</v>
      </c>
      <c r="H4422">
        <f>'CLZ Pr'!E4422</f>
        <v>0</v>
      </c>
      <c r="I4422">
        <f>'CLZ Pr'!U4422</f>
        <v>0</v>
      </c>
    </row>
    <row r="4423" spans="1:9">
      <c r="A4423" s="13" t="str">
        <f>IF('CLZ Pr'!C4423 = "", "", 'CLZ Pr'!C4423)</f>
        <v/>
      </c>
      <c r="B4423">
        <f>'CLZ Pr'!O4423</f>
        <v>0</v>
      </c>
      <c r="C4423" s="14">
        <f>'CLZ Pr'!H4423</f>
        <v>0</v>
      </c>
      <c r="D4423">
        <f>'CLZ Pr'!W4423</f>
        <v>0</v>
      </c>
      <c r="E4423">
        <f>'CLZ Pr'!B4423</f>
        <v>0</v>
      </c>
      <c r="F4423">
        <f>'CLZ Pr'!N4423</f>
        <v>0</v>
      </c>
      <c r="G4423">
        <f>'CLZ Pr'!X4423</f>
        <v>0</v>
      </c>
      <c r="H4423">
        <f>'CLZ Pr'!E4423</f>
        <v>0</v>
      </c>
      <c r="I4423">
        <f>'CLZ Pr'!U4423</f>
        <v>0</v>
      </c>
    </row>
    <row r="4424" spans="1:9">
      <c r="A4424" s="13" t="str">
        <f>IF('CLZ Pr'!C4424 = "", "", 'CLZ Pr'!C4424)</f>
        <v/>
      </c>
      <c r="B4424">
        <f>'CLZ Pr'!O4424</f>
        <v>0</v>
      </c>
      <c r="C4424" s="14">
        <f>'CLZ Pr'!H4424</f>
        <v>0</v>
      </c>
      <c r="D4424">
        <f>'CLZ Pr'!W4424</f>
        <v>0</v>
      </c>
      <c r="E4424">
        <f>'CLZ Pr'!B4424</f>
        <v>0</v>
      </c>
      <c r="F4424">
        <f>'CLZ Pr'!N4424</f>
        <v>0</v>
      </c>
      <c r="G4424">
        <f>'CLZ Pr'!X4424</f>
        <v>0</v>
      </c>
      <c r="H4424">
        <f>'CLZ Pr'!E4424</f>
        <v>0</v>
      </c>
      <c r="I4424">
        <f>'CLZ Pr'!U4424</f>
        <v>0</v>
      </c>
    </row>
    <row r="4425" spans="1:9">
      <c r="A4425" s="13" t="str">
        <f>IF('CLZ Pr'!C4425 = "", "", 'CLZ Pr'!C4425)</f>
        <v/>
      </c>
      <c r="B4425">
        <f>'CLZ Pr'!O4425</f>
        <v>0</v>
      </c>
      <c r="C4425" s="14">
        <f>'CLZ Pr'!H4425</f>
        <v>0</v>
      </c>
      <c r="D4425">
        <f>'CLZ Pr'!W4425</f>
        <v>0</v>
      </c>
      <c r="E4425">
        <f>'CLZ Pr'!B4425</f>
        <v>0</v>
      </c>
      <c r="F4425">
        <f>'CLZ Pr'!N4425</f>
        <v>0</v>
      </c>
      <c r="G4425">
        <f>'CLZ Pr'!X4425</f>
        <v>0</v>
      </c>
      <c r="H4425">
        <f>'CLZ Pr'!E4425</f>
        <v>0</v>
      </c>
      <c r="I4425">
        <f>'CLZ Pr'!U4425</f>
        <v>0</v>
      </c>
    </row>
    <row r="4426" spans="1:9">
      <c r="A4426" s="13" t="str">
        <f>IF('CLZ Pr'!C4426 = "", "", 'CLZ Pr'!C4426)</f>
        <v/>
      </c>
      <c r="B4426">
        <f>'CLZ Pr'!O4426</f>
        <v>0</v>
      </c>
      <c r="C4426" s="14">
        <f>'CLZ Pr'!H4426</f>
        <v>0</v>
      </c>
      <c r="D4426">
        <f>'CLZ Pr'!W4426</f>
        <v>0</v>
      </c>
      <c r="E4426">
        <f>'CLZ Pr'!B4426</f>
        <v>0</v>
      </c>
      <c r="F4426">
        <f>'CLZ Pr'!N4426</f>
        <v>0</v>
      </c>
      <c r="G4426">
        <f>'CLZ Pr'!X4426</f>
        <v>0</v>
      </c>
      <c r="H4426">
        <f>'CLZ Pr'!E4426</f>
        <v>0</v>
      </c>
      <c r="I4426">
        <f>'CLZ Pr'!U4426</f>
        <v>0</v>
      </c>
    </row>
    <row r="4427" spans="1:9">
      <c r="A4427" s="13" t="str">
        <f>IF('CLZ Pr'!C4427 = "", "", 'CLZ Pr'!C4427)</f>
        <v/>
      </c>
      <c r="B4427">
        <f>'CLZ Pr'!O4427</f>
        <v>0</v>
      </c>
      <c r="C4427" s="14">
        <f>'CLZ Pr'!H4427</f>
        <v>0</v>
      </c>
      <c r="D4427">
        <f>'CLZ Pr'!W4427</f>
        <v>0</v>
      </c>
      <c r="E4427">
        <f>'CLZ Pr'!B4427</f>
        <v>0</v>
      </c>
      <c r="F4427">
        <f>'CLZ Pr'!N4427</f>
        <v>0</v>
      </c>
      <c r="G4427">
        <f>'CLZ Pr'!X4427</f>
        <v>0</v>
      </c>
      <c r="H4427">
        <f>'CLZ Pr'!E4427</f>
        <v>0</v>
      </c>
      <c r="I4427">
        <f>'CLZ Pr'!U4427</f>
        <v>0</v>
      </c>
    </row>
    <row r="4428" spans="1:9">
      <c r="A4428" s="13" t="str">
        <f>IF('CLZ Pr'!C4428 = "", "", 'CLZ Pr'!C4428)</f>
        <v/>
      </c>
      <c r="B4428">
        <f>'CLZ Pr'!O4428</f>
        <v>0</v>
      </c>
      <c r="C4428" s="14">
        <f>'CLZ Pr'!H4428</f>
        <v>0</v>
      </c>
      <c r="D4428">
        <f>'CLZ Pr'!W4428</f>
        <v>0</v>
      </c>
      <c r="E4428">
        <f>'CLZ Pr'!B4428</f>
        <v>0</v>
      </c>
      <c r="F4428">
        <f>'CLZ Pr'!N4428</f>
        <v>0</v>
      </c>
      <c r="G4428">
        <f>'CLZ Pr'!X4428</f>
        <v>0</v>
      </c>
      <c r="H4428">
        <f>'CLZ Pr'!E4428</f>
        <v>0</v>
      </c>
      <c r="I4428">
        <f>'CLZ Pr'!U4428</f>
        <v>0</v>
      </c>
    </row>
    <row r="4429" spans="1:9">
      <c r="A4429" s="13" t="str">
        <f>IF('CLZ Pr'!C4429 = "", "", 'CLZ Pr'!C4429)</f>
        <v/>
      </c>
      <c r="B4429">
        <f>'CLZ Pr'!O4429</f>
        <v>0</v>
      </c>
      <c r="C4429" s="14">
        <f>'CLZ Pr'!H4429</f>
        <v>0</v>
      </c>
      <c r="D4429">
        <f>'CLZ Pr'!W4429</f>
        <v>0</v>
      </c>
      <c r="E4429">
        <f>'CLZ Pr'!B4429</f>
        <v>0</v>
      </c>
      <c r="F4429">
        <f>'CLZ Pr'!N4429</f>
        <v>0</v>
      </c>
      <c r="G4429">
        <f>'CLZ Pr'!X4429</f>
        <v>0</v>
      </c>
      <c r="H4429">
        <f>'CLZ Pr'!E4429</f>
        <v>0</v>
      </c>
      <c r="I4429">
        <f>'CLZ Pr'!U4429</f>
        <v>0</v>
      </c>
    </row>
    <row r="4430" spans="1:9">
      <c r="A4430" s="13" t="str">
        <f>IF('CLZ Pr'!C4430 = "", "", 'CLZ Pr'!C4430)</f>
        <v/>
      </c>
      <c r="B4430">
        <f>'CLZ Pr'!O4430</f>
        <v>0</v>
      </c>
      <c r="C4430" s="14">
        <f>'CLZ Pr'!H4430</f>
        <v>0</v>
      </c>
      <c r="D4430">
        <f>'CLZ Pr'!W4430</f>
        <v>0</v>
      </c>
      <c r="E4430">
        <f>'CLZ Pr'!B4430</f>
        <v>0</v>
      </c>
      <c r="F4430">
        <f>'CLZ Pr'!N4430</f>
        <v>0</v>
      </c>
      <c r="G4430">
        <f>'CLZ Pr'!X4430</f>
        <v>0</v>
      </c>
      <c r="H4430">
        <f>'CLZ Pr'!E4430</f>
        <v>0</v>
      </c>
      <c r="I4430">
        <f>'CLZ Pr'!U4430</f>
        <v>0</v>
      </c>
    </row>
    <row r="4431" spans="1:9">
      <c r="A4431" s="13" t="str">
        <f>IF('CLZ Pr'!C4431 = "", "", 'CLZ Pr'!C4431)</f>
        <v/>
      </c>
      <c r="B4431">
        <f>'CLZ Pr'!O4431</f>
        <v>0</v>
      </c>
      <c r="C4431" s="14">
        <f>'CLZ Pr'!H4431</f>
        <v>0</v>
      </c>
      <c r="D4431">
        <f>'CLZ Pr'!W4431</f>
        <v>0</v>
      </c>
      <c r="E4431">
        <f>'CLZ Pr'!B4431</f>
        <v>0</v>
      </c>
      <c r="F4431">
        <f>'CLZ Pr'!N4431</f>
        <v>0</v>
      </c>
      <c r="G4431">
        <f>'CLZ Pr'!X4431</f>
        <v>0</v>
      </c>
      <c r="H4431">
        <f>'CLZ Pr'!E4431</f>
        <v>0</v>
      </c>
      <c r="I4431">
        <f>'CLZ Pr'!U4431</f>
        <v>0</v>
      </c>
    </row>
    <row r="4432" spans="1:9">
      <c r="A4432" s="13" t="str">
        <f>IF('CLZ Pr'!C4432 = "", "", 'CLZ Pr'!C4432)</f>
        <v/>
      </c>
      <c r="B4432">
        <f>'CLZ Pr'!O4432</f>
        <v>0</v>
      </c>
      <c r="C4432" s="14">
        <f>'CLZ Pr'!H4432</f>
        <v>0</v>
      </c>
      <c r="D4432">
        <f>'CLZ Pr'!W4432</f>
        <v>0</v>
      </c>
      <c r="E4432">
        <f>'CLZ Pr'!B4432</f>
        <v>0</v>
      </c>
      <c r="F4432">
        <f>'CLZ Pr'!N4432</f>
        <v>0</v>
      </c>
      <c r="G4432">
        <f>'CLZ Pr'!X4432</f>
        <v>0</v>
      </c>
      <c r="H4432">
        <f>'CLZ Pr'!E4432</f>
        <v>0</v>
      </c>
      <c r="I4432">
        <f>'CLZ Pr'!U4432</f>
        <v>0</v>
      </c>
    </row>
    <row r="4433" spans="1:9">
      <c r="A4433" s="13" t="str">
        <f>IF('CLZ Pr'!C4433 = "", "", 'CLZ Pr'!C4433)</f>
        <v/>
      </c>
      <c r="B4433">
        <f>'CLZ Pr'!O4433</f>
        <v>0</v>
      </c>
      <c r="C4433" s="14">
        <f>'CLZ Pr'!H4433</f>
        <v>0</v>
      </c>
      <c r="D4433">
        <f>'CLZ Pr'!W4433</f>
        <v>0</v>
      </c>
      <c r="E4433">
        <f>'CLZ Pr'!B4433</f>
        <v>0</v>
      </c>
      <c r="F4433">
        <f>'CLZ Pr'!N4433</f>
        <v>0</v>
      </c>
      <c r="G4433">
        <f>'CLZ Pr'!X4433</f>
        <v>0</v>
      </c>
      <c r="H4433">
        <f>'CLZ Pr'!E4433</f>
        <v>0</v>
      </c>
      <c r="I4433">
        <f>'CLZ Pr'!U4433</f>
        <v>0</v>
      </c>
    </row>
    <row r="4434" spans="1:9">
      <c r="A4434" s="13" t="str">
        <f>IF('CLZ Pr'!C4434 = "", "", 'CLZ Pr'!C4434)</f>
        <v/>
      </c>
      <c r="B4434">
        <f>'CLZ Pr'!O4434</f>
        <v>0</v>
      </c>
      <c r="C4434" s="14">
        <f>'CLZ Pr'!H4434</f>
        <v>0</v>
      </c>
      <c r="D4434">
        <f>'CLZ Pr'!W4434</f>
        <v>0</v>
      </c>
      <c r="E4434">
        <f>'CLZ Pr'!B4434</f>
        <v>0</v>
      </c>
      <c r="F4434">
        <f>'CLZ Pr'!N4434</f>
        <v>0</v>
      </c>
      <c r="G4434">
        <f>'CLZ Pr'!X4434</f>
        <v>0</v>
      </c>
      <c r="H4434">
        <f>'CLZ Pr'!E4434</f>
        <v>0</v>
      </c>
      <c r="I4434">
        <f>'CLZ Pr'!U4434</f>
        <v>0</v>
      </c>
    </row>
    <row r="4435" spans="1:9">
      <c r="A4435" s="13" t="str">
        <f>IF('CLZ Pr'!C4435 = "", "", 'CLZ Pr'!C4435)</f>
        <v/>
      </c>
      <c r="B4435">
        <f>'CLZ Pr'!O4435</f>
        <v>0</v>
      </c>
      <c r="C4435" s="14">
        <f>'CLZ Pr'!H4435</f>
        <v>0</v>
      </c>
      <c r="D4435">
        <f>'CLZ Pr'!W4435</f>
        <v>0</v>
      </c>
      <c r="E4435">
        <f>'CLZ Pr'!B4435</f>
        <v>0</v>
      </c>
      <c r="F4435">
        <f>'CLZ Pr'!N4435</f>
        <v>0</v>
      </c>
      <c r="G4435">
        <f>'CLZ Pr'!X4435</f>
        <v>0</v>
      </c>
      <c r="H4435">
        <f>'CLZ Pr'!E4435</f>
        <v>0</v>
      </c>
      <c r="I4435">
        <f>'CLZ Pr'!U4435</f>
        <v>0</v>
      </c>
    </row>
    <row r="4436" spans="1:9">
      <c r="A4436" s="13" t="str">
        <f>IF('CLZ Pr'!C4436 = "", "", 'CLZ Pr'!C4436)</f>
        <v/>
      </c>
      <c r="B4436">
        <f>'CLZ Pr'!O4436</f>
        <v>0</v>
      </c>
      <c r="C4436" s="14">
        <f>'CLZ Pr'!H4436</f>
        <v>0</v>
      </c>
      <c r="D4436">
        <f>'CLZ Pr'!W4436</f>
        <v>0</v>
      </c>
      <c r="E4436">
        <f>'CLZ Pr'!B4436</f>
        <v>0</v>
      </c>
      <c r="F4436">
        <f>'CLZ Pr'!N4436</f>
        <v>0</v>
      </c>
      <c r="G4436">
        <f>'CLZ Pr'!X4436</f>
        <v>0</v>
      </c>
      <c r="H4436">
        <f>'CLZ Pr'!E4436</f>
        <v>0</v>
      </c>
      <c r="I4436">
        <f>'CLZ Pr'!U4436</f>
        <v>0</v>
      </c>
    </row>
    <row r="4437" spans="1:9">
      <c r="A4437" s="13" t="str">
        <f>IF('CLZ Pr'!C4437 = "", "", 'CLZ Pr'!C4437)</f>
        <v/>
      </c>
      <c r="B4437">
        <f>'CLZ Pr'!O4437</f>
        <v>0</v>
      </c>
      <c r="C4437" s="14">
        <f>'CLZ Pr'!H4437</f>
        <v>0</v>
      </c>
      <c r="D4437">
        <f>'CLZ Pr'!W4437</f>
        <v>0</v>
      </c>
      <c r="E4437">
        <f>'CLZ Pr'!B4437</f>
        <v>0</v>
      </c>
      <c r="F4437">
        <f>'CLZ Pr'!N4437</f>
        <v>0</v>
      </c>
      <c r="G4437">
        <f>'CLZ Pr'!X4437</f>
        <v>0</v>
      </c>
      <c r="H4437">
        <f>'CLZ Pr'!E4437</f>
        <v>0</v>
      </c>
      <c r="I4437">
        <f>'CLZ Pr'!U4437</f>
        <v>0</v>
      </c>
    </row>
    <row r="4438" spans="1:9">
      <c r="A4438" s="13" t="str">
        <f>IF('CLZ Pr'!C4438 = "", "", 'CLZ Pr'!C4438)</f>
        <v/>
      </c>
      <c r="B4438">
        <f>'CLZ Pr'!O4438</f>
        <v>0</v>
      </c>
      <c r="C4438" s="14">
        <f>'CLZ Pr'!H4438</f>
        <v>0</v>
      </c>
      <c r="D4438">
        <f>'CLZ Pr'!W4438</f>
        <v>0</v>
      </c>
      <c r="E4438">
        <f>'CLZ Pr'!B4438</f>
        <v>0</v>
      </c>
      <c r="F4438">
        <f>'CLZ Pr'!N4438</f>
        <v>0</v>
      </c>
      <c r="G4438">
        <f>'CLZ Pr'!X4438</f>
        <v>0</v>
      </c>
      <c r="H4438">
        <f>'CLZ Pr'!E4438</f>
        <v>0</v>
      </c>
      <c r="I4438">
        <f>'CLZ Pr'!U4438</f>
        <v>0</v>
      </c>
    </row>
    <row r="4439" spans="1:9">
      <c r="A4439" s="13" t="str">
        <f>IF('CLZ Pr'!C4439 = "", "", 'CLZ Pr'!C4439)</f>
        <v/>
      </c>
      <c r="B4439">
        <f>'CLZ Pr'!O4439</f>
        <v>0</v>
      </c>
      <c r="C4439" s="14">
        <f>'CLZ Pr'!H4439</f>
        <v>0</v>
      </c>
      <c r="D4439">
        <f>'CLZ Pr'!W4439</f>
        <v>0</v>
      </c>
      <c r="E4439">
        <f>'CLZ Pr'!B4439</f>
        <v>0</v>
      </c>
      <c r="F4439">
        <f>'CLZ Pr'!N4439</f>
        <v>0</v>
      </c>
      <c r="G4439">
        <f>'CLZ Pr'!X4439</f>
        <v>0</v>
      </c>
      <c r="H4439">
        <f>'CLZ Pr'!E4439</f>
        <v>0</v>
      </c>
      <c r="I4439">
        <f>'CLZ Pr'!U4439</f>
        <v>0</v>
      </c>
    </row>
    <row r="4440" spans="1:9">
      <c r="A4440" s="13" t="str">
        <f>IF('CLZ Pr'!C4440 = "", "", 'CLZ Pr'!C4440)</f>
        <v/>
      </c>
      <c r="B4440">
        <f>'CLZ Pr'!O4440</f>
        <v>0</v>
      </c>
      <c r="C4440" s="14">
        <f>'CLZ Pr'!H4440</f>
        <v>0</v>
      </c>
      <c r="D4440">
        <f>'CLZ Pr'!W4440</f>
        <v>0</v>
      </c>
      <c r="E4440">
        <f>'CLZ Pr'!B4440</f>
        <v>0</v>
      </c>
      <c r="F4440">
        <f>'CLZ Pr'!N4440</f>
        <v>0</v>
      </c>
      <c r="G4440">
        <f>'CLZ Pr'!X4440</f>
        <v>0</v>
      </c>
      <c r="H4440">
        <f>'CLZ Pr'!E4440</f>
        <v>0</v>
      </c>
      <c r="I4440">
        <f>'CLZ Pr'!U4440</f>
        <v>0</v>
      </c>
    </row>
    <row r="4441" spans="1:9">
      <c r="A4441" s="13" t="str">
        <f>IF('CLZ Pr'!C4441 = "", "", 'CLZ Pr'!C4441)</f>
        <v/>
      </c>
      <c r="B4441">
        <f>'CLZ Pr'!O4441</f>
        <v>0</v>
      </c>
      <c r="C4441" s="14">
        <f>'CLZ Pr'!H4441</f>
        <v>0</v>
      </c>
      <c r="D4441">
        <f>'CLZ Pr'!W4441</f>
        <v>0</v>
      </c>
      <c r="E4441">
        <f>'CLZ Pr'!B4441</f>
        <v>0</v>
      </c>
      <c r="F4441">
        <f>'CLZ Pr'!N4441</f>
        <v>0</v>
      </c>
      <c r="G4441">
        <f>'CLZ Pr'!X4441</f>
        <v>0</v>
      </c>
      <c r="H4441">
        <f>'CLZ Pr'!E4441</f>
        <v>0</v>
      </c>
      <c r="I4441">
        <f>'CLZ Pr'!U4441</f>
        <v>0</v>
      </c>
    </row>
    <row r="4442" spans="1:9">
      <c r="A4442" s="13" t="str">
        <f>IF('CLZ Pr'!C4442 = "", "", 'CLZ Pr'!C4442)</f>
        <v/>
      </c>
      <c r="B4442">
        <f>'CLZ Pr'!O4442</f>
        <v>0</v>
      </c>
      <c r="C4442" s="14">
        <f>'CLZ Pr'!H4442</f>
        <v>0</v>
      </c>
      <c r="D4442">
        <f>'CLZ Pr'!W4442</f>
        <v>0</v>
      </c>
      <c r="E4442">
        <f>'CLZ Pr'!B4442</f>
        <v>0</v>
      </c>
      <c r="F4442">
        <f>'CLZ Pr'!N4442</f>
        <v>0</v>
      </c>
      <c r="G4442">
        <f>'CLZ Pr'!X4442</f>
        <v>0</v>
      </c>
      <c r="H4442">
        <f>'CLZ Pr'!E4442</f>
        <v>0</v>
      </c>
      <c r="I4442">
        <f>'CLZ Pr'!U4442</f>
        <v>0</v>
      </c>
    </row>
    <row r="4443" spans="1:9">
      <c r="A4443" s="13" t="str">
        <f>IF('CLZ Pr'!C4443 = "", "", 'CLZ Pr'!C4443)</f>
        <v/>
      </c>
      <c r="B4443">
        <f>'CLZ Pr'!O4443</f>
        <v>0</v>
      </c>
      <c r="C4443" s="14">
        <f>'CLZ Pr'!H4443</f>
        <v>0</v>
      </c>
      <c r="D4443">
        <f>'CLZ Pr'!W4443</f>
        <v>0</v>
      </c>
      <c r="E4443">
        <f>'CLZ Pr'!B4443</f>
        <v>0</v>
      </c>
      <c r="F4443">
        <f>'CLZ Pr'!N4443</f>
        <v>0</v>
      </c>
      <c r="G4443">
        <f>'CLZ Pr'!X4443</f>
        <v>0</v>
      </c>
      <c r="H4443">
        <f>'CLZ Pr'!E4443</f>
        <v>0</v>
      </c>
      <c r="I4443">
        <f>'CLZ Pr'!U4443</f>
        <v>0</v>
      </c>
    </row>
    <row r="4444" spans="1:9">
      <c r="A4444" s="13" t="str">
        <f>IF('CLZ Pr'!C4444 = "", "", 'CLZ Pr'!C4444)</f>
        <v/>
      </c>
      <c r="B4444">
        <f>'CLZ Pr'!O4444</f>
        <v>0</v>
      </c>
      <c r="C4444" s="14">
        <f>'CLZ Pr'!H4444</f>
        <v>0</v>
      </c>
      <c r="D4444">
        <f>'CLZ Pr'!W4444</f>
        <v>0</v>
      </c>
      <c r="E4444">
        <f>'CLZ Pr'!B4444</f>
        <v>0</v>
      </c>
      <c r="F4444">
        <f>'CLZ Pr'!N4444</f>
        <v>0</v>
      </c>
      <c r="G4444">
        <f>'CLZ Pr'!X4444</f>
        <v>0</v>
      </c>
      <c r="H4444">
        <f>'CLZ Pr'!E4444</f>
        <v>0</v>
      </c>
      <c r="I4444">
        <f>'CLZ Pr'!U4444</f>
        <v>0</v>
      </c>
    </row>
    <row r="4445" spans="1:9">
      <c r="A4445" s="13" t="str">
        <f>IF('CLZ Pr'!C4445 = "", "", 'CLZ Pr'!C4445)</f>
        <v/>
      </c>
      <c r="B4445">
        <f>'CLZ Pr'!O4445</f>
        <v>0</v>
      </c>
      <c r="C4445" s="14">
        <f>'CLZ Pr'!H4445</f>
        <v>0</v>
      </c>
      <c r="D4445">
        <f>'CLZ Pr'!W4445</f>
        <v>0</v>
      </c>
      <c r="E4445">
        <f>'CLZ Pr'!B4445</f>
        <v>0</v>
      </c>
      <c r="F4445">
        <f>'CLZ Pr'!N4445</f>
        <v>0</v>
      </c>
      <c r="G4445">
        <f>'CLZ Pr'!X4445</f>
        <v>0</v>
      </c>
      <c r="H4445">
        <f>'CLZ Pr'!E4445</f>
        <v>0</v>
      </c>
      <c r="I4445">
        <f>'CLZ Pr'!U4445</f>
        <v>0</v>
      </c>
    </row>
    <row r="4446" spans="1:9">
      <c r="A4446" s="13" t="str">
        <f>IF('CLZ Pr'!C4446 = "", "", 'CLZ Pr'!C4446)</f>
        <v/>
      </c>
      <c r="B4446">
        <f>'CLZ Pr'!O4446</f>
        <v>0</v>
      </c>
      <c r="C4446" s="14">
        <f>'CLZ Pr'!H4446</f>
        <v>0</v>
      </c>
      <c r="D4446">
        <f>'CLZ Pr'!W4446</f>
        <v>0</v>
      </c>
      <c r="E4446">
        <f>'CLZ Pr'!B4446</f>
        <v>0</v>
      </c>
      <c r="F4446">
        <f>'CLZ Pr'!N4446</f>
        <v>0</v>
      </c>
      <c r="G4446">
        <f>'CLZ Pr'!X4446</f>
        <v>0</v>
      </c>
      <c r="H4446">
        <f>'CLZ Pr'!E4446</f>
        <v>0</v>
      </c>
      <c r="I4446">
        <f>'CLZ Pr'!U4446</f>
        <v>0</v>
      </c>
    </row>
    <row r="4447" spans="1:9">
      <c r="A4447" s="13" t="str">
        <f>IF('CLZ Pr'!C4447 = "", "", 'CLZ Pr'!C4447)</f>
        <v/>
      </c>
      <c r="B4447">
        <f>'CLZ Pr'!O4447</f>
        <v>0</v>
      </c>
      <c r="C4447" s="14">
        <f>'CLZ Pr'!H4447</f>
        <v>0</v>
      </c>
      <c r="D4447">
        <f>'CLZ Pr'!W4447</f>
        <v>0</v>
      </c>
      <c r="E4447">
        <f>'CLZ Pr'!B4447</f>
        <v>0</v>
      </c>
      <c r="F4447">
        <f>'CLZ Pr'!N4447</f>
        <v>0</v>
      </c>
      <c r="G4447">
        <f>'CLZ Pr'!X4447</f>
        <v>0</v>
      </c>
      <c r="H4447">
        <f>'CLZ Pr'!E4447</f>
        <v>0</v>
      </c>
      <c r="I4447">
        <f>'CLZ Pr'!U4447</f>
        <v>0</v>
      </c>
    </row>
    <row r="4448" spans="1:9">
      <c r="A4448" s="13" t="str">
        <f>IF('CLZ Pr'!C4448 = "", "", 'CLZ Pr'!C4448)</f>
        <v/>
      </c>
      <c r="B4448">
        <f>'CLZ Pr'!O4448</f>
        <v>0</v>
      </c>
      <c r="C4448" s="14">
        <f>'CLZ Pr'!H4448</f>
        <v>0</v>
      </c>
      <c r="D4448">
        <f>'CLZ Pr'!W4448</f>
        <v>0</v>
      </c>
      <c r="E4448">
        <f>'CLZ Pr'!B4448</f>
        <v>0</v>
      </c>
      <c r="F4448">
        <f>'CLZ Pr'!N4448</f>
        <v>0</v>
      </c>
      <c r="G4448">
        <f>'CLZ Pr'!X4448</f>
        <v>0</v>
      </c>
      <c r="H4448">
        <f>'CLZ Pr'!E4448</f>
        <v>0</v>
      </c>
      <c r="I4448">
        <f>'CLZ Pr'!U4448</f>
        <v>0</v>
      </c>
    </row>
    <row r="4449" spans="1:9">
      <c r="A4449" s="13" t="str">
        <f>IF('CLZ Pr'!C4449 = "", "", 'CLZ Pr'!C4449)</f>
        <v/>
      </c>
      <c r="B4449">
        <f>'CLZ Pr'!O4449</f>
        <v>0</v>
      </c>
      <c r="C4449" s="14">
        <f>'CLZ Pr'!H4449</f>
        <v>0</v>
      </c>
      <c r="D4449">
        <f>'CLZ Pr'!W4449</f>
        <v>0</v>
      </c>
      <c r="E4449">
        <f>'CLZ Pr'!B4449</f>
        <v>0</v>
      </c>
      <c r="F4449">
        <f>'CLZ Pr'!N4449</f>
        <v>0</v>
      </c>
      <c r="G4449">
        <f>'CLZ Pr'!X4449</f>
        <v>0</v>
      </c>
      <c r="H4449">
        <f>'CLZ Pr'!E4449</f>
        <v>0</v>
      </c>
      <c r="I4449">
        <f>'CLZ Pr'!U4449</f>
        <v>0</v>
      </c>
    </row>
    <row r="4450" spans="1:9">
      <c r="A4450" s="13" t="str">
        <f>IF('CLZ Pr'!C4450 = "", "", 'CLZ Pr'!C4450)</f>
        <v/>
      </c>
      <c r="B4450">
        <f>'CLZ Pr'!O4450</f>
        <v>0</v>
      </c>
      <c r="C4450" s="14">
        <f>'CLZ Pr'!H4450</f>
        <v>0</v>
      </c>
      <c r="D4450">
        <f>'CLZ Pr'!W4450</f>
        <v>0</v>
      </c>
      <c r="E4450">
        <f>'CLZ Pr'!B4450</f>
        <v>0</v>
      </c>
      <c r="F4450">
        <f>'CLZ Pr'!N4450</f>
        <v>0</v>
      </c>
      <c r="G4450">
        <f>'CLZ Pr'!X4450</f>
        <v>0</v>
      </c>
      <c r="H4450">
        <f>'CLZ Pr'!E4450</f>
        <v>0</v>
      </c>
      <c r="I4450">
        <f>'CLZ Pr'!U4450</f>
        <v>0</v>
      </c>
    </row>
    <row r="4451" spans="1:9">
      <c r="A4451" s="13" t="str">
        <f>IF('CLZ Pr'!C4451 = "", "", 'CLZ Pr'!C4451)</f>
        <v/>
      </c>
      <c r="B4451">
        <f>'CLZ Pr'!O4451</f>
        <v>0</v>
      </c>
      <c r="C4451" s="14">
        <f>'CLZ Pr'!H4451</f>
        <v>0</v>
      </c>
      <c r="D4451">
        <f>'CLZ Pr'!W4451</f>
        <v>0</v>
      </c>
      <c r="E4451">
        <f>'CLZ Pr'!B4451</f>
        <v>0</v>
      </c>
      <c r="F4451">
        <f>'CLZ Pr'!N4451</f>
        <v>0</v>
      </c>
      <c r="G4451">
        <f>'CLZ Pr'!X4451</f>
        <v>0</v>
      </c>
      <c r="H4451">
        <f>'CLZ Pr'!E4451</f>
        <v>0</v>
      </c>
      <c r="I4451">
        <f>'CLZ Pr'!U4451</f>
        <v>0</v>
      </c>
    </row>
    <row r="4452" spans="1:9">
      <c r="A4452" s="13" t="str">
        <f>IF('CLZ Pr'!C4452 = "", "", 'CLZ Pr'!C4452)</f>
        <v/>
      </c>
      <c r="B4452">
        <f>'CLZ Pr'!O4452</f>
        <v>0</v>
      </c>
      <c r="C4452" s="14">
        <f>'CLZ Pr'!H4452</f>
        <v>0</v>
      </c>
      <c r="D4452">
        <f>'CLZ Pr'!W4452</f>
        <v>0</v>
      </c>
      <c r="E4452">
        <f>'CLZ Pr'!B4452</f>
        <v>0</v>
      </c>
      <c r="F4452">
        <f>'CLZ Pr'!N4452</f>
        <v>0</v>
      </c>
      <c r="G4452">
        <f>'CLZ Pr'!X4452</f>
        <v>0</v>
      </c>
      <c r="H4452">
        <f>'CLZ Pr'!E4452</f>
        <v>0</v>
      </c>
      <c r="I4452">
        <f>'CLZ Pr'!U4452</f>
        <v>0</v>
      </c>
    </row>
    <row r="4453" spans="1:9">
      <c r="A4453" s="13" t="str">
        <f>IF('CLZ Pr'!C4453 = "", "", 'CLZ Pr'!C4453)</f>
        <v/>
      </c>
      <c r="B4453">
        <f>'CLZ Pr'!O4453</f>
        <v>0</v>
      </c>
      <c r="C4453" s="14">
        <f>'CLZ Pr'!H4453</f>
        <v>0</v>
      </c>
      <c r="D4453">
        <f>'CLZ Pr'!W4453</f>
        <v>0</v>
      </c>
      <c r="E4453">
        <f>'CLZ Pr'!B4453</f>
        <v>0</v>
      </c>
      <c r="F4453">
        <f>'CLZ Pr'!N4453</f>
        <v>0</v>
      </c>
      <c r="G4453">
        <f>'CLZ Pr'!X4453</f>
        <v>0</v>
      </c>
      <c r="H4453">
        <f>'CLZ Pr'!E4453</f>
        <v>0</v>
      </c>
      <c r="I4453">
        <f>'CLZ Pr'!U4453</f>
        <v>0</v>
      </c>
    </row>
    <row r="4454" spans="1:9">
      <c r="A4454" s="13" t="str">
        <f>IF('CLZ Pr'!C4454 = "", "", 'CLZ Pr'!C4454)</f>
        <v/>
      </c>
      <c r="B4454">
        <f>'CLZ Pr'!O4454</f>
        <v>0</v>
      </c>
      <c r="C4454" s="14">
        <f>'CLZ Pr'!H4454</f>
        <v>0</v>
      </c>
      <c r="D4454">
        <f>'CLZ Pr'!W4454</f>
        <v>0</v>
      </c>
      <c r="E4454">
        <f>'CLZ Pr'!B4454</f>
        <v>0</v>
      </c>
      <c r="F4454">
        <f>'CLZ Pr'!N4454</f>
        <v>0</v>
      </c>
      <c r="G4454">
        <f>'CLZ Pr'!X4454</f>
        <v>0</v>
      </c>
      <c r="H4454">
        <f>'CLZ Pr'!E4454</f>
        <v>0</v>
      </c>
      <c r="I4454">
        <f>'CLZ Pr'!U4454</f>
        <v>0</v>
      </c>
    </row>
    <row r="4455" spans="1:9">
      <c r="A4455" s="13" t="str">
        <f>IF('CLZ Pr'!C4455 = "", "", 'CLZ Pr'!C4455)</f>
        <v/>
      </c>
      <c r="B4455">
        <f>'CLZ Pr'!O4455</f>
        <v>0</v>
      </c>
      <c r="C4455" s="14">
        <f>'CLZ Pr'!H4455</f>
        <v>0</v>
      </c>
      <c r="D4455">
        <f>'CLZ Pr'!W4455</f>
        <v>0</v>
      </c>
      <c r="E4455">
        <f>'CLZ Pr'!B4455</f>
        <v>0</v>
      </c>
      <c r="F4455">
        <f>'CLZ Pr'!N4455</f>
        <v>0</v>
      </c>
      <c r="G4455">
        <f>'CLZ Pr'!X4455</f>
        <v>0</v>
      </c>
      <c r="H4455">
        <f>'CLZ Pr'!E4455</f>
        <v>0</v>
      </c>
      <c r="I4455">
        <f>'CLZ Pr'!U4455</f>
        <v>0</v>
      </c>
    </row>
    <row r="4456" spans="1:9">
      <c r="A4456" s="13" t="str">
        <f>IF('CLZ Pr'!C4456 = "", "", 'CLZ Pr'!C4456)</f>
        <v/>
      </c>
      <c r="B4456">
        <f>'CLZ Pr'!O4456</f>
        <v>0</v>
      </c>
      <c r="C4456" s="14">
        <f>'CLZ Pr'!H4456</f>
        <v>0</v>
      </c>
      <c r="D4456">
        <f>'CLZ Pr'!W4456</f>
        <v>0</v>
      </c>
      <c r="E4456">
        <f>'CLZ Pr'!B4456</f>
        <v>0</v>
      </c>
      <c r="F4456">
        <f>'CLZ Pr'!N4456</f>
        <v>0</v>
      </c>
      <c r="G4456">
        <f>'CLZ Pr'!X4456</f>
        <v>0</v>
      </c>
      <c r="H4456">
        <f>'CLZ Pr'!E4456</f>
        <v>0</v>
      </c>
      <c r="I4456">
        <f>'CLZ Pr'!U4456</f>
        <v>0</v>
      </c>
    </row>
    <row r="4457" spans="1:9">
      <c r="A4457" s="13" t="str">
        <f>IF('CLZ Pr'!C4457 = "", "", 'CLZ Pr'!C4457)</f>
        <v/>
      </c>
      <c r="B4457">
        <f>'CLZ Pr'!O4457</f>
        <v>0</v>
      </c>
      <c r="C4457" s="14">
        <f>'CLZ Pr'!H4457</f>
        <v>0</v>
      </c>
      <c r="D4457">
        <f>'CLZ Pr'!W4457</f>
        <v>0</v>
      </c>
      <c r="E4457">
        <f>'CLZ Pr'!B4457</f>
        <v>0</v>
      </c>
      <c r="F4457">
        <f>'CLZ Pr'!N4457</f>
        <v>0</v>
      </c>
      <c r="G4457">
        <f>'CLZ Pr'!X4457</f>
        <v>0</v>
      </c>
      <c r="H4457">
        <f>'CLZ Pr'!E4457</f>
        <v>0</v>
      </c>
      <c r="I4457">
        <f>'CLZ Pr'!U4457</f>
        <v>0</v>
      </c>
    </row>
    <row r="4458" spans="1:9">
      <c r="A4458" s="13" t="str">
        <f>IF('CLZ Pr'!C4458 = "", "", 'CLZ Pr'!C4458)</f>
        <v/>
      </c>
      <c r="B4458">
        <f>'CLZ Pr'!O4458</f>
        <v>0</v>
      </c>
      <c r="C4458" s="14">
        <f>'CLZ Pr'!H4458</f>
        <v>0</v>
      </c>
      <c r="D4458">
        <f>'CLZ Pr'!W4458</f>
        <v>0</v>
      </c>
      <c r="E4458">
        <f>'CLZ Pr'!B4458</f>
        <v>0</v>
      </c>
      <c r="F4458">
        <f>'CLZ Pr'!N4458</f>
        <v>0</v>
      </c>
      <c r="G4458">
        <f>'CLZ Pr'!X4458</f>
        <v>0</v>
      </c>
      <c r="H4458">
        <f>'CLZ Pr'!E4458</f>
        <v>0</v>
      </c>
      <c r="I4458">
        <f>'CLZ Pr'!U4458</f>
        <v>0</v>
      </c>
    </row>
    <row r="4459" spans="1:9">
      <c r="A4459" s="13" t="str">
        <f>IF('CLZ Pr'!C4459 = "", "", 'CLZ Pr'!C4459)</f>
        <v/>
      </c>
      <c r="B4459">
        <f>'CLZ Pr'!O4459</f>
        <v>0</v>
      </c>
      <c r="C4459" s="14">
        <f>'CLZ Pr'!H4459</f>
        <v>0</v>
      </c>
      <c r="D4459">
        <f>'CLZ Pr'!W4459</f>
        <v>0</v>
      </c>
      <c r="E4459">
        <f>'CLZ Pr'!B4459</f>
        <v>0</v>
      </c>
      <c r="F4459">
        <f>'CLZ Pr'!N4459</f>
        <v>0</v>
      </c>
      <c r="G4459">
        <f>'CLZ Pr'!X4459</f>
        <v>0</v>
      </c>
      <c r="H4459">
        <f>'CLZ Pr'!E4459</f>
        <v>0</v>
      </c>
      <c r="I4459">
        <f>'CLZ Pr'!U4459</f>
        <v>0</v>
      </c>
    </row>
    <row r="4460" spans="1:9">
      <c r="A4460" s="13" t="str">
        <f>IF('CLZ Pr'!C4460 = "", "", 'CLZ Pr'!C4460)</f>
        <v/>
      </c>
      <c r="B4460">
        <f>'CLZ Pr'!O4460</f>
        <v>0</v>
      </c>
      <c r="C4460" s="14">
        <f>'CLZ Pr'!H4460</f>
        <v>0</v>
      </c>
      <c r="D4460">
        <f>'CLZ Pr'!W4460</f>
        <v>0</v>
      </c>
      <c r="E4460">
        <f>'CLZ Pr'!B4460</f>
        <v>0</v>
      </c>
      <c r="F4460">
        <f>'CLZ Pr'!N4460</f>
        <v>0</v>
      </c>
      <c r="G4460">
        <f>'CLZ Pr'!X4460</f>
        <v>0</v>
      </c>
      <c r="H4460">
        <f>'CLZ Pr'!E4460</f>
        <v>0</v>
      </c>
      <c r="I4460">
        <f>'CLZ Pr'!U4460</f>
        <v>0</v>
      </c>
    </row>
    <row r="4461" spans="1:9">
      <c r="A4461" s="13" t="str">
        <f>IF('CLZ Pr'!C4461 = "", "", 'CLZ Pr'!C4461)</f>
        <v/>
      </c>
      <c r="B4461">
        <f>'CLZ Pr'!O4461</f>
        <v>0</v>
      </c>
      <c r="C4461" s="14">
        <f>'CLZ Pr'!H4461</f>
        <v>0</v>
      </c>
      <c r="D4461">
        <f>'CLZ Pr'!W4461</f>
        <v>0</v>
      </c>
      <c r="E4461">
        <f>'CLZ Pr'!B4461</f>
        <v>0</v>
      </c>
      <c r="F4461">
        <f>'CLZ Pr'!N4461</f>
        <v>0</v>
      </c>
      <c r="G4461">
        <f>'CLZ Pr'!X4461</f>
        <v>0</v>
      </c>
      <c r="H4461">
        <f>'CLZ Pr'!E4461</f>
        <v>0</v>
      </c>
      <c r="I4461">
        <f>'CLZ Pr'!U4461</f>
        <v>0</v>
      </c>
    </row>
    <row r="4462" spans="1:9">
      <c r="A4462" s="13" t="str">
        <f>IF('CLZ Pr'!C4462 = "", "", 'CLZ Pr'!C4462)</f>
        <v/>
      </c>
      <c r="B4462">
        <f>'CLZ Pr'!O4462</f>
        <v>0</v>
      </c>
      <c r="C4462" s="14">
        <f>'CLZ Pr'!H4462</f>
        <v>0</v>
      </c>
      <c r="D4462">
        <f>'CLZ Pr'!W4462</f>
        <v>0</v>
      </c>
      <c r="E4462">
        <f>'CLZ Pr'!B4462</f>
        <v>0</v>
      </c>
      <c r="F4462">
        <f>'CLZ Pr'!N4462</f>
        <v>0</v>
      </c>
      <c r="G4462">
        <f>'CLZ Pr'!X4462</f>
        <v>0</v>
      </c>
      <c r="H4462">
        <f>'CLZ Pr'!E4462</f>
        <v>0</v>
      </c>
      <c r="I4462">
        <f>'CLZ Pr'!U4462</f>
        <v>0</v>
      </c>
    </row>
    <row r="4463" spans="1:9">
      <c r="A4463" s="13" t="str">
        <f>IF('CLZ Pr'!C4463 = "", "", 'CLZ Pr'!C4463)</f>
        <v/>
      </c>
      <c r="B4463">
        <f>'CLZ Pr'!O4463</f>
        <v>0</v>
      </c>
      <c r="C4463" s="14">
        <f>'CLZ Pr'!H4463</f>
        <v>0</v>
      </c>
      <c r="D4463">
        <f>'CLZ Pr'!W4463</f>
        <v>0</v>
      </c>
      <c r="E4463">
        <f>'CLZ Pr'!B4463</f>
        <v>0</v>
      </c>
      <c r="F4463">
        <f>'CLZ Pr'!N4463</f>
        <v>0</v>
      </c>
      <c r="G4463">
        <f>'CLZ Pr'!X4463</f>
        <v>0</v>
      </c>
      <c r="H4463">
        <f>'CLZ Pr'!E4463</f>
        <v>0</v>
      </c>
      <c r="I4463">
        <f>'CLZ Pr'!U4463</f>
        <v>0</v>
      </c>
    </row>
    <row r="4464" spans="1:9">
      <c r="A4464" s="13" t="str">
        <f>IF('CLZ Pr'!C4464 = "", "", 'CLZ Pr'!C4464)</f>
        <v/>
      </c>
      <c r="B4464">
        <f>'CLZ Pr'!O4464</f>
        <v>0</v>
      </c>
      <c r="C4464" s="14">
        <f>'CLZ Pr'!H4464</f>
        <v>0</v>
      </c>
      <c r="D4464">
        <f>'CLZ Pr'!W4464</f>
        <v>0</v>
      </c>
      <c r="E4464">
        <f>'CLZ Pr'!B4464</f>
        <v>0</v>
      </c>
      <c r="F4464">
        <f>'CLZ Pr'!N4464</f>
        <v>0</v>
      </c>
      <c r="G4464">
        <f>'CLZ Pr'!X4464</f>
        <v>0</v>
      </c>
      <c r="H4464">
        <f>'CLZ Pr'!E4464</f>
        <v>0</v>
      </c>
      <c r="I4464">
        <f>'CLZ Pr'!U4464</f>
        <v>0</v>
      </c>
    </row>
    <row r="4465" spans="1:9">
      <c r="A4465" s="13" t="str">
        <f>IF('CLZ Pr'!C4465 = "", "", 'CLZ Pr'!C4465)</f>
        <v/>
      </c>
      <c r="B4465">
        <f>'CLZ Pr'!O4465</f>
        <v>0</v>
      </c>
      <c r="C4465" s="14">
        <f>'CLZ Pr'!H4465</f>
        <v>0</v>
      </c>
      <c r="D4465">
        <f>'CLZ Pr'!W4465</f>
        <v>0</v>
      </c>
      <c r="E4465">
        <f>'CLZ Pr'!B4465</f>
        <v>0</v>
      </c>
      <c r="F4465">
        <f>'CLZ Pr'!N4465</f>
        <v>0</v>
      </c>
      <c r="G4465">
        <f>'CLZ Pr'!X4465</f>
        <v>0</v>
      </c>
      <c r="H4465">
        <f>'CLZ Pr'!E4465</f>
        <v>0</v>
      </c>
      <c r="I4465">
        <f>'CLZ Pr'!U4465</f>
        <v>0</v>
      </c>
    </row>
    <row r="4466" spans="1:9">
      <c r="A4466" s="13" t="str">
        <f>IF('CLZ Pr'!C4466 = "", "", 'CLZ Pr'!C4466)</f>
        <v/>
      </c>
      <c r="B4466">
        <f>'CLZ Pr'!O4466</f>
        <v>0</v>
      </c>
      <c r="C4466" s="14">
        <f>'CLZ Pr'!H4466</f>
        <v>0</v>
      </c>
      <c r="D4466">
        <f>'CLZ Pr'!W4466</f>
        <v>0</v>
      </c>
      <c r="E4466">
        <f>'CLZ Pr'!B4466</f>
        <v>0</v>
      </c>
      <c r="F4466">
        <f>'CLZ Pr'!N4466</f>
        <v>0</v>
      </c>
      <c r="G4466">
        <f>'CLZ Pr'!X4466</f>
        <v>0</v>
      </c>
      <c r="H4466">
        <f>'CLZ Pr'!E4466</f>
        <v>0</v>
      </c>
      <c r="I4466">
        <f>'CLZ Pr'!U4466</f>
        <v>0</v>
      </c>
    </row>
    <row r="4467" spans="1:9">
      <c r="A4467" s="13" t="str">
        <f>IF('CLZ Pr'!C4467 = "", "", 'CLZ Pr'!C4467)</f>
        <v/>
      </c>
      <c r="B4467">
        <f>'CLZ Pr'!O4467</f>
        <v>0</v>
      </c>
      <c r="C4467" s="14">
        <f>'CLZ Pr'!H4467</f>
        <v>0</v>
      </c>
      <c r="D4467">
        <f>'CLZ Pr'!W4467</f>
        <v>0</v>
      </c>
      <c r="E4467">
        <f>'CLZ Pr'!B4467</f>
        <v>0</v>
      </c>
      <c r="F4467">
        <f>'CLZ Pr'!N4467</f>
        <v>0</v>
      </c>
      <c r="G4467">
        <f>'CLZ Pr'!X4467</f>
        <v>0</v>
      </c>
      <c r="H4467">
        <f>'CLZ Pr'!E4467</f>
        <v>0</v>
      </c>
      <c r="I4467">
        <f>'CLZ Pr'!U4467</f>
        <v>0</v>
      </c>
    </row>
    <row r="4468" spans="1:9">
      <c r="A4468" s="13" t="str">
        <f>IF('CLZ Pr'!C4468 = "", "", 'CLZ Pr'!C4468)</f>
        <v/>
      </c>
      <c r="B4468">
        <f>'CLZ Pr'!O4468</f>
        <v>0</v>
      </c>
      <c r="C4468" s="14">
        <f>'CLZ Pr'!H4468</f>
        <v>0</v>
      </c>
      <c r="D4468">
        <f>'CLZ Pr'!W4468</f>
        <v>0</v>
      </c>
      <c r="E4468">
        <f>'CLZ Pr'!B4468</f>
        <v>0</v>
      </c>
      <c r="F4468">
        <f>'CLZ Pr'!N4468</f>
        <v>0</v>
      </c>
      <c r="G4468">
        <f>'CLZ Pr'!X4468</f>
        <v>0</v>
      </c>
      <c r="H4468">
        <f>'CLZ Pr'!E4468</f>
        <v>0</v>
      </c>
      <c r="I4468">
        <f>'CLZ Pr'!U4468</f>
        <v>0</v>
      </c>
    </row>
    <row r="4469" spans="1:9">
      <c r="A4469" s="13" t="str">
        <f>IF('CLZ Pr'!C4469 = "", "", 'CLZ Pr'!C4469)</f>
        <v/>
      </c>
      <c r="B4469">
        <f>'CLZ Pr'!O4469</f>
        <v>0</v>
      </c>
      <c r="C4469" s="14">
        <f>'CLZ Pr'!H4469</f>
        <v>0</v>
      </c>
      <c r="D4469">
        <f>'CLZ Pr'!W4469</f>
        <v>0</v>
      </c>
      <c r="E4469">
        <f>'CLZ Pr'!B4469</f>
        <v>0</v>
      </c>
      <c r="F4469">
        <f>'CLZ Pr'!N4469</f>
        <v>0</v>
      </c>
      <c r="G4469">
        <f>'CLZ Pr'!X4469</f>
        <v>0</v>
      </c>
      <c r="H4469">
        <f>'CLZ Pr'!E4469</f>
        <v>0</v>
      </c>
      <c r="I4469">
        <f>'CLZ Pr'!U4469</f>
        <v>0</v>
      </c>
    </row>
    <row r="4470" spans="1:9">
      <c r="A4470" s="13" t="str">
        <f>IF('CLZ Pr'!C4470 = "", "", 'CLZ Pr'!C4470)</f>
        <v/>
      </c>
      <c r="B4470">
        <f>'CLZ Pr'!O4470</f>
        <v>0</v>
      </c>
      <c r="C4470" s="14">
        <f>'CLZ Pr'!H4470</f>
        <v>0</v>
      </c>
      <c r="D4470">
        <f>'CLZ Pr'!W4470</f>
        <v>0</v>
      </c>
      <c r="E4470">
        <f>'CLZ Pr'!B4470</f>
        <v>0</v>
      </c>
      <c r="F4470">
        <f>'CLZ Pr'!N4470</f>
        <v>0</v>
      </c>
      <c r="G4470">
        <f>'CLZ Pr'!X4470</f>
        <v>0</v>
      </c>
      <c r="H4470">
        <f>'CLZ Pr'!E4470</f>
        <v>0</v>
      </c>
      <c r="I4470">
        <f>'CLZ Pr'!U4470</f>
        <v>0</v>
      </c>
    </row>
    <row r="4471" spans="1:9">
      <c r="A4471" s="13" t="str">
        <f>IF('CLZ Pr'!C4471 = "", "", 'CLZ Pr'!C4471)</f>
        <v/>
      </c>
      <c r="B4471">
        <f>'CLZ Pr'!O4471</f>
        <v>0</v>
      </c>
      <c r="C4471" s="14">
        <f>'CLZ Pr'!H4471</f>
        <v>0</v>
      </c>
      <c r="D4471">
        <f>'CLZ Pr'!W4471</f>
        <v>0</v>
      </c>
      <c r="E4471">
        <f>'CLZ Pr'!B4471</f>
        <v>0</v>
      </c>
      <c r="F4471">
        <f>'CLZ Pr'!N4471</f>
        <v>0</v>
      </c>
      <c r="G4471">
        <f>'CLZ Pr'!X4471</f>
        <v>0</v>
      </c>
      <c r="H4471">
        <f>'CLZ Pr'!E4471</f>
        <v>0</v>
      </c>
      <c r="I4471">
        <f>'CLZ Pr'!U4471</f>
        <v>0</v>
      </c>
    </row>
    <row r="4472" spans="1:9">
      <c r="A4472" s="13" t="str">
        <f>IF('CLZ Pr'!C4472 = "", "", 'CLZ Pr'!C4472)</f>
        <v/>
      </c>
      <c r="B4472">
        <f>'CLZ Pr'!O4472</f>
        <v>0</v>
      </c>
      <c r="C4472" s="14">
        <f>'CLZ Pr'!H4472</f>
        <v>0</v>
      </c>
      <c r="D4472">
        <f>'CLZ Pr'!W4472</f>
        <v>0</v>
      </c>
      <c r="E4472">
        <f>'CLZ Pr'!B4472</f>
        <v>0</v>
      </c>
      <c r="F4472">
        <f>'CLZ Pr'!N4472</f>
        <v>0</v>
      </c>
      <c r="G4472">
        <f>'CLZ Pr'!X4472</f>
        <v>0</v>
      </c>
      <c r="H4472">
        <f>'CLZ Pr'!E4472</f>
        <v>0</v>
      </c>
      <c r="I4472">
        <f>'CLZ Pr'!U4472</f>
        <v>0</v>
      </c>
    </row>
    <row r="4473" spans="1:9">
      <c r="A4473" s="13" t="str">
        <f>IF('CLZ Pr'!C4473 = "", "", 'CLZ Pr'!C4473)</f>
        <v/>
      </c>
      <c r="B4473">
        <f>'CLZ Pr'!O4473</f>
        <v>0</v>
      </c>
      <c r="C4473" s="14">
        <f>'CLZ Pr'!H4473</f>
        <v>0</v>
      </c>
      <c r="D4473">
        <f>'CLZ Pr'!W4473</f>
        <v>0</v>
      </c>
      <c r="E4473">
        <f>'CLZ Pr'!B4473</f>
        <v>0</v>
      </c>
      <c r="F4473">
        <f>'CLZ Pr'!N4473</f>
        <v>0</v>
      </c>
      <c r="G4473">
        <f>'CLZ Pr'!X4473</f>
        <v>0</v>
      </c>
      <c r="H4473">
        <f>'CLZ Pr'!E4473</f>
        <v>0</v>
      </c>
      <c r="I4473">
        <f>'CLZ Pr'!U4473</f>
        <v>0</v>
      </c>
    </row>
    <row r="4474" spans="1:9">
      <c r="A4474" s="13" t="str">
        <f>IF('CLZ Pr'!C4474 = "", "", 'CLZ Pr'!C4474)</f>
        <v/>
      </c>
      <c r="B4474">
        <f>'CLZ Pr'!O4474</f>
        <v>0</v>
      </c>
      <c r="C4474" s="14">
        <f>'CLZ Pr'!H4474</f>
        <v>0</v>
      </c>
      <c r="D4474">
        <f>'CLZ Pr'!W4474</f>
        <v>0</v>
      </c>
      <c r="E4474">
        <f>'CLZ Pr'!B4474</f>
        <v>0</v>
      </c>
      <c r="F4474">
        <f>'CLZ Pr'!N4474</f>
        <v>0</v>
      </c>
      <c r="G4474">
        <f>'CLZ Pr'!X4474</f>
        <v>0</v>
      </c>
      <c r="H4474">
        <f>'CLZ Pr'!E4474</f>
        <v>0</v>
      </c>
      <c r="I4474">
        <f>'CLZ Pr'!U4474</f>
        <v>0</v>
      </c>
    </row>
    <row r="4475" spans="1:9">
      <c r="A4475" s="13" t="str">
        <f>IF('CLZ Pr'!C4475 = "", "", 'CLZ Pr'!C4475)</f>
        <v/>
      </c>
      <c r="B4475">
        <f>'CLZ Pr'!O4475</f>
        <v>0</v>
      </c>
      <c r="C4475" s="14">
        <f>'CLZ Pr'!H4475</f>
        <v>0</v>
      </c>
      <c r="D4475">
        <f>'CLZ Pr'!W4475</f>
        <v>0</v>
      </c>
      <c r="E4475">
        <f>'CLZ Pr'!B4475</f>
        <v>0</v>
      </c>
      <c r="F4475">
        <f>'CLZ Pr'!N4475</f>
        <v>0</v>
      </c>
      <c r="G4475">
        <f>'CLZ Pr'!X4475</f>
        <v>0</v>
      </c>
      <c r="H4475">
        <f>'CLZ Pr'!E4475</f>
        <v>0</v>
      </c>
      <c r="I4475">
        <f>'CLZ Pr'!U4475</f>
        <v>0</v>
      </c>
    </row>
    <row r="4476" spans="1:9">
      <c r="A4476" s="13" t="str">
        <f>IF('CLZ Pr'!C4476 = "", "", 'CLZ Pr'!C4476)</f>
        <v/>
      </c>
      <c r="B4476">
        <f>'CLZ Pr'!O4476</f>
        <v>0</v>
      </c>
      <c r="C4476" s="14">
        <f>'CLZ Pr'!H4476</f>
        <v>0</v>
      </c>
      <c r="D4476">
        <f>'CLZ Pr'!W4476</f>
        <v>0</v>
      </c>
      <c r="E4476">
        <f>'CLZ Pr'!B4476</f>
        <v>0</v>
      </c>
      <c r="F4476">
        <f>'CLZ Pr'!N4476</f>
        <v>0</v>
      </c>
      <c r="G4476">
        <f>'CLZ Pr'!X4476</f>
        <v>0</v>
      </c>
      <c r="H4476">
        <f>'CLZ Pr'!E4476</f>
        <v>0</v>
      </c>
      <c r="I4476">
        <f>'CLZ Pr'!U4476</f>
        <v>0</v>
      </c>
    </row>
    <row r="4477" spans="1:9">
      <c r="A4477" s="13" t="str">
        <f>IF('CLZ Pr'!C4477 = "", "", 'CLZ Pr'!C4477)</f>
        <v/>
      </c>
      <c r="B4477">
        <f>'CLZ Pr'!O4477</f>
        <v>0</v>
      </c>
      <c r="C4477" s="14">
        <f>'CLZ Pr'!H4477</f>
        <v>0</v>
      </c>
      <c r="D4477">
        <f>'CLZ Pr'!W4477</f>
        <v>0</v>
      </c>
      <c r="E4477">
        <f>'CLZ Pr'!B4477</f>
        <v>0</v>
      </c>
      <c r="F4477">
        <f>'CLZ Pr'!N4477</f>
        <v>0</v>
      </c>
      <c r="G4477">
        <f>'CLZ Pr'!X4477</f>
        <v>0</v>
      </c>
      <c r="H4477">
        <f>'CLZ Pr'!E4477</f>
        <v>0</v>
      </c>
      <c r="I4477">
        <f>'CLZ Pr'!U4477</f>
        <v>0</v>
      </c>
    </row>
    <row r="4478" spans="1:9">
      <c r="A4478" s="13" t="str">
        <f>IF('CLZ Pr'!C4478 = "", "", 'CLZ Pr'!C4478)</f>
        <v/>
      </c>
      <c r="B4478">
        <f>'CLZ Pr'!O4478</f>
        <v>0</v>
      </c>
      <c r="C4478" s="14">
        <f>'CLZ Pr'!H4478</f>
        <v>0</v>
      </c>
      <c r="D4478">
        <f>'CLZ Pr'!W4478</f>
        <v>0</v>
      </c>
      <c r="E4478">
        <f>'CLZ Pr'!B4478</f>
        <v>0</v>
      </c>
      <c r="F4478">
        <f>'CLZ Pr'!N4478</f>
        <v>0</v>
      </c>
      <c r="G4478">
        <f>'CLZ Pr'!X4478</f>
        <v>0</v>
      </c>
      <c r="H4478">
        <f>'CLZ Pr'!E4478</f>
        <v>0</v>
      </c>
      <c r="I4478">
        <f>'CLZ Pr'!U4478</f>
        <v>0</v>
      </c>
    </row>
    <row r="4479" spans="1:9">
      <c r="A4479" s="13" t="str">
        <f>IF('CLZ Pr'!C4479 = "", "", 'CLZ Pr'!C4479)</f>
        <v/>
      </c>
      <c r="B4479">
        <f>'CLZ Pr'!O4479</f>
        <v>0</v>
      </c>
      <c r="C4479" s="14">
        <f>'CLZ Pr'!H4479</f>
        <v>0</v>
      </c>
      <c r="D4479">
        <f>'CLZ Pr'!W4479</f>
        <v>0</v>
      </c>
      <c r="E4479">
        <f>'CLZ Pr'!B4479</f>
        <v>0</v>
      </c>
      <c r="F4479">
        <f>'CLZ Pr'!N4479</f>
        <v>0</v>
      </c>
      <c r="G4479">
        <f>'CLZ Pr'!X4479</f>
        <v>0</v>
      </c>
      <c r="H4479">
        <f>'CLZ Pr'!E4479</f>
        <v>0</v>
      </c>
      <c r="I4479">
        <f>'CLZ Pr'!U4479</f>
        <v>0</v>
      </c>
    </row>
    <row r="4480" spans="1:9">
      <c r="A4480" s="13" t="str">
        <f>IF('CLZ Pr'!C4480 = "", "", 'CLZ Pr'!C4480)</f>
        <v/>
      </c>
      <c r="B4480">
        <f>'CLZ Pr'!O4480</f>
        <v>0</v>
      </c>
      <c r="C4480" s="14">
        <f>'CLZ Pr'!H4480</f>
        <v>0</v>
      </c>
      <c r="D4480">
        <f>'CLZ Pr'!W4480</f>
        <v>0</v>
      </c>
      <c r="E4480">
        <f>'CLZ Pr'!B4480</f>
        <v>0</v>
      </c>
      <c r="F4480">
        <f>'CLZ Pr'!N4480</f>
        <v>0</v>
      </c>
      <c r="G4480">
        <f>'CLZ Pr'!X4480</f>
        <v>0</v>
      </c>
      <c r="H4480">
        <f>'CLZ Pr'!E4480</f>
        <v>0</v>
      </c>
      <c r="I4480">
        <f>'CLZ Pr'!U4480</f>
        <v>0</v>
      </c>
    </row>
    <row r="4481" spans="1:9">
      <c r="A4481" s="13" t="str">
        <f>IF('CLZ Pr'!C4481 = "", "", 'CLZ Pr'!C4481)</f>
        <v/>
      </c>
      <c r="B4481">
        <f>'CLZ Pr'!O4481</f>
        <v>0</v>
      </c>
      <c r="C4481" s="14">
        <f>'CLZ Pr'!H4481</f>
        <v>0</v>
      </c>
      <c r="D4481">
        <f>'CLZ Pr'!W4481</f>
        <v>0</v>
      </c>
      <c r="E4481">
        <f>'CLZ Pr'!B4481</f>
        <v>0</v>
      </c>
      <c r="F4481">
        <f>'CLZ Pr'!N4481</f>
        <v>0</v>
      </c>
      <c r="G4481">
        <f>'CLZ Pr'!X4481</f>
        <v>0</v>
      </c>
      <c r="H4481">
        <f>'CLZ Pr'!E4481</f>
        <v>0</v>
      </c>
      <c r="I4481">
        <f>'CLZ Pr'!U4481</f>
        <v>0</v>
      </c>
    </row>
    <row r="4482" spans="1:9">
      <c r="A4482" s="13" t="str">
        <f>IF('CLZ Pr'!C4482 = "", "", 'CLZ Pr'!C4482)</f>
        <v/>
      </c>
      <c r="B4482">
        <f>'CLZ Pr'!O4482</f>
        <v>0</v>
      </c>
      <c r="C4482" s="14">
        <f>'CLZ Pr'!H4482</f>
        <v>0</v>
      </c>
      <c r="D4482">
        <f>'CLZ Pr'!W4482</f>
        <v>0</v>
      </c>
      <c r="E4482">
        <f>'CLZ Pr'!B4482</f>
        <v>0</v>
      </c>
      <c r="F4482">
        <f>'CLZ Pr'!N4482</f>
        <v>0</v>
      </c>
      <c r="G4482">
        <f>'CLZ Pr'!X4482</f>
        <v>0</v>
      </c>
      <c r="H4482">
        <f>'CLZ Pr'!E4482</f>
        <v>0</v>
      </c>
      <c r="I4482">
        <f>'CLZ Pr'!U4482</f>
        <v>0</v>
      </c>
    </row>
    <row r="4483" spans="1:9">
      <c r="A4483" s="13" t="str">
        <f>IF('CLZ Pr'!C4483 = "", "", 'CLZ Pr'!C4483)</f>
        <v/>
      </c>
      <c r="B4483">
        <f>'CLZ Pr'!O4483</f>
        <v>0</v>
      </c>
      <c r="C4483" s="14">
        <f>'CLZ Pr'!H4483</f>
        <v>0</v>
      </c>
      <c r="D4483">
        <f>'CLZ Pr'!W4483</f>
        <v>0</v>
      </c>
      <c r="E4483">
        <f>'CLZ Pr'!B4483</f>
        <v>0</v>
      </c>
      <c r="F4483">
        <f>'CLZ Pr'!N4483</f>
        <v>0</v>
      </c>
      <c r="G4483">
        <f>'CLZ Pr'!X4483</f>
        <v>0</v>
      </c>
      <c r="H4483">
        <f>'CLZ Pr'!E4483</f>
        <v>0</v>
      </c>
      <c r="I4483">
        <f>'CLZ Pr'!U4483</f>
        <v>0</v>
      </c>
    </row>
    <row r="4484" spans="1:9">
      <c r="A4484" s="13" t="str">
        <f>IF('CLZ Pr'!C4484 = "", "", 'CLZ Pr'!C4484)</f>
        <v/>
      </c>
      <c r="B4484">
        <f>'CLZ Pr'!O4484</f>
        <v>0</v>
      </c>
      <c r="C4484" s="14">
        <f>'CLZ Pr'!H4484</f>
        <v>0</v>
      </c>
      <c r="D4484">
        <f>'CLZ Pr'!W4484</f>
        <v>0</v>
      </c>
      <c r="E4484">
        <f>'CLZ Pr'!B4484</f>
        <v>0</v>
      </c>
      <c r="F4484">
        <f>'CLZ Pr'!N4484</f>
        <v>0</v>
      </c>
      <c r="G4484">
        <f>'CLZ Pr'!X4484</f>
        <v>0</v>
      </c>
      <c r="H4484">
        <f>'CLZ Pr'!E4484</f>
        <v>0</v>
      </c>
      <c r="I4484">
        <f>'CLZ Pr'!U4484</f>
        <v>0</v>
      </c>
    </row>
    <row r="4485" spans="1:9">
      <c r="A4485" s="13" t="str">
        <f>IF('CLZ Pr'!C4485 = "", "", 'CLZ Pr'!C4485)</f>
        <v/>
      </c>
      <c r="B4485">
        <f>'CLZ Pr'!O4485</f>
        <v>0</v>
      </c>
      <c r="C4485" s="14">
        <f>'CLZ Pr'!H4485</f>
        <v>0</v>
      </c>
      <c r="D4485">
        <f>'CLZ Pr'!W4485</f>
        <v>0</v>
      </c>
      <c r="E4485">
        <f>'CLZ Pr'!B4485</f>
        <v>0</v>
      </c>
      <c r="F4485">
        <f>'CLZ Pr'!N4485</f>
        <v>0</v>
      </c>
      <c r="G4485">
        <f>'CLZ Pr'!X4485</f>
        <v>0</v>
      </c>
      <c r="H4485">
        <f>'CLZ Pr'!E4485</f>
        <v>0</v>
      </c>
      <c r="I4485">
        <f>'CLZ Pr'!U4485</f>
        <v>0</v>
      </c>
    </row>
    <row r="4486" spans="1:9">
      <c r="A4486" s="13" t="str">
        <f>IF('CLZ Pr'!C4486 = "", "", 'CLZ Pr'!C4486)</f>
        <v/>
      </c>
      <c r="B4486">
        <f>'CLZ Pr'!O4486</f>
        <v>0</v>
      </c>
      <c r="C4486" s="14">
        <f>'CLZ Pr'!H4486</f>
        <v>0</v>
      </c>
      <c r="D4486">
        <f>'CLZ Pr'!W4486</f>
        <v>0</v>
      </c>
      <c r="E4486">
        <f>'CLZ Pr'!B4486</f>
        <v>0</v>
      </c>
      <c r="F4486">
        <f>'CLZ Pr'!N4486</f>
        <v>0</v>
      </c>
      <c r="G4486">
        <f>'CLZ Pr'!X4486</f>
        <v>0</v>
      </c>
      <c r="H4486">
        <f>'CLZ Pr'!E4486</f>
        <v>0</v>
      </c>
      <c r="I4486">
        <f>'CLZ Pr'!U4486</f>
        <v>0</v>
      </c>
    </row>
    <row r="4487" spans="1:9">
      <c r="A4487" s="13" t="str">
        <f>IF('CLZ Pr'!C4487 = "", "", 'CLZ Pr'!C4487)</f>
        <v/>
      </c>
      <c r="B4487">
        <f>'CLZ Pr'!O4487</f>
        <v>0</v>
      </c>
      <c r="C4487" s="14">
        <f>'CLZ Pr'!H4487</f>
        <v>0</v>
      </c>
      <c r="D4487">
        <f>'CLZ Pr'!W4487</f>
        <v>0</v>
      </c>
      <c r="E4487">
        <f>'CLZ Pr'!B4487</f>
        <v>0</v>
      </c>
      <c r="F4487">
        <f>'CLZ Pr'!N4487</f>
        <v>0</v>
      </c>
      <c r="G4487">
        <f>'CLZ Pr'!X4487</f>
        <v>0</v>
      </c>
      <c r="H4487">
        <f>'CLZ Pr'!E4487</f>
        <v>0</v>
      </c>
      <c r="I4487">
        <f>'CLZ Pr'!U4487</f>
        <v>0</v>
      </c>
    </row>
    <row r="4488" spans="1:9">
      <c r="A4488" s="13" t="str">
        <f>IF('CLZ Pr'!C4488 = "", "", 'CLZ Pr'!C4488)</f>
        <v/>
      </c>
      <c r="B4488">
        <f>'CLZ Pr'!O4488</f>
        <v>0</v>
      </c>
      <c r="C4488" s="14">
        <f>'CLZ Pr'!H4488</f>
        <v>0</v>
      </c>
      <c r="D4488">
        <f>'CLZ Pr'!W4488</f>
        <v>0</v>
      </c>
      <c r="E4488">
        <f>'CLZ Pr'!B4488</f>
        <v>0</v>
      </c>
      <c r="F4488">
        <f>'CLZ Pr'!N4488</f>
        <v>0</v>
      </c>
      <c r="G4488">
        <f>'CLZ Pr'!X4488</f>
        <v>0</v>
      </c>
      <c r="H4488">
        <f>'CLZ Pr'!E4488</f>
        <v>0</v>
      </c>
      <c r="I4488">
        <f>'CLZ Pr'!U4488</f>
        <v>0</v>
      </c>
    </row>
    <row r="4489" spans="1:9">
      <c r="A4489" s="13" t="str">
        <f>IF('CLZ Pr'!C4489 = "", "", 'CLZ Pr'!C4489)</f>
        <v/>
      </c>
      <c r="B4489">
        <f>'CLZ Pr'!O4489</f>
        <v>0</v>
      </c>
      <c r="C4489" s="14">
        <f>'CLZ Pr'!H4489</f>
        <v>0</v>
      </c>
      <c r="D4489">
        <f>'CLZ Pr'!W4489</f>
        <v>0</v>
      </c>
      <c r="E4489">
        <f>'CLZ Pr'!B4489</f>
        <v>0</v>
      </c>
      <c r="F4489">
        <f>'CLZ Pr'!N4489</f>
        <v>0</v>
      </c>
      <c r="G4489">
        <f>'CLZ Pr'!X4489</f>
        <v>0</v>
      </c>
      <c r="H4489">
        <f>'CLZ Pr'!E4489</f>
        <v>0</v>
      </c>
      <c r="I4489">
        <f>'CLZ Pr'!U4489</f>
        <v>0</v>
      </c>
    </row>
    <row r="4490" spans="1:9">
      <c r="A4490" s="13" t="str">
        <f>IF('CLZ Pr'!C4490 = "", "", 'CLZ Pr'!C4490)</f>
        <v/>
      </c>
      <c r="B4490">
        <f>'CLZ Pr'!O4490</f>
        <v>0</v>
      </c>
      <c r="C4490" s="14">
        <f>'CLZ Pr'!H4490</f>
        <v>0</v>
      </c>
      <c r="D4490">
        <f>'CLZ Pr'!W4490</f>
        <v>0</v>
      </c>
      <c r="E4490">
        <f>'CLZ Pr'!B4490</f>
        <v>0</v>
      </c>
      <c r="F4490">
        <f>'CLZ Pr'!N4490</f>
        <v>0</v>
      </c>
      <c r="G4490">
        <f>'CLZ Pr'!X4490</f>
        <v>0</v>
      </c>
      <c r="H4490">
        <f>'CLZ Pr'!E4490</f>
        <v>0</v>
      </c>
      <c r="I4490">
        <f>'CLZ Pr'!U4490</f>
        <v>0</v>
      </c>
    </row>
    <row r="4491" spans="1:9">
      <c r="A4491" s="13" t="str">
        <f>IF('CLZ Pr'!C4491 = "", "", 'CLZ Pr'!C4491)</f>
        <v/>
      </c>
      <c r="B4491">
        <f>'CLZ Pr'!O4491</f>
        <v>0</v>
      </c>
      <c r="C4491" s="14">
        <f>'CLZ Pr'!H4491</f>
        <v>0</v>
      </c>
      <c r="D4491">
        <f>'CLZ Pr'!W4491</f>
        <v>0</v>
      </c>
      <c r="E4491">
        <f>'CLZ Pr'!B4491</f>
        <v>0</v>
      </c>
      <c r="F4491">
        <f>'CLZ Pr'!N4491</f>
        <v>0</v>
      </c>
      <c r="G4491">
        <f>'CLZ Pr'!X4491</f>
        <v>0</v>
      </c>
      <c r="H4491">
        <f>'CLZ Pr'!E4491</f>
        <v>0</v>
      </c>
      <c r="I4491">
        <f>'CLZ Pr'!U4491</f>
        <v>0</v>
      </c>
    </row>
    <row r="4492" spans="1:9">
      <c r="A4492" s="13" t="str">
        <f>IF('CLZ Pr'!C4492 = "", "", 'CLZ Pr'!C4492)</f>
        <v/>
      </c>
      <c r="B4492">
        <f>'CLZ Pr'!O4492</f>
        <v>0</v>
      </c>
      <c r="C4492" s="14">
        <f>'CLZ Pr'!H4492</f>
        <v>0</v>
      </c>
      <c r="D4492">
        <f>'CLZ Pr'!W4492</f>
        <v>0</v>
      </c>
      <c r="E4492">
        <f>'CLZ Pr'!B4492</f>
        <v>0</v>
      </c>
      <c r="F4492">
        <f>'CLZ Pr'!N4492</f>
        <v>0</v>
      </c>
      <c r="G4492">
        <f>'CLZ Pr'!X4492</f>
        <v>0</v>
      </c>
      <c r="H4492">
        <f>'CLZ Pr'!E4492</f>
        <v>0</v>
      </c>
      <c r="I4492">
        <f>'CLZ Pr'!U4492</f>
        <v>0</v>
      </c>
    </row>
    <row r="4493" spans="1:9">
      <c r="A4493" s="13" t="str">
        <f>IF('CLZ Pr'!C4493 = "", "", 'CLZ Pr'!C4493)</f>
        <v/>
      </c>
      <c r="B4493">
        <f>'CLZ Pr'!O4493</f>
        <v>0</v>
      </c>
      <c r="C4493" s="14">
        <f>'CLZ Pr'!H4493</f>
        <v>0</v>
      </c>
      <c r="D4493">
        <f>'CLZ Pr'!W4493</f>
        <v>0</v>
      </c>
      <c r="E4493">
        <f>'CLZ Pr'!B4493</f>
        <v>0</v>
      </c>
      <c r="F4493">
        <f>'CLZ Pr'!N4493</f>
        <v>0</v>
      </c>
      <c r="G4493">
        <f>'CLZ Pr'!X4493</f>
        <v>0</v>
      </c>
      <c r="H4493">
        <f>'CLZ Pr'!E4493</f>
        <v>0</v>
      </c>
      <c r="I4493">
        <f>'CLZ Pr'!U4493</f>
        <v>0</v>
      </c>
    </row>
    <row r="4494" spans="1:9">
      <c r="A4494" s="13" t="str">
        <f>IF('CLZ Pr'!C4494 = "", "", 'CLZ Pr'!C4494)</f>
        <v/>
      </c>
      <c r="B4494">
        <f>'CLZ Pr'!O4494</f>
        <v>0</v>
      </c>
      <c r="C4494" s="14">
        <f>'CLZ Pr'!H4494</f>
        <v>0</v>
      </c>
      <c r="D4494">
        <f>'CLZ Pr'!W4494</f>
        <v>0</v>
      </c>
      <c r="E4494">
        <f>'CLZ Pr'!B4494</f>
        <v>0</v>
      </c>
      <c r="F4494">
        <f>'CLZ Pr'!N4494</f>
        <v>0</v>
      </c>
      <c r="G4494">
        <f>'CLZ Pr'!X4494</f>
        <v>0</v>
      </c>
      <c r="H4494">
        <f>'CLZ Pr'!E4494</f>
        <v>0</v>
      </c>
      <c r="I4494">
        <f>'CLZ Pr'!U4494</f>
        <v>0</v>
      </c>
    </row>
    <row r="4495" spans="1:9">
      <c r="A4495" s="13" t="str">
        <f>IF('CLZ Pr'!C4495 = "", "", 'CLZ Pr'!C4495)</f>
        <v/>
      </c>
      <c r="B4495">
        <f>'CLZ Pr'!O4495</f>
        <v>0</v>
      </c>
      <c r="C4495" s="14">
        <f>'CLZ Pr'!H4495</f>
        <v>0</v>
      </c>
      <c r="D4495">
        <f>'CLZ Pr'!W4495</f>
        <v>0</v>
      </c>
      <c r="E4495">
        <f>'CLZ Pr'!B4495</f>
        <v>0</v>
      </c>
      <c r="F4495">
        <f>'CLZ Pr'!N4495</f>
        <v>0</v>
      </c>
      <c r="G4495">
        <f>'CLZ Pr'!X4495</f>
        <v>0</v>
      </c>
      <c r="H4495">
        <f>'CLZ Pr'!E4495</f>
        <v>0</v>
      </c>
      <c r="I4495">
        <f>'CLZ Pr'!U4495</f>
        <v>0</v>
      </c>
    </row>
    <row r="4496" spans="1:9">
      <c r="A4496" s="13" t="str">
        <f>IF('CLZ Pr'!C4496 = "", "", 'CLZ Pr'!C4496)</f>
        <v/>
      </c>
      <c r="B4496">
        <f>'CLZ Pr'!O4496</f>
        <v>0</v>
      </c>
      <c r="C4496" s="14">
        <f>'CLZ Pr'!H4496</f>
        <v>0</v>
      </c>
      <c r="D4496">
        <f>'CLZ Pr'!W4496</f>
        <v>0</v>
      </c>
      <c r="E4496">
        <f>'CLZ Pr'!B4496</f>
        <v>0</v>
      </c>
      <c r="F4496">
        <f>'CLZ Pr'!N4496</f>
        <v>0</v>
      </c>
      <c r="G4496">
        <f>'CLZ Pr'!X4496</f>
        <v>0</v>
      </c>
      <c r="H4496">
        <f>'CLZ Pr'!E4496</f>
        <v>0</v>
      </c>
      <c r="I4496">
        <f>'CLZ Pr'!U4496</f>
        <v>0</v>
      </c>
    </row>
    <row r="4497" spans="1:9">
      <c r="A4497" s="13" t="str">
        <f>IF('CLZ Pr'!C4497 = "", "", 'CLZ Pr'!C4497)</f>
        <v/>
      </c>
      <c r="B4497">
        <f>'CLZ Pr'!O4497</f>
        <v>0</v>
      </c>
      <c r="C4497" s="14">
        <f>'CLZ Pr'!H4497</f>
        <v>0</v>
      </c>
      <c r="D4497">
        <f>'CLZ Pr'!W4497</f>
        <v>0</v>
      </c>
      <c r="E4497">
        <f>'CLZ Pr'!B4497</f>
        <v>0</v>
      </c>
      <c r="F4497">
        <f>'CLZ Pr'!N4497</f>
        <v>0</v>
      </c>
      <c r="G4497">
        <f>'CLZ Pr'!X4497</f>
        <v>0</v>
      </c>
      <c r="H4497">
        <f>'CLZ Pr'!E4497</f>
        <v>0</v>
      </c>
      <c r="I4497">
        <f>'CLZ Pr'!U4497</f>
        <v>0</v>
      </c>
    </row>
    <row r="4498" spans="1:9">
      <c r="A4498" s="13" t="str">
        <f>IF('CLZ Pr'!C4498 = "", "", 'CLZ Pr'!C4498)</f>
        <v/>
      </c>
      <c r="B4498">
        <f>'CLZ Pr'!O4498</f>
        <v>0</v>
      </c>
      <c r="C4498" s="14">
        <f>'CLZ Pr'!H4498</f>
        <v>0</v>
      </c>
      <c r="D4498">
        <f>'CLZ Pr'!W4498</f>
        <v>0</v>
      </c>
      <c r="E4498">
        <f>'CLZ Pr'!B4498</f>
        <v>0</v>
      </c>
      <c r="F4498">
        <f>'CLZ Pr'!N4498</f>
        <v>0</v>
      </c>
      <c r="G4498">
        <f>'CLZ Pr'!X4498</f>
        <v>0</v>
      </c>
      <c r="H4498">
        <f>'CLZ Pr'!E4498</f>
        <v>0</v>
      </c>
      <c r="I4498">
        <f>'CLZ Pr'!U4498</f>
        <v>0</v>
      </c>
    </row>
    <row r="4499" spans="1:9">
      <c r="A4499" s="13" t="str">
        <f>IF('CLZ Pr'!C4499 = "", "", 'CLZ Pr'!C4499)</f>
        <v/>
      </c>
      <c r="B4499">
        <f>'CLZ Pr'!O4499</f>
        <v>0</v>
      </c>
      <c r="C4499" s="14">
        <f>'CLZ Pr'!H4499</f>
        <v>0</v>
      </c>
      <c r="D4499">
        <f>'CLZ Pr'!W4499</f>
        <v>0</v>
      </c>
      <c r="E4499">
        <f>'CLZ Pr'!B4499</f>
        <v>0</v>
      </c>
      <c r="F4499">
        <f>'CLZ Pr'!N4499</f>
        <v>0</v>
      </c>
      <c r="G4499">
        <f>'CLZ Pr'!X4499</f>
        <v>0</v>
      </c>
      <c r="H4499">
        <f>'CLZ Pr'!E4499</f>
        <v>0</v>
      </c>
      <c r="I4499">
        <f>'CLZ Pr'!U4499</f>
        <v>0</v>
      </c>
    </row>
    <row r="4500" spans="1:9">
      <c r="A4500" s="13" t="str">
        <f>IF('CLZ Pr'!C4500 = "", "", 'CLZ Pr'!C4500)</f>
        <v/>
      </c>
      <c r="B4500">
        <f>'CLZ Pr'!O4500</f>
        <v>0</v>
      </c>
      <c r="C4500" s="14">
        <f>'CLZ Pr'!H4500</f>
        <v>0</v>
      </c>
      <c r="D4500">
        <f>'CLZ Pr'!W4500</f>
        <v>0</v>
      </c>
      <c r="E4500">
        <f>'CLZ Pr'!B4500</f>
        <v>0</v>
      </c>
      <c r="F4500">
        <f>'CLZ Pr'!N4500</f>
        <v>0</v>
      </c>
      <c r="G4500">
        <f>'CLZ Pr'!X4500</f>
        <v>0</v>
      </c>
      <c r="H4500">
        <f>'CLZ Pr'!E4500</f>
        <v>0</v>
      </c>
      <c r="I4500">
        <f>'CLZ Pr'!U4500</f>
        <v>0</v>
      </c>
    </row>
    <row r="4501" spans="1:9">
      <c r="A4501" s="13" t="str">
        <f>IF('CLZ Pr'!C4501 = "", "", 'CLZ Pr'!C4501)</f>
        <v/>
      </c>
      <c r="B4501">
        <f>'CLZ Pr'!O4501</f>
        <v>0</v>
      </c>
      <c r="C4501" s="14">
        <f>'CLZ Pr'!H4501</f>
        <v>0</v>
      </c>
      <c r="D4501">
        <f>'CLZ Pr'!W4501</f>
        <v>0</v>
      </c>
      <c r="E4501">
        <f>'CLZ Pr'!B4501</f>
        <v>0</v>
      </c>
      <c r="F4501">
        <f>'CLZ Pr'!N4501</f>
        <v>0</v>
      </c>
      <c r="G4501">
        <f>'CLZ Pr'!X4501</f>
        <v>0</v>
      </c>
      <c r="H4501">
        <f>'CLZ Pr'!E4501</f>
        <v>0</v>
      </c>
      <c r="I4501">
        <f>'CLZ Pr'!U4501</f>
        <v>0</v>
      </c>
    </row>
    <row r="4502" spans="1:9">
      <c r="A4502" s="13" t="str">
        <f>IF('CLZ Pr'!C4502 = "", "", 'CLZ Pr'!C4502)</f>
        <v/>
      </c>
      <c r="B4502">
        <f>'CLZ Pr'!O4502</f>
        <v>0</v>
      </c>
      <c r="C4502" s="14">
        <f>'CLZ Pr'!H4502</f>
        <v>0</v>
      </c>
      <c r="D4502">
        <f>'CLZ Pr'!W4502</f>
        <v>0</v>
      </c>
      <c r="E4502">
        <f>'CLZ Pr'!B4502</f>
        <v>0</v>
      </c>
      <c r="F4502">
        <f>'CLZ Pr'!N4502</f>
        <v>0</v>
      </c>
      <c r="G4502">
        <f>'CLZ Pr'!X4502</f>
        <v>0</v>
      </c>
      <c r="H4502">
        <f>'CLZ Pr'!E4502</f>
        <v>0</v>
      </c>
      <c r="I4502">
        <f>'CLZ Pr'!U4502</f>
        <v>0</v>
      </c>
    </row>
    <row r="4503" spans="1:9">
      <c r="A4503" s="13" t="str">
        <f>IF('CLZ Pr'!C4503 = "", "", 'CLZ Pr'!C4503)</f>
        <v/>
      </c>
      <c r="B4503">
        <f>'CLZ Pr'!O4503</f>
        <v>0</v>
      </c>
      <c r="C4503" s="14">
        <f>'CLZ Pr'!H4503</f>
        <v>0</v>
      </c>
      <c r="D4503">
        <f>'CLZ Pr'!W4503</f>
        <v>0</v>
      </c>
      <c r="E4503">
        <f>'CLZ Pr'!B4503</f>
        <v>0</v>
      </c>
      <c r="F4503">
        <f>'CLZ Pr'!N4503</f>
        <v>0</v>
      </c>
      <c r="G4503">
        <f>'CLZ Pr'!X4503</f>
        <v>0</v>
      </c>
      <c r="H4503">
        <f>'CLZ Pr'!E4503</f>
        <v>0</v>
      </c>
      <c r="I4503">
        <f>'CLZ Pr'!U4503</f>
        <v>0</v>
      </c>
    </row>
    <row r="4504" spans="1:9">
      <c r="A4504" s="13" t="str">
        <f>IF('CLZ Pr'!C4504 = "", "", 'CLZ Pr'!C4504)</f>
        <v/>
      </c>
      <c r="B4504">
        <f>'CLZ Pr'!O4504</f>
        <v>0</v>
      </c>
      <c r="C4504" s="14">
        <f>'CLZ Pr'!H4504</f>
        <v>0</v>
      </c>
      <c r="D4504">
        <f>'CLZ Pr'!W4504</f>
        <v>0</v>
      </c>
      <c r="E4504">
        <f>'CLZ Pr'!B4504</f>
        <v>0</v>
      </c>
      <c r="F4504">
        <f>'CLZ Pr'!N4504</f>
        <v>0</v>
      </c>
      <c r="G4504">
        <f>'CLZ Pr'!X4504</f>
        <v>0</v>
      </c>
      <c r="H4504">
        <f>'CLZ Pr'!E4504</f>
        <v>0</v>
      </c>
      <c r="I4504">
        <f>'CLZ Pr'!U4504</f>
        <v>0</v>
      </c>
    </row>
    <row r="4505" spans="1:9">
      <c r="A4505" s="13" t="str">
        <f>IF('CLZ Pr'!C4505 = "", "", 'CLZ Pr'!C4505)</f>
        <v/>
      </c>
      <c r="B4505">
        <f>'CLZ Pr'!O4505</f>
        <v>0</v>
      </c>
      <c r="C4505" s="14">
        <f>'CLZ Pr'!H4505</f>
        <v>0</v>
      </c>
      <c r="D4505">
        <f>'CLZ Pr'!W4505</f>
        <v>0</v>
      </c>
      <c r="E4505">
        <f>'CLZ Pr'!B4505</f>
        <v>0</v>
      </c>
      <c r="F4505">
        <f>'CLZ Pr'!N4505</f>
        <v>0</v>
      </c>
      <c r="G4505">
        <f>'CLZ Pr'!X4505</f>
        <v>0</v>
      </c>
      <c r="H4505">
        <f>'CLZ Pr'!E4505</f>
        <v>0</v>
      </c>
      <c r="I4505">
        <f>'CLZ Pr'!U4505</f>
        <v>0</v>
      </c>
    </row>
    <row r="4506" spans="1:9">
      <c r="A4506" s="13" t="str">
        <f>IF('CLZ Pr'!C4506 = "", "", 'CLZ Pr'!C4506)</f>
        <v/>
      </c>
      <c r="B4506">
        <f>'CLZ Pr'!O4506</f>
        <v>0</v>
      </c>
      <c r="C4506" s="14">
        <f>'CLZ Pr'!H4506</f>
        <v>0</v>
      </c>
      <c r="D4506">
        <f>'CLZ Pr'!W4506</f>
        <v>0</v>
      </c>
      <c r="E4506">
        <f>'CLZ Pr'!B4506</f>
        <v>0</v>
      </c>
      <c r="F4506">
        <f>'CLZ Pr'!N4506</f>
        <v>0</v>
      </c>
      <c r="G4506">
        <f>'CLZ Pr'!X4506</f>
        <v>0</v>
      </c>
      <c r="H4506">
        <f>'CLZ Pr'!E4506</f>
        <v>0</v>
      </c>
      <c r="I4506">
        <f>'CLZ Pr'!U4506</f>
        <v>0</v>
      </c>
    </row>
    <row r="4507" spans="1:9">
      <c r="A4507" s="13" t="str">
        <f>IF('CLZ Pr'!C4507 = "", "", 'CLZ Pr'!C4507)</f>
        <v/>
      </c>
      <c r="B4507">
        <f>'CLZ Pr'!O4507</f>
        <v>0</v>
      </c>
      <c r="C4507" s="14">
        <f>'CLZ Pr'!H4507</f>
        <v>0</v>
      </c>
      <c r="D4507">
        <f>'CLZ Pr'!W4507</f>
        <v>0</v>
      </c>
      <c r="E4507">
        <f>'CLZ Pr'!B4507</f>
        <v>0</v>
      </c>
      <c r="F4507">
        <f>'CLZ Pr'!N4507</f>
        <v>0</v>
      </c>
      <c r="G4507">
        <f>'CLZ Pr'!X4507</f>
        <v>0</v>
      </c>
      <c r="H4507">
        <f>'CLZ Pr'!E4507</f>
        <v>0</v>
      </c>
      <c r="I4507">
        <f>'CLZ Pr'!U4507</f>
        <v>0</v>
      </c>
    </row>
    <row r="4508" spans="1:9">
      <c r="A4508" s="13" t="str">
        <f>IF('CLZ Pr'!C4508 = "", "", 'CLZ Pr'!C4508)</f>
        <v/>
      </c>
      <c r="B4508">
        <f>'CLZ Pr'!O4508</f>
        <v>0</v>
      </c>
      <c r="C4508" s="14">
        <f>'CLZ Pr'!H4508</f>
        <v>0</v>
      </c>
      <c r="D4508">
        <f>'CLZ Pr'!W4508</f>
        <v>0</v>
      </c>
      <c r="E4508">
        <f>'CLZ Pr'!B4508</f>
        <v>0</v>
      </c>
      <c r="F4508">
        <f>'CLZ Pr'!N4508</f>
        <v>0</v>
      </c>
      <c r="G4508">
        <f>'CLZ Pr'!X4508</f>
        <v>0</v>
      </c>
      <c r="H4508">
        <f>'CLZ Pr'!E4508</f>
        <v>0</v>
      </c>
      <c r="I4508">
        <f>'CLZ Pr'!U4508</f>
        <v>0</v>
      </c>
    </row>
    <row r="4509" spans="1:9">
      <c r="A4509" s="13" t="str">
        <f>IF('CLZ Pr'!C4509 = "", "", 'CLZ Pr'!C4509)</f>
        <v/>
      </c>
      <c r="B4509">
        <f>'CLZ Pr'!O4509</f>
        <v>0</v>
      </c>
      <c r="C4509" s="14">
        <f>'CLZ Pr'!H4509</f>
        <v>0</v>
      </c>
      <c r="D4509">
        <f>'CLZ Pr'!W4509</f>
        <v>0</v>
      </c>
      <c r="E4509">
        <f>'CLZ Pr'!B4509</f>
        <v>0</v>
      </c>
      <c r="F4509">
        <f>'CLZ Pr'!N4509</f>
        <v>0</v>
      </c>
      <c r="G4509">
        <f>'CLZ Pr'!X4509</f>
        <v>0</v>
      </c>
      <c r="H4509">
        <f>'CLZ Pr'!E4509</f>
        <v>0</v>
      </c>
      <c r="I4509">
        <f>'CLZ Pr'!U4509</f>
        <v>0</v>
      </c>
    </row>
    <row r="4510" spans="1:9">
      <c r="A4510" s="13" t="str">
        <f>IF('CLZ Pr'!C4510 = "", "", 'CLZ Pr'!C4510)</f>
        <v/>
      </c>
      <c r="B4510">
        <f>'CLZ Pr'!O4510</f>
        <v>0</v>
      </c>
      <c r="C4510" s="14">
        <f>'CLZ Pr'!H4510</f>
        <v>0</v>
      </c>
      <c r="D4510">
        <f>'CLZ Pr'!W4510</f>
        <v>0</v>
      </c>
      <c r="E4510">
        <f>'CLZ Pr'!B4510</f>
        <v>0</v>
      </c>
      <c r="F4510">
        <f>'CLZ Pr'!N4510</f>
        <v>0</v>
      </c>
      <c r="G4510">
        <f>'CLZ Pr'!X4510</f>
        <v>0</v>
      </c>
      <c r="H4510">
        <f>'CLZ Pr'!E4510</f>
        <v>0</v>
      </c>
      <c r="I4510">
        <f>'CLZ Pr'!U4510</f>
        <v>0</v>
      </c>
    </row>
    <row r="4511" spans="1:9">
      <c r="A4511" s="13" t="str">
        <f>IF('CLZ Pr'!C4511 = "", "", 'CLZ Pr'!C4511)</f>
        <v/>
      </c>
      <c r="B4511">
        <f>'CLZ Pr'!O4511</f>
        <v>0</v>
      </c>
      <c r="C4511" s="14">
        <f>'CLZ Pr'!H4511</f>
        <v>0</v>
      </c>
      <c r="D4511">
        <f>'CLZ Pr'!W4511</f>
        <v>0</v>
      </c>
      <c r="E4511">
        <f>'CLZ Pr'!B4511</f>
        <v>0</v>
      </c>
      <c r="F4511">
        <f>'CLZ Pr'!N4511</f>
        <v>0</v>
      </c>
      <c r="G4511">
        <f>'CLZ Pr'!X4511</f>
        <v>0</v>
      </c>
      <c r="H4511">
        <f>'CLZ Pr'!E4511</f>
        <v>0</v>
      </c>
      <c r="I4511">
        <f>'CLZ Pr'!U4511</f>
        <v>0</v>
      </c>
    </row>
    <row r="4512" spans="1:9">
      <c r="A4512" s="13" t="str">
        <f>IF('CLZ Pr'!C4512 = "", "", 'CLZ Pr'!C4512)</f>
        <v/>
      </c>
      <c r="B4512">
        <f>'CLZ Pr'!O4512</f>
        <v>0</v>
      </c>
      <c r="C4512" s="14">
        <f>'CLZ Pr'!H4512</f>
        <v>0</v>
      </c>
      <c r="D4512">
        <f>'CLZ Pr'!W4512</f>
        <v>0</v>
      </c>
      <c r="E4512">
        <f>'CLZ Pr'!B4512</f>
        <v>0</v>
      </c>
      <c r="F4512">
        <f>'CLZ Pr'!N4512</f>
        <v>0</v>
      </c>
      <c r="G4512">
        <f>'CLZ Pr'!X4512</f>
        <v>0</v>
      </c>
      <c r="H4512">
        <f>'CLZ Pr'!E4512</f>
        <v>0</v>
      </c>
      <c r="I4512">
        <f>'CLZ Pr'!U4512</f>
        <v>0</v>
      </c>
    </row>
    <row r="4513" spans="1:9">
      <c r="A4513" s="13" t="str">
        <f>IF('CLZ Pr'!C4513 = "", "", 'CLZ Pr'!C4513)</f>
        <v/>
      </c>
      <c r="B4513">
        <f>'CLZ Pr'!O4513</f>
        <v>0</v>
      </c>
      <c r="C4513" s="14">
        <f>'CLZ Pr'!H4513</f>
        <v>0</v>
      </c>
      <c r="D4513">
        <f>'CLZ Pr'!W4513</f>
        <v>0</v>
      </c>
      <c r="E4513">
        <f>'CLZ Pr'!B4513</f>
        <v>0</v>
      </c>
      <c r="F4513">
        <f>'CLZ Pr'!N4513</f>
        <v>0</v>
      </c>
      <c r="G4513">
        <f>'CLZ Pr'!X4513</f>
        <v>0</v>
      </c>
      <c r="H4513">
        <f>'CLZ Pr'!E4513</f>
        <v>0</v>
      </c>
      <c r="I4513">
        <f>'CLZ Pr'!U4513</f>
        <v>0</v>
      </c>
    </row>
    <row r="4514" spans="1:9">
      <c r="A4514" s="13" t="str">
        <f>IF('CLZ Pr'!C4514 = "", "", 'CLZ Pr'!C4514)</f>
        <v/>
      </c>
      <c r="B4514">
        <f>'CLZ Pr'!O4514</f>
        <v>0</v>
      </c>
      <c r="C4514" s="14">
        <f>'CLZ Pr'!H4514</f>
        <v>0</v>
      </c>
      <c r="D4514">
        <f>'CLZ Pr'!W4514</f>
        <v>0</v>
      </c>
      <c r="E4514">
        <f>'CLZ Pr'!B4514</f>
        <v>0</v>
      </c>
      <c r="F4514">
        <f>'CLZ Pr'!N4514</f>
        <v>0</v>
      </c>
      <c r="G4514">
        <f>'CLZ Pr'!X4514</f>
        <v>0</v>
      </c>
      <c r="H4514">
        <f>'CLZ Pr'!E4514</f>
        <v>0</v>
      </c>
      <c r="I4514">
        <f>'CLZ Pr'!U4514</f>
        <v>0</v>
      </c>
    </row>
    <row r="4515" spans="1:9">
      <c r="A4515" s="13" t="str">
        <f>IF('CLZ Pr'!C4515 = "", "", 'CLZ Pr'!C4515)</f>
        <v/>
      </c>
      <c r="B4515">
        <f>'CLZ Pr'!O4515</f>
        <v>0</v>
      </c>
      <c r="C4515" s="14">
        <f>'CLZ Pr'!H4515</f>
        <v>0</v>
      </c>
      <c r="D4515">
        <f>'CLZ Pr'!W4515</f>
        <v>0</v>
      </c>
      <c r="E4515">
        <f>'CLZ Pr'!B4515</f>
        <v>0</v>
      </c>
      <c r="F4515">
        <f>'CLZ Pr'!N4515</f>
        <v>0</v>
      </c>
      <c r="G4515">
        <f>'CLZ Pr'!X4515</f>
        <v>0</v>
      </c>
      <c r="H4515">
        <f>'CLZ Pr'!E4515</f>
        <v>0</v>
      </c>
      <c r="I4515">
        <f>'CLZ Pr'!U4515</f>
        <v>0</v>
      </c>
    </row>
    <row r="4516" spans="1:9">
      <c r="A4516" s="13" t="str">
        <f>IF('CLZ Pr'!C4516 = "", "", 'CLZ Pr'!C4516)</f>
        <v/>
      </c>
      <c r="B4516">
        <f>'CLZ Pr'!O4516</f>
        <v>0</v>
      </c>
      <c r="C4516" s="14">
        <f>'CLZ Pr'!H4516</f>
        <v>0</v>
      </c>
      <c r="D4516">
        <f>'CLZ Pr'!W4516</f>
        <v>0</v>
      </c>
      <c r="E4516">
        <f>'CLZ Pr'!B4516</f>
        <v>0</v>
      </c>
      <c r="F4516">
        <f>'CLZ Pr'!N4516</f>
        <v>0</v>
      </c>
      <c r="G4516">
        <f>'CLZ Pr'!X4516</f>
        <v>0</v>
      </c>
      <c r="H4516">
        <f>'CLZ Pr'!E4516</f>
        <v>0</v>
      </c>
      <c r="I4516">
        <f>'CLZ Pr'!U4516</f>
        <v>0</v>
      </c>
    </row>
    <row r="4517" spans="1:9">
      <c r="A4517" s="13" t="str">
        <f>IF('CLZ Pr'!C4517 = "", "", 'CLZ Pr'!C4517)</f>
        <v/>
      </c>
      <c r="B4517">
        <f>'CLZ Pr'!O4517</f>
        <v>0</v>
      </c>
      <c r="C4517" s="14">
        <f>'CLZ Pr'!H4517</f>
        <v>0</v>
      </c>
      <c r="D4517">
        <f>'CLZ Pr'!W4517</f>
        <v>0</v>
      </c>
      <c r="E4517">
        <f>'CLZ Pr'!B4517</f>
        <v>0</v>
      </c>
      <c r="F4517">
        <f>'CLZ Pr'!N4517</f>
        <v>0</v>
      </c>
      <c r="G4517">
        <f>'CLZ Pr'!X4517</f>
        <v>0</v>
      </c>
      <c r="H4517">
        <f>'CLZ Pr'!E4517</f>
        <v>0</v>
      </c>
      <c r="I4517">
        <f>'CLZ Pr'!U4517</f>
        <v>0</v>
      </c>
    </row>
    <row r="4518" spans="1:9">
      <c r="A4518" s="13" t="str">
        <f>IF('CLZ Pr'!C4518 = "", "", 'CLZ Pr'!C4518)</f>
        <v/>
      </c>
      <c r="B4518">
        <f>'CLZ Pr'!O4518</f>
        <v>0</v>
      </c>
      <c r="C4518" s="14">
        <f>'CLZ Pr'!H4518</f>
        <v>0</v>
      </c>
      <c r="D4518">
        <f>'CLZ Pr'!W4518</f>
        <v>0</v>
      </c>
      <c r="E4518">
        <f>'CLZ Pr'!B4518</f>
        <v>0</v>
      </c>
      <c r="F4518">
        <f>'CLZ Pr'!N4518</f>
        <v>0</v>
      </c>
      <c r="G4518">
        <f>'CLZ Pr'!X4518</f>
        <v>0</v>
      </c>
      <c r="H4518">
        <f>'CLZ Pr'!E4518</f>
        <v>0</v>
      </c>
      <c r="I4518">
        <f>'CLZ Pr'!U4518</f>
        <v>0</v>
      </c>
    </row>
    <row r="4519" spans="1:9">
      <c r="A4519" s="13" t="str">
        <f>IF('CLZ Pr'!C4519 = "", "", 'CLZ Pr'!C4519)</f>
        <v/>
      </c>
      <c r="B4519">
        <f>'CLZ Pr'!O4519</f>
        <v>0</v>
      </c>
      <c r="C4519" s="14">
        <f>'CLZ Pr'!H4519</f>
        <v>0</v>
      </c>
      <c r="D4519">
        <f>'CLZ Pr'!W4519</f>
        <v>0</v>
      </c>
      <c r="E4519">
        <f>'CLZ Pr'!B4519</f>
        <v>0</v>
      </c>
      <c r="F4519">
        <f>'CLZ Pr'!N4519</f>
        <v>0</v>
      </c>
      <c r="G4519">
        <f>'CLZ Pr'!X4519</f>
        <v>0</v>
      </c>
      <c r="H4519">
        <f>'CLZ Pr'!E4519</f>
        <v>0</v>
      </c>
      <c r="I4519">
        <f>'CLZ Pr'!U4519</f>
        <v>0</v>
      </c>
    </row>
    <row r="4520" spans="1:9">
      <c r="A4520" s="13" t="str">
        <f>IF('CLZ Pr'!C4520 = "", "", 'CLZ Pr'!C4520)</f>
        <v/>
      </c>
      <c r="B4520">
        <f>'CLZ Pr'!O4520</f>
        <v>0</v>
      </c>
      <c r="C4520" s="14">
        <f>'CLZ Pr'!H4520</f>
        <v>0</v>
      </c>
      <c r="D4520">
        <f>'CLZ Pr'!W4520</f>
        <v>0</v>
      </c>
      <c r="E4520">
        <f>'CLZ Pr'!B4520</f>
        <v>0</v>
      </c>
      <c r="F4520">
        <f>'CLZ Pr'!N4520</f>
        <v>0</v>
      </c>
      <c r="G4520">
        <f>'CLZ Pr'!X4520</f>
        <v>0</v>
      </c>
      <c r="H4520">
        <f>'CLZ Pr'!E4520</f>
        <v>0</v>
      </c>
      <c r="I4520">
        <f>'CLZ Pr'!U4520</f>
        <v>0</v>
      </c>
    </row>
    <row r="4521" spans="1:9">
      <c r="A4521" s="13" t="str">
        <f>IF('CLZ Pr'!C4521 = "", "", 'CLZ Pr'!C4521)</f>
        <v/>
      </c>
      <c r="B4521">
        <f>'CLZ Pr'!O4521</f>
        <v>0</v>
      </c>
      <c r="C4521" s="14">
        <f>'CLZ Pr'!H4521</f>
        <v>0</v>
      </c>
      <c r="D4521">
        <f>'CLZ Pr'!W4521</f>
        <v>0</v>
      </c>
      <c r="E4521">
        <f>'CLZ Pr'!B4521</f>
        <v>0</v>
      </c>
      <c r="F4521">
        <f>'CLZ Pr'!N4521</f>
        <v>0</v>
      </c>
      <c r="G4521">
        <f>'CLZ Pr'!X4521</f>
        <v>0</v>
      </c>
      <c r="H4521">
        <f>'CLZ Pr'!E4521</f>
        <v>0</v>
      </c>
      <c r="I4521">
        <f>'CLZ Pr'!U4521</f>
        <v>0</v>
      </c>
    </row>
    <row r="4522" spans="1:9">
      <c r="A4522" s="13" t="str">
        <f>IF('CLZ Pr'!C4522 = "", "", 'CLZ Pr'!C4522)</f>
        <v/>
      </c>
      <c r="B4522">
        <f>'CLZ Pr'!O4522</f>
        <v>0</v>
      </c>
      <c r="C4522" s="14">
        <f>'CLZ Pr'!H4522</f>
        <v>0</v>
      </c>
      <c r="D4522">
        <f>'CLZ Pr'!W4522</f>
        <v>0</v>
      </c>
      <c r="E4522">
        <f>'CLZ Pr'!B4522</f>
        <v>0</v>
      </c>
      <c r="F4522">
        <f>'CLZ Pr'!N4522</f>
        <v>0</v>
      </c>
      <c r="G4522">
        <f>'CLZ Pr'!X4522</f>
        <v>0</v>
      </c>
      <c r="H4522">
        <f>'CLZ Pr'!E4522</f>
        <v>0</v>
      </c>
      <c r="I4522">
        <f>'CLZ Pr'!U4522</f>
        <v>0</v>
      </c>
    </row>
    <row r="4523" spans="1:9">
      <c r="A4523" s="13" t="str">
        <f>IF('CLZ Pr'!C4523 = "", "", 'CLZ Pr'!C4523)</f>
        <v/>
      </c>
      <c r="B4523">
        <f>'CLZ Pr'!O4523</f>
        <v>0</v>
      </c>
      <c r="C4523" s="14">
        <f>'CLZ Pr'!H4523</f>
        <v>0</v>
      </c>
      <c r="D4523">
        <f>'CLZ Pr'!W4523</f>
        <v>0</v>
      </c>
      <c r="E4523">
        <f>'CLZ Pr'!B4523</f>
        <v>0</v>
      </c>
      <c r="F4523">
        <f>'CLZ Pr'!N4523</f>
        <v>0</v>
      </c>
      <c r="G4523">
        <f>'CLZ Pr'!X4523</f>
        <v>0</v>
      </c>
      <c r="H4523">
        <f>'CLZ Pr'!E4523</f>
        <v>0</v>
      </c>
      <c r="I4523">
        <f>'CLZ Pr'!U4523</f>
        <v>0</v>
      </c>
    </row>
    <row r="4524" spans="1:9">
      <c r="A4524" s="13" t="str">
        <f>IF('CLZ Pr'!C4524 = "", "", 'CLZ Pr'!C4524)</f>
        <v/>
      </c>
      <c r="B4524">
        <f>'CLZ Pr'!O4524</f>
        <v>0</v>
      </c>
      <c r="C4524" s="14">
        <f>'CLZ Pr'!H4524</f>
        <v>0</v>
      </c>
      <c r="D4524">
        <f>'CLZ Pr'!W4524</f>
        <v>0</v>
      </c>
      <c r="E4524">
        <f>'CLZ Pr'!B4524</f>
        <v>0</v>
      </c>
      <c r="F4524">
        <f>'CLZ Pr'!N4524</f>
        <v>0</v>
      </c>
      <c r="G4524">
        <f>'CLZ Pr'!X4524</f>
        <v>0</v>
      </c>
      <c r="H4524">
        <f>'CLZ Pr'!E4524</f>
        <v>0</v>
      </c>
      <c r="I4524">
        <f>'CLZ Pr'!U4524</f>
        <v>0</v>
      </c>
    </row>
    <row r="4525" spans="1:9">
      <c r="A4525" s="13" t="str">
        <f>IF('CLZ Pr'!C4525 = "", "", 'CLZ Pr'!C4525)</f>
        <v/>
      </c>
      <c r="B4525">
        <f>'CLZ Pr'!O4525</f>
        <v>0</v>
      </c>
      <c r="C4525" s="14">
        <f>'CLZ Pr'!H4525</f>
        <v>0</v>
      </c>
      <c r="D4525">
        <f>'CLZ Pr'!W4525</f>
        <v>0</v>
      </c>
      <c r="E4525">
        <f>'CLZ Pr'!B4525</f>
        <v>0</v>
      </c>
      <c r="F4525">
        <f>'CLZ Pr'!N4525</f>
        <v>0</v>
      </c>
      <c r="G4525">
        <f>'CLZ Pr'!X4525</f>
        <v>0</v>
      </c>
      <c r="H4525">
        <f>'CLZ Pr'!E4525</f>
        <v>0</v>
      </c>
      <c r="I4525">
        <f>'CLZ Pr'!U4525</f>
        <v>0</v>
      </c>
    </row>
    <row r="4526" spans="1:9">
      <c r="A4526" s="13" t="str">
        <f>IF('CLZ Pr'!C4526 = "", "", 'CLZ Pr'!C4526)</f>
        <v/>
      </c>
      <c r="B4526">
        <f>'CLZ Pr'!O4526</f>
        <v>0</v>
      </c>
      <c r="C4526" s="14">
        <f>'CLZ Pr'!H4526</f>
        <v>0</v>
      </c>
      <c r="D4526">
        <f>'CLZ Pr'!W4526</f>
        <v>0</v>
      </c>
      <c r="E4526">
        <f>'CLZ Pr'!B4526</f>
        <v>0</v>
      </c>
      <c r="F4526">
        <f>'CLZ Pr'!N4526</f>
        <v>0</v>
      </c>
      <c r="G4526">
        <f>'CLZ Pr'!X4526</f>
        <v>0</v>
      </c>
      <c r="H4526">
        <f>'CLZ Pr'!E4526</f>
        <v>0</v>
      </c>
      <c r="I4526">
        <f>'CLZ Pr'!U4526</f>
        <v>0</v>
      </c>
    </row>
    <row r="4527" spans="1:9">
      <c r="A4527" s="13" t="str">
        <f>IF('CLZ Pr'!C4527 = "", "", 'CLZ Pr'!C4527)</f>
        <v/>
      </c>
      <c r="B4527">
        <f>'CLZ Pr'!O4527</f>
        <v>0</v>
      </c>
      <c r="C4527" s="14">
        <f>'CLZ Pr'!H4527</f>
        <v>0</v>
      </c>
      <c r="D4527">
        <f>'CLZ Pr'!W4527</f>
        <v>0</v>
      </c>
      <c r="E4527">
        <f>'CLZ Pr'!B4527</f>
        <v>0</v>
      </c>
      <c r="F4527">
        <f>'CLZ Pr'!N4527</f>
        <v>0</v>
      </c>
      <c r="G4527">
        <f>'CLZ Pr'!X4527</f>
        <v>0</v>
      </c>
      <c r="H4527">
        <f>'CLZ Pr'!E4527</f>
        <v>0</v>
      </c>
      <c r="I4527">
        <f>'CLZ Pr'!U4527</f>
        <v>0</v>
      </c>
    </row>
    <row r="4528" spans="1:9">
      <c r="A4528" s="13" t="str">
        <f>IF('CLZ Pr'!C4528 = "", "", 'CLZ Pr'!C4528)</f>
        <v/>
      </c>
      <c r="B4528">
        <f>'CLZ Pr'!O4528</f>
        <v>0</v>
      </c>
      <c r="C4528" s="14">
        <f>'CLZ Pr'!H4528</f>
        <v>0</v>
      </c>
      <c r="D4528">
        <f>'CLZ Pr'!W4528</f>
        <v>0</v>
      </c>
      <c r="E4528">
        <f>'CLZ Pr'!B4528</f>
        <v>0</v>
      </c>
      <c r="F4528">
        <f>'CLZ Pr'!N4528</f>
        <v>0</v>
      </c>
      <c r="G4528">
        <f>'CLZ Pr'!X4528</f>
        <v>0</v>
      </c>
      <c r="H4528">
        <f>'CLZ Pr'!E4528</f>
        <v>0</v>
      </c>
      <c r="I4528">
        <f>'CLZ Pr'!U4528</f>
        <v>0</v>
      </c>
    </row>
    <row r="4529" spans="1:9">
      <c r="A4529" s="13" t="str">
        <f>IF('CLZ Pr'!C4529 = "", "", 'CLZ Pr'!C4529)</f>
        <v/>
      </c>
      <c r="B4529">
        <f>'CLZ Pr'!O4529</f>
        <v>0</v>
      </c>
      <c r="C4529" s="14">
        <f>'CLZ Pr'!H4529</f>
        <v>0</v>
      </c>
      <c r="D4529">
        <f>'CLZ Pr'!W4529</f>
        <v>0</v>
      </c>
      <c r="E4529">
        <f>'CLZ Pr'!B4529</f>
        <v>0</v>
      </c>
      <c r="F4529">
        <f>'CLZ Pr'!N4529</f>
        <v>0</v>
      </c>
      <c r="G4529">
        <f>'CLZ Pr'!X4529</f>
        <v>0</v>
      </c>
      <c r="H4529">
        <f>'CLZ Pr'!E4529</f>
        <v>0</v>
      </c>
      <c r="I4529">
        <f>'CLZ Pr'!U4529</f>
        <v>0</v>
      </c>
    </row>
    <row r="4530" spans="1:9">
      <c r="A4530" s="13" t="str">
        <f>IF('CLZ Pr'!C4530 = "", "", 'CLZ Pr'!C4530)</f>
        <v/>
      </c>
      <c r="B4530">
        <f>'CLZ Pr'!O4530</f>
        <v>0</v>
      </c>
      <c r="C4530" s="14">
        <f>'CLZ Pr'!H4530</f>
        <v>0</v>
      </c>
      <c r="D4530">
        <f>'CLZ Pr'!W4530</f>
        <v>0</v>
      </c>
      <c r="E4530">
        <f>'CLZ Pr'!B4530</f>
        <v>0</v>
      </c>
      <c r="F4530">
        <f>'CLZ Pr'!N4530</f>
        <v>0</v>
      </c>
      <c r="G4530">
        <f>'CLZ Pr'!X4530</f>
        <v>0</v>
      </c>
      <c r="H4530">
        <f>'CLZ Pr'!E4530</f>
        <v>0</v>
      </c>
      <c r="I4530">
        <f>'CLZ Pr'!U4530</f>
        <v>0</v>
      </c>
    </row>
    <row r="4531" spans="1:9">
      <c r="A4531" s="13" t="str">
        <f>IF('CLZ Pr'!C4531 = "", "", 'CLZ Pr'!C4531)</f>
        <v/>
      </c>
      <c r="B4531">
        <f>'CLZ Pr'!O4531</f>
        <v>0</v>
      </c>
      <c r="C4531" s="14">
        <f>'CLZ Pr'!H4531</f>
        <v>0</v>
      </c>
      <c r="D4531">
        <f>'CLZ Pr'!W4531</f>
        <v>0</v>
      </c>
      <c r="E4531">
        <f>'CLZ Pr'!B4531</f>
        <v>0</v>
      </c>
      <c r="F4531">
        <f>'CLZ Pr'!N4531</f>
        <v>0</v>
      </c>
      <c r="G4531">
        <f>'CLZ Pr'!X4531</f>
        <v>0</v>
      </c>
      <c r="H4531">
        <f>'CLZ Pr'!E4531</f>
        <v>0</v>
      </c>
      <c r="I4531">
        <f>'CLZ Pr'!U4531</f>
        <v>0</v>
      </c>
    </row>
    <row r="4532" spans="1:9">
      <c r="A4532" s="13" t="str">
        <f>IF('CLZ Pr'!C4532 = "", "", 'CLZ Pr'!C4532)</f>
        <v/>
      </c>
      <c r="B4532">
        <f>'CLZ Pr'!O4532</f>
        <v>0</v>
      </c>
      <c r="C4532" s="14">
        <f>'CLZ Pr'!H4532</f>
        <v>0</v>
      </c>
      <c r="D4532">
        <f>'CLZ Pr'!W4532</f>
        <v>0</v>
      </c>
      <c r="E4532">
        <f>'CLZ Pr'!B4532</f>
        <v>0</v>
      </c>
      <c r="F4532">
        <f>'CLZ Pr'!N4532</f>
        <v>0</v>
      </c>
      <c r="G4532">
        <f>'CLZ Pr'!X4532</f>
        <v>0</v>
      </c>
      <c r="H4532">
        <f>'CLZ Pr'!E4532</f>
        <v>0</v>
      </c>
      <c r="I4532">
        <f>'CLZ Pr'!U4532</f>
        <v>0</v>
      </c>
    </row>
    <row r="4533" spans="1:9">
      <c r="A4533" s="13" t="str">
        <f>IF('CLZ Pr'!C4533 = "", "", 'CLZ Pr'!C4533)</f>
        <v/>
      </c>
      <c r="B4533">
        <f>'CLZ Pr'!O4533</f>
        <v>0</v>
      </c>
      <c r="C4533" s="14">
        <f>'CLZ Pr'!H4533</f>
        <v>0</v>
      </c>
      <c r="D4533">
        <f>'CLZ Pr'!W4533</f>
        <v>0</v>
      </c>
      <c r="E4533">
        <f>'CLZ Pr'!B4533</f>
        <v>0</v>
      </c>
      <c r="F4533">
        <f>'CLZ Pr'!N4533</f>
        <v>0</v>
      </c>
      <c r="G4533">
        <f>'CLZ Pr'!X4533</f>
        <v>0</v>
      </c>
      <c r="H4533">
        <f>'CLZ Pr'!E4533</f>
        <v>0</v>
      </c>
      <c r="I4533">
        <f>'CLZ Pr'!U4533</f>
        <v>0</v>
      </c>
    </row>
    <row r="4534" spans="1:9">
      <c r="A4534" s="13" t="str">
        <f>IF('CLZ Pr'!C4534 = "", "", 'CLZ Pr'!C4534)</f>
        <v/>
      </c>
      <c r="B4534">
        <f>'CLZ Pr'!O4534</f>
        <v>0</v>
      </c>
      <c r="C4534" s="14">
        <f>'CLZ Pr'!H4534</f>
        <v>0</v>
      </c>
      <c r="D4534">
        <f>'CLZ Pr'!W4534</f>
        <v>0</v>
      </c>
      <c r="E4534">
        <f>'CLZ Pr'!B4534</f>
        <v>0</v>
      </c>
      <c r="F4534">
        <f>'CLZ Pr'!N4534</f>
        <v>0</v>
      </c>
      <c r="G4534">
        <f>'CLZ Pr'!X4534</f>
        <v>0</v>
      </c>
      <c r="H4534">
        <f>'CLZ Pr'!E4534</f>
        <v>0</v>
      </c>
      <c r="I4534">
        <f>'CLZ Pr'!U4534</f>
        <v>0</v>
      </c>
    </row>
    <row r="4535" spans="1:9">
      <c r="A4535" s="13" t="str">
        <f>IF('CLZ Pr'!C4535 = "", "", 'CLZ Pr'!C4535)</f>
        <v/>
      </c>
      <c r="B4535">
        <f>'CLZ Pr'!O4535</f>
        <v>0</v>
      </c>
      <c r="C4535" s="14">
        <f>'CLZ Pr'!H4535</f>
        <v>0</v>
      </c>
      <c r="D4535">
        <f>'CLZ Pr'!W4535</f>
        <v>0</v>
      </c>
      <c r="E4535">
        <f>'CLZ Pr'!B4535</f>
        <v>0</v>
      </c>
      <c r="F4535">
        <f>'CLZ Pr'!N4535</f>
        <v>0</v>
      </c>
      <c r="G4535">
        <f>'CLZ Pr'!X4535</f>
        <v>0</v>
      </c>
      <c r="H4535">
        <f>'CLZ Pr'!E4535</f>
        <v>0</v>
      </c>
      <c r="I4535">
        <f>'CLZ Pr'!U4535</f>
        <v>0</v>
      </c>
    </row>
    <row r="4536" spans="1:9">
      <c r="A4536" s="13" t="str">
        <f>IF('CLZ Pr'!C4536 = "", "", 'CLZ Pr'!C4536)</f>
        <v/>
      </c>
      <c r="B4536">
        <f>'CLZ Pr'!O4536</f>
        <v>0</v>
      </c>
      <c r="C4536" s="14">
        <f>'CLZ Pr'!H4536</f>
        <v>0</v>
      </c>
      <c r="D4536">
        <f>'CLZ Pr'!W4536</f>
        <v>0</v>
      </c>
      <c r="E4536">
        <f>'CLZ Pr'!B4536</f>
        <v>0</v>
      </c>
      <c r="F4536">
        <f>'CLZ Pr'!N4536</f>
        <v>0</v>
      </c>
      <c r="G4536">
        <f>'CLZ Pr'!X4536</f>
        <v>0</v>
      </c>
      <c r="H4536">
        <f>'CLZ Pr'!E4536</f>
        <v>0</v>
      </c>
      <c r="I4536">
        <f>'CLZ Pr'!U4536</f>
        <v>0</v>
      </c>
    </row>
    <row r="4537" spans="1:9">
      <c r="A4537" s="13" t="str">
        <f>IF('CLZ Pr'!C4537 = "", "", 'CLZ Pr'!C4537)</f>
        <v/>
      </c>
      <c r="B4537">
        <f>'CLZ Pr'!O4537</f>
        <v>0</v>
      </c>
      <c r="C4537" s="14">
        <f>'CLZ Pr'!H4537</f>
        <v>0</v>
      </c>
      <c r="D4537">
        <f>'CLZ Pr'!W4537</f>
        <v>0</v>
      </c>
      <c r="E4537">
        <f>'CLZ Pr'!B4537</f>
        <v>0</v>
      </c>
      <c r="F4537">
        <f>'CLZ Pr'!N4537</f>
        <v>0</v>
      </c>
      <c r="G4537">
        <f>'CLZ Pr'!X4537</f>
        <v>0</v>
      </c>
      <c r="H4537">
        <f>'CLZ Pr'!E4537</f>
        <v>0</v>
      </c>
      <c r="I4537">
        <f>'CLZ Pr'!U4537</f>
        <v>0</v>
      </c>
    </row>
    <row r="4538" spans="1:9">
      <c r="A4538" s="13" t="str">
        <f>IF('CLZ Pr'!C4538 = "", "", 'CLZ Pr'!C4538)</f>
        <v/>
      </c>
      <c r="B4538">
        <f>'CLZ Pr'!O4538</f>
        <v>0</v>
      </c>
      <c r="C4538" s="14">
        <f>'CLZ Pr'!H4538</f>
        <v>0</v>
      </c>
      <c r="D4538">
        <f>'CLZ Pr'!W4538</f>
        <v>0</v>
      </c>
      <c r="E4538">
        <f>'CLZ Pr'!B4538</f>
        <v>0</v>
      </c>
      <c r="F4538">
        <f>'CLZ Pr'!N4538</f>
        <v>0</v>
      </c>
      <c r="G4538">
        <f>'CLZ Pr'!X4538</f>
        <v>0</v>
      </c>
      <c r="H4538">
        <f>'CLZ Pr'!E4538</f>
        <v>0</v>
      </c>
      <c r="I4538">
        <f>'CLZ Pr'!U4538</f>
        <v>0</v>
      </c>
    </row>
    <row r="4539" spans="1:9">
      <c r="A4539" s="13" t="str">
        <f>IF('CLZ Pr'!C4539 = "", "", 'CLZ Pr'!C4539)</f>
        <v/>
      </c>
      <c r="B4539">
        <f>'CLZ Pr'!O4539</f>
        <v>0</v>
      </c>
      <c r="C4539" s="14">
        <f>'CLZ Pr'!H4539</f>
        <v>0</v>
      </c>
      <c r="D4539">
        <f>'CLZ Pr'!W4539</f>
        <v>0</v>
      </c>
      <c r="E4539">
        <f>'CLZ Pr'!B4539</f>
        <v>0</v>
      </c>
      <c r="F4539">
        <f>'CLZ Pr'!N4539</f>
        <v>0</v>
      </c>
      <c r="G4539">
        <f>'CLZ Pr'!X4539</f>
        <v>0</v>
      </c>
      <c r="H4539">
        <f>'CLZ Pr'!E4539</f>
        <v>0</v>
      </c>
      <c r="I4539">
        <f>'CLZ Pr'!U4539</f>
        <v>0</v>
      </c>
    </row>
    <row r="4540" spans="1:9">
      <c r="A4540" s="13" t="str">
        <f>IF('CLZ Pr'!C4540 = "", "", 'CLZ Pr'!C4540)</f>
        <v/>
      </c>
      <c r="B4540">
        <f>'CLZ Pr'!O4540</f>
        <v>0</v>
      </c>
      <c r="C4540" s="14">
        <f>'CLZ Pr'!H4540</f>
        <v>0</v>
      </c>
      <c r="D4540">
        <f>'CLZ Pr'!W4540</f>
        <v>0</v>
      </c>
      <c r="E4540">
        <f>'CLZ Pr'!B4540</f>
        <v>0</v>
      </c>
      <c r="F4540">
        <f>'CLZ Pr'!N4540</f>
        <v>0</v>
      </c>
      <c r="G4540">
        <f>'CLZ Pr'!X4540</f>
        <v>0</v>
      </c>
      <c r="H4540">
        <f>'CLZ Pr'!E4540</f>
        <v>0</v>
      </c>
      <c r="I4540">
        <f>'CLZ Pr'!U4540</f>
        <v>0</v>
      </c>
    </row>
    <row r="4541" spans="1:9">
      <c r="A4541" s="13" t="str">
        <f>IF('CLZ Pr'!C4541 = "", "", 'CLZ Pr'!C4541)</f>
        <v/>
      </c>
      <c r="B4541">
        <f>'CLZ Pr'!O4541</f>
        <v>0</v>
      </c>
      <c r="C4541" s="14">
        <f>'CLZ Pr'!H4541</f>
        <v>0</v>
      </c>
      <c r="D4541">
        <f>'CLZ Pr'!W4541</f>
        <v>0</v>
      </c>
      <c r="E4541">
        <f>'CLZ Pr'!B4541</f>
        <v>0</v>
      </c>
      <c r="F4541">
        <f>'CLZ Pr'!N4541</f>
        <v>0</v>
      </c>
      <c r="G4541">
        <f>'CLZ Pr'!X4541</f>
        <v>0</v>
      </c>
      <c r="H4541">
        <f>'CLZ Pr'!E4541</f>
        <v>0</v>
      </c>
      <c r="I4541">
        <f>'CLZ Pr'!U4541</f>
        <v>0</v>
      </c>
    </row>
    <row r="4542" spans="1:9">
      <c r="A4542" s="13" t="str">
        <f>IF('CLZ Pr'!C4542 = "", "", 'CLZ Pr'!C4542)</f>
        <v/>
      </c>
      <c r="B4542">
        <f>'CLZ Pr'!O4542</f>
        <v>0</v>
      </c>
      <c r="C4542" s="14">
        <f>'CLZ Pr'!H4542</f>
        <v>0</v>
      </c>
      <c r="D4542">
        <f>'CLZ Pr'!W4542</f>
        <v>0</v>
      </c>
      <c r="E4542">
        <f>'CLZ Pr'!B4542</f>
        <v>0</v>
      </c>
      <c r="F4542">
        <f>'CLZ Pr'!N4542</f>
        <v>0</v>
      </c>
      <c r="G4542">
        <f>'CLZ Pr'!X4542</f>
        <v>0</v>
      </c>
      <c r="H4542">
        <f>'CLZ Pr'!E4542</f>
        <v>0</v>
      </c>
      <c r="I4542">
        <f>'CLZ Pr'!U4542</f>
        <v>0</v>
      </c>
    </row>
    <row r="4543" spans="1:9">
      <c r="A4543" s="13" t="str">
        <f>IF('CLZ Pr'!C4543 = "", "", 'CLZ Pr'!C4543)</f>
        <v/>
      </c>
      <c r="B4543">
        <f>'CLZ Pr'!O4543</f>
        <v>0</v>
      </c>
      <c r="C4543" s="14">
        <f>'CLZ Pr'!H4543</f>
        <v>0</v>
      </c>
      <c r="D4543">
        <f>'CLZ Pr'!W4543</f>
        <v>0</v>
      </c>
      <c r="E4543">
        <f>'CLZ Pr'!B4543</f>
        <v>0</v>
      </c>
      <c r="F4543">
        <f>'CLZ Pr'!N4543</f>
        <v>0</v>
      </c>
      <c r="G4543">
        <f>'CLZ Pr'!X4543</f>
        <v>0</v>
      </c>
      <c r="H4543">
        <f>'CLZ Pr'!E4543</f>
        <v>0</v>
      </c>
      <c r="I4543">
        <f>'CLZ Pr'!U4543</f>
        <v>0</v>
      </c>
    </row>
    <row r="4544" spans="1:9">
      <c r="A4544" s="13" t="str">
        <f>IF('CLZ Pr'!C4544 = "", "", 'CLZ Pr'!C4544)</f>
        <v/>
      </c>
      <c r="B4544">
        <f>'CLZ Pr'!O4544</f>
        <v>0</v>
      </c>
      <c r="C4544" s="14">
        <f>'CLZ Pr'!H4544</f>
        <v>0</v>
      </c>
      <c r="D4544">
        <f>'CLZ Pr'!W4544</f>
        <v>0</v>
      </c>
      <c r="E4544">
        <f>'CLZ Pr'!B4544</f>
        <v>0</v>
      </c>
      <c r="F4544">
        <f>'CLZ Pr'!N4544</f>
        <v>0</v>
      </c>
      <c r="G4544">
        <f>'CLZ Pr'!X4544</f>
        <v>0</v>
      </c>
      <c r="H4544">
        <f>'CLZ Pr'!E4544</f>
        <v>0</v>
      </c>
      <c r="I4544">
        <f>'CLZ Pr'!U4544</f>
        <v>0</v>
      </c>
    </row>
    <row r="4545" spans="1:9">
      <c r="A4545" s="13" t="str">
        <f>IF('CLZ Pr'!C4545 = "", "", 'CLZ Pr'!C4545)</f>
        <v/>
      </c>
      <c r="B4545">
        <f>'CLZ Pr'!O4545</f>
        <v>0</v>
      </c>
      <c r="C4545" s="14">
        <f>'CLZ Pr'!H4545</f>
        <v>0</v>
      </c>
      <c r="D4545">
        <f>'CLZ Pr'!W4545</f>
        <v>0</v>
      </c>
      <c r="E4545">
        <f>'CLZ Pr'!B4545</f>
        <v>0</v>
      </c>
      <c r="F4545">
        <f>'CLZ Pr'!N4545</f>
        <v>0</v>
      </c>
      <c r="G4545">
        <f>'CLZ Pr'!X4545</f>
        <v>0</v>
      </c>
      <c r="H4545">
        <f>'CLZ Pr'!E4545</f>
        <v>0</v>
      </c>
      <c r="I4545">
        <f>'CLZ Pr'!U4545</f>
        <v>0</v>
      </c>
    </row>
    <row r="4546" spans="1:9">
      <c r="A4546" s="13" t="str">
        <f>IF('CLZ Pr'!C4546 = "", "", 'CLZ Pr'!C4546)</f>
        <v/>
      </c>
      <c r="B4546">
        <f>'CLZ Pr'!O4546</f>
        <v>0</v>
      </c>
      <c r="C4546" s="14">
        <f>'CLZ Pr'!H4546</f>
        <v>0</v>
      </c>
      <c r="D4546">
        <f>'CLZ Pr'!W4546</f>
        <v>0</v>
      </c>
      <c r="E4546">
        <f>'CLZ Pr'!B4546</f>
        <v>0</v>
      </c>
      <c r="F4546">
        <f>'CLZ Pr'!N4546</f>
        <v>0</v>
      </c>
      <c r="G4546">
        <f>'CLZ Pr'!X4546</f>
        <v>0</v>
      </c>
      <c r="H4546">
        <f>'CLZ Pr'!E4546</f>
        <v>0</v>
      </c>
      <c r="I4546">
        <f>'CLZ Pr'!U4546</f>
        <v>0</v>
      </c>
    </row>
    <row r="4547" spans="1:9">
      <c r="A4547" s="13" t="str">
        <f>IF('CLZ Pr'!C4547 = "", "", 'CLZ Pr'!C4547)</f>
        <v/>
      </c>
      <c r="B4547">
        <f>'CLZ Pr'!O4547</f>
        <v>0</v>
      </c>
      <c r="C4547" s="14">
        <f>'CLZ Pr'!H4547</f>
        <v>0</v>
      </c>
      <c r="D4547">
        <f>'CLZ Pr'!W4547</f>
        <v>0</v>
      </c>
      <c r="E4547">
        <f>'CLZ Pr'!B4547</f>
        <v>0</v>
      </c>
      <c r="F4547">
        <f>'CLZ Pr'!N4547</f>
        <v>0</v>
      </c>
      <c r="G4547">
        <f>'CLZ Pr'!X4547</f>
        <v>0</v>
      </c>
      <c r="H4547">
        <f>'CLZ Pr'!E4547</f>
        <v>0</v>
      </c>
      <c r="I4547">
        <f>'CLZ Pr'!U4547</f>
        <v>0</v>
      </c>
    </row>
    <row r="4548" spans="1:9">
      <c r="A4548" s="13" t="str">
        <f>IF('CLZ Pr'!C4548 = "", "", 'CLZ Pr'!C4548)</f>
        <v/>
      </c>
      <c r="B4548">
        <f>'CLZ Pr'!O4548</f>
        <v>0</v>
      </c>
      <c r="C4548" s="14">
        <f>'CLZ Pr'!H4548</f>
        <v>0</v>
      </c>
      <c r="D4548">
        <f>'CLZ Pr'!W4548</f>
        <v>0</v>
      </c>
      <c r="E4548">
        <f>'CLZ Pr'!B4548</f>
        <v>0</v>
      </c>
      <c r="F4548">
        <f>'CLZ Pr'!N4548</f>
        <v>0</v>
      </c>
      <c r="G4548">
        <f>'CLZ Pr'!X4548</f>
        <v>0</v>
      </c>
      <c r="H4548">
        <f>'CLZ Pr'!E4548</f>
        <v>0</v>
      </c>
      <c r="I4548">
        <f>'CLZ Pr'!U4548</f>
        <v>0</v>
      </c>
    </row>
    <row r="4549" spans="1:9">
      <c r="A4549" s="13" t="str">
        <f>IF('CLZ Pr'!C4549 = "", "", 'CLZ Pr'!C4549)</f>
        <v/>
      </c>
      <c r="B4549">
        <f>'CLZ Pr'!O4549</f>
        <v>0</v>
      </c>
      <c r="C4549" s="14">
        <f>'CLZ Pr'!H4549</f>
        <v>0</v>
      </c>
      <c r="D4549">
        <f>'CLZ Pr'!W4549</f>
        <v>0</v>
      </c>
      <c r="E4549">
        <f>'CLZ Pr'!B4549</f>
        <v>0</v>
      </c>
      <c r="F4549">
        <f>'CLZ Pr'!N4549</f>
        <v>0</v>
      </c>
      <c r="G4549">
        <f>'CLZ Pr'!X4549</f>
        <v>0</v>
      </c>
      <c r="H4549">
        <f>'CLZ Pr'!E4549</f>
        <v>0</v>
      </c>
      <c r="I4549">
        <f>'CLZ Pr'!U4549</f>
        <v>0</v>
      </c>
    </row>
    <row r="4550" spans="1:9">
      <c r="A4550" s="13" t="str">
        <f>IF('CLZ Pr'!C4550 = "", "", 'CLZ Pr'!C4550)</f>
        <v/>
      </c>
      <c r="B4550">
        <f>'CLZ Pr'!O4550</f>
        <v>0</v>
      </c>
      <c r="C4550" s="14">
        <f>'CLZ Pr'!H4550</f>
        <v>0</v>
      </c>
      <c r="D4550">
        <f>'CLZ Pr'!W4550</f>
        <v>0</v>
      </c>
      <c r="E4550">
        <f>'CLZ Pr'!B4550</f>
        <v>0</v>
      </c>
      <c r="F4550">
        <f>'CLZ Pr'!N4550</f>
        <v>0</v>
      </c>
      <c r="G4550">
        <f>'CLZ Pr'!X4550</f>
        <v>0</v>
      </c>
      <c r="H4550">
        <f>'CLZ Pr'!E4550</f>
        <v>0</v>
      </c>
      <c r="I4550">
        <f>'CLZ Pr'!U4550</f>
        <v>0</v>
      </c>
    </row>
    <row r="4551" spans="1:9">
      <c r="A4551" s="13" t="str">
        <f>IF('CLZ Pr'!C4551 = "", "", 'CLZ Pr'!C4551)</f>
        <v/>
      </c>
      <c r="B4551">
        <f>'CLZ Pr'!O4551</f>
        <v>0</v>
      </c>
      <c r="C4551" s="14">
        <f>'CLZ Pr'!H4551</f>
        <v>0</v>
      </c>
      <c r="D4551">
        <f>'CLZ Pr'!W4551</f>
        <v>0</v>
      </c>
      <c r="E4551">
        <f>'CLZ Pr'!B4551</f>
        <v>0</v>
      </c>
      <c r="F4551">
        <f>'CLZ Pr'!N4551</f>
        <v>0</v>
      </c>
      <c r="G4551">
        <f>'CLZ Pr'!X4551</f>
        <v>0</v>
      </c>
      <c r="H4551">
        <f>'CLZ Pr'!E4551</f>
        <v>0</v>
      </c>
      <c r="I4551">
        <f>'CLZ Pr'!U4551</f>
        <v>0</v>
      </c>
    </row>
    <row r="4552" spans="1:9">
      <c r="A4552" s="13" t="str">
        <f>IF('CLZ Pr'!C4552 = "", "", 'CLZ Pr'!C4552)</f>
        <v/>
      </c>
      <c r="B4552">
        <f>'CLZ Pr'!O4552</f>
        <v>0</v>
      </c>
      <c r="C4552" s="14">
        <f>'CLZ Pr'!H4552</f>
        <v>0</v>
      </c>
      <c r="D4552">
        <f>'CLZ Pr'!W4552</f>
        <v>0</v>
      </c>
      <c r="E4552">
        <f>'CLZ Pr'!B4552</f>
        <v>0</v>
      </c>
      <c r="F4552">
        <f>'CLZ Pr'!N4552</f>
        <v>0</v>
      </c>
      <c r="G4552">
        <f>'CLZ Pr'!X4552</f>
        <v>0</v>
      </c>
      <c r="H4552">
        <f>'CLZ Pr'!E4552</f>
        <v>0</v>
      </c>
      <c r="I4552">
        <f>'CLZ Pr'!U4552</f>
        <v>0</v>
      </c>
    </row>
    <row r="4553" spans="1:9">
      <c r="A4553" s="13" t="str">
        <f>IF('CLZ Pr'!C4553 = "", "", 'CLZ Pr'!C4553)</f>
        <v/>
      </c>
      <c r="B4553">
        <f>'CLZ Pr'!O4553</f>
        <v>0</v>
      </c>
      <c r="C4553" s="14">
        <f>'CLZ Pr'!H4553</f>
        <v>0</v>
      </c>
      <c r="D4553">
        <f>'CLZ Pr'!W4553</f>
        <v>0</v>
      </c>
      <c r="E4553">
        <f>'CLZ Pr'!B4553</f>
        <v>0</v>
      </c>
      <c r="F4553">
        <f>'CLZ Pr'!N4553</f>
        <v>0</v>
      </c>
      <c r="G4553">
        <f>'CLZ Pr'!X4553</f>
        <v>0</v>
      </c>
      <c r="H4553">
        <f>'CLZ Pr'!E4553</f>
        <v>0</v>
      </c>
      <c r="I4553">
        <f>'CLZ Pr'!U4553</f>
        <v>0</v>
      </c>
    </row>
    <row r="4554" spans="1:9">
      <c r="A4554" s="13" t="str">
        <f>IF('CLZ Pr'!C4554 = "", "", 'CLZ Pr'!C4554)</f>
        <v/>
      </c>
      <c r="B4554">
        <f>'CLZ Pr'!O4554</f>
        <v>0</v>
      </c>
      <c r="C4554" s="14">
        <f>'CLZ Pr'!H4554</f>
        <v>0</v>
      </c>
      <c r="D4554">
        <f>'CLZ Pr'!W4554</f>
        <v>0</v>
      </c>
      <c r="E4554">
        <f>'CLZ Pr'!B4554</f>
        <v>0</v>
      </c>
      <c r="F4554">
        <f>'CLZ Pr'!N4554</f>
        <v>0</v>
      </c>
      <c r="G4554">
        <f>'CLZ Pr'!X4554</f>
        <v>0</v>
      </c>
      <c r="H4554">
        <f>'CLZ Pr'!E4554</f>
        <v>0</v>
      </c>
      <c r="I4554">
        <f>'CLZ Pr'!U4554</f>
        <v>0</v>
      </c>
    </row>
    <row r="4555" spans="1:9">
      <c r="A4555" s="13" t="str">
        <f>IF('CLZ Pr'!C4555 = "", "", 'CLZ Pr'!C4555)</f>
        <v/>
      </c>
      <c r="B4555">
        <f>'CLZ Pr'!O4555</f>
        <v>0</v>
      </c>
      <c r="C4555" s="14">
        <f>'CLZ Pr'!H4555</f>
        <v>0</v>
      </c>
      <c r="D4555">
        <f>'CLZ Pr'!W4555</f>
        <v>0</v>
      </c>
      <c r="E4555">
        <f>'CLZ Pr'!B4555</f>
        <v>0</v>
      </c>
      <c r="F4555">
        <f>'CLZ Pr'!N4555</f>
        <v>0</v>
      </c>
      <c r="G4555">
        <f>'CLZ Pr'!X4555</f>
        <v>0</v>
      </c>
      <c r="H4555">
        <f>'CLZ Pr'!E4555</f>
        <v>0</v>
      </c>
      <c r="I4555">
        <f>'CLZ Pr'!U4555</f>
        <v>0</v>
      </c>
    </row>
    <row r="4556" spans="1:9">
      <c r="A4556" s="13" t="str">
        <f>IF('CLZ Pr'!C4556 = "", "", 'CLZ Pr'!C4556)</f>
        <v/>
      </c>
      <c r="B4556">
        <f>'CLZ Pr'!O4556</f>
        <v>0</v>
      </c>
      <c r="C4556" s="14">
        <f>'CLZ Pr'!H4556</f>
        <v>0</v>
      </c>
      <c r="D4556">
        <f>'CLZ Pr'!W4556</f>
        <v>0</v>
      </c>
      <c r="E4556">
        <f>'CLZ Pr'!B4556</f>
        <v>0</v>
      </c>
      <c r="F4556">
        <f>'CLZ Pr'!N4556</f>
        <v>0</v>
      </c>
      <c r="G4556">
        <f>'CLZ Pr'!X4556</f>
        <v>0</v>
      </c>
      <c r="H4556">
        <f>'CLZ Pr'!E4556</f>
        <v>0</v>
      </c>
      <c r="I4556">
        <f>'CLZ Pr'!U4556</f>
        <v>0</v>
      </c>
    </row>
    <row r="4557" spans="1:9">
      <c r="A4557" s="13" t="str">
        <f>IF('CLZ Pr'!C4557 = "", "", 'CLZ Pr'!C4557)</f>
        <v/>
      </c>
      <c r="B4557">
        <f>'CLZ Pr'!O4557</f>
        <v>0</v>
      </c>
      <c r="C4557" s="14">
        <f>'CLZ Pr'!H4557</f>
        <v>0</v>
      </c>
      <c r="D4557">
        <f>'CLZ Pr'!W4557</f>
        <v>0</v>
      </c>
      <c r="E4557">
        <f>'CLZ Pr'!B4557</f>
        <v>0</v>
      </c>
      <c r="F4557">
        <f>'CLZ Pr'!N4557</f>
        <v>0</v>
      </c>
      <c r="G4557">
        <f>'CLZ Pr'!X4557</f>
        <v>0</v>
      </c>
      <c r="H4557">
        <f>'CLZ Pr'!E4557</f>
        <v>0</v>
      </c>
      <c r="I4557">
        <f>'CLZ Pr'!U4557</f>
        <v>0</v>
      </c>
    </row>
    <row r="4558" spans="1:9">
      <c r="A4558" s="13" t="str">
        <f>IF('CLZ Pr'!C4558 = "", "", 'CLZ Pr'!C4558)</f>
        <v/>
      </c>
      <c r="B4558">
        <f>'CLZ Pr'!O4558</f>
        <v>0</v>
      </c>
      <c r="C4558" s="14">
        <f>'CLZ Pr'!H4558</f>
        <v>0</v>
      </c>
      <c r="D4558">
        <f>'CLZ Pr'!W4558</f>
        <v>0</v>
      </c>
      <c r="E4558">
        <f>'CLZ Pr'!B4558</f>
        <v>0</v>
      </c>
      <c r="F4558">
        <f>'CLZ Pr'!N4558</f>
        <v>0</v>
      </c>
      <c r="G4558">
        <f>'CLZ Pr'!X4558</f>
        <v>0</v>
      </c>
      <c r="H4558">
        <f>'CLZ Pr'!E4558</f>
        <v>0</v>
      </c>
      <c r="I4558">
        <f>'CLZ Pr'!U4558</f>
        <v>0</v>
      </c>
    </row>
    <row r="4559" spans="1:9">
      <c r="A4559" s="13" t="str">
        <f>IF('CLZ Pr'!C4559 = "", "", 'CLZ Pr'!C4559)</f>
        <v/>
      </c>
      <c r="B4559">
        <f>'CLZ Pr'!O4559</f>
        <v>0</v>
      </c>
      <c r="C4559" s="14">
        <f>'CLZ Pr'!H4559</f>
        <v>0</v>
      </c>
      <c r="D4559">
        <f>'CLZ Pr'!W4559</f>
        <v>0</v>
      </c>
      <c r="E4559">
        <f>'CLZ Pr'!B4559</f>
        <v>0</v>
      </c>
      <c r="F4559">
        <f>'CLZ Pr'!N4559</f>
        <v>0</v>
      </c>
      <c r="G4559">
        <f>'CLZ Pr'!X4559</f>
        <v>0</v>
      </c>
      <c r="H4559">
        <f>'CLZ Pr'!E4559</f>
        <v>0</v>
      </c>
      <c r="I4559">
        <f>'CLZ Pr'!U4559</f>
        <v>0</v>
      </c>
    </row>
    <row r="4560" spans="1:9">
      <c r="A4560" s="13" t="str">
        <f>IF('CLZ Pr'!C4560 = "", "", 'CLZ Pr'!C4560)</f>
        <v/>
      </c>
      <c r="B4560">
        <f>'CLZ Pr'!O4560</f>
        <v>0</v>
      </c>
      <c r="C4560" s="14">
        <f>'CLZ Pr'!H4560</f>
        <v>0</v>
      </c>
      <c r="D4560">
        <f>'CLZ Pr'!W4560</f>
        <v>0</v>
      </c>
      <c r="E4560">
        <f>'CLZ Pr'!B4560</f>
        <v>0</v>
      </c>
      <c r="F4560">
        <f>'CLZ Pr'!N4560</f>
        <v>0</v>
      </c>
      <c r="G4560">
        <f>'CLZ Pr'!X4560</f>
        <v>0</v>
      </c>
      <c r="H4560">
        <f>'CLZ Pr'!E4560</f>
        <v>0</v>
      </c>
      <c r="I4560">
        <f>'CLZ Pr'!U4560</f>
        <v>0</v>
      </c>
    </row>
    <row r="4561" spans="1:9">
      <c r="A4561" s="13" t="str">
        <f>IF('CLZ Pr'!C4561 = "", "", 'CLZ Pr'!C4561)</f>
        <v/>
      </c>
      <c r="B4561">
        <f>'CLZ Pr'!O4561</f>
        <v>0</v>
      </c>
      <c r="C4561" s="14">
        <f>'CLZ Pr'!H4561</f>
        <v>0</v>
      </c>
      <c r="D4561">
        <f>'CLZ Pr'!W4561</f>
        <v>0</v>
      </c>
      <c r="E4561">
        <f>'CLZ Pr'!B4561</f>
        <v>0</v>
      </c>
      <c r="F4561">
        <f>'CLZ Pr'!N4561</f>
        <v>0</v>
      </c>
      <c r="G4561">
        <f>'CLZ Pr'!X4561</f>
        <v>0</v>
      </c>
      <c r="H4561">
        <f>'CLZ Pr'!E4561</f>
        <v>0</v>
      </c>
      <c r="I4561">
        <f>'CLZ Pr'!U4561</f>
        <v>0</v>
      </c>
    </row>
    <row r="4562" spans="1:9">
      <c r="A4562" s="13" t="str">
        <f>IF('CLZ Pr'!C4562 = "", "", 'CLZ Pr'!C4562)</f>
        <v/>
      </c>
      <c r="B4562">
        <f>'CLZ Pr'!O4562</f>
        <v>0</v>
      </c>
      <c r="C4562" s="14">
        <f>'CLZ Pr'!H4562</f>
        <v>0</v>
      </c>
      <c r="D4562">
        <f>'CLZ Pr'!W4562</f>
        <v>0</v>
      </c>
      <c r="E4562">
        <f>'CLZ Pr'!B4562</f>
        <v>0</v>
      </c>
      <c r="F4562">
        <f>'CLZ Pr'!N4562</f>
        <v>0</v>
      </c>
      <c r="G4562">
        <f>'CLZ Pr'!X4562</f>
        <v>0</v>
      </c>
      <c r="H4562">
        <f>'CLZ Pr'!E4562</f>
        <v>0</v>
      </c>
      <c r="I4562">
        <f>'CLZ Pr'!U4562</f>
        <v>0</v>
      </c>
    </row>
    <row r="4563" spans="1:9">
      <c r="A4563" s="13" t="str">
        <f>IF('CLZ Pr'!C4563 = "", "", 'CLZ Pr'!C4563)</f>
        <v/>
      </c>
      <c r="B4563">
        <f>'CLZ Pr'!O4563</f>
        <v>0</v>
      </c>
      <c r="C4563" s="14">
        <f>'CLZ Pr'!H4563</f>
        <v>0</v>
      </c>
      <c r="D4563">
        <f>'CLZ Pr'!W4563</f>
        <v>0</v>
      </c>
      <c r="E4563">
        <f>'CLZ Pr'!B4563</f>
        <v>0</v>
      </c>
      <c r="F4563">
        <f>'CLZ Pr'!N4563</f>
        <v>0</v>
      </c>
      <c r="G4563">
        <f>'CLZ Pr'!X4563</f>
        <v>0</v>
      </c>
      <c r="H4563">
        <f>'CLZ Pr'!E4563</f>
        <v>0</v>
      </c>
      <c r="I4563">
        <f>'CLZ Pr'!U4563</f>
        <v>0</v>
      </c>
    </row>
    <row r="4564" spans="1:9">
      <c r="A4564" s="13" t="str">
        <f>IF('CLZ Pr'!C4564 = "", "", 'CLZ Pr'!C4564)</f>
        <v/>
      </c>
      <c r="B4564">
        <f>'CLZ Pr'!O4564</f>
        <v>0</v>
      </c>
      <c r="C4564" s="14">
        <f>'CLZ Pr'!H4564</f>
        <v>0</v>
      </c>
      <c r="D4564">
        <f>'CLZ Pr'!W4564</f>
        <v>0</v>
      </c>
      <c r="E4564">
        <f>'CLZ Pr'!B4564</f>
        <v>0</v>
      </c>
      <c r="F4564">
        <f>'CLZ Pr'!N4564</f>
        <v>0</v>
      </c>
      <c r="G4564">
        <f>'CLZ Pr'!X4564</f>
        <v>0</v>
      </c>
      <c r="H4564">
        <f>'CLZ Pr'!E4564</f>
        <v>0</v>
      </c>
      <c r="I4564">
        <f>'CLZ Pr'!U4564</f>
        <v>0</v>
      </c>
    </row>
    <row r="4565" spans="1:9">
      <c r="A4565" s="13" t="str">
        <f>IF('CLZ Pr'!C4565 = "", "", 'CLZ Pr'!C4565)</f>
        <v/>
      </c>
      <c r="B4565">
        <f>'CLZ Pr'!O4565</f>
        <v>0</v>
      </c>
      <c r="C4565" s="14">
        <f>'CLZ Pr'!H4565</f>
        <v>0</v>
      </c>
      <c r="D4565">
        <f>'CLZ Pr'!W4565</f>
        <v>0</v>
      </c>
      <c r="E4565">
        <f>'CLZ Pr'!B4565</f>
        <v>0</v>
      </c>
      <c r="F4565">
        <f>'CLZ Pr'!N4565</f>
        <v>0</v>
      </c>
      <c r="G4565">
        <f>'CLZ Pr'!X4565</f>
        <v>0</v>
      </c>
      <c r="H4565">
        <f>'CLZ Pr'!E4565</f>
        <v>0</v>
      </c>
      <c r="I4565">
        <f>'CLZ Pr'!U4565</f>
        <v>0</v>
      </c>
    </row>
    <row r="4566" spans="1:9">
      <c r="A4566" s="13" t="str">
        <f>IF('CLZ Pr'!C4566 = "", "", 'CLZ Pr'!C4566)</f>
        <v/>
      </c>
      <c r="B4566">
        <f>'CLZ Pr'!O4566</f>
        <v>0</v>
      </c>
      <c r="C4566" s="14">
        <f>'CLZ Pr'!H4566</f>
        <v>0</v>
      </c>
      <c r="D4566">
        <f>'CLZ Pr'!W4566</f>
        <v>0</v>
      </c>
      <c r="E4566">
        <f>'CLZ Pr'!B4566</f>
        <v>0</v>
      </c>
      <c r="F4566">
        <f>'CLZ Pr'!N4566</f>
        <v>0</v>
      </c>
      <c r="G4566">
        <f>'CLZ Pr'!X4566</f>
        <v>0</v>
      </c>
      <c r="H4566">
        <f>'CLZ Pr'!E4566</f>
        <v>0</v>
      </c>
      <c r="I4566">
        <f>'CLZ Pr'!U4566</f>
        <v>0</v>
      </c>
    </row>
    <row r="4567" spans="1:9">
      <c r="A4567" s="13" t="str">
        <f>IF('CLZ Pr'!C4567 = "", "", 'CLZ Pr'!C4567)</f>
        <v/>
      </c>
      <c r="B4567">
        <f>'CLZ Pr'!O4567</f>
        <v>0</v>
      </c>
      <c r="C4567" s="14">
        <f>'CLZ Pr'!H4567</f>
        <v>0</v>
      </c>
      <c r="D4567">
        <f>'CLZ Pr'!W4567</f>
        <v>0</v>
      </c>
      <c r="E4567">
        <f>'CLZ Pr'!B4567</f>
        <v>0</v>
      </c>
      <c r="F4567">
        <f>'CLZ Pr'!N4567</f>
        <v>0</v>
      </c>
      <c r="G4567">
        <f>'CLZ Pr'!X4567</f>
        <v>0</v>
      </c>
      <c r="H4567">
        <f>'CLZ Pr'!E4567</f>
        <v>0</v>
      </c>
      <c r="I4567">
        <f>'CLZ Pr'!U4567</f>
        <v>0</v>
      </c>
    </row>
    <row r="4568" spans="1:9">
      <c r="A4568" s="13" t="str">
        <f>IF('CLZ Pr'!C4568 = "", "", 'CLZ Pr'!C4568)</f>
        <v/>
      </c>
      <c r="B4568">
        <f>'CLZ Pr'!O4568</f>
        <v>0</v>
      </c>
      <c r="C4568" s="14">
        <f>'CLZ Pr'!H4568</f>
        <v>0</v>
      </c>
      <c r="D4568">
        <f>'CLZ Pr'!W4568</f>
        <v>0</v>
      </c>
      <c r="E4568">
        <f>'CLZ Pr'!B4568</f>
        <v>0</v>
      </c>
      <c r="F4568">
        <f>'CLZ Pr'!N4568</f>
        <v>0</v>
      </c>
      <c r="G4568">
        <f>'CLZ Pr'!X4568</f>
        <v>0</v>
      </c>
      <c r="H4568">
        <f>'CLZ Pr'!E4568</f>
        <v>0</v>
      </c>
      <c r="I4568">
        <f>'CLZ Pr'!U4568</f>
        <v>0</v>
      </c>
    </row>
    <row r="4569" spans="1:9">
      <c r="A4569" s="13" t="str">
        <f>IF('CLZ Pr'!C4569 = "", "", 'CLZ Pr'!C4569)</f>
        <v/>
      </c>
      <c r="B4569">
        <f>'CLZ Pr'!O4569</f>
        <v>0</v>
      </c>
      <c r="C4569" s="14">
        <f>'CLZ Pr'!H4569</f>
        <v>0</v>
      </c>
      <c r="D4569">
        <f>'CLZ Pr'!W4569</f>
        <v>0</v>
      </c>
      <c r="E4569">
        <f>'CLZ Pr'!B4569</f>
        <v>0</v>
      </c>
      <c r="F4569">
        <f>'CLZ Pr'!N4569</f>
        <v>0</v>
      </c>
      <c r="G4569">
        <f>'CLZ Pr'!X4569</f>
        <v>0</v>
      </c>
      <c r="H4569">
        <f>'CLZ Pr'!E4569</f>
        <v>0</v>
      </c>
      <c r="I4569">
        <f>'CLZ Pr'!U4569</f>
        <v>0</v>
      </c>
    </row>
    <row r="4570" spans="1:9">
      <c r="A4570" s="13" t="str">
        <f>IF('CLZ Pr'!C4570 = "", "", 'CLZ Pr'!C4570)</f>
        <v/>
      </c>
      <c r="B4570">
        <f>'CLZ Pr'!O4570</f>
        <v>0</v>
      </c>
      <c r="C4570" s="14">
        <f>'CLZ Pr'!H4570</f>
        <v>0</v>
      </c>
      <c r="D4570">
        <f>'CLZ Pr'!W4570</f>
        <v>0</v>
      </c>
      <c r="E4570">
        <f>'CLZ Pr'!B4570</f>
        <v>0</v>
      </c>
      <c r="F4570">
        <f>'CLZ Pr'!N4570</f>
        <v>0</v>
      </c>
      <c r="G4570">
        <f>'CLZ Pr'!X4570</f>
        <v>0</v>
      </c>
      <c r="H4570">
        <f>'CLZ Pr'!E4570</f>
        <v>0</v>
      </c>
      <c r="I4570">
        <f>'CLZ Pr'!U4570</f>
        <v>0</v>
      </c>
    </row>
    <row r="4571" spans="1:9">
      <c r="A4571" s="13" t="str">
        <f>IF('CLZ Pr'!C4571 = "", "", 'CLZ Pr'!C4571)</f>
        <v/>
      </c>
      <c r="B4571">
        <f>'CLZ Pr'!O4571</f>
        <v>0</v>
      </c>
      <c r="C4571" s="14">
        <f>'CLZ Pr'!H4571</f>
        <v>0</v>
      </c>
      <c r="D4571">
        <f>'CLZ Pr'!W4571</f>
        <v>0</v>
      </c>
      <c r="E4571">
        <f>'CLZ Pr'!B4571</f>
        <v>0</v>
      </c>
      <c r="F4571">
        <f>'CLZ Pr'!N4571</f>
        <v>0</v>
      </c>
      <c r="G4571">
        <f>'CLZ Pr'!X4571</f>
        <v>0</v>
      </c>
      <c r="H4571">
        <f>'CLZ Pr'!E4571</f>
        <v>0</v>
      </c>
      <c r="I4571">
        <f>'CLZ Pr'!U4571</f>
        <v>0</v>
      </c>
    </row>
    <row r="4572" spans="1:9">
      <c r="A4572" s="13" t="str">
        <f>IF('CLZ Pr'!C4572 = "", "", 'CLZ Pr'!C4572)</f>
        <v/>
      </c>
      <c r="B4572">
        <f>'CLZ Pr'!O4572</f>
        <v>0</v>
      </c>
      <c r="C4572" s="14">
        <f>'CLZ Pr'!H4572</f>
        <v>0</v>
      </c>
      <c r="D4572">
        <f>'CLZ Pr'!W4572</f>
        <v>0</v>
      </c>
      <c r="E4572">
        <f>'CLZ Pr'!B4572</f>
        <v>0</v>
      </c>
      <c r="F4572">
        <f>'CLZ Pr'!N4572</f>
        <v>0</v>
      </c>
      <c r="G4572">
        <f>'CLZ Pr'!X4572</f>
        <v>0</v>
      </c>
      <c r="H4572">
        <f>'CLZ Pr'!E4572</f>
        <v>0</v>
      </c>
      <c r="I4572">
        <f>'CLZ Pr'!U4572</f>
        <v>0</v>
      </c>
    </row>
    <row r="4573" spans="1:9">
      <c r="A4573" s="13" t="str">
        <f>IF('CLZ Pr'!C4573 = "", "", 'CLZ Pr'!C4573)</f>
        <v/>
      </c>
      <c r="B4573">
        <f>'CLZ Pr'!O4573</f>
        <v>0</v>
      </c>
      <c r="C4573" s="14">
        <f>'CLZ Pr'!H4573</f>
        <v>0</v>
      </c>
      <c r="D4573">
        <f>'CLZ Pr'!W4573</f>
        <v>0</v>
      </c>
      <c r="E4573">
        <f>'CLZ Pr'!B4573</f>
        <v>0</v>
      </c>
      <c r="F4573">
        <f>'CLZ Pr'!N4573</f>
        <v>0</v>
      </c>
      <c r="G4573">
        <f>'CLZ Pr'!X4573</f>
        <v>0</v>
      </c>
      <c r="H4573">
        <f>'CLZ Pr'!E4573</f>
        <v>0</v>
      </c>
      <c r="I4573">
        <f>'CLZ Pr'!U4573</f>
        <v>0</v>
      </c>
    </row>
    <row r="4574" spans="1:9">
      <c r="A4574" s="13" t="str">
        <f>IF('CLZ Pr'!C4574 = "", "", 'CLZ Pr'!C4574)</f>
        <v/>
      </c>
      <c r="B4574">
        <f>'CLZ Pr'!O4574</f>
        <v>0</v>
      </c>
      <c r="C4574" s="14">
        <f>'CLZ Pr'!H4574</f>
        <v>0</v>
      </c>
      <c r="D4574">
        <f>'CLZ Pr'!W4574</f>
        <v>0</v>
      </c>
      <c r="E4574">
        <f>'CLZ Pr'!B4574</f>
        <v>0</v>
      </c>
      <c r="F4574">
        <f>'CLZ Pr'!N4574</f>
        <v>0</v>
      </c>
      <c r="G4574">
        <f>'CLZ Pr'!X4574</f>
        <v>0</v>
      </c>
      <c r="H4574">
        <f>'CLZ Pr'!E4574</f>
        <v>0</v>
      </c>
      <c r="I4574">
        <f>'CLZ Pr'!U4574</f>
        <v>0</v>
      </c>
    </row>
    <row r="4575" spans="1:9">
      <c r="A4575" s="13" t="str">
        <f>IF('CLZ Pr'!C4575 = "", "", 'CLZ Pr'!C4575)</f>
        <v/>
      </c>
      <c r="B4575">
        <f>'CLZ Pr'!O4575</f>
        <v>0</v>
      </c>
      <c r="C4575" s="14">
        <f>'CLZ Pr'!H4575</f>
        <v>0</v>
      </c>
      <c r="D4575">
        <f>'CLZ Pr'!W4575</f>
        <v>0</v>
      </c>
      <c r="E4575">
        <f>'CLZ Pr'!B4575</f>
        <v>0</v>
      </c>
      <c r="F4575">
        <f>'CLZ Pr'!N4575</f>
        <v>0</v>
      </c>
      <c r="G4575">
        <f>'CLZ Pr'!X4575</f>
        <v>0</v>
      </c>
      <c r="H4575">
        <f>'CLZ Pr'!E4575</f>
        <v>0</v>
      </c>
      <c r="I4575">
        <f>'CLZ Pr'!U4575</f>
        <v>0</v>
      </c>
    </row>
    <row r="4576" spans="1:9">
      <c r="A4576" s="13" t="str">
        <f>IF('CLZ Pr'!C4576 = "", "", 'CLZ Pr'!C4576)</f>
        <v/>
      </c>
      <c r="B4576">
        <f>'CLZ Pr'!O4576</f>
        <v>0</v>
      </c>
      <c r="C4576" s="14">
        <f>'CLZ Pr'!H4576</f>
        <v>0</v>
      </c>
      <c r="D4576">
        <f>'CLZ Pr'!W4576</f>
        <v>0</v>
      </c>
      <c r="E4576">
        <f>'CLZ Pr'!B4576</f>
        <v>0</v>
      </c>
      <c r="F4576">
        <f>'CLZ Pr'!N4576</f>
        <v>0</v>
      </c>
      <c r="G4576">
        <f>'CLZ Pr'!X4576</f>
        <v>0</v>
      </c>
      <c r="H4576">
        <f>'CLZ Pr'!E4576</f>
        <v>0</v>
      </c>
      <c r="I4576">
        <f>'CLZ Pr'!U4576</f>
        <v>0</v>
      </c>
    </row>
    <row r="4577" spans="1:9">
      <c r="A4577" s="13" t="str">
        <f>IF('CLZ Pr'!C4577 = "", "", 'CLZ Pr'!C4577)</f>
        <v/>
      </c>
      <c r="B4577">
        <f>'CLZ Pr'!O4577</f>
        <v>0</v>
      </c>
      <c r="C4577" s="14">
        <f>'CLZ Pr'!H4577</f>
        <v>0</v>
      </c>
      <c r="D4577">
        <f>'CLZ Pr'!W4577</f>
        <v>0</v>
      </c>
      <c r="E4577">
        <f>'CLZ Pr'!B4577</f>
        <v>0</v>
      </c>
      <c r="F4577">
        <f>'CLZ Pr'!N4577</f>
        <v>0</v>
      </c>
      <c r="G4577">
        <f>'CLZ Pr'!X4577</f>
        <v>0</v>
      </c>
      <c r="H4577">
        <f>'CLZ Pr'!E4577</f>
        <v>0</v>
      </c>
      <c r="I4577">
        <f>'CLZ Pr'!U4577</f>
        <v>0</v>
      </c>
    </row>
    <row r="4578" spans="1:9">
      <c r="A4578" s="13" t="str">
        <f>IF('CLZ Pr'!C4578 = "", "", 'CLZ Pr'!C4578)</f>
        <v/>
      </c>
      <c r="B4578">
        <f>'CLZ Pr'!O4578</f>
        <v>0</v>
      </c>
      <c r="C4578" s="14">
        <f>'CLZ Pr'!H4578</f>
        <v>0</v>
      </c>
      <c r="D4578">
        <f>'CLZ Pr'!W4578</f>
        <v>0</v>
      </c>
      <c r="E4578">
        <f>'CLZ Pr'!B4578</f>
        <v>0</v>
      </c>
      <c r="F4578">
        <f>'CLZ Pr'!N4578</f>
        <v>0</v>
      </c>
      <c r="G4578">
        <f>'CLZ Pr'!X4578</f>
        <v>0</v>
      </c>
      <c r="H4578">
        <f>'CLZ Pr'!E4578</f>
        <v>0</v>
      </c>
      <c r="I4578">
        <f>'CLZ Pr'!U4578</f>
        <v>0</v>
      </c>
    </row>
    <row r="4579" spans="1:9">
      <c r="A4579" s="13" t="str">
        <f>IF('CLZ Pr'!C4579 = "", "", 'CLZ Pr'!C4579)</f>
        <v/>
      </c>
      <c r="B4579">
        <f>'CLZ Pr'!O4579</f>
        <v>0</v>
      </c>
      <c r="C4579" s="14">
        <f>'CLZ Pr'!H4579</f>
        <v>0</v>
      </c>
      <c r="D4579">
        <f>'CLZ Pr'!W4579</f>
        <v>0</v>
      </c>
      <c r="E4579">
        <f>'CLZ Pr'!B4579</f>
        <v>0</v>
      </c>
      <c r="F4579">
        <f>'CLZ Pr'!N4579</f>
        <v>0</v>
      </c>
      <c r="G4579">
        <f>'CLZ Pr'!X4579</f>
        <v>0</v>
      </c>
      <c r="H4579">
        <f>'CLZ Pr'!E4579</f>
        <v>0</v>
      </c>
      <c r="I4579">
        <f>'CLZ Pr'!U4579</f>
        <v>0</v>
      </c>
    </row>
    <row r="4580" spans="1:9">
      <c r="A4580" s="13" t="str">
        <f>IF('CLZ Pr'!C4580 = "", "", 'CLZ Pr'!C4580)</f>
        <v/>
      </c>
      <c r="B4580">
        <f>'CLZ Pr'!O4580</f>
        <v>0</v>
      </c>
      <c r="C4580" s="14">
        <f>'CLZ Pr'!H4580</f>
        <v>0</v>
      </c>
      <c r="D4580">
        <f>'CLZ Pr'!W4580</f>
        <v>0</v>
      </c>
      <c r="E4580">
        <f>'CLZ Pr'!B4580</f>
        <v>0</v>
      </c>
      <c r="F4580">
        <f>'CLZ Pr'!N4580</f>
        <v>0</v>
      </c>
      <c r="G4580">
        <f>'CLZ Pr'!X4580</f>
        <v>0</v>
      </c>
      <c r="H4580">
        <f>'CLZ Pr'!E4580</f>
        <v>0</v>
      </c>
      <c r="I4580">
        <f>'CLZ Pr'!U4580</f>
        <v>0</v>
      </c>
    </row>
    <row r="4581" spans="1:9">
      <c r="A4581" s="13" t="str">
        <f>IF('CLZ Pr'!C4581 = "", "", 'CLZ Pr'!C4581)</f>
        <v/>
      </c>
      <c r="B4581">
        <f>'CLZ Pr'!O4581</f>
        <v>0</v>
      </c>
      <c r="C4581" s="14">
        <f>'CLZ Pr'!H4581</f>
        <v>0</v>
      </c>
      <c r="D4581">
        <f>'CLZ Pr'!W4581</f>
        <v>0</v>
      </c>
      <c r="E4581">
        <f>'CLZ Pr'!B4581</f>
        <v>0</v>
      </c>
      <c r="F4581">
        <f>'CLZ Pr'!N4581</f>
        <v>0</v>
      </c>
      <c r="G4581">
        <f>'CLZ Pr'!X4581</f>
        <v>0</v>
      </c>
      <c r="H4581">
        <f>'CLZ Pr'!E4581</f>
        <v>0</v>
      </c>
      <c r="I4581">
        <f>'CLZ Pr'!U4581</f>
        <v>0</v>
      </c>
    </row>
    <row r="4582" spans="1:9">
      <c r="A4582" s="13" t="str">
        <f>IF('CLZ Pr'!C4582 = "", "", 'CLZ Pr'!C4582)</f>
        <v/>
      </c>
      <c r="B4582">
        <f>'CLZ Pr'!O4582</f>
        <v>0</v>
      </c>
      <c r="C4582" s="14">
        <f>'CLZ Pr'!H4582</f>
        <v>0</v>
      </c>
      <c r="D4582">
        <f>'CLZ Pr'!W4582</f>
        <v>0</v>
      </c>
      <c r="E4582">
        <f>'CLZ Pr'!B4582</f>
        <v>0</v>
      </c>
      <c r="F4582">
        <f>'CLZ Pr'!N4582</f>
        <v>0</v>
      </c>
      <c r="G4582">
        <f>'CLZ Pr'!X4582</f>
        <v>0</v>
      </c>
      <c r="H4582">
        <f>'CLZ Pr'!E4582</f>
        <v>0</v>
      </c>
      <c r="I4582">
        <f>'CLZ Pr'!U4582</f>
        <v>0</v>
      </c>
    </row>
    <row r="4583" spans="1:9">
      <c r="A4583" s="13" t="str">
        <f>IF('CLZ Pr'!C4583 = "", "", 'CLZ Pr'!C4583)</f>
        <v/>
      </c>
      <c r="B4583">
        <f>'CLZ Pr'!O4583</f>
        <v>0</v>
      </c>
      <c r="C4583" s="14">
        <f>'CLZ Pr'!H4583</f>
        <v>0</v>
      </c>
      <c r="D4583">
        <f>'CLZ Pr'!W4583</f>
        <v>0</v>
      </c>
      <c r="E4583">
        <f>'CLZ Pr'!B4583</f>
        <v>0</v>
      </c>
      <c r="F4583">
        <f>'CLZ Pr'!N4583</f>
        <v>0</v>
      </c>
      <c r="G4583">
        <f>'CLZ Pr'!X4583</f>
        <v>0</v>
      </c>
      <c r="H4583">
        <f>'CLZ Pr'!E4583</f>
        <v>0</v>
      </c>
      <c r="I4583">
        <f>'CLZ Pr'!U4583</f>
        <v>0</v>
      </c>
    </row>
    <row r="4584" spans="1:9">
      <c r="A4584" s="13" t="str">
        <f>IF('CLZ Pr'!C4584 = "", "", 'CLZ Pr'!C4584)</f>
        <v/>
      </c>
      <c r="B4584">
        <f>'CLZ Pr'!O4584</f>
        <v>0</v>
      </c>
      <c r="C4584" s="14">
        <f>'CLZ Pr'!H4584</f>
        <v>0</v>
      </c>
      <c r="D4584">
        <f>'CLZ Pr'!W4584</f>
        <v>0</v>
      </c>
      <c r="E4584">
        <f>'CLZ Pr'!B4584</f>
        <v>0</v>
      </c>
      <c r="F4584">
        <f>'CLZ Pr'!N4584</f>
        <v>0</v>
      </c>
      <c r="G4584">
        <f>'CLZ Pr'!X4584</f>
        <v>0</v>
      </c>
      <c r="H4584">
        <f>'CLZ Pr'!E4584</f>
        <v>0</v>
      </c>
      <c r="I4584">
        <f>'CLZ Pr'!U4584</f>
        <v>0</v>
      </c>
    </row>
    <row r="4585" spans="1:9">
      <c r="A4585" s="13" t="str">
        <f>IF('CLZ Pr'!C4585 = "", "", 'CLZ Pr'!C4585)</f>
        <v/>
      </c>
      <c r="B4585">
        <f>'CLZ Pr'!O4585</f>
        <v>0</v>
      </c>
      <c r="C4585" s="14">
        <f>'CLZ Pr'!H4585</f>
        <v>0</v>
      </c>
      <c r="D4585">
        <f>'CLZ Pr'!W4585</f>
        <v>0</v>
      </c>
      <c r="E4585">
        <f>'CLZ Pr'!B4585</f>
        <v>0</v>
      </c>
      <c r="F4585">
        <f>'CLZ Pr'!N4585</f>
        <v>0</v>
      </c>
      <c r="G4585">
        <f>'CLZ Pr'!X4585</f>
        <v>0</v>
      </c>
      <c r="H4585">
        <f>'CLZ Pr'!E4585</f>
        <v>0</v>
      </c>
      <c r="I4585">
        <f>'CLZ Pr'!U4585</f>
        <v>0</v>
      </c>
    </row>
    <row r="4586" spans="1:9">
      <c r="A4586" s="13" t="str">
        <f>IF('CLZ Pr'!C4586 = "", "", 'CLZ Pr'!C4586)</f>
        <v/>
      </c>
      <c r="B4586">
        <f>'CLZ Pr'!O4586</f>
        <v>0</v>
      </c>
      <c r="C4586" s="14">
        <f>'CLZ Pr'!H4586</f>
        <v>0</v>
      </c>
      <c r="D4586">
        <f>'CLZ Pr'!W4586</f>
        <v>0</v>
      </c>
      <c r="E4586">
        <f>'CLZ Pr'!B4586</f>
        <v>0</v>
      </c>
      <c r="F4586">
        <f>'CLZ Pr'!N4586</f>
        <v>0</v>
      </c>
      <c r="G4586">
        <f>'CLZ Pr'!X4586</f>
        <v>0</v>
      </c>
      <c r="H4586">
        <f>'CLZ Pr'!E4586</f>
        <v>0</v>
      </c>
      <c r="I4586">
        <f>'CLZ Pr'!U4586</f>
        <v>0</v>
      </c>
    </row>
    <row r="4587" spans="1:9">
      <c r="A4587" s="13" t="str">
        <f>IF('CLZ Pr'!C4587 = "", "", 'CLZ Pr'!C4587)</f>
        <v/>
      </c>
      <c r="B4587">
        <f>'CLZ Pr'!O4587</f>
        <v>0</v>
      </c>
      <c r="C4587" s="14">
        <f>'CLZ Pr'!H4587</f>
        <v>0</v>
      </c>
      <c r="D4587">
        <f>'CLZ Pr'!W4587</f>
        <v>0</v>
      </c>
      <c r="E4587">
        <f>'CLZ Pr'!B4587</f>
        <v>0</v>
      </c>
      <c r="F4587">
        <f>'CLZ Pr'!N4587</f>
        <v>0</v>
      </c>
      <c r="G4587">
        <f>'CLZ Pr'!X4587</f>
        <v>0</v>
      </c>
      <c r="H4587">
        <f>'CLZ Pr'!E4587</f>
        <v>0</v>
      </c>
      <c r="I4587">
        <f>'CLZ Pr'!U4587</f>
        <v>0</v>
      </c>
    </row>
    <row r="4588" spans="1:9">
      <c r="A4588" s="13" t="str">
        <f>IF('CLZ Pr'!C4588 = "", "", 'CLZ Pr'!C4588)</f>
        <v/>
      </c>
      <c r="B4588">
        <f>'CLZ Pr'!O4588</f>
        <v>0</v>
      </c>
      <c r="C4588" s="14">
        <f>'CLZ Pr'!H4588</f>
        <v>0</v>
      </c>
      <c r="D4588">
        <f>'CLZ Pr'!W4588</f>
        <v>0</v>
      </c>
      <c r="E4588">
        <f>'CLZ Pr'!B4588</f>
        <v>0</v>
      </c>
      <c r="F4588">
        <f>'CLZ Pr'!N4588</f>
        <v>0</v>
      </c>
      <c r="G4588">
        <f>'CLZ Pr'!X4588</f>
        <v>0</v>
      </c>
      <c r="H4588">
        <f>'CLZ Pr'!E4588</f>
        <v>0</v>
      </c>
      <c r="I4588">
        <f>'CLZ Pr'!U4588</f>
        <v>0</v>
      </c>
    </row>
    <row r="4589" spans="1:9">
      <c r="A4589" s="13" t="str">
        <f>IF('CLZ Pr'!C4589 = "", "", 'CLZ Pr'!C4589)</f>
        <v/>
      </c>
      <c r="B4589">
        <f>'CLZ Pr'!O4589</f>
        <v>0</v>
      </c>
      <c r="C4589" s="14">
        <f>'CLZ Pr'!H4589</f>
        <v>0</v>
      </c>
      <c r="D4589">
        <f>'CLZ Pr'!W4589</f>
        <v>0</v>
      </c>
      <c r="E4589">
        <f>'CLZ Pr'!B4589</f>
        <v>0</v>
      </c>
      <c r="F4589">
        <f>'CLZ Pr'!N4589</f>
        <v>0</v>
      </c>
      <c r="G4589">
        <f>'CLZ Pr'!X4589</f>
        <v>0</v>
      </c>
      <c r="H4589">
        <f>'CLZ Pr'!E4589</f>
        <v>0</v>
      </c>
      <c r="I4589">
        <f>'CLZ Pr'!U4589</f>
        <v>0</v>
      </c>
    </row>
    <row r="4590" spans="1:9">
      <c r="A4590" s="13" t="str">
        <f>IF('CLZ Pr'!C4590 = "", "", 'CLZ Pr'!C4590)</f>
        <v/>
      </c>
      <c r="B4590">
        <f>'CLZ Pr'!O4590</f>
        <v>0</v>
      </c>
      <c r="C4590" s="14">
        <f>'CLZ Pr'!H4590</f>
        <v>0</v>
      </c>
      <c r="D4590">
        <f>'CLZ Pr'!W4590</f>
        <v>0</v>
      </c>
      <c r="E4590">
        <f>'CLZ Pr'!B4590</f>
        <v>0</v>
      </c>
      <c r="F4590">
        <f>'CLZ Pr'!N4590</f>
        <v>0</v>
      </c>
      <c r="G4590">
        <f>'CLZ Pr'!X4590</f>
        <v>0</v>
      </c>
      <c r="H4590">
        <f>'CLZ Pr'!E4590</f>
        <v>0</v>
      </c>
      <c r="I4590">
        <f>'CLZ Pr'!U4590</f>
        <v>0</v>
      </c>
    </row>
    <row r="4591" spans="1:9">
      <c r="A4591" s="13" t="str">
        <f>IF('CLZ Pr'!C4591 = "", "", 'CLZ Pr'!C4591)</f>
        <v/>
      </c>
      <c r="B4591">
        <f>'CLZ Pr'!O4591</f>
        <v>0</v>
      </c>
      <c r="C4591" s="14">
        <f>'CLZ Pr'!H4591</f>
        <v>0</v>
      </c>
      <c r="D4591">
        <f>'CLZ Pr'!W4591</f>
        <v>0</v>
      </c>
      <c r="E4591">
        <f>'CLZ Pr'!B4591</f>
        <v>0</v>
      </c>
      <c r="F4591">
        <f>'CLZ Pr'!N4591</f>
        <v>0</v>
      </c>
      <c r="G4591">
        <f>'CLZ Pr'!X4591</f>
        <v>0</v>
      </c>
      <c r="H4591">
        <f>'CLZ Pr'!E4591</f>
        <v>0</v>
      </c>
      <c r="I4591">
        <f>'CLZ Pr'!U4591</f>
        <v>0</v>
      </c>
    </row>
    <row r="4592" spans="1:9">
      <c r="A4592" s="13" t="str">
        <f>IF('CLZ Pr'!C4592 = "", "", 'CLZ Pr'!C4592)</f>
        <v/>
      </c>
      <c r="B4592">
        <f>'CLZ Pr'!O4592</f>
        <v>0</v>
      </c>
      <c r="C4592" s="14">
        <f>'CLZ Pr'!H4592</f>
        <v>0</v>
      </c>
      <c r="D4592">
        <f>'CLZ Pr'!W4592</f>
        <v>0</v>
      </c>
      <c r="E4592">
        <f>'CLZ Pr'!B4592</f>
        <v>0</v>
      </c>
      <c r="F4592">
        <f>'CLZ Pr'!N4592</f>
        <v>0</v>
      </c>
      <c r="G4592">
        <f>'CLZ Pr'!X4592</f>
        <v>0</v>
      </c>
      <c r="H4592">
        <f>'CLZ Pr'!E4592</f>
        <v>0</v>
      </c>
      <c r="I4592">
        <f>'CLZ Pr'!U4592</f>
        <v>0</v>
      </c>
    </row>
    <row r="4593" spans="1:9">
      <c r="A4593" s="13" t="str">
        <f>IF('CLZ Pr'!C4593 = "", "", 'CLZ Pr'!C4593)</f>
        <v/>
      </c>
      <c r="B4593">
        <f>'CLZ Pr'!O4593</f>
        <v>0</v>
      </c>
      <c r="C4593" s="14">
        <f>'CLZ Pr'!H4593</f>
        <v>0</v>
      </c>
      <c r="D4593">
        <f>'CLZ Pr'!W4593</f>
        <v>0</v>
      </c>
      <c r="E4593">
        <f>'CLZ Pr'!B4593</f>
        <v>0</v>
      </c>
      <c r="F4593">
        <f>'CLZ Pr'!N4593</f>
        <v>0</v>
      </c>
      <c r="G4593">
        <f>'CLZ Pr'!X4593</f>
        <v>0</v>
      </c>
      <c r="H4593">
        <f>'CLZ Pr'!E4593</f>
        <v>0</v>
      </c>
      <c r="I4593">
        <f>'CLZ Pr'!U4593</f>
        <v>0</v>
      </c>
    </row>
    <row r="4594" spans="1:9">
      <c r="A4594" s="13" t="str">
        <f>IF('CLZ Pr'!C4594 = "", "", 'CLZ Pr'!C4594)</f>
        <v/>
      </c>
      <c r="B4594">
        <f>'CLZ Pr'!O4594</f>
        <v>0</v>
      </c>
      <c r="C4594" s="14">
        <f>'CLZ Pr'!H4594</f>
        <v>0</v>
      </c>
      <c r="D4594">
        <f>'CLZ Pr'!W4594</f>
        <v>0</v>
      </c>
      <c r="E4594">
        <f>'CLZ Pr'!B4594</f>
        <v>0</v>
      </c>
      <c r="F4594">
        <f>'CLZ Pr'!N4594</f>
        <v>0</v>
      </c>
      <c r="G4594">
        <f>'CLZ Pr'!X4594</f>
        <v>0</v>
      </c>
      <c r="H4594">
        <f>'CLZ Pr'!E4594</f>
        <v>0</v>
      </c>
      <c r="I4594">
        <f>'CLZ Pr'!U4594</f>
        <v>0</v>
      </c>
    </row>
    <row r="4595" spans="1:9">
      <c r="A4595" s="13" t="str">
        <f>IF('CLZ Pr'!C4595 = "", "", 'CLZ Pr'!C4595)</f>
        <v/>
      </c>
      <c r="B4595">
        <f>'CLZ Pr'!O4595</f>
        <v>0</v>
      </c>
      <c r="C4595" s="14">
        <f>'CLZ Pr'!H4595</f>
        <v>0</v>
      </c>
      <c r="D4595">
        <f>'CLZ Pr'!W4595</f>
        <v>0</v>
      </c>
      <c r="E4595">
        <f>'CLZ Pr'!B4595</f>
        <v>0</v>
      </c>
      <c r="F4595">
        <f>'CLZ Pr'!N4595</f>
        <v>0</v>
      </c>
      <c r="G4595">
        <f>'CLZ Pr'!X4595</f>
        <v>0</v>
      </c>
      <c r="H4595">
        <f>'CLZ Pr'!E4595</f>
        <v>0</v>
      </c>
      <c r="I4595">
        <f>'CLZ Pr'!U4595</f>
        <v>0</v>
      </c>
    </row>
    <row r="4596" spans="1:9">
      <c r="A4596" s="13" t="str">
        <f>IF('CLZ Pr'!C4596 = "", "", 'CLZ Pr'!C4596)</f>
        <v/>
      </c>
      <c r="B4596">
        <f>'CLZ Pr'!O4596</f>
        <v>0</v>
      </c>
      <c r="C4596" s="14">
        <f>'CLZ Pr'!H4596</f>
        <v>0</v>
      </c>
      <c r="D4596">
        <f>'CLZ Pr'!W4596</f>
        <v>0</v>
      </c>
      <c r="E4596">
        <f>'CLZ Pr'!B4596</f>
        <v>0</v>
      </c>
      <c r="F4596">
        <f>'CLZ Pr'!N4596</f>
        <v>0</v>
      </c>
      <c r="G4596">
        <f>'CLZ Pr'!X4596</f>
        <v>0</v>
      </c>
      <c r="H4596">
        <f>'CLZ Pr'!E4596</f>
        <v>0</v>
      </c>
      <c r="I4596">
        <f>'CLZ Pr'!U4596</f>
        <v>0</v>
      </c>
    </row>
    <row r="4597" spans="1:9">
      <c r="A4597" s="13" t="str">
        <f>IF('CLZ Pr'!C4597 = "", "", 'CLZ Pr'!C4597)</f>
        <v/>
      </c>
      <c r="B4597">
        <f>'CLZ Pr'!O4597</f>
        <v>0</v>
      </c>
      <c r="C4597" s="14">
        <f>'CLZ Pr'!H4597</f>
        <v>0</v>
      </c>
      <c r="D4597">
        <f>'CLZ Pr'!W4597</f>
        <v>0</v>
      </c>
      <c r="E4597">
        <f>'CLZ Pr'!B4597</f>
        <v>0</v>
      </c>
      <c r="F4597">
        <f>'CLZ Pr'!N4597</f>
        <v>0</v>
      </c>
      <c r="G4597">
        <f>'CLZ Pr'!X4597</f>
        <v>0</v>
      </c>
      <c r="H4597">
        <f>'CLZ Pr'!E4597</f>
        <v>0</v>
      </c>
      <c r="I4597">
        <f>'CLZ Pr'!U4597</f>
        <v>0</v>
      </c>
    </row>
    <row r="4598" spans="1:9">
      <c r="A4598" s="13" t="str">
        <f>IF('CLZ Pr'!C4598 = "", "", 'CLZ Pr'!C4598)</f>
        <v/>
      </c>
      <c r="B4598">
        <f>'CLZ Pr'!O4598</f>
        <v>0</v>
      </c>
      <c r="C4598" s="14">
        <f>'CLZ Pr'!H4598</f>
        <v>0</v>
      </c>
      <c r="D4598">
        <f>'CLZ Pr'!W4598</f>
        <v>0</v>
      </c>
      <c r="E4598">
        <f>'CLZ Pr'!B4598</f>
        <v>0</v>
      </c>
      <c r="F4598">
        <f>'CLZ Pr'!N4598</f>
        <v>0</v>
      </c>
      <c r="G4598">
        <f>'CLZ Pr'!X4598</f>
        <v>0</v>
      </c>
      <c r="H4598">
        <f>'CLZ Pr'!E4598</f>
        <v>0</v>
      </c>
      <c r="I4598">
        <f>'CLZ Pr'!U4598</f>
        <v>0</v>
      </c>
    </row>
    <row r="4599" spans="1:9">
      <c r="A4599" s="13" t="str">
        <f>IF('CLZ Pr'!C4599 = "", "", 'CLZ Pr'!C4599)</f>
        <v/>
      </c>
      <c r="B4599">
        <f>'CLZ Pr'!O4599</f>
        <v>0</v>
      </c>
      <c r="C4599" s="14">
        <f>'CLZ Pr'!H4599</f>
        <v>0</v>
      </c>
      <c r="D4599">
        <f>'CLZ Pr'!W4599</f>
        <v>0</v>
      </c>
      <c r="E4599">
        <f>'CLZ Pr'!B4599</f>
        <v>0</v>
      </c>
      <c r="F4599">
        <f>'CLZ Pr'!N4599</f>
        <v>0</v>
      </c>
      <c r="G4599">
        <f>'CLZ Pr'!X4599</f>
        <v>0</v>
      </c>
      <c r="H4599">
        <f>'CLZ Pr'!E4599</f>
        <v>0</v>
      </c>
      <c r="I4599">
        <f>'CLZ Pr'!U4599</f>
        <v>0</v>
      </c>
    </row>
    <row r="4600" spans="1:9">
      <c r="A4600" s="13" t="str">
        <f>IF('CLZ Pr'!C4600 = "", "", 'CLZ Pr'!C4600)</f>
        <v/>
      </c>
      <c r="B4600">
        <f>'CLZ Pr'!O4600</f>
        <v>0</v>
      </c>
      <c r="C4600" s="14">
        <f>'CLZ Pr'!H4600</f>
        <v>0</v>
      </c>
      <c r="D4600">
        <f>'CLZ Pr'!W4600</f>
        <v>0</v>
      </c>
      <c r="E4600">
        <f>'CLZ Pr'!B4600</f>
        <v>0</v>
      </c>
      <c r="F4600">
        <f>'CLZ Pr'!N4600</f>
        <v>0</v>
      </c>
      <c r="G4600">
        <f>'CLZ Pr'!X4600</f>
        <v>0</v>
      </c>
      <c r="H4600">
        <f>'CLZ Pr'!E4600</f>
        <v>0</v>
      </c>
      <c r="I4600">
        <f>'CLZ Pr'!U4600</f>
        <v>0</v>
      </c>
    </row>
    <row r="4601" spans="1:9">
      <c r="A4601" s="13" t="str">
        <f>IF('CLZ Pr'!C4601 = "", "", 'CLZ Pr'!C4601)</f>
        <v/>
      </c>
      <c r="B4601">
        <f>'CLZ Pr'!O4601</f>
        <v>0</v>
      </c>
      <c r="C4601" s="14">
        <f>'CLZ Pr'!H4601</f>
        <v>0</v>
      </c>
      <c r="D4601">
        <f>'CLZ Pr'!W4601</f>
        <v>0</v>
      </c>
      <c r="E4601">
        <f>'CLZ Pr'!B4601</f>
        <v>0</v>
      </c>
      <c r="F4601">
        <f>'CLZ Pr'!N4601</f>
        <v>0</v>
      </c>
      <c r="G4601">
        <f>'CLZ Pr'!X4601</f>
        <v>0</v>
      </c>
      <c r="H4601">
        <f>'CLZ Pr'!E4601</f>
        <v>0</v>
      </c>
      <c r="I4601">
        <f>'CLZ Pr'!U4601</f>
        <v>0</v>
      </c>
    </row>
    <row r="4602" spans="1:9">
      <c r="A4602" s="13" t="str">
        <f>IF('CLZ Pr'!C4602 = "", "", 'CLZ Pr'!C4602)</f>
        <v/>
      </c>
      <c r="B4602">
        <f>'CLZ Pr'!O4602</f>
        <v>0</v>
      </c>
      <c r="C4602" s="14">
        <f>'CLZ Pr'!H4602</f>
        <v>0</v>
      </c>
      <c r="D4602">
        <f>'CLZ Pr'!W4602</f>
        <v>0</v>
      </c>
      <c r="E4602">
        <f>'CLZ Pr'!B4602</f>
        <v>0</v>
      </c>
      <c r="F4602">
        <f>'CLZ Pr'!N4602</f>
        <v>0</v>
      </c>
      <c r="G4602">
        <f>'CLZ Pr'!X4602</f>
        <v>0</v>
      </c>
      <c r="H4602">
        <f>'CLZ Pr'!E4602</f>
        <v>0</v>
      </c>
      <c r="I4602">
        <f>'CLZ Pr'!U4602</f>
        <v>0</v>
      </c>
    </row>
    <row r="4603" spans="1:9">
      <c r="A4603" s="13" t="str">
        <f>IF('CLZ Pr'!C4603 = "", "", 'CLZ Pr'!C4603)</f>
        <v/>
      </c>
      <c r="B4603">
        <f>'CLZ Pr'!O4603</f>
        <v>0</v>
      </c>
      <c r="C4603" s="14">
        <f>'CLZ Pr'!H4603</f>
        <v>0</v>
      </c>
      <c r="D4603">
        <f>'CLZ Pr'!W4603</f>
        <v>0</v>
      </c>
      <c r="E4603">
        <f>'CLZ Pr'!B4603</f>
        <v>0</v>
      </c>
      <c r="F4603">
        <f>'CLZ Pr'!N4603</f>
        <v>0</v>
      </c>
      <c r="G4603">
        <f>'CLZ Pr'!X4603</f>
        <v>0</v>
      </c>
      <c r="H4603">
        <f>'CLZ Pr'!E4603</f>
        <v>0</v>
      </c>
      <c r="I4603">
        <f>'CLZ Pr'!U4603</f>
        <v>0</v>
      </c>
    </row>
    <row r="4604" spans="1:9">
      <c r="A4604" s="13" t="str">
        <f>IF('CLZ Pr'!C4604 = "", "", 'CLZ Pr'!C4604)</f>
        <v/>
      </c>
      <c r="B4604">
        <f>'CLZ Pr'!O4604</f>
        <v>0</v>
      </c>
      <c r="C4604" s="14">
        <f>'CLZ Pr'!H4604</f>
        <v>0</v>
      </c>
      <c r="D4604">
        <f>'CLZ Pr'!W4604</f>
        <v>0</v>
      </c>
      <c r="E4604">
        <f>'CLZ Pr'!B4604</f>
        <v>0</v>
      </c>
      <c r="F4604">
        <f>'CLZ Pr'!N4604</f>
        <v>0</v>
      </c>
      <c r="G4604">
        <f>'CLZ Pr'!X4604</f>
        <v>0</v>
      </c>
      <c r="H4604">
        <f>'CLZ Pr'!E4604</f>
        <v>0</v>
      </c>
      <c r="I4604">
        <f>'CLZ Pr'!U4604</f>
        <v>0</v>
      </c>
    </row>
    <row r="4605" spans="1:9">
      <c r="A4605" s="13" t="str">
        <f>IF('CLZ Pr'!C4605 = "", "", 'CLZ Pr'!C4605)</f>
        <v/>
      </c>
      <c r="B4605">
        <f>'CLZ Pr'!O4605</f>
        <v>0</v>
      </c>
      <c r="C4605" s="14">
        <f>'CLZ Pr'!H4605</f>
        <v>0</v>
      </c>
      <c r="D4605">
        <f>'CLZ Pr'!W4605</f>
        <v>0</v>
      </c>
      <c r="E4605">
        <f>'CLZ Pr'!B4605</f>
        <v>0</v>
      </c>
      <c r="F4605">
        <f>'CLZ Pr'!N4605</f>
        <v>0</v>
      </c>
      <c r="G4605">
        <f>'CLZ Pr'!X4605</f>
        <v>0</v>
      </c>
      <c r="H4605">
        <f>'CLZ Pr'!E4605</f>
        <v>0</v>
      </c>
      <c r="I4605">
        <f>'CLZ Pr'!U4605</f>
        <v>0</v>
      </c>
    </row>
    <row r="4606" spans="1:9">
      <c r="A4606" s="13" t="str">
        <f>IF('CLZ Pr'!C4606 = "", "", 'CLZ Pr'!C4606)</f>
        <v/>
      </c>
      <c r="B4606">
        <f>'CLZ Pr'!O4606</f>
        <v>0</v>
      </c>
      <c r="C4606" s="14">
        <f>'CLZ Pr'!H4606</f>
        <v>0</v>
      </c>
      <c r="D4606">
        <f>'CLZ Pr'!W4606</f>
        <v>0</v>
      </c>
      <c r="E4606">
        <f>'CLZ Pr'!B4606</f>
        <v>0</v>
      </c>
      <c r="F4606">
        <f>'CLZ Pr'!N4606</f>
        <v>0</v>
      </c>
      <c r="G4606">
        <f>'CLZ Pr'!X4606</f>
        <v>0</v>
      </c>
      <c r="H4606">
        <f>'CLZ Pr'!E4606</f>
        <v>0</v>
      </c>
      <c r="I4606">
        <f>'CLZ Pr'!U4606</f>
        <v>0</v>
      </c>
    </row>
    <row r="4607" spans="1:9">
      <c r="A4607" s="13" t="str">
        <f>IF('CLZ Pr'!C4607 = "", "", 'CLZ Pr'!C4607)</f>
        <v/>
      </c>
      <c r="B4607">
        <f>'CLZ Pr'!O4607</f>
        <v>0</v>
      </c>
      <c r="C4607" s="14">
        <f>'CLZ Pr'!H4607</f>
        <v>0</v>
      </c>
      <c r="D4607">
        <f>'CLZ Pr'!W4607</f>
        <v>0</v>
      </c>
      <c r="E4607">
        <f>'CLZ Pr'!B4607</f>
        <v>0</v>
      </c>
      <c r="F4607">
        <f>'CLZ Pr'!N4607</f>
        <v>0</v>
      </c>
      <c r="G4607">
        <f>'CLZ Pr'!X4607</f>
        <v>0</v>
      </c>
      <c r="H4607">
        <f>'CLZ Pr'!E4607</f>
        <v>0</v>
      </c>
      <c r="I4607">
        <f>'CLZ Pr'!U4607</f>
        <v>0</v>
      </c>
    </row>
    <row r="4608" spans="1:9">
      <c r="A4608" s="13" t="str">
        <f>IF('CLZ Pr'!C4608 = "", "", 'CLZ Pr'!C4608)</f>
        <v/>
      </c>
      <c r="B4608">
        <f>'CLZ Pr'!O4608</f>
        <v>0</v>
      </c>
      <c r="C4608" s="14">
        <f>'CLZ Pr'!H4608</f>
        <v>0</v>
      </c>
      <c r="D4608">
        <f>'CLZ Pr'!W4608</f>
        <v>0</v>
      </c>
      <c r="E4608">
        <f>'CLZ Pr'!B4608</f>
        <v>0</v>
      </c>
      <c r="F4608">
        <f>'CLZ Pr'!N4608</f>
        <v>0</v>
      </c>
      <c r="G4608">
        <f>'CLZ Pr'!X4608</f>
        <v>0</v>
      </c>
      <c r="H4608">
        <f>'CLZ Pr'!E4608</f>
        <v>0</v>
      </c>
      <c r="I4608">
        <f>'CLZ Pr'!U4608</f>
        <v>0</v>
      </c>
    </row>
    <row r="4609" spans="1:9">
      <c r="A4609" s="13" t="str">
        <f>IF('CLZ Pr'!C4609 = "", "", 'CLZ Pr'!C4609)</f>
        <v/>
      </c>
      <c r="B4609">
        <f>'CLZ Pr'!O4609</f>
        <v>0</v>
      </c>
      <c r="C4609" s="14">
        <f>'CLZ Pr'!H4609</f>
        <v>0</v>
      </c>
      <c r="D4609">
        <f>'CLZ Pr'!W4609</f>
        <v>0</v>
      </c>
      <c r="E4609">
        <f>'CLZ Pr'!B4609</f>
        <v>0</v>
      </c>
      <c r="F4609">
        <f>'CLZ Pr'!N4609</f>
        <v>0</v>
      </c>
      <c r="G4609">
        <f>'CLZ Pr'!X4609</f>
        <v>0</v>
      </c>
      <c r="H4609">
        <f>'CLZ Pr'!E4609</f>
        <v>0</v>
      </c>
      <c r="I4609">
        <f>'CLZ Pr'!U4609</f>
        <v>0</v>
      </c>
    </row>
    <row r="4610" spans="1:9">
      <c r="A4610" s="13" t="str">
        <f>IF('CLZ Pr'!C4610 = "", "", 'CLZ Pr'!C4610)</f>
        <v/>
      </c>
      <c r="B4610">
        <f>'CLZ Pr'!O4610</f>
        <v>0</v>
      </c>
      <c r="C4610" s="14">
        <f>'CLZ Pr'!H4610</f>
        <v>0</v>
      </c>
      <c r="D4610">
        <f>'CLZ Pr'!W4610</f>
        <v>0</v>
      </c>
      <c r="E4610">
        <f>'CLZ Pr'!B4610</f>
        <v>0</v>
      </c>
      <c r="F4610">
        <f>'CLZ Pr'!N4610</f>
        <v>0</v>
      </c>
      <c r="G4610">
        <f>'CLZ Pr'!X4610</f>
        <v>0</v>
      </c>
      <c r="H4610">
        <f>'CLZ Pr'!E4610</f>
        <v>0</v>
      </c>
      <c r="I4610">
        <f>'CLZ Pr'!U4610</f>
        <v>0</v>
      </c>
    </row>
    <row r="4611" spans="1:9">
      <c r="A4611" s="13" t="str">
        <f>IF('CLZ Pr'!C4611 = "", "", 'CLZ Pr'!C4611)</f>
        <v/>
      </c>
      <c r="B4611">
        <f>'CLZ Pr'!O4611</f>
        <v>0</v>
      </c>
      <c r="C4611" s="14">
        <f>'CLZ Pr'!H4611</f>
        <v>0</v>
      </c>
      <c r="D4611">
        <f>'CLZ Pr'!W4611</f>
        <v>0</v>
      </c>
      <c r="E4611">
        <f>'CLZ Pr'!B4611</f>
        <v>0</v>
      </c>
      <c r="F4611">
        <f>'CLZ Pr'!N4611</f>
        <v>0</v>
      </c>
      <c r="G4611">
        <f>'CLZ Pr'!X4611</f>
        <v>0</v>
      </c>
      <c r="H4611">
        <f>'CLZ Pr'!E4611</f>
        <v>0</v>
      </c>
      <c r="I4611">
        <f>'CLZ Pr'!U4611</f>
        <v>0</v>
      </c>
    </row>
    <row r="4612" spans="1:9">
      <c r="A4612" s="13" t="str">
        <f>IF('CLZ Pr'!C4612 = "", "", 'CLZ Pr'!C4612)</f>
        <v/>
      </c>
      <c r="B4612">
        <f>'CLZ Pr'!O4612</f>
        <v>0</v>
      </c>
      <c r="C4612" s="14">
        <f>'CLZ Pr'!H4612</f>
        <v>0</v>
      </c>
      <c r="D4612">
        <f>'CLZ Pr'!W4612</f>
        <v>0</v>
      </c>
      <c r="E4612">
        <f>'CLZ Pr'!B4612</f>
        <v>0</v>
      </c>
      <c r="F4612">
        <f>'CLZ Pr'!N4612</f>
        <v>0</v>
      </c>
      <c r="G4612">
        <f>'CLZ Pr'!X4612</f>
        <v>0</v>
      </c>
      <c r="H4612">
        <f>'CLZ Pr'!E4612</f>
        <v>0</v>
      </c>
      <c r="I4612">
        <f>'CLZ Pr'!U4612</f>
        <v>0</v>
      </c>
    </row>
    <row r="4613" spans="1:9">
      <c r="A4613" s="13" t="str">
        <f>IF('CLZ Pr'!C4613 = "", "", 'CLZ Pr'!C4613)</f>
        <v/>
      </c>
      <c r="B4613">
        <f>'CLZ Pr'!O4613</f>
        <v>0</v>
      </c>
      <c r="C4613" s="14">
        <f>'CLZ Pr'!H4613</f>
        <v>0</v>
      </c>
      <c r="D4613">
        <f>'CLZ Pr'!W4613</f>
        <v>0</v>
      </c>
      <c r="E4613">
        <f>'CLZ Pr'!B4613</f>
        <v>0</v>
      </c>
      <c r="F4613">
        <f>'CLZ Pr'!N4613</f>
        <v>0</v>
      </c>
      <c r="G4613">
        <f>'CLZ Pr'!X4613</f>
        <v>0</v>
      </c>
      <c r="H4613">
        <f>'CLZ Pr'!E4613</f>
        <v>0</v>
      </c>
      <c r="I4613">
        <f>'CLZ Pr'!U4613</f>
        <v>0</v>
      </c>
    </row>
    <row r="4614" spans="1:9">
      <c r="A4614" s="13" t="str">
        <f>IF('CLZ Pr'!C4614 = "", "", 'CLZ Pr'!C4614)</f>
        <v/>
      </c>
      <c r="B4614">
        <f>'CLZ Pr'!O4614</f>
        <v>0</v>
      </c>
      <c r="C4614" s="14">
        <f>'CLZ Pr'!H4614</f>
        <v>0</v>
      </c>
      <c r="D4614">
        <f>'CLZ Pr'!W4614</f>
        <v>0</v>
      </c>
      <c r="E4614">
        <f>'CLZ Pr'!B4614</f>
        <v>0</v>
      </c>
      <c r="F4614">
        <f>'CLZ Pr'!N4614</f>
        <v>0</v>
      </c>
      <c r="G4614">
        <f>'CLZ Pr'!X4614</f>
        <v>0</v>
      </c>
      <c r="H4614">
        <f>'CLZ Pr'!E4614</f>
        <v>0</v>
      </c>
      <c r="I4614">
        <f>'CLZ Pr'!U4614</f>
        <v>0</v>
      </c>
    </row>
    <row r="4615" spans="1:9">
      <c r="A4615" s="13" t="str">
        <f>IF('CLZ Pr'!C4615 = "", "", 'CLZ Pr'!C4615)</f>
        <v/>
      </c>
      <c r="B4615">
        <f>'CLZ Pr'!O4615</f>
        <v>0</v>
      </c>
      <c r="C4615" s="14">
        <f>'CLZ Pr'!H4615</f>
        <v>0</v>
      </c>
      <c r="D4615">
        <f>'CLZ Pr'!W4615</f>
        <v>0</v>
      </c>
      <c r="E4615">
        <f>'CLZ Pr'!B4615</f>
        <v>0</v>
      </c>
      <c r="F4615">
        <f>'CLZ Pr'!N4615</f>
        <v>0</v>
      </c>
      <c r="G4615">
        <f>'CLZ Pr'!X4615</f>
        <v>0</v>
      </c>
      <c r="H4615">
        <f>'CLZ Pr'!E4615</f>
        <v>0</v>
      </c>
      <c r="I4615">
        <f>'CLZ Pr'!U4615</f>
        <v>0</v>
      </c>
    </row>
    <row r="4616" spans="1:9">
      <c r="A4616" s="13" t="str">
        <f>IF('CLZ Pr'!C4616 = "", "", 'CLZ Pr'!C4616)</f>
        <v/>
      </c>
      <c r="B4616">
        <f>'CLZ Pr'!O4616</f>
        <v>0</v>
      </c>
      <c r="C4616" s="14">
        <f>'CLZ Pr'!H4616</f>
        <v>0</v>
      </c>
      <c r="D4616">
        <f>'CLZ Pr'!W4616</f>
        <v>0</v>
      </c>
      <c r="E4616">
        <f>'CLZ Pr'!B4616</f>
        <v>0</v>
      </c>
      <c r="F4616">
        <f>'CLZ Pr'!N4616</f>
        <v>0</v>
      </c>
      <c r="G4616">
        <f>'CLZ Pr'!X4616</f>
        <v>0</v>
      </c>
      <c r="H4616">
        <f>'CLZ Pr'!E4616</f>
        <v>0</v>
      </c>
      <c r="I4616">
        <f>'CLZ Pr'!U4616</f>
        <v>0</v>
      </c>
    </row>
    <row r="4617" spans="1:9">
      <c r="A4617" s="13" t="str">
        <f>IF('CLZ Pr'!C4617 = "", "", 'CLZ Pr'!C4617)</f>
        <v/>
      </c>
      <c r="B4617">
        <f>'CLZ Pr'!O4617</f>
        <v>0</v>
      </c>
      <c r="C4617" s="14">
        <f>'CLZ Pr'!H4617</f>
        <v>0</v>
      </c>
      <c r="D4617">
        <f>'CLZ Pr'!W4617</f>
        <v>0</v>
      </c>
      <c r="E4617">
        <f>'CLZ Pr'!B4617</f>
        <v>0</v>
      </c>
      <c r="F4617">
        <f>'CLZ Pr'!N4617</f>
        <v>0</v>
      </c>
      <c r="G4617">
        <f>'CLZ Pr'!X4617</f>
        <v>0</v>
      </c>
      <c r="H4617">
        <f>'CLZ Pr'!E4617</f>
        <v>0</v>
      </c>
      <c r="I4617">
        <f>'CLZ Pr'!U4617</f>
        <v>0</v>
      </c>
    </row>
    <row r="4618" spans="1:9">
      <c r="A4618" s="13" t="str">
        <f>IF('CLZ Pr'!C4618 = "", "", 'CLZ Pr'!C4618)</f>
        <v/>
      </c>
      <c r="B4618">
        <f>'CLZ Pr'!O4618</f>
        <v>0</v>
      </c>
      <c r="C4618" s="14">
        <f>'CLZ Pr'!H4618</f>
        <v>0</v>
      </c>
      <c r="D4618">
        <f>'CLZ Pr'!W4618</f>
        <v>0</v>
      </c>
      <c r="E4618">
        <f>'CLZ Pr'!B4618</f>
        <v>0</v>
      </c>
      <c r="F4618">
        <f>'CLZ Pr'!N4618</f>
        <v>0</v>
      </c>
      <c r="G4618">
        <f>'CLZ Pr'!X4618</f>
        <v>0</v>
      </c>
      <c r="H4618">
        <f>'CLZ Pr'!E4618</f>
        <v>0</v>
      </c>
      <c r="I4618">
        <f>'CLZ Pr'!U4618</f>
        <v>0</v>
      </c>
    </row>
    <row r="4619" spans="1:9">
      <c r="A4619" s="13" t="str">
        <f>IF('CLZ Pr'!C4619 = "", "", 'CLZ Pr'!C4619)</f>
        <v/>
      </c>
      <c r="B4619">
        <f>'CLZ Pr'!O4619</f>
        <v>0</v>
      </c>
      <c r="C4619" s="14">
        <f>'CLZ Pr'!H4619</f>
        <v>0</v>
      </c>
      <c r="D4619">
        <f>'CLZ Pr'!W4619</f>
        <v>0</v>
      </c>
      <c r="E4619">
        <f>'CLZ Pr'!B4619</f>
        <v>0</v>
      </c>
      <c r="F4619">
        <f>'CLZ Pr'!N4619</f>
        <v>0</v>
      </c>
      <c r="G4619">
        <f>'CLZ Pr'!X4619</f>
        <v>0</v>
      </c>
      <c r="H4619">
        <f>'CLZ Pr'!E4619</f>
        <v>0</v>
      </c>
      <c r="I4619">
        <f>'CLZ Pr'!U4619</f>
        <v>0</v>
      </c>
    </row>
    <row r="4620" spans="1:9">
      <c r="A4620" s="13" t="str">
        <f>IF('CLZ Pr'!C4620 = "", "", 'CLZ Pr'!C4620)</f>
        <v/>
      </c>
      <c r="B4620">
        <f>'CLZ Pr'!O4620</f>
        <v>0</v>
      </c>
      <c r="C4620" s="14">
        <f>'CLZ Pr'!H4620</f>
        <v>0</v>
      </c>
      <c r="D4620">
        <f>'CLZ Pr'!W4620</f>
        <v>0</v>
      </c>
      <c r="E4620">
        <f>'CLZ Pr'!B4620</f>
        <v>0</v>
      </c>
      <c r="F4620">
        <f>'CLZ Pr'!N4620</f>
        <v>0</v>
      </c>
      <c r="G4620">
        <f>'CLZ Pr'!X4620</f>
        <v>0</v>
      </c>
      <c r="H4620">
        <f>'CLZ Pr'!E4620</f>
        <v>0</v>
      </c>
      <c r="I4620">
        <f>'CLZ Pr'!U4620</f>
        <v>0</v>
      </c>
    </row>
    <row r="4621" spans="1:9">
      <c r="A4621" s="13" t="str">
        <f>IF('CLZ Pr'!C4621 = "", "", 'CLZ Pr'!C4621)</f>
        <v/>
      </c>
      <c r="B4621">
        <f>'CLZ Pr'!O4621</f>
        <v>0</v>
      </c>
      <c r="C4621" s="14">
        <f>'CLZ Pr'!H4621</f>
        <v>0</v>
      </c>
      <c r="D4621">
        <f>'CLZ Pr'!W4621</f>
        <v>0</v>
      </c>
      <c r="E4621">
        <f>'CLZ Pr'!B4621</f>
        <v>0</v>
      </c>
      <c r="F4621">
        <f>'CLZ Pr'!N4621</f>
        <v>0</v>
      </c>
      <c r="G4621">
        <f>'CLZ Pr'!X4621</f>
        <v>0</v>
      </c>
      <c r="H4621">
        <f>'CLZ Pr'!E4621</f>
        <v>0</v>
      </c>
      <c r="I4621">
        <f>'CLZ Pr'!U4621</f>
        <v>0</v>
      </c>
    </row>
    <row r="4622" spans="1:9">
      <c r="A4622" s="13" t="str">
        <f>IF('CLZ Pr'!C4622 = "", "", 'CLZ Pr'!C4622)</f>
        <v/>
      </c>
      <c r="B4622">
        <f>'CLZ Pr'!O4622</f>
        <v>0</v>
      </c>
      <c r="C4622" s="14">
        <f>'CLZ Pr'!H4622</f>
        <v>0</v>
      </c>
      <c r="D4622">
        <f>'CLZ Pr'!W4622</f>
        <v>0</v>
      </c>
      <c r="E4622">
        <f>'CLZ Pr'!B4622</f>
        <v>0</v>
      </c>
      <c r="F4622">
        <f>'CLZ Pr'!N4622</f>
        <v>0</v>
      </c>
      <c r="G4622">
        <f>'CLZ Pr'!X4622</f>
        <v>0</v>
      </c>
      <c r="H4622">
        <f>'CLZ Pr'!E4622</f>
        <v>0</v>
      </c>
      <c r="I4622">
        <f>'CLZ Pr'!U4622</f>
        <v>0</v>
      </c>
    </row>
    <row r="4623" spans="1:9">
      <c r="A4623" s="13" t="str">
        <f>IF('CLZ Pr'!C4623 = "", "", 'CLZ Pr'!C4623)</f>
        <v/>
      </c>
      <c r="B4623">
        <f>'CLZ Pr'!O4623</f>
        <v>0</v>
      </c>
      <c r="C4623" s="14">
        <f>'CLZ Pr'!H4623</f>
        <v>0</v>
      </c>
      <c r="D4623">
        <f>'CLZ Pr'!W4623</f>
        <v>0</v>
      </c>
      <c r="E4623">
        <f>'CLZ Pr'!B4623</f>
        <v>0</v>
      </c>
      <c r="F4623">
        <f>'CLZ Pr'!N4623</f>
        <v>0</v>
      </c>
      <c r="G4623">
        <f>'CLZ Pr'!X4623</f>
        <v>0</v>
      </c>
      <c r="H4623">
        <f>'CLZ Pr'!E4623</f>
        <v>0</v>
      </c>
      <c r="I4623">
        <f>'CLZ Pr'!U4623</f>
        <v>0</v>
      </c>
    </row>
    <row r="4624" spans="1:9">
      <c r="A4624" s="13" t="str">
        <f>IF('CLZ Pr'!C4624 = "", "", 'CLZ Pr'!C4624)</f>
        <v/>
      </c>
      <c r="B4624">
        <f>'CLZ Pr'!O4624</f>
        <v>0</v>
      </c>
      <c r="C4624" s="14">
        <f>'CLZ Pr'!H4624</f>
        <v>0</v>
      </c>
      <c r="D4624">
        <f>'CLZ Pr'!W4624</f>
        <v>0</v>
      </c>
      <c r="E4624">
        <f>'CLZ Pr'!B4624</f>
        <v>0</v>
      </c>
      <c r="F4624">
        <f>'CLZ Pr'!N4624</f>
        <v>0</v>
      </c>
      <c r="G4624">
        <f>'CLZ Pr'!X4624</f>
        <v>0</v>
      </c>
      <c r="H4624">
        <f>'CLZ Pr'!E4624</f>
        <v>0</v>
      </c>
      <c r="I4624">
        <f>'CLZ Pr'!U4624</f>
        <v>0</v>
      </c>
    </row>
    <row r="4625" spans="1:9">
      <c r="A4625" s="13" t="str">
        <f>IF('CLZ Pr'!C4625 = "", "", 'CLZ Pr'!C4625)</f>
        <v/>
      </c>
      <c r="B4625">
        <f>'CLZ Pr'!O4625</f>
        <v>0</v>
      </c>
      <c r="C4625" s="14">
        <f>'CLZ Pr'!H4625</f>
        <v>0</v>
      </c>
      <c r="D4625">
        <f>'CLZ Pr'!W4625</f>
        <v>0</v>
      </c>
      <c r="E4625">
        <f>'CLZ Pr'!B4625</f>
        <v>0</v>
      </c>
      <c r="F4625">
        <f>'CLZ Pr'!N4625</f>
        <v>0</v>
      </c>
      <c r="G4625">
        <f>'CLZ Pr'!X4625</f>
        <v>0</v>
      </c>
      <c r="H4625">
        <f>'CLZ Pr'!E4625</f>
        <v>0</v>
      </c>
      <c r="I4625">
        <f>'CLZ Pr'!U4625</f>
        <v>0</v>
      </c>
    </row>
    <row r="4626" spans="1:9">
      <c r="A4626" s="13" t="str">
        <f>IF('CLZ Pr'!C4626 = "", "", 'CLZ Pr'!C4626)</f>
        <v/>
      </c>
      <c r="B4626">
        <f>'CLZ Pr'!O4626</f>
        <v>0</v>
      </c>
      <c r="C4626" s="14">
        <f>'CLZ Pr'!H4626</f>
        <v>0</v>
      </c>
      <c r="D4626">
        <f>'CLZ Pr'!W4626</f>
        <v>0</v>
      </c>
      <c r="E4626">
        <f>'CLZ Pr'!B4626</f>
        <v>0</v>
      </c>
      <c r="F4626">
        <f>'CLZ Pr'!N4626</f>
        <v>0</v>
      </c>
      <c r="G4626">
        <f>'CLZ Pr'!X4626</f>
        <v>0</v>
      </c>
      <c r="H4626">
        <f>'CLZ Pr'!E4626</f>
        <v>0</v>
      </c>
      <c r="I4626">
        <f>'CLZ Pr'!U4626</f>
        <v>0</v>
      </c>
    </row>
    <row r="4627" spans="1:9">
      <c r="A4627" s="13" t="str">
        <f>IF('CLZ Pr'!C4627 = "", "", 'CLZ Pr'!C4627)</f>
        <v/>
      </c>
      <c r="B4627">
        <f>'CLZ Pr'!O4627</f>
        <v>0</v>
      </c>
      <c r="C4627" s="14">
        <f>'CLZ Pr'!H4627</f>
        <v>0</v>
      </c>
      <c r="D4627">
        <f>'CLZ Pr'!W4627</f>
        <v>0</v>
      </c>
      <c r="E4627">
        <f>'CLZ Pr'!B4627</f>
        <v>0</v>
      </c>
      <c r="F4627">
        <f>'CLZ Pr'!N4627</f>
        <v>0</v>
      </c>
      <c r="G4627">
        <f>'CLZ Pr'!X4627</f>
        <v>0</v>
      </c>
      <c r="H4627">
        <f>'CLZ Pr'!E4627</f>
        <v>0</v>
      </c>
      <c r="I4627">
        <f>'CLZ Pr'!U4627</f>
        <v>0</v>
      </c>
    </row>
    <row r="4628" spans="1:9">
      <c r="A4628" s="13" t="str">
        <f>IF('CLZ Pr'!C4628 = "", "", 'CLZ Pr'!C4628)</f>
        <v/>
      </c>
      <c r="B4628">
        <f>'CLZ Pr'!O4628</f>
        <v>0</v>
      </c>
      <c r="C4628" s="14">
        <f>'CLZ Pr'!H4628</f>
        <v>0</v>
      </c>
      <c r="D4628">
        <f>'CLZ Pr'!W4628</f>
        <v>0</v>
      </c>
      <c r="E4628">
        <f>'CLZ Pr'!B4628</f>
        <v>0</v>
      </c>
      <c r="F4628">
        <f>'CLZ Pr'!N4628</f>
        <v>0</v>
      </c>
      <c r="G4628">
        <f>'CLZ Pr'!X4628</f>
        <v>0</v>
      </c>
      <c r="H4628">
        <f>'CLZ Pr'!E4628</f>
        <v>0</v>
      </c>
      <c r="I4628">
        <f>'CLZ Pr'!U4628</f>
        <v>0</v>
      </c>
    </row>
    <row r="4629" spans="1:9">
      <c r="A4629" s="13" t="str">
        <f>IF('CLZ Pr'!C4629 = "", "", 'CLZ Pr'!C4629)</f>
        <v/>
      </c>
      <c r="B4629">
        <f>'CLZ Pr'!O4629</f>
        <v>0</v>
      </c>
      <c r="C4629" s="14">
        <f>'CLZ Pr'!H4629</f>
        <v>0</v>
      </c>
      <c r="D4629">
        <f>'CLZ Pr'!W4629</f>
        <v>0</v>
      </c>
      <c r="E4629">
        <f>'CLZ Pr'!B4629</f>
        <v>0</v>
      </c>
      <c r="F4629">
        <f>'CLZ Pr'!N4629</f>
        <v>0</v>
      </c>
      <c r="G4629">
        <f>'CLZ Pr'!X4629</f>
        <v>0</v>
      </c>
      <c r="H4629">
        <f>'CLZ Pr'!E4629</f>
        <v>0</v>
      </c>
      <c r="I4629">
        <f>'CLZ Pr'!U4629</f>
        <v>0</v>
      </c>
    </row>
    <row r="4630" spans="1:9">
      <c r="A4630" s="13" t="str">
        <f>IF('CLZ Pr'!C4630 = "", "", 'CLZ Pr'!C4630)</f>
        <v/>
      </c>
      <c r="B4630">
        <f>'CLZ Pr'!O4630</f>
        <v>0</v>
      </c>
      <c r="C4630" s="14">
        <f>'CLZ Pr'!H4630</f>
        <v>0</v>
      </c>
      <c r="D4630">
        <f>'CLZ Pr'!W4630</f>
        <v>0</v>
      </c>
      <c r="E4630">
        <f>'CLZ Pr'!B4630</f>
        <v>0</v>
      </c>
      <c r="F4630">
        <f>'CLZ Pr'!N4630</f>
        <v>0</v>
      </c>
      <c r="G4630">
        <f>'CLZ Pr'!X4630</f>
        <v>0</v>
      </c>
      <c r="H4630">
        <f>'CLZ Pr'!E4630</f>
        <v>0</v>
      </c>
      <c r="I4630">
        <f>'CLZ Pr'!U4630</f>
        <v>0</v>
      </c>
    </row>
    <row r="4631" spans="1:9">
      <c r="A4631" s="13" t="str">
        <f>IF('CLZ Pr'!C4631 = "", "", 'CLZ Pr'!C4631)</f>
        <v/>
      </c>
      <c r="B4631">
        <f>'CLZ Pr'!O4631</f>
        <v>0</v>
      </c>
      <c r="C4631" s="14">
        <f>'CLZ Pr'!H4631</f>
        <v>0</v>
      </c>
      <c r="D4631">
        <f>'CLZ Pr'!W4631</f>
        <v>0</v>
      </c>
      <c r="E4631">
        <f>'CLZ Pr'!B4631</f>
        <v>0</v>
      </c>
      <c r="F4631">
        <f>'CLZ Pr'!N4631</f>
        <v>0</v>
      </c>
      <c r="G4631">
        <f>'CLZ Pr'!X4631</f>
        <v>0</v>
      </c>
      <c r="H4631">
        <f>'CLZ Pr'!E4631</f>
        <v>0</v>
      </c>
      <c r="I4631">
        <f>'CLZ Pr'!U4631</f>
        <v>0</v>
      </c>
    </row>
    <row r="4632" spans="1:9">
      <c r="A4632" s="13" t="str">
        <f>IF('CLZ Pr'!C4632 = "", "", 'CLZ Pr'!C4632)</f>
        <v/>
      </c>
      <c r="B4632">
        <f>'CLZ Pr'!O4632</f>
        <v>0</v>
      </c>
      <c r="C4632" s="14">
        <f>'CLZ Pr'!H4632</f>
        <v>0</v>
      </c>
      <c r="D4632">
        <f>'CLZ Pr'!W4632</f>
        <v>0</v>
      </c>
      <c r="E4632">
        <f>'CLZ Pr'!B4632</f>
        <v>0</v>
      </c>
      <c r="F4632">
        <f>'CLZ Pr'!N4632</f>
        <v>0</v>
      </c>
      <c r="G4632">
        <f>'CLZ Pr'!X4632</f>
        <v>0</v>
      </c>
      <c r="H4632">
        <f>'CLZ Pr'!E4632</f>
        <v>0</v>
      </c>
      <c r="I4632">
        <f>'CLZ Pr'!U4632</f>
        <v>0</v>
      </c>
    </row>
    <row r="4633" spans="1:9">
      <c r="A4633" s="13" t="str">
        <f>IF('CLZ Pr'!C4633 = "", "", 'CLZ Pr'!C4633)</f>
        <v/>
      </c>
      <c r="B4633">
        <f>'CLZ Pr'!O4633</f>
        <v>0</v>
      </c>
      <c r="C4633" s="14">
        <f>'CLZ Pr'!H4633</f>
        <v>0</v>
      </c>
      <c r="D4633">
        <f>'CLZ Pr'!W4633</f>
        <v>0</v>
      </c>
      <c r="E4633">
        <f>'CLZ Pr'!B4633</f>
        <v>0</v>
      </c>
      <c r="F4633">
        <f>'CLZ Pr'!N4633</f>
        <v>0</v>
      </c>
      <c r="G4633">
        <f>'CLZ Pr'!X4633</f>
        <v>0</v>
      </c>
      <c r="H4633">
        <f>'CLZ Pr'!E4633</f>
        <v>0</v>
      </c>
      <c r="I4633">
        <f>'CLZ Pr'!U4633</f>
        <v>0</v>
      </c>
    </row>
    <row r="4634" spans="1:9">
      <c r="A4634" s="13" t="str">
        <f>IF('CLZ Pr'!C4634 = "", "", 'CLZ Pr'!C4634)</f>
        <v/>
      </c>
      <c r="B4634">
        <f>'CLZ Pr'!O4634</f>
        <v>0</v>
      </c>
      <c r="C4634" s="14">
        <f>'CLZ Pr'!H4634</f>
        <v>0</v>
      </c>
      <c r="D4634">
        <f>'CLZ Pr'!W4634</f>
        <v>0</v>
      </c>
      <c r="E4634">
        <f>'CLZ Pr'!B4634</f>
        <v>0</v>
      </c>
      <c r="F4634">
        <f>'CLZ Pr'!N4634</f>
        <v>0</v>
      </c>
      <c r="G4634">
        <f>'CLZ Pr'!X4634</f>
        <v>0</v>
      </c>
      <c r="H4634">
        <f>'CLZ Pr'!E4634</f>
        <v>0</v>
      </c>
      <c r="I4634">
        <f>'CLZ Pr'!U4634</f>
        <v>0</v>
      </c>
    </row>
    <row r="4635" spans="1:9">
      <c r="A4635" s="13" t="str">
        <f>IF('CLZ Pr'!C4635 = "", "", 'CLZ Pr'!C4635)</f>
        <v/>
      </c>
      <c r="B4635">
        <f>'CLZ Pr'!O4635</f>
        <v>0</v>
      </c>
      <c r="C4635" s="14">
        <f>'CLZ Pr'!H4635</f>
        <v>0</v>
      </c>
      <c r="D4635">
        <f>'CLZ Pr'!W4635</f>
        <v>0</v>
      </c>
      <c r="E4635">
        <f>'CLZ Pr'!B4635</f>
        <v>0</v>
      </c>
      <c r="F4635">
        <f>'CLZ Pr'!N4635</f>
        <v>0</v>
      </c>
      <c r="G4635">
        <f>'CLZ Pr'!X4635</f>
        <v>0</v>
      </c>
      <c r="H4635">
        <f>'CLZ Pr'!E4635</f>
        <v>0</v>
      </c>
      <c r="I4635">
        <f>'CLZ Pr'!U4635</f>
        <v>0</v>
      </c>
    </row>
    <row r="4636" spans="1:9">
      <c r="A4636" s="13" t="str">
        <f>IF('CLZ Pr'!C4636 = "", "", 'CLZ Pr'!C4636)</f>
        <v/>
      </c>
      <c r="B4636">
        <f>'CLZ Pr'!O4636</f>
        <v>0</v>
      </c>
      <c r="C4636" s="14">
        <f>'CLZ Pr'!H4636</f>
        <v>0</v>
      </c>
      <c r="D4636">
        <f>'CLZ Pr'!W4636</f>
        <v>0</v>
      </c>
      <c r="E4636">
        <f>'CLZ Pr'!B4636</f>
        <v>0</v>
      </c>
      <c r="F4636">
        <f>'CLZ Pr'!N4636</f>
        <v>0</v>
      </c>
      <c r="G4636">
        <f>'CLZ Pr'!X4636</f>
        <v>0</v>
      </c>
      <c r="H4636">
        <f>'CLZ Pr'!E4636</f>
        <v>0</v>
      </c>
      <c r="I4636">
        <f>'CLZ Pr'!U4636</f>
        <v>0</v>
      </c>
    </row>
    <row r="4637" spans="1:9">
      <c r="A4637" s="13" t="str">
        <f>IF('CLZ Pr'!C4637 = "", "", 'CLZ Pr'!C4637)</f>
        <v/>
      </c>
      <c r="B4637">
        <f>'CLZ Pr'!O4637</f>
        <v>0</v>
      </c>
      <c r="C4637" s="14">
        <f>'CLZ Pr'!H4637</f>
        <v>0</v>
      </c>
      <c r="D4637">
        <f>'CLZ Pr'!W4637</f>
        <v>0</v>
      </c>
      <c r="E4637">
        <f>'CLZ Pr'!B4637</f>
        <v>0</v>
      </c>
      <c r="F4637">
        <f>'CLZ Pr'!N4637</f>
        <v>0</v>
      </c>
      <c r="G4637">
        <f>'CLZ Pr'!X4637</f>
        <v>0</v>
      </c>
      <c r="H4637">
        <f>'CLZ Pr'!E4637</f>
        <v>0</v>
      </c>
      <c r="I4637">
        <f>'CLZ Pr'!U4637</f>
        <v>0</v>
      </c>
    </row>
    <row r="4638" spans="1:9">
      <c r="A4638" s="13" t="str">
        <f>IF('CLZ Pr'!C4638 = "", "", 'CLZ Pr'!C4638)</f>
        <v/>
      </c>
      <c r="B4638">
        <f>'CLZ Pr'!O4638</f>
        <v>0</v>
      </c>
      <c r="C4638" s="14">
        <f>'CLZ Pr'!H4638</f>
        <v>0</v>
      </c>
      <c r="D4638">
        <f>'CLZ Pr'!W4638</f>
        <v>0</v>
      </c>
      <c r="E4638">
        <f>'CLZ Pr'!B4638</f>
        <v>0</v>
      </c>
      <c r="F4638">
        <f>'CLZ Pr'!N4638</f>
        <v>0</v>
      </c>
      <c r="G4638">
        <f>'CLZ Pr'!X4638</f>
        <v>0</v>
      </c>
      <c r="H4638">
        <f>'CLZ Pr'!E4638</f>
        <v>0</v>
      </c>
      <c r="I4638">
        <f>'CLZ Pr'!U4638</f>
        <v>0</v>
      </c>
    </row>
    <row r="4639" spans="1:9">
      <c r="A4639" s="13" t="str">
        <f>IF('CLZ Pr'!C4639 = "", "", 'CLZ Pr'!C4639)</f>
        <v/>
      </c>
      <c r="B4639">
        <f>'CLZ Pr'!O4639</f>
        <v>0</v>
      </c>
      <c r="C4639" s="14">
        <f>'CLZ Pr'!H4639</f>
        <v>0</v>
      </c>
      <c r="D4639">
        <f>'CLZ Pr'!W4639</f>
        <v>0</v>
      </c>
      <c r="E4639">
        <f>'CLZ Pr'!B4639</f>
        <v>0</v>
      </c>
      <c r="F4639">
        <f>'CLZ Pr'!N4639</f>
        <v>0</v>
      </c>
      <c r="G4639">
        <f>'CLZ Pr'!X4639</f>
        <v>0</v>
      </c>
      <c r="H4639">
        <f>'CLZ Pr'!E4639</f>
        <v>0</v>
      </c>
      <c r="I4639">
        <f>'CLZ Pr'!U4639</f>
        <v>0</v>
      </c>
    </row>
    <row r="4640" spans="1:9">
      <c r="A4640" s="13" t="str">
        <f>IF('CLZ Pr'!C4640 = "", "", 'CLZ Pr'!C4640)</f>
        <v/>
      </c>
      <c r="B4640">
        <f>'CLZ Pr'!O4640</f>
        <v>0</v>
      </c>
      <c r="C4640" s="14">
        <f>'CLZ Pr'!H4640</f>
        <v>0</v>
      </c>
      <c r="D4640">
        <f>'CLZ Pr'!W4640</f>
        <v>0</v>
      </c>
      <c r="E4640">
        <f>'CLZ Pr'!B4640</f>
        <v>0</v>
      </c>
      <c r="F4640">
        <f>'CLZ Pr'!N4640</f>
        <v>0</v>
      </c>
      <c r="G4640">
        <f>'CLZ Pr'!X4640</f>
        <v>0</v>
      </c>
      <c r="H4640">
        <f>'CLZ Pr'!E4640</f>
        <v>0</v>
      </c>
      <c r="I4640">
        <f>'CLZ Pr'!U4640</f>
        <v>0</v>
      </c>
    </row>
    <row r="4641" spans="1:9">
      <c r="A4641" s="13" t="str">
        <f>IF('CLZ Pr'!C4641 = "", "", 'CLZ Pr'!C4641)</f>
        <v/>
      </c>
      <c r="B4641">
        <f>'CLZ Pr'!O4641</f>
        <v>0</v>
      </c>
      <c r="C4641" s="14">
        <f>'CLZ Pr'!H4641</f>
        <v>0</v>
      </c>
      <c r="D4641">
        <f>'CLZ Pr'!W4641</f>
        <v>0</v>
      </c>
      <c r="E4641">
        <f>'CLZ Pr'!B4641</f>
        <v>0</v>
      </c>
      <c r="F4641">
        <f>'CLZ Pr'!N4641</f>
        <v>0</v>
      </c>
      <c r="G4641">
        <f>'CLZ Pr'!X4641</f>
        <v>0</v>
      </c>
      <c r="H4641">
        <f>'CLZ Pr'!E4641</f>
        <v>0</v>
      </c>
      <c r="I4641">
        <f>'CLZ Pr'!U4641</f>
        <v>0</v>
      </c>
    </row>
    <row r="4642" spans="1:9">
      <c r="A4642" s="13" t="str">
        <f>IF('CLZ Pr'!C4642 = "", "", 'CLZ Pr'!C4642)</f>
        <v/>
      </c>
      <c r="B4642">
        <f>'CLZ Pr'!O4642</f>
        <v>0</v>
      </c>
      <c r="C4642" s="14">
        <f>'CLZ Pr'!H4642</f>
        <v>0</v>
      </c>
      <c r="D4642">
        <f>'CLZ Pr'!W4642</f>
        <v>0</v>
      </c>
      <c r="E4642">
        <f>'CLZ Pr'!B4642</f>
        <v>0</v>
      </c>
      <c r="F4642">
        <f>'CLZ Pr'!N4642</f>
        <v>0</v>
      </c>
      <c r="G4642">
        <f>'CLZ Pr'!X4642</f>
        <v>0</v>
      </c>
      <c r="H4642">
        <f>'CLZ Pr'!E4642</f>
        <v>0</v>
      </c>
      <c r="I4642">
        <f>'CLZ Pr'!U4642</f>
        <v>0</v>
      </c>
    </row>
    <row r="4643" spans="1:9">
      <c r="A4643" s="13" t="str">
        <f>IF('CLZ Pr'!C4643 = "", "", 'CLZ Pr'!C4643)</f>
        <v/>
      </c>
      <c r="B4643">
        <f>'CLZ Pr'!O4643</f>
        <v>0</v>
      </c>
      <c r="C4643" s="14">
        <f>'CLZ Pr'!H4643</f>
        <v>0</v>
      </c>
      <c r="D4643">
        <f>'CLZ Pr'!W4643</f>
        <v>0</v>
      </c>
      <c r="E4643">
        <f>'CLZ Pr'!B4643</f>
        <v>0</v>
      </c>
      <c r="F4643">
        <f>'CLZ Pr'!N4643</f>
        <v>0</v>
      </c>
      <c r="G4643">
        <f>'CLZ Pr'!X4643</f>
        <v>0</v>
      </c>
      <c r="H4643">
        <f>'CLZ Pr'!E4643</f>
        <v>0</v>
      </c>
      <c r="I4643">
        <f>'CLZ Pr'!U4643</f>
        <v>0</v>
      </c>
    </row>
    <row r="4644" spans="1:9">
      <c r="A4644" s="13" t="str">
        <f>IF('CLZ Pr'!C4644 = "", "", 'CLZ Pr'!C4644)</f>
        <v/>
      </c>
      <c r="B4644">
        <f>'CLZ Pr'!O4644</f>
        <v>0</v>
      </c>
      <c r="C4644" s="14">
        <f>'CLZ Pr'!H4644</f>
        <v>0</v>
      </c>
      <c r="D4644">
        <f>'CLZ Pr'!W4644</f>
        <v>0</v>
      </c>
      <c r="E4644">
        <f>'CLZ Pr'!B4644</f>
        <v>0</v>
      </c>
      <c r="F4644">
        <f>'CLZ Pr'!N4644</f>
        <v>0</v>
      </c>
      <c r="G4644">
        <f>'CLZ Pr'!X4644</f>
        <v>0</v>
      </c>
      <c r="H4644">
        <f>'CLZ Pr'!E4644</f>
        <v>0</v>
      </c>
      <c r="I4644">
        <f>'CLZ Pr'!U4644</f>
        <v>0</v>
      </c>
    </row>
    <row r="4645" spans="1:9">
      <c r="A4645" s="13" t="str">
        <f>IF('CLZ Pr'!C4645 = "", "", 'CLZ Pr'!C4645)</f>
        <v/>
      </c>
      <c r="B4645">
        <f>'CLZ Pr'!O4645</f>
        <v>0</v>
      </c>
      <c r="C4645" s="14">
        <f>'CLZ Pr'!H4645</f>
        <v>0</v>
      </c>
      <c r="D4645">
        <f>'CLZ Pr'!W4645</f>
        <v>0</v>
      </c>
      <c r="E4645">
        <f>'CLZ Pr'!B4645</f>
        <v>0</v>
      </c>
      <c r="F4645">
        <f>'CLZ Pr'!N4645</f>
        <v>0</v>
      </c>
      <c r="G4645">
        <f>'CLZ Pr'!X4645</f>
        <v>0</v>
      </c>
      <c r="H4645">
        <f>'CLZ Pr'!E4645</f>
        <v>0</v>
      </c>
      <c r="I4645">
        <f>'CLZ Pr'!U4645</f>
        <v>0</v>
      </c>
    </row>
    <row r="4646" spans="1:9">
      <c r="A4646" s="13" t="str">
        <f>IF('CLZ Pr'!C4646 = "", "", 'CLZ Pr'!C4646)</f>
        <v/>
      </c>
      <c r="B4646">
        <f>'CLZ Pr'!O4646</f>
        <v>0</v>
      </c>
      <c r="C4646" s="14">
        <f>'CLZ Pr'!H4646</f>
        <v>0</v>
      </c>
      <c r="D4646">
        <f>'CLZ Pr'!W4646</f>
        <v>0</v>
      </c>
      <c r="E4646">
        <f>'CLZ Pr'!B4646</f>
        <v>0</v>
      </c>
      <c r="F4646">
        <f>'CLZ Pr'!N4646</f>
        <v>0</v>
      </c>
      <c r="G4646">
        <f>'CLZ Pr'!X4646</f>
        <v>0</v>
      </c>
      <c r="H4646">
        <f>'CLZ Pr'!E4646</f>
        <v>0</v>
      </c>
      <c r="I4646">
        <f>'CLZ Pr'!U4646</f>
        <v>0</v>
      </c>
    </row>
    <row r="4647" spans="1:9">
      <c r="A4647" s="13" t="str">
        <f>IF('CLZ Pr'!C4647 = "", "", 'CLZ Pr'!C4647)</f>
        <v/>
      </c>
      <c r="B4647">
        <f>'CLZ Pr'!O4647</f>
        <v>0</v>
      </c>
      <c r="C4647" s="14">
        <f>'CLZ Pr'!H4647</f>
        <v>0</v>
      </c>
      <c r="D4647">
        <f>'CLZ Pr'!W4647</f>
        <v>0</v>
      </c>
      <c r="E4647">
        <f>'CLZ Pr'!B4647</f>
        <v>0</v>
      </c>
      <c r="F4647">
        <f>'CLZ Pr'!N4647</f>
        <v>0</v>
      </c>
      <c r="G4647">
        <f>'CLZ Pr'!X4647</f>
        <v>0</v>
      </c>
      <c r="H4647">
        <f>'CLZ Pr'!E4647</f>
        <v>0</v>
      </c>
      <c r="I4647">
        <f>'CLZ Pr'!U4647</f>
        <v>0</v>
      </c>
    </row>
    <row r="4648" spans="1:9">
      <c r="A4648" s="13" t="str">
        <f>IF('CLZ Pr'!C4648 = "", "", 'CLZ Pr'!C4648)</f>
        <v/>
      </c>
      <c r="B4648">
        <f>'CLZ Pr'!O4648</f>
        <v>0</v>
      </c>
      <c r="C4648" s="14">
        <f>'CLZ Pr'!H4648</f>
        <v>0</v>
      </c>
      <c r="D4648">
        <f>'CLZ Pr'!W4648</f>
        <v>0</v>
      </c>
      <c r="E4648">
        <f>'CLZ Pr'!B4648</f>
        <v>0</v>
      </c>
      <c r="F4648">
        <f>'CLZ Pr'!N4648</f>
        <v>0</v>
      </c>
      <c r="G4648">
        <f>'CLZ Pr'!X4648</f>
        <v>0</v>
      </c>
      <c r="H4648">
        <f>'CLZ Pr'!E4648</f>
        <v>0</v>
      </c>
      <c r="I4648">
        <f>'CLZ Pr'!U4648</f>
        <v>0</v>
      </c>
    </row>
    <row r="4649" spans="1:9">
      <c r="A4649" s="13" t="str">
        <f>IF('CLZ Pr'!C4649 = "", "", 'CLZ Pr'!C4649)</f>
        <v/>
      </c>
      <c r="B4649">
        <f>'CLZ Pr'!O4649</f>
        <v>0</v>
      </c>
      <c r="C4649" s="14">
        <f>'CLZ Pr'!H4649</f>
        <v>0</v>
      </c>
      <c r="D4649">
        <f>'CLZ Pr'!W4649</f>
        <v>0</v>
      </c>
      <c r="E4649">
        <f>'CLZ Pr'!B4649</f>
        <v>0</v>
      </c>
      <c r="F4649">
        <f>'CLZ Pr'!N4649</f>
        <v>0</v>
      </c>
      <c r="G4649">
        <f>'CLZ Pr'!X4649</f>
        <v>0</v>
      </c>
      <c r="H4649">
        <f>'CLZ Pr'!E4649</f>
        <v>0</v>
      </c>
      <c r="I4649">
        <f>'CLZ Pr'!U4649</f>
        <v>0</v>
      </c>
    </row>
    <row r="4650" spans="1:9">
      <c r="A4650" s="13" t="str">
        <f>IF('CLZ Pr'!C4650 = "", "", 'CLZ Pr'!C4650)</f>
        <v/>
      </c>
      <c r="B4650">
        <f>'CLZ Pr'!O4650</f>
        <v>0</v>
      </c>
      <c r="C4650" s="14">
        <f>'CLZ Pr'!H4650</f>
        <v>0</v>
      </c>
      <c r="D4650">
        <f>'CLZ Pr'!W4650</f>
        <v>0</v>
      </c>
      <c r="E4650">
        <f>'CLZ Pr'!B4650</f>
        <v>0</v>
      </c>
      <c r="F4650">
        <f>'CLZ Pr'!N4650</f>
        <v>0</v>
      </c>
      <c r="G4650">
        <f>'CLZ Pr'!X4650</f>
        <v>0</v>
      </c>
      <c r="H4650">
        <f>'CLZ Pr'!E4650</f>
        <v>0</v>
      </c>
      <c r="I4650">
        <f>'CLZ Pr'!U4650</f>
        <v>0</v>
      </c>
    </row>
    <row r="4651" spans="1:9">
      <c r="A4651" s="13" t="str">
        <f>IF('CLZ Pr'!C4651 = "", "", 'CLZ Pr'!C4651)</f>
        <v/>
      </c>
      <c r="B4651">
        <f>'CLZ Pr'!O4651</f>
        <v>0</v>
      </c>
      <c r="C4651" s="14">
        <f>'CLZ Pr'!H4651</f>
        <v>0</v>
      </c>
      <c r="D4651">
        <f>'CLZ Pr'!W4651</f>
        <v>0</v>
      </c>
      <c r="E4651">
        <f>'CLZ Pr'!B4651</f>
        <v>0</v>
      </c>
      <c r="F4651">
        <f>'CLZ Pr'!N4651</f>
        <v>0</v>
      </c>
      <c r="G4651">
        <f>'CLZ Pr'!X4651</f>
        <v>0</v>
      </c>
      <c r="H4651">
        <f>'CLZ Pr'!E4651</f>
        <v>0</v>
      </c>
      <c r="I4651">
        <f>'CLZ Pr'!U4651</f>
        <v>0</v>
      </c>
    </row>
    <row r="4652" spans="1:9">
      <c r="A4652" s="13" t="str">
        <f>IF('CLZ Pr'!C4652 = "", "", 'CLZ Pr'!C4652)</f>
        <v/>
      </c>
      <c r="B4652">
        <f>'CLZ Pr'!O4652</f>
        <v>0</v>
      </c>
      <c r="C4652" s="14">
        <f>'CLZ Pr'!H4652</f>
        <v>0</v>
      </c>
      <c r="D4652">
        <f>'CLZ Pr'!W4652</f>
        <v>0</v>
      </c>
      <c r="E4652">
        <f>'CLZ Pr'!B4652</f>
        <v>0</v>
      </c>
      <c r="F4652">
        <f>'CLZ Pr'!N4652</f>
        <v>0</v>
      </c>
      <c r="G4652">
        <f>'CLZ Pr'!X4652</f>
        <v>0</v>
      </c>
      <c r="H4652">
        <f>'CLZ Pr'!E4652</f>
        <v>0</v>
      </c>
      <c r="I4652">
        <f>'CLZ Pr'!U4652</f>
        <v>0</v>
      </c>
    </row>
    <row r="4653" spans="1:9">
      <c r="A4653" s="13" t="str">
        <f>IF('CLZ Pr'!C4653 = "", "", 'CLZ Pr'!C4653)</f>
        <v/>
      </c>
      <c r="B4653">
        <f>'CLZ Pr'!O4653</f>
        <v>0</v>
      </c>
      <c r="C4653" s="14">
        <f>'CLZ Pr'!H4653</f>
        <v>0</v>
      </c>
      <c r="D4653">
        <f>'CLZ Pr'!W4653</f>
        <v>0</v>
      </c>
      <c r="E4653">
        <f>'CLZ Pr'!B4653</f>
        <v>0</v>
      </c>
      <c r="F4653">
        <f>'CLZ Pr'!N4653</f>
        <v>0</v>
      </c>
      <c r="G4653">
        <f>'CLZ Pr'!X4653</f>
        <v>0</v>
      </c>
      <c r="H4653">
        <f>'CLZ Pr'!E4653</f>
        <v>0</v>
      </c>
      <c r="I4653">
        <f>'CLZ Pr'!U4653</f>
        <v>0</v>
      </c>
    </row>
    <row r="4654" spans="1:9">
      <c r="A4654" s="13" t="str">
        <f>IF('CLZ Pr'!C4654 = "", "", 'CLZ Pr'!C4654)</f>
        <v/>
      </c>
      <c r="B4654">
        <f>'CLZ Pr'!O4654</f>
        <v>0</v>
      </c>
      <c r="C4654" s="14">
        <f>'CLZ Pr'!H4654</f>
        <v>0</v>
      </c>
      <c r="D4654">
        <f>'CLZ Pr'!W4654</f>
        <v>0</v>
      </c>
      <c r="E4654">
        <f>'CLZ Pr'!B4654</f>
        <v>0</v>
      </c>
      <c r="F4654">
        <f>'CLZ Pr'!N4654</f>
        <v>0</v>
      </c>
      <c r="G4654">
        <f>'CLZ Pr'!X4654</f>
        <v>0</v>
      </c>
      <c r="H4654">
        <f>'CLZ Pr'!E4654</f>
        <v>0</v>
      </c>
      <c r="I4654">
        <f>'CLZ Pr'!U4654</f>
        <v>0</v>
      </c>
    </row>
    <row r="4655" spans="1:9">
      <c r="A4655" s="13" t="str">
        <f>IF('CLZ Pr'!C4655 = "", "", 'CLZ Pr'!C4655)</f>
        <v/>
      </c>
      <c r="B4655">
        <f>'CLZ Pr'!O4655</f>
        <v>0</v>
      </c>
      <c r="C4655" s="14">
        <f>'CLZ Pr'!H4655</f>
        <v>0</v>
      </c>
      <c r="D4655">
        <f>'CLZ Pr'!W4655</f>
        <v>0</v>
      </c>
      <c r="E4655">
        <f>'CLZ Pr'!B4655</f>
        <v>0</v>
      </c>
      <c r="F4655">
        <f>'CLZ Pr'!N4655</f>
        <v>0</v>
      </c>
      <c r="G4655">
        <f>'CLZ Pr'!X4655</f>
        <v>0</v>
      </c>
      <c r="H4655">
        <f>'CLZ Pr'!E4655</f>
        <v>0</v>
      </c>
      <c r="I4655">
        <f>'CLZ Pr'!U4655</f>
        <v>0</v>
      </c>
    </row>
    <row r="4656" spans="1:9">
      <c r="A4656" s="13" t="str">
        <f>IF('CLZ Pr'!C4656 = "", "", 'CLZ Pr'!C4656)</f>
        <v/>
      </c>
      <c r="B4656">
        <f>'CLZ Pr'!O4656</f>
        <v>0</v>
      </c>
      <c r="C4656" s="14">
        <f>'CLZ Pr'!H4656</f>
        <v>0</v>
      </c>
      <c r="D4656">
        <f>'CLZ Pr'!W4656</f>
        <v>0</v>
      </c>
      <c r="E4656">
        <f>'CLZ Pr'!B4656</f>
        <v>0</v>
      </c>
      <c r="F4656">
        <f>'CLZ Pr'!N4656</f>
        <v>0</v>
      </c>
      <c r="G4656">
        <f>'CLZ Pr'!X4656</f>
        <v>0</v>
      </c>
      <c r="H4656">
        <f>'CLZ Pr'!E4656</f>
        <v>0</v>
      </c>
      <c r="I4656">
        <f>'CLZ Pr'!U4656</f>
        <v>0</v>
      </c>
    </row>
    <row r="4657" spans="1:9">
      <c r="A4657" s="13" t="str">
        <f>IF('CLZ Pr'!C4657 = "", "", 'CLZ Pr'!C4657)</f>
        <v/>
      </c>
      <c r="B4657">
        <f>'CLZ Pr'!O4657</f>
        <v>0</v>
      </c>
      <c r="C4657" s="14">
        <f>'CLZ Pr'!H4657</f>
        <v>0</v>
      </c>
      <c r="D4657">
        <f>'CLZ Pr'!W4657</f>
        <v>0</v>
      </c>
      <c r="E4657">
        <f>'CLZ Pr'!B4657</f>
        <v>0</v>
      </c>
      <c r="F4657">
        <f>'CLZ Pr'!N4657</f>
        <v>0</v>
      </c>
      <c r="G4657">
        <f>'CLZ Pr'!X4657</f>
        <v>0</v>
      </c>
      <c r="H4657">
        <f>'CLZ Pr'!E4657</f>
        <v>0</v>
      </c>
      <c r="I4657">
        <f>'CLZ Pr'!U4657</f>
        <v>0</v>
      </c>
    </row>
    <row r="4658" spans="1:9">
      <c r="A4658" s="13" t="str">
        <f>IF('CLZ Pr'!C4658 = "", "", 'CLZ Pr'!C4658)</f>
        <v/>
      </c>
      <c r="B4658">
        <f>'CLZ Pr'!O4658</f>
        <v>0</v>
      </c>
      <c r="C4658" s="14">
        <f>'CLZ Pr'!H4658</f>
        <v>0</v>
      </c>
      <c r="D4658">
        <f>'CLZ Pr'!W4658</f>
        <v>0</v>
      </c>
      <c r="E4658">
        <f>'CLZ Pr'!B4658</f>
        <v>0</v>
      </c>
      <c r="F4658">
        <f>'CLZ Pr'!N4658</f>
        <v>0</v>
      </c>
      <c r="G4658">
        <f>'CLZ Pr'!X4658</f>
        <v>0</v>
      </c>
      <c r="H4658">
        <f>'CLZ Pr'!E4658</f>
        <v>0</v>
      </c>
      <c r="I4658">
        <f>'CLZ Pr'!U4658</f>
        <v>0</v>
      </c>
    </row>
    <row r="4659" spans="1:9">
      <c r="A4659" s="13" t="str">
        <f>IF('CLZ Pr'!C4659 = "", "", 'CLZ Pr'!C4659)</f>
        <v/>
      </c>
      <c r="B4659">
        <f>'CLZ Pr'!O4659</f>
        <v>0</v>
      </c>
      <c r="C4659" s="14">
        <f>'CLZ Pr'!H4659</f>
        <v>0</v>
      </c>
      <c r="D4659">
        <f>'CLZ Pr'!W4659</f>
        <v>0</v>
      </c>
      <c r="E4659">
        <f>'CLZ Pr'!B4659</f>
        <v>0</v>
      </c>
      <c r="F4659">
        <f>'CLZ Pr'!N4659</f>
        <v>0</v>
      </c>
      <c r="G4659">
        <f>'CLZ Pr'!X4659</f>
        <v>0</v>
      </c>
      <c r="H4659">
        <f>'CLZ Pr'!E4659</f>
        <v>0</v>
      </c>
      <c r="I4659">
        <f>'CLZ Pr'!U4659</f>
        <v>0</v>
      </c>
    </row>
    <row r="4660" spans="1:9">
      <c r="A4660" s="13" t="str">
        <f>IF('CLZ Pr'!C4660 = "", "", 'CLZ Pr'!C4660)</f>
        <v/>
      </c>
      <c r="B4660">
        <f>'CLZ Pr'!O4660</f>
        <v>0</v>
      </c>
      <c r="C4660" s="14">
        <f>'CLZ Pr'!H4660</f>
        <v>0</v>
      </c>
      <c r="D4660">
        <f>'CLZ Pr'!W4660</f>
        <v>0</v>
      </c>
      <c r="E4660">
        <f>'CLZ Pr'!B4660</f>
        <v>0</v>
      </c>
      <c r="F4660">
        <f>'CLZ Pr'!N4660</f>
        <v>0</v>
      </c>
      <c r="G4660">
        <f>'CLZ Pr'!X4660</f>
        <v>0</v>
      </c>
      <c r="H4660">
        <f>'CLZ Pr'!E4660</f>
        <v>0</v>
      </c>
      <c r="I4660">
        <f>'CLZ Pr'!U4660</f>
        <v>0</v>
      </c>
    </row>
    <row r="4661" spans="1:9">
      <c r="A4661" s="13" t="str">
        <f>IF('CLZ Pr'!C4661 = "", "", 'CLZ Pr'!C4661)</f>
        <v/>
      </c>
      <c r="B4661">
        <f>'CLZ Pr'!O4661</f>
        <v>0</v>
      </c>
      <c r="C4661" s="14">
        <f>'CLZ Pr'!H4661</f>
        <v>0</v>
      </c>
      <c r="D4661">
        <f>'CLZ Pr'!W4661</f>
        <v>0</v>
      </c>
      <c r="E4661">
        <f>'CLZ Pr'!B4661</f>
        <v>0</v>
      </c>
      <c r="F4661">
        <f>'CLZ Pr'!N4661</f>
        <v>0</v>
      </c>
      <c r="G4661">
        <f>'CLZ Pr'!X4661</f>
        <v>0</v>
      </c>
      <c r="H4661">
        <f>'CLZ Pr'!E4661</f>
        <v>0</v>
      </c>
      <c r="I4661">
        <f>'CLZ Pr'!U4661</f>
        <v>0</v>
      </c>
    </row>
    <row r="4662" spans="1:9">
      <c r="A4662" s="13" t="str">
        <f>IF('CLZ Pr'!C4662 = "", "", 'CLZ Pr'!C4662)</f>
        <v/>
      </c>
      <c r="B4662">
        <f>'CLZ Pr'!O4662</f>
        <v>0</v>
      </c>
      <c r="C4662" s="14">
        <f>'CLZ Pr'!H4662</f>
        <v>0</v>
      </c>
      <c r="D4662">
        <f>'CLZ Pr'!W4662</f>
        <v>0</v>
      </c>
      <c r="E4662">
        <f>'CLZ Pr'!B4662</f>
        <v>0</v>
      </c>
      <c r="F4662">
        <f>'CLZ Pr'!N4662</f>
        <v>0</v>
      </c>
      <c r="G4662">
        <f>'CLZ Pr'!X4662</f>
        <v>0</v>
      </c>
      <c r="H4662">
        <f>'CLZ Pr'!E4662</f>
        <v>0</v>
      </c>
      <c r="I4662">
        <f>'CLZ Pr'!U4662</f>
        <v>0</v>
      </c>
    </row>
    <row r="4663" spans="1:9">
      <c r="A4663" s="13" t="str">
        <f>IF('CLZ Pr'!C4663 = "", "", 'CLZ Pr'!C4663)</f>
        <v/>
      </c>
      <c r="B4663">
        <f>'CLZ Pr'!O4663</f>
        <v>0</v>
      </c>
      <c r="C4663" s="14">
        <f>'CLZ Pr'!H4663</f>
        <v>0</v>
      </c>
      <c r="D4663">
        <f>'CLZ Pr'!W4663</f>
        <v>0</v>
      </c>
      <c r="E4663">
        <f>'CLZ Pr'!B4663</f>
        <v>0</v>
      </c>
      <c r="F4663">
        <f>'CLZ Pr'!N4663</f>
        <v>0</v>
      </c>
      <c r="G4663">
        <f>'CLZ Pr'!X4663</f>
        <v>0</v>
      </c>
      <c r="H4663">
        <f>'CLZ Pr'!E4663</f>
        <v>0</v>
      </c>
      <c r="I4663">
        <f>'CLZ Pr'!U4663</f>
        <v>0</v>
      </c>
    </row>
    <row r="4664" spans="1:9">
      <c r="A4664" s="13" t="str">
        <f>IF('CLZ Pr'!C4664 = "", "", 'CLZ Pr'!C4664)</f>
        <v/>
      </c>
      <c r="B4664">
        <f>'CLZ Pr'!O4664</f>
        <v>0</v>
      </c>
      <c r="C4664" s="14">
        <f>'CLZ Pr'!H4664</f>
        <v>0</v>
      </c>
      <c r="D4664">
        <f>'CLZ Pr'!W4664</f>
        <v>0</v>
      </c>
      <c r="E4664">
        <f>'CLZ Pr'!B4664</f>
        <v>0</v>
      </c>
      <c r="F4664">
        <f>'CLZ Pr'!N4664</f>
        <v>0</v>
      </c>
      <c r="G4664">
        <f>'CLZ Pr'!X4664</f>
        <v>0</v>
      </c>
      <c r="H4664">
        <f>'CLZ Pr'!E4664</f>
        <v>0</v>
      </c>
      <c r="I4664">
        <f>'CLZ Pr'!U4664</f>
        <v>0</v>
      </c>
    </row>
    <row r="4665" spans="1:9">
      <c r="A4665" s="13" t="str">
        <f>IF('CLZ Pr'!C4665 = "", "", 'CLZ Pr'!C4665)</f>
        <v/>
      </c>
      <c r="B4665">
        <f>'CLZ Pr'!O4665</f>
        <v>0</v>
      </c>
      <c r="C4665" s="14">
        <f>'CLZ Pr'!H4665</f>
        <v>0</v>
      </c>
      <c r="D4665">
        <f>'CLZ Pr'!W4665</f>
        <v>0</v>
      </c>
      <c r="E4665">
        <f>'CLZ Pr'!B4665</f>
        <v>0</v>
      </c>
      <c r="F4665">
        <f>'CLZ Pr'!N4665</f>
        <v>0</v>
      </c>
      <c r="G4665">
        <f>'CLZ Pr'!X4665</f>
        <v>0</v>
      </c>
      <c r="H4665">
        <f>'CLZ Pr'!E4665</f>
        <v>0</v>
      </c>
      <c r="I4665">
        <f>'CLZ Pr'!U4665</f>
        <v>0</v>
      </c>
    </row>
    <row r="4666" spans="1:9">
      <c r="A4666" s="13" t="str">
        <f>IF('CLZ Pr'!C4666 = "", "", 'CLZ Pr'!C4666)</f>
        <v/>
      </c>
      <c r="B4666">
        <f>'CLZ Pr'!O4666</f>
        <v>0</v>
      </c>
      <c r="C4666" s="14">
        <f>'CLZ Pr'!H4666</f>
        <v>0</v>
      </c>
      <c r="D4666">
        <f>'CLZ Pr'!W4666</f>
        <v>0</v>
      </c>
      <c r="E4666">
        <f>'CLZ Pr'!B4666</f>
        <v>0</v>
      </c>
      <c r="F4666">
        <f>'CLZ Pr'!N4666</f>
        <v>0</v>
      </c>
      <c r="G4666">
        <f>'CLZ Pr'!X4666</f>
        <v>0</v>
      </c>
      <c r="H4666">
        <f>'CLZ Pr'!E4666</f>
        <v>0</v>
      </c>
      <c r="I4666">
        <f>'CLZ Pr'!U4666</f>
        <v>0</v>
      </c>
    </row>
    <row r="4667" spans="1:9">
      <c r="A4667" s="13" t="str">
        <f>IF('CLZ Pr'!C4667 = "", "", 'CLZ Pr'!C4667)</f>
        <v/>
      </c>
      <c r="B4667">
        <f>'CLZ Pr'!O4667</f>
        <v>0</v>
      </c>
      <c r="C4667" s="14">
        <f>'CLZ Pr'!H4667</f>
        <v>0</v>
      </c>
      <c r="D4667">
        <f>'CLZ Pr'!W4667</f>
        <v>0</v>
      </c>
      <c r="E4667">
        <f>'CLZ Pr'!B4667</f>
        <v>0</v>
      </c>
      <c r="F4667">
        <f>'CLZ Pr'!N4667</f>
        <v>0</v>
      </c>
      <c r="G4667">
        <f>'CLZ Pr'!X4667</f>
        <v>0</v>
      </c>
      <c r="H4667">
        <f>'CLZ Pr'!E4667</f>
        <v>0</v>
      </c>
      <c r="I4667">
        <f>'CLZ Pr'!U4667</f>
        <v>0</v>
      </c>
    </row>
    <row r="4668" spans="1:9">
      <c r="A4668" s="13" t="str">
        <f>IF('CLZ Pr'!C4668 = "", "", 'CLZ Pr'!C4668)</f>
        <v/>
      </c>
      <c r="B4668">
        <f>'CLZ Pr'!O4668</f>
        <v>0</v>
      </c>
      <c r="C4668" s="14">
        <f>'CLZ Pr'!H4668</f>
        <v>0</v>
      </c>
      <c r="D4668">
        <f>'CLZ Pr'!W4668</f>
        <v>0</v>
      </c>
      <c r="E4668">
        <f>'CLZ Pr'!B4668</f>
        <v>0</v>
      </c>
      <c r="F4668">
        <f>'CLZ Pr'!N4668</f>
        <v>0</v>
      </c>
      <c r="G4668">
        <f>'CLZ Pr'!X4668</f>
        <v>0</v>
      </c>
      <c r="H4668">
        <f>'CLZ Pr'!E4668</f>
        <v>0</v>
      </c>
      <c r="I4668">
        <f>'CLZ Pr'!U4668</f>
        <v>0</v>
      </c>
    </row>
    <row r="4669" spans="1:9">
      <c r="A4669" s="13" t="str">
        <f>IF('CLZ Pr'!C4669 = "", "", 'CLZ Pr'!C4669)</f>
        <v/>
      </c>
      <c r="B4669">
        <f>'CLZ Pr'!O4669</f>
        <v>0</v>
      </c>
      <c r="C4669" s="14">
        <f>'CLZ Pr'!H4669</f>
        <v>0</v>
      </c>
      <c r="D4669">
        <f>'CLZ Pr'!W4669</f>
        <v>0</v>
      </c>
      <c r="E4669">
        <f>'CLZ Pr'!B4669</f>
        <v>0</v>
      </c>
      <c r="F4669">
        <f>'CLZ Pr'!N4669</f>
        <v>0</v>
      </c>
      <c r="G4669">
        <f>'CLZ Pr'!X4669</f>
        <v>0</v>
      </c>
      <c r="H4669">
        <f>'CLZ Pr'!E4669</f>
        <v>0</v>
      </c>
      <c r="I4669">
        <f>'CLZ Pr'!U4669</f>
        <v>0</v>
      </c>
    </row>
    <row r="4670" spans="1:9">
      <c r="A4670" s="13" t="str">
        <f>IF('CLZ Pr'!C4670 = "", "", 'CLZ Pr'!C4670)</f>
        <v/>
      </c>
      <c r="B4670">
        <f>'CLZ Pr'!O4670</f>
        <v>0</v>
      </c>
      <c r="C4670" s="14">
        <f>'CLZ Pr'!H4670</f>
        <v>0</v>
      </c>
      <c r="D4670">
        <f>'CLZ Pr'!W4670</f>
        <v>0</v>
      </c>
      <c r="E4670">
        <f>'CLZ Pr'!B4670</f>
        <v>0</v>
      </c>
      <c r="F4670">
        <f>'CLZ Pr'!N4670</f>
        <v>0</v>
      </c>
      <c r="G4670">
        <f>'CLZ Pr'!X4670</f>
        <v>0</v>
      </c>
      <c r="H4670">
        <f>'CLZ Pr'!E4670</f>
        <v>0</v>
      </c>
      <c r="I4670">
        <f>'CLZ Pr'!U4670</f>
        <v>0</v>
      </c>
    </row>
    <row r="4671" spans="1:9">
      <c r="A4671" s="13" t="str">
        <f>IF('CLZ Pr'!C4671 = "", "", 'CLZ Pr'!C4671)</f>
        <v/>
      </c>
      <c r="B4671">
        <f>'CLZ Pr'!O4671</f>
        <v>0</v>
      </c>
      <c r="C4671" s="14">
        <f>'CLZ Pr'!H4671</f>
        <v>0</v>
      </c>
      <c r="D4671">
        <f>'CLZ Pr'!W4671</f>
        <v>0</v>
      </c>
      <c r="E4671">
        <f>'CLZ Pr'!B4671</f>
        <v>0</v>
      </c>
      <c r="F4671">
        <f>'CLZ Pr'!N4671</f>
        <v>0</v>
      </c>
      <c r="G4671">
        <f>'CLZ Pr'!X4671</f>
        <v>0</v>
      </c>
      <c r="H4671">
        <f>'CLZ Pr'!E4671</f>
        <v>0</v>
      </c>
      <c r="I4671">
        <f>'CLZ Pr'!U4671</f>
        <v>0</v>
      </c>
    </row>
    <row r="4672" spans="1:9">
      <c r="A4672" s="13" t="str">
        <f>IF('CLZ Pr'!C4672 = "", "", 'CLZ Pr'!C4672)</f>
        <v/>
      </c>
      <c r="B4672">
        <f>'CLZ Pr'!O4672</f>
        <v>0</v>
      </c>
      <c r="C4672" s="14">
        <f>'CLZ Pr'!H4672</f>
        <v>0</v>
      </c>
      <c r="D4672">
        <f>'CLZ Pr'!W4672</f>
        <v>0</v>
      </c>
      <c r="E4672">
        <f>'CLZ Pr'!B4672</f>
        <v>0</v>
      </c>
      <c r="F4672">
        <f>'CLZ Pr'!N4672</f>
        <v>0</v>
      </c>
      <c r="G4672">
        <f>'CLZ Pr'!X4672</f>
        <v>0</v>
      </c>
      <c r="H4672">
        <f>'CLZ Pr'!E4672</f>
        <v>0</v>
      </c>
      <c r="I4672">
        <f>'CLZ Pr'!U4672</f>
        <v>0</v>
      </c>
    </row>
    <row r="4673" spans="1:9">
      <c r="A4673" s="13" t="str">
        <f>IF('CLZ Pr'!C4673 = "", "", 'CLZ Pr'!C4673)</f>
        <v/>
      </c>
      <c r="B4673">
        <f>'CLZ Pr'!O4673</f>
        <v>0</v>
      </c>
      <c r="C4673" s="14">
        <f>'CLZ Pr'!H4673</f>
        <v>0</v>
      </c>
      <c r="D4673">
        <f>'CLZ Pr'!W4673</f>
        <v>0</v>
      </c>
      <c r="E4673">
        <f>'CLZ Pr'!B4673</f>
        <v>0</v>
      </c>
      <c r="F4673">
        <f>'CLZ Pr'!N4673</f>
        <v>0</v>
      </c>
      <c r="G4673">
        <f>'CLZ Pr'!X4673</f>
        <v>0</v>
      </c>
      <c r="H4673">
        <f>'CLZ Pr'!E4673</f>
        <v>0</v>
      </c>
      <c r="I4673">
        <f>'CLZ Pr'!U4673</f>
        <v>0</v>
      </c>
    </row>
    <row r="4674" spans="1:9">
      <c r="A4674" s="13" t="str">
        <f>IF('CLZ Pr'!C4674 = "", "", 'CLZ Pr'!C4674)</f>
        <v/>
      </c>
      <c r="B4674">
        <f>'CLZ Pr'!O4674</f>
        <v>0</v>
      </c>
      <c r="C4674" s="14">
        <f>'CLZ Pr'!H4674</f>
        <v>0</v>
      </c>
      <c r="D4674">
        <f>'CLZ Pr'!W4674</f>
        <v>0</v>
      </c>
      <c r="E4674">
        <f>'CLZ Pr'!B4674</f>
        <v>0</v>
      </c>
      <c r="F4674">
        <f>'CLZ Pr'!N4674</f>
        <v>0</v>
      </c>
      <c r="G4674">
        <f>'CLZ Pr'!X4674</f>
        <v>0</v>
      </c>
      <c r="H4674">
        <f>'CLZ Pr'!E4674</f>
        <v>0</v>
      </c>
      <c r="I4674">
        <f>'CLZ Pr'!U4674</f>
        <v>0</v>
      </c>
    </row>
    <row r="4675" spans="1:9">
      <c r="A4675" s="13" t="str">
        <f>IF('CLZ Pr'!C4675 = "", "", 'CLZ Pr'!C4675)</f>
        <v/>
      </c>
      <c r="B4675">
        <f>'CLZ Pr'!O4675</f>
        <v>0</v>
      </c>
      <c r="C4675" s="14">
        <f>'CLZ Pr'!H4675</f>
        <v>0</v>
      </c>
      <c r="D4675">
        <f>'CLZ Pr'!W4675</f>
        <v>0</v>
      </c>
      <c r="E4675">
        <f>'CLZ Pr'!B4675</f>
        <v>0</v>
      </c>
      <c r="F4675">
        <f>'CLZ Pr'!N4675</f>
        <v>0</v>
      </c>
      <c r="G4675">
        <f>'CLZ Pr'!X4675</f>
        <v>0</v>
      </c>
      <c r="H4675">
        <f>'CLZ Pr'!E4675</f>
        <v>0</v>
      </c>
      <c r="I4675">
        <f>'CLZ Pr'!U4675</f>
        <v>0</v>
      </c>
    </row>
    <row r="4676" spans="1:9">
      <c r="A4676" s="13" t="str">
        <f>IF('CLZ Pr'!C4676 = "", "", 'CLZ Pr'!C4676)</f>
        <v/>
      </c>
      <c r="B4676">
        <f>'CLZ Pr'!O4676</f>
        <v>0</v>
      </c>
      <c r="C4676" s="14">
        <f>'CLZ Pr'!H4676</f>
        <v>0</v>
      </c>
      <c r="D4676">
        <f>'CLZ Pr'!W4676</f>
        <v>0</v>
      </c>
      <c r="E4676">
        <f>'CLZ Pr'!B4676</f>
        <v>0</v>
      </c>
      <c r="F4676">
        <f>'CLZ Pr'!N4676</f>
        <v>0</v>
      </c>
      <c r="G4676">
        <f>'CLZ Pr'!X4676</f>
        <v>0</v>
      </c>
      <c r="H4676">
        <f>'CLZ Pr'!E4676</f>
        <v>0</v>
      </c>
      <c r="I4676">
        <f>'CLZ Pr'!U4676</f>
        <v>0</v>
      </c>
    </row>
    <row r="4677" spans="1:9">
      <c r="A4677" s="13" t="str">
        <f>IF('CLZ Pr'!C4677 = "", "", 'CLZ Pr'!C4677)</f>
        <v/>
      </c>
      <c r="B4677">
        <f>'CLZ Pr'!O4677</f>
        <v>0</v>
      </c>
      <c r="C4677" s="14">
        <f>'CLZ Pr'!H4677</f>
        <v>0</v>
      </c>
      <c r="D4677">
        <f>'CLZ Pr'!W4677</f>
        <v>0</v>
      </c>
      <c r="E4677">
        <f>'CLZ Pr'!B4677</f>
        <v>0</v>
      </c>
      <c r="F4677">
        <f>'CLZ Pr'!N4677</f>
        <v>0</v>
      </c>
      <c r="G4677">
        <f>'CLZ Pr'!X4677</f>
        <v>0</v>
      </c>
      <c r="H4677">
        <f>'CLZ Pr'!E4677</f>
        <v>0</v>
      </c>
      <c r="I4677">
        <f>'CLZ Pr'!U4677</f>
        <v>0</v>
      </c>
    </row>
    <row r="4678" spans="1:9">
      <c r="A4678" s="13" t="str">
        <f>IF('CLZ Pr'!C4678 = "", "", 'CLZ Pr'!C4678)</f>
        <v/>
      </c>
      <c r="B4678">
        <f>'CLZ Pr'!O4678</f>
        <v>0</v>
      </c>
      <c r="C4678" s="14">
        <f>'CLZ Pr'!H4678</f>
        <v>0</v>
      </c>
      <c r="D4678">
        <f>'CLZ Pr'!W4678</f>
        <v>0</v>
      </c>
      <c r="E4678">
        <f>'CLZ Pr'!B4678</f>
        <v>0</v>
      </c>
      <c r="F4678">
        <f>'CLZ Pr'!N4678</f>
        <v>0</v>
      </c>
      <c r="G4678">
        <f>'CLZ Pr'!X4678</f>
        <v>0</v>
      </c>
      <c r="H4678">
        <f>'CLZ Pr'!E4678</f>
        <v>0</v>
      </c>
      <c r="I4678">
        <f>'CLZ Pr'!U4678</f>
        <v>0</v>
      </c>
    </row>
    <row r="4679" spans="1:9">
      <c r="A4679" s="13" t="str">
        <f>IF('CLZ Pr'!C4679 = "", "", 'CLZ Pr'!C4679)</f>
        <v/>
      </c>
      <c r="B4679">
        <f>'CLZ Pr'!O4679</f>
        <v>0</v>
      </c>
      <c r="C4679" s="14">
        <f>'CLZ Pr'!H4679</f>
        <v>0</v>
      </c>
      <c r="D4679">
        <f>'CLZ Pr'!W4679</f>
        <v>0</v>
      </c>
      <c r="E4679">
        <f>'CLZ Pr'!B4679</f>
        <v>0</v>
      </c>
      <c r="F4679">
        <f>'CLZ Pr'!N4679</f>
        <v>0</v>
      </c>
      <c r="G4679">
        <f>'CLZ Pr'!X4679</f>
        <v>0</v>
      </c>
      <c r="H4679">
        <f>'CLZ Pr'!E4679</f>
        <v>0</v>
      </c>
      <c r="I4679">
        <f>'CLZ Pr'!U4679</f>
        <v>0</v>
      </c>
    </row>
    <row r="4680" spans="1:9">
      <c r="A4680" s="13" t="str">
        <f>IF('CLZ Pr'!C4680 = "", "", 'CLZ Pr'!C4680)</f>
        <v/>
      </c>
      <c r="B4680">
        <f>'CLZ Pr'!O4680</f>
        <v>0</v>
      </c>
      <c r="C4680" s="14">
        <f>'CLZ Pr'!H4680</f>
        <v>0</v>
      </c>
      <c r="D4680">
        <f>'CLZ Pr'!W4680</f>
        <v>0</v>
      </c>
      <c r="E4680">
        <f>'CLZ Pr'!B4680</f>
        <v>0</v>
      </c>
      <c r="F4680">
        <f>'CLZ Pr'!N4680</f>
        <v>0</v>
      </c>
      <c r="G4680">
        <f>'CLZ Pr'!X4680</f>
        <v>0</v>
      </c>
      <c r="H4680">
        <f>'CLZ Pr'!E4680</f>
        <v>0</v>
      </c>
      <c r="I4680">
        <f>'CLZ Pr'!U4680</f>
        <v>0</v>
      </c>
    </row>
    <row r="4681" spans="1:9">
      <c r="A4681" s="13" t="str">
        <f>IF('CLZ Pr'!C4681 = "", "", 'CLZ Pr'!C4681)</f>
        <v/>
      </c>
      <c r="B4681">
        <f>'CLZ Pr'!O4681</f>
        <v>0</v>
      </c>
      <c r="C4681" s="14">
        <f>'CLZ Pr'!H4681</f>
        <v>0</v>
      </c>
      <c r="D4681">
        <f>'CLZ Pr'!W4681</f>
        <v>0</v>
      </c>
      <c r="E4681">
        <f>'CLZ Pr'!B4681</f>
        <v>0</v>
      </c>
      <c r="F4681">
        <f>'CLZ Pr'!N4681</f>
        <v>0</v>
      </c>
      <c r="G4681">
        <f>'CLZ Pr'!X4681</f>
        <v>0</v>
      </c>
      <c r="H4681">
        <f>'CLZ Pr'!E4681</f>
        <v>0</v>
      </c>
      <c r="I4681">
        <f>'CLZ Pr'!U4681</f>
        <v>0</v>
      </c>
    </row>
    <row r="4682" spans="1:9">
      <c r="A4682" s="13" t="str">
        <f>IF('CLZ Pr'!C4682 = "", "", 'CLZ Pr'!C4682)</f>
        <v/>
      </c>
      <c r="B4682">
        <f>'CLZ Pr'!O4682</f>
        <v>0</v>
      </c>
      <c r="C4682" s="14">
        <f>'CLZ Pr'!H4682</f>
        <v>0</v>
      </c>
      <c r="D4682">
        <f>'CLZ Pr'!W4682</f>
        <v>0</v>
      </c>
      <c r="E4682">
        <f>'CLZ Pr'!B4682</f>
        <v>0</v>
      </c>
      <c r="F4682">
        <f>'CLZ Pr'!N4682</f>
        <v>0</v>
      </c>
      <c r="G4682">
        <f>'CLZ Pr'!X4682</f>
        <v>0</v>
      </c>
      <c r="H4682">
        <f>'CLZ Pr'!E4682</f>
        <v>0</v>
      </c>
      <c r="I4682">
        <f>'CLZ Pr'!U4682</f>
        <v>0</v>
      </c>
    </row>
    <row r="4683" spans="1:9">
      <c r="A4683" s="13" t="str">
        <f>IF('CLZ Pr'!C4683 = "", "", 'CLZ Pr'!C4683)</f>
        <v/>
      </c>
      <c r="B4683">
        <f>'CLZ Pr'!O4683</f>
        <v>0</v>
      </c>
      <c r="C4683" s="14">
        <f>'CLZ Pr'!H4683</f>
        <v>0</v>
      </c>
      <c r="D4683">
        <f>'CLZ Pr'!W4683</f>
        <v>0</v>
      </c>
      <c r="E4683">
        <f>'CLZ Pr'!B4683</f>
        <v>0</v>
      </c>
      <c r="F4683">
        <f>'CLZ Pr'!N4683</f>
        <v>0</v>
      </c>
      <c r="G4683">
        <f>'CLZ Pr'!X4683</f>
        <v>0</v>
      </c>
      <c r="H4683">
        <f>'CLZ Pr'!E4683</f>
        <v>0</v>
      </c>
      <c r="I4683">
        <f>'CLZ Pr'!U4683</f>
        <v>0</v>
      </c>
    </row>
    <row r="4684" spans="1:9">
      <c r="A4684" s="13" t="str">
        <f>IF('CLZ Pr'!C4684 = "", "", 'CLZ Pr'!C4684)</f>
        <v/>
      </c>
      <c r="B4684">
        <f>'CLZ Pr'!O4684</f>
        <v>0</v>
      </c>
      <c r="C4684" s="14">
        <f>'CLZ Pr'!H4684</f>
        <v>0</v>
      </c>
      <c r="D4684">
        <f>'CLZ Pr'!W4684</f>
        <v>0</v>
      </c>
      <c r="E4684">
        <f>'CLZ Pr'!B4684</f>
        <v>0</v>
      </c>
      <c r="F4684">
        <f>'CLZ Pr'!N4684</f>
        <v>0</v>
      </c>
      <c r="G4684">
        <f>'CLZ Pr'!X4684</f>
        <v>0</v>
      </c>
      <c r="H4684">
        <f>'CLZ Pr'!E4684</f>
        <v>0</v>
      </c>
      <c r="I4684">
        <f>'CLZ Pr'!U4684</f>
        <v>0</v>
      </c>
    </row>
    <row r="4685" spans="1:9">
      <c r="A4685" s="13" t="str">
        <f>IF('CLZ Pr'!C4685 = "", "", 'CLZ Pr'!C4685)</f>
        <v/>
      </c>
      <c r="B4685">
        <f>'CLZ Pr'!O4685</f>
        <v>0</v>
      </c>
      <c r="C4685" s="14">
        <f>'CLZ Pr'!H4685</f>
        <v>0</v>
      </c>
      <c r="D4685">
        <f>'CLZ Pr'!W4685</f>
        <v>0</v>
      </c>
      <c r="E4685">
        <f>'CLZ Pr'!B4685</f>
        <v>0</v>
      </c>
      <c r="F4685">
        <f>'CLZ Pr'!N4685</f>
        <v>0</v>
      </c>
      <c r="G4685">
        <f>'CLZ Pr'!X4685</f>
        <v>0</v>
      </c>
      <c r="H4685">
        <f>'CLZ Pr'!E4685</f>
        <v>0</v>
      </c>
      <c r="I4685">
        <f>'CLZ Pr'!U4685</f>
        <v>0</v>
      </c>
    </row>
    <row r="4686" spans="1:9">
      <c r="A4686" s="13" t="str">
        <f>IF('CLZ Pr'!C4686 = "", "", 'CLZ Pr'!C4686)</f>
        <v/>
      </c>
      <c r="B4686">
        <f>'CLZ Pr'!O4686</f>
        <v>0</v>
      </c>
      <c r="C4686" s="14">
        <f>'CLZ Pr'!H4686</f>
        <v>0</v>
      </c>
      <c r="D4686">
        <f>'CLZ Pr'!W4686</f>
        <v>0</v>
      </c>
      <c r="E4686">
        <f>'CLZ Pr'!B4686</f>
        <v>0</v>
      </c>
      <c r="F4686">
        <f>'CLZ Pr'!N4686</f>
        <v>0</v>
      </c>
      <c r="G4686">
        <f>'CLZ Pr'!X4686</f>
        <v>0</v>
      </c>
      <c r="H4686">
        <f>'CLZ Pr'!E4686</f>
        <v>0</v>
      </c>
      <c r="I4686">
        <f>'CLZ Pr'!U4686</f>
        <v>0</v>
      </c>
    </row>
    <row r="4687" spans="1:9">
      <c r="A4687" s="13" t="str">
        <f>IF('CLZ Pr'!C4687 = "", "", 'CLZ Pr'!C4687)</f>
        <v/>
      </c>
      <c r="B4687">
        <f>'CLZ Pr'!O4687</f>
        <v>0</v>
      </c>
      <c r="C4687" s="14">
        <f>'CLZ Pr'!H4687</f>
        <v>0</v>
      </c>
      <c r="D4687">
        <f>'CLZ Pr'!W4687</f>
        <v>0</v>
      </c>
      <c r="E4687">
        <f>'CLZ Pr'!B4687</f>
        <v>0</v>
      </c>
      <c r="F4687">
        <f>'CLZ Pr'!N4687</f>
        <v>0</v>
      </c>
      <c r="G4687">
        <f>'CLZ Pr'!X4687</f>
        <v>0</v>
      </c>
      <c r="H4687">
        <f>'CLZ Pr'!E4687</f>
        <v>0</v>
      </c>
      <c r="I4687">
        <f>'CLZ Pr'!U4687</f>
        <v>0</v>
      </c>
    </row>
    <row r="4688" spans="1:9">
      <c r="A4688" s="13" t="str">
        <f>IF('CLZ Pr'!C4688 = "", "", 'CLZ Pr'!C4688)</f>
        <v/>
      </c>
      <c r="B4688">
        <f>'CLZ Pr'!O4688</f>
        <v>0</v>
      </c>
      <c r="C4688" s="14">
        <f>'CLZ Pr'!H4688</f>
        <v>0</v>
      </c>
      <c r="D4688">
        <f>'CLZ Pr'!W4688</f>
        <v>0</v>
      </c>
      <c r="E4688">
        <f>'CLZ Pr'!B4688</f>
        <v>0</v>
      </c>
      <c r="F4688">
        <f>'CLZ Pr'!N4688</f>
        <v>0</v>
      </c>
      <c r="G4688">
        <f>'CLZ Pr'!X4688</f>
        <v>0</v>
      </c>
      <c r="H4688">
        <f>'CLZ Pr'!E4688</f>
        <v>0</v>
      </c>
      <c r="I4688">
        <f>'CLZ Pr'!U4688</f>
        <v>0</v>
      </c>
    </row>
    <row r="4689" spans="1:9">
      <c r="A4689" s="13" t="str">
        <f>IF('CLZ Pr'!C4689 = "", "", 'CLZ Pr'!C4689)</f>
        <v/>
      </c>
      <c r="B4689">
        <f>'CLZ Pr'!O4689</f>
        <v>0</v>
      </c>
      <c r="C4689" s="14">
        <f>'CLZ Pr'!H4689</f>
        <v>0</v>
      </c>
      <c r="D4689">
        <f>'CLZ Pr'!W4689</f>
        <v>0</v>
      </c>
      <c r="E4689">
        <f>'CLZ Pr'!B4689</f>
        <v>0</v>
      </c>
      <c r="F4689">
        <f>'CLZ Pr'!N4689</f>
        <v>0</v>
      </c>
      <c r="G4689">
        <f>'CLZ Pr'!X4689</f>
        <v>0</v>
      </c>
      <c r="H4689">
        <f>'CLZ Pr'!E4689</f>
        <v>0</v>
      </c>
      <c r="I4689">
        <f>'CLZ Pr'!U4689</f>
        <v>0</v>
      </c>
    </row>
    <row r="4690" spans="1:9">
      <c r="A4690" s="13" t="str">
        <f>IF('CLZ Pr'!C4690 = "", "", 'CLZ Pr'!C4690)</f>
        <v/>
      </c>
      <c r="B4690">
        <f>'CLZ Pr'!O4690</f>
        <v>0</v>
      </c>
      <c r="C4690" s="14">
        <f>'CLZ Pr'!H4690</f>
        <v>0</v>
      </c>
      <c r="D4690">
        <f>'CLZ Pr'!W4690</f>
        <v>0</v>
      </c>
      <c r="E4690">
        <f>'CLZ Pr'!B4690</f>
        <v>0</v>
      </c>
      <c r="F4690">
        <f>'CLZ Pr'!N4690</f>
        <v>0</v>
      </c>
      <c r="G4690">
        <f>'CLZ Pr'!X4690</f>
        <v>0</v>
      </c>
      <c r="H4690">
        <f>'CLZ Pr'!E4690</f>
        <v>0</v>
      </c>
      <c r="I4690">
        <f>'CLZ Pr'!U4690</f>
        <v>0</v>
      </c>
    </row>
    <row r="4691" spans="1:9">
      <c r="A4691" s="13" t="str">
        <f>IF('CLZ Pr'!C4691 = "", "", 'CLZ Pr'!C4691)</f>
        <v/>
      </c>
      <c r="B4691">
        <f>'CLZ Pr'!O4691</f>
        <v>0</v>
      </c>
      <c r="C4691" s="14">
        <f>'CLZ Pr'!H4691</f>
        <v>0</v>
      </c>
      <c r="D4691">
        <f>'CLZ Pr'!W4691</f>
        <v>0</v>
      </c>
      <c r="E4691">
        <f>'CLZ Pr'!B4691</f>
        <v>0</v>
      </c>
      <c r="F4691">
        <f>'CLZ Pr'!N4691</f>
        <v>0</v>
      </c>
      <c r="G4691">
        <f>'CLZ Pr'!X4691</f>
        <v>0</v>
      </c>
      <c r="H4691">
        <f>'CLZ Pr'!E4691</f>
        <v>0</v>
      </c>
      <c r="I4691">
        <f>'CLZ Pr'!U4691</f>
        <v>0</v>
      </c>
    </row>
    <row r="4692" spans="1:9">
      <c r="A4692" s="13" t="str">
        <f>IF('CLZ Pr'!C4692 = "", "", 'CLZ Pr'!C4692)</f>
        <v/>
      </c>
      <c r="B4692">
        <f>'CLZ Pr'!O4692</f>
        <v>0</v>
      </c>
      <c r="C4692" s="14">
        <f>'CLZ Pr'!H4692</f>
        <v>0</v>
      </c>
      <c r="D4692">
        <f>'CLZ Pr'!W4692</f>
        <v>0</v>
      </c>
      <c r="E4692">
        <f>'CLZ Pr'!B4692</f>
        <v>0</v>
      </c>
      <c r="F4692">
        <f>'CLZ Pr'!N4692</f>
        <v>0</v>
      </c>
      <c r="G4692">
        <f>'CLZ Pr'!X4692</f>
        <v>0</v>
      </c>
      <c r="H4692">
        <f>'CLZ Pr'!E4692</f>
        <v>0</v>
      </c>
      <c r="I4692">
        <f>'CLZ Pr'!U4692</f>
        <v>0</v>
      </c>
    </row>
    <row r="4693" spans="1:9">
      <c r="A4693" s="13" t="str">
        <f>IF('CLZ Pr'!C4693 = "", "", 'CLZ Pr'!C4693)</f>
        <v/>
      </c>
      <c r="B4693">
        <f>'CLZ Pr'!O4693</f>
        <v>0</v>
      </c>
      <c r="C4693" s="14">
        <f>'CLZ Pr'!H4693</f>
        <v>0</v>
      </c>
      <c r="D4693">
        <f>'CLZ Pr'!W4693</f>
        <v>0</v>
      </c>
      <c r="E4693">
        <f>'CLZ Pr'!B4693</f>
        <v>0</v>
      </c>
      <c r="F4693">
        <f>'CLZ Pr'!N4693</f>
        <v>0</v>
      </c>
      <c r="G4693">
        <f>'CLZ Pr'!X4693</f>
        <v>0</v>
      </c>
      <c r="H4693">
        <f>'CLZ Pr'!E4693</f>
        <v>0</v>
      </c>
      <c r="I4693">
        <f>'CLZ Pr'!U4693</f>
        <v>0</v>
      </c>
    </row>
    <row r="4694" spans="1:9">
      <c r="A4694" s="13" t="str">
        <f>IF('CLZ Pr'!C4694 = "", "", 'CLZ Pr'!C4694)</f>
        <v/>
      </c>
      <c r="B4694">
        <f>'CLZ Pr'!O4694</f>
        <v>0</v>
      </c>
      <c r="C4694" s="14">
        <f>'CLZ Pr'!H4694</f>
        <v>0</v>
      </c>
      <c r="D4694">
        <f>'CLZ Pr'!W4694</f>
        <v>0</v>
      </c>
      <c r="E4694">
        <f>'CLZ Pr'!B4694</f>
        <v>0</v>
      </c>
      <c r="F4694">
        <f>'CLZ Pr'!N4694</f>
        <v>0</v>
      </c>
      <c r="G4694">
        <f>'CLZ Pr'!X4694</f>
        <v>0</v>
      </c>
      <c r="H4694">
        <f>'CLZ Pr'!E4694</f>
        <v>0</v>
      </c>
      <c r="I4694">
        <f>'CLZ Pr'!U4694</f>
        <v>0</v>
      </c>
    </row>
    <row r="4695" spans="1:9">
      <c r="A4695" s="13" t="str">
        <f>IF('CLZ Pr'!C4695 = "", "", 'CLZ Pr'!C4695)</f>
        <v/>
      </c>
      <c r="B4695">
        <f>'CLZ Pr'!O4695</f>
        <v>0</v>
      </c>
      <c r="C4695" s="14">
        <f>'CLZ Pr'!H4695</f>
        <v>0</v>
      </c>
      <c r="D4695">
        <f>'CLZ Pr'!W4695</f>
        <v>0</v>
      </c>
      <c r="E4695">
        <f>'CLZ Pr'!B4695</f>
        <v>0</v>
      </c>
      <c r="F4695">
        <f>'CLZ Pr'!N4695</f>
        <v>0</v>
      </c>
      <c r="G4695">
        <f>'CLZ Pr'!X4695</f>
        <v>0</v>
      </c>
      <c r="H4695">
        <f>'CLZ Pr'!E4695</f>
        <v>0</v>
      </c>
      <c r="I4695">
        <f>'CLZ Pr'!U4695</f>
        <v>0</v>
      </c>
    </row>
    <row r="4696" spans="1:9">
      <c r="A4696" s="13" t="str">
        <f>IF('CLZ Pr'!C4696 = "", "", 'CLZ Pr'!C4696)</f>
        <v/>
      </c>
      <c r="B4696">
        <f>'CLZ Pr'!O4696</f>
        <v>0</v>
      </c>
      <c r="C4696" s="14">
        <f>'CLZ Pr'!H4696</f>
        <v>0</v>
      </c>
      <c r="D4696">
        <f>'CLZ Pr'!W4696</f>
        <v>0</v>
      </c>
      <c r="E4696">
        <f>'CLZ Pr'!B4696</f>
        <v>0</v>
      </c>
      <c r="F4696">
        <f>'CLZ Pr'!N4696</f>
        <v>0</v>
      </c>
      <c r="G4696">
        <f>'CLZ Pr'!X4696</f>
        <v>0</v>
      </c>
      <c r="H4696">
        <f>'CLZ Pr'!E4696</f>
        <v>0</v>
      </c>
      <c r="I4696">
        <f>'CLZ Pr'!U4696</f>
        <v>0</v>
      </c>
    </row>
    <row r="4697" spans="1:9">
      <c r="A4697" s="13" t="str">
        <f>IF('CLZ Pr'!C4697 = "", "", 'CLZ Pr'!C4697)</f>
        <v/>
      </c>
      <c r="B4697">
        <f>'CLZ Pr'!O4697</f>
        <v>0</v>
      </c>
      <c r="C4697" s="14">
        <f>'CLZ Pr'!H4697</f>
        <v>0</v>
      </c>
      <c r="D4697">
        <f>'CLZ Pr'!W4697</f>
        <v>0</v>
      </c>
      <c r="E4697">
        <f>'CLZ Pr'!B4697</f>
        <v>0</v>
      </c>
      <c r="F4697">
        <f>'CLZ Pr'!N4697</f>
        <v>0</v>
      </c>
      <c r="G4697">
        <f>'CLZ Pr'!X4697</f>
        <v>0</v>
      </c>
      <c r="H4697">
        <f>'CLZ Pr'!E4697</f>
        <v>0</v>
      </c>
      <c r="I4697">
        <f>'CLZ Pr'!U4697</f>
        <v>0</v>
      </c>
    </row>
    <row r="4698" spans="1:9">
      <c r="A4698" s="13" t="str">
        <f>IF('CLZ Pr'!C4698 = "", "", 'CLZ Pr'!C4698)</f>
        <v/>
      </c>
      <c r="B4698">
        <f>'CLZ Pr'!O4698</f>
        <v>0</v>
      </c>
      <c r="C4698" s="14">
        <f>'CLZ Pr'!H4698</f>
        <v>0</v>
      </c>
      <c r="D4698">
        <f>'CLZ Pr'!W4698</f>
        <v>0</v>
      </c>
      <c r="E4698">
        <f>'CLZ Pr'!B4698</f>
        <v>0</v>
      </c>
      <c r="F4698">
        <f>'CLZ Pr'!N4698</f>
        <v>0</v>
      </c>
      <c r="G4698">
        <f>'CLZ Pr'!X4698</f>
        <v>0</v>
      </c>
      <c r="H4698">
        <f>'CLZ Pr'!E4698</f>
        <v>0</v>
      </c>
      <c r="I4698">
        <f>'CLZ Pr'!U4698</f>
        <v>0</v>
      </c>
    </row>
    <row r="4699" spans="1:9">
      <c r="A4699" s="13" t="str">
        <f>IF('CLZ Pr'!C4699 = "", "", 'CLZ Pr'!C4699)</f>
        <v/>
      </c>
      <c r="B4699">
        <f>'CLZ Pr'!O4699</f>
        <v>0</v>
      </c>
      <c r="C4699" s="14">
        <f>'CLZ Pr'!H4699</f>
        <v>0</v>
      </c>
      <c r="D4699">
        <f>'CLZ Pr'!W4699</f>
        <v>0</v>
      </c>
      <c r="E4699">
        <f>'CLZ Pr'!B4699</f>
        <v>0</v>
      </c>
      <c r="F4699">
        <f>'CLZ Pr'!N4699</f>
        <v>0</v>
      </c>
      <c r="G4699">
        <f>'CLZ Pr'!X4699</f>
        <v>0</v>
      </c>
      <c r="H4699">
        <f>'CLZ Pr'!E4699</f>
        <v>0</v>
      </c>
      <c r="I4699">
        <f>'CLZ Pr'!U4699</f>
        <v>0</v>
      </c>
    </row>
    <row r="4700" spans="1:9">
      <c r="A4700" s="13" t="str">
        <f>IF('CLZ Pr'!C4700 = "", "", 'CLZ Pr'!C4700)</f>
        <v/>
      </c>
      <c r="B4700">
        <f>'CLZ Pr'!O4700</f>
        <v>0</v>
      </c>
      <c r="C4700" s="14">
        <f>'CLZ Pr'!H4700</f>
        <v>0</v>
      </c>
      <c r="D4700">
        <f>'CLZ Pr'!W4700</f>
        <v>0</v>
      </c>
      <c r="E4700">
        <f>'CLZ Pr'!B4700</f>
        <v>0</v>
      </c>
      <c r="F4700">
        <f>'CLZ Pr'!N4700</f>
        <v>0</v>
      </c>
      <c r="G4700">
        <f>'CLZ Pr'!X4700</f>
        <v>0</v>
      </c>
      <c r="H4700">
        <f>'CLZ Pr'!E4700</f>
        <v>0</v>
      </c>
      <c r="I4700">
        <f>'CLZ Pr'!U4700</f>
        <v>0</v>
      </c>
    </row>
    <row r="4701" spans="1:9">
      <c r="A4701" s="13" t="str">
        <f>IF('CLZ Pr'!C4701 = "", "", 'CLZ Pr'!C4701)</f>
        <v/>
      </c>
      <c r="B4701">
        <f>'CLZ Pr'!O4701</f>
        <v>0</v>
      </c>
      <c r="C4701" s="14">
        <f>'CLZ Pr'!H4701</f>
        <v>0</v>
      </c>
      <c r="D4701">
        <f>'CLZ Pr'!W4701</f>
        <v>0</v>
      </c>
      <c r="E4701">
        <f>'CLZ Pr'!B4701</f>
        <v>0</v>
      </c>
      <c r="F4701">
        <f>'CLZ Pr'!N4701</f>
        <v>0</v>
      </c>
      <c r="G4701">
        <f>'CLZ Pr'!X4701</f>
        <v>0</v>
      </c>
      <c r="H4701">
        <f>'CLZ Pr'!E4701</f>
        <v>0</v>
      </c>
      <c r="I4701">
        <f>'CLZ Pr'!U4701</f>
        <v>0</v>
      </c>
    </row>
    <row r="4702" spans="1:9">
      <c r="A4702" s="13" t="str">
        <f>IF('CLZ Pr'!C4702 = "", "", 'CLZ Pr'!C4702)</f>
        <v/>
      </c>
      <c r="B4702">
        <f>'CLZ Pr'!O4702</f>
        <v>0</v>
      </c>
      <c r="C4702" s="14">
        <f>'CLZ Pr'!H4702</f>
        <v>0</v>
      </c>
      <c r="D4702">
        <f>'CLZ Pr'!W4702</f>
        <v>0</v>
      </c>
      <c r="E4702">
        <f>'CLZ Pr'!B4702</f>
        <v>0</v>
      </c>
      <c r="F4702">
        <f>'CLZ Pr'!N4702</f>
        <v>0</v>
      </c>
      <c r="G4702">
        <f>'CLZ Pr'!X4702</f>
        <v>0</v>
      </c>
      <c r="H4702">
        <f>'CLZ Pr'!E4702</f>
        <v>0</v>
      </c>
      <c r="I4702">
        <f>'CLZ Pr'!U4702</f>
        <v>0</v>
      </c>
    </row>
    <row r="4703" spans="1:9">
      <c r="A4703" s="13" t="str">
        <f>IF('CLZ Pr'!C4703 = "", "", 'CLZ Pr'!C4703)</f>
        <v/>
      </c>
      <c r="B4703">
        <f>'CLZ Pr'!O4703</f>
        <v>0</v>
      </c>
      <c r="C4703" s="14">
        <f>'CLZ Pr'!H4703</f>
        <v>0</v>
      </c>
      <c r="D4703">
        <f>'CLZ Pr'!W4703</f>
        <v>0</v>
      </c>
      <c r="E4703">
        <f>'CLZ Pr'!B4703</f>
        <v>0</v>
      </c>
      <c r="F4703">
        <f>'CLZ Pr'!N4703</f>
        <v>0</v>
      </c>
      <c r="G4703">
        <f>'CLZ Pr'!X4703</f>
        <v>0</v>
      </c>
      <c r="H4703">
        <f>'CLZ Pr'!E4703</f>
        <v>0</v>
      </c>
      <c r="I4703">
        <f>'CLZ Pr'!U4703</f>
        <v>0</v>
      </c>
    </row>
    <row r="4704" spans="1:9">
      <c r="A4704" s="13" t="str">
        <f>IF('CLZ Pr'!C4704 = "", "", 'CLZ Pr'!C4704)</f>
        <v/>
      </c>
      <c r="B4704">
        <f>'CLZ Pr'!O4704</f>
        <v>0</v>
      </c>
      <c r="C4704" s="14">
        <f>'CLZ Pr'!H4704</f>
        <v>0</v>
      </c>
      <c r="D4704">
        <f>'CLZ Pr'!W4704</f>
        <v>0</v>
      </c>
      <c r="E4704">
        <f>'CLZ Pr'!B4704</f>
        <v>0</v>
      </c>
      <c r="F4704">
        <f>'CLZ Pr'!N4704</f>
        <v>0</v>
      </c>
      <c r="G4704">
        <f>'CLZ Pr'!X4704</f>
        <v>0</v>
      </c>
      <c r="H4704">
        <f>'CLZ Pr'!E4704</f>
        <v>0</v>
      </c>
      <c r="I4704">
        <f>'CLZ Pr'!U4704</f>
        <v>0</v>
      </c>
    </row>
    <row r="4705" spans="1:9">
      <c r="A4705" s="13" t="str">
        <f>IF('CLZ Pr'!C4705 = "", "", 'CLZ Pr'!C4705)</f>
        <v/>
      </c>
      <c r="B4705">
        <f>'CLZ Pr'!O4705</f>
        <v>0</v>
      </c>
      <c r="C4705" s="14">
        <f>'CLZ Pr'!H4705</f>
        <v>0</v>
      </c>
      <c r="D4705">
        <f>'CLZ Pr'!W4705</f>
        <v>0</v>
      </c>
      <c r="E4705">
        <f>'CLZ Pr'!B4705</f>
        <v>0</v>
      </c>
      <c r="F4705">
        <f>'CLZ Pr'!N4705</f>
        <v>0</v>
      </c>
      <c r="G4705">
        <f>'CLZ Pr'!X4705</f>
        <v>0</v>
      </c>
      <c r="H4705">
        <f>'CLZ Pr'!E4705</f>
        <v>0</v>
      </c>
      <c r="I4705">
        <f>'CLZ Pr'!U4705</f>
        <v>0</v>
      </c>
    </row>
    <row r="4706" spans="1:9">
      <c r="A4706" s="13" t="str">
        <f>IF('CLZ Pr'!C4706 = "", "", 'CLZ Pr'!C4706)</f>
        <v/>
      </c>
      <c r="B4706">
        <f>'CLZ Pr'!O4706</f>
        <v>0</v>
      </c>
      <c r="C4706" s="14">
        <f>'CLZ Pr'!H4706</f>
        <v>0</v>
      </c>
      <c r="D4706">
        <f>'CLZ Pr'!W4706</f>
        <v>0</v>
      </c>
      <c r="E4706">
        <f>'CLZ Pr'!B4706</f>
        <v>0</v>
      </c>
      <c r="F4706">
        <f>'CLZ Pr'!N4706</f>
        <v>0</v>
      </c>
      <c r="G4706">
        <f>'CLZ Pr'!X4706</f>
        <v>0</v>
      </c>
      <c r="H4706">
        <f>'CLZ Pr'!E4706</f>
        <v>0</v>
      </c>
      <c r="I4706">
        <f>'CLZ Pr'!U4706</f>
        <v>0</v>
      </c>
    </row>
    <row r="4707" spans="1:9">
      <c r="A4707" s="13" t="str">
        <f>IF('CLZ Pr'!C4707 = "", "", 'CLZ Pr'!C4707)</f>
        <v/>
      </c>
      <c r="B4707">
        <f>'CLZ Pr'!O4707</f>
        <v>0</v>
      </c>
      <c r="C4707" s="14">
        <f>'CLZ Pr'!H4707</f>
        <v>0</v>
      </c>
      <c r="D4707">
        <f>'CLZ Pr'!W4707</f>
        <v>0</v>
      </c>
      <c r="E4707">
        <f>'CLZ Pr'!B4707</f>
        <v>0</v>
      </c>
      <c r="F4707">
        <f>'CLZ Pr'!N4707</f>
        <v>0</v>
      </c>
      <c r="G4707">
        <f>'CLZ Pr'!X4707</f>
        <v>0</v>
      </c>
      <c r="H4707">
        <f>'CLZ Pr'!E4707</f>
        <v>0</v>
      </c>
      <c r="I4707">
        <f>'CLZ Pr'!U4707</f>
        <v>0</v>
      </c>
    </row>
    <row r="4708" spans="1:9">
      <c r="A4708" s="13" t="str">
        <f>IF('CLZ Pr'!C4708 = "", "", 'CLZ Pr'!C4708)</f>
        <v/>
      </c>
      <c r="B4708">
        <f>'CLZ Pr'!O4708</f>
        <v>0</v>
      </c>
      <c r="C4708" s="14">
        <f>'CLZ Pr'!H4708</f>
        <v>0</v>
      </c>
      <c r="D4708">
        <f>'CLZ Pr'!W4708</f>
        <v>0</v>
      </c>
      <c r="E4708">
        <f>'CLZ Pr'!B4708</f>
        <v>0</v>
      </c>
      <c r="F4708">
        <f>'CLZ Pr'!N4708</f>
        <v>0</v>
      </c>
      <c r="G4708">
        <f>'CLZ Pr'!X4708</f>
        <v>0</v>
      </c>
      <c r="H4708">
        <f>'CLZ Pr'!E4708</f>
        <v>0</v>
      </c>
      <c r="I4708">
        <f>'CLZ Pr'!U4708</f>
        <v>0</v>
      </c>
    </row>
    <row r="4709" spans="1:9">
      <c r="A4709" s="13" t="str">
        <f>IF('CLZ Pr'!C4709 = "", "", 'CLZ Pr'!C4709)</f>
        <v/>
      </c>
      <c r="B4709">
        <f>'CLZ Pr'!O4709</f>
        <v>0</v>
      </c>
      <c r="C4709" s="14">
        <f>'CLZ Pr'!H4709</f>
        <v>0</v>
      </c>
      <c r="D4709">
        <f>'CLZ Pr'!W4709</f>
        <v>0</v>
      </c>
      <c r="E4709">
        <f>'CLZ Pr'!B4709</f>
        <v>0</v>
      </c>
      <c r="F4709">
        <f>'CLZ Pr'!N4709</f>
        <v>0</v>
      </c>
      <c r="G4709">
        <f>'CLZ Pr'!X4709</f>
        <v>0</v>
      </c>
      <c r="H4709">
        <f>'CLZ Pr'!E4709</f>
        <v>0</v>
      </c>
      <c r="I4709">
        <f>'CLZ Pr'!U4709</f>
        <v>0</v>
      </c>
    </row>
    <row r="4710" spans="1:9">
      <c r="A4710" s="13" t="str">
        <f>IF('CLZ Pr'!C4710 = "", "", 'CLZ Pr'!C4710)</f>
        <v/>
      </c>
      <c r="B4710">
        <f>'CLZ Pr'!O4710</f>
        <v>0</v>
      </c>
      <c r="C4710" s="14">
        <f>'CLZ Pr'!H4710</f>
        <v>0</v>
      </c>
      <c r="D4710">
        <f>'CLZ Pr'!W4710</f>
        <v>0</v>
      </c>
      <c r="E4710">
        <f>'CLZ Pr'!B4710</f>
        <v>0</v>
      </c>
      <c r="F4710">
        <f>'CLZ Pr'!N4710</f>
        <v>0</v>
      </c>
      <c r="G4710">
        <f>'CLZ Pr'!X4710</f>
        <v>0</v>
      </c>
      <c r="H4710">
        <f>'CLZ Pr'!E4710</f>
        <v>0</v>
      </c>
      <c r="I4710">
        <f>'CLZ Pr'!U4710</f>
        <v>0</v>
      </c>
    </row>
    <row r="4711" spans="1:9">
      <c r="A4711" s="13" t="str">
        <f>IF('CLZ Pr'!C4711 = "", "", 'CLZ Pr'!C4711)</f>
        <v/>
      </c>
      <c r="B4711">
        <f>'CLZ Pr'!O4711</f>
        <v>0</v>
      </c>
      <c r="C4711" s="14">
        <f>'CLZ Pr'!H4711</f>
        <v>0</v>
      </c>
      <c r="D4711">
        <f>'CLZ Pr'!W4711</f>
        <v>0</v>
      </c>
      <c r="E4711">
        <f>'CLZ Pr'!B4711</f>
        <v>0</v>
      </c>
      <c r="F4711">
        <f>'CLZ Pr'!N4711</f>
        <v>0</v>
      </c>
      <c r="G4711">
        <f>'CLZ Pr'!X4711</f>
        <v>0</v>
      </c>
      <c r="H4711">
        <f>'CLZ Pr'!E4711</f>
        <v>0</v>
      </c>
      <c r="I4711">
        <f>'CLZ Pr'!U4711</f>
        <v>0</v>
      </c>
    </row>
    <row r="4712" spans="1:9">
      <c r="A4712" s="13" t="str">
        <f>IF('CLZ Pr'!C4712 = "", "", 'CLZ Pr'!C4712)</f>
        <v/>
      </c>
      <c r="B4712">
        <f>'CLZ Pr'!O4712</f>
        <v>0</v>
      </c>
      <c r="C4712" s="14">
        <f>'CLZ Pr'!H4712</f>
        <v>0</v>
      </c>
      <c r="D4712">
        <f>'CLZ Pr'!W4712</f>
        <v>0</v>
      </c>
      <c r="E4712">
        <f>'CLZ Pr'!B4712</f>
        <v>0</v>
      </c>
      <c r="F4712">
        <f>'CLZ Pr'!N4712</f>
        <v>0</v>
      </c>
      <c r="G4712">
        <f>'CLZ Pr'!X4712</f>
        <v>0</v>
      </c>
      <c r="H4712">
        <f>'CLZ Pr'!E4712</f>
        <v>0</v>
      </c>
      <c r="I4712">
        <f>'CLZ Pr'!U4712</f>
        <v>0</v>
      </c>
    </row>
    <row r="4713" spans="1:9">
      <c r="A4713" s="13" t="str">
        <f>IF('CLZ Pr'!C4713 = "", "", 'CLZ Pr'!C4713)</f>
        <v/>
      </c>
      <c r="B4713">
        <f>'CLZ Pr'!O4713</f>
        <v>0</v>
      </c>
      <c r="C4713" s="14">
        <f>'CLZ Pr'!H4713</f>
        <v>0</v>
      </c>
      <c r="D4713">
        <f>'CLZ Pr'!W4713</f>
        <v>0</v>
      </c>
      <c r="E4713">
        <f>'CLZ Pr'!B4713</f>
        <v>0</v>
      </c>
      <c r="F4713">
        <f>'CLZ Pr'!N4713</f>
        <v>0</v>
      </c>
      <c r="G4713">
        <f>'CLZ Pr'!X4713</f>
        <v>0</v>
      </c>
      <c r="H4713">
        <f>'CLZ Pr'!E4713</f>
        <v>0</v>
      </c>
      <c r="I4713">
        <f>'CLZ Pr'!U4713</f>
        <v>0</v>
      </c>
    </row>
    <row r="4714" spans="1:9">
      <c r="A4714" s="13" t="str">
        <f>IF('CLZ Pr'!C4714 = "", "", 'CLZ Pr'!C4714)</f>
        <v/>
      </c>
      <c r="B4714">
        <f>'CLZ Pr'!O4714</f>
        <v>0</v>
      </c>
      <c r="C4714" s="14">
        <f>'CLZ Pr'!H4714</f>
        <v>0</v>
      </c>
      <c r="D4714">
        <f>'CLZ Pr'!W4714</f>
        <v>0</v>
      </c>
      <c r="E4714">
        <f>'CLZ Pr'!B4714</f>
        <v>0</v>
      </c>
      <c r="F4714">
        <f>'CLZ Pr'!N4714</f>
        <v>0</v>
      </c>
      <c r="G4714">
        <f>'CLZ Pr'!X4714</f>
        <v>0</v>
      </c>
      <c r="H4714">
        <f>'CLZ Pr'!E4714</f>
        <v>0</v>
      </c>
      <c r="I4714">
        <f>'CLZ Pr'!U4714</f>
        <v>0</v>
      </c>
    </row>
    <row r="4715" spans="1:9">
      <c r="A4715" s="13" t="str">
        <f>IF('CLZ Pr'!C4715 = "", "", 'CLZ Pr'!C4715)</f>
        <v/>
      </c>
      <c r="B4715">
        <f>'CLZ Pr'!O4715</f>
        <v>0</v>
      </c>
      <c r="C4715" s="14">
        <f>'CLZ Pr'!H4715</f>
        <v>0</v>
      </c>
      <c r="D4715">
        <f>'CLZ Pr'!W4715</f>
        <v>0</v>
      </c>
      <c r="E4715">
        <f>'CLZ Pr'!B4715</f>
        <v>0</v>
      </c>
      <c r="F4715">
        <f>'CLZ Pr'!N4715</f>
        <v>0</v>
      </c>
      <c r="G4715">
        <f>'CLZ Pr'!X4715</f>
        <v>0</v>
      </c>
      <c r="H4715">
        <f>'CLZ Pr'!E4715</f>
        <v>0</v>
      </c>
      <c r="I4715">
        <f>'CLZ Pr'!U4715</f>
        <v>0</v>
      </c>
    </row>
    <row r="4716" spans="1:9">
      <c r="A4716" s="13" t="str">
        <f>IF('CLZ Pr'!C4716 = "", "", 'CLZ Pr'!C4716)</f>
        <v/>
      </c>
      <c r="B4716">
        <f>'CLZ Pr'!O4716</f>
        <v>0</v>
      </c>
      <c r="C4716" s="14">
        <f>'CLZ Pr'!H4716</f>
        <v>0</v>
      </c>
      <c r="D4716">
        <f>'CLZ Pr'!W4716</f>
        <v>0</v>
      </c>
      <c r="E4716">
        <f>'CLZ Pr'!B4716</f>
        <v>0</v>
      </c>
      <c r="F4716">
        <f>'CLZ Pr'!N4716</f>
        <v>0</v>
      </c>
      <c r="G4716">
        <f>'CLZ Pr'!X4716</f>
        <v>0</v>
      </c>
      <c r="H4716">
        <f>'CLZ Pr'!E4716</f>
        <v>0</v>
      </c>
      <c r="I4716">
        <f>'CLZ Pr'!U4716</f>
        <v>0</v>
      </c>
    </row>
    <row r="4717" spans="1:9">
      <c r="A4717" s="13" t="str">
        <f>IF('CLZ Pr'!C4717 = "", "", 'CLZ Pr'!C4717)</f>
        <v/>
      </c>
      <c r="B4717">
        <f>'CLZ Pr'!O4717</f>
        <v>0</v>
      </c>
      <c r="C4717" s="14">
        <f>'CLZ Pr'!H4717</f>
        <v>0</v>
      </c>
      <c r="D4717">
        <f>'CLZ Pr'!W4717</f>
        <v>0</v>
      </c>
      <c r="E4717">
        <f>'CLZ Pr'!B4717</f>
        <v>0</v>
      </c>
      <c r="F4717">
        <f>'CLZ Pr'!N4717</f>
        <v>0</v>
      </c>
      <c r="G4717">
        <f>'CLZ Pr'!X4717</f>
        <v>0</v>
      </c>
      <c r="H4717">
        <f>'CLZ Pr'!E4717</f>
        <v>0</v>
      </c>
      <c r="I4717">
        <f>'CLZ Pr'!U4717</f>
        <v>0</v>
      </c>
    </row>
    <row r="4718" spans="1:9">
      <c r="A4718" s="13" t="str">
        <f>IF('CLZ Pr'!C4718 = "", "", 'CLZ Pr'!C4718)</f>
        <v/>
      </c>
      <c r="B4718">
        <f>'CLZ Pr'!O4718</f>
        <v>0</v>
      </c>
      <c r="C4718" s="14">
        <f>'CLZ Pr'!H4718</f>
        <v>0</v>
      </c>
      <c r="D4718">
        <f>'CLZ Pr'!W4718</f>
        <v>0</v>
      </c>
      <c r="E4718">
        <f>'CLZ Pr'!B4718</f>
        <v>0</v>
      </c>
      <c r="F4718">
        <f>'CLZ Pr'!N4718</f>
        <v>0</v>
      </c>
      <c r="G4718">
        <f>'CLZ Pr'!X4718</f>
        <v>0</v>
      </c>
      <c r="H4718">
        <f>'CLZ Pr'!E4718</f>
        <v>0</v>
      </c>
      <c r="I4718">
        <f>'CLZ Pr'!U4718</f>
        <v>0</v>
      </c>
    </row>
    <row r="4719" spans="1:9">
      <c r="A4719" s="13" t="str">
        <f>IF('CLZ Pr'!C4719 = "", "", 'CLZ Pr'!C4719)</f>
        <v/>
      </c>
      <c r="B4719">
        <f>'CLZ Pr'!O4719</f>
        <v>0</v>
      </c>
      <c r="C4719" s="14">
        <f>'CLZ Pr'!H4719</f>
        <v>0</v>
      </c>
      <c r="D4719">
        <f>'CLZ Pr'!W4719</f>
        <v>0</v>
      </c>
      <c r="E4719">
        <f>'CLZ Pr'!B4719</f>
        <v>0</v>
      </c>
      <c r="F4719">
        <f>'CLZ Pr'!N4719</f>
        <v>0</v>
      </c>
      <c r="G4719">
        <f>'CLZ Pr'!X4719</f>
        <v>0</v>
      </c>
      <c r="H4719">
        <f>'CLZ Pr'!E4719</f>
        <v>0</v>
      </c>
      <c r="I4719">
        <f>'CLZ Pr'!U4719</f>
        <v>0</v>
      </c>
    </row>
    <row r="4720" spans="1:9">
      <c r="A4720" s="13" t="str">
        <f>IF('CLZ Pr'!C4720 = "", "", 'CLZ Pr'!C4720)</f>
        <v/>
      </c>
      <c r="B4720">
        <f>'CLZ Pr'!O4720</f>
        <v>0</v>
      </c>
      <c r="C4720" s="14">
        <f>'CLZ Pr'!H4720</f>
        <v>0</v>
      </c>
      <c r="D4720">
        <f>'CLZ Pr'!W4720</f>
        <v>0</v>
      </c>
      <c r="E4720">
        <f>'CLZ Pr'!B4720</f>
        <v>0</v>
      </c>
      <c r="F4720">
        <f>'CLZ Pr'!N4720</f>
        <v>0</v>
      </c>
      <c r="G4720">
        <f>'CLZ Pr'!X4720</f>
        <v>0</v>
      </c>
      <c r="H4720">
        <f>'CLZ Pr'!E4720</f>
        <v>0</v>
      </c>
      <c r="I4720">
        <f>'CLZ Pr'!U4720</f>
        <v>0</v>
      </c>
    </row>
    <row r="4721" spans="1:9">
      <c r="A4721" s="13" t="str">
        <f>IF('CLZ Pr'!C4721 = "", "", 'CLZ Pr'!C4721)</f>
        <v/>
      </c>
      <c r="B4721">
        <f>'CLZ Pr'!O4721</f>
        <v>0</v>
      </c>
      <c r="C4721" s="14">
        <f>'CLZ Pr'!H4721</f>
        <v>0</v>
      </c>
      <c r="D4721">
        <f>'CLZ Pr'!W4721</f>
        <v>0</v>
      </c>
      <c r="E4721">
        <f>'CLZ Pr'!B4721</f>
        <v>0</v>
      </c>
      <c r="F4721">
        <f>'CLZ Pr'!N4721</f>
        <v>0</v>
      </c>
      <c r="G4721">
        <f>'CLZ Pr'!X4721</f>
        <v>0</v>
      </c>
      <c r="H4721">
        <f>'CLZ Pr'!E4721</f>
        <v>0</v>
      </c>
      <c r="I4721">
        <f>'CLZ Pr'!U4721</f>
        <v>0</v>
      </c>
    </row>
    <row r="4722" spans="1:9">
      <c r="A4722" s="13" t="str">
        <f>IF('CLZ Pr'!C4722 = "", "", 'CLZ Pr'!C4722)</f>
        <v/>
      </c>
      <c r="B4722">
        <f>'CLZ Pr'!O4722</f>
        <v>0</v>
      </c>
      <c r="C4722" s="14">
        <f>'CLZ Pr'!H4722</f>
        <v>0</v>
      </c>
      <c r="D4722">
        <f>'CLZ Pr'!W4722</f>
        <v>0</v>
      </c>
      <c r="E4722">
        <f>'CLZ Pr'!B4722</f>
        <v>0</v>
      </c>
      <c r="F4722">
        <f>'CLZ Pr'!N4722</f>
        <v>0</v>
      </c>
      <c r="G4722">
        <f>'CLZ Pr'!X4722</f>
        <v>0</v>
      </c>
      <c r="H4722">
        <f>'CLZ Pr'!E4722</f>
        <v>0</v>
      </c>
      <c r="I4722">
        <f>'CLZ Pr'!U4722</f>
        <v>0</v>
      </c>
    </row>
    <row r="4723" spans="1:9">
      <c r="A4723" s="13" t="str">
        <f>IF('CLZ Pr'!C4723 = "", "", 'CLZ Pr'!C4723)</f>
        <v/>
      </c>
      <c r="B4723">
        <f>'CLZ Pr'!O4723</f>
        <v>0</v>
      </c>
      <c r="C4723" s="14">
        <f>'CLZ Pr'!H4723</f>
        <v>0</v>
      </c>
      <c r="D4723">
        <f>'CLZ Pr'!W4723</f>
        <v>0</v>
      </c>
      <c r="E4723">
        <f>'CLZ Pr'!B4723</f>
        <v>0</v>
      </c>
      <c r="F4723">
        <f>'CLZ Pr'!N4723</f>
        <v>0</v>
      </c>
      <c r="G4723">
        <f>'CLZ Pr'!X4723</f>
        <v>0</v>
      </c>
      <c r="H4723">
        <f>'CLZ Pr'!E4723</f>
        <v>0</v>
      </c>
      <c r="I4723">
        <f>'CLZ Pr'!U4723</f>
        <v>0</v>
      </c>
    </row>
    <row r="4724" spans="1:9">
      <c r="A4724" s="13" t="str">
        <f>IF('CLZ Pr'!C4724 = "", "", 'CLZ Pr'!C4724)</f>
        <v/>
      </c>
      <c r="B4724">
        <f>'CLZ Pr'!O4724</f>
        <v>0</v>
      </c>
      <c r="C4724" s="14">
        <f>'CLZ Pr'!H4724</f>
        <v>0</v>
      </c>
      <c r="D4724">
        <f>'CLZ Pr'!W4724</f>
        <v>0</v>
      </c>
      <c r="E4724">
        <f>'CLZ Pr'!B4724</f>
        <v>0</v>
      </c>
      <c r="F4724">
        <f>'CLZ Pr'!N4724</f>
        <v>0</v>
      </c>
      <c r="G4724">
        <f>'CLZ Pr'!X4724</f>
        <v>0</v>
      </c>
      <c r="H4724">
        <f>'CLZ Pr'!E4724</f>
        <v>0</v>
      </c>
      <c r="I4724">
        <f>'CLZ Pr'!U4724</f>
        <v>0</v>
      </c>
    </row>
    <row r="4725" spans="1:9">
      <c r="A4725" s="13" t="str">
        <f>IF('CLZ Pr'!C4725 = "", "", 'CLZ Pr'!C4725)</f>
        <v/>
      </c>
      <c r="B4725">
        <f>'CLZ Pr'!O4725</f>
        <v>0</v>
      </c>
      <c r="C4725" s="14">
        <f>'CLZ Pr'!H4725</f>
        <v>0</v>
      </c>
      <c r="D4725">
        <f>'CLZ Pr'!W4725</f>
        <v>0</v>
      </c>
      <c r="E4725">
        <f>'CLZ Pr'!B4725</f>
        <v>0</v>
      </c>
      <c r="F4725">
        <f>'CLZ Pr'!N4725</f>
        <v>0</v>
      </c>
      <c r="G4725">
        <f>'CLZ Pr'!X4725</f>
        <v>0</v>
      </c>
      <c r="H4725">
        <f>'CLZ Pr'!E4725</f>
        <v>0</v>
      </c>
      <c r="I4725">
        <f>'CLZ Pr'!U4725</f>
        <v>0</v>
      </c>
    </row>
    <row r="4726" spans="1:9">
      <c r="A4726" s="13" t="str">
        <f>IF('CLZ Pr'!C4726 = "", "", 'CLZ Pr'!C4726)</f>
        <v/>
      </c>
      <c r="B4726">
        <f>'CLZ Pr'!O4726</f>
        <v>0</v>
      </c>
      <c r="C4726" s="14">
        <f>'CLZ Pr'!H4726</f>
        <v>0</v>
      </c>
      <c r="D4726">
        <f>'CLZ Pr'!W4726</f>
        <v>0</v>
      </c>
      <c r="E4726">
        <f>'CLZ Pr'!B4726</f>
        <v>0</v>
      </c>
      <c r="F4726">
        <f>'CLZ Pr'!N4726</f>
        <v>0</v>
      </c>
      <c r="G4726">
        <f>'CLZ Pr'!X4726</f>
        <v>0</v>
      </c>
      <c r="H4726">
        <f>'CLZ Pr'!E4726</f>
        <v>0</v>
      </c>
      <c r="I4726">
        <f>'CLZ Pr'!U4726</f>
        <v>0</v>
      </c>
    </row>
    <row r="4727" spans="1:9">
      <c r="A4727" s="13" t="str">
        <f>IF('CLZ Pr'!C4727 = "", "", 'CLZ Pr'!C4727)</f>
        <v/>
      </c>
      <c r="B4727">
        <f>'CLZ Pr'!O4727</f>
        <v>0</v>
      </c>
      <c r="C4727" s="14">
        <f>'CLZ Pr'!H4727</f>
        <v>0</v>
      </c>
      <c r="D4727">
        <f>'CLZ Pr'!W4727</f>
        <v>0</v>
      </c>
      <c r="E4727">
        <f>'CLZ Pr'!B4727</f>
        <v>0</v>
      </c>
      <c r="F4727">
        <f>'CLZ Pr'!N4727</f>
        <v>0</v>
      </c>
      <c r="G4727">
        <f>'CLZ Pr'!X4727</f>
        <v>0</v>
      </c>
      <c r="H4727">
        <f>'CLZ Pr'!E4727</f>
        <v>0</v>
      </c>
      <c r="I4727">
        <f>'CLZ Pr'!U4727</f>
        <v>0</v>
      </c>
    </row>
    <row r="4728" spans="1:9">
      <c r="A4728" s="13" t="str">
        <f>IF('CLZ Pr'!C4728 = "", "", 'CLZ Pr'!C4728)</f>
        <v/>
      </c>
      <c r="B4728">
        <f>'CLZ Pr'!O4728</f>
        <v>0</v>
      </c>
      <c r="C4728" s="14">
        <f>'CLZ Pr'!H4728</f>
        <v>0</v>
      </c>
      <c r="D4728">
        <f>'CLZ Pr'!W4728</f>
        <v>0</v>
      </c>
      <c r="E4728">
        <f>'CLZ Pr'!B4728</f>
        <v>0</v>
      </c>
      <c r="F4728">
        <f>'CLZ Pr'!N4728</f>
        <v>0</v>
      </c>
      <c r="G4728">
        <f>'CLZ Pr'!X4728</f>
        <v>0</v>
      </c>
      <c r="H4728">
        <f>'CLZ Pr'!E4728</f>
        <v>0</v>
      </c>
      <c r="I4728">
        <f>'CLZ Pr'!U4728</f>
        <v>0</v>
      </c>
    </row>
    <row r="4729" spans="1:9">
      <c r="A4729" s="13" t="str">
        <f>IF('CLZ Pr'!C4729 = "", "", 'CLZ Pr'!C4729)</f>
        <v/>
      </c>
      <c r="B4729">
        <f>'CLZ Pr'!O4729</f>
        <v>0</v>
      </c>
      <c r="C4729" s="14">
        <f>'CLZ Pr'!H4729</f>
        <v>0</v>
      </c>
      <c r="D4729">
        <f>'CLZ Pr'!W4729</f>
        <v>0</v>
      </c>
      <c r="E4729">
        <f>'CLZ Pr'!B4729</f>
        <v>0</v>
      </c>
      <c r="F4729">
        <f>'CLZ Pr'!N4729</f>
        <v>0</v>
      </c>
      <c r="G4729">
        <f>'CLZ Pr'!X4729</f>
        <v>0</v>
      </c>
      <c r="H4729">
        <f>'CLZ Pr'!E4729</f>
        <v>0</v>
      </c>
      <c r="I4729">
        <f>'CLZ Pr'!U4729</f>
        <v>0</v>
      </c>
    </row>
    <row r="4730" spans="1:9">
      <c r="A4730" s="13" t="str">
        <f>IF('CLZ Pr'!C4730 = "", "", 'CLZ Pr'!C4730)</f>
        <v/>
      </c>
      <c r="B4730">
        <f>'CLZ Pr'!O4730</f>
        <v>0</v>
      </c>
      <c r="C4730" s="14">
        <f>'CLZ Pr'!H4730</f>
        <v>0</v>
      </c>
      <c r="D4730">
        <f>'CLZ Pr'!W4730</f>
        <v>0</v>
      </c>
      <c r="E4730">
        <f>'CLZ Pr'!B4730</f>
        <v>0</v>
      </c>
      <c r="F4730">
        <f>'CLZ Pr'!N4730</f>
        <v>0</v>
      </c>
      <c r="G4730">
        <f>'CLZ Pr'!X4730</f>
        <v>0</v>
      </c>
      <c r="H4730">
        <f>'CLZ Pr'!E4730</f>
        <v>0</v>
      </c>
      <c r="I4730">
        <f>'CLZ Pr'!U4730</f>
        <v>0</v>
      </c>
    </row>
    <row r="4731" spans="1:9">
      <c r="A4731" s="13" t="str">
        <f>IF('CLZ Pr'!C4731 = "", "", 'CLZ Pr'!C4731)</f>
        <v/>
      </c>
      <c r="B4731">
        <f>'CLZ Pr'!O4731</f>
        <v>0</v>
      </c>
      <c r="C4731" s="14">
        <f>'CLZ Pr'!H4731</f>
        <v>0</v>
      </c>
      <c r="D4731">
        <f>'CLZ Pr'!W4731</f>
        <v>0</v>
      </c>
      <c r="E4731">
        <f>'CLZ Pr'!B4731</f>
        <v>0</v>
      </c>
      <c r="F4731">
        <f>'CLZ Pr'!N4731</f>
        <v>0</v>
      </c>
      <c r="G4731">
        <f>'CLZ Pr'!X4731</f>
        <v>0</v>
      </c>
      <c r="H4731">
        <f>'CLZ Pr'!E4731</f>
        <v>0</v>
      </c>
      <c r="I4731">
        <f>'CLZ Pr'!U4731</f>
        <v>0</v>
      </c>
    </row>
    <row r="4732" spans="1:9">
      <c r="A4732" s="13" t="str">
        <f>IF('CLZ Pr'!C4732 = "", "", 'CLZ Pr'!C4732)</f>
        <v/>
      </c>
      <c r="B4732">
        <f>'CLZ Pr'!O4732</f>
        <v>0</v>
      </c>
      <c r="C4732" s="14">
        <f>'CLZ Pr'!H4732</f>
        <v>0</v>
      </c>
      <c r="D4732">
        <f>'CLZ Pr'!W4732</f>
        <v>0</v>
      </c>
      <c r="E4732">
        <f>'CLZ Pr'!B4732</f>
        <v>0</v>
      </c>
      <c r="F4732">
        <f>'CLZ Pr'!N4732</f>
        <v>0</v>
      </c>
      <c r="G4732">
        <f>'CLZ Pr'!X4732</f>
        <v>0</v>
      </c>
      <c r="H4732">
        <f>'CLZ Pr'!E4732</f>
        <v>0</v>
      </c>
      <c r="I4732">
        <f>'CLZ Pr'!U4732</f>
        <v>0</v>
      </c>
    </row>
    <row r="4733" spans="1:9">
      <c r="A4733" s="13" t="str">
        <f>IF('CLZ Pr'!C4733 = "", "", 'CLZ Pr'!C4733)</f>
        <v/>
      </c>
      <c r="B4733">
        <f>'CLZ Pr'!O4733</f>
        <v>0</v>
      </c>
      <c r="C4733" s="14">
        <f>'CLZ Pr'!H4733</f>
        <v>0</v>
      </c>
      <c r="D4733">
        <f>'CLZ Pr'!W4733</f>
        <v>0</v>
      </c>
      <c r="E4733">
        <f>'CLZ Pr'!B4733</f>
        <v>0</v>
      </c>
      <c r="F4733">
        <f>'CLZ Pr'!N4733</f>
        <v>0</v>
      </c>
      <c r="G4733">
        <f>'CLZ Pr'!X4733</f>
        <v>0</v>
      </c>
      <c r="H4733">
        <f>'CLZ Pr'!E4733</f>
        <v>0</v>
      </c>
      <c r="I4733">
        <f>'CLZ Pr'!U4733</f>
        <v>0</v>
      </c>
    </row>
    <row r="4734" spans="1:9">
      <c r="A4734" s="13" t="str">
        <f>IF('CLZ Pr'!C4734 = "", "", 'CLZ Pr'!C4734)</f>
        <v/>
      </c>
      <c r="B4734">
        <f>'CLZ Pr'!O4734</f>
        <v>0</v>
      </c>
      <c r="C4734" s="14">
        <f>'CLZ Pr'!H4734</f>
        <v>0</v>
      </c>
      <c r="D4734">
        <f>'CLZ Pr'!W4734</f>
        <v>0</v>
      </c>
      <c r="E4734">
        <f>'CLZ Pr'!B4734</f>
        <v>0</v>
      </c>
      <c r="F4734">
        <f>'CLZ Pr'!N4734</f>
        <v>0</v>
      </c>
      <c r="G4734">
        <f>'CLZ Pr'!X4734</f>
        <v>0</v>
      </c>
      <c r="H4734">
        <f>'CLZ Pr'!E4734</f>
        <v>0</v>
      </c>
      <c r="I4734">
        <f>'CLZ Pr'!U4734</f>
        <v>0</v>
      </c>
    </row>
    <row r="4735" spans="1:9">
      <c r="A4735" s="13" t="str">
        <f>IF('CLZ Pr'!C4735 = "", "", 'CLZ Pr'!C4735)</f>
        <v/>
      </c>
      <c r="B4735">
        <f>'CLZ Pr'!O4735</f>
        <v>0</v>
      </c>
      <c r="C4735" s="14">
        <f>'CLZ Pr'!H4735</f>
        <v>0</v>
      </c>
      <c r="D4735">
        <f>'CLZ Pr'!W4735</f>
        <v>0</v>
      </c>
      <c r="E4735">
        <f>'CLZ Pr'!B4735</f>
        <v>0</v>
      </c>
      <c r="F4735">
        <f>'CLZ Pr'!N4735</f>
        <v>0</v>
      </c>
      <c r="G4735">
        <f>'CLZ Pr'!X4735</f>
        <v>0</v>
      </c>
      <c r="H4735">
        <f>'CLZ Pr'!E4735</f>
        <v>0</v>
      </c>
      <c r="I4735">
        <f>'CLZ Pr'!U4735</f>
        <v>0</v>
      </c>
    </row>
    <row r="4736" spans="1:9">
      <c r="A4736" s="13" t="str">
        <f>IF('CLZ Pr'!C4736 = "", "", 'CLZ Pr'!C4736)</f>
        <v/>
      </c>
      <c r="B4736">
        <f>'CLZ Pr'!O4736</f>
        <v>0</v>
      </c>
      <c r="C4736" s="14">
        <f>'CLZ Pr'!H4736</f>
        <v>0</v>
      </c>
      <c r="D4736">
        <f>'CLZ Pr'!W4736</f>
        <v>0</v>
      </c>
      <c r="E4736">
        <f>'CLZ Pr'!B4736</f>
        <v>0</v>
      </c>
      <c r="F4736">
        <f>'CLZ Pr'!N4736</f>
        <v>0</v>
      </c>
      <c r="G4736">
        <f>'CLZ Pr'!X4736</f>
        <v>0</v>
      </c>
      <c r="H4736">
        <f>'CLZ Pr'!E4736</f>
        <v>0</v>
      </c>
      <c r="I4736">
        <f>'CLZ Pr'!U4736</f>
        <v>0</v>
      </c>
    </row>
    <row r="4737" spans="1:9">
      <c r="A4737" s="13" t="str">
        <f>IF('CLZ Pr'!C4737 = "", "", 'CLZ Pr'!C4737)</f>
        <v/>
      </c>
      <c r="B4737">
        <f>'CLZ Pr'!O4737</f>
        <v>0</v>
      </c>
      <c r="C4737" s="14">
        <f>'CLZ Pr'!H4737</f>
        <v>0</v>
      </c>
      <c r="D4737">
        <f>'CLZ Pr'!W4737</f>
        <v>0</v>
      </c>
      <c r="E4737">
        <f>'CLZ Pr'!B4737</f>
        <v>0</v>
      </c>
      <c r="F4737">
        <f>'CLZ Pr'!N4737</f>
        <v>0</v>
      </c>
      <c r="G4737">
        <f>'CLZ Pr'!X4737</f>
        <v>0</v>
      </c>
      <c r="H4737">
        <f>'CLZ Pr'!E4737</f>
        <v>0</v>
      </c>
      <c r="I4737">
        <f>'CLZ Pr'!U4737</f>
        <v>0</v>
      </c>
    </row>
    <row r="4738" spans="1:9">
      <c r="A4738" s="13" t="str">
        <f>IF('CLZ Pr'!C4738 = "", "", 'CLZ Pr'!C4738)</f>
        <v/>
      </c>
      <c r="B4738">
        <f>'CLZ Pr'!O4738</f>
        <v>0</v>
      </c>
      <c r="C4738" s="14">
        <f>'CLZ Pr'!H4738</f>
        <v>0</v>
      </c>
      <c r="D4738">
        <f>'CLZ Pr'!W4738</f>
        <v>0</v>
      </c>
      <c r="E4738">
        <f>'CLZ Pr'!B4738</f>
        <v>0</v>
      </c>
      <c r="F4738">
        <f>'CLZ Pr'!N4738</f>
        <v>0</v>
      </c>
      <c r="G4738">
        <f>'CLZ Pr'!X4738</f>
        <v>0</v>
      </c>
      <c r="H4738">
        <f>'CLZ Pr'!E4738</f>
        <v>0</v>
      </c>
      <c r="I4738">
        <f>'CLZ Pr'!U4738</f>
        <v>0</v>
      </c>
    </row>
    <row r="4739" spans="1:9">
      <c r="A4739" s="13" t="str">
        <f>IF('CLZ Pr'!C4739 = "", "", 'CLZ Pr'!C4739)</f>
        <v/>
      </c>
      <c r="B4739">
        <f>'CLZ Pr'!O4739</f>
        <v>0</v>
      </c>
      <c r="C4739" s="14">
        <f>'CLZ Pr'!H4739</f>
        <v>0</v>
      </c>
      <c r="D4739">
        <f>'CLZ Pr'!W4739</f>
        <v>0</v>
      </c>
      <c r="E4739">
        <f>'CLZ Pr'!B4739</f>
        <v>0</v>
      </c>
      <c r="F4739">
        <f>'CLZ Pr'!N4739</f>
        <v>0</v>
      </c>
      <c r="G4739">
        <f>'CLZ Pr'!X4739</f>
        <v>0</v>
      </c>
      <c r="H4739">
        <f>'CLZ Pr'!E4739</f>
        <v>0</v>
      </c>
      <c r="I4739">
        <f>'CLZ Pr'!U4739</f>
        <v>0</v>
      </c>
    </row>
    <row r="4740" spans="1:9">
      <c r="A4740" s="13" t="str">
        <f>IF('CLZ Pr'!C4740 = "", "", 'CLZ Pr'!C4740)</f>
        <v/>
      </c>
      <c r="B4740">
        <f>'CLZ Pr'!O4740</f>
        <v>0</v>
      </c>
      <c r="C4740" s="14">
        <f>'CLZ Pr'!H4740</f>
        <v>0</v>
      </c>
      <c r="D4740">
        <f>'CLZ Pr'!W4740</f>
        <v>0</v>
      </c>
      <c r="E4740">
        <f>'CLZ Pr'!B4740</f>
        <v>0</v>
      </c>
      <c r="F4740">
        <f>'CLZ Pr'!N4740</f>
        <v>0</v>
      </c>
      <c r="G4740">
        <f>'CLZ Pr'!X4740</f>
        <v>0</v>
      </c>
      <c r="H4740">
        <f>'CLZ Pr'!E4740</f>
        <v>0</v>
      </c>
      <c r="I4740">
        <f>'CLZ Pr'!U4740</f>
        <v>0</v>
      </c>
    </row>
    <row r="4741" spans="1:9">
      <c r="A4741" s="13" t="str">
        <f>IF('CLZ Pr'!C4741 = "", "", 'CLZ Pr'!C4741)</f>
        <v/>
      </c>
      <c r="B4741">
        <f>'CLZ Pr'!O4741</f>
        <v>0</v>
      </c>
      <c r="C4741" s="14">
        <f>'CLZ Pr'!H4741</f>
        <v>0</v>
      </c>
      <c r="D4741">
        <f>'CLZ Pr'!W4741</f>
        <v>0</v>
      </c>
      <c r="E4741">
        <f>'CLZ Pr'!B4741</f>
        <v>0</v>
      </c>
      <c r="F4741">
        <f>'CLZ Pr'!N4741</f>
        <v>0</v>
      </c>
      <c r="G4741">
        <f>'CLZ Pr'!X4741</f>
        <v>0</v>
      </c>
      <c r="H4741">
        <f>'CLZ Pr'!E4741</f>
        <v>0</v>
      </c>
      <c r="I4741">
        <f>'CLZ Pr'!U4741</f>
        <v>0</v>
      </c>
    </row>
    <row r="4742" spans="1:9">
      <c r="A4742" s="13" t="str">
        <f>IF('CLZ Pr'!C4742 = "", "", 'CLZ Pr'!C4742)</f>
        <v/>
      </c>
      <c r="B4742">
        <f>'CLZ Pr'!O4742</f>
        <v>0</v>
      </c>
      <c r="C4742" s="14">
        <f>'CLZ Pr'!H4742</f>
        <v>0</v>
      </c>
      <c r="D4742">
        <f>'CLZ Pr'!W4742</f>
        <v>0</v>
      </c>
      <c r="E4742">
        <f>'CLZ Pr'!B4742</f>
        <v>0</v>
      </c>
      <c r="F4742">
        <f>'CLZ Pr'!N4742</f>
        <v>0</v>
      </c>
      <c r="G4742">
        <f>'CLZ Pr'!X4742</f>
        <v>0</v>
      </c>
      <c r="H4742">
        <f>'CLZ Pr'!E4742</f>
        <v>0</v>
      </c>
      <c r="I4742">
        <f>'CLZ Pr'!U4742</f>
        <v>0</v>
      </c>
    </row>
    <row r="4743" spans="1:9">
      <c r="A4743" s="13" t="str">
        <f>IF('CLZ Pr'!C4743 = "", "", 'CLZ Pr'!C4743)</f>
        <v/>
      </c>
      <c r="B4743">
        <f>'CLZ Pr'!O4743</f>
        <v>0</v>
      </c>
      <c r="C4743" s="14">
        <f>'CLZ Pr'!H4743</f>
        <v>0</v>
      </c>
      <c r="D4743">
        <f>'CLZ Pr'!W4743</f>
        <v>0</v>
      </c>
      <c r="E4743">
        <f>'CLZ Pr'!B4743</f>
        <v>0</v>
      </c>
      <c r="F4743">
        <f>'CLZ Pr'!N4743</f>
        <v>0</v>
      </c>
      <c r="G4743">
        <f>'CLZ Pr'!X4743</f>
        <v>0</v>
      </c>
      <c r="H4743">
        <f>'CLZ Pr'!E4743</f>
        <v>0</v>
      </c>
      <c r="I4743">
        <f>'CLZ Pr'!U4743</f>
        <v>0</v>
      </c>
    </row>
    <row r="4744" spans="1:9">
      <c r="A4744" s="13" t="str">
        <f>IF('CLZ Pr'!C4744 = "", "", 'CLZ Pr'!C4744)</f>
        <v/>
      </c>
      <c r="B4744">
        <f>'CLZ Pr'!O4744</f>
        <v>0</v>
      </c>
      <c r="C4744" s="14">
        <f>'CLZ Pr'!H4744</f>
        <v>0</v>
      </c>
      <c r="D4744">
        <f>'CLZ Pr'!W4744</f>
        <v>0</v>
      </c>
      <c r="E4744">
        <f>'CLZ Pr'!B4744</f>
        <v>0</v>
      </c>
      <c r="F4744">
        <f>'CLZ Pr'!N4744</f>
        <v>0</v>
      </c>
      <c r="G4744">
        <f>'CLZ Pr'!X4744</f>
        <v>0</v>
      </c>
      <c r="H4744">
        <f>'CLZ Pr'!E4744</f>
        <v>0</v>
      </c>
      <c r="I4744">
        <f>'CLZ Pr'!U4744</f>
        <v>0</v>
      </c>
    </row>
    <row r="4745" spans="1:9">
      <c r="A4745" s="13" t="str">
        <f>IF('CLZ Pr'!C4745 = "", "", 'CLZ Pr'!C4745)</f>
        <v/>
      </c>
      <c r="B4745">
        <f>'CLZ Pr'!O4745</f>
        <v>0</v>
      </c>
      <c r="C4745" s="14">
        <f>'CLZ Pr'!H4745</f>
        <v>0</v>
      </c>
      <c r="D4745">
        <f>'CLZ Pr'!W4745</f>
        <v>0</v>
      </c>
      <c r="E4745">
        <f>'CLZ Pr'!B4745</f>
        <v>0</v>
      </c>
      <c r="F4745">
        <f>'CLZ Pr'!N4745</f>
        <v>0</v>
      </c>
      <c r="G4745">
        <f>'CLZ Pr'!X4745</f>
        <v>0</v>
      </c>
      <c r="H4745">
        <f>'CLZ Pr'!E4745</f>
        <v>0</v>
      </c>
      <c r="I4745">
        <f>'CLZ Pr'!U4745</f>
        <v>0</v>
      </c>
    </row>
    <row r="4746" spans="1:9">
      <c r="A4746" s="13" t="str">
        <f>IF('CLZ Pr'!C4746 = "", "", 'CLZ Pr'!C4746)</f>
        <v/>
      </c>
      <c r="B4746">
        <f>'CLZ Pr'!O4746</f>
        <v>0</v>
      </c>
      <c r="C4746" s="14">
        <f>'CLZ Pr'!H4746</f>
        <v>0</v>
      </c>
      <c r="D4746">
        <f>'CLZ Pr'!W4746</f>
        <v>0</v>
      </c>
      <c r="E4746">
        <f>'CLZ Pr'!B4746</f>
        <v>0</v>
      </c>
      <c r="F4746">
        <f>'CLZ Pr'!N4746</f>
        <v>0</v>
      </c>
      <c r="G4746">
        <f>'CLZ Pr'!X4746</f>
        <v>0</v>
      </c>
      <c r="H4746">
        <f>'CLZ Pr'!E4746</f>
        <v>0</v>
      </c>
      <c r="I4746">
        <f>'CLZ Pr'!U4746</f>
        <v>0</v>
      </c>
    </row>
    <row r="4747" spans="1:9">
      <c r="A4747" s="13" t="str">
        <f>IF('CLZ Pr'!C4747 = "", "", 'CLZ Pr'!C4747)</f>
        <v/>
      </c>
      <c r="B4747">
        <f>'CLZ Pr'!O4747</f>
        <v>0</v>
      </c>
      <c r="C4747" s="14">
        <f>'CLZ Pr'!H4747</f>
        <v>0</v>
      </c>
      <c r="D4747">
        <f>'CLZ Pr'!W4747</f>
        <v>0</v>
      </c>
      <c r="E4747">
        <f>'CLZ Pr'!B4747</f>
        <v>0</v>
      </c>
      <c r="F4747">
        <f>'CLZ Pr'!N4747</f>
        <v>0</v>
      </c>
      <c r="G4747">
        <f>'CLZ Pr'!X4747</f>
        <v>0</v>
      </c>
      <c r="H4747">
        <f>'CLZ Pr'!E4747</f>
        <v>0</v>
      </c>
      <c r="I4747">
        <f>'CLZ Pr'!U4747</f>
        <v>0</v>
      </c>
    </row>
    <row r="4748" spans="1:9">
      <c r="A4748" s="13" t="str">
        <f>IF('CLZ Pr'!C4748 = "", "", 'CLZ Pr'!C4748)</f>
        <v/>
      </c>
      <c r="B4748">
        <f>'CLZ Pr'!O4748</f>
        <v>0</v>
      </c>
      <c r="C4748" s="14">
        <f>'CLZ Pr'!H4748</f>
        <v>0</v>
      </c>
      <c r="D4748">
        <f>'CLZ Pr'!W4748</f>
        <v>0</v>
      </c>
      <c r="E4748">
        <f>'CLZ Pr'!B4748</f>
        <v>0</v>
      </c>
      <c r="F4748">
        <f>'CLZ Pr'!N4748</f>
        <v>0</v>
      </c>
      <c r="G4748">
        <f>'CLZ Pr'!X4748</f>
        <v>0</v>
      </c>
      <c r="H4748">
        <f>'CLZ Pr'!E4748</f>
        <v>0</v>
      </c>
      <c r="I4748">
        <f>'CLZ Pr'!U4748</f>
        <v>0</v>
      </c>
    </row>
    <row r="4749" spans="1:9">
      <c r="A4749" s="13" t="str">
        <f>IF('CLZ Pr'!C4749 = "", "", 'CLZ Pr'!C4749)</f>
        <v/>
      </c>
      <c r="B4749">
        <f>'CLZ Pr'!O4749</f>
        <v>0</v>
      </c>
      <c r="C4749" s="14">
        <f>'CLZ Pr'!H4749</f>
        <v>0</v>
      </c>
      <c r="D4749">
        <f>'CLZ Pr'!W4749</f>
        <v>0</v>
      </c>
      <c r="E4749">
        <f>'CLZ Pr'!B4749</f>
        <v>0</v>
      </c>
      <c r="F4749">
        <f>'CLZ Pr'!N4749</f>
        <v>0</v>
      </c>
      <c r="G4749">
        <f>'CLZ Pr'!X4749</f>
        <v>0</v>
      </c>
      <c r="H4749">
        <f>'CLZ Pr'!E4749</f>
        <v>0</v>
      </c>
      <c r="I4749">
        <f>'CLZ Pr'!U4749</f>
        <v>0</v>
      </c>
    </row>
    <row r="4750" spans="1:9">
      <c r="A4750" s="13" t="str">
        <f>IF('CLZ Pr'!C4750 = "", "", 'CLZ Pr'!C4750)</f>
        <v/>
      </c>
      <c r="B4750">
        <f>'CLZ Pr'!O4750</f>
        <v>0</v>
      </c>
      <c r="C4750" s="14">
        <f>'CLZ Pr'!H4750</f>
        <v>0</v>
      </c>
      <c r="D4750">
        <f>'CLZ Pr'!W4750</f>
        <v>0</v>
      </c>
      <c r="E4750">
        <f>'CLZ Pr'!B4750</f>
        <v>0</v>
      </c>
      <c r="F4750">
        <f>'CLZ Pr'!N4750</f>
        <v>0</v>
      </c>
      <c r="G4750">
        <f>'CLZ Pr'!X4750</f>
        <v>0</v>
      </c>
      <c r="H4750">
        <f>'CLZ Pr'!E4750</f>
        <v>0</v>
      </c>
      <c r="I4750">
        <f>'CLZ Pr'!U4750</f>
        <v>0</v>
      </c>
    </row>
    <row r="4751" spans="1:9">
      <c r="A4751" s="13" t="str">
        <f>IF('CLZ Pr'!C4751 = "", "", 'CLZ Pr'!C4751)</f>
        <v/>
      </c>
      <c r="B4751">
        <f>'CLZ Pr'!O4751</f>
        <v>0</v>
      </c>
      <c r="C4751" s="14">
        <f>'CLZ Pr'!H4751</f>
        <v>0</v>
      </c>
      <c r="D4751">
        <f>'CLZ Pr'!W4751</f>
        <v>0</v>
      </c>
      <c r="E4751">
        <f>'CLZ Pr'!B4751</f>
        <v>0</v>
      </c>
      <c r="F4751">
        <f>'CLZ Pr'!N4751</f>
        <v>0</v>
      </c>
      <c r="G4751">
        <f>'CLZ Pr'!X4751</f>
        <v>0</v>
      </c>
      <c r="H4751">
        <f>'CLZ Pr'!E4751</f>
        <v>0</v>
      </c>
      <c r="I4751">
        <f>'CLZ Pr'!U4751</f>
        <v>0</v>
      </c>
    </row>
    <row r="4752" spans="1:9">
      <c r="A4752" s="13" t="str">
        <f>IF('CLZ Pr'!C4752 = "", "", 'CLZ Pr'!C4752)</f>
        <v/>
      </c>
      <c r="B4752">
        <f>'CLZ Pr'!O4752</f>
        <v>0</v>
      </c>
      <c r="C4752" s="14">
        <f>'CLZ Pr'!H4752</f>
        <v>0</v>
      </c>
      <c r="D4752">
        <f>'CLZ Pr'!W4752</f>
        <v>0</v>
      </c>
      <c r="E4752">
        <f>'CLZ Pr'!B4752</f>
        <v>0</v>
      </c>
      <c r="F4752">
        <f>'CLZ Pr'!N4752</f>
        <v>0</v>
      </c>
      <c r="G4752">
        <f>'CLZ Pr'!X4752</f>
        <v>0</v>
      </c>
      <c r="H4752">
        <f>'CLZ Pr'!E4752</f>
        <v>0</v>
      </c>
      <c r="I4752">
        <f>'CLZ Pr'!U4752</f>
        <v>0</v>
      </c>
    </row>
    <row r="4753" spans="1:9">
      <c r="A4753" s="13" t="str">
        <f>IF('CLZ Pr'!C4753 = "", "", 'CLZ Pr'!C4753)</f>
        <v/>
      </c>
      <c r="B4753">
        <f>'CLZ Pr'!O4753</f>
        <v>0</v>
      </c>
      <c r="C4753" s="14">
        <f>'CLZ Pr'!H4753</f>
        <v>0</v>
      </c>
      <c r="D4753">
        <f>'CLZ Pr'!W4753</f>
        <v>0</v>
      </c>
      <c r="E4753">
        <f>'CLZ Pr'!B4753</f>
        <v>0</v>
      </c>
      <c r="F4753">
        <f>'CLZ Pr'!N4753</f>
        <v>0</v>
      </c>
      <c r="G4753">
        <f>'CLZ Pr'!X4753</f>
        <v>0</v>
      </c>
      <c r="H4753">
        <f>'CLZ Pr'!E4753</f>
        <v>0</v>
      </c>
      <c r="I4753">
        <f>'CLZ Pr'!U4753</f>
        <v>0</v>
      </c>
    </row>
    <row r="4754" spans="1:9">
      <c r="A4754" s="13" t="str">
        <f>IF('CLZ Pr'!C4754 = "", "", 'CLZ Pr'!C4754)</f>
        <v/>
      </c>
      <c r="B4754">
        <f>'CLZ Pr'!O4754</f>
        <v>0</v>
      </c>
      <c r="C4754" s="14">
        <f>'CLZ Pr'!H4754</f>
        <v>0</v>
      </c>
      <c r="D4754">
        <f>'CLZ Pr'!W4754</f>
        <v>0</v>
      </c>
      <c r="E4754">
        <f>'CLZ Pr'!B4754</f>
        <v>0</v>
      </c>
      <c r="F4754">
        <f>'CLZ Pr'!N4754</f>
        <v>0</v>
      </c>
      <c r="G4754">
        <f>'CLZ Pr'!X4754</f>
        <v>0</v>
      </c>
      <c r="H4754">
        <f>'CLZ Pr'!E4754</f>
        <v>0</v>
      </c>
      <c r="I4754">
        <f>'CLZ Pr'!U4754</f>
        <v>0</v>
      </c>
    </row>
    <row r="4755" spans="1:9">
      <c r="A4755" s="13" t="str">
        <f>IF('CLZ Pr'!C4755 = "", "", 'CLZ Pr'!C4755)</f>
        <v/>
      </c>
      <c r="B4755">
        <f>'CLZ Pr'!O4755</f>
        <v>0</v>
      </c>
      <c r="C4755" s="14">
        <f>'CLZ Pr'!H4755</f>
        <v>0</v>
      </c>
      <c r="D4755">
        <f>'CLZ Pr'!W4755</f>
        <v>0</v>
      </c>
      <c r="E4755">
        <f>'CLZ Pr'!B4755</f>
        <v>0</v>
      </c>
      <c r="F4755">
        <f>'CLZ Pr'!N4755</f>
        <v>0</v>
      </c>
      <c r="G4755">
        <f>'CLZ Pr'!X4755</f>
        <v>0</v>
      </c>
      <c r="H4755">
        <f>'CLZ Pr'!E4755</f>
        <v>0</v>
      </c>
      <c r="I4755">
        <f>'CLZ Pr'!U4755</f>
        <v>0</v>
      </c>
    </row>
    <row r="4756" spans="1:9">
      <c r="A4756" s="13" t="str">
        <f>IF('CLZ Pr'!C4756 = "", "", 'CLZ Pr'!C4756)</f>
        <v/>
      </c>
      <c r="B4756">
        <f>'CLZ Pr'!O4756</f>
        <v>0</v>
      </c>
      <c r="C4756" s="14">
        <f>'CLZ Pr'!H4756</f>
        <v>0</v>
      </c>
      <c r="D4756">
        <f>'CLZ Pr'!W4756</f>
        <v>0</v>
      </c>
      <c r="E4756">
        <f>'CLZ Pr'!B4756</f>
        <v>0</v>
      </c>
      <c r="F4756">
        <f>'CLZ Pr'!N4756</f>
        <v>0</v>
      </c>
      <c r="G4756">
        <f>'CLZ Pr'!X4756</f>
        <v>0</v>
      </c>
      <c r="H4756">
        <f>'CLZ Pr'!E4756</f>
        <v>0</v>
      </c>
      <c r="I4756">
        <f>'CLZ Pr'!U4756</f>
        <v>0</v>
      </c>
    </row>
    <row r="4757" spans="1:9">
      <c r="A4757" s="13" t="str">
        <f>IF('CLZ Pr'!C4757 = "", "", 'CLZ Pr'!C4757)</f>
        <v/>
      </c>
      <c r="B4757">
        <f>'CLZ Pr'!O4757</f>
        <v>0</v>
      </c>
      <c r="C4757" s="14">
        <f>'CLZ Pr'!H4757</f>
        <v>0</v>
      </c>
      <c r="D4757">
        <f>'CLZ Pr'!W4757</f>
        <v>0</v>
      </c>
      <c r="E4757">
        <f>'CLZ Pr'!B4757</f>
        <v>0</v>
      </c>
      <c r="F4757">
        <f>'CLZ Pr'!N4757</f>
        <v>0</v>
      </c>
      <c r="G4757">
        <f>'CLZ Pr'!X4757</f>
        <v>0</v>
      </c>
      <c r="H4757">
        <f>'CLZ Pr'!E4757</f>
        <v>0</v>
      </c>
      <c r="I4757">
        <f>'CLZ Pr'!U4757</f>
        <v>0</v>
      </c>
    </row>
    <row r="4758" spans="1:9">
      <c r="A4758" s="13" t="str">
        <f>IF('CLZ Pr'!C4758 = "", "", 'CLZ Pr'!C4758)</f>
        <v/>
      </c>
      <c r="B4758">
        <f>'CLZ Pr'!O4758</f>
        <v>0</v>
      </c>
      <c r="C4758" s="14">
        <f>'CLZ Pr'!H4758</f>
        <v>0</v>
      </c>
      <c r="D4758">
        <f>'CLZ Pr'!W4758</f>
        <v>0</v>
      </c>
      <c r="E4758">
        <f>'CLZ Pr'!B4758</f>
        <v>0</v>
      </c>
      <c r="F4758">
        <f>'CLZ Pr'!N4758</f>
        <v>0</v>
      </c>
      <c r="G4758">
        <f>'CLZ Pr'!X4758</f>
        <v>0</v>
      </c>
      <c r="H4758">
        <f>'CLZ Pr'!E4758</f>
        <v>0</v>
      </c>
      <c r="I4758">
        <f>'CLZ Pr'!U4758</f>
        <v>0</v>
      </c>
    </row>
    <row r="4759" spans="1:9">
      <c r="A4759" s="13" t="str">
        <f>IF('CLZ Pr'!C4759 = "", "", 'CLZ Pr'!C4759)</f>
        <v/>
      </c>
      <c r="B4759">
        <f>'CLZ Pr'!O4759</f>
        <v>0</v>
      </c>
      <c r="C4759" s="14">
        <f>'CLZ Pr'!H4759</f>
        <v>0</v>
      </c>
      <c r="D4759">
        <f>'CLZ Pr'!W4759</f>
        <v>0</v>
      </c>
      <c r="E4759">
        <f>'CLZ Pr'!B4759</f>
        <v>0</v>
      </c>
      <c r="F4759">
        <f>'CLZ Pr'!N4759</f>
        <v>0</v>
      </c>
      <c r="G4759">
        <f>'CLZ Pr'!X4759</f>
        <v>0</v>
      </c>
      <c r="H4759">
        <f>'CLZ Pr'!E4759</f>
        <v>0</v>
      </c>
      <c r="I4759">
        <f>'CLZ Pr'!U4759</f>
        <v>0</v>
      </c>
    </row>
    <row r="4760" spans="1:9">
      <c r="A4760" s="13" t="str">
        <f>IF('CLZ Pr'!C4760 = "", "", 'CLZ Pr'!C4760)</f>
        <v/>
      </c>
      <c r="B4760">
        <f>'CLZ Pr'!O4760</f>
        <v>0</v>
      </c>
      <c r="C4760" s="14">
        <f>'CLZ Pr'!H4760</f>
        <v>0</v>
      </c>
      <c r="D4760">
        <f>'CLZ Pr'!W4760</f>
        <v>0</v>
      </c>
      <c r="E4760">
        <f>'CLZ Pr'!B4760</f>
        <v>0</v>
      </c>
      <c r="F4760">
        <f>'CLZ Pr'!N4760</f>
        <v>0</v>
      </c>
      <c r="G4760">
        <f>'CLZ Pr'!X4760</f>
        <v>0</v>
      </c>
      <c r="H4760">
        <f>'CLZ Pr'!E4760</f>
        <v>0</v>
      </c>
      <c r="I4760">
        <f>'CLZ Pr'!U4760</f>
        <v>0</v>
      </c>
    </row>
    <row r="4761" spans="1:9">
      <c r="A4761" s="13" t="str">
        <f>IF('CLZ Pr'!C4761 = "", "", 'CLZ Pr'!C4761)</f>
        <v/>
      </c>
      <c r="B4761">
        <f>'CLZ Pr'!O4761</f>
        <v>0</v>
      </c>
      <c r="C4761" s="14">
        <f>'CLZ Pr'!H4761</f>
        <v>0</v>
      </c>
      <c r="D4761">
        <f>'CLZ Pr'!W4761</f>
        <v>0</v>
      </c>
      <c r="E4761">
        <f>'CLZ Pr'!B4761</f>
        <v>0</v>
      </c>
      <c r="F4761">
        <f>'CLZ Pr'!N4761</f>
        <v>0</v>
      </c>
      <c r="G4761">
        <f>'CLZ Pr'!X4761</f>
        <v>0</v>
      </c>
      <c r="H4761">
        <f>'CLZ Pr'!E4761</f>
        <v>0</v>
      </c>
      <c r="I4761">
        <f>'CLZ Pr'!U4761</f>
        <v>0</v>
      </c>
    </row>
    <row r="4762" spans="1:9">
      <c r="A4762" s="13" t="str">
        <f>IF('CLZ Pr'!C4762 = "", "", 'CLZ Pr'!C4762)</f>
        <v/>
      </c>
      <c r="B4762">
        <f>'CLZ Pr'!O4762</f>
        <v>0</v>
      </c>
      <c r="C4762" s="14">
        <f>'CLZ Pr'!H4762</f>
        <v>0</v>
      </c>
      <c r="D4762">
        <f>'CLZ Pr'!W4762</f>
        <v>0</v>
      </c>
      <c r="E4762">
        <f>'CLZ Pr'!B4762</f>
        <v>0</v>
      </c>
      <c r="F4762">
        <f>'CLZ Pr'!N4762</f>
        <v>0</v>
      </c>
      <c r="G4762">
        <f>'CLZ Pr'!X4762</f>
        <v>0</v>
      </c>
      <c r="H4762">
        <f>'CLZ Pr'!E4762</f>
        <v>0</v>
      </c>
      <c r="I4762">
        <f>'CLZ Pr'!U4762</f>
        <v>0</v>
      </c>
    </row>
    <row r="4763" spans="1:9">
      <c r="A4763" s="13" t="str">
        <f>IF('CLZ Pr'!C4763 = "", "", 'CLZ Pr'!C4763)</f>
        <v/>
      </c>
      <c r="B4763">
        <f>'CLZ Pr'!O4763</f>
        <v>0</v>
      </c>
      <c r="C4763" s="14">
        <f>'CLZ Pr'!H4763</f>
        <v>0</v>
      </c>
      <c r="D4763">
        <f>'CLZ Pr'!W4763</f>
        <v>0</v>
      </c>
      <c r="E4763">
        <f>'CLZ Pr'!B4763</f>
        <v>0</v>
      </c>
      <c r="F4763">
        <f>'CLZ Pr'!N4763</f>
        <v>0</v>
      </c>
      <c r="G4763">
        <f>'CLZ Pr'!X4763</f>
        <v>0</v>
      </c>
      <c r="H4763">
        <f>'CLZ Pr'!E4763</f>
        <v>0</v>
      </c>
      <c r="I4763">
        <f>'CLZ Pr'!U4763</f>
        <v>0</v>
      </c>
    </row>
    <row r="4764" spans="1:9">
      <c r="A4764" s="13" t="str">
        <f>IF('CLZ Pr'!C4764 = "", "", 'CLZ Pr'!C4764)</f>
        <v/>
      </c>
      <c r="B4764">
        <f>'CLZ Pr'!O4764</f>
        <v>0</v>
      </c>
      <c r="C4764" s="14">
        <f>'CLZ Pr'!H4764</f>
        <v>0</v>
      </c>
      <c r="D4764">
        <f>'CLZ Pr'!W4764</f>
        <v>0</v>
      </c>
      <c r="E4764">
        <f>'CLZ Pr'!B4764</f>
        <v>0</v>
      </c>
      <c r="F4764">
        <f>'CLZ Pr'!N4764</f>
        <v>0</v>
      </c>
      <c r="G4764">
        <f>'CLZ Pr'!X4764</f>
        <v>0</v>
      </c>
      <c r="H4764">
        <f>'CLZ Pr'!E4764</f>
        <v>0</v>
      </c>
      <c r="I4764">
        <f>'CLZ Pr'!U4764</f>
        <v>0</v>
      </c>
    </row>
    <row r="4765" spans="1:9">
      <c r="A4765" s="13" t="str">
        <f>IF('CLZ Pr'!C4765 = "", "", 'CLZ Pr'!C4765)</f>
        <v/>
      </c>
      <c r="B4765">
        <f>'CLZ Pr'!O4765</f>
        <v>0</v>
      </c>
      <c r="C4765" s="14">
        <f>'CLZ Pr'!H4765</f>
        <v>0</v>
      </c>
      <c r="D4765">
        <f>'CLZ Pr'!W4765</f>
        <v>0</v>
      </c>
      <c r="E4765">
        <f>'CLZ Pr'!B4765</f>
        <v>0</v>
      </c>
      <c r="F4765">
        <f>'CLZ Pr'!N4765</f>
        <v>0</v>
      </c>
      <c r="G4765">
        <f>'CLZ Pr'!X4765</f>
        <v>0</v>
      </c>
      <c r="H4765">
        <f>'CLZ Pr'!E4765</f>
        <v>0</v>
      </c>
      <c r="I4765">
        <f>'CLZ Pr'!U4765</f>
        <v>0</v>
      </c>
    </row>
    <row r="4766" spans="1:9">
      <c r="A4766" s="13" t="str">
        <f>IF('CLZ Pr'!C4766 = "", "", 'CLZ Pr'!C4766)</f>
        <v/>
      </c>
      <c r="B4766">
        <f>'CLZ Pr'!O4766</f>
        <v>0</v>
      </c>
      <c r="C4766" s="14">
        <f>'CLZ Pr'!H4766</f>
        <v>0</v>
      </c>
      <c r="D4766">
        <f>'CLZ Pr'!W4766</f>
        <v>0</v>
      </c>
      <c r="E4766">
        <f>'CLZ Pr'!B4766</f>
        <v>0</v>
      </c>
      <c r="F4766">
        <f>'CLZ Pr'!N4766</f>
        <v>0</v>
      </c>
      <c r="G4766">
        <f>'CLZ Pr'!X4766</f>
        <v>0</v>
      </c>
      <c r="H4766">
        <f>'CLZ Pr'!E4766</f>
        <v>0</v>
      </c>
      <c r="I4766">
        <f>'CLZ Pr'!U4766</f>
        <v>0</v>
      </c>
    </row>
    <row r="4767" spans="1:9">
      <c r="A4767" s="13" t="str">
        <f>IF('CLZ Pr'!C4767 = "", "", 'CLZ Pr'!C4767)</f>
        <v/>
      </c>
      <c r="B4767">
        <f>'CLZ Pr'!O4767</f>
        <v>0</v>
      </c>
      <c r="C4767" s="14">
        <f>'CLZ Pr'!H4767</f>
        <v>0</v>
      </c>
      <c r="D4767">
        <f>'CLZ Pr'!W4767</f>
        <v>0</v>
      </c>
      <c r="E4767">
        <f>'CLZ Pr'!B4767</f>
        <v>0</v>
      </c>
      <c r="F4767">
        <f>'CLZ Pr'!N4767</f>
        <v>0</v>
      </c>
      <c r="G4767">
        <f>'CLZ Pr'!X4767</f>
        <v>0</v>
      </c>
      <c r="H4767">
        <f>'CLZ Pr'!E4767</f>
        <v>0</v>
      </c>
      <c r="I4767">
        <f>'CLZ Pr'!U4767</f>
        <v>0</v>
      </c>
    </row>
    <row r="4768" spans="1:9">
      <c r="A4768" s="13" t="str">
        <f>IF('CLZ Pr'!C4768 = "", "", 'CLZ Pr'!C4768)</f>
        <v/>
      </c>
      <c r="B4768">
        <f>'CLZ Pr'!O4768</f>
        <v>0</v>
      </c>
      <c r="C4768" s="14">
        <f>'CLZ Pr'!H4768</f>
        <v>0</v>
      </c>
      <c r="D4768">
        <f>'CLZ Pr'!W4768</f>
        <v>0</v>
      </c>
      <c r="E4768">
        <f>'CLZ Pr'!B4768</f>
        <v>0</v>
      </c>
      <c r="F4768">
        <f>'CLZ Pr'!N4768</f>
        <v>0</v>
      </c>
      <c r="G4768">
        <f>'CLZ Pr'!X4768</f>
        <v>0</v>
      </c>
      <c r="H4768">
        <f>'CLZ Pr'!E4768</f>
        <v>0</v>
      </c>
      <c r="I4768">
        <f>'CLZ Pr'!U4768</f>
        <v>0</v>
      </c>
    </row>
    <row r="4769" spans="1:9">
      <c r="A4769" s="13" t="str">
        <f>IF('CLZ Pr'!C4769 = "", "", 'CLZ Pr'!C4769)</f>
        <v/>
      </c>
      <c r="B4769">
        <f>'CLZ Pr'!O4769</f>
        <v>0</v>
      </c>
      <c r="C4769" s="14">
        <f>'CLZ Pr'!H4769</f>
        <v>0</v>
      </c>
      <c r="D4769">
        <f>'CLZ Pr'!W4769</f>
        <v>0</v>
      </c>
      <c r="E4769">
        <f>'CLZ Pr'!B4769</f>
        <v>0</v>
      </c>
      <c r="F4769">
        <f>'CLZ Pr'!N4769</f>
        <v>0</v>
      </c>
      <c r="G4769">
        <f>'CLZ Pr'!X4769</f>
        <v>0</v>
      </c>
      <c r="H4769">
        <f>'CLZ Pr'!E4769</f>
        <v>0</v>
      </c>
      <c r="I4769">
        <f>'CLZ Pr'!U4769</f>
        <v>0</v>
      </c>
    </row>
    <row r="4770" spans="1:9">
      <c r="A4770" s="13" t="str">
        <f>IF('CLZ Pr'!C4770 = "", "", 'CLZ Pr'!C4770)</f>
        <v/>
      </c>
      <c r="B4770">
        <f>'CLZ Pr'!O4770</f>
        <v>0</v>
      </c>
      <c r="C4770" s="14">
        <f>'CLZ Pr'!H4770</f>
        <v>0</v>
      </c>
      <c r="D4770">
        <f>'CLZ Pr'!W4770</f>
        <v>0</v>
      </c>
      <c r="E4770">
        <f>'CLZ Pr'!B4770</f>
        <v>0</v>
      </c>
      <c r="F4770">
        <f>'CLZ Pr'!N4770</f>
        <v>0</v>
      </c>
      <c r="G4770">
        <f>'CLZ Pr'!X4770</f>
        <v>0</v>
      </c>
      <c r="H4770">
        <f>'CLZ Pr'!E4770</f>
        <v>0</v>
      </c>
      <c r="I4770">
        <f>'CLZ Pr'!U4770</f>
        <v>0</v>
      </c>
    </row>
    <row r="4771" spans="1:9">
      <c r="A4771" s="13" t="str">
        <f>IF('CLZ Pr'!C4771 = "", "", 'CLZ Pr'!C4771)</f>
        <v/>
      </c>
      <c r="B4771">
        <f>'CLZ Pr'!O4771</f>
        <v>0</v>
      </c>
      <c r="C4771" s="14">
        <f>'CLZ Pr'!H4771</f>
        <v>0</v>
      </c>
      <c r="D4771">
        <f>'CLZ Pr'!W4771</f>
        <v>0</v>
      </c>
      <c r="E4771">
        <f>'CLZ Pr'!B4771</f>
        <v>0</v>
      </c>
      <c r="F4771">
        <f>'CLZ Pr'!N4771</f>
        <v>0</v>
      </c>
      <c r="G4771">
        <f>'CLZ Pr'!X4771</f>
        <v>0</v>
      </c>
      <c r="H4771">
        <f>'CLZ Pr'!E4771</f>
        <v>0</v>
      </c>
      <c r="I4771">
        <f>'CLZ Pr'!U4771</f>
        <v>0</v>
      </c>
    </row>
    <row r="4772" spans="1:9">
      <c r="A4772" s="13" t="str">
        <f>IF('CLZ Pr'!C4772 = "", "", 'CLZ Pr'!C4772)</f>
        <v/>
      </c>
      <c r="B4772">
        <f>'CLZ Pr'!O4772</f>
        <v>0</v>
      </c>
      <c r="C4772" s="14">
        <f>'CLZ Pr'!H4772</f>
        <v>0</v>
      </c>
      <c r="D4772">
        <f>'CLZ Pr'!W4772</f>
        <v>0</v>
      </c>
      <c r="E4772">
        <f>'CLZ Pr'!B4772</f>
        <v>0</v>
      </c>
      <c r="F4772">
        <f>'CLZ Pr'!N4772</f>
        <v>0</v>
      </c>
      <c r="G4772">
        <f>'CLZ Pr'!X4772</f>
        <v>0</v>
      </c>
      <c r="H4772">
        <f>'CLZ Pr'!E4772</f>
        <v>0</v>
      </c>
      <c r="I4772">
        <f>'CLZ Pr'!U4772</f>
        <v>0</v>
      </c>
    </row>
    <row r="4773" spans="1:9">
      <c r="A4773" s="13" t="str">
        <f>IF('CLZ Pr'!C4773 = "", "", 'CLZ Pr'!C4773)</f>
        <v/>
      </c>
      <c r="B4773">
        <f>'CLZ Pr'!O4773</f>
        <v>0</v>
      </c>
      <c r="C4773" s="14">
        <f>'CLZ Pr'!H4773</f>
        <v>0</v>
      </c>
      <c r="D4773">
        <f>'CLZ Pr'!W4773</f>
        <v>0</v>
      </c>
      <c r="E4773">
        <f>'CLZ Pr'!B4773</f>
        <v>0</v>
      </c>
      <c r="F4773">
        <f>'CLZ Pr'!N4773</f>
        <v>0</v>
      </c>
      <c r="G4773">
        <f>'CLZ Pr'!X4773</f>
        <v>0</v>
      </c>
      <c r="H4773">
        <f>'CLZ Pr'!E4773</f>
        <v>0</v>
      </c>
      <c r="I4773">
        <f>'CLZ Pr'!U4773</f>
        <v>0</v>
      </c>
    </row>
    <row r="4774" spans="1:9">
      <c r="A4774" s="13" t="str">
        <f>IF('CLZ Pr'!C4774 = "", "", 'CLZ Pr'!C4774)</f>
        <v/>
      </c>
      <c r="B4774">
        <f>'CLZ Pr'!O4774</f>
        <v>0</v>
      </c>
      <c r="C4774" s="14">
        <f>'CLZ Pr'!H4774</f>
        <v>0</v>
      </c>
      <c r="D4774">
        <f>'CLZ Pr'!W4774</f>
        <v>0</v>
      </c>
      <c r="E4774">
        <f>'CLZ Pr'!B4774</f>
        <v>0</v>
      </c>
      <c r="F4774">
        <f>'CLZ Pr'!N4774</f>
        <v>0</v>
      </c>
      <c r="G4774">
        <f>'CLZ Pr'!X4774</f>
        <v>0</v>
      </c>
      <c r="H4774">
        <f>'CLZ Pr'!E4774</f>
        <v>0</v>
      </c>
      <c r="I4774">
        <f>'CLZ Pr'!U4774</f>
        <v>0</v>
      </c>
    </row>
    <row r="4775" spans="1:9">
      <c r="A4775" s="13" t="str">
        <f>IF('CLZ Pr'!C4775 = "", "", 'CLZ Pr'!C4775)</f>
        <v/>
      </c>
      <c r="B4775">
        <f>'CLZ Pr'!O4775</f>
        <v>0</v>
      </c>
      <c r="C4775" s="14">
        <f>'CLZ Pr'!H4775</f>
        <v>0</v>
      </c>
      <c r="D4775">
        <f>'CLZ Pr'!W4775</f>
        <v>0</v>
      </c>
      <c r="E4775">
        <f>'CLZ Pr'!B4775</f>
        <v>0</v>
      </c>
      <c r="F4775">
        <f>'CLZ Pr'!N4775</f>
        <v>0</v>
      </c>
      <c r="G4775">
        <f>'CLZ Pr'!X4775</f>
        <v>0</v>
      </c>
      <c r="H4775">
        <f>'CLZ Pr'!E4775</f>
        <v>0</v>
      </c>
      <c r="I4775">
        <f>'CLZ Pr'!U4775</f>
        <v>0</v>
      </c>
    </row>
    <row r="4776" spans="1:9">
      <c r="A4776" s="13" t="str">
        <f>IF('CLZ Pr'!C4776 = "", "", 'CLZ Pr'!C4776)</f>
        <v/>
      </c>
      <c r="B4776">
        <f>'CLZ Pr'!O4776</f>
        <v>0</v>
      </c>
      <c r="C4776" s="14">
        <f>'CLZ Pr'!H4776</f>
        <v>0</v>
      </c>
      <c r="D4776">
        <f>'CLZ Pr'!W4776</f>
        <v>0</v>
      </c>
      <c r="E4776">
        <f>'CLZ Pr'!B4776</f>
        <v>0</v>
      </c>
      <c r="F4776">
        <f>'CLZ Pr'!N4776</f>
        <v>0</v>
      </c>
      <c r="G4776">
        <f>'CLZ Pr'!X4776</f>
        <v>0</v>
      </c>
      <c r="H4776">
        <f>'CLZ Pr'!E4776</f>
        <v>0</v>
      </c>
      <c r="I4776">
        <f>'CLZ Pr'!U4776</f>
        <v>0</v>
      </c>
    </row>
    <row r="4777" spans="1:9">
      <c r="A4777" s="13" t="str">
        <f>IF('CLZ Pr'!C4777 = "", "", 'CLZ Pr'!C4777)</f>
        <v/>
      </c>
      <c r="B4777">
        <f>'CLZ Pr'!O4777</f>
        <v>0</v>
      </c>
      <c r="C4777" s="14">
        <f>'CLZ Pr'!H4777</f>
        <v>0</v>
      </c>
      <c r="D4777">
        <f>'CLZ Pr'!W4777</f>
        <v>0</v>
      </c>
      <c r="E4777">
        <f>'CLZ Pr'!B4777</f>
        <v>0</v>
      </c>
      <c r="F4777">
        <f>'CLZ Pr'!N4777</f>
        <v>0</v>
      </c>
      <c r="G4777">
        <f>'CLZ Pr'!X4777</f>
        <v>0</v>
      </c>
      <c r="H4777">
        <f>'CLZ Pr'!E4777</f>
        <v>0</v>
      </c>
      <c r="I4777">
        <f>'CLZ Pr'!U4777</f>
        <v>0</v>
      </c>
    </row>
    <row r="4778" spans="1:9">
      <c r="A4778" s="13" t="str">
        <f>IF('CLZ Pr'!C4778 = "", "", 'CLZ Pr'!C4778)</f>
        <v/>
      </c>
      <c r="B4778">
        <f>'CLZ Pr'!O4778</f>
        <v>0</v>
      </c>
      <c r="C4778" s="14">
        <f>'CLZ Pr'!H4778</f>
        <v>0</v>
      </c>
      <c r="D4778">
        <f>'CLZ Pr'!W4778</f>
        <v>0</v>
      </c>
      <c r="E4778">
        <f>'CLZ Pr'!B4778</f>
        <v>0</v>
      </c>
      <c r="F4778">
        <f>'CLZ Pr'!N4778</f>
        <v>0</v>
      </c>
      <c r="G4778">
        <f>'CLZ Pr'!X4778</f>
        <v>0</v>
      </c>
      <c r="H4778">
        <f>'CLZ Pr'!E4778</f>
        <v>0</v>
      </c>
      <c r="I4778">
        <f>'CLZ Pr'!U4778</f>
        <v>0</v>
      </c>
    </row>
    <row r="4779" spans="1:9">
      <c r="A4779" s="13" t="str">
        <f>IF('CLZ Pr'!C4779 = "", "", 'CLZ Pr'!C4779)</f>
        <v/>
      </c>
      <c r="B4779">
        <f>'CLZ Pr'!O4779</f>
        <v>0</v>
      </c>
      <c r="C4779" s="14">
        <f>'CLZ Pr'!H4779</f>
        <v>0</v>
      </c>
      <c r="D4779">
        <f>'CLZ Pr'!W4779</f>
        <v>0</v>
      </c>
      <c r="E4779">
        <f>'CLZ Pr'!B4779</f>
        <v>0</v>
      </c>
      <c r="F4779">
        <f>'CLZ Pr'!N4779</f>
        <v>0</v>
      </c>
      <c r="G4779">
        <f>'CLZ Pr'!X4779</f>
        <v>0</v>
      </c>
      <c r="H4779">
        <f>'CLZ Pr'!E4779</f>
        <v>0</v>
      </c>
      <c r="I4779">
        <f>'CLZ Pr'!U4779</f>
        <v>0</v>
      </c>
    </row>
    <row r="4780" spans="1:9">
      <c r="A4780" s="13" t="str">
        <f>IF('CLZ Pr'!C4780 = "", "", 'CLZ Pr'!C4780)</f>
        <v/>
      </c>
      <c r="B4780">
        <f>'CLZ Pr'!O4780</f>
        <v>0</v>
      </c>
      <c r="C4780" s="14">
        <f>'CLZ Pr'!H4780</f>
        <v>0</v>
      </c>
      <c r="D4780">
        <f>'CLZ Pr'!W4780</f>
        <v>0</v>
      </c>
      <c r="E4780">
        <f>'CLZ Pr'!B4780</f>
        <v>0</v>
      </c>
      <c r="F4780">
        <f>'CLZ Pr'!N4780</f>
        <v>0</v>
      </c>
      <c r="G4780">
        <f>'CLZ Pr'!X4780</f>
        <v>0</v>
      </c>
      <c r="H4780">
        <f>'CLZ Pr'!E4780</f>
        <v>0</v>
      </c>
      <c r="I4780">
        <f>'CLZ Pr'!U4780</f>
        <v>0</v>
      </c>
    </row>
    <row r="4781" spans="1:9">
      <c r="A4781" s="13" t="str">
        <f>IF('CLZ Pr'!C4781 = "", "", 'CLZ Pr'!C4781)</f>
        <v/>
      </c>
      <c r="B4781">
        <f>'CLZ Pr'!O4781</f>
        <v>0</v>
      </c>
      <c r="C4781" s="14">
        <f>'CLZ Pr'!H4781</f>
        <v>0</v>
      </c>
      <c r="D4781">
        <f>'CLZ Pr'!W4781</f>
        <v>0</v>
      </c>
      <c r="E4781">
        <f>'CLZ Pr'!B4781</f>
        <v>0</v>
      </c>
      <c r="F4781">
        <f>'CLZ Pr'!N4781</f>
        <v>0</v>
      </c>
      <c r="G4781">
        <f>'CLZ Pr'!X4781</f>
        <v>0</v>
      </c>
      <c r="H4781">
        <f>'CLZ Pr'!E4781</f>
        <v>0</v>
      </c>
      <c r="I4781">
        <f>'CLZ Pr'!U4781</f>
        <v>0</v>
      </c>
    </row>
    <row r="4782" spans="1:9">
      <c r="A4782" s="13" t="str">
        <f>IF('CLZ Pr'!C4782 = "", "", 'CLZ Pr'!C4782)</f>
        <v/>
      </c>
      <c r="B4782">
        <f>'CLZ Pr'!O4782</f>
        <v>0</v>
      </c>
      <c r="C4782" s="14">
        <f>'CLZ Pr'!H4782</f>
        <v>0</v>
      </c>
      <c r="D4782">
        <f>'CLZ Pr'!W4782</f>
        <v>0</v>
      </c>
      <c r="E4782">
        <f>'CLZ Pr'!B4782</f>
        <v>0</v>
      </c>
      <c r="F4782">
        <f>'CLZ Pr'!N4782</f>
        <v>0</v>
      </c>
      <c r="G4782">
        <f>'CLZ Pr'!X4782</f>
        <v>0</v>
      </c>
      <c r="H4782">
        <f>'CLZ Pr'!E4782</f>
        <v>0</v>
      </c>
      <c r="I4782">
        <f>'CLZ Pr'!U4782</f>
        <v>0</v>
      </c>
    </row>
    <row r="4783" spans="1:9">
      <c r="A4783" s="13" t="str">
        <f>IF('CLZ Pr'!C4783 = "", "", 'CLZ Pr'!C4783)</f>
        <v/>
      </c>
      <c r="B4783">
        <f>'CLZ Pr'!O4783</f>
        <v>0</v>
      </c>
      <c r="C4783" s="14">
        <f>'CLZ Pr'!H4783</f>
        <v>0</v>
      </c>
      <c r="D4783">
        <f>'CLZ Pr'!W4783</f>
        <v>0</v>
      </c>
      <c r="E4783">
        <f>'CLZ Pr'!B4783</f>
        <v>0</v>
      </c>
      <c r="F4783">
        <f>'CLZ Pr'!N4783</f>
        <v>0</v>
      </c>
      <c r="G4783">
        <f>'CLZ Pr'!X4783</f>
        <v>0</v>
      </c>
      <c r="H4783">
        <f>'CLZ Pr'!E4783</f>
        <v>0</v>
      </c>
      <c r="I4783">
        <f>'CLZ Pr'!U4783</f>
        <v>0</v>
      </c>
    </row>
    <row r="4784" spans="1:9">
      <c r="A4784" s="13" t="str">
        <f>IF('CLZ Pr'!C4784 = "", "", 'CLZ Pr'!C4784)</f>
        <v/>
      </c>
      <c r="B4784">
        <f>'CLZ Pr'!O4784</f>
        <v>0</v>
      </c>
      <c r="C4784" s="14">
        <f>'CLZ Pr'!H4784</f>
        <v>0</v>
      </c>
      <c r="D4784">
        <f>'CLZ Pr'!W4784</f>
        <v>0</v>
      </c>
      <c r="E4784">
        <f>'CLZ Pr'!B4784</f>
        <v>0</v>
      </c>
      <c r="F4784">
        <f>'CLZ Pr'!N4784</f>
        <v>0</v>
      </c>
      <c r="G4784">
        <f>'CLZ Pr'!X4784</f>
        <v>0</v>
      </c>
      <c r="H4784">
        <f>'CLZ Pr'!E4784</f>
        <v>0</v>
      </c>
      <c r="I4784">
        <f>'CLZ Pr'!U4784</f>
        <v>0</v>
      </c>
    </row>
    <row r="4785" spans="1:9">
      <c r="A4785" s="13" t="str">
        <f>IF('CLZ Pr'!C4785 = "", "", 'CLZ Pr'!C4785)</f>
        <v/>
      </c>
      <c r="B4785">
        <f>'CLZ Pr'!O4785</f>
        <v>0</v>
      </c>
      <c r="C4785" s="14">
        <f>'CLZ Pr'!H4785</f>
        <v>0</v>
      </c>
      <c r="D4785">
        <f>'CLZ Pr'!W4785</f>
        <v>0</v>
      </c>
      <c r="E4785">
        <f>'CLZ Pr'!B4785</f>
        <v>0</v>
      </c>
      <c r="F4785">
        <f>'CLZ Pr'!N4785</f>
        <v>0</v>
      </c>
      <c r="G4785">
        <f>'CLZ Pr'!X4785</f>
        <v>0</v>
      </c>
      <c r="H4785">
        <f>'CLZ Pr'!E4785</f>
        <v>0</v>
      </c>
      <c r="I4785">
        <f>'CLZ Pr'!U4785</f>
        <v>0</v>
      </c>
    </row>
    <row r="4786" spans="1:9">
      <c r="A4786" s="13" t="str">
        <f>IF('CLZ Pr'!C4786 = "", "", 'CLZ Pr'!C4786)</f>
        <v/>
      </c>
      <c r="B4786">
        <f>'CLZ Pr'!O4786</f>
        <v>0</v>
      </c>
      <c r="C4786" s="14">
        <f>'CLZ Pr'!H4786</f>
        <v>0</v>
      </c>
      <c r="D4786">
        <f>'CLZ Pr'!W4786</f>
        <v>0</v>
      </c>
      <c r="E4786">
        <f>'CLZ Pr'!B4786</f>
        <v>0</v>
      </c>
      <c r="F4786">
        <f>'CLZ Pr'!N4786</f>
        <v>0</v>
      </c>
      <c r="G4786">
        <f>'CLZ Pr'!X4786</f>
        <v>0</v>
      </c>
      <c r="H4786">
        <f>'CLZ Pr'!E4786</f>
        <v>0</v>
      </c>
      <c r="I4786">
        <f>'CLZ Pr'!U4786</f>
        <v>0</v>
      </c>
    </row>
    <row r="4787" spans="1:9">
      <c r="A4787" s="13" t="str">
        <f>IF('CLZ Pr'!C4787 = "", "", 'CLZ Pr'!C4787)</f>
        <v/>
      </c>
      <c r="B4787">
        <f>'CLZ Pr'!O4787</f>
        <v>0</v>
      </c>
      <c r="C4787" s="14">
        <f>'CLZ Pr'!H4787</f>
        <v>0</v>
      </c>
      <c r="D4787">
        <f>'CLZ Pr'!W4787</f>
        <v>0</v>
      </c>
      <c r="E4787">
        <f>'CLZ Pr'!B4787</f>
        <v>0</v>
      </c>
      <c r="F4787">
        <f>'CLZ Pr'!N4787</f>
        <v>0</v>
      </c>
      <c r="G4787">
        <f>'CLZ Pr'!X4787</f>
        <v>0</v>
      </c>
      <c r="H4787">
        <f>'CLZ Pr'!E4787</f>
        <v>0</v>
      </c>
      <c r="I4787">
        <f>'CLZ Pr'!U4787</f>
        <v>0</v>
      </c>
    </row>
    <row r="4788" spans="1:9">
      <c r="A4788" s="13" t="str">
        <f>IF('CLZ Pr'!C4788 = "", "", 'CLZ Pr'!C4788)</f>
        <v/>
      </c>
      <c r="B4788">
        <f>'CLZ Pr'!O4788</f>
        <v>0</v>
      </c>
      <c r="C4788" s="14">
        <f>'CLZ Pr'!H4788</f>
        <v>0</v>
      </c>
      <c r="D4788">
        <f>'CLZ Pr'!W4788</f>
        <v>0</v>
      </c>
      <c r="E4788">
        <f>'CLZ Pr'!B4788</f>
        <v>0</v>
      </c>
      <c r="F4788">
        <f>'CLZ Pr'!N4788</f>
        <v>0</v>
      </c>
      <c r="G4788">
        <f>'CLZ Pr'!X4788</f>
        <v>0</v>
      </c>
      <c r="H4788">
        <f>'CLZ Pr'!E4788</f>
        <v>0</v>
      </c>
      <c r="I4788">
        <f>'CLZ Pr'!U4788</f>
        <v>0</v>
      </c>
    </row>
    <row r="4789" spans="1:9">
      <c r="A4789" s="13" t="str">
        <f>IF('CLZ Pr'!C4789 = "", "", 'CLZ Pr'!C4789)</f>
        <v/>
      </c>
      <c r="B4789">
        <f>'CLZ Pr'!O4789</f>
        <v>0</v>
      </c>
      <c r="C4789" s="14">
        <f>'CLZ Pr'!H4789</f>
        <v>0</v>
      </c>
      <c r="D4789">
        <f>'CLZ Pr'!W4789</f>
        <v>0</v>
      </c>
      <c r="E4789">
        <f>'CLZ Pr'!B4789</f>
        <v>0</v>
      </c>
      <c r="F4789">
        <f>'CLZ Pr'!N4789</f>
        <v>0</v>
      </c>
      <c r="G4789">
        <f>'CLZ Pr'!X4789</f>
        <v>0</v>
      </c>
      <c r="H4789">
        <f>'CLZ Pr'!E4789</f>
        <v>0</v>
      </c>
      <c r="I4789">
        <f>'CLZ Pr'!U4789</f>
        <v>0</v>
      </c>
    </row>
    <row r="4790" spans="1:9">
      <c r="A4790" s="13" t="str">
        <f>IF('CLZ Pr'!C4790 = "", "", 'CLZ Pr'!C4790)</f>
        <v/>
      </c>
      <c r="B4790">
        <f>'CLZ Pr'!O4790</f>
        <v>0</v>
      </c>
      <c r="C4790" s="14">
        <f>'CLZ Pr'!H4790</f>
        <v>0</v>
      </c>
      <c r="D4790">
        <f>'CLZ Pr'!W4790</f>
        <v>0</v>
      </c>
      <c r="E4790">
        <f>'CLZ Pr'!B4790</f>
        <v>0</v>
      </c>
      <c r="F4790">
        <f>'CLZ Pr'!N4790</f>
        <v>0</v>
      </c>
      <c r="G4790">
        <f>'CLZ Pr'!X4790</f>
        <v>0</v>
      </c>
      <c r="H4790">
        <f>'CLZ Pr'!E4790</f>
        <v>0</v>
      </c>
      <c r="I4790">
        <f>'CLZ Pr'!U4790</f>
        <v>0</v>
      </c>
    </row>
    <row r="4791" spans="1:9">
      <c r="A4791" s="13" t="str">
        <f>IF('CLZ Pr'!C4791 = "", "", 'CLZ Pr'!C4791)</f>
        <v/>
      </c>
      <c r="B4791">
        <f>'CLZ Pr'!O4791</f>
        <v>0</v>
      </c>
      <c r="C4791" s="14">
        <f>'CLZ Pr'!H4791</f>
        <v>0</v>
      </c>
      <c r="D4791">
        <f>'CLZ Pr'!W4791</f>
        <v>0</v>
      </c>
      <c r="E4791">
        <f>'CLZ Pr'!B4791</f>
        <v>0</v>
      </c>
      <c r="F4791">
        <f>'CLZ Pr'!N4791</f>
        <v>0</v>
      </c>
      <c r="G4791">
        <f>'CLZ Pr'!X4791</f>
        <v>0</v>
      </c>
      <c r="H4791">
        <f>'CLZ Pr'!E4791</f>
        <v>0</v>
      </c>
      <c r="I4791">
        <f>'CLZ Pr'!U4791</f>
        <v>0</v>
      </c>
    </row>
    <row r="4792" spans="1:9">
      <c r="A4792" s="13" t="str">
        <f>IF('CLZ Pr'!C4792 = "", "", 'CLZ Pr'!C4792)</f>
        <v/>
      </c>
      <c r="B4792">
        <f>'CLZ Pr'!O4792</f>
        <v>0</v>
      </c>
      <c r="C4792" s="14">
        <f>'CLZ Pr'!H4792</f>
        <v>0</v>
      </c>
      <c r="D4792">
        <f>'CLZ Pr'!W4792</f>
        <v>0</v>
      </c>
      <c r="E4792">
        <f>'CLZ Pr'!B4792</f>
        <v>0</v>
      </c>
      <c r="F4792">
        <f>'CLZ Pr'!N4792</f>
        <v>0</v>
      </c>
      <c r="G4792">
        <f>'CLZ Pr'!X4792</f>
        <v>0</v>
      </c>
      <c r="H4792">
        <f>'CLZ Pr'!E4792</f>
        <v>0</v>
      </c>
      <c r="I4792">
        <f>'CLZ Pr'!U4792</f>
        <v>0</v>
      </c>
    </row>
    <row r="4793" spans="1:9">
      <c r="A4793" s="13" t="str">
        <f>IF('CLZ Pr'!C4793 = "", "", 'CLZ Pr'!C4793)</f>
        <v/>
      </c>
      <c r="B4793">
        <f>'CLZ Pr'!O4793</f>
        <v>0</v>
      </c>
      <c r="C4793" s="14">
        <f>'CLZ Pr'!H4793</f>
        <v>0</v>
      </c>
      <c r="D4793">
        <f>'CLZ Pr'!W4793</f>
        <v>0</v>
      </c>
      <c r="E4793">
        <f>'CLZ Pr'!B4793</f>
        <v>0</v>
      </c>
      <c r="F4793">
        <f>'CLZ Pr'!N4793</f>
        <v>0</v>
      </c>
      <c r="G4793">
        <f>'CLZ Pr'!X4793</f>
        <v>0</v>
      </c>
      <c r="H4793">
        <f>'CLZ Pr'!E4793</f>
        <v>0</v>
      </c>
      <c r="I4793">
        <f>'CLZ Pr'!U4793</f>
        <v>0</v>
      </c>
    </row>
    <row r="4794" spans="1:9">
      <c r="A4794" s="13" t="str">
        <f>IF('CLZ Pr'!C4794 = "", "", 'CLZ Pr'!C4794)</f>
        <v/>
      </c>
      <c r="B4794">
        <f>'CLZ Pr'!O4794</f>
        <v>0</v>
      </c>
      <c r="C4794" s="14">
        <f>'CLZ Pr'!H4794</f>
        <v>0</v>
      </c>
      <c r="D4794">
        <f>'CLZ Pr'!W4794</f>
        <v>0</v>
      </c>
      <c r="E4794">
        <f>'CLZ Pr'!B4794</f>
        <v>0</v>
      </c>
      <c r="F4794">
        <f>'CLZ Pr'!N4794</f>
        <v>0</v>
      </c>
      <c r="G4794">
        <f>'CLZ Pr'!X4794</f>
        <v>0</v>
      </c>
      <c r="H4794">
        <f>'CLZ Pr'!E4794</f>
        <v>0</v>
      </c>
      <c r="I4794">
        <f>'CLZ Pr'!U4794</f>
        <v>0</v>
      </c>
    </row>
    <row r="4795" spans="1:9">
      <c r="A4795" s="13" t="str">
        <f>IF('CLZ Pr'!C4795 = "", "", 'CLZ Pr'!C4795)</f>
        <v/>
      </c>
      <c r="B4795">
        <f>'CLZ Pr'!O4795</f>
        <v>0</v>
      </c>
      <c r="C4795" s="14">
        <f>'CLZ Pr'!H4795</f>
        <v>0</v>
      </c>
      <c r="D4795">
        <f>'CLZ Pr'!W4795</f>
        <v>0</v>
      </c>
      <c r="E4795">
        <f>'CLZ Pr'!B4795</f>
        <v>0</v>
      </c>
      <c r="F4795">
        <f>'CLZ Pr'!N4795</f>
        <v>0</v>
      </c>
      <c r="G4795">
        <f>'CLZ Pr'!X4795</f>
        <v>0</v>
      </c>
      <c r="H4795">
        <f>'CLZ Pr'!E4795</f>
        <v>0</v>
      </c>
      <c r="I4795">
        <f>'CLZ Pr'!U4795</f>
        <v>0</v>
      </c>
    </row>
    <row r="4796" spans="1:9">
      <c r="A4796" s="13" t="str">
        <f>IF('CLZ Pr'!C4796 = "", "", 'CLZ Pr'!C4796)</f>
        <v/>
      </c>
      <c r="B4796">
        <f>'CLZ Pr'!O4796</f>
        <v>0</v>
      </c>
      <c r="C4796" s="14">
        <f>'CLZ Pr'!H4796</f>
        <v>0</v>
      </c>
      <c r="D4796">
        <f>'CLZ Pr'!W4796</f>
        <v>0</v>
      </c>
      <c r="E4796">
        <f>'CLZ Pr'!B4796</f>
        <v>0</v>
      </c>
      <c r="F4796">
        <f>'CLZ Pr'!N4796</f>
        <v>0</v>
      </c>
      <c r="G4796">
        <f>'CLZ Pr'!X4796</f>
        <v>0</v>
      </c>
      <c r="H4796">
        <f>'CLZ Pr'!E4796</f>
        <v>0</v>
      </c>
      <c r="I4796">
        <f>'CLZ Pr'!U4796</f>
        <v>0</v>
      </c>
    </row>
    <row r="4797" spans="1:9">
      <c r="A4797" s="13" t="str">
        <f>IF('CLZ Pr'!C4797 = "", "", 'CLZ Pr'!C4797)</f>
        <v/>
      </c>
      <c r="B4797">
        <f>'CLZ Pr'!O4797</f>
        <v>0</v>
      </c>
      <c r="C4797" s="14">
        <f>'CLZ Pr'!H4797</f>
        <v>0</v>
      </c>
      <c r="D4797">
        <f>'CLZ Pr'!W4797</f>
        <v>0</v>
      </c>
      <c r="E4797">
        <f>'CLZ Pr'!B4797</f>
        <v>0</v>
      </c>
      <c r="F4797">
        <f>'CLZ Pr'!N4797</f>
        <v>0</v>
      </c>
      <c r="G4797">
        <f>'CLZ Pr'!X4797</f>
        <v>0</v>
      </c>
      <c r="H4797">
        <f>'CLZ Pr'!E4797</f>
        <v>0</v>
      </c>
      <c r="I4797">
        <f>'CLZ Pr'!U4797</f>
        <v>0</v>
      </c>
    </row>
    <row r="4798" spans="1:9">
      <c r="A4798" s="13" t="str">
        <f>IF('CLZ Pr'!C4798 = "", "", 'CLZ Pr'!C4798)</f>
        <v/>
      </c>
      <c r="B4798">
        <f>'CLZ Pr'!O4798</f>
        <v>0</v>
      </c>
      <c r="C4798" s="14">
        <f>'CLZ Pr'!H4798</f>
        <v>0</v>
      </c>
      <c r="D4798">
        <f>'CLZ Pr'!W4798</f>
        <v>0</v>
      </c>
      <c r="E4798">
        <f>'CLZ Pr'!B4798</f>
        <v>0</v>
      </c>
      <c r="F4798">
        <f>'CLZ Pr'!N4798</f>
        <v>0</v>
      </c>
      <c r="G4798">
        <f>'CLZ Pr'!X4798</f>
        <v>0</v>
      </c>
      <c r="H4798">
        <f>'CLZ Pr'!E4798</f>
        <v>0</v>
      </c>
      <c r="I4798">
        <f>'CLZ Pr'!U4798</f>
        <v>0</v>
      </c>
    </row>
    <row r="4799" spans="1:9">
      <c r="A4799" s="13" t="str">
        <f>IF('CLZ Pr'!C4799 = "", "", 'CLZ Pr'!C4799)</f>
        <v/>
      </c>
      <c r="B4799">
        <f>'CLZ Pr'!O4799</f>
        <v>0</v>
      </c>
      <c r="C4799" s="14">
        <f>'CLZ Pr'!H4799</f>
        <v>0</v>
      </c>
      <c r="D4799">
        <f>'CLZ Pr'!W4799</f>
        <v>0</v>
      </c>
      <c r="E4799">
        <f>'CLZ Pr'!B4799</f>
        <v>0</v>
      </c>
      <c r="F4799">
        <f>'CLZ Pr'!N4799</f>
        <v>0</v>
      </c>
      <c r="G4799">
        <f>'CLZ Pr'!X4799</f>
        <v>0</v>
      </c>
      <c r="H4799">
        <f>'CLZ Pr'!E4799</f>
        <v>0</v>
      </c>
      <c r="I4799">
        <f>'CLZ Pr'!U4799</f>
        <v>0</v>
      </c>
    </row>
    <row r="4800" spans="1:9">
      <c r="A4800" s="13" t="str">
        <f>IF('CLZ Pr'!C4800 = "", "", 'CLZ Pr'!C4800)</f>
        <v/>
      </c>
      <c r="B4800">
        <f>'CLZ Pr'!O4800</f>
        <v>0</v>
      </c>
      <c r="C4800" s="14">
        <f>'CLZ Pr'!H4800</f>
        <v>0</v>
      </c>
      <c r="D4800">
        <f>'CLZ Pr'!W4800</f>
        <v>0</v>
      </c>
      <c r="E4800">
        <f>'CLZ Pr'!B4800</f>
        <v>0</v>
      </c>
      <c r="F4800">
        <f>'CLZ Pr'!N4800</f>
        <v>0</v>
      </c>
      <c r="G4800">
        <f>'CLZ Pr'!X4800</f>
        <v>0</v>
      </c>
      <c r="H4800">
        <f>'CLZ Pr'!E4800</f>
        <v>0</v>
      </c>
      <c r="I4800">
        <f>'CLZ Pr'!U4800</f>
        <v>0</v>
      </c>
    </row>
    <row r="4801" spans="1:9">
      <c r="A4801" s="13" t="str">
        <f>IF('CLZ Pr'!C4801 = "", "", 'CLZ Pr'!C4801)</f>
        <v/>
      </c>
      <c r="B4801">
        <f>'CLZ Pr'!O4801</f>
        <v>0</v>
      </c>
      <c r="C4801" s="14">
        <f>'CLZ Pr'!H4801</f>
        <v>0</v>
      </c>
      <c r="D4801">
        <f>'CLZ Pr'!W4801</f>
        <v>0</v>
      </c>
      <c r="E4801">
        <f>'CLZ Pr'!B4801</f>
        <v>0</v>
      </c>
      <c r="F4801">
        <f>'CLZ Pr'!N4801</f>
        <v>0</v>
      </c>
      <c r="G4801">
        <f>'CLZ Pr'!X4801</f>
        <v>0</v>
      </c>
      <c r="H4801">
        <f>'CLZ Pr'!E4801</f>
        <v>0</v>
      </c>
      <c r="I4801">
        <f>'CLZ Pr'!U4801</f>
        <v>0</v>
      </c>
    </row>
    <row r="4802" spans="1:9">
      <c r="A4802" s="13" t="str">
        <f>IF('CLZ Pr'!C4802 = "", "", 'CLZ Pr'!C4802)</f>
        <v/>
      </c>
      <c r="B4802">
        <f>'CLZ Pr'!O4802</f>
        <v>0</v>
      </c>
      <c r="C4802" s="14">
        <f>'CLZ Pr'!H4802</f>
        <v>0</v>
      </c>
      <c r="D4802">
        <f>'CLZ Pr'!W4802</f>
        <v>0</v>
      </c>
      <c r="E4802">
        <f>'CLZ Pr'!B4802</f>
        <v>0</v>
      </c>
      <c r="F4802">
        <f>'CLZ Pr'!N4802</f>
        <v>0</v>
      </c>
      <c r="G4802">
        <f>'CLZ Pr'!X4802</f>
        <v>0</v>
      </c>
      <c r="H4802">
        <f>'CLZ Pr'!E4802</f>
        <v>0</v>
      </c>
      <c r="I4802">
        <f>'CLZ Pr'!U4802</f>
        <v>0</v>
      </c>
    </row>
    <row r="4803" spans="1:9">
      <c r="A4803" s="13" t="str">
        <f>IF('CLZ Pr'!C4803 = "", "", 'CLZ Pr'!C4803)</f>
        <v/>
      </c>
      <c r="B4803">
        <f>'CLZ Pr'!O4803</f>
        <v>0</v>
      </c>
      <c r="C4803" s="14">
        <f>'CLZ Pr'!H4803</f>
        <v>0</v>
      </c>
      <c r="D4803">
        <f>'CLZ Pr'!W4803</f>
        <v>0</v>
      </c>
      <c r="E4803">
        <f>'CLZ Pr'!B4803</f>
        <v>0</v>
      </c>
      <c r="F4803">
        <f>'CLZ Pr'!N4803</f>
        <v>0</v>
      </c>
      <c r="G4803">
        <f>'CLZ Pr'!X4803</f>
        <v>0</v>
      </c>
      <c r="H4803">
        <f>'CLZ Pr'!E4803</f>
        <v>0</v>
      </c>
      <c r="I4803">
        <f>'CLZ Pr'!U4803</f>
        <v>0</v>
      </c>
    </row>
    <row r="4804" spans="1:9">
      <c r="A4804" s="13" t="str">
        <f>IF('CLZ Pr'!C4804 = "", "", 'CLZ Pr'!C4804)</f>
        <v/>
      </c>
      <c r="B4804">
        <f>'CLZ Pr'!O4804</f>
        <v>0</v>
      </c>
      <c r="C4804" s="14">
        <f>'CLZ Pr'!H4804</f>
        <v>0</v>
      </c>
      <c r="D4804">
        <f>'CLZ Pr'!W4804</f>
        <v>0</v>
      </c>
      <c r="E4804">
        <f>'CLZ Pr'!B4804</f>
        <v>0</v>
      </c>
      <c r="F4804">
        <f>'CLZ Pr'!N4804</f>
        <v>0</v>
      </c>
      <c r="G4804">
        <f>'CLZ Pr'!X4804</f>
        <v>0</v>
      </c>
      <c r="H4804">
        <f>'CLZ Pr'!E4804</f>
        <v>0</v>
      </c>
      <c r="I4804">
        <f>'CLZ Pr'!U4804</f>
        <v>0</v>
      </c>
    </row>
    <row r="4805" spans="1:9">
      <c r="A4805" s="13" t="str">
        <f>IF('CLZ Pr'!C4805 = "", "", 'CLZ Pr'!C4805)</f>
        <v/>
      </c>
      <c r="B4805">
        <f>'CLZ Pr'!O4805</f>
        <v>0</v>
      </c>
      <c r="C4805" s="14">
        <f>'CLZ Pr'!H4805</f>
        <v>0</v>
      </c>
      <c r="D4805">
        <f>'CLZ Pr'!W4805</f>
        <v>0</v>
      </c>
      <c r="E4805">
        <f>'CLZ Pr'!B4805</f>
        <v>0</v>
      </c>
      <c r="F4805">
        <f>'CLZ Pr'!N4805</f>
        <v>0</v>
      </c>
      <c r="G4805">
        <f>'CLZ Pr'!X4805</f>
        <v>0</v>
      </c>
      <c r="H4805">
        <f>'CLZ Pr'!E4805</f>
        <v>0</v>
      </c>
      <c r="I4805">
        <f>'CLZ Pr'!U4805</f>
        <v>0</v>
      </c>
    </row>
    <row r="4806" spans="1:9">
      <c r="A4806" s="13" t="str">
        <f>IF('CLZ Pr'!C4806 = "", "", 'CLZ Pr'!C4806)</f>
        <v/>
      </c>
      <c r="B4806">
        <f>'CLZ Pr'!O4806</f>
        <v>0</v>
      </c>
      <c r="C4806" s="14">
        <f>'CLZ Pr'!H4806</f>
        <v>0</v>
      </c>
      <c r="D4806">
        <f>'CLZ Pr'!W4806</f>
        <v>0</v>
      </c>
      <c r="E4806">
        <f>'CLZ Pr'!B4806</f>
        <v>0</v>
      </c>
      <c r="F4806">
        <f>'CLZ Pr'!N4806</f>
        <v>0</v>
      </c>
      <c r="G4806">
        <f>'CLZ Pr'!X4806</f>
        <v>0</v>
      </c>
      <c r="H4806">
        <f>'CLZ Pr'!E4806</f>
        <v>0</v>
      </c>
      <c r="I4806">
        <f>'CLZ Pr'!U4806</f>
        <v>0</v>
      </c>
    </row>
    <row r="4807" spans="1:9">
      <c r="A4807" s="13" t="str">
        <f>IF('CLZ Pr'!C4807 = "", "", 'CLZ Pr'!C4807)</f>
        <v/>
      </c>
      <c r="B4807">
        <f>'CLZ Pr'!O4807</f>
        <v>0</v>
      </c>
      <c r="C4807" s="14">
        <f>'CLZ Pr'!H4807</f>
        <v>0</v>
      </c>
      <c r="D4807">
        <f>'CLZ Pr'!W4807</f>
        <v>0</v>
      </c>
      <c r="E4807">
        <f>'CLZ Pr'!B4807</f>
        <v>0</v>
      </c>
      <c r="F4807">
        <f>'CLZ Pr'!N4807</f>
        <v>0</v>
      </c>
      <c r="G4807">
        <f>'CLZ Pr'!X4807</f>
        <v>0</v>
      </c>
      <c r="H4807">
        <f>'CLZ Pr'!E4807</f>
        <v>0</v>
      </c>
      <c r="I4807">
        <f>'CLZ Pr'!U4807</f>
        <v>0</v>
      </c>
    </row>
    <row r="4808" spans="1:9">
      <c r="A4808" s="13" t="str">
        <f>IF('CLZ Pr'!C4808 = "", "", 'CLZ Pr'!C4808)</f>
        <v/>
      </c>
      <c r="B4808">
        <f>'CLZ Pr'!O4808</f>
        <v>0</v>
      </c>
      <c r="C4808" s="14">
        <f>'CLZ Pr'!H4808</f>
        <v>0</v>
      </c>
      <c r="D4808">
        <f>'CLZ Pr'!W4808</f>
        <v>0</v>
      </c>
      <c r="E4808">
        <f>'CLZ Pr'!B4808</f>
        <v>0</v>
      </c>
      <c r="F4808">
        <f>'CLZ Pr'!N4808</f>
        <v>0</v>
      </c>
      <c r="G4808">
        <f>'CLZ Pr'!X4808</f>
        <v>0</v>
      </c>
      <c r="H4808">
        <f>'CLZ Pr'!E4808</f>
        <v>0</v>
      </c>
      <c r="I4808">
        <f>'CLZ Pr'!U4808</f>
        <v>0</v>
      </c>
    </row>
    <row r="4809" spans="1:9">
      <c r="A4809" s="13" t="str">
        <f>IF('CLZ Pr'!C4809 = "", "", 'CLZ Pr'!C4809)</f>
        <v/>
      </c>
      <c r="B4809">
        <f>'CLZ Pr'!O4809</f>
        <v>0</v>
      </c>
      <c r="C4809" s="14">
        <f>'CLZ Pr'!H4809</f>
        <v>0</v>
      </c>
      <c r="D4809">
        <f>'CLZ Pr'!W4809</f>
        <v>0</v>
      </c>
      <c r="E4809">
        <f>'CLZ Pr'!B4809</f>
        <v>0</v>
      </c>
      <c r="F4809">
        <f>'CLZ Pr'!N4809</f>
        <v>0</v>
      </c>
      <c r="G4809">
        <f>'CLZ Pr'!X4809</f>
        <v>0</v>
      </c>
      <c r="H4809">
        <f>'CLZ Pr'!E4809</f>
        <v>0</v>
      </c>
      <c r="I4809">
        <f>'CLZ Pr'!U4809</f>
        <v>0</v>
      </c>
    </row>
    <row r="4810" spans="1:9">
      <c r="A4810" s="13" t="str">
        <f>IF('CLZ Pr'!C4810 = "", "", 'CLZ Pr'!C4810)</f>
        <v/>
      </c>
      <c r="B4810">
        <f>'CLZ Pr'!O4810</f>
        <v>0</v>
      </c>
      <c r="C4810" s="14">
        <f>'CLZ Pr'!H4810</f>
        <v>0</v>
      </c>
      <c r="D4810">
        <f>'CLZ Pr'!W4810</f>
        <v>0</v>
      </c>
      <c r="E4810">
        <f>'CLZ Pr'!B4810</f>
        <v>0</v>
      </c>
      <c r="F4810">
        <f>'CLZ Pr'!N4810</f>
        <v>0</v>
      </c>
      <c r="G4810">
        <f>'CLZ Pr'!X4810</f>
        <v>0</v>
      </c>
      <c r="H4810">
        <f>'CLZ Pr'!E4810</f>
        <v>0</v>
      </c>
      <c r="I4810">
        <f>'CLZ Pr'!U4810</f>
        <v>0</v>
      </c>
    </row>
    <row r="4811" spans="1:9">
      <c r="A4811" s="13" t="str">
        <f>IF('CLZ Pr'!C4811 = "", "", 'CLZ Pr'!C4811)</f>
        <v/>
      </c>
      <c r="B4811">
        <f>'CLZ Pr'!O4811</f>
        <v>0</v>
      </c>
      <c r="C4811" s="14">
        <f>'CLZ Pr'!H4811</f>
        <v>0</v>
      </c>
      <c r="D4811">
        <f>'CLZ Pr'!W4811</f>
        <v>0</v>
      </c>
      <c r="E4811">
        <f>'CLZ Pr'!B4811</f>
        <v>0</v>
      </c>
      <c r="F4811">
        <f>'CLZ Pr'!N4811</f>
        <v>0</v>
      </c>
      <c r="G4811">
        <f>'CLZ Pr'!X4811</f>
        <v>0</v>
      </c>
      <c r="H4811">
        <f>'CLZ Pr'!E4811</f>
        <v>0</v>
      </c>
      <c r="I4811">
        <f>'CLZ Pr'!U4811</f>
        <v>0</v>
      </c>
    </row>
    <row r="4812" spans="1:9">
      <c r="A4812" s="13" t="str">
        <f>IF('CLZ Pr'!C4812 = "", "", 'CLZ Pr'!C4812)</f>
        <v/>
      </c>
      <c r="B4812">
        <f>'CLZ Pr'!O4812</f>
        <v>0</v>
      </c>
      <c r="C4812" s="14">
        <f>'CLZ Pr'!H4812</f>
        <v>0</v>
      </c>
      <c r="D4812">
        <f>'CLZ Pr'!W4812</f>
        <v>0</v>
      </c>
      <c r="E4812">
        <f>'CLZ Pr'!B4812</f>
        <v>0</v>
      </c>
      <c r="F4812">
        <f>'CLZ Pr'!N4812</f>
        <v>0</v>
      </c>
      <c r="G4812">
        <f>'CLZ Pr'!X4812</f>
        <v>0</v>
      </c>
      <c r="H4812">
        <f>'CLZ Pr'!E4812</f>
        <v>0</v>
      </c>
      <c r="I4812">
        <f>'CLZ Pr'!U4812</f>
        <v>0</v>
      </c>
    </row>
    <row r="4813" spans="1:9">
      <c r="A4813" s="13" t="str">
        <f>IF('CLZ Pr'!C4813 = "", "", 'CLZ Pr'!C4813)</f>
        <v/>
      </c>
      <c r="B4813">
        <f>'CLZ Pr'!O4813</f>
        <v>0</v>
      </c>
      <c r="C4813" s="14">
        <f>'CLZ Pr'!H4813</f>
        <v>0</v>
      </c>
      <c r="D4813">
        <f>'CLZ Pr'!W4813</f>
        <v>0</v>
      </c>
      <c r="E4813">
        <f>'CLZ Pr'!B4813</f>
        <v>0</v>
      </c>
      <c r="F4813">
        <f>'CLZ Pr'!N4813</f>
        <v>0</v>
      </c>
      <c r="G4813">
        <f>'CLZ Pr'!X4813</f>
        <v>0</v>
      </c>
      <c r="H4813">
        <f>'CLZ Pr'!E4813</f>
        <v>0</v>
      </c>
      <c r="I4813">
        <f>'CLZ Pr'!U4813</f>
        <v>0</v>
      </c>
    </row>
    <row r="4814" spans="1:9">
      <c r="A4814" s="13" t="str">
        <f>IF('CLZ Pr'!C4814 = "", "", 'CLZ Pr'!C4814)</f>
        <v/>
      </c>
      <c r="B4814">
        <f>'CLZ Pr'!O4814</f>
        <v>0</v>
      </c>
      <c r="C4814" s="14">
        <f>'CLZ Pr'!H4814</f>
        <v>0</v>
      </c>
      <c r="D4814">
        <f>'CLZ Pr'!W4814</f>
        <v>0</v>
      </c>
      <c r="E4814">
        <f>'CLZ Pr'!B4814</f>
        <v>0</v>
      </c>
      <c r="F4814">
        <f>'CLZ Pr'!N4814</f>
        <v>0</v>
      </c>
      <c r="G4814">
        <f>'CLZ Pr'!X4814</f>
        <v>0</v>
      </c>
      <c r="H4814">
        <f>'CLZ Pr'!E4814</f>
        <v>0</v>
      </c>
      <c r="I4814">
        <f>'CLZ Pr'!U4814</f>
        <v>0</v>
      </c>
    </row>
    <row r="4815" spans="1:9">
      <c r="A4815" s="13" t="str">
        <f>IF('CLZ Pr'!C4815 = "", "", 'CLZ Pr'!C4815)</f>
        <v/>
      </c>
      <c r="B4815">
        <f>'CLZ Pr'!O4815</f>
        <v>0</v>
      </c>
      <c r="C4815" s="14">
        <f>'CLZ Pr'!H4815</f>
        <v>0</v>
      </c>
      <c r="D4815">
        <f>'CLZ Pr'!W4815</f>
        <v>0</v>
      </c>
      <c r="E4815">
        <f>'CLZ Pr'!B4815</f>
        <v>0</v>
      </c>
      <c r="F4815">
        <f>'CLZ Pr'!N4815</f>
        <v>0</v>
      </c>
      <c r="G4815">
        <f>'CLZ Pr'!X4815</f>
        <v>0</v>
      </c>
      <c r="H4815">
        <f>'CLZ Pr'!E4815</f>
        <v>0</v>
      </c>
      <c r="I4815">
        <f>'CLZ Pr'!U4815</f>
        <v>0</v>
      </c>
    </row>
    <row r="4816" spans="1:9">
      <c r="A4816" s="13" t="str">
        <f>IF('CLZ Pr'!C4816 = "", "", 'CLZ Pr'!C4816)</f>
        <v/>
      </c>
      <c r="B4816">
        <f>'CLZ Pr'!O4816</f>
        <v>0</v>
      </c>
      <c r="C4816" s="14">
        <f>'CLZ Pr'!H4816</f>
        <v>0</v>
      </c>
      <c r="D4816">
        <f>'CLZ Pr'!W4816</f>
        <v>0</v>
      </c>
      <c r="E4816">
        <f>'CLZ Pr'!B4816</f>
        <v>0</v>
      </c>
      <c r="F4816">
        <f>'CLZ Pr'!N4816</f>
        <v>0</v>
      </c>
      <c r="G4816">
        <f>'CLZ Pr'!X4816</f>
        <v>0</v>
      </c>
      <c r="H4816">
        <f>'CLZ Pr'!E4816</f>
        <v>0</v>
      </c>
      <c r="I4816">
        <f>'CLZ Pr'!U4816</f>
        <v>0</v>
      </c>
    </row>
    <row r="4817" spans="1:9">
      <c r="A4817" s="13" t="str">
        <f>IF('CLZ Pr'!C4817 = "", "", 'CLZ Pr'!C4817)</f>
        <v/>
      </c>
      <c r="B4817">
        <f>'CLZ Pr'!O4817</f>
        <v>0</v>
      </c>
      <c r="C4817" s="14">
        <f>'CLZ Pr'!H4817</f>
        <v>0</v>
      </c>
      <c r="D4817">
        <f>'CLZ Pr'!W4817</f>
        <v>0</v>
      </c>
      <c r="E4817">
        <f>'CLZ Pr'!B4817</f>
        <v>0</v>
      </c>
      <c r="F4817">
        <f>'CLZ Pr'!N4817</f>
        <v>0</v>
      </c>
      <c r="G4817">
        <f>'CLZ Pr'!X4817</f>
        <v>0</v>
      </c>
      <c r="H4817">
        <f>'CLZ Pr'!E4817</f>
        <v>0</v>
      </c>
      <c r="I4817">
        <f>'CLZ Pr'!U4817</f>
        <v>0</v>
      </c>
    </row>
    <row r="4818" spans="1:9">
      <c r="A4818" s="13" t="str">
        <f>IF('CLZ Pr'!C4818 = "", "", 'CLZ Pr'!C4818)</f>
        <v/>
      </c>
      <c r="B4818">
        <f>'CLZ Pr'!O4818</f>
        <v>0</v>
      </c>
      <c r="C4818" s="14">
        <f>'CLZ Pr'!H4818</f>
        <v>0</v>
      </c>
      <c r="D4818">
        <f>'CLZ Pr'!W4818</f>
        <v>0</v>
      </c>
      <c r="E4818">
        <f>'CLZ Pr'!B4818</f>
        <v>0</v>
      </c>
      <c r="F4818">
        <f>'CLZ Pr'!N4818</f>
        <v>0</v>
      </c>
      <c r="G4818">
        <f>'CLZ Pr'!X4818</f>
        <v>0</v>
      </c>
      <c r="H4818">
        <f>'CLZ Pr'!E4818</f>
        <v>0</v>
      </c>
      <c r="I4818">
        <f>'CLZ Pr'!U4818</f>
        <v>0</v>
      </c>
    </row>
    <row r="4819" spans="1:9">
      <c r="A4819" s="13" t="str">
        <f>IF('CLZ Pr'!C4819 = "", "", 'CLZ Pr'!C4819)</f>
        <v/>
      </c>
      <c r="B4819">
        <f>'CLZ Pr'!O4819</f>
        <v>0</v>
      </c>
      <c r="C4819" s="14">
        <f>'CLZ Pr'!H4819</f>
        <v>0</v>
      </c>
      <c r="D4819">
        <f>'CLZ Pr'!W4819</f>
        <v>0</v>
      </c>
      <c r="E4819">
        <f>'CLZ Pr'!B4819</f>
        <v>0</v>
      </c>
      <c r="F4819">
        <f>'CLZ Pr'!N4819</f>
        <v>0</v>
      </c>
      <c r="G4819">
        <f>'CLZ Pr'!X4819</f>
        <v>0</v>
      </c>
      <c r="H4819">
        <f>'CLZ Pr'!E4819</f>
        <v>0</v>
      </c>
      <c r="I4819">
        <f>'CLZ Pr'!U4819</f>
        <v>0</v>
      </c>
    </row>
    <row r="4820" spans="1:9">
      <c r="A4820" s="13" t="str">
        <f>IF('CLZ Pr'!C4820 = "", "", 'CLZ Pr'!C4820)</f>
        <v/>
      </c>
      <c r="B4820">
        <f>'CLZ Pr'!O4820</f>
        <v>0</v>
      </c>
      <c r="C4820" s="14">
        <f>'CLZ Pr'!H4820</f>
        <v>0</v>
      </c>
      <c r="D4820">
        <f>'CLZ Pr'!W4820</f>
        <v>0</v>
      </c>
      <c r="E4820">
        <f>'CLZ Pr'!B4820</f>
        <v>0</v>
      </c>
      <c r="F4820">
        <f>'CLZ Pr'!N4820</f>
        <v>0</v>
      </c>
      <c r="G4820">
        <f>'CLZ Pr'!X4820</f>
        <v>0</v>
      </c>
      <c r="H4820">
        <f>'CLZ Pr'!E4820</f>
        <v>0</v>
      </c>
      <c r="I4820">
        <f>'CLZ Pr'!U4820</f>
        <v>0</v>
      </c>
    </row>
    <row r="4821" spans="1:9">
      <c r="A4821" s="13" t="str">
        <f>IF('CLZ Pr'!C4821 = "", "", 'CLZ Pr'!C4821)</f>
        <v/>
      </c>
      <c r="B4821">
        <f>'CLZ Pr'!O4821</f>
        <v>0</v>
      </c>
      <c r="C4821" s="14">
        <f>'CLZ Pr'!H4821</f>
        <v>0</v>
      </c>
      <c r="D4821">
        <f>'CLZ Pr'!W4821</f>
        <v>0</v>
      </c>
      <c r="E4821">
        <f>'CLZ Pr'!B4821</f>
        <v>0</v>
      </c>
      <c r="F4821">
        <f>'CLZ Pr'!N4821</f>
        <v>0</v>
      </c>
      <c r="G4821">
        <f>'CLZ Pr'!X4821</f>
        <v>0</v>
      </c>
      <c r="H4821">
        <f>'CLZ Pr'!E4821</f>
        <v>0</v>
      </c>
      <c r="I4821">
        <f>'CLZ Pr'!U4821</f>
        <v>0</v>
      </c>
    </row>
    <row r="4822" spans="1:9">
      <c r="A4822" s="13" t="str">
        <f>IF('CLZ Pr'!C4822 = "", "", 'CLZ Pr'!C4822)</f>
        <v/>
      </c>
      <c r="B4822">
        <f>'CLZ Pr'!O4822</f>
        <v>0</v>
      </c>
      <c r="C4822" s="14">
        <f>'CLZ Pr'!H4822</f>
        <v>0</v>
      </c>
      <c r="D4822">
        <f>'CLZ Pr'!W4822</f>
        <v>0</v>
      </c>
      <c r="E4822">
        <f>'CLZ Pr'!B4822</f>
        <v>0</v>
      </c>
      <c r="F4822">
        <f>'CLZ Pr'!N4822</f>
        <v>0</v>
      </c>
      <c r="G4822">
        <f>'CLZ Pr'!X4822</f>
        <v>0</v>
      </c>
      <c r="H4822">
        <f>'CLZ Pr'!E4822</f>
        <v>0</v>
      </c>
      <c r="I4822">
        <f>'CLZ Pr'!U4822</f>
        <v>0</v>
      </c>
    </row>
    <row r="4823" spans="1:9">
      <c r="A4823" s="13" t="str">
        <f>IF('CLZ Pr'!C4823 = "", "", 'CLZ Pr'!C4823)</f>
        <v/>
      </c>
      <c r="B4823">
        <f>'CLZ Pr'!O4823</f>
        <v>0</v>
      </c>
      <c r="C4823" s="14">
        <f>'CLZ Pr'!H4823</f>
        <v>0</v>
      </c>
      <c r="D4823">
        <f>'CLZ Pr'!W4823</f>
        <v>0</v>
      </c>
      <c r="E4823">
        <f>'CLZ Pr'!B4823</f>
        <v>0</v>
      </c>
      <c r="F4823">
        <f>'CLZ Pr'!N4823</f>
        <v>0</v>
      </c>
      <c r="G4823">
        <f>'CLZ Pr'!X4823</f>
        <v>0</v>
      </c>
      <c r="H4823">
        <f>'CLZ Pr'!E4823</f>
        <v>0</v>
      </c>
      <c r="I4823">
        <f>'CLZ Pr'!U4823</f>
        <v>0</v>
      </c>
    </row>
    <row r="4824" spans="1:9">
      <c r="A4824" s="13" t="str">
        <f>IF('CLZ Pr'!C4824 = "", "", 'CLZ Pr'!C4824)</f>
        <v/>
      </c>
      <c r="B4824">
        <f>'CLZ Pr'!O4824</f>
        <v>0</v>
      </c>
      <c r="C4824" s="14">
        <f>'CLZ Pr'!H4824</f>
        <v>0</v>
      </c>
      <c r="D4824">
        <f>'CLZ Pr'!W4824</f>
        <v>0</v>
      </c>
      <c r="E4824">
        <f>'CLZ Pr'!B4824</f>
        <v>0</v>
      </c>
      <c r="F4824">
        <f>'CLZ Pr'!N4824</f>
        <v>0</v>
      </c>
      <c r="G4824">
        <f>'CLZ Pr'!X4824</f>
        <v>0</v>
      </c>
      <c r="H4824">
        <f>'CLZ Pr'!E4824</f>
        <v>0</v>
      </c>
      <c r="I4824">
        <f>'CLZ Pr'!U4824</f>
        <v>0</v>
      </c>
    </row>
    <row r="4825" spans="1:9">
      <c r="A4825" s="13" t="str">
        <f>IF('CLZ Pr'!C4825 = "", "", 'CLZ Pr'!C4825)</f>
        <v/>
      </c>
      <c r="B4825">
        <f>'CLZ Pr'!O4825</f>
        <v>0</v>
      </c>
      <c r="C4825" s="14">
        <f>'CLZ Pr'!H4825</f>
        <v>0</v>
      </c>
      <c r="D4825">
        <f>'CLZ Pr'!W4825</f>
        <v>0</v>
      </c>
      <c r="E4825">
        <f>'CLZ Pr'!B4825</f>
        <v>0</v>
      </c>
      <c r="F4825">
        <f>'CLZ Pr'!N4825</f>
        <v>0</v>
      </c>
      <c r="G4825">
        <f>'CLZ Pr'!X4825</f>
        <v>0</v>
      </c>
      <c r="H4825">
        <f>'CLZ Pr'!E4825</f>
        <v>0</v>
      </c>
      <c r="I4825">
        <f>'CLZ Pr'!U4825</f>
        <v>0</v>
      </c>
    </row>
    <row r="4826" spans="1:9">
      <c r="A4826" s="13" t="str">
        <f>IF('CLZ Pr'!C4826 = "", "", 'CLZ Pr'!C4826)</f>
        <v/>
      </c>
      <c r="B4826">
        <f>'CLZ Pr'!O4826</f>
        <v>0</v>
      </c>
      <c r="C4826" s="14">
        <f>'CLZ Pr'!H4826</f>
        <v>0</v>
      </c>
      <c r="D4826">
        <f>'CLZ Pr'!W4826</f>
        <v>0</v>
      </c>
      <c r="E4826">
        <f>'CLZ Pr'!B4826</f>
        <v>0</v>
      </c>
      <c r="F4826">
        <f>'CLZ Pr'!N4826</f>
        <v>0</v>
      </c>
      <c r="G4826">
        <f>'CLZ Pr'!X4826</f>
        <v>0</v>
      </c>
      <c r="H4826">
        <f>'CLZ Pr'!E4826</f>
        <v>0</v>
      </c>
      <c r="I4826">
        <f>'CLZ Pr'!U4826</f>
        <v>0</v>
      </c>
    </row>
    <row r="4827" spans="1:9">
      <c r="A4827" s="13" t="str">
        <f>IF('CLZ Pr'!C4827 = "", "", 'CLZ Pr'!C4827)</f>
        <v/>
      </c>
      <c r="B4827">
        <f>'CLZ Pr'!O4827</f>
        <v>0</v>
      </c>
      <c r="C4827" s="14">
        <f>'CLZ Pr'!H4827</f>
        <v>0</v>
      </c>
      <c r="D4827">
        <f>'CLZ Pr'!W4827</f>
        <v>0</v>
      </c>
      <c r="E4827">
        <f>'CLZ Pr'!B4827</f>
        <v>0</v>
      </c>
      <c r="F4827">
        <f>'CLZ Pr'!N4827</f>
        <v>0</v>
      </c>
      <c r="G4827">
        <f>'CLZ Pr'!X4827</f>
        <v>0</v>
      </c>
      <c r="H4827">
        <f>'CLZ Pr'!E4827</f>
        <v>0</v>
      </c>
      <c r="I4827">
        <f>'CLZ Pr'!U4827</f>
        <v>0</v>
      </c>
    </row>
    <row r="4828" spans="1:9">
      <c r="A4828" s="13" t="str">
        <f>IF('CLZ Pr'!C4828 = "", "", 'CLZ Pr'!C4828)</f>
        <v/>
      </c>
      <c r="B4828">
        <f>'CLZ Pr'!O4828</f>
        <v>0</v>
      </c>
      <c r="C4828" s="14">
        <f>'CLZ Pr'!H4828</f>
        <v>0</v>
      </c>
      <c r="D4828">
        <f>'CLZ Pr'!W4828</f>
        <v>0</v>
      </c>
      <c r="E4828">
        <f>'CLZ Pr'!B4828</f>
        <v>0</v>
      </c>
      <c r="F4828">
        <f>'CLZ Pr'!N4828</f>
        <v>0</v>
      </c>
      <c r="G4828">
        <f>'CLZ Pr'!X4828</f>
        <v>0</v>
      </c>
      <c r="H4828">
        <f>'CLZ Pr'!E4828</f>
        <v>0</v>
      </c>
      <c r="I4828">
        <f>'CLZ Pr'!U4828</f>
        <v>0</v>
      </c>
    </row>
    <row r="4829" spans="1:9">
      <c r="A4829" s="13" t="str">
        <f>IF('CLZ Pr'!C4829 = "", "", 'CLZ Pr'!C4829)</f>
        <v/>
      </c>
      <c r="B4829">
        <f>'CLZ Pr'!O4829</f>
        <v>0</v>
      </c>
      <c r="C4829" s="14">
        <f>'CLZ Pr'!H4829</f>
        <v>0</v>
      </c>
      <c r="D4829">
        <f>'CLZ Pr'!W4829</f>
        <v>0</v>
      </c>
      <c r="E4829">
        <f>'CLZ Pr'!B4829</f>
        <v>0</v>
      </c>
      <c r="F4829">
        <f>'CLZ Pr'!N4829</f>
        <v>0</v>
      </c>
      <c r="G4829">
        <f>'CLZ Pr'!X4829</f>
        <v>0</v>
      </c>
      <c r="H4829">
        <f>'CLZ Pr'!E4829</f>
        <v>0</v>
      </c>
      <c r="I4829">
        <f>'CLZ Pr'!U4829</f>
        <v>0</v>
      </c>
    </row>
    <row r="4830" spans="1:9">
      <c r="A4830" s="13" t="str">
        <f>IF('CLZ Pr'!C4830 = "", "", 'CLZ Pr'!C4830)</f>
        <v/>
      </c>
      <c r="B4830">
        <f>'CLZ Pr'!O4830</f>
        <v>0</v>
      </c>
      <c r="C4830" s="14">
        <f>'CLZ Pr'!H4830</f>
        <v>0</v>
      </c>
      <c r="D4830">
        <f>'CLZ Pr'!W4830</f>
        <v>0</v>
      </c>
      <c r="E4830">
        <f>'CLZ Pr'!B4830</f>
        <v>0</v>
      </c>
      <c r="F4830">
        <f>'CLZ Pr'!N4830</f>
        <v>0</v>
      </c>
      <c r="G4830">
        <f>'CLZ Pr'!X4830</f>
        <v>0</v>
      </c>
      <c r="H4830">
        <f>'CLZ Pr'!E4830</f>
        <v>0</v>
      </c>
      <c r="I4830">
        <f>'CLZ Pr'!U4830</f>
        <v>0</v>
      </c>
    </row>
    <row r="4831" spans="1:9">
      <c r="A4831" s="13" t="str">
        <f>IF('CLZ Pr'!C4831 = "", "", 'CLZ Pr'!C4831)</f>
        <v/>
      </c>
      <c r="B4831">
        <f>'CLZ Pr'!O4831</f>
        <v>0</v>
      </c>
      <c r="C4831" s="14">
        <f>'CLZ Pr'!H4831</f>
        <v>0</v>
      </c>
      <c r="D4831">
        <f>'CLZ Pr'!W4831</f>
        <v>0</v>
      </c>
      <c r="E4831">
        <f>'CLZ Pr'!B4831</f>
        <v>0</v>
      </c>
      <c r="F4831">
        <f>'CLZ Pr'!N4831</f>
        <v>0</v>
      </c>
      <c r="G4831">
        <f>'CLZ Pr'!X4831</f>
        <v>0</v>
      </c>
      <c r="H4831">
        <f>'CLZ Pr'!E4831</f>
        <v>0</v>
      </c>
      <c r="I4831">
        <f>'CLZ Pr'!U4831</f>
        <v>0</v>
      </c>
    </row>
    <row r="4832" spans="1:9">
      <c r="A4832" s="13" t="str">
        <f>IF('CLZ Pr'!C4832 = "", "", 'CLZ Pr'!C4832)</f>
        <v/>
      </c>
      <c r="B4832">
        <f>'CLZ Pr'!O4832</f>
        <v>0</v>
      </c>
      <c r="C4832" s="14">
        <f>'CLZ Pr'!H4832</f>
        <v>0</v>
      </c>
      <c r="D4832">
        <f>'CLZ Pr'!W4832</f>
        <v>0</v>
      </c>
      <c r="E4832">
        <f>'CLZ Pr'!B4832</f>
        <v>0</v>
      </c>
      <c r="F4832">
        <f>'CLZ Pr'!N4832</f>
        <v>0</v>
      </c>
      <c r="G4832">
        <f>'CLZ Pr'!X4832</f>
        <v>0</v>
      </c>
      <c r="H4832">
        <f>'CLZ Pr'!E4832</f>
        <v>0</v>
      </c>
      <c r="I4832">
        <f>'CLZ Pr'!U4832</f>
        <v>0</v>
      </c>
    </row>
    <row r="4833" spans="1:9">
      <c r="A4833" s="13" t="str">
        <f>IF('CLZ Pr'!C4833 = "", "", 'CLZ Pr'!C4833)</f>
        <v/>
      </c>
      <c r="B4833">
        <f>'CLZ Pr'!O4833</f>
        <v>0</v>
      </c>
      <c r="C4833" s="14">
        <f>'CLZ Pr'!H4833</f>
        <v>0</v>
      </c>
      <c r="D4833">
        <f>'CLZ Pr'!W4833</f>
        <v>0</v>
      </c>
      <c r="E4833">
        <f>'CLZ Pr'!B4833</f>
        <v>0</v>
      </c>
      <c r="F4833">
        <f>'CLZ Pr'!N4833</f>
        <v>0</v>
      </c>
      <c r="G4833">
        <f>'CLZ Pr'!X4833</f>
        <v>0</v>
      </c>
      <c r="H4833">
        <f>'CLZ Pr'!E4833</f>
        <v>0</v>
      </c>
      <c r="I4833">
        <f>'CLZ Pr'!U4833</f>
        <v>0</v>
      </c>
    </row>
    <row r="4834" spans="1:9">
      <c r="A4834" s="13" t="str">
        <f>IF('CLZ Pr'!C4834 = "", "", 'CLZ Pr'!C4834)</f>
        <v/>
      </c>
      <c r="B4834">
        <f>'CLZ Pr'!O4834</f>
        <v>0</v>
      </c>
      <c r="C4834" s="14">
        <f>'CLZ Pr'!H4834</f>
        <v>0</v>
      </c>
      <c r="D4834">
        <f>'CLZ Pr'!W4834</f>
        <v>0</v>
      </c>
      <c r="E4834">
        <f>'CLZ Pr'!B4834</f>
        <v>0</v>
      </c>
      <c r="F4834">
        <f>'CLZ Pr'!N4834</f>
        <v>0</v>
      </c>
      <c r="G4834">
        <f>'CLZ Pr'!X4834</f>
        <v>0</v>
      </c>
      <c r="H4834">
        <f>'CLZ Pr'!E4834</f>
        <v>0</v>
      </c>
      <c r="I4834">
        <f>'CLZ Pr'!U4834</f>
        <v>0</v>
      </c>
    </row>
    <row r="4835" spans="1:9">
      <c r="A4835" s="13" t="str">
        <f>IF('CLZ Pr'!C4835 = "", "", 'CLZ Pr'!C4835)</f>
        <v/>
      </c>
      <c r="B4835">
        <f>'CLZ Pr'!O4835</f>
        <v>0</v>
      </c>
      <c r="C4835" s="14">
        <f>'CLZ Pr'!H4835</f>
        <v>0</v>
      </c>
      <c r="D4835">
        <f>'CLZ Pr'!W4835</f>
        <v>0</v>
      </c>
      <c r="E4835">
        <f>'CLZ Pr'!B4835</f>
        <v>0</v>
      </c>
      <c r="F4835">
        <f>'CLZ Pr'!N4835</f>
        <v>0</v>
      </c>
      <c r="G4835">
        <f>'CLZ Pr'!X4835</f>
        <v>0</v>
      </c>
      <c r="H4835">
        <f>'CLZ Pr'!E4835</f>
        <v>0</v>
      </c>
      <c r="I4835">
        <f>'CLZ Pr'!U4835</f>
        <v>0</v>
      </c>
    </row>
    <row r="4836" spans="1:9">
      <c r="A4836" s="13" t="str">
        <f>IF('CLZ Pr'!C4836 = "", "", 'CLZ Pr'!C4836)</f>
        <v/>
      </c>
      <c r="B4836">
        <f>'CLZ Pr'!O4836</f>
        <v>0</v>
      </c>
      <c r="C4836" s="14">
        <f>'CLZ Pr'!H4836</f>
        <v>0</v>
      </c>
      <c r="D4836">
        <f>'CLZ Pr'!W4836</f>
        <v>0</v>
      </c>
      <c r="E4836">
        <f>'CLZ Pr'!B4836</f>
        <v>0</v>
      </c>
      <c r="F4836">
        <f>'CLZ Pr'!N4836</f>
        <v>0</v>
      </c>
      <c r="G4836">
        <f>'CLZ Pr'!X4836</f>
        <v>0</v>
      </c>
      <c r="H4836">
        <f>'CLZ Pr'!E4836</f>
        <v>0</v>
      </c>
      <c r="I4836">
        <f>'CLZ Pr'!U4836</f>
        <v>0</v>
      </c>
    </row>
    <row r="4837" spans="1:9">
      <c r="A4837" s="13" t="str">
        <f>IF('CLZ Pr'!C4837 = "", "", 'CLZ Pr'!C4837)</f>
        <v/>
      </c>
      <c r="B4837">
        <f>'CLZ Pr'!O4837</f>
        <v>0</v>
      </c>
      <c r="C4837" s="14">
        <f>'CLZ Pr'!H4837</f>
        <v>0</v>
      </c>
      <c r="D4837">
        <f>'CLZ Pr'!W4837</f>
        <v>0</v>
      </c>
      <c r="E4837">
        <f>'CLZ Pr'!B4837</f>
        <v>0</v>
      </c>
      <c r="F4837">
        <f>'CLZ Pr'!N4837</f>
        <v>0</v>
      </c>
      <c r="G4837">
        <f>'CLZ Pr'!X4837</f>
        <v>0</v>
      </c>
      <c r="H4837">
        <f>'CLZ Pr'!E4837</f>
        <v>0</v>
      </c>
      <c r="I4837">
        <f>'CLZ Pr'!U4837</f>
        <v>0</v>
      </c>
    </row>
    <row r="4838" spans="1:9">
      <c r="A4838" s="13" t="str">
        <f>IF('CLZ Pr'!C4838 = "", "", 'CLZ Pr'!C4838)</f>
        <v/>
      </c>
      <c r="B4838">
        <f>'CLZ Pr'!O4838</f>
        <v>0</v>
      </c>
      <c r="C4838" s="14">
        <f>'CLZ Pr'!H4838</f>
        <v>0</v>
      </c>
      <c r="D4838">
        <f>'CLZ Pr'!W4838</f>
        <v>0</v>
      </c>
      <c r="E4838">
        <f>'CLZ Pr'!B4838</f>
        <v>0</v>
      </c>
      <c r="F4838">
        <f>'CLZ Pr'!N4838</f>
        <v>0</v>
      </c>
      <c r="G4838">
        <f>'CLZ Pr'!X4838</f>
        <v>0</v>
      </c>
      <c r="H4838">
        <f>'CLZ Pr'!E4838</f>
        <v>0</v>
      </c>
      <c r="I4838">
        <f>'CLZ Pr'!U4838</f>
        <v>0</v>
      </c>
    </row>
    <row r="4839" spans="1:9">
      <c r="A4839" s="13" t="str">
        <f>IF('CLZ Pr'!C4839 = "", "", 'CLZ Pr'!C4839)</f>
        <v/>
      </c>
      <c r="B4839">
        <f>'CLZ Pr'!O4839</f>
        <v>0</v>
      </c>
      <c r="C4839" s="14">
        <f>'CLZ Pr'!H4839</f>
        <v>0</v>
      </c>
      <c r="D4839">
        <f>'CLZ Pr'!W4839</f>
        <v>0</v>
      </c>
      <c r="E4839">
        <f>'CLZ Pr'!B4839</f>
        <v>0</v>
      </c>
      <c r="F4839">
        <f>'CLZ Pr'!N4839</f>
        <v>0</v>
      </c>
      <c r="G4839">
        <f>'CLZ Pr'!X4839</f>
        <v>0</v>
      </c>
      <c r="H4839">
        <f>'CLZ Pr'!E4839</f>
        <v>0</v>
      </c>
      <c r="I4839">
        <f>'CLZ Pr'!U4839</f>
        <v>0</v>
      </c>
    </row>
    <row r="4840" spans="1:9">
      <c r="A4840" s="13" t="str">
        <f>IF('CLZ Pr'!C4840 = "", "", 'CLZ Pr'!C4840)</f>
        <v/>
      </c>
      <c r="B4840">
        <f>'CLZ Pr'!O4840</f>
        <v>0</v>
      </c>
      <c r="C4840" s="14">
        <f>'CLZ Pr'!H4840</f>
        <v>0</v>
      </c>
      <c r="D4840">
        <f>'CLZ Pr'!W4840</f>
        <v>0</v>
      </c>
      <c r="E4840">
        <f>'CLZ Pr'!B4840</f>
        <v>0</v>
      </c>
      <c r="F4840">
        <f>'CLZ Pr'!N4840</f>
        <v>0</v>
      </c>
      <c r="G4840">
        <f>'CLZ Pr'!X4840</f>
        <v>0</v>
      </c>
      <c r="H4840">
        <f>'CLZ Pr'!E4840</f>
        <v>0</v>
      </c>
      <c r="I4840">
        <f>'CLZ Pr'!U4840</f>
        <v>0</v>
      </c>
    </row>
    <row r="4841" spans="1:9">
      <c r="A4841" s="13" t="str">
        <f>IF('CLZ Pr'!C4841 = "", "", 'CLZ Pr'!C4841)</f>
        <v/>
      </c>
      <c r="B4841">
        <f>'CLZ Pr'!O4841</f>
        <v>0</v>
      </c>
      <c r="C4841" s="14">
        <f>'CLZ Pr'!H4841</f>
        <v>0</v>
      </c>
      <c r="D4841">
        <f>'CLZ Pr'!W4841</f>
        <v>0</v>
      </c>
      <c r="E4841">
        <f>'CLZ Pr'!B4841</f>
        <v>0</v>
      </c>
      <c r="F4841">
        <f>'CLZ Pr'!N4841</f>
        <v>0</v>
      </c>
      <c r="G4841">
        <f>'CLZ Pr'!X4841</f>
        <v>0</v>
      </c>
      <c r="H4841">
        <f>'CLZ Pr'!E4841</f>
        <v>0</v>
      </c>
      <c r="I4841">
        <f>'CLZ Pr'!U4841</f>
        <v>0</v>
      </c>
    </row>
    <row r="4842" spans="1:9">
      <c r="A4842" s="13" t="str">
        <f>IF('CLZ Pr'!C4842 = "", "", 'CLZ Pr'!C4842)</f>
        <v/>
      </c>
      <c r="B4842">
        <f>'CLZ Pr'!O4842</f>
        <v>0</v>
      </c>
      <c r="C4842" s="14">
        <f>'CLZ Pr'!H4842</f>
        <v>0</v>
      </c>
      <c r="D4842">
        <f>'CLZ Pr'!W4842</f>
        <v>0</v>
      </c>
      <c r="E4842">
        <f>'CLZ Pr'!B4842</f>
        <v>0</v>
      </c>
      <c r="F4842">
        <f>'CLZ Pr'!N4842</f>
        <v>0</v>
      </c>
      <c r="G4842">
        <f>'CLZ Pr'!X4842</f>
        <v>0</v>
      </c>
      <c r="H4842">
        <f>'CLZ Pr'!E4842</f>
        <v>0</v>
      </c>
      <c r="I4842">
        <f>'CLZ Pr'!U4842</f>
        <v>0</v>
      </c>
    </row>
    <row r="4843" spans="1:9">
      <c r="A4843" s="13" t="str">
        <f>IF('CLZ Pr'!C4843 = "", "", 'CLZ Pr'!C4843)</f>
        <v/>
      </c>
      <c r="B4843">
        <f>'CLZ Pr'!O4843</f>
        <v>0</v>
      </c>
      <c r="C4843" s="14">
        <f>'CLZ Pr'!H4843</f>
        <v>0</v>
      </c>
      <c r="D4843">
        <f>'CLZ Pr'!W4843</f>
        <v>0</v>
      </c>
      <c r="E4843">
        <f>'CLZ Pr'!B4843</f>
        <v>0</v>
      </c>
      <c r="F4843">
        <f>'CLZ Pr'!N4843</f>
        <v>0</v>
      </c>
      <c r="G4843">
        <f>'CLZ Pr'!X4843</f>
        <v>0</v>
      </c>
      <c r="H4843">
        <f>'CLZ Pr'!E4843</f>
        <v>0</v>
      </c>
      <c r="I4843">
        <f>'CLZ Pr'!U4843</f>
        <v>0</v>
      </c>
    </row>
    <row r="4844" spans="1:9">
      <c r="A4844" s="13" t="str">
        <f>IF('CLZ Pr'!C4844 = "", "", 'CLZ Pr'!C4844)</f>
        <v/>
      </c>
      <c r="B4844">
        <f>'CLZ Pr'!O4844</f>
        <v>0</v>
      </c>
      <c r="C4844" s="14">
        <f>'CLZ Pr'!H4844</f>
        <v>0</v>
      </c>
      <c r="D4844">
        <f>'CLZ Pr'!W4844</f>
        <v>0</v>
      </c>
      <c r="E4844">
        <f>'CLZ Pr'!B4844</f>
        <v>0</v>
      </c>
      <c r="F4844">
        <f>'CLZ Pr'!N4844</f>
        <v>0</v>
      </c>
      <c r="G4844">
        <f>'CLZ Pr'!X4844</f>
        <v>0</v>
      </c>
      <c r="H4844">
        <f>'CLZ Pr'!E4844</f>
        <v>0</v>
      </c>
      <c r="I4844">
        <f>'CLZ Pr'!U4844</f>
        <v>0</v>
      </c>
    </row>
    <row r="4845" spans="1:9">
      <c r="A4845" s="13" t="str">
        <f>IF('CLZ Pr'!C4845 = "", "", 'CLZ Pr'!C4845)</f>
        <v/>
      </c>
      <c r="B4845">
        <f>'CLZ Pr'!O4845</f>
        <v>0</v>
      </c>
      <c r="C4845" s="14">
        <f>'CLZ Pr'!H4845</f>
        <v>0</v>
      </c>
      <c r="D4845">
        <f>'CLZ Pr'!W4845</f>
        <v>0</v>
      </c>
      <c r="E4845">
        <f>'CLZ Pr'!B4845</f>
        <v>0</v>
      </c>
      <c r="F4845">
        <f>'CLZ Pr'!N4845</f>
        <v>0</v>
      </c>
      <c r="G4845">
        <f>'CLZ Pr'!X4845</f>
        <v>0</v>
      </c>
      <c r="H4845">
        <f>'CLZ Pr'!E4845</f>
        <v>0</v>
      </c>
      <c r="I4845">
        <f>'CLZ Pr'!U4845</f>
        <v>0</v>
      </c>
    </row>
    <row r="4846" spans="1:9">
      <c r="A4846" s="13" t="str">
        <f>IF('CLZ Pr'!C4846 = "", "", 'CLZ Pr'!C4846)</f>
        <v/>
      </c>
      <c r="B4846">
        <f>'CLZ Pr'!O4846</f>
        <v>0</v>
      </c>
      <c r="C4846" s="14">
        <f>'CLZ Pr'!H4846</f>
        <v>0</v>
      </c>
      <c r="D4846">
        <f>'CLZ Pr'!W4846</f>
        <v>0</v>
      </c>
      <c r="E4846">
        <f>'CLZ Pr'!B4846</f>
        <v>0</v>
      </c>
      <c r="F4846">
        <f>'CLZ Pr'!N4846</f>
        <v>0</v>
      </c>
      <c r="G4846">
        <f>'CLZ Pr'!X4846</f>
        <v>0</v>
      </c>
      <c r="H4846">
        <f>'CLZ Pr'!E4846</f>
        <v>0</v>
      </c>
      <c r="I4846">
        <f>'CLZ Pr'!U4846</f>
        <v>0</v>
      </c>
    </row>
    <row r="4847" spans="1:9">
      <c r="A4847" s="13" t="str">
        <f>IF('CLZ Pr'!C4847 = "", "", 'CLZ Pr'!C4847)</f>
        <v/>
      </c>
      <c r="B4847">
        <f>'CLZ Pr'!O4847</f>
        <v>0</v>
      </c>
      <c r="C4847" s="14">
        <f>'CLZ Pr'!H4847</f>
        <v>0</v>
      </c>
      <c r="D4847">
        <f>'CLZ Pr'!W4847</f>
        <v>0</v>
      </c>
      <c r="E4847">
        <f>'CLZ Pr'!B4847</f>
        <v>0</v>
      </c>
      <c r="F4847">
        <f>'CLZ Pr'!N4847</f>
        <v>0</v>
      </c>
      <c r="G4847">
        <f>'CLZ Pr'!X4847</f>
        <v>0</v>
      </c>
      <c r="H4847">
        <f>'CLZ Pr'!E4847</f>
        <v>0</v>
      </c>
      <c r="I4847">
        <f>'CLZ Pr'!U4847</f>
        <v>0</v>
      </c>
    </row>
    <row r="4848" spans="1:9">
      <c r="A4848" s="13" t="str">
        <f>IF('CLZ Pr'!C4848 = "", "", 'CLZ Pr'!C4848)</f>
        <v/>
      </c>
      <c r="B4848">
        <f>'CLZ Pr'!O4848</f>
        <v>0</v>
      </c>
      <c r="C4848" s="14">
        <f>'CLZ Pr'!H4848</f>
        <v>0</v>
      </c>
      <c r="D4848">
        <f>'CLZ Pr'!W4848</f>
        <v>0</v>
      </c>
      <c r="E4848">
        <f>'CLZ Pr'!B4848</f>
        <v>0</v>
      </c>
      <c r="F4848">
        <f>'CLZ Pr'!N4848</f>
        <v>0</v>
      </c>
      <c r="G4848">
        <f>'CLZ Pr'!X4848</f>
        <v>0</v>
      </c>
      <c r="H4848">
        <f>'CLZ Pr'!E4848</f>
        <v>0</v>
      </c>
      <c r="I4848">
        <f>'CLZ Pr'!U4848</f>
        <v>0</v>
      </c>
    </row>
    <row r="4849" spans="1:9">
      <c r="A4849" s="13" t="str">
        <f>IF('CLZ Pr'!C4849 = "", "", 'CLZ Pr'!C4849)</f>
        <v/>
      </c>
      <c r="B4849">
        <f>'CLZ Pr'!O4849</f>
        <v>0</v>
      </c>
      <c r="C4849" s="14">
        <f>'CLZ Pr'!H4849</f>
        <v>0</v>
      </c>
      <c r="D4849">
        <f>'CLZ Pr'!W4849</f>
        <v>0</v>
      </c>
      <c r="E4849">
        <f>'CLZ Pr'!B4849</f>
        <v>0</v>
      </c>
      <c r="F4849">
        <f>'CLZ Pr'!N4849</f>
        <v>0</v>
      </c>
      <c r="G4849">
        <f>'CLZ Pr'!X4849</f>
        <v>0</v>
      </c>
      <c r="H4849">
        <f>'CLZ Pr'!E4849</f>
        <v>0</v>
      </c>
      <c r="I4849">
        <f>'CLZ Pr'!U4849</f>
        <v>0</v>
      </c>
    </row>
    <row r="4850" spans="1:9">
      <c r="A4850" s="13" t="str">
        <f>IF('CLZ Pr'!C4850 = "", "", 'CLZ Pr'!C4850)</f>
        <v/>
      </c>
      <c r="B4850">
        <f>'CLZ Pr'!O4850</f>
        <v>0</v>
      </c>
      <c r="C4850" s="14">
        <f>'CLZ Pr'!H4850</f>
        <v>0</v>
      </c>
      <c r="D4850">
        <f>'CLZ Pr'!W4850</f>
        <v>0</v>
      </c>
      <c r="E4850">
        <f>'CLZ Pr'!B4850</f>
        <v>0</v>
      </c>
      <c r="F4850">
        <f>'CLZ Pr'!N4850</f>
        <v>0</v>
      </c>
      <c r="G4850">
        <f>'CLZ Pr'!X4850</f>
        <v>0</v>
      </c>
      <c r="H4850">
        <f>'CLZ Pr'!E4850</f>
        <v>0</v>
      </c>
      <c r="I4850">
        <f>'CLZ Pr'!U4850</f>
        <v>0</v>
      </c>
    </row>
    <row r="4851" spans="1:9">
      <c r="A4851" s="13" t="str">
        <f>IF('CLZ Pr'!C4851 = "", "", 'CLZ Pr'!C4851)</f>
        <v/>
      </c>
      <c r="B4851">
        <f>'CLZ Pr'!O4851</f>
        <v>0</v>
      </c>
      <c r="C4851" s="14">
        <f>'CLZ Pr'!H4851</f>
        <v>0</v>
      </c>
      <c r="D4851">
        <f>'CLZ Pr'!W4851</f>
        <v>0</v>
      </c>
      <c r="E4851">
        <f>'CLZ Pr'!B4851</f>
        <v>0</v>
      </c>
      <c r="F4851">
        <f>'CLZ Pr'!N4851</f>
        <v>0</v>
      </c>
      <c r="G4851">
        <f>'CLZ Pr'!X4851</f>
        <v>0</v>
      </c>
      <c r="H4851">
        <f>'CLZ Pr'!E4851</f>
        <v>0</v>
      </c>
      <c r="I4851">
        <f>'CLZ Pr'!U4851</f>
        <v>0</v>
      </c>
    </row>
    <row r="4852" spans="1:9">
      <c r="A4852" s="13" t="str">
        <f>IF('CLZ Pr'!C4852 = "", "", 'CLZ Pr'!C4852)</f>
        <v/>
      </c>
      <c r="B4852">
        <f>'CLZ Pr'!O4852</f>
        <v>0</v>
      </c>
      <c r="C4852" s="14">
        <f>'CLZ Pr'!H4852</f>
        <v>0</v>
      </c>
      <c r="D4852">
        <f>'CLZ Pr'!W4852</f>
        <v>0</v>
      </c>
      <c r="E4852">
        <f>'CLZ Pr'!B4852</f>
        <v>0</v>
      </c>
      <c r="F4852">
        <f>'CLZ Pr'!N4852</f>
        <v>0</v>
      </c>
      <c r="G4852">
        <f>'CLZ Pr'!X4852</f>
        <v>0</v>
      </c>
      <c r="H4852">
        <f>'CLZ Pr'!E4852</f>
        <v>0</v>
      </c>
      <c r="I4852">
        <f>'CLZ Pr'!U4852</f>
        <v>0</v>
      </c>
    </row>
    <row r="4853" spans="1:9">
      <c r="A4853" s="13" t="str">
        <f>IF('CLZ Pr'!C4853 = "", "", 'CLZ Pr'!C4853)</f>
        <v/>
      </c>
      <c r="B4853">
        <f>'CLZ Pr'!O4853</f>
        <v>0</v>
      </c>
      <c r="C4853" s="14">
        <f>'CLZ Pr'!H4853</f>
        <v>0</v>
      </c>
      <c r="D4853">
        <f>'CLZ Pr'!W4853</f>
        <v>0</v>
      </c>
      <c r="E4853">
        <f>'CLZ Pr'!B4853</f>
        <v>0</v>
      </c>
      <c r="F4853">
        <f>'CLZ Pr'!N4853</f>
        <v>0</v>
      </c>
      <c r="G4853">
        <f>'CLZ Pr'!X4853</f>
        <v>0</v>
      </c>
      <c r="H4853">
        <f>'CLZ Pr'!E4853</f>
        <v>0</v>
      </c>
      <c r="I4853">
        <f>'CLZ Pr'!U4853</f>
        <v>0</v>
      </c>
    </row>
    <row r="4854" spans="1:9">
      <c r="A4854" s="13" t="str">
        <f>IF('CLZ Pr'!C4854 = "", "", 'CLZ Pr'!C4854)</f>
        <v/>
      </c>
      <c r="B4854">
        <f>'CLZ Pr'!O4854</f>
        <v>0</v>
      </c>
      <c r="C4854" s="14">
        <f>'CLZ Pr'!H4854</f>
        <v>0</v>
      </c>
      <c r="D4854">
        <f>'CLZ Pr'!W4854</f>
        <v>0</v>
      </c>
      <c r="E4854">
        <f>'CLZ Pr'!B4854</f>
        <v>0</v>
      </c>
      <c r="F4854">
        <f>'CLZ Pr'!N4854</f>
        <v>0</v>
      </c>
      <c r="G4854">
        <f>'CLZ Pr'!X4854</f>
        <v>0</v>
      </c>
      <c r="H4854">
        <f>'CLZ Pr'!E4854</f>
        <v>0</v>
      </c>
      <c r="I4854">
        <f>'CLZ Pr'!U4854</f>
        <v>0</v>
      </c>
    </row>
    <row r="4855" spans="1:9">
      <c r="A4855" s="13" t="str">
        <f>IF('CLZ Pr'!C4855 = "", "", 'CLZ Pr'!C4855)</f>
        <v/>
      </c>
      <c r="B4855">
        <f>'CLZ Pr'!O4855</f>
        <v>0</v>
      </c>
      <c r="C4855" s="14">
        <f>'CLZ Pr'!H4855</f>
        <v>0</v>
      </c>
      <c r="D4855">
        <f>'CLZ Pr'!W4855</f>
        <v>0</v>
      </c>
      <c r="E4855">
        <f>'CLZ Pr'!B4855</f>
        <v>0</v>
      </c>
      <c r="F4855">
        <f>'CLZ Pr'!N4855</f>
        <v>0</v>
      </c>
      <c r="G4855">
        <f>'CLZ Pr'!X4855</f>
        <v>0</v>
      </c>
      <c r="H4855">
        <f>'CLZ Pr'!E4855</f>
        <v>0</v>
      </c>
      <c r="I4855">
        <f>'CLZ Pr'!U4855</f>
        <v>0</v>
      </c>
    </row>
    <row r="4856" spans="1:9">
      <c r="A4856" s="13" t="str">
        <f>IF('CLZ Pr'!C4856 = "", "", 'CLZ Pr'!C4856)</f>
        <v/>
      </c>
      <c r="B4856">
        <f>'CLZ Pr'!O4856</f>
        <v>0</v>
      </c>
      <c r="C4856" s="14">
        <f>'CLZ Pr'!H4856</f>
        <v>0</v>
      </c>
      <c r="D4856">
        <f>'CLZ Pr'!W4856</f>
        <v>0</v>
      </c>
      <c r="E4856">
        <f>'CLZ Pr'!B4856</f>
        <v>0</v>
      </c>
      <c r="F4856">
        <f>'CLZ Pr'!N4856</f>
        <v>0</v>
      </c>
      <c r="G4856">
        <f>'CLZ Pr'!X4856</f>
        <v>0</v>
      </c>
      <c r="H4856">
        <f>'CLZ Pr'!E4856</f>
        <v>0</v>
      </c>
      <c r="I4856">
        <f>'CLZ Pr'!U4856</f>
        <v>0</v>
      </c>
    </row>
    <row r="4857" spans="1:9">
      <c r="A4857" s="13" t="str">
        <f>IF('CLZ Pr'!C4857 = "", "", 'CLZ Pr'!C4857)</f>
        <v/>
      </c>
      <c r="B4857">
        <f>'CLZ Pr'!O4857</f>
        <v>0</v>
      </c>
      <c r="C4857" s="14">
        <f>'CLZ Pr'!H4857</f>
        <v>0</v>
      </c>
      <c r="D4857">
        <f>'CLZ Pr'!W4857</f>
        <v>0</v>
      </c>
      <c r="E4857">
        <f>'CLZ Pr'!B4857</f>
        <v>0</v>
      </c>
      <c r="F4857">
        <f>'CLZ Pr'!N4857</f>
        <v>0</v>
      </c>
      <c r="G4857">
        <f>'CLZ Pr'!X4857</f>
        <v>0</v>
      </c>
      <c r="H4857">
        <f>'CLZ Pr'!E4857</f>
        <v>0</v>
      </c>
      <c r="I4857">
        <f>'CLZ Pr'!U4857</f>
        <v>0</v>
      </c>
    </row>
    <row r="4858" spans="1:9">
      <c r="A4858" s="13" t="str">
        <f>IF('CLZ Pr'!C4858 = "", "", 'CLZ Pr'!C4858)</f>
        <v/>
      </c>
      <c r="B4858">
        <f>'CLZ Pr'!O4858</f>
        <v>0</v>
      </c>
      <c r="C4858" s="14">
        <f>'CLZ Pr'!H4858</f>
        <v>0</v>
      </c>
      <c r="D4858">
        <f>'CLZ Pr'!W4858</f>
        <v>0</v>
      </c>
      <c r="E4858">
        <f>'CLZ Pr'!B4858</f>
        <v>0</v>
      </c>
      <c r="F4858">
        <f>'CLZ Pr'!N4858</f>
        <v>0</v>
      </c>
      <c r="G4858">
        <f>'CLZ Pr'!X4858</f>
        <v>0</v>
      </c>
      <c r="H4858">
        <f>'CLZ Pr'!E4858</f>
        <v>0</v>
      </c>
      <c r="I4858">
        <f>'CLZ Pr'!U4858</f>
        <v>0</v>
      </c>
    </row>
    <row r="4859" spans="1:9">
      <c r="A4859" s="13" t="str">
        <f>IF('CLZ Pr'!C4859 = "", "", 'CLZ Pr'!C4859)</f>
        <v/>
      </c>
      <c r="B4859">
        <f>'CLZ Pr'!O4859</f>
        <v>0</v>
      </c>
      <c r="C4859" s="14">
        <f>'CLZ Pr'!H4859</f>
        <v>0</v>
      </c>
      <c r="D4859">
        <f>'CLZ Pr'!W4859</f>
        <v>0</v>
      </c>
      <c r="E4859">
        <f>'CLZ Pr'!B4859</f>
        <v>0</v>
      </c>
      <c r="F4859">
        <f>'CLZ Pr'!N4859</f>
        <v>0</v>
      </c>
      <c r="G4859">
        <f>'CLZ Pr'!X4859</f>
        <v>0</v>
      </c>
      <c r="H4859">
        <f>'CLZ Pr'!E4859</f>
        <v>0</v>
      </c>
      <c r="I4859">
        <f>'CLZ Pr'!U4859</f>
        <v>0</v>
      </c>
    </row>
    <row r="4860" spans="1:9">
      <c r="A4860" s="13" t="str">
        <f>IF('CLZ Pr'!C4860 = "", "", 'CLZ Pr'!C4860)</f>
        <v/>
      </c>
      <c r="B4860">
        <f>'CLZ Pr'!O4860</f>
        <v>0</v>
      </c>
      <c r="C4860" s="14">
        <f>'CLZ Pr'!H4860</f>
        <v>0</v>
      </c>
      <c r="D4860">
        <f>'CLZ Pr'!W4860</f>
        <v>0</v>
      </c>
      <c r="E4860">
        <f>'CLZ Pr'!B4860</f>
        <v>0</v>
      </c>
      <c r="F4860">
        <f>'CLZ Pr'!N4860</f>
        <v>0</v>
      </c>
      <c r="G4860">
        <f>'CLZ Pr'!X4860</f>
        <v>0</v>
      </c>
      <c r="H4860">
        <f>'CLZ Pr'!E4860</f>
        <v>0</v>
      </c>
      <c r="I4860">
        <f>'CLZ Pr'!U4860</f>
        <v>0</v>
      </c>
    </row>
    <row r="4861" spans="1:9">
      <c r="A4861" s="13" t="str">
        <f>IF('CLZ Pr'!C4861 = "", "", 'CLZ Pr'!C4861)</f>
        <v/>
      </c>
      <c r="B4861">
        <f>'CLZ Pr'!O4861</f>
        <v>0</v>
      </c>
      <c r="C4861" s="14">
        <f>'CLZ Pr'!H4861</f>
        <v>0</v>
      </c>
      <c r="D4861">
        <f>'CLZ Pr'!W4861</f>
        <v>0</v>
      </c>
      <c r="E4861">
        <f>'CLZ Pr'!B4861</f>
        <v>0</v>
      </c>
      <c r="F4861">
        <f>'CLZ Pr'!N4861</f>
        <v>0</v>
      </c>
      <c r="G4861">
        <f>'CLZ Pr'!X4861</f>
        <v>0</v>
      </c>
      <c r="H4861">
        <f>'CLZ Pr'!E4861</f>
        <v>0</v>
      </c>
      <c r="I4861">
        <f>'CLZ Pr'!U4861</f>
        <v>0</v>
      </c>
    </row>
    <row r="4862" spans="1:9">
      <c r="A4862" s="13" t="str">
        <f>IF('CLZ Pr'!C4862 = "", "", 'CLZ Pr'!C4862)</f>
        <v/>
      </c>
      <c r="B4862">
        <f>'CLZ Pr'!O4862</f>
        <v>0</v>
      </c>
      <c r="C4862" s="14">
        <f>'CLZ Pr'!H4862</f>
        <v>0</v>
      </c>
      <c r="D4862">
        <f>'CLZ Pr'!W4862</f>
        <v>0</v>
      </c>
      <c r="E4862">
        <f>'CLZ Pr'!B4862</f>
        <v>0</v>
      </c>
      <c r="F4862">
        <f>'CLZ Pr'!N4862</f>
        <v>0</v>
      </c>
      <c r="G4862">
        <f>'CLZ Pr'!X4862</f>
        <v>0</v>
      </c>
      <c r="H4862">
        <f>'CLZ Pr'!E4862</f>
        <v>0</v>
      </c>
      <c r="I4862">
        <f>'CLZ Pr'!U4862</f>
        <v>0</v>
      </c>
    </row>
    <row r="4863" spans="1:9">
      <c r="A4863" s="13" t="str">
        <f>IF('CLZ Pr'!C4863 = "", "", 'CLZ Pr'!C4863)</f>
        <v/>
      </c>
      <c r="B4863">
        <f>'CLZ Pr'!O4863</f>
        <v>0</v>
      </c>
      <c r="C4863" s="14">
        <f>'CLZ Pr'!H4863</f>
        <v>0</v>
      </c>
      <c r="D4863">
        <f>'CLZ Pr'!W4863</f>
        <v>0</v>
      </c>
      <c r="E4863">
        <f>'CLZ Pr'!B4863</f>
        <v>0</v>
      </c>
      <c r="F4863">
        <f>'CLZ Pr'!N4863</f>
        <v>0</v>
      </c>
      <c r="G4863">
        <f>'CLZ Pr'!X4863</f>
        <v>0</v>
      </c>
      <c r="H4863">
        <f>'CLZ Pr'!E4863</f>
        <v>0</v>
      </c>
      <c r="I4863">
        <f>'CLZ Pr'!U4863</f>
        <v>0</v>
      </c>
    </row>
    <row r="4864" spans="1:9">
      <c r="A4864" s="13" t="str">
        <f>IF('CLZ Pr'!C4864 = "", "", 'CLZ Pr'!C4864)</f>
        <v/>
      </c>
      <c r="B4864">
        <f>'CLZ Pr'!O4864</f>
        <v>0</v>
      </c>
      <c r="C4864" s="14">
        <f>'CLZ Pr'!H4864</f>
        <v>0</v>
      </c>
      <c r="D4864">
        <f>'CLZ Pr'!W4864</f>
        <v>0</v>
      </c>
      <c r="E4864">
        <f>'CLZ Pr'!B4864</f>
        <v>0</v>
      </c>
      <c r="F4864">
        <f>'CLZ Pr'!N4864</f>
        <v>0</v>
      </c>
      <c r="G4864">
        <f>'CLZ Pr'!X4864</f>
        <v>0</v>
      </c>
      <c r="H4864">
        <f>'CLZ Pr'!E4864</f>
        <v>0</v>
      </c>
      <c r="I4864">
        <f>'CLZ Pr'!U4864</f>
        <v>0</v>
      </c>
    </row>
    <row r="4865" spans="1:9">
      <c r="A4865" s="13" t="str">
        <f>IF('CLZ Pr'!C4865 = "", "", 'CLZ Pr'!C4865)</f>
        <v/>
      </c>
      <c r="B4865">
        <f>'CLZ Pr'!O4865</f>
        <v>0</v>
      </c>
      <c r="C4865" s="14">
        <f>'CLZ Pr'!H4865</f>
        <v>0</v>
      </c>
      <c r="D4865">
        <f>'CLZ Pr'!W4865</f>
        <v>0</v>
      </c>
      <c r="E4865">
        <f>'CLZ Pr'!B4865</f>
        <v>0</v>
      </c>
      <c r="F4865">
        <f>'CLZ Pr'!N4865</f>
        <v>0</v>
      </c>
      <c r="G4865">
        <f>'CLZ Pr'!X4865</f>
        <v>0</v>
      </c>
      <c r="H4865">
        <f>'CLZ Pr'!E4865</f>
        <v>0</v>
      </c>
      <c r="I4865">
        <f>'CLZ Pr'!U4865</f>
        <v>0</v>
      </c>
    </row>
    <row r="4866" spans="1:9">
      <c r="A4866" s="13" t="str">
        <f>IF('CLZ Pr'!C4866 = "", "", 'CLZ Pr'!C4866)</f>
        <v/>
      </c>
      <c r="B4866">
        <f>'CLZ Pr'!O4866</f>
        <v>0</v>
      </c>
      <c r="C4866" s="14">
        <f>'CLZ Pr'!H4866</f>
        <v>0</v>
      </c>
      <c r="D4866">
        <f>'CLZ Pr'!W4866</f>
        <v>0</v>
      </c>
      <c r="E4866">
        <f>'CLZ Pr'!B4866</f>
        <v>0</v>
      </c>
      <c r="F4866">
        <f>'CLZ Pr'!N4866</f>
        <v>0</v>
      </c>
      <c r="G4866">
        <f>'CLZ Pr'!X4866</f>
        <v>0</v>
      </c>
      <c r="H4866">
        <f>'CLZ Pr'!E4866</f>
        <v>0</v>
      </c>
      <c r="I4866">
        <f>'CLZ Pr'!U4866</f>
        <v>0</v>
      </c>
    </row>
    <row r="4867" spans="1:9">
      <c r="A4867" s="13" t="str">
        <f>IF('CLZ Pr'!C4867 = "", "", 'CLZ Pr'!C4867)</f>
        <v/>
      </c>
      <c r="B4867">
        <f>'CLZ Pr'!O4867</f>
        <v>0</v>
      </c>
      <c r="C4867" s="14">
        <f>'CLZ Pr'!H4867</f>
        <v>0</v>
      </c>
      <c r="D4867">
        <f>'CLZ Pr'!W4867</f>
        <v>0</v>
      </c>
      <c r="E4867">
        <f>'CLZ Pr'!B4867</f>
        <v>0</v>
      </c>
      <c r="F4867">
        <f>'CLZ Pr'!N4867</f>
        <v>0</v>
      </c>
      <c r="G4867">
        <f>'CLZ Pr'!X4867</f>
        <v>0</v>
      </c>
      <c r="H4867">
        <f>'CLZ Pr'!E4867</f>
        <v>0</v>
      </c>
      <c r="I4867">
        <f>'CLZ Pr'!U4867</f>
        <v>0</v>
      </c>
    </row>
    <row r="4868" spans="1:9">
      <c r="A4868" s="13" t="str">
        <f>IF('CLZ Pr'!C4868 = "", "", 'CLZ Pr'!C4868)</f>
        <v/>
      </c>
      <c r="B4868">
        <f>'CLZ Pr'!O4868</f>
        <v>0</v>
      </c>
      <c r="C4868" s="14">
        <f>'CLZ Pr'!H4868</f>
        <v>0</v>
      </c>
      <c r="D4868">
        <f>'CLZ Pr'!W4868</f>
        <v>0</v>
      </c>
      <c r="E4868">
        <f>'CLZ Pr'!B4868</f>
        <v>0</v>
      </c>
      <c r="F4868">
        <f>'CLZ Pr'!N4868</f>
        <v>0</v>
      </c>
      <c r="G4868">
        <f>'CLZ Pr'!X4868</f>
        <v>0</v>
      </c>
      <c r="H4868">
        <f>'CLZ Pr'!E4868</f>
        <v>0</v>
      </c>
      <c r="I4868">
        <f>'CLZ Pr'!U4868</f>
        <v>0</v>
      </c>
    </row>
    <row r="4869" spans="1:9">
      <c r="A4869" s="13" t="str">
        <f>IF('CLZ Pr'!C4869 = "", "", 'CLZ Pr'!C4869)</f>
        <v/>
      </c>
      <c r="B4869">
        <f>'CLZ Pr'!O4869</f>
        <v>0</v>
      </c>
      <c r="C4869" s="14">
        <f>'CLZ Pr'!H4869</f>
        <v>0</v>
      </c>
      <c r="D4869">
        <f>'CLZ Pr'!W4869</f>
        <v>0</v>
      </c>
      <c r="E4869">
        <f>'CLZ Pr'!B4869</f>
        <v>0</v>
      </c>
      <c r="F4869">
        <f>'CLZ Pr'!N4869</f>
        <v>0</v>
      </c>
      <c r="G4869">
        <f>'CLZ Pr'!X4869</f>
        <v>0</v>
      </c>
      <c r="H4869">
        <f>'CLZ Pr'!E4869</f>
        <v>0</v>
      </c>
      <c r="I4869">
        <f>'CLZ Pr'!U4869</f>
        <v>0</v>
      </c>
    </row>
    <row r="4870" spans="1:9">
      <c r="A4870" s="13" t="str">
        <f>IF('CLZ Pr'!C4870 = "", "", 'CLZ Pr'!C4870)</f>
        <v/>
      </c>
      <c r="B4870">
        <f>'CLZ Pr'!O4870</f>
        <v>0</v>
      </c>
      <c r="C4870" s="14">
        <f>'CLZ Pr'!H4870</f>
        <v>0</v>
      </c>
      <c r="D4870">
        <f>'CLZ Pr'!W4870</f>
        <v>0</v>
      </c>
      <c r="E4870">
        <f>'CLZ Pr'!B4870</f>
        <v>0</v>
      </c>
      <c r="F4870">
        <f>'CLZ Pr'!N4870</f>
        <v>0</v>
      </c>
      <c r="G4870">
        <f>'CLZ Pr'!X4870</f>
        <v>0</v>
      </c>
      <c r="H4870">
        <f>'CLZ Pr'!E4870</f>
        <v>0</v>
      </c>
      <c r="I4870">
        <f>'CLZ Pr'!U4870</f>
        <v>0</v>
      </c>
    </row>
    <row r="4871" spans="1:9">
      <c r="A4871" s="13" t="str">
        <f>IF('CLZ Pr'!C4871 = "", "", 'CLZ Pr'!C4871)</f>
        <v/>
      </c>
      <c r="B4871">
        <f>'CLZ Pr'!O4871</f>
        <v>0</v>
      </c>
      <c r="C4871" s="14">
        <f>'CLZ Pr'!H4871</f>
        <v>0</v>
      </c>
      <c r="D4871">
        <f>'CLZ Pr'!W4871</f>
        <v>0</v>
      </c>
      <c r="E4871">
        <f>'CLZ Pr'!B4871</f>
        <v>0</v>
      </c>
      <c r="F4871">
        <f>'CLZ Pr'!N4871</f>
        <v>0</v>
      </c>
      <c r="G4871">
        <f>'CLZ Pr'!X4871</f>
        <v>0</v>
      </c>
      <c r="H4871">
        <f>'CLZ Pr'!E4871</f>
        <v>0</v>
      </c>
      <c r="I4871">
        <f>'CLZ Pr'!U4871</f>
        <v>0</v>
      </c>
    </row>
    <row r="4872" spans="1:9">
      <c r="A4872" s="13" t="str">
        <f>IF('CLZ Pr'!C4872 = "", "", 'CLZ Pr'!C4872)</f>
        <v/>
      </c>
      <c r="B4872">
        <f>'CLZ Pr'!O4872</f>
        <v>0</v>
      </c>
      <c r="C4872" s="14">
        <f>'CLZ Pr'!H4872</f>
        <v>0</v>
      </c>
      <c r="D4872">
        <f>'CLZ Pr'!W4872</f>
        <v>0</v>
      </c>
      <c r="E4872">
        <f>'CLZ Pr'!B4872</f>
        <v>0</v>
      </c>
      <c r="F4872">
        <f>'CLZ Pr'!N4872</f>
        <v>0</v>
      </c>
      <c r="G4872">
        <f>'CLZ Pr'!X4872</f>
        <v>0</v>
      </c>
      <c r="H4872">
        <f>'CLZ Pr'!E4872</f>
        <v>0</v>
      </c>
      <c r="I4872">
        <f>'CLZ Pr'!U4872</f>
        <v>0</v>
      </c>
    </row>
    <row r="4873" spans="1:9">
      <c r="A4873" s="13" t="str">
        <f>IF('CLZ Pr'!C4873 = "", "", 'CLZ Pr'!C4873)</f>
        <v/>
      </c>
      <c r="B4873">
        <f>'CLZ Pr'!O4873</f>
        <v>0</v>
      </c>
      <c r="C4873" s="14">
        <f>'CLZ Pr'!H4873</f>
        <v>0</v>
      </c>
      <c r="D4873">
        <f>'CLZ Pr'!W4873</f>
        <v>0</v>
      </c>
      <c r="E4873">
        <f>'CLZ Pr'!B4873</f>
        <v>0</v>
      </c>
      <c r="F4873">
        <f>'CLZ Pr'!N4873</f>
        <v>0</v>
      </c>
      <c r="G4873">
        <f>'CLZ Pr'!X4873</f>
        <v>0</v>
      </c>
      <c r="H4873">
        <f>'CLZ Pr'!E4873</f>
        <v>0</v>
      </c>
      <c r="I4873">
        <f>'CLZ Pr'!U4873</f>
        <v>0</v>
      </c>
    </row>
    <row r="4874" spans="1:9">
      <c r="A4874" s="13" t="str">
        <f>IF('CLZ Pr'!C4874 = "", "", 'CLZ Pr'!C4874)</f>
        <v/>
      </c>
      <c r="B4874">
        <f>'CLZ Pr'!O4874</f>
        <v>0</v>
      </c>
      <c r="C4874" s="14">
        <f>'CLZ Pr'!H4874</f>
        <v>0</v>
      </c>
      <c r="D4874">
        <f>'CLZ Pr'!W4874</f>
        <v>0</v>
      </c>
      <c r="E4874">
        <f>'CLZ Pr'!B4874</f>
        <v>0</v>
      </c>
      <c r="F4874">
        <f>'CLZ Pr'!N4874</f>
        <v>0</v>
      </c>
      <c r="G4874">
        <f>'CLZ Pr'!X4874</f>
        <v>0</v>
      </c>
      <c r="H4874">
        <f>'CLZ Pr'!E4874</f>
        <v>0</v>
      </c>
      <c r="I4874">
        <f>'CLZ Pr'!U4874</f>
        <v>0</v>
      </c>
    </row>
    <row r="4875" spans="1:9">
      <c r="A4875" s="13" t="str">
        <f>IF('CLZ Pr'!C4875 = "", "", 'CLZ Pr'!C4875)</f>
        <v/>
      </c>
      <c r="B4875">
        <f>'CLZ Pr'!O4875</f>
        <v>0</v>
      </c>
      <c r="C4875" s="14">
        <f>'CLZ Pr'!H4875</f>
        <v>0</v>
      </c>
      <c r="D4875">
        <f>'CLZ Pr'!W4875</f>
        <v>0</v>
      </c>
      <c r="E4875">
        <f>'CLZ Pr'!B4875</f>
        <v>0</v>
      </c>
      <c r="F4875">
        <f>'CLZ Pr'!N4875</f>
        <v>0</v>
      </c>
      <c r="G4875">
        <f>'CLZ Pr'!X4875</f>
        <v>0</v>
      </c>
      <c r="H4875">
        <f>'CLZ Pr'!E4875</f>
        <v>0</v>
      </c>
      <c r="I4875">
        <f>'CLZ Pr'!U4875</f>
        <v>0</v>
      </c>
    </row>
    <row r="4876" spans="1:9">
      <c r="A4876" s="13" t="str">
        <f>IF('CLZ Pr'!C4876 = "", "", 'CLZ Pr'!C4876)</f>
        <v/>
      </c>
      <c r="B4876">
        <f>'CLZ Pr'!O4876</f>
        <v>0</v>
      </c>
      <c r="C4876" s="14">
        <f>'CLZ Pr'!H4876</f>
        <v>0</v>
      </c>
      <c r="D4876">
        <f>'CLZ Pr'!W4876</f>
        <v>0</v>
      </c>
      <c r="E4876">
        <f>'CLZ Pr'!B4876</f>
        <v>0</v>
      </c>
      <c r="F4876">
        <f>'CLZ Pr'!N4876</f>
        <v>0</v>
      </c>
      <c r="G4876">
        <f>'CLZ Pr'!X4876</f>
        <v>0</v>
      </c>
      <c r="H4876">
        <f>'CLZ Pr'!E4876</f>
        <v>0</v>
      </c>
      <c r="I4876">
        <f>'CLZ Pr'!U4876</f>
        <v>0</v>
      </c>
    </row>
    <row r="4877" spans="1:9">
      <c r="A4877" s="13" t="str">
        <f>IF('CLZ Pr'!C4877 = "", "", 'CLZ Pr'!C4877)</f>
        <v/>
      </c>
      <c r="B4877">
        <f>'CLZ Pr'!O4877</f>
        <v>0</v>
      </c>
      <c r="C4877" s="14">
        <f>'CLZ Pr'!H4877</f>
        <v>0</v>
      </c>
      <c r="D4877">
        <f>'CLZ Pr'!W4877</f>
        <v>0</v>
      </c>
      <c r="E4877">
        <f>'CLZ Pr'!B4877</f>
        <v>0</v>
      </c>
      <c r="F4877">
        <f>'CLZ Pr'!N4877</f>
        <v>0</v>
      </c>
      <c r="G4877">
        <f>'CLZ Pr'!X4877</f>
        <v>0</v>
      </c>
      <c r="H4877">
        <f>'CLZ Pr'!E4877</f>
        <v>0</v>
      </c>
      <c r="I4877">
        <f>'CLZ Pr'!U4877</f>
        <v>0</v>
      </c>
    </row>
    <row r="4878" spans="1:9">
      <c r="A4878" s="13" t="str">
        <f>IF('CLZ Pr'!C4878 = "", "", 'CLZ Pr'!C4878)</f>
        <v/>
      </c>
      <c r="B4878">
        <f>'CLZ Pr'!O4878</f>
        <v>0</v>
      </c>
      <c r="C4878" s="14">
        <f>'CLZ Pr'!H4878</f>
        <v>0</v>
      </c>
      <c r="D4878">
        <f>'CLZ Pr'!W4878</f>
        <v>0</v>
      </c>
      <c r="E4878">
        <f>'CLZ Pr'!B4878</f>
        <v>0</v>
      </c>
      <c r="F4878">
        <f>'CLZ Pr'!N4878</f>
        <v>0</v>
      </c>
      <c r="G4878">
        <f>'CLZ Pr'!X4878</f>
        <v>0</v>
      </c>
      <c r="H4878">
        <f>'CLZ Pr'!E4878</f>
        <v>0</v>
      </c>
      <c r="I4878">
        <f>'CLZ Pr'!U4878</f>
        <v>0</v>
      </c>
    </row>
    <row r="4879" spans="1:9">
      <c r="A4879" s="13" t="str">
        <f>IF('CLZ Pr'!C4879 = "", "", 'CLZ Pr'!C4879)</f>
        <v/>
      </c>
      <c r="B4879">
        <f>'CLZ Pr'!O4879</f>
        <v>0</v>
      </c>
      <c r="C4879" s="14">
        <f>'CLZ Pr'!H4879</f>
        <v>0</v>
      </c>
      <c r="D4879">
        <f>'CLZ Pr'!W4879</f>
        <v>0</v>
      </c>
      <c r="E4879">
        <f>'CLZ Pr'!B4879</f>
        <v>0</v>
      </c>
      <c r="F4879">
        <f>'CLZ Pr'!N4879</f>
        <v>0</v>
      </c>
      <c r="G4879">
        <f>'CLZ Pr'!X4879</f>
        <v>0</v>
      </c>
      <c r="H4879">
        <f>'CLZ Pr'!E4879</f>
        <v>0</v>
      </c>
      <c r="I4879">
        <f>'CLZ Pr'!U4879</f>
        <v>0</v>
      </c>
    </row>
    <row r="4880" spans="1:9">
      <c r="A4880" s="13" t="str">
        <f>IF('CLZ Pr'!C4880 = "", "", 'CLZ Pr'!C4880)</f>
        <v/>
      </c>
      <c r="B4880">
        <f>'CLZ Pr'!O4880</f>
        <v>0</v>
      </c>
      <c r="C4880" s="14">
        <f>'CLZ Pr'!H4880</f>
        <v>0</v>
      </c>
      <c r="D4880">
        <f>'CLZ Pr'!W4880</f>
        <v>0</v>
      </c>
      <c r="E4880">
        <f>'CLZ Pr'!B4880</f>
        <v>0</v>
      </c>
      <c r="F4880">
        <f>'CLZ Pr'!N4880</f>
        <v>0</v>
      </c>
      <c r="G4880">
        <f>'CLZ Pr'!X4880</f>
        <v>0</v>
      </c>
      <c r="H4880">
        <f>'CLZ Pr'!E4880</f>
        <v>0</v>
      </c>
      <c r="I4880">
        <f>'CLZ Pr'!U4880</f>
        <v>0</v>
      </c>
    </row>
    <row r="4881" spans="1:9">
      <c r="A4881" s="13" t="str">
        <f>IF('CLZ Pr'!C4881 = "", "", 'CLZ Pr'!C4881)</f>
        <v/>
      </c>
      <c r="B4881">
        <f>'CLZ Pr'!O4881</f>
        <v>0</v>
      </c>
      <c r="C4881" s="14">
        <f>'CLZ Pr'!H4881</f>
        <v>0</v>
      </c>
      <c r="D4881">
        <f>'CLZ Pr'!W4881</f>
        <v>0</v>
      </c>
      <c r="E4881">
        <f>'CLZ Pr'!B4881</f>
        <v>0</v>
      </c>
      <c r="F4881">
        <f>'CLZ Pr'!N4881</f>
        <v>0</v>
      </c>
      <c r="G4881">
        <f>'CLZ Pr'!X4881</f>
        <v>0</v>
      </c>
      <c r="H4881">
        <f>'CLZ Pr'!E4881</f>
        <v>0</v>
      </c>
      <c r="I4881">
        <f>'CLZ Pr'!U4881</f>
        <v>0</v>
      </c>
    </row>
    <row r="4882" spans="1:9">
      <c r="A4882" s="13" t="str">
        <f>IF('CLZ Pr'!C4882 = "", "", 'CLZ Pr'!C4882)</f>
        <v/>
      </c>
      <c r="B4882">
        <f>'CLZ Pr'!O4882</f>
        <v>0</v>
      </c>
      <c r="C4882" s="14">
        <f>'CLZ Pr'!H4882</f>
        <v>0</v>
      </c>
      <c r="D4882">
        <f>'CLZ Pr'!W4882</f>
        <v>0</v>
      </c>
      <c r="E4882">
        <f>'CLZ Pr'!B4882</f>
        <v>0</v>
      </c>
      <c r="F4882">
        <f>'CLZ Pr'!N4882</f>
        <v>0</v>
      </c>
      <c r="G4882">
        <f>'CLZ Pr'!X4882</f>
        <v>0</v>
      </c>
      <c r="H4882">
        <f>'CLZ Pr'!E4882</f>
        <v>0</v>
      </c>
      <c r="I4882">
        <f>'CLZ Pr'!U4882</f>
        <v>0</v>
      </c>
    </row>
    <row r="4883" spans="1:9">
      <c r="A4883" s="13" t="str">
        <f>IF('CLZ Pr'!C4883 = "", "", 'CLZ Pr'!C4883)</f>
        <v/>
      </c>
      <c r="B4883">
        <f>'CLZ Pr'!O4883</f>
        <v>0</v>
      </c>
      <c r="C4883" s="14">
        <f>'CLZ Pr'!H4883</f>
        <v>0</v>
      </c>
      <c r="D4883">
        <f>'CLZ Pr'!W4883</f>
        <v>0</v>
      </c>
      <c r="E4883">
        <f>'CLZ Pr'!B4883</f>
        <v>0</v>
      </c>
      <c r="F4883">
        <f>'CLZ Pr'!N4883</f>
        <v>0</v>
      </c>
      <c r="G4883">
        <f>'CLZ Pr'!X4883</f>
        <v>0</v>
      </c>
      <c r="H4883">
        <f>'CLZ Pr'!E4883</f>
        <v>0</v>
      </c>
      <c r="I4883">
        <f>'CLZ Pr'!U4883</f>
        <v>0</v>
      </c>
    </row>
    <row r="4884" spans="1:9">
      <c r="A4884" s="13" t="str">
        <f>IF('CLZ Pr'!C4884 = "", "", 'CLZ Pr'!C4884)</f>
        <v/>
      </c>
      <c r="B4884">
        <f>'CLZ Pr'!O4884</f>
        <v>0</v>
      </c>
      <c r="C4884" s="14">
        <f>'CLZ Pr'!H4884</f>
        <v>0</v>
      </c>
      <c r="D4884">
        <f>'CLZ Pr'!W4884</f>
        <v>0</v>
      </c>
      <c r="E4884">
        <f>'CLZ Pr'!B4884</f>
        <v>0</v>
      </c>
      <c r="F4884">
        <f>'CLZ Pr'!N4884</f>
        <v>0</v>
      </c>
      <c r="G4884">
        <f>'CLZ Pr'!X4884</f>
        <v>0</v>
      </c>
      <c r="H4884">
        <f>'CLZ Pr'!E4884</f>
        <v>0</v>
      </c>
      <c r="I4884">
        <f>'CLZ Pr'!U4884</f>
        <v>0</v>
      </c>
    </row>
    <row r="4885" spans="1:9">
      <c r="A4885" s="13" t="str">
        <f>IF('CLZ Pr'!C4885 = "", "", 'CLZ Pr'!C4885)</f>
        <v/>
      </c>
      <c r="B4885">
        <f>'CLZ Pr'!O4885</f>
        <v>0</v>
      </c>
      <c r="C4885" s="14">
        <f>'CLZ Pr'!H4885</f>
        <v>0</v>
      </c>
      <c r="D4885">
        <f>'CLZ Pr'!W4885</f>
        <v>0</v>
      </c>
      <c r="E4885">
        <f>'CLZ Pr'!B4885</f>
        <v>0</v>
      </c>
      <c r="F4885">
        <f>'CLZ Pr'!N4885</f>
        <v>0</v>
      </c>
      <c r="G4885">
        <f>'CLZ Pr'!X4885</f>
        <v>0</v>
      </c>
      <c r="H4885">
        <f>'CLZ Pr'!E4885</f>
        <v>0</v>
      </c>
      <c r="I4885">
        <f>'CLZ Pr'!U4885</f>
        <v>0</v>
      </c>
    </row>
    <row r="4886" spans="1:9">
      <c r="A4886" s="13" t="str">
        <f>IF('CLZ Pr'!C4886 = "", "", 'CLZ Pr'!C4886)</f>
        <v/>
      </c>
      <c r="B4886">
        <f>'CLZ Pr'!O4886</f>
        <v>0</v>
      </c>
      <c r="C4886" s="14">
        <f>'CLZ Pr'!H4886</f>
        <v>0</v>
      </c>
      <c r="D4886">
        <f>'CLZ Pr'!W4886</f>
        <v>0</v>
      </c>
      <c r="E4886">
        <f>'CLZ Pr'!B4886</f>
        <v>0</v>
      </c>
      <c r="F4886">
        <f>'CLZ Pr'!N4886</f>
        <v>0</v>
      </c>
      <c r="G4886">
        <f>'CLZ Pr'!X4886</f>
        <v>0</v>
      </c>
      <c r="H4886">
        <f>'CLZ Pr'!E4886</f>
        <v>0</v>
      </c>
      <c r="I4886">
        <f>'CLZ Pr'!U4886</f>
        <v>0</v>
      </c>
    </row>
    <row r="4887" spans="1:9">
      <c r="A4887" s="13" t="str">
        <f>IF('CLZ Pr'!C4887 = "", "", 'CLZ Pr'!C4887)</f>
        <v/>
      </c>
      <c r="B4887">
        <f>'CLZ Pr'!O4887</f>
        <v>0</v>
      </c>
      <c r="C4887" s="14">
        <f>'CLZ Pr'!H4887</f>
        <v>0</v>
      </c>
      <c r="D4887">
        <f>'CLZ Pr'!W4887</f>
        <v>0</v>
      </c>
      <c r="E4887">
        <f>'CLZ Pr'!B4887</f>
        <v>0</v>
      </c>
      <c r="F4887">
        <f>'CLZ Pr'!N4887</f>
        <v>0</v>
      </c>
      <c r="G4887">
        <f>'CLZ Pr'!X4887</f>
        <v>0</v>
      </c>
      <c r="H4887">
        <f>'CLZ Pr'!E4887</f>
        <v>0</v>
      </c>
      <c r="I4887">
        <f>'CLZ Pr'!U4887</f>
        <v>0</v>
      </c>
    </row>
    <row r="4888" spans="1:9">
      <c r="A4888" s="13" t="str">
        <f>IF('CLZ Pr'!C4888 = "", "", 'CLZ Pr'!C4888)</f>
        <v/>
      </c>
      <c r="B4888">
        <f>'CLZ Pr'!O4888</f>
        <v>0</v>
      </c>
      <c r="C4888" s="14">
        <f>'CLZ Pr'!H4888</f>
        <v>0</v>
      </c>
      <c r="D4888">
        <f>'CLZ Pr'!W4888</f>
        <v>0</v>
      </c>
      <c r="E4888">
        <f>'CLZ Pr'!B4888</f>
        <v>0</v>
      </c>
      <c r="F4888">
        <f>'CLZ Pr'!N4888</f>
        <v>0</v>
      </c>
      <c r="G4888">
        <f>'CLZ Pr'!X4888</f>
        <v>0</v>
      </c>
      <c r="H4888">
        <f>'CLZ Pr'!E4888</f>
        <v>0</v>
      </c>
      <c r="I4888">
        <f>'CLZ Pr'!U4888</f>
        <v>0</v>
      </c>
    </row>
    <row r="4889" spans="1:9">
      <c r="A4889" s="13" t="str">
        <f>IF('CLZ Pr'!C4889 = "", "", 'CLZ Pr'!C4889)</f>
        <v/>
      </c>
      <c r="B4889">
        <f>'CLZ Pr'!O4889</f>
        <v>0</v>
      </c>
      <c r="C4889" s="14">
        <f>'CLZ Pr'!H4889</f>
        <v>0</v>
      </c>
      <c r="D4889">
        <f>'CLZ Pr'!W4889</f>
        <v>0</v>
      </c>
      <c r="E4889">
        <f>'CLZ Pr'!B4889</f>
        <v>0</v>
      </c>
      <c r="F4889">
        <f>'CLZ Pr'!N4889</f>
        <v>0</v>
      </c>
      <c r="G4889">
        <f>'CLZ Pr'!X4889</f>
        <v>0</v>
      </c>
      <c r="H4889">
        <f>'CLZ Pr'!E4889</f>
        <v>0</v>
      </c>
      <c r="I4889">
        <f>'CLZ Pr'!U4889</f>
        <v>0</v>
      </c>
    </row>
    <row r="4890" spans="1:9">
      <c r="A4890" s="13" t="str">
        <f>IF('CLZ Pr'!C4890 = "", "", 'CLZ Pr'!C4890)</f>
        <v/>
      </c>
      <c r="B4890">
        <f>'CLZ Pr'!O4890</f>
        <v>0</v>
      </c>
      <c r="C4890" s="14">
        <f>'CLZ Pr'!H4890</f>
        <v>0</v>
      </c>
      <c r="D4890">
        <f>'CLZ Pr'!W4890</f>
        <v>0</v>
      </c>
      <c r="E4890">
        <f>'CLZ Pr'!B4890</f>
        <v>0</v>
      </c>
      <c r="F4890">
        <f>'CLZ Pr'!N4890</f>
        <v>0</v>
      </c>
      <c r="G4890">
        <f>'CLZ Pr'!X4890</f>
        <v>0</v>
      </c>
      <c r="H4890">
        <f>'CLZ Pr'!E4890</f>
        <v>0</v>
      </c>
      <c r="I4890">
        <f>'CLZ Pr'!U4890</f>
        <v>0</v>
      </c>
    </row>
    <row r="4891" spans="1:9">
      <c r="A4891" s="13" t="str">
        <f>IF('CLZ Pr'!C4891 = "", "", 'CLZ Pr'!C4891)</f>
        <v/>
      </c>
      <c r="B4891">
        <f>'CLZ Pr'!O4891</f>
        <v>0</v>
      </c>
      <c r="C4891" s="14">
        <f>'CLZ Pr'!H4891</f>
        <v>0</v>
      </c>
      <c r="D4891">
        <f>'CLZ Pr'!W4891</f>
        <v>0</v>
      </c>
      <c r="E4891">
        <f>'CLZ Pr'!B4891</f>
        <v>0</v>
      </c>
      <c r="F4891">
        <f>'CLZ Pr'!N4891</f>
        <v>0</v>
      </c>
      <c r="G4891">
        <f>'CLZ Pr'!X4891</f>
        <v>0</v>
      </c>
      <c r="H4891">
        <f>'CLZ Pr'!E4891</f>
        <v>0</v>
      </c>
      <c r="I4891">
        <f>'CLZ Pr'!U4891</f>
        <v>0</v>
      </c>
    </row>
    <row r="4892" spans="1:9">
      <c r="A4892" s="13" t="str">
        <f>IF('CLZ Pr'!C4892 = "", "", 'CLZ Pr'!C4892)</f>
        <v/>
      </c>
      <c r="B4892">
        <f>'CLZ Pr'!O4892</f>
        <v>0</v>
      </c>
      <c r="C4892" s="14">
        <f>'CLZ Pr'!H4892</f>
        <v>0</v>
      </c>
      <c r="D4892">
        <f>'CLZ Pr'!W4892</f>
        <v>0</v>
      </c>
      <c r="E4892">
        <f>'CLZ Pr'!B4892</f>
        <v>0</v>
      </c>
      <c r="F4892">
        <f>'CLZ Pr'!N4892</f>
        <v>0</v>
      </c>
      <c r="G4892">
        <f>'CLZ Pr'!X4892</f>
        <v>0</v>
      </c>
      <c r="H4892">
        <f>'CLZ Pr'!E4892</f>
        <v>0</v>
      </c>
      <c r="I4892">
        <f>'CLZ Pr'!U4892</f>
        <v>0</v>
      </c>
    </row>
    <row r="4893" spans="1:9">
      <c r="A4893" s="13" t="str">
        <f>IF('CLZ Pr'!C4893 = "", "", 'CLZ Pr'!C4893)</f>
        <v/>
      </c>
      <c r="B4893">
        <f>'CLZ Pr'!O4893</f>
        <v>0</v>
      </c>
      <c r="C4893" s="14">
        <f>'CLZ Pr'!H4893</f>
        <v>0</v>
      </c>
      <c r="D4893">
        <f>'CLZ Pr'!W4893</f>
        <v>0</v>
      </c>
      <c r="E4893">
        <f>'CLZ Pr'!B4893</f>
        <v>0</v>
      </c>
      <c r="F4893">
        <f>'CLZ Pr'!N4893</f>
        <v>0</v>
      </c>
      <c r="G4893">
        <f>'CLZ Pr'!X4893</f>
        <v>0</v>
      </c>
      <c r="H4893">
        <f>'CLZ Pr'!E4893</f>
        <v>0</v>
      </c>
      <c r="I4893">
        <f>'CLZ Pr'!U4893</f>
        <v>0</v>
      </c>
    </row>
    <row r="4894" spans="1:9">
      <c r="A4894" s="13" t="str">
        <f>IF('CLZ Pr'!C4894 = "", "", 'CLZ Pr'!C4894)</f>
        <v/>
      </c>
      <c r="B4894">
        <f>'CLZ Pr'!O4894</f>
        <v>0</v>
      </c>
      <c r="C4894" s="14">
        <f>'CLZ Pr'!H4894</f>
        <v>0</v>
      </c>
      <c r="D4894">
        <f>'CLZ Pr'!W4894</f>
        <v>0</v>
      </c>
      <c r="E4894">
        <f>'CLZ Pr'!B4894</f>
        <v>0</v>
      </c>
      <c r="F4894">
        <f>'CLZ Pr'!N4894</f>
        <v>0</v>
      </c>
      <c r="G4894">
        <f>'CLZ Pr'!X4894</f>
        <v>0</v>
      </c>
      <c r="H4894">
        <f>'CLZ Pr'!E4894</f>
        <v>0</v>
      </c>
      <c r="I4894">
        <f>'CLZ Pr'!U4894</f>
        <v>0</v>
      </c>
    </row>
    <row r="4895" spans="1:9">
      <c r="A4895" s="13" t="str">
        <f>IF('CLZ Pr'!C4895 = "", "", 'CLZ Pr'!C4895)</f>
        <v/>
      </c>
      <c r="B4895">
        <f>'CLZ Pr'!O4895</f>
        <v>0</v>
      </c>
      <c r="C4895" s="14">
        <f>'CLZ Pr'!H4895</f>
        <v>0</v>
      </c>
      <c r="D4895">
        <f>'CLZ Pr'!W4895</f>
        <v>0</v>
      </c>
      <c r="E4895">
        <f>'CLZ Pr'!B4895</f>
        <v>0</v>
      </c>
      <c r="F4895">
        <f>'CLZ Pr'!N4895</f>
        <v>0</v>
      </c>
      <c r="G4895">
        <f>'CLZ Pr'!X4895</f>
        <v>0</v>
      </c>
      <c r="H4895">
        <f>'CLZ Pr'!E4895</f>
        <v>0</v>
      </c>
      <c r="I4895">
        <f>'CLZ Pr'!U4895</f>
        <v>0</v>
      </c>
    </row>
    <row r="4896" spans="1:9">
      <c r="A4896" s="13" t="str">
        <f>IF('CLZ Pr'!C4896 = "", "", 'CLZ Pr'!C4896)</f>
        <v/>
      </c>
      <c r="B4896">
        <f>'CLZ Pr'!O4896</f>
        <v>0</v>
      </c>
      <c r="C4896" s="14">
        <f>'CLZ Pr'!H4896</f>
        <v>0</v>
      </c>
      <c r="D4896">
        <f>'CLZ Pr'!W4896</f>
        <v>0</v>
      </c>
      <c r="E4896">
        <f>'CLZ Pr'!B4896</f>
        <v>0</v>
      </c>
      <c r="F4896">
        <f>'CLZ Pr'!N4896</f>
        <v>0</v>
      </c>
      <c r="G4896">
        <f>'CLZ Pr'!X4896</f>
        <v>0</v>
      </c>
      <c r="H4896">
        <f>'CLZ Pr'!E4896</f>
        <v>0</v>
      </c>
      <c r="I4896">
        <f>'CLZ Pr'!U4896</f>
        <v>0</v>
      </c>
    </row>
    <row r="4897" spans="1:9">
      <c r="A4897" s="13" t="str">
        <f>IF('CLZ Pr'!C4897 = "", "", 'CLZ Pr'!C4897)</f>
        <v/>
      </c>
      <c r="B4897">
        <f>'CLZ Pr'!O4897</f>
        <v>0</v>
      </c>
      <c r="C4897" s="14">
        <f>'CLZ Pr'!H4897</f>
        <v>0</v>
      </c>
      <c r="D4897">
        <f>'CLZ Pr'!W4897</f>
        <v>0</v>
      </c>
      <c r="E4897">
        <f>'CLZ Pr'!B4897</f>
        <v>0</v>
      </c>
      <c r="F4897">
        <f>'CLZ Pr'!N4897</f>
        <v>0</v>
      </c>
      <c r="G4897">
        <f>'CLZ Pr'!X4897</f>
        <v>0</v>
      </c>
      <c r="H4897">
        <f>'CLZ Pr'!E4897</f>
        <v>0</v>
      </c>
      <c r="I4897">
        <f>'CLZ Pr'!U4897</f>
        <v>0</v>
      </c>
    </row>
    <row r="4898" spans="1:9">
      <c r="A4898" s="13" t="str">
        <f>IF('CLZ Pr'!C4898 = "", "", 'CLZ Pr'!C4898)</f>
        <v/>
      </c>
      <c r="B4898">
        <f>'CLZ Pr'!O4898</f>
        <v>0</v>
      </c>
      <c r="C4898" s="14">
        <f>'CLZ Pr'!H4898</f>
        <v>0</v>
      </c>
      <c r="D4898">
        <f>'CLZ Pr'!W4898</f>
        <v>0</v>
      </c>
      <c r="E4898">
        <f>'CLZ Pr'!B4898</f>
        <v>0</v>
      </c>
      <c r="F4898">
        <f>'CLZ Pr'!N4898</f>
        <v>0</v>
      </c>
      <c r="G4898">
        <f>'CLZ Pr'!X4898</f>
        <v>0</v>
      </c>
      <c r="H4898">
        <f>'CLZ Pr'!E4898</f>
        <v>0</v>
      </c>
      <c r="I4898">
        <f>'CLZ Pr'!U4898</f>
        <v>0</v>
      </c>
    </row>
    <row r="4899" spans="1:9">
      <c r="A4899" s="13" t="str">
        <f>IF('CLZ Pr'!C4899 = "", "", 'CLZ Pr'!C4899)</f>
        <v/>
      </c>
      <c r="B4899">
        <f>'CLZ Pr'!O4899</f>
        <v>0</v>
      </c>
      <c r="C4899" s="14">
        <f>'CLZ Pr'!H4899</f>
        <v>0</v>
      </c>
      <c r="D4899">
        <f>'CLZ Pr'!W4899</f>
        <v>0</v>
      </c>
      <c r="E4899">
        <f>'CLZ Pr'!B4899</f>
        <v>0</v>
      </c>
      <c r="F4899">
        <f>'CLZ Pr'!N4899</f>
        <v>0</v>
      </c>
      <c r="G4899">
        <f>'CLZ Pr'!X4899</f>
        <v>0</v>
      </c>
      <c r="H4899">
        <f>'CLZ Pr'!E4899</f>
        <v>0</v>
      </c>
      <c r="I4899">
        <f>'CLZ Pr'!U4899</f>
        <v>0</v>
      </c>
    </row>
    <row r="4900" spans="1:9">
      <c r="A4900" s="13" t="str">
        <f>IF('CLZ Pr'!C4900 = "", "", 'CLZ Pr'!C4900)</f>
        <v/>
      </c>
      <c r="B4900">
        <f>'CLZ Pr'!O4900</f>
        <v>0</v>
      </c>
      <c r="C4900" s="14">
        <f>'CLZ Pr'!H4900</f>
        <v>0</v>
      </c>
      <c r="D4900">
        <f>'CLZ Pr'!W4900</f>
        <v>0</v>
      </c>
      <c r="E4900">
        <f>'CLZ Pr'!B4900</f>
        <v>0</v>
      </c>
      <c r="F4900">
        <f>'CLZ Pr'!N4900</f>
        <v>0</v>
      </c>
      <c r="G4900">
        <f>'CLZ Pr'!X4900</f>
        <v>0</v>
      </c>
      <c r="H4900">
        <f>'CLZ Pr'!E4900</f>
        <v>0</v>
      </c>
      <c r="I4900">
        <f>'CLZ Pr'!U4900</f>
        <v>0</v>
      </c>
    </row>
    <row r="4901" spans="1:9">
      <c r="A4901" s="13" t="str">
        <f>IF('CLZ Pr'!C4901 = "", "", 'CLZ Pr'!C4901)</f>
        <v/>
      </c>
      <c r="B4901">
        <f>'CLZ Pr'!O4901</f>
        <v>0</v>
      </c>
      <c r="C4901" s="14">
        <f>'CLZ Pr'!H4901</f>
        <v>0</v>
      </c>
      <c r="D4901">
        <f>'CLZ Pr'!W4901</f>
        <v>0</v>
      </c>
      <c r="E4901">
        <f>'CLZ Pr'!B4901</f>
        <v>0</v>
      </c>
      <c r="F4901">
        <f>'CLZ Pr'!N4901</f>
        <v>0</v>
      </c>
      <c r="G4901">
        <f>'CLZ Pr'!X4901</f>
        <v>0</v>
      </c>
      <c r="H4901">
        <f>'CLZ Pr'!E4901</f>
        <v>0</v>
      </c>
      <c r="I4901">
        <f>'CLZ Pr'!U4901</f>
        <v>0</v>
      </c>
    </row>
    <row r="4902" spans="1:9">
      <c r="A4902" s="13" t="str">
        <f>IF('CLZ Pr'!C4902 = "", "", 'CLZ Pr'!C4902)</f>
        <v/>
      </c>
      <c r="B4902">
        <f>'CLZ Pr'!O4902</f>
        <v>0</v>
      </c>
      <c r="C4902" s="14">
        <f>'CLZ Pr'!H4902</f>
        <v>0</v>
      </c>
      <c r="D4902">
        <f>'CLZ Pr'!W4902</f>
        <v>0</v>
      </c>
      <c r="E4902">
        <f>'CLZ Pr'!B4902</f>
        <v>0</v>
      </c>
      <c r="F4902">
        <f>'CLZ Pr'!N4902</f>
        <v>0</v>
      </c>
      <c r="G4902">
        <f>'CLZ Pr'!X4902</f>
        <v>0</v>
      </c>
      <c r="H4902">
        <f>'CLZ Pr'!E4902</f>
        <v>0</v>
      </c>
      <c r="I4902">
        <f>'CLZ Pr'!U4902</f>
        <v>0</v>
      </c>
    </row>
    <row r="4903" spans="1:9">
      <c r="A4903" s="13" t="str">
        <f>IF('CLZ Pr'!C4903 = "", "", 'CLZ Pr'!C4903)</f>
        <v/>
      </c>
      <c r="B4903">
        <f>'CLZ Pr'!O4903</f>
        <v>0</v>
      </c>
      <c r="C4903" s="14">
        <f>'CLZ Pr'!H4903</f>
        <v>0</v>
      </c>
      <c r="D4903">
        <f>'CLZ Pr'!W4903</f>
        <v>0</v>
      </c>
      <c r="E4903">
        <f>'CLZ Pr'!B4903</f>
        <v>0</v>
      </c>
      <c r="F4903">
        <f>'CLZ Pr'!N4903</f>
        <v>0</v>
      </c>
      <c r="G4903">
        <f>'CLZ Pr'!X4903</f>
        <v>0</v>
      </c>
      <c r="H4903">
        <f>'CLZ Pr'!E4903</f>
        <v>0</v>
      </c>
      <c r="I4903">
        <f>'CLZ Pr'!U4903</f>
        <v>0</v>
      </c>
    </row>
    <row r="4904" spans="1:9">
      <c r="A4904" s="13" t="str">
        <f>IF('CLZ Pr'!C4904 = "", "", 'CLZ Pr'!C4904)</f>
        <v/>
      </c>
      <c r="B4904">
        <f>'CLZ Pr'!O4904</f>
        <v>0</v>
      </c>
      <c r="C4904" s="14">
        <f>'CLZ Pr'!H4904</f>
        <v>0</v>
      </c>
      <c r="D4904">
        <f>'CLZ Pr'!W4904</f>
        <v>0</v>
      </c>
      <c r="E4904">
        <f>'CLZ Pr'!B4904</f>
        <v>0</v>
      </c>
      <c r="F4904">
        <f>'CLZ Pr'!N4904</f>
        <v>0</v>
      </c>
      <c r="G4904">
        <f>'CLZ Pr'!X4904</f>
        <v>0</v>
      </c>
      <c r="H4904">
        <f>'CLZ Pr'!E4904</f>
        <v>0</v>
      </c>
      <c r="I4904">
        <f>'CLZ Pr'!U4904</f>
        <v>0</v>
      </c>
    </row>
    <row r="4905" spans="1:9">
      <c r="A4905" s="13" t="str">
        <f>IF('CLZ Pr'!C4905 = "", "", 'CLZ Pr'!C4905)</f>
        <v/>
      </c>
      <c r="B4905">
        <f>'CLZ Pr'!O4905</f>
        <v>0</v>
      </c>
      <c r="C4905" s="14">
        <f>'CLZ Pr'!H4905</f>
        <v>0</v>
      </c>
      <c r="D4905">
        <f>'CLZ Pr'!W4905</f>
        <v>0</v>
      </c>
      <c r="E4905">
        <f>'CLZ Pr'!B4905</f>
        <v>0</v>
      </c>
      <c r="F4905">
        <f>'CLZ Pr'!N4905</f>
        <v>0</v>
      </c>
      <c r="G4905">
        <f>'CLZ Pr'!X4905</f>
        <v>0</v>
      </c>
      <c r="H4905">
        <f>'CLZ Pr'!E4905</f>
        <v>0</v>
      </c>
      <c r="I4905">
        <f>'CLZ Pr'!U4905</f>
        <v>0</v>
      </c>
    </row>
    <row r="4906" spans="1:9">
      <c r="A4906" s="13" t="str">
        <f>IF('CLZ Pr'!C4906 = "", "", 'CLZ Pr'!C4906)</f>
        <v/>
      </c>
      <c r="B4906">
        <f>'CLZ Pr'!O4906</f>
        <v>0</v>
      </c>
      <c r="C4906" s="14">
        <f>'CLZ Pr'!H4906</f>
        <v>0</v>
      </c>
      <c r="D4906">
        <f>'CLZ Pr'!W4906</f>
        <v>0</v>
      </c>
      <c r="E4906">
        <f>'CLZ Pr'!B4906</f>
        <v>0</v>
      </c>
      <c r="F4906">
        <f>'CLZ Pr'!N4906</f>
        <v>0</v>
      </c>
      <c r="G4906">
        <f>'CLZ Pr'!X4906</f>
        <v>0</v>
      </c>
      <c r="H4906">
        <f>'CLZ Pr'!E4906</f>
        <v>0</v>
      </c>
      <c r="I4906">
        <f>'CLZ Pr'!U4906</f>
        <v>0</v>
      </c>
    </row>
    <row r="4907" spans="1:9">
      <c r="A4907" s="13" t="str">
        <f>IF('CLZ Pr'!C4907 = "", "", 'CLZ Pr'!C4907)</f>
        <v/>
      </c>
      <c r="B4907">
        <f>'CLZ Pr'!O4907</f>
        <v>0</v>
      </c>
      <c r="C4907" s="14">
        <f>'CLZ Pr'!H4907</f>
        <v>0</v>
      </c>
      <c r="D4907">
        <f>'CLZ Pr'!W4907</f>
        <v>0</v>
      </c>
      <c r="E4907">
        <f>'CLZ Pr'!B4907</f>
        <v>0</v>
      </c>
      <c r="F4907">
        <f>'CLZ Pr'!N4907</f>
        <v>0</v>
      </c>
      <c r="G4907">
        <f>'CLZ Pr'!X4907</f>
        <v>0</v>
      </c>
      <c r="H4907">
        <f>'CLZ Pr'!E4907</f>
        <v>0</v>
      </c>
      <c r="I4907">
        <f>'CLZ Pr'!U4907</f>
        <v>0</v>
      </c>
    </row>
    <row r="4908" spans="1:9">
      <c r="A4908" s="13" t="str">
        <f>IF('CLZ Pr'!C4908 = "", "", 'CLZ Pr'!C4908)</f>
        <v/>
      </c>
      <c r="B4908">
        <f>'CLZ Pr'!O4908</f>
        <v>0</v>
      </c>
      <c r="C4908" s="14">
        <f>'CLZ Pr'!H4908</f>
        <v>0</v>
      </c>
      <c r="D4908">
        <f>'CLZ Pr'!W4908</f>
        <v>0</v>
      </c>
      <c r="E4908">
        <f>'CLZ Pr'!B4908</f>
        <v>0</v>
      </c>
      <c r="F4908">
        <f>'CLZ Pr'!N4908</f>
        <v>0</v>
      </c>
      <c r="G4908">
        <f>'CLZ Pr'!X4908</f>
        <v>0</v>
      </c>
      <c r="H4908">
        <f>'CLZ Pr'!E4908</f>
        <v>0</v>
      </c>
      <c r="I4908">
        <f>'CLZ Pr'!U4908</f>
        <v>0</v>
      </c>
    </row>
    <row r="4909" spans="1:9">
      <c r="A4909" s="13" t="str">
        <f>IF('CLZ Pr'!C4909 = "", "", 'CLZ Pr'!C4909)</f>
        <v/>
      </c>
      <c r="B4909">
        <f>'CLZ Pr'!O4909</f>
        <v>0</v>
      </c>
      <c r="C4909" s="14">
        <f>'CLZ Pr'!H4909</f>
        <v>0</v>
      </c>
      <c r="D4909">
        <f>'CLZ Pr'!W4909</f>
        <v>0</v>
      </c>
      <c r="E4909">
        <f>'CLZ Pr'!B4909</f>
        <v>0</v>
      </c>
      <c r="F4909">
        <f>'CLZ Pr'!N4909</f>
        <v>0</v>
      </c>
      <c r="G4909">
        <f>'CLZ Pr'!X4909</f>
        <v>0</v>
      </c>
      <c r="H4909">
        <f>'CLZ Pr'!E4909</f>
        <v>0</v>
      </c>
      <c r="I4909">
        <f>'CLZ Pr'!U4909</f>
        <v>0</v>
      </c>
    </row>
    <row r="4910" spans="1:9">
      <c r="A4910" s="13" t="str">
        <f>IF('CLZ Pr'!C4910 = "", "", 'CLZ Pr'!C4910)</f>
        <v/>
      </c>
      <c r="B4910">
        <f>'CLZ Pr'!O4910</f>
        <v>0</v>
      </c>
      <c r="C4910" s="14">
        <f>'CLZ Pr'!H4910</f>
        <v>0</v>
      </c>
      <c r="D4910">
        <f>'CLZ Pr'!W4910</f>
        <v>0</v>
      </c>
      <c r="E4910">
        <f>'CLZ Pr'!B4910</f>
        <v>0</v>
      </c>
      <c r="F4910">
        <f>'CLZ Pr'!N4910</f>
        <v>0</v>
      </c>
      <c r="G4910">
        <f>'CLZ Pr'!X4910</f>
        <v>0</v>
      </c>
      <c r="H4910">
        <f>'CLZ Pr'!E4910</f>
        <v>0</v>
      </c>
      <c r="I4910">
        <f>'CLZ Pr'!U4910</f>
        <v>0</v>
      </c>
    </row>
    <row r="4911" spans="1:9">
      <c r="A4911" s="13" t="str">
        <f>IF('CLZ Pr'!C4911 = "", "", 'CLZ Pr'!C4911)</f>
        <v/>
      </c>
      <c r="B4911">
        <f>'CLZ Pr'!O4911</f>
        <v>0</v>
      </c>
      <c r="C4911" s="14">
        <f>'CLZ Pr'!H4911</f>
        <v>0</v>
      </c>
      <c r="D4911">
        <f>'CLZ Pr'!W4911</f>
        <v>0</v>
      </c>
      <c r="E4911">
        <f>'CLZ Pr'!B4911</f>
        <v>0</v>
      </c>
      <c r="F4911">
        <f>'CLZ Pr'!N4911</f>
        <v>0</v>
      </c>
      <c r="G4911">
        <f>'CLZ Pr'!X4911</f>
        <v>0</v>
      </c>
      <c r="H4911">
        <f>'CLZ Pr'!E4911</f>
        <v>0</v>
      </c>
      <c r="I4911">
        <f>'CLZ Pr'!U4911</f>
        <v>0</v>
      </c>
    </row>
    <row r="4912" spans="1:9">
      <c r="A4912" s="13" t="str">
        <f>IF('CLZ Pr'!C4912 = "", "", 'CLZ Pr'!C4912)</f>
        <v/>
      </c>
      <c r="B4912">
        <f>'CLZ Pr'!O4912</f>
        <v>0</v>
      </c>
      <c r="C4912" s="14">
        <f>'CLZ Pr'!H4912</f>
        <v>0</v>
      </c>
      <c r="D4912">
        <f>'CLZ Pr'!W4912</f>
        <v>0</v>
      </c>
      <c r="E4912">
        <f>'CLZ Pr'!B4912</f>
        <v>0</v>
      </c>
      <c r="F4912">
        <f>'CLZ Pr'!N4912</f>
        <v>0</v>
      </c>
      <c r="G4912">
        <f>'CLZ Pr'!X4912</f>
        <v>0</v>
      </c>
      <c r="H4912">
        <f>'CLZ Pr'!E4912</f>
        <v>0</v>
      </c>
      <c r="I4912">
        <f>'CLZ Pr'!U4912</f>
        <v>0</v>
      </c>
    </row>
    <row r="4913" spans="1:9">
      <c r="A4913" s="13" t="str">
        <f>IF('CLZ Pr'!C4913 = "", "", 'CLZ Pr'!C4913)</f>
        <v/>
      </c>
      <c r="B4913">
        <f>'CLZ Pr'!O4913</f>
        <v>0</v>
      </c>
      <c r="C4913" s="14">
        <f>'CLZ Pr'!H4913</f>
        <v>0</v>
      </c>
      <c r="D4913">
        <f>'CLZ Pr'!W4913</f>
        <v>0</v>
      </c>
      <c r="E4913">
        <f>'CLZ Pr'!B4913</f>
        <v>0</v>
      </c>
      <c r="F4913">
        <f>'CLZ Pr'!N4913</f>
        <v>0</v>
      </c>
      <c r="G4913">
        <f>'CLZ Pr'!X4913</f>
        <v>0</v>
      </c>
      <c r="H4913">
        <f>'CLZ Pr'!E4913</f>
        <v>0</v>
      </c>
      <c r="I4913">
        <f>'CLZ Pr'!U4913</f>
        <v>0</v>
      </c>
    </row>
    <row r="4914" spans="1:9">
      <c r="A4914" s="13" t="str">
        <f>IF('CLZ Pr'!C4914 = "", "", 'CLZ Pr'!C4914)</f>
        <v/>
      </c>
      <c r="B4914">
        <f>'CLZ Pr'!O4914</f>
        <v>0</v>
      </c>
      <c r="C4914" s="14">
        <f>'CLZ Pr'!H4914</f>
        <v>0</v>
      </c>
      <c r="D4914">
        <f>'CLZ Pr'!W4914</f>
        <v>0</v>
      </c>
      <c r="E4914">
        <f>'CLZ Pr'!B4914</f>
        <v>0</v>
      </c>
      <c r="F4914">
        <f>'CLZ Pr'!N4914</f>
        <v>0</v>
      </c>
      <c r="G4914">
        <f>'CLZ Pr'!X4914</f>
        <v>0</v>
      </c>
      <c r="H4914">
        <f>'CLZ Pr'!E4914</f>
        <v>0</v>
      </c>
      <c r="I4914">
        <f>'CLZ Pr'!U4914</f>
        <v>0</v>
      </c>
    </row>
    <row r="4915" spans="1:9">
      <c r="A4915" s="13" t="str">
        <f>IF('CLZ Pr'!C4915 = "", "", 'CLZ Pr'!C4915)</f>
        <v/>
      </c>
      <c r="B4915">
        <f>'CLZ Pr'!O4915</f>
        <v>0</v>
      </c>
      <c r="C4915" s="14">
        <f>'CLZ Pr'!H4915</f>
        <v>0</v>
      </c>
      <c r="D4915">
        <f>'CLZ Pr'!W4915</f>
        <v>0</v>
      </c>
      <c r="E4915">
        <f>'CLZ Pr'!B4915</f>
        <v>0</v>
      </c>
      <c r="F4915">
        <f>'CLZ Pr'!N4915</f>
        <v>0</v>
      </c>
      <c r="G4915">
        <f>'CLZ Pr'!X4915</f>
        <v>0</v>
      </c>
      <c r="H4915">
        <f>'CLZ Pr'!E4915</f>
        <v>0</v>
      </c>
      <c r="I4915">
        <f>'CLZ Pr'!U4915</f>
        <v>0</v>
      </c>
    </row>
    <row r="4916" spans="1:9">
      <c r="A4916" s="13" t="str">
        <f>IF('CLZ Pr'!C4916 = "", "", 'CLZ Pr'!C4916)</f>
        <v/>
      </c>
      <c r="B4916">
        <f>'CLZ Pr'!O4916</f>
        <v>0</v>
      </c>
      <c r="C4916" s="14">
        <f>'CLZ Pr'!H4916</f>
        <v>0</v>
      </c>
      <c r="D4916">
        <f>'CLZ Pr'!W4916</f>
        <v>0</v>
      </c>
      <c r="E4916">
        <f>'CLZ Pr'!B4916</f>
        <v>0</v>
      </c>
      <c r="F4916">
        <f>'CLZ Pr'!N4916</f>
        <v>0</v>
      </c>
      <c r="G4916">
        <f>'CLZ Pr'!X4916</f>
        <v>0</v>
      </c>
      <c r="H4916">
        <f>'CLZ Pr'!E4916</f>
        <v>0</v>
      </c>
      <c r="I4916">
        <f>'CLZ Pr'!U4916</f>
        <v>0</v>
      </c>
    </row>
    <row r="4917" spans="1:9">
      <c r="A4917" s="13" t="str">
        <f>IF('CLZ Pr'!C4917 = "", "", 'CLZ Pr'!C4917)</f>
        <v/>
      </c>
      <c r="B4917">
        <f>'CLZ Pr'!O4917</f>
        <v>0</v>
      </c>
      <c r="C4917" s="14">
        <f>'CLZ Pr'!H4917</f>
        <v>0</v>
      </c>
      <c r="D4917">
        <f>'CLZ Pr'!W4917</f>
        <v>0</v>
      </c>
      <c r="E4917">
        <f>'CLZ Pr'!B4917</f>
        <v>0</v>
      </c>
      <c r="F4917">
        <f>'CLZ Pr'!N4917</f>
        <v>0</v>
      </c>
      <c r="G4917">
        <f>'CLZ Pr'!X4917</f>
        <v>0</v>
      </c>
      <c r="H4917">
        <f>'CLZ Pr'!E4917</f>
        <v>0</v>
      </c>
      <c r="I4917">
        <f>'CLZ Pr'!U4917</f>
        <v>0</v>
      </c>
    </row>
    <row r="4918" spans="1:9">
      <c r="A4918" s="13" t="str">
        <f>IF('CLZ Pr'!C4918 = "", "", 'CLZ Pr'!C4918)</f>
        <v/>
      </c>
      <c r="B4918">
        <f>'CLZ Pr'!O4918</f>
        <v>0</v>
      </c>
      <c r="C4918" s="14">
        <f>'CLZ Pr'!H4918</f>
        <v>0</v>
      </c>
      <c r="D4918">
        <f>'CLZ Pr'!W4918</f>
        <v>0</v>
      </c>
      <c r="E4918">
        <f>'CLZ Pr'!B4918</f>
        <v>0</v>
      </c>
      <c r="F4918">
        <f>'CLZ Pr'!N4918</f>
        <v>0</v>
      </c>
      <c r="G4918">
        <f>'CLZ Pr'!X4918</f>
        <v>0</v>
      </c>
      <c r="H4918">
        <f>'CLZ Pr'!E4918</f>
        <v>0</v>
      </c>
      <c r="I4918">
        <f>'CLZ Pr'!U4918</f>
        <v>0</v>
      </c>
    </row>
    <row r="4919" spans="1:9">
      <c r="A4919" s="13" t="str">
        <f>IF('CLZ Pr'!C4919 = "", "", 'CLZ Pr'!C4919)</f>
        <v/>
      </c>
      <c r="B4919">
        <f>'CLZ Pr'!O4919</f>
        <v>0</v>
      </c>
      <c r="C4919" s="14">
        <f>'CLZ Pr'!H4919</f>
        <v>0</v>
      </c>
      <c r="D4919">
        <f>'CLZ Pr'!W4919</f>
        <v>0</v>
      </c>
      <c r="E4919">
        <f>'CLZ Pr'!B4919</f>
        <v>0</v>
      </c>
      <c r="F4919">
        <f>'CLZ Pr'!N4919</f>
        <v>0</v>
      </c>
      <c r="G4919">
        <f>'CLZ Pr'!X4919</f>
        <v>0</v>
      </c>
      <c r="H4919">
        <f>'CLZ Pr'!E4919</f>
        <v>0</v>
      </c>
      <c r="I4919">
        <f>'CLZ Pr'!U4919</f>
        <v>0</v>
      </c>
    </row>
    <row r="4920" spans="1:9">
      <c r="A4920" s="13" t="str">
        <f>IF('CLZ Pr'!C4920 = "", "", 'CLZ Pr'!C4920)</f>
        <v/>
      </c>
      <c r="B4920">
        <f>'CLZ Pr'!O4920</f>
        <v>0</v>
      </c>
      <c r="C4920" s="14">
        <f>'CLZ Pr'!H4920</f>
        <v>0</v>
      </c>
      <c r="D4920">
        <f>'CLZ Pr'!W4920</f>
        <v>0</v>
      </c>
      <c r="E4920">
        <f>'CLZ Pr'!B4920</f>
        <v>0</v>
      </c>
      <c r="F4920">
        <f>'CLZ Pr'!N4920</f>
        <v>0</v>
      </c>
      <c r="G4920">
        <f>'CLZ Pr'!X4920</f>
        <v>0</v>
      </c>
      <c r="H4920">
        <f>'CLZ Pr'!E4920</f>
        <v>0</v>
      </c>
      <c r="I4920">
        <f>'CLZ Pr'!U4920</f>
        <v>0</v>
      </c>
    </row>
    <row r="4921" spans="1:9">
      <c r="A4921" s="13" t="str">
        <f>IF('CLZ Pr'!C4921 = "", "", 'CLZ Pr'!C4921)</f>
        <v/>
      </c>
      <c r="B4921">
        <f>'CLZ Pr'!O4921</f>
        <v>0</v>
      </c>
      <c r="C4921" s="14">
        <f>'CLZ Pr'!H4921</f>
        <v>0</v>
      </c>
      <c r="D4921">
        <f>'CLZ Pr'!W4921</f>
        <v>0</v>
      </c>
      <c r="E4921">
        <f>'CLZ Pr'!B4921</f>
        <v>0</v>
      </c>
      <c r="F4921">
        <f>'CLZ Pr'!N4921</f>
        <v>0</v>
      </c>
      <c r="G4921">
        <f>'CLZ Pr'!X4921</f>
        <v>0</v>
      </c>
      <c r="H4921">
        <f>'CLZ Pr'!E4921</f>
        <v>0</v>
      </c>
      <c r="I4921">
        <f>'CLZ Pr'!U4921</f>
        <v>0</v>
      </c>
    </row>
    <row r="4922" spans="1:9">
      <c r="A4922" s="13" t="str">
        <f>IF('CLZ Pr'!C4922 = "", "", 'CLZ Pr'!C4922)</f>
        <v/>
      </c>
      <c r="B4922">
        <f>'CLZ Pr'!O4922</f>
        <v>0</v>
      </c>
      <c r="C4922" s="14">
        <f>'CLZ Pr'!H4922</f>
        <v>0</v>
      </c>
      <c r="D4922">
        <f>'CLZ Pr'!W4922</f>
        <v>0</v>
      </c>
      <c r="E4922">
        <f>'CLZ Pr'!B4922</f>
        <v>0</v>
      </c>
      <c r="F4922">
        <f>'CLZ Pr'!N4922</f>
        <v>0</v>
      </c>
      <c r="G4922">
        <f>'CLZ Pr'!X4922</f>
        <v>0</v>
      </c>
      <c r="H4922">
        <f>'CLZ Pr'!E4922</f>
        <v>0</v>
      </c>
      <c r="I4922">
        <f>'CLZ Pr'!U4922</f>
        <v>0</v>
      </c>
    </row>
    <row r="4923" spans="1:9">
      <c r="A4923" s="13" t="str">
        <f>IF('CLZ Pr'!C4923 = "", "", 'CLZ Pr'!C4923)</f>
        <v/>
      </c>
      <c r="B4923">
        <f>'CLZ Pr'!O4923</f>
        <v>0</v>
      </c>
      <c r="C4923" s="14">
        <f>'CLZ Pr'!H4923</f>
        <v>0</v>
      </c>
      <c r="D4923">
        <f>'CLZ Pr'!W4923</f>
        <v>0</v>
      </c>
      <c r="E4923">
        <f>'CLZ Pr'!B4923</f>
        <v>0</v>
      </c>
      <c r="F4923">
        <f>'CLZ Pr'!N4923</f>
        <v>0</v>
      </c>
      <c r="G4923">
        <f>'CLZ Pr'!X4923</f>
        <v>0</v>
      </c>
      <c r="H4923">
        <f>'CLZ Pr'!E4923</f>
        <v>0</v>
      </c>
      <c r="I4923">
        <f>'CLZ Pr'!U4923</f>
        <v>0</v>
      </c>
    </row>
    <row r="4924" spans="1:9">
      <c r="A4924" s="13" t="str">
        <f>IF('CLZ Pr'!C4924 = "", "", 'CLZ Pr'!C4924)</f>
        <v/>
      </c>
      <c r="B4924">
        <f>'CLZ Pr'!O4924</f>
        <v>0</v>
      </c>
      <c r="C4924" s="14">
        <f>'CLZ Pr'!H4924</f>
        <v>0</v>
      </c>
      <c r="D4924">
        <f>'CLZ Pr'!W4924</f>
        <v>0</v>
      </c>
      <c r="E4924">
        <f>'CLZ Pr'!B4924</f>
        <v>0</v>
      </c>
      <c r="F4924">
        <f>'CLZ Pr'!N4924</f>
        <v>0</v>
      </c>
      <c r="G4924">
        <f>'CLZ Pr'!X4924</f>
        <v>0</v>
      </c>
      <c r="H4924">
        <f>'CLZ Pr'!E4924</f>
        <v>0</v>
      </c>
      <c r="I4924">
        <f>'CLZ Pr'!U4924</f>
        <v>0</v>
      </c>
    </row>
    <row r="4925" spans="1:9">
      <c r="A4925" s="13" t="str">
        <f>IF('CLZ Pr'!C4925 = "", "", 'CLZ Pr'!C4925)</f>
        <v/>
      </c>
      <c r="B4925">
        <f>'CLZ Pr'!O4925</f>
        <v>0</v>
      </c>
      <c r="C4925" s="14">
        <f>'CLZ Pr'!H4925</f>
        <v>0</v>
      </c>
      <c r="D4925">
        <f>'CLZ Pr'!W4925</f>
        <v>0</v>
      </c>
      <c r="E4925">
        <f>'CLZ Pr'!B4925</f>
        <v>0</v>
      </c>
      <c r="F4925">
        <f>'CLZ Pr'!N4925</f>
        <v>0</v>
      </c>
      <c r="G4925">
        <f>'CLZ Pr'!X4925</f>
        <v>0</v>
      </c>
      <c r="H4925">
        <f>'CLZ Pr'!E4925</f>
        <v>0</v>
      </c>
      <c r="I4925">
        <f>'CLZ Pr'!U4925</f>
        <v>0</v>
      </c>
    </row>
    <row r="4926" spans="1:9">
      <c r="A4926" s="13" t="str">
        <f>IF('CLZ Pr'!C4926 = "", "", 'CLZ Pr'!C4926)</f>
        <v/>
      </c>
      <c r="B4926">
        <f>'CLZ Pr'!O4926</f>
        <v>0</v>
      </c>
      <c r="C4926" s="14">
        <f>'CLZ Pr'!H4926</f>
        <v>0</v>
      </c>
      <c r="D4926">
        <f>'CLZ Pr'!W4926</f>
        <v>0</v>
      </c>
      <c r="E4926">
        <f>'CLZ Pr'!B4926</f>
        <v>0</v>
      </c>
      <c r="F4926">
        <f>'CLZ Pr'!N4926</f>
        <v>0</v>
      </c>
      <c r="G4926">
        <f>'CLZ Pr'!X4926</f>
        <v>0</v>
      </c>
      <c r="H4926">
        <f>'CLZ Pr'!E4926</f>
        <v>0</v>
      </c>
      <c r="I4926">
        <f>'CLZ Pr'!U4926</f>
        <v>0</v>
      </c>
    </row>
    <row r="4927" spans="1:9">
      <c r="A4927" s="13" t="str">
        <f>IF('CLZ Pr'!C4927 = "", "", 'CLZ Pr'!C4927)</f>
        <v/>
      </c>
      <c r="B4927">
        <f>'CLZ Pr'!O4927</f>
        <v>0</v>
      </c>
      <c r="C4927" s="14">
        <f>'CLZ Pr'!H4927</f>
        <v>0</v>
      </c>
      <c r="D4927">
        <f>'CLZ Pr'!W4927</f>
        <v>0</v>
      </c>
      <c r="E4927">
        <f>'CLZ Pr'!B4927</f>
        <v>0</v>
      </c>
      <c r="F4927">
        <f>'CLZ Pr'!N4927</f>
        <v>0</v>
      </c>
      <c r="G4927">
        <f>'CLZ Pr'!X4927</f>
        <v>0</v>
      </c>
      <c r="H4927">
        <f>'CLZ Pr'!E4927</f>
        <v>0</v>
      </c>
      <c r="I4927">
        <f>'CLZ Pr'!U4927</f>
        <v>0</v>
      </c>
    </row>
    <row r="4928" spans="1:9">
      <c r="A4928" s="13" t="str">
        <f>IF('CLZ Pr'!C4928 = "", "", 'CLZ Pr'!C4928)</f>
        <v/>
      </c>
      <c r="B4928">
        <f>'CLZ Pr'!O4928</f>
        <v>0</v>
      </c>
      <c r="C4928" s="14">
        <f>'CLZ Pr'!H4928</f>
        <v>0</v>
      </c>
      <c r="D4928">
        <f>'CLZ Pr'!W4928</f>
        <v>0</v>
      </c>
      <c r="E4928">
        <f>'CLZ Pr'!B4928</f>
        <v>0</v>
      </c>
      <c r="F4928">
        <f>'CLZ Pr'!N4928</f>
        <v>0</v>
      </c>
      <c r="G4928">
        <f>'CLZ Pr'!X4928</f>
        <v>0</v>
      </c>
      <c r="H4928">
        <f>'CLZ Pr'!E4928</f>
        <v>0</v>
      </c>
      <c r="I4928">
        <f>'CLZ Pr'!U4928</f>
        <v>0</v>
      </c>
    </row>
    <row r="4929" spans="1:9">
      <c r="A4929" s="13" t="str">
        <f>IF('CLZ Pr'!C4929 = "", "", 'CLZ Pr'!C4929)</f>
        <v/>
      </c>
      <c r="B4929">
        <f>'CLZ Pr'!O4929</f>
        <v>0</v>
      </c>
      <c r="C4929" s="14">
        <f>'CLZ Pr'!H4929</f>
        <v>0</v>
      </c>
      <c r="D4929">
        <f>'CLZ Pr'!W4929</f>
        <v>0</v>
      </c>
      <c r="E4929">
        <f>'CLZ Pr'!B4929</f>
        <v>0</v>
      </c>
      <c r="F4929">
        <f>'CLZ Pr'!N4929</f>
        <v>0</v>
      </c>
      <c r="G4929">
        <f>'CLZ Pr'!X4929</f>
        <v>0</v>
      </c>
      <c r="H4929">
        <f>'CLZ Pr'!E4929</f>
        <v>0</v>
      </c>
      <c r="I4929">
        <f>'CLZ Pr'!U4929</f>
        <v>0</v>
      </c>
    </row>
    <row r="4930" spans="1:9">
      <c r="A4930" s="13" t="str">
        <f>IF('CLZ Pr'!C4930 = "", "", 'CLZ Pr'!C4930)</f>
        <v/>
      </c>
      <c r="B4930">
        <f>'CLZ Pr'!O4930</f>
        <v>0</v>
      </c>
      <c r="C4930" s="14">
        <f>'CLZ Pr'!H4930</f>
        <v>0</v>
      </c>
      <c r="D4930">
        <f>'CLZ Pr'!W4930</f>
        <v>0</v>
      </c>
      <c r="E4930">
        <f>'CLZ Pr'!B4930</f>
        <v>0</v>
      </c>
      <c r="F4930">
        <f>'CLZ Pr'!N4930</f>
        <v>0</v>
      </c>
      <c r="G4930">
        <f>'CLZ Pr'!X4930</f>
        <v>0</v>
      </c>
      <c r="H4930">
        <f>'CLZ Pr'!E4930</f>
        <v>0</v>
      </c>
      <c r="I4930">
        <f>'CLZ Pr'!U4930</f>
        <v>0</v>
      </c>
    </row>
    <row r="4931" spans="1:9">
      <c r="A4931" s="13" t="str">
        <f>IF('CLZ Pr'!C4931 = "", "", 'CLZ Pr'!C4931)</f>
        <v/>
      </c>
      <c r="B4931">
        <f>'CLZ Pr'!O4931</f>
        <v>0</v>
      </c>
      <c r="C4931" s="14">
        <f>'CLZ Pr'!H4931</f>
        <v>0</v>
      </c>
      <c r="D4931">
        <f>'CLZ Pr'!W4931</f>
        <v>0</v>
      </c>
      <c r="E4931">
        <f>'CLZ Pr'!B4931</f>
        <v>0</v>
      </c>
      <c r="F4931">
        <f>'CLZ Pr'!N4931</f>
        <v>0</v>
      </c>
      <c r="G4931">
        <f>'CLZ Pr'!X4931</f>
        <v>0</v>
      </c>
      <c r="H4931">
        <f>'CLZ Pr'!E4931</f>
        <v>0</v>
      </c>
      <c r="I4931">
        <f>'CLZ Pr'!U4931</f>
        <v>0</v>
      </c>
    </row>
    <row r="4932" spans="1:9">
      <c r="A4932" s="13" t="str">
        <f>IF('CLZ Pr'!C4932 = "", "", 'CLZ Pr'!C4932)</f>
        <v/>
      </c>
      <c r="B4932">
        <f>'CLZ Pr'!O4932</f>
        <v>0</v>
      </c>
      <c r="C4932" s="14">
        <f>'CLZ Pr'!H4932</f>
        <v>0</v>
      </c>
      <c r="D4932">
        <f>'CLZ Pr'!W4932</f>
        <v>0</v>
      </c>
      <c r="E4932">
        <f>'CLZ Pr'!B4932</f>
        <v>0</v>
      </c>
      <c r="F4932">
        <f>'CLZ Pr'!N4932</f>
        <v>0</v>
      </c>
      <c r="G4932">
        <f>'CLZ Pr'!X4932</f>
        <v>0</v>
      </c>
      <c r="H4932">
        <f>'CLZ Pr'!E4932</f>
        <v>0</v>
      </c>
      <c r="I4932">
        <f>'CLZ Pr'!U4932</f>
        <v>0</v>
      </c>
    </row>
    <row r="4933" spans="1:9">
      <c r="A4933" s="13" t="str">
        <f>IF('CLZ Pr'!C4933 = "", "", 'CLZ Pr'!C4933)</f>
        <v/>
      </c>
      <c r="B4933">
        <f>'CLZ Pr'!O4933</f>
        <v>0</v>
      </c>
      <c r="C4933" s="14">
        <f>'CLZ Pr'!H4933</f>
        <v>0</v>
      </c>
      <c r="D4933">
        <f>'CLZ Pr'!W4933</f>
        <v>0</v>
      </c>
      <c r="E4933">
        <f>'CLZ Pr'!B4933</f>
        <v>0</v>
      </c>
      <c r="F4933">
        <f>'CLZ Pr'!N4933</f>
        <v>0</v>
      </c>
      <c r="G4933">
        <f>'CLZ Pr'!X4933</f>
        <v>0</v>
      </c>
      <c r="H4933">
        <f>'CLZ Pr'!E4933</f>
        <v>0</v>
      </c>
      <c r="I4933">
        <f>'CLZ Pr'!U4933</f>
        <v>0</v>
      </c>
    </row>
    <row r="4934" spans="1:9">
      <c r="A4934" s="13" t="str">
        <f>IF('CLZ Pr'!C4934 = "", "", 'CLZ Pr'!C4934)</f>
        <v/>
      </c>
      <c r="B4934">
        <f>'CLZ Pr'!O4934</f>
        <v>0</v>
      </c>
      <c r="C4934" s="14">
        <f>'CLZ Pr'!H4934</f>
        <v>0</v>
      </c>
      <c r="D4934">
        <f>'CLZ Pr'!W4934</f>
        <v>0</v>
      </c>
      <c r="E4934">
        <f>'CLZ Pr'!B4934</f>
        <v>0</v>
      </c>
      <c r="F4934">
        <f>'CLZ Pr'!N4934</f>
        <v>0</v>
      </c>
      <c r="G4934">
        <f>'CLZ Pr'!X4934</f>
        <v>0</v>
      </c>
      <c r="H4934">
        <f>'CLZ Pr'!E4934</f>
        <v>0</v>
      </c>
      <c r="I4934">
        <f>'CLZ Pr'!U4934</f>
        <v>0</v>
      </c>
    </row>
    <row r="4935" spans="1:9">
      <c r="A4935" s="13" t="str">
        <f>IF('CLZ Pr'!C4935 = "", "", 'CLZ Pr'!C4935)</f>
        <v/>
      </c>
      <c r="B4935">
        <f>'CLZ Pr'!O4935</f>
        <v>0</v>
      </c>
      <c r="C4935" s="14">
        <f>'CLZ Pr'!H4935</f>
        <v>0</v>
      </c>
      <c r="D4935">
        <f>'CLZ Pr'!W4935</f>
        <v>0</v>
      </c>
      <c r="E4935">
        <f>'CLZ Pr'!B4935</f>
        <v>0</v>
      </c>
      <c r="F4935">
        <f>'CLZ Pr'!N4935</f>
        <v>0</v>
      </c>
      <c r="G4935">
        <f>'CLZ Pr'!X4935</f>
        <v>0</v>
      </c>
      <c r="H4935">
        <f>'CLZ Pr'!E4935</f>
        <v>0</v>
      </c>
      <c r="I4935">
        <f>'CLZ Pr'!U4935</f>
        <v>0</v>
      </c>
    </row>
    <row r="4936" spans="1:9">
      <c r="A4936" s="13" t="str">
        <f>IF('CLZ Pr'!C4936 = "", "", 'CLZ Pr'!C4936)</f>
        <v/>
      </c>
      <c r="B4936">
        <f>'CLZ Pr'!O4936</f>
        <v>0</v>
      </c>
      <c r="C4936" s="14">
        <f>'CLZ Pr'!H4936</f>
        <v>0</v>
      </c>
      <c r="D4936">
        <f>'CLZ Pr'!W4936</f>
        <v>0</v>
      </c>
      <c r="E4936">
        <f>'CLZ Pr'!B4936</f>
        <v>0</v>
      </c>
      <c r="F4936">
        <f>'CLZ Pr'!N4936</f>
        <v>0</v>
      </c>
      <c r="G4936">
        <f>'CLZ Pr'!X4936</f>
        <v>0</v>
      </c>
      <c r="H4936">
        <f>'CLZ Pr'!E4936</f>
        <v>0</v>
      </c>
      <c r="I4936">
        <f>'CLZ Pr'!U4936</f>
        <v>0</v>
      </c>
    </row>
    <row r="4937" spans="1:9">
      <c r="A4937" s="13" t="str">
        <f>IF('CLZ Pr'!C4937 = "", "", 'CLZ Pr'!C4937)</f>
        <v/>
      </c>
      <c r="B4937">
        <f>'CLZ Pr'!O4937</f>
        <v>0</v>
      </c>
      <c r="C4937" s="14">
        <f>'CLZ Pr'!H4937</f>
        <v>0</v>
      </c>
      <c r="D4937">
        <f>'CLZ Pr'!W4937</f>
        <v>0</v>
      </c>
      <c r="E4937">
        <f>'CLZ Pr'!B4937</f>
        <v>0</v>
      </c>
      <c r="F4937">
        <f>'CLZ Pr'!N4937</f>
        <v>0</v>
      </c>
      <c r="G4937">
        <f>'CLZ Pr'!X4937</f>
        <v>0</v>
      </c>
      <c r="H4937">
        <f>'CLZ Pr'!E4937</f>
        <v>0</v>
      </c>
      <c r="I4937">
        <f>'CLZ Pr'!U4937</f>
        <v>0</v>
      </c>
    </row>
    <row r="4938" spans="1:9">
      <c r="A4938" s="13" t="str">
        <f>IF('CLZ Pr'!C4938 = "", "", 'CLZ Pr'!C4938)</f>
        <v/>
      </c>
      <c r="B4938">
        <f>'CLZ Pr'!O4938</f>
        <v>0</v>
      </c>
      <c r="C4938" s="14">
        <f>'CLZ Pr'!H4938</f>
        <v>0</v>
      </c>
      <c r="D4938">
        <f>'CLZ Pr'!W4938</f>
        <v>0</v>
      </c>
      <c r="E4938">
        <f>'CLZ Pr'!B4938</f>
        <v>0</v>
      </c>
      <c r="F4938">
        <f>'CLZ Pr'!N4938</f>
        <v>0</v>
      </c>
      <c r="G4938">
        <f>'CLZ Pr'!X4938</f>
        <v>0</v>
      </c>
      <c r="H4938">
        <f>'CLZ Pr'!E4938</f>
        <v>0</v>
      </c>
      <c r="I4938">
        <f>'CLZ Pr'!U4938</f>
        <v>0</v>
      </c>
    </row>
    <row r="4939" spans="1:9">
      <c r="A4939" s="13" t="str">
        <f>IF('CLZ Pr'!C4939 = "", "", 'CLZ Pr'!C4939)</f>
        <v/>
      </c>
      <c r="B4939">
        <f>'CLZ Pr'!O4939</f>
        <v>0</v>
      </c>
      <c r="C4939" s="14">
        <f>'CLZ Pr'!H4939</f>
        <v>0</v>
      </c>
      <c r="D4939">
        <f>'CLZ Pr'!W4939</f>
        <v>0</v>
      </c>
      <c r="E4939">
        <f>'CLZ Pr'!B4939</f>
        <v>0</v>
      </c>
      <c r="F4939">
        <f>'CLZ Pr'!N4939</f>
        <v>0</v>
      </c>
      <c r="G4939">
        <f>'CLZ Pr'!X4939</f>
        <v>0</v>
      </c>
      <c r="H4939">
        <f>'CLZ Pr'!E4939</f>
        <v>0</v>
      </c>
      <c r="I4939">
        <f>'CLZ Pr'!U4939</f>
        <v>0</v>
      </c>
    </row>
    <row r="4940" spans="1:9">
      <c r="A4940" s="13" t="str">
        <f>IF('CLZ Pr'!C4940 = "", "", 'CLZ Pr'!C4940)</f>
        <v/>
      </c>
      <c r="B4940">
        <f>'CLZ Pr'!O4940</f>
        <v>0</v>
      </c>
      <c r="C4940" s="14">
        <f>'CLZ Pr'!H4940</f>
        <v>0</v>
      </c>
      <c r="D4940">
        <f>'CLZ Pr'!W4940</f>
        <v>0</v>
      </c>
      <c r="E4940">
        <f>'CLZ Pr'!B4940</f>
        <v>0</v>
      </c>
      <c r="F4940">
        <f>'CLZ Pr'!N4940</f>
        <v>0</v>
      </c>
      <c r="G4940">
        <f>'CLZ Pr'!X4940</f>
        <v>0</v>
      </c>
      <c r="H4940">
        <f>'CLZ Pr'!E4940</f>
        <v>0</v>
      </c>
      <c r="I4940">
        <f>'CLZ Pr'!U4940</f>
        <v>0</v>
      </c>
    </row>
    <row r="4941" spans="1:9">
      <c r="A4941" s="13" t="str">
        <f>IF('CLZ Pr'!C4941 = "", "", 'CLZ Pr'!C4941)</f>
        <v/>
      </c>
      <c r="B4941">
        <f>'CLZ Pr'!O4941</f>
        <v>0</v>
      </c>
      <c r="C4941" s="14">
        <f>'CLZ Pr'!H4941</f>
        <v>0</v>
      </c>
      <c r="D4941">
        <f>'CLZ Pr'!W4941</f>
        <v>0</v>
      </c>
      <c r="E4941">
        <f>'CLZ Pr'!B4941</f>
        <v>0</v>
      </c>
      <c r="F4941">
        <f>'CLZ Pr'!N4941</f>
        <v>0</v>
      </c>
      <c r="G4941">
        <f>'CLZ Pr'!X4941</f>
        <v>0</v>
      </c>
      <c r="H4941">
        <f>'CLZ Pr'!E4941</f>
        <v>0</v>
      </c>
      <c r="I4941">
        <f>'CLZ Pr'!U4941</f>
        <v>0</v>
      </c>
    </row>
    <row r="4942" spans="1:9">
      <c r="A4942" s="13" t="str">
        <f>IF('CLZ Pr'!C4942 = "", "", 'CLZ Pr'!C4942)</f>
        <v/>
      </c>
      <c r="B4942">
        <f>'CLZ Pr'!O4942</f>
        <v>0</v>
      </c>
      <c r="C4942" s="14">
        <f>'CLZ Pr'!H4942</f>
        <v>0</v>
      </c>
      <c r="D4942">
        <f>'CLZ Pr'!W4942</f>
        <v>0</v>
      </c>
      <c r="E4942">
        <f>'CLZ Pr'!B4942</f>
        <v>0</v>
      </c>
      <c r="F4942">
        <f>'CLZ Pr'!N4942</f>
        <v>0</v>
      </c>
      <c r="G4942">
        <f>'CLZ Pr'!X4942</f>
        <v>0</v>
      </c>
      <c r="H4942">
        <f>'CLZ Pr'!E4942</f>
        <v>0</v>
      </c>
      <c r="I4942">
        <f>'CLZ Pr'!U4942</f>
        <v>0</v>
      </c>
    </row>
    <row r="4943" spans="1:9">
      <c r="A4943" s="13" t="str">
        <f>IF('CLZ Pr'!C4943 = "", "", 'CLZ Pr'!C4943)</f>
        <v/>
      </c>
      <c r="B4943">
        <f>'CLZ Pr'!O4943</f>
        <v>0</v>
      </c>
      <c r="C4943" s="14">
        <f>'CLZ Pr'!H4943</f>
        <v>0</v>
      </c>
      <c r="D4943">
        <f>'CLZ Pr'!W4943</f>
        <v>0</v>
      </c>
      <c r="E4943">
        <f>'CLZ Pr'!B4943</f>
        <v>0</v>
      </c>
      <c r="F4943">
        <f>'CLZ Pr'!N4943</f>
        <v>0</v>
      </c>
      <c r="G4943">
        <f>'CLZ Pr'!X4943</f>
        <v>0</v>
      </c>
      <c r="H4943">
        <f>'CLZ Pr'!E4943</f>
        <v>0</v>
      </c>
      <c r="I4943">
        <f>'CLZ Pr'!U4943</f>
        <v>0</v>
      </c>
    </row>
    <row r="4944" spans="1:9">
      <c r="A4944" s="13" t="str">
        <f>IF('CLZ Pr'!C4944 = "", "", 'CLZ Pr'!C4944)</f>
        <v/>
      </c>
      <c r="B4944">
        <f>'CLZ Pr'!O4944</f>
        <v>0</v>
      </c>
      <c r="C4944" s="14">
        <f>'CLZ Pr'!H4944</f>
        <v>0</v>
      </c>
      <c r="D4944">
        <f>'CLZ Pr'!W4944</f>
        <v>0</v>
      </c>
      <c r="E4944">
        <f>'CLZ Pr'!B4944</f>
        <v>0</v>
      </c>
      <c r="F4944">
        <f>'CLZ Pr'!N4944</f>
        <v>0</v>
      </c>
      <c r="G4944">
        <f>'CLZ Pr'!X4944</f>
        <v>0</v>
      </c>
      <c r="H4944">
        <f>'CLZ Pr'!E4944</f>
        <v>0</v>
      </c>
      <c r="I4944">
        <f>'CLZ Pr'!U4944</f>
        <v>0</v>
      </c>
    </row>
    <row r="4945" spans="1:9">
      <c r="A4945" s="13" t="str">
        <f>IF('CLZ Pr'!C4945 = "", "", 'CLZ Pr'!C4945)</f>
        <v/>
      </c>
      <c r="B4945">
        <f>'CLZ Pr'!O4945</f>
        <v>0</v>
      </c>
      <c r="C4945" s="14">
        <f>'CLZ Pr'!H4945</f>
        <v>0</v>
      </c>
      <c r="D4945">
        <f>'CLZ Pr'!W4945</f>
        <v>0</v>
      </c>
      <c r="E4945">
        <f>'CLZ Pr'!B4945</f>
        <v>0</v>
      </c>
      <c r="F4945">
        <f>'CLZ Pr'!N4945</f>
        <v>0</v>
      </c>
      <c r="G4945">
        <f>'CLZ Pr'!X4945</f>
        <v>0</v>
      </c>
      <c r="H4945">
        <f>'CLZ Pr'!E4945</f>
        <v>0</v>
      </c>
      <c r="I4945">
        <f>'CLZ Pr'!U4945</f>
        <v>0</v>
      </c>
    </row>
    <row r="4946" spans="1:9">
      <c r="A4946" s="13" t="str">
        <f>IF('CLZ Pr'!C4946 = "", "", 'CLZ Pr'!C4946)</f>
        <v/>
      </c>
      <c r="B4946">
        <f>'CLZ Pr'!O4946</f>
        <v>0</v>
      </c>
      <c r="C4946" s="14">
        <f>'CLZ Pr'!H4946</f>
        <v>0</v>
      </c>
      <c r="D4946">
        <f>'CLZ Pr'!W4946</f>
        <v>0</v>
      </c>
      <c r="E4946">
        <f>'CLZ Pr'!B4946</f>
        <v>0</v>
      </c>
      <c r="F4946">
        <f>'CLZ Pr'!N4946</f>
        <v>0</v>
      </c>
      <c r="G4946">
        <f>'CLZ Pr'!X4946</f>
        <v>0</v>
      </c>
      <c r="H4946">
        <f>'CLZ Pr'!E4946</f>
        <v>0</v>
      </c>
      <c r="I4946">
        <f>'CLZ Pr'!U4946</f>
        <v>0</v>
      </c>
    </row>
    <row r="4947" spans="1:9">
      <c r="A4947" s="13" t="str">
        <f>IF('CLZ Pr'!C4947 = "", "", 'CLZ Pr'!C4947)</f>
        <v/>
      </c>
      <c r="B4947">
        <f>'CLZ Pr'!O4947</f>
        <v>0</v>
      </c>
      <c r="C4947" s="14">
        <f>'CLZ Pr'!H4947</f>
        <v>0</v>
      </c>
      <c r="D4947">
        <f>'CLZ Pr'!W4947</f>
        <v>0</v>
      </c>
      <c r="E4947">
        <f>'CLZ Pr'!B4947</f>
        <v>0</v>
      </c>
      <c r="F4947">
        <f>'CLZ Pr'!N4947</f>
        <v>0</v>
      </c>
      <c r="G4947">
        <f>'CLZ Pr'!X4947</f>
        <v>0</v>
      </c>
      <c r="H4947">
        <f>'CLZ Pr'!E4947</f>
        <v>0</v>
      </c>
      <c r="I4947">
        <f>'CLZ Pr'!U4947</f>
        <v>0</v>
      </c>
    </row>
    <row r="4948" spans="1:9">
      <c r="A4948" s="13" t="str">
        <f>IF('CLZ Pr'!C4948 = "", "", 'CLZ Pr'!C4948)</f>
        <v/>
      </c>
      <c r="B4948">
        <f>'CLZ Pr'!O4948</f>
        <v>0</v>
      </c>
      <c r="C4948" s="14">
        <f>'CLZ Pr'!H4948</f>
        <v>0</v>
      </c>
      <c r="D4948">
        <f>'CLZ Pr'!W4948</f>
        <v>0</v>
      </c>
      <c r="E4948">
        <f>'CLZ Pr'!B4948</f>
        <v>0</v>
      </c>
      <c r="F4948">
        <f>'CLZ Pr'!N4948</f>
        <v>0</v>
      </c>
      <c r="G4948">
        <f>'CLZ Pr'!X4948</f>
        <v>0</v>
      </c>
      <c r="H4948">
        <f>'CLZ Pr'!E4948</f>
        <v>0</v>
      </c>
      <c r="I4948">
        <f>'CLZ Pr'!U4948</f>
        <v>0</v>
      </c>
    </row>
    <row r="4949" spans="1:9">
      <c r="A4949" s="13" t="str">
        <f>IF('CLZ Pr'!C4949 = "", "", 'CLZ Pr'!C4949)</f>
        <v/>
      </c>
      <c r="B4949">
        <f>'CLZ Pr'!O4949</f>
        <v>0</v>
      </c>
      <c r="C4949" s="14">
        <f>'CLZ Pr'!H4949</f>
        <v>0</v>
      </c>
      <c r="D4949">
        <f>'CLZ Pr'!W4949</f>
        <v>0</v>
      </c>
      <c r="E4949">
        <f>'CLZ Pr'!B4949</f>
        <v>0</v>
      </c>
      <c r="F4949">
        <f>'CLZ Pr'!N4949</f>
        <v>0</v>
      </c>
      <c r="G4949">
        <f>'CLZ Pr'!X4949</f>
        <v>0</v>
      </c>
      <c r="H4949">
        <f>'CLZ Pr'!E4949</f>
        <v>0</v>
      </c>
      <c r="I4949">
        <f>'CLZ Pr'!U4949</f>
        <v>0</v>
      </c>
    </row>
    <row r="4950" spans="1:9">
      <c r="A4950" s="13" t="str">
        <f>IF('CLZ Pr'!C4950 = "", "", 'CLZ Pr'!C4950)</f>
        <v/>
      </c>
      <c r="B4950">
        <f>'CLZ Pr'!O4950</f>
        <v>0</v>
      </c>
      <c r="C4950" s="14">
        <f>'CLZ Pr'!H4950</f>
        <v>0</v>
      </c>
      <c r="D4950">
        <f>'CLZ Pr'!W4950</f>
        <v>0</v>
      </c>
      <c r="E4950">
        <f>'CLZ Pr'!B4950</f>
        <v>0</v>
      </c>
      <c r="F4950">
        <f>'CLZ Pr'!N4950</f>
        <v>0</v>
      </c>
      <c r="G4950">
        <f>'CLZ Pr'!X4950</f>
        <v>0</v>
      </c>
      <c r="H4950">
        <f>'CLZ Pr'!E4950</f>
        <v>0</v>
      </c>
      <c r="I4950">
        <f>'CLZ Pr'!U4950</f>
        <v>0</v>
      </c>
    </row>
    <row r="4951" spans="1:9">
      <c r="A4951" s="13" t="str">
        <f>IF('CLZ Pr'!C4951 = "", "", 'CLZ Pr'!C4951)</f>
        <v/>
      </c>
      <c r="B4951">
        <f>'CLZ Pr'!O4951</f>
        <v>0</v>
      </c>
      <c r="C4951" s="14">
        <f>'CLZ Pr'!H4951</f>
        <v>0</v>
      </c>
      <c r="D4951">
        <f>'CLZ Pr'!W4951</f>
        <v>0</v>
      </c>
      <c r="E4951">
        <f>'CLZ Pr'!B4951</f>
        <v>0</v>
      </c>
      <c r="F4951">
        <f>'CLZ Pr'!N4951</f>
        <v>0</v>
      </c>
      <c r="G4951">
        <f>'CLZ Pr'!X4951</f>
        <v>0</v>
      </c>
      <c r="H4951">
        <f>'CLZ Pr'!E4951</f>
        <v>0</v>
      </c>
      <c r="I4951">
        <f>'CLZ Pr'!U4951</f>
        <v>0</v>
      </c>
    </row>
    <row r="4952" spans="1:9">
      <c r="A4952" s="13" t="str">
        <f>IF('CLZ Pr'!C4952 = "", "", 'CLZ Pr'!C4952)</f>
        <v/>
      </c>
      <c r="B4952">
        <f>'CLZ Pr'!O4952</f>
        <v>0</v>
      </c>
      <c r="C4952" s="14">
        <f>'CLZ Pr'!H4952</f>
        <v>0</v>
      </c>
      <c r="D4952">
        <f>'CLZ Pr'!W4952</f>
        <v>0</v>
      </c>
      <c r="E4952">
        <f>'CLZ Pr'!B4952</f>
        <v>0</v>
      </c>
      <c r="F4952">
        <f>'CLZ Pr'!N4952</f>
        <v>0</v>
      </c>
      <c r="G4952">
        <f>'CLZ Pr'!X4952</f>
        <v>0</v>
      </c>
      <c r="H4952">
        <f>'CLZ Pr'!E4952</f>
        <v>0</v>
      </c>
      <c r="I4952">
        <f>'CLZ Pr'!U4952</f>
        <v>0</v>
      </c>
    </row>
    <row r="4953" spans="1:9">
      <c r="A4953" s="13" t="str">
        <f>IF('CLZ Pr'!C4953 = "", "", 'CLZ Pr'!C4953)</f>
        <v/>
      </c>
      <c r="B4953">
        <f>'CLZ Pr'!O4953</f>
        <v>0</v>
      </c>
      <c r="C4953" s="14">
        <f>'CLZ Pr'!H4953</f>
        <v>0</v>
      </c>
      <c r="D4953">
        <f>'CLZ Pr'!W4953</f>
        <v>0</v>
      </c>
      <c r="E4953">
        <f>'CLZ Pr'!B4953</f>
        <v>0</v>
      </c>
      <c r="F4953">
        <f>'CLZ Pr'!N4953</f>
        <v>0</v>
      </c>
      <c r="G4953">
        <f>'CLZ Pr'!X4953</f>
        <v>0</v>
      </c>
      <c r="H4953">
        <f>'CLZ Pr'!E4953</f>
        <v>0</v>
      </c>
      <c r="I4953">
        <f>'CLZ Pr'!U4953</f>
        <v>0</v>
      </c>
    </row>
    <row r="4954" spans="1:9">
      <c r="A4954" s="13" t="str">
        <f>IF('CLZ Pr'!C4954 = "", "", 'CLZ Pr'!C4954)</f>
        <v/>
      </c>
      <c r="B4954">
        <f>'CLZ Pr'!O4954</f>
        <v>0</v>
      </c>
      <c r="C4954" s="14">
        <f>'CLZ Pr'!H4954</f>
        <v>0</v>
      </c>
      <c r="D4954">
        <f>'CLZ Pr'!W4954</f>
        <v>0</v>
      </c>
      <c r="E4954">
        <f>'CLZ Pr'!B4954</f>
        <v>0</v>
      </c>
      <c r="F4954">
        <f>'CLZ Pr'!N4954</f>
        <v>0</v>
      </c>
      <c r="G4954">
        <f>'CLZ Pr'!X4954</f>
        <v>0</v>
      </c>
      <c r="H4954">
        <f>'CLZ Pr'!E4954</f>
        <v>0</v>
      </c>
      <c r="I4954">
        <f>'CLZ Pr'!U4954</f>
        <v>0</v>
      </c>
    </row>
    <row r="4955" spans="1:9">
      <c r="A4955" s="13" t="str">
        <f>IF('CLZ Pr'!C4955 = "", "", 'CLZ Pr'!C4955)</f>
        <v/>
      </c>
      <c r="B4955">
        <f>'CLZ Pr'!O4955</f>
        <v>0</v>
      </c>
      <c r="C4955" s="14">
        <f>'CLZ Pr'!H4955</f>
        <v>0</v>
      </c>
      <c r="D4955">
        <f>'CLZ Pr'!W4955</f>
        <v>0</v>
      </c>
      <c r="E4955">
        <f>'CLZ Pr'!B4955</f>
        <v>0</v>
      </c>
      <c r="F4955">
        <f>'CLZ Pr'!N4955</f>
        <v>0</v>
      </c>
      <c r="G4955">
        <f>'CLZ Pr'!X4955</f>
        <v>0</v>
      </c>
      <c r="H4955">
        <f>'CLZ Pr'!E4955</f>
        <v>0</v>
      </c>
      <c r="I4955">
        <f>'CLZ Pr'!U4955</f>
        <v>0</v>
      </c>
    </row>
    <row r="4956" spans="1:9">
      <c r="A4956" s="13" t="str">
        <f>IF('CLZ Pr'!C4956 = "", "", 'CLZ Pr'!C4956)</f>
        <v/>
      </c>
      <c r="B4956">
        <f>'CLZ Pr'!O4956</f>
        <v>0</v>
      </c>
      <c r="C4956" s="14">
        <f>'CLZ Pr'!H4956</f>
        <v>0</v>
      </c>
      <c r="D4956">
        <f>'CLZ Pr'!W4956</f>
        <v>0</v>
      </c>
      <c r="E4956">
        <f>'CLZ Pr'!B4956</f>
        <v>0</v>
      </c>
      <c r="F4956">
        <f>'CLZ Pr'!N4956</f>
        <v>0</v>
      </c>
      <c r="G4956">
        <f>'CLZ Pr'!X4956</f>
        <v>0</v>
      </c>
      <c r="H4956">
        <f>'CLZ Pr'!E4956</f>
        <v>0</v>
      </c>
      <c r="I4956">
        <f>'CLZ Pr'!U4956</f>
        <v>0</v>
      </c>
    </row>
    <row r="4957" spans="1:9">
      <c r="A4957" s="13" t="str">
        <f>IF('CLZ Pr'!C4957 = "", "", 'CLZ Pr'!C4957)</f>
        <v/>
      </c>
      <c r="B4957">
        <f>'CLZ Pr'!O4957</f>
        <v>0</v>
      </c>
      <c r="C4957" s="14">
        <f>'CLZ Pr'!H4957</f>
        <v>0</v>
      </c>
      <c r="D4957">
        <f>'CLZ Pr'!W4957</f>
        <v>0</v>
      </c>
      <c r="E4957">
        <f>'CLZ Pr'!B4957</f>
        <v>0</v>
      </c>
      <c r="F4957">
        <f>'CLZ Pr'!N4957</f>
        <v>0</v>
      </c>
      <c r="G4957">
        <f>'CLZ Pr'!X4957</f>
        <v>0</v>
      </c>
      <c r="H4957">
        <f>'CLZ Pr'!E4957</f>
        <v>0</v>
      </c>
      <c r="I4957">
        <f>'CLZ Pr'!U4957</f>
        <v>0</v>
      </c>
    </row>
    <row r="4958" spans="1:9">
      <c r="A4958" s="13" t="str">
        <f>IF('CLZ Pr'!C4958 = "", "", 'CLZ Pr'!C4958)</f>
        <v/>
      </c>
      <c r="B4958">
        <f>'CLZ Pr'!O4958</f>
        <v>0</v>
      </c>
      <c r="C4958" s="14">
        <f>'CLZ Pr'!H4958</f>
        <v>0</v>
      </c>
      <c r="D4958">
        <f>'CLZ Pr'!W4958</f>
        <v>0</v>
      </c>
      <c r="E4958">
        <f>'CLZ Pr'!B4958</f>
        <v>0</v>
      </c>
      <c r="F4958">
        <f>'CLZ Pr'!N4958</f>
        <v>0</v>
      </c>
      <c r="G4958">
        <f>'CLZ Pr'!X4958</f>
        <v>0</v>
      </c>
      <c r="H4958">
        <f>'CLZ Pr'!E4958</f>
        <v>0</v>
      </c>
      <c r="I4958">
        <f>'CLZ Pr'!U4958</f>
        <v>0</v>
      </c>
    </row>
    <row r="4959" spans="1:9">
      <c r="A4959" s="13" t="str">
        <f>IF('CLZ Pr'!C4959 = "", "", 'CLZ Pr'!C4959)</f>
        <v/>
      </c>
      <c r="B4959">
        <f>'CLZ Pr'!O4959</f>
        <v>0</v>
      </c>
      <c r="C4959" s="14">
        <f>'CLZ Pr'!H4959</f>
        <v>0</v>
      </c>
      <c r="D4959">
        <f>'CLZ Pr'!W4959</f>
        <v>0</v>
      </c>
      <c r="E4959">
        <f>'CLZ Pr'!B4959</f>
        <v>0</v>
      </c>
      <c r="F4959">
        <f>'CLZ Pr'!N4959</f>
        <v>0</v>
      </c>
      <c r="G4959">
        <f>'CLZ Pr'!X4959</f>
        <v>0</v>
      </c>
      <c r="H4959">
        <f>'CLZ Pr'!E4959</f>
        <v>0</v>
      </c>
      <c r="I4959">
        <f>'CLZ Pr'!U4959</f>
        <v>0</v>
      </c>
    </row>
    <row r="4960" spans="1:9">
      <c r="A4960" s="13" t="str">
        <f>IF('CLZ Pr'!C4960 = "", "", 'CLZ Pr'!C4960)</f>
        <v/>
      </c>
      <c r="B4960">
        <f>'CLZ Pr'!O4960</f>
        <v>0</v>
      </c>
      <c r="C4960" s="14">
        <f>'CLZ Pr'!H4960</f>
        <v>0</v>
      </c>
      <c r="D4960">
        <f>'CLZ Pr'!W4960</f>
        <v>0</v>
      </c>
      <c r="E4960">
        <f>'CLZ Pr'!B4960</f>
        <v>0</v>
      </c>
      <c r="F4960">
        <f>'CLZ Pr'!N4960</f>
        <v>0</v>
      </c>
      <c r="G4960">
        <f>'CLZ Pr'!X4960</f>
        <v>0</v>
      </c>
      <c r="H4960">
        <f>'CLZ Pr'!E4960</f>
        <v>0</v>
      </c>
      <c r="I4960">
        <f>'CLZ Pr'!U4960</f>
        <v>0</v>
      </c>
    </row>
    <row r="4961" spans="1:9">
      <c r="A4961" s="13" t="str">
        <f>IF('CLZ Pr'!C4961 = "", "", 'CLZ Pr'!C4961)</f>
        <v/>
      </c>
      <c r="B4961">
        <f>'CLZ Pr'!O4961</f>
        <v>0</v>
      </c>
      <c r="C4961" s="14">
        <f>'CLZ Pr'!H4961</f>
        <v>0</v>
      </c>
      <c r="D4961">
        <f>'CLZ Pr'!W4961</f>
        <v>0</v>
      </c>
      <c r="E4961">
        <f>'CLZ Pr'!B4961</f>
        <v>0</v>
      </c>
      <c r="F4961">
        <f>'CLZ Pr'!N4961</f>
        <v>0</v>
      </c>
      <c r="G4961">
        <f>'CLZ Pr'!X4961</f>
        <v>0</v>
      </c>
      <c r="H4961">
        <f>'CLZ Pr'!E4961</f>
        <v>0</v>
      </c>
      <c r="I4961">
        <f>'CLZ Pr'!U4961</f>
        <v>0</v>
      </c>
    </row>
    <row r="4962" spans="1:9">
      <c r="A4962" s="13" t="str">
        <f>IF('CLZ Pr'!C4962 = "", "", 'CLZ Pr'!C4962)</f>
        <v/>
      </c>
      <c r="B4962">
        <f>'CLZ Pr'!O4962</f>
        <v>0</v>
      </c>
      <c r="C4962" s="14">
        <f>'CLZ Pr'!H4962</f>
        <v>0</v>
      </c>
      <c r="D4962">
        <f>'CLZ Pr'!W4962</f>
        <v>0</v>
      </c>
      <c r="E4962">
        <f>'CLZ Pr'!B4962</f>
        <v>0</v>
      </c>
      <c r="F4962">
        <f>'CLZ Pr'!N4962</f>
        <v>0</v>
      </c>
      <c r="G4962">
        <f>'CLZ Pr'!X4962</f>
        <v>0</v>
      </c>
      <c r="H4962">
        <f>'CLZ Pr'!E4962</f>
        <v>0</v>
      </c>
      <c r="I4962">
        <f>'CLZ Pr'!U4962</f>
        <v>0</v>
      </c>
    </row>
    <row r="4963" spans="1:9">
      <c r="A4963" s="13" t="str">
        <f>IF('CLZ Pr'!C4963 = "", "", 'CLZ Pr'!C4963)</f>
        <v/>
      </c>
      <c r="B4963">
        <f>'CLZ Pr'!O4963</f>
        <v>0</v>
      </c>
      <c r="C4963" s="14">
        <f>'CLZ Pr'!H4963</f>
        <v>0</v>
      </c>
      <c r="D4963">
        <f>'CLZ Pr'!W4963</f>
        <v>0</v>
      </c>
      <c r="E4963">
        <f>'CLZ Pr'!B4963</f>
        <v>0</v>
      </c>
      <c r="F4963">
        <f>'CLZ Pr'!N4963</f>
        <v>0</v>
      </c>
      <c r="G4963">
        <f>'CLZ Pr'!X4963</f>
        <v>0</v>
      </c>
      <c r="H4963">
        <f>'CLZ Pr'!E4963</f>
        <v>0</v>
      </c>
      <c r="I4963">
        <f>'CLZ Pr'!U4963</f>
        <v>0</v>
      </c>
    </row>
    <row r="4964" spans="1:9">
      <c r="A4964" s="13" t="str">
        <f>IF('CLZ Pr'!C4964 = "", "", 'CLZ Pr'!C4964)</f>
        <v/>
      </c>
      <c r="B4964">
        <f>'CLZ Pr'!O4964</f>
        <v>0</v>
      </c>
      <c r="C4964" s="14">
        <f>'CLZ Pr'!H4964</f>
        <v>0</v>
      </c>
      <c r="D4964">
        <f>'CLZ Pr'!W4964</f>
        <v>0</v>
      </c>
      <c r="E4964">
        <f>'CLZ Pr'!B4964</f>
        <v>0</v>
      </c>
      <c r="F4964">
        <f>'CLZ Pr'!N4964</f>
        <v>0</v>
      </c>
      <c r="G4964">
        <f>'CLZ Pr'!X4964</f>
        <v>0</v>
      </c>
      <c r="H4964">
        <f>'CLZ Pr'!E4964</f>
        <v>0</v>
      </c>
      <c r="I4964">
        <f>'CLZ Pr'!U4964</f>
        <v>0</v>
      </c>
    </row>
    <row r="4965" spans="1:9">
      <c r="A4965" s="13" t="str">
        <f>IF('CLZ Pr'!C4965 = "", "", 'CLZ Pr'!C4965)</f>
        <v/>
      </c>
      <c r="B4965">
        <f>'CLZ Pr'!O4965</f>
        <v>0</v>
      </c>
      <c r="C4965" s="14">
        <f>'CLZ Pr'!H4965</f>
        <v>0</v>
      </c>
      <c r="D4965">
        <f>'CLZ Pr'!W4965</f>
        <v>0</v>
      </c>
      <c r="E4965">
        <f>'CLZ Pr'!B4965</f>
        <v>0</v>
      </c>
      <c r="F4965">
        <f>'CLZ Pr'!N4965</f>
        <v>0</v>
      </c>
      <c r="G4965">
        <f>'CLZ Pr'!X4965</f>
        <v>0</v>
      </c>
      <c r="H4965">
        <f>'CLZ Pr'!E4965</f>
        <v>0</v>
      </c>
      <c r="I4965">
        <f>'CLZ Pr'!U4965</f>
        <v>0</v>
      </c>
    </row>
    <row r="4966" spans="1:9">
      <c r="A4966" s="13" t="str">
        <f>IF('CLZ Pr'!C4966 = "", "", 'CLZ Pr'!C4966)</f>
        <v/>
      </c>
      <c r="B4966">
        <f>'CLZ Pr'!O4966</f>
        <v>0</v>
      </c>
      <c r="C4966" s="14">
        <f>'CLZ Pr'!H4966</f>
        <v>0</v>
      </c>
      <c r="D4966">
        <f>'CLZ Pr'!W4966</f>
        <v>0</v>
      </c>
      <c r="E4966">
        <f>'CLZ Pr'!B4966</f>
        <v>0</v>
      </c>
      <c r="F4966">
        <f>'CLZ Pr'!N4966</f>
        <v>0</v>
      </c>
      <c r="G4966">
        <f>'CLZ Pr'!X4966</f>
        <v>0</v>
      </c>
      <c r="H4966">
        <f>'CLZ Pr'!E4966</f>
        <v>0</v>
      </c>
      <c r="I4966">
        <f>'CLZ Pr'!U4966</f>
        <v>0</v>
      </c>
    </row>
    <row r="4967" spans="1:9">
      <c r="A4967" s="13" t="str">
        <f>IF('CLZ Pr'!C4967 = "", "", 'CLZ Pr'!C4967)</f>
        <v/>
      </c>
      <c r="B4967">
        <f>'CLZ Pr'!O4967</f>
        <v>0</v>
      </c>
      <c r="C4967" s="14">
        <f>'CLZ Pr'!H4967</f>
        <v>0</v>
      </c>
      <c r="D4967">
        <f>'CLZ Pr'!W4967</f>
        <v>0</v>
      </c>
      <c r="E4967">
        <f>'CLZ Pr'!B4967</f>
        <v>0</v>
      </c>
      <c r="F4967">
        <f>'CLZ Pr'!N4967</f>
        <v>0</v>
      </c>
      <c r="G4967">
        <f>'CLZ Pr'!X4967</f>
        <v>0</v>
      </c>
      <c r="H4967">
        <f>'CLZ Pr'!E4967</f>
        <v>0</v>
      </c>
      <c r="I4967">
        <f>'CLZ Pr'!U4967</f>
        <v>0</v>
      </c>
    </row>
    <row r="4968" spans="1:9">
      <c r="A4968" s="13" t="str">
        <f>IF('CLZ Pr'!C4968 = "", "", 'CLZ Pr'!C4968)</f>
        <v/>
      </c>
      <c r="B4968">
        <f>'CLZ Pr'!O4968</f>
        <v>0</v>
      </c>
      <c r="C4968" s="14">
        <f>'CLZ Pr'!H4968</f>
        <v>0</v>
      </c>
      <c r="D4968">
        <f>'CLZ Pr'!W4968</f>
        <v>0</v>
      </c>
      <c r="E4968">
        <f>'CLZ Pr'!B4968</f>
        <v>0</v>
      </c>
      <c r="F4968">
        <f>'CLZ Pr'!N4968</f>
        <v>0</v>
      </c>
      <c r="G4968">
        <f>'CLZ Pr'!X4968</f>
        <v>0</v>
      </c>
      <c r="H4968">
        <f>'CLZ Pr'!E4968</f>
        <v>0</v>
      </c>
      <c r="I4968">
        <f>'CLZ Pr'!U4968</f>
        <v>0</v>
      </c>
    </row>
    <row r="4969" spans="1:9">
      <c r="A4969" s="13" t="str">
        <f>IF('CLZ Pr'!C4969 = "", "", 'CLZ Pr'!C4969)</f>
        <v/>
      </c>
      <c r="B4969">
        <f>'CLZ Pr'!O4969</f>
        <v>0</v>
      </c>
      <c r="C4969" s="14">
        <f>'CLZ Pr'!H4969</f>
        <v>0</v>
      </c>
      <c r="D4969">
        <f>'CLZ Pr'!W4969</f>
        <v>0</v>
      </c>
      <c r="E4969">
        <f>'CLZ Pr'!B4969</f>
        <v>0</v>
      </c>
      <c r="F4969">
        <f>'CLZ Pr'!N4969</f>
        <v>0</v>
      </c>
      <c r="G4969">
        <f>'CLZ Pr'!X4969</f>
        <v>0</v>
      </c>
      <c r="H4969">
        <f>'CLZ Pr'!E4969</f>
        <v>0</v>
      </c>
      <c r="I4969">
        <f>'CLZ Pr'!U4969</f>
        <v>0</v>
      </c>
    </row>
    <row r="4970" spans="1:9">
      <c r="A4970" s="13" t="str">
        <f>IF('CLZ Pr'!C4970 = "", "", 'CLZ Pr'!C4970)</f>
        <v/>
      </c>
      <c r="B4970">
        <f>'CLZ Pr'!O4970</f>
        <v>0</v>
      </c>
      <c r="C4970" s="14">
        <f>'CLZ Pr'!H4970</f>
        <v>0</v>
      </c>
      <c r="D4970">
        <f>'CLZ Pr'!W4970</f>
        <v>0</v>
      </c>
      <c r="E4970">
        <f>'CLZ Pr'!B4970</f>
        <v>0</v>
      </c>
      <c r="F4970">
        <f>'CLZ Pr'!N4970</f>
        <v>0</v>
      </c>
      <c r="G4970">
        <f>'CLZ Pr'!X4970</f>
        <v>0</v>
      </c>
      <c r="H4970">
        <f>'CLZ Pr'!E4970</f>
        <v>0</v>
      </c>
      <c r="I4970">
        <f>'CLZ Pr'!U4970</f>
        <v>0</v>
      </c>
    </row>
    <row r="4971" spans="1:9">
      <c r="A4971" s="13" t="str">
        <f>IF('CLZ Pr'!C4971 = "", "", 'CLZ Pr'!C4971)</f>
        <v/>
      </c>
      <c r="B4971">
        <f>'CLZ Pr'!O4971</f>
        <v>0</v>
      </c>
      <c r="C4971" s="14">
        <f>'CLZ Pr'!H4971</f>
        <v>0</v>
      </c>
      <c r="D4971">
        <f>'CLZ Pr'!W4971</f>
        <v>0</v>
      </c>
      <c r="E4971">
        <f>'CLZ Pr'!B4971</f>
        <v>0</v>
      </c>
      <c r="F4971">
        <f>'CLZ Pr'!N4971</f>
        <v>0</v>
      </c>
      <c r="G4971">
        <f>'CLZ Pr'!X4971</f>
        <v>0</v>
      </c>
      <c r="H4971">
        <f>'CLZ Pr'!E4971</f>
        <v>0</v>
      </c>
      <c r="I4971">
        <f>'CLZ Pr'!U4971</f>
        <v>0</v>
      </c>
    </row>
    <row r="4972" spans="1:9">
      <c r="A4972" s="13" t="str">
        <f>IF('CLZ Pr'!C4972 = "", "", 'CLZ Pr'!C4972)</f>
        <v/>
      </c>
      <c r="B4972">
        <f>'CLZ Pr'!O4972</f>
        <v>0</v>
      </c>
      <c r="C4972" s="14">
        <f>'CLZ Pr'!H4972</f>
        <v>0</v>
      </c>
      <c r="D4972">
        <f>'CLZ Pr'!W4972</f>
        <v>0</v>
      </c>
      <c r="E4972">
        <f>'CLZ Pr'!B4972</f>
        <v>0</v>
      </c>
      <c r="F4972">
        <f>'CLZ Pr'!N4972</f>
        <v>0</v>
      </c>
      <c r="G4972">
        <f>'CLZ Pr'!X4972</f>
        <v>0</v>
      </c>
      <c r="H4972">
        <f>'CLZ Pr'!E4972</f>
        <v>0</v>
      </c>
      <c r="I4972">
        <f>'CLZ Pr'!U4972</f>
        <v>0</v>
      </c>
    </row>
    <row r="4973" spans="1:9">
      <c r="A4973" s="13" t="str">
        <f>IF('CLZ Pr'!C4973 = "", "", 'CLZ Pr'!C4973)</f>
        <v/>
      </c>
      <c r="B4973">
        <f>'CLZ Pr'!O4973</f>
        <v>0</v>
      </c>
      <c r="C4973" s="14">
        <f>'CLZ Pr'!H4973</f>
        <v>0</v>
      </c>
      <c r="D4973">
        <f>'CLZ Pr'!W4973</f>
        <v>0</v>
      </c>
      <c r="E4973">
        <f>'CLZ Pr'!B4973</f>
        <v>0</v>
      </c>
      <c r="F4973">
        <f>'CLZ Pr'!N4973</f>
        <v>0</v>
      </c>
      <c r="G4973">
        <f>'CLZ Pr'!X4973</f>
        <v>0</v>
      </c>
      <c r="H4973">
        <f>'CLZ Pr'!E4973</f>
        <v>0</v>
      </c>
      <c r="I4973">
        <f>'CLZ Pr'!U4973</f>
        <v>0</v>
      </c>
    </row>
    <row r="4974" spans="1:9">
      <c r="A4974" s="13" t="str">
        <f>IF('CLZ Pr'!C4974 = "", "", 'CLZ Pr'!C4974)</f>
        <v/>
      </c>
      <c r="B4974">
        <f>'CLZ Pr'!O4974</f>
        <v>0</v>
      </c>
      <c r="C4974" s="14">
        <f>'CLZ Pr'!H4974</f>
        <v>0</v>
      </c>
      <c r="D4974">
        <f>'CLZ Pr'!W4974</f>
        <v>0</v>
      </c>
      <c r="E4974">
        <f>'CLZ Pr'!B4974</f>
        <v>0</v>
      </c>
      <c r="F4974">
        <f>'CLZ Pr'!N4974</f>
        <v>0</v>
      </c>
      <c r="G4974">
        <f>'CLZ Pr'!X4974</f>
        <v>0</v>
      </c>
      <c r="H4974">
        <f>'CLZ Pr'!E4974</f>
        <v>0</v>
      </c>
      <c r="I4974">
        <f>'CLZ Pr'!U4974</f>
        <v>0</v>
      </c>
    </row>
    <row r="4975" spans="1:9">
      <c r="A4975" s="13" t="str">
        <f>IF('CLZ Pr'!C4975 = "", "", 'CLZ Pr'!C4975)</f>
        <v/>
      </c>
      <c r="B4975">
        <f>'CLZ Pr'!O4975</f>
        <v>0</v>
      </c>
      <c r="C4975" s="14">
        <f>'CLZ Pr'!H4975</f>
        <v>0</v>
      </c>
      <c r="D4975">
        <f>'CLZ Pr'!W4975</f>
        <v>0</v>
      </c>
      <c r="E4975">
        <f>'CLZ Pr'!B4975</f>
        <v>0</v>
      </c>
      <c r="F4975">
        <f>'CLZ Pr'!N4975</f>
        <v>0</v>
      </c>
      <c r="G4975">
        <f>'CLZ Pr'!X4975</f>
        <v>0</v>
      </c>
      <c r="H4975">
        <f>'CLZ Pr'!E4975</f>
        <v>0</v>
      </c>
      <c r="I4975">
        <f>'CLZ Pr'!U4975</f>
        <v>0</v>
      </c>
    </row>
    <row r="4976" spans="1:9">
      <c r="A4976" s="13" t="str">
        <f>IF('CLZ Pr'!C4976 = "", "", 'CLZ Pr'!C4976)</f>
        <v/>
      </c>
      <c r="B4976">
        <f>'CLZ Pr'!O4976</f>
        <v>0</v>
      </c>
      <c r="C4976" s="14">
        <f>'CLZ Pr'!H4976</f>
        <v>0</v>
      </c>
      <c r="D4976">
        <f>'CLZ Pr'!W4976</f>
        <v>0</v>
      </c>
      <c r="E4976">
        <f>'CLZ Pr'!B4976</f>
        <v>0</v>
      </c>
      <c r="F4976">
        <f>'CLZ Pr'!N4976</f>
        <v>0</v>
      </c>
      <c r="G4976">
        <f>'CLZ Pr'!X4976</f>
        <v>0</v>
      </c>
      <c r="H4976">
        <f>'CLZ Pr'!E4976</f>
        <v>0</v>
      </c>
      <c r="I4976">
        <f>'CLZ Pr'!U4976</f>
        <v>0</v>
      </c>
    </row>
    <row r="4977" spans="1:9">
      <c r="A4977" s="13" t="str">
        <f>IF('CLZ Pr'!C4977 = "", "", 'CLZ Pr'!C4977)</f>
        <v/>
      </c>
      <c r="B4977">
        <f>'CLZ Pr'!O4977</f>
        <v>0</v>
      </c>
      <c r="C4977" s="14">
        <f>'CLZ Pr'!H4977</f>
        <v>0</v>
      </c>
      <c r="D4977">
        <f>'CLZ Pr'!W4977</f>
        <v>0</v>
      </c>
      <c r="E4977">
        <f>'CLZ Pr'!B4977</f>
        <v>0</v>
      </c>
      <c r="F4977">
        <f>'CLZ Pr'!N4977</f>
        <v>0</v>
      </c>
      <c r="G4977">
        <f>'CLZ Pr'!X4977</f>
        <v>0</v>
      </c>
      <c r="H4977">
        <f>'CLZ Pr'!E4977</f>
        <v>0</v>
      </c>
      <c r="I4977">
        <f>'CLZ Pr'!U4977</f>
        <v>0</v>
      </c>
    </row>
    <row r="4978" spans="1:9">
      <c r="A4978" s="13" t="str">
        <f>IF('CLZ Pr'!C4978 = "", "", 'CLZ Pr'!C4978)</f>
        <v/>
      </c>
      <c r="B4978">
        <f>'CLZ Pr'!O4978</f>
        <v>0</v>
      </c>
      <c r="C4978" s="14">
        <f>'CLZ Pr'!H4978</f>
        <v>0</v>
      </c>
      <c r="D4978">
        <f>'CLZ Pr'!W4978</f>
        <v>0</v>
      </c>
      <c r="E4978">
        <f>'CLZ Pr'!B4978</f>
        <v>0</v>
      </c>
      <c r="F4978">
        <f>'CLZ Pr'!N4978</f>
        <v>0</v>
      </c>
      <c r="G4978">
        <f>'CLZ Pr'!X4978</f>
        <v>0</v>
      </c>
      <c r="H4978">
        <f>'CLZ Pr'!E4978</f>
        <v>0</v>
      </c>
      <c r="I4978">
        <f>'CLZ Pr'!U4978</f>
        <v>0</v>
      </c>
    </row>
    <row r="4979" spans="1:9">
      <c r="A4979" s="13" t="str">
        <f>IF('CLZ Pr'!C4979 = "", "", 'CLZ Pr'!C4979)</f>
        <v/>
      </c>
      <c r="B4979">
        <f>'CLZ Pr'!O4979</f>
        <v>0</v>
      </c>
      <c r="C4979" s="14">
        <f>'CLZ Pr'!H4979</f>
        <v>0</v>
      </c>
      <c r="D4979">
        <f>'CLZ Pr'!W4979</f>
        <v>0</v>
      </c>
      <c r="E4979">
        <f>'CLZ Pr'!B4979</f>
        <v>0</v>
      </c>
      <c r="F4979">
        <f>'CLZ Pr'!N4979</f>
        <v>0</v>
      </c>
      <c r="G4979">
        <f>'CLZ Pr'!X4979</f>
        <v>0</v>
      </c>
      <c r="H4979">
        <f>'CLZ Pr'!E4979</f>
        <v>0</v>
      </c>
      <c r="I4979">
        <f>'CLZ Pr'!U4979</f>
        <v>0</v>
      </c>
    </row>
    <row r="4980" spans="1:9">
      <c r="A4980" s="13" t="str">
        <f>IF('CLZ Pr'!C4980 = "", "", 'CLZ Pr'!C4980)</f>
        <v/>
      </c>
      <c r="B4980">
        <f>'CLZ Pr'!O4980</f>
        <v>0</v>
      </c>
      <c r="C4980" s="14">
        <f>'CLZ Pr'!H4980</f>
        <v>0</v>
      </c>
      <c r="D4980">
        <f>'CLZ Pr'!W4980</f>
        <v>0</v>
      </c>
      <c r="E4980">
        <f>'CLZ Pr'!B4980</f>
        <v>0</v>
      </c>
      <c r="F4980">
        <f>'CLZ Pr'!N4980</f>
        <v>0</v>
      </c>
      <c r="G4980">
        <f>'CLZ Pr'!X4980</f>
        <v>0</v>
      </c>
      <c r="H4980">
        <f>'CLZ Pr'!E4980</f>
        <v>0</v>
      </c>
      <c r="I4980">
        <f>'CLZ Pr'!U4980</f>
        <v>0</v>
      </c>
    </row>
    <row r="4981" spans="1:9">
      <c r="A4981" s="13" t="str">
        <f>IF('CLZ Pr'!C4981 = "", "", 'CLZ Pr'!C4981)</f>
        <v/>
      </c>
      <c r="B4981">
        <f>'CLZ Pr'!O4981</f>
        <v>0</v>
      </c>
      <c r="C4981" s="14">
        <f>'CLZ Pr'!H4981</f>
        <v>0</v>
      </c>
      <c r="D4981">
        <f>'CLZ Pr'!W4981</f>
        <v>0</v>
      </c>
      <c r="E4981">
        <f>'CLZ Pr'!B4981</f>
        <v>0</v>
      </c>
      <c r="F4981">
        <f>'CLZ Pr'!N4981</f>
        <v>0</v>
      </c>
      <c r="G4981">
        <f>'CLZ Pr'!X4981</f>
        <v>0</v>
      </c>
      <c r="H4981">
        <f>'CLZ Pr'!E4981</f>
        <v>0</v>
      </c>
      <c r="I4981">
        <f>'CLZ Pr'!U4981</f>
        <v>0</v>
      </c>
    </row>
    <row r="4982" spans="1:9">
      <c r="A4982" s="13" t="str">
        <f>IF('CLZ Pr'!C4982 = "", "", 'CLZ Pr'!C4982)</f>
        <v/>
      </c>
      <c r="B4982">
        <f>'CLZ Pr'!O4982</f>
        <v>0</v>
      </c>
      <c r="C4982" s="14">
        <f>'CLZ Pr'!H4982</f>
        <v>0</v>
      </c>
      <c r="D4982">
        <f>'CLZ Pr'!W4982</f>
        <v>0</v>
      </c>
      <c r="E4982">
        <f>'CLZ Pr'!B4982</f>
        <v>0</v>
      </c>
      <c r="F4982">
        <f>'CLZ Pr'!N4982</f>
        <v>0</v>
      </c>
      <c r="G4982">
        <f>'CLZ Pr'!X4982</f>
        <v>0</v>
      </c>
      <c r="H4982">
        <f>'CLZ Pr'!E4982</f>
        <v>0</v>
      </c>
      <c r="I4982">
        <f>'CLZ Pr'!U4982</f>
        <v>0</v>
      </c>
    </row>
    <row r="4983" spans="1:9">
      <c r="A4983" s="13" t="str">
        <f>IF('CLZ Pr'!C4983 = "", "", 'CLZ Pr'!C4983)</f>
        <v/>
      </c>
      <c r="B4983">
        <f>'CLZ Pr'!O4983</f>
        <v>0</v>
      </c>
      <c r="C4983" s="14">
        <f>'CLZ Pr'!H4983</f>
        <v>0</v>
      </c>
      <c r="D4983">
        <f>'CLZ Pr'!W4983</f>
        <v>0</v>
      </c>
      <c r="E4983">
        <f>'CLZ Pr'!B4983</f>
        <v>0</v>
      </c>
      <c r="F4983">
        <f>'CLZ Pr'!N4983</f>
        <v>0</v>
      </c>
      <c r="G4983">
        <f>'CLZ Pr'!X4983</f>
        <v>0</v>
      </c>
      <c r="H4983">
        <f>'CLZ Pr'!E4983</f>
        <v>0</v>
      </c>
      <c r="I4983">
        <f>'CLZ Pr'!U4983</f>
        <v>0</v>
      </c>
    </row>
    <row r="4984" spans="1:9">
      <c r="A4984" s="13" t="str">
        <f>IF('CLZ Pr'!C4984 = "", "", 'CLZ Pr'!C4984)</f>
        <v/>
      </c>
      <c r="B4984">
        <f>'CLZ Pr'!O4984</f>
        <v>0</v>
      </c>
      <c r="C4984" s="14">
        <f>'CLZ Pr'!H4984</f>
        <v>0</v>
      </c>
      <c r="D4984">
        <f>'CLZ Pr'!W4984</f>
        <v>0</v>
      </c>
      <c r="E4984">
        <f>'CLZ Pr'!B4984</f>
        <v>0</v>
      </c>
      <c r="F4984">
        <f>'CLZ Pr'!N4984</f>
        <v>0</v>
      </c>
      <c r="G4984">
        <f>'CLZ Pr'!X4984</f>
        <v>0</v>
      </c>
      <c r="H4984">
        <f>'CLZ Pr'!E4984</f>
        <v>0</v>
      </c>
      <c r="I4984">
        <f>'CLZ Pr'!U4984</f>
        <v>0</v>
      </c>
    </row>
    <row r="4985" spans="1:9">
      <c r="A4985" s="13" t="str">
        <f>IF('CLZ Pr'!C4985 = "", "", 'CLZ Pr'!C4985)</f>
        <v/>
      </c>
      <c r="B4985">
        <f>'CLZ Pr'!O4985</f>
        <v>0</v>
      </c>
      <c r="C4985" s="14">
        <f>'CLZ Pr'!H4985</f>
        <v>0</v>
      </c>
      <c r="D4985">
        <f>'CLZ Pr'!W4985</f>
        <v>0</v>
      </c>
      <c r="E4985">
        <f>'CLZ Pr'!B4985</f>
        <v>0</v>
      </c>
      <c r="F4985">
        <f>'CLZ Pr'!N4985</f>
        <v>0</v>
      </c>
      <c r="G4985">
        <f>'CLZ Pr'!X4985</f>
        <v>0</v>
      </c>
      <c r="H4985">
        <f>'CLZ Pr'!E4985</f>
        <v>0</v>
      </c>
      <c r="I4985">
        <f>'CLZ Pr'!U4985</f>
        <v>0</v>
      </c>
    </row>
    <row r="4986" spans="1:9">
      <c r="A4986" s="13" t="str">
        <f>IF('CLZ Pr'!C4986 = "", "", 'CLZ Pr'!C4986)</f>
        <v/>
      </c>
      <c r="B4986">
        <f>'CLZ Pr'!O4986</f>
        <v>0</v>
      </c>
      <c r="C4986" s="14">
        <f>'CLZ Pr'!H4986</f>
        <v>0</v>
      </c>
      <c r="D4986">
        <f>'CLZ Pr'!W4986</f>
        <v>0</v>
      </c>
      <c r="E4986">
        <f>'CLZ Pr'!B4986</f>
        <v>0</v>
      </c>
      <c r="F4986">
        <f>'CLZ Pr'!N4986</f>
        <v>0</v>
      </c>
      <c r="G4986">
        <f>'CLZ Pr'!X4986</f>
        <v>0</v>
      </c>
      <c r="H4986">
        <f>'CLZ Pr'!E4986</f>
        <v>0</v>
      </c>
      <c r="I4986">
        <f>'CLZ Pr'!U4986</f>
        <v>0</v>
      </c>
    </row>
    <row r="4987" spans="1:9">
      <c r="A4987" s="13" t="str">
        <f>IF('CLZ Pr'!C4987 = "", "", 'CLZ Pr'!C4987)</f>
        <v/>
      </c>
      <c r="B4987">
        <f>'CLZ Pr'!O4987</f>
        <v>0</v>
      </c>
      <c r="C4987" s="14">
        <f>'CLZ Pr'!H4987</f>
        <v>0</v>
      </c>
      <c r="D4987">
        <f>'CLZ Pr'!W4987</f>
        <v>0</v>
      </c>
      <c r="E4987">
        <f>'CLZ Pr'!B4987</f>
        <v>0</v>
      </c>
      <c r="F4987">
        <f>'CLZ Pr'!N4987</f>
        <v>0</v>
      </c>
      <c r="G4987">
        <f>'CLZ Pr'!X4987</f>
        <v>0</v>
      </c>
      <c r="H4987">
        <f>'CLZ Pr'!E4987</f>
        <v>0</v>
      </c>
      <c r="I4987">
        <f>'CLZ Pr'!U4987</f>
        <v>0</v>
      </c>
    </row>
    <row r="4988" spans="1:9">
      <c r="A4988" s="13" t="str">
        <f>IF('CLZ Pr'!C4988 = "", "", 'CLZ Pr'!C4988)</f>
        <v/>
      </c>
      <c r="B4988">
        <f>'CLZ Pr'!O4988</f>
        <v>0</v>
      </c>
      <c r="C4988" s="14">
        <f>'CLZ Pr'!H4988</f>
        <v>0</v>
      </c>
      <c r="D4988">
        <f>'CLZ Pr'!W4988</f>
        <v>0</v>
      </c>
      <c r="E4988">
        <f>'CLZ Pr'!B4988</f>
        <v>0</v>
      </c>
      <c r="F4988">
        <f>'CLZ Pr'!N4988</f>
        <v>0</v>
      </c>
      <c r="G4988">
        <f>'CLZ Pr'!X4988</f>
        <v>0</v>
      </c>
      <c r="H4988">
        <f>'CLZ Pr'!E4988</f>
        <v>0</v>
      </c>
      <c r="I4988">
        <f>'CLZ Pr'!U4988</f>
        <v>0</v>
      </c>
    </row>
    <row r="4989" spans="1:9">
      <c r="A4989" s="13" t="str">
        <f>IF('CLZ Pr'!C4989 = "", "", 'CLZ Pr'!C4989)</f>
        <v/>
      </c>
      <c r="B4989">
        <f>'CLZ Pr'!O4989</f>
        <v>0</v>
      </c>
      <c r="C4989" s="14">
        <f>'CLZ Pr'!H4989</f>
        <v>0</v>
      </c>
      <c r="D4989">
        <f>'CLZ Pr'!W4989</f>
        <v>0</v>
      </c>
      <c r="E4989">
        <f>'CLZ Pr'!B4989</f>
        <v>0</v>
      </c>
      <c r="F4989">
        <f>'CLZ Pr'!N4989</f>
        <v>0</v>
      </c>
      <c r="G4989">
        <f>'CLZ Pr'!X4989</f>
        <v>0</v>
      </c>
      <c r="H4989">
        <f>'CLZ Pr'!E4989</f>
        <v>0</v>
      </c>
      <c r="I4989">
        <f>'CLZ Pr'!U4989</f>
        <v>0</v>
      </c>
    </row>
    <row r="4990" spans="1:9">
      <c r="A4990" s="13" t="str">
        <f>IF('CLZ Pr'!C4990 = "", "", 'CLZ Pr'!C4990)</f>
        <v/>
      </c>
      <c r="B4990">
        <f>'CLZ Pr'!O4990</f>
        <v>0</v>
      </c>
      <c r="C4990" s="14">
        <f>'CLZ Pr'!H4990</f>
        <v>0</v>
      </c>
      <c r="D4990">
        <f>'CLZ Pr'!W4990</f>
        <v>0</v>
      </c>
      <c r="E4990">
        <f>'CLZ Pr'!B4990</f>
        <v>0</v>
      </c>
      <c r="F4990">
        <f>'CLZ Pr'!N4990</f>
        <v>0</v>
      </c>
      <c r="G4990">
        <f>'CLZ Pr'!X4990</f>
        <v>0</v>
      </c>
      <c r="H4990">
        <f>'CLZ Pr'!E4990</f>
        <v>0</v>
      </c>
      <c r="I4990">
        <f>'CLZ Pr'!U4990</f>
        <v>0</v>
      </c>
    </row>
    <row r="4991" spans="1:9">
      <c r="A4991" s="13" t="str">
        <f>IF('CLZ Pr'!C4991 = "", "", 'CLZ Pr'!C4991)</f>
        <v/>
      </c>
      <c r="B4991">
        <f>'CLZ Pr'!O4991</f>
        <v>0</v>
      </c>
      <c r="C4991" s="14">
        <f>'CLZ Pr'!H4991</f>
        <v>0</v>
      </c>
      <c r="D4991">
        <f>'CLZ Pr'!W4991</f>
        <v>0</v>
      </c>
      <c r="E4991">
        <f>'CLZ Pr'!B4991</f>
        <v>0</v>
      </c>
      <c r="F4991">
        <f>'CLZ Pr'!N4991</f>
        <v>0</v>
      </c>
      <c r="G4991">
        <f>'CLZ Pr'!X4991</f>
        <v>0</v>
      </c>
      <c r="H4991">
        <f>'CLZ Pr'!E4991</f>
        <v>0</v>
      </c>
      <c r="I4991">
        <f>'CLZ Pr'!U4991</f>
        <v>0</v>
      </c>
    </row>
    <row r="4992" spans="1:9">
      <c r="A4992" s="13" t="str">
        <f>IF('CLZ Pr'!C4992 = "", "", 'CLZ Pr'!C4992)</f>
        <v/>
      </c>
      <c r="B4992">
        <f>'CLZ Pr'!O4992</f>
        <v>0</v>
      </c>
      <c r="C4992" s="14">
        <f>'CLZ Pr'!H4992</f>
        <v>0</v>
      </c>
      <c r="D4992">
        <f>'CLZ Pr'!W4992</f>
        <v>0</v>
      </c>
      <c r="E4992">
        <f>'CLZ Pr'!B4992</f>
        <v>0</v>
      </c>
      <c r="F4992">
        <f>'CLZ Pr'!N4992</f>
        <v>0</v>
      </c>
      <c r="G4992">
        <f>'CLZ Pr'!X4992</f>
        <v>0</v>
      </c>
      <c r="H4992">
        <f>'CLZ Pr'!E4992</f>
        <v>0</v>
      </c>
      <c r="I4992">
        <f>'CLZ Pr'!U4992</f>
        <v>0</v>
      </c>
    </row>
    <row r="4993" spans="1:9">
      <c r="A4993" s="13" t="str">
        <f>IF('CLZ Pr'!C4993 = "", "", 'CLZ Pr'!C4993)</f>
        <v/>
      </c>
      <c r="B4993">
        <f>'CLZ Pr'!O4993</f>
        <v>0</v>
      </c>
      <c r="C4993" s="14">
        <f>'CLZ Pr'!H4993</f>
        <v>0</v>
      </c>
      <c r="D4993">
        <f>'CLZ Pr'!W4993</f>
        <v>0</v>
      </c>
      <c r="E4993">
        <f>'CLZ Pr'!B4993</f>
        <v>0</v>
      </c>
      <c r="F4993">
        <f>'CLZ Pr'!N4993</f>
        <v>0</v>
      </c>
      <c r="G4993">
        <f>'CLZ Pr'!X4993</f>
        <v>0</v>
      </c>
      <c r="H4993">
        <f>'CLZ Pr'!E4993</f>
        <v>0</v>
      </c>
      <c r="I4993">
        <f>'CLZ Pr'!U4993</f>
        <v>0</v>
      </c>
    </row>
    <row r="4994" spans="1:9">
      <c r="A4994" s="13" t="str">
        <f>IF('CLZ Pr'!C4994 = "", "", 'CLZ Pr'!C4994)</f>
        <v/>
      </c>
      <c r="B4994">
        <f>'CLZ Pr'!O4994</f>
        <v>0</v>
      </c>
      <c r="C4994" s="14">
        <f>'CLZ Pr'!H4994</f>
        <v>0</v>
      </c>
      <c r="D4994">
        <f>'CLZ Pr'!W4994</f>
        <v>0</v>
      </c>
      <c r="E4994">
        <f>'CLZ Pr'!B4994</f>
        <v>0</v>
      </c>
      <c r="F4994">
        <f>'CLZ Pr'!N4994</f>
        <v>0</v>
      </c>
      <c r="G4994">
        <f>'CLZ Pr'!X4994</f>
        <v>0</v>
      </c>
      <c r="H4994">
        <f>'CLZ Pr'!E4994</f>
        <v>0</v>
      </c>
      <c r="I4994">
        <f>'CLZ Pr'!U4994</f>
        <v>0</v>
      </c>
    </row>
    <row r="4995" spans="1:9">
      <c r="A4995" s="13" t="str">
        <f>IF('CLZ Pr'!C4995 = "", "", 'CLZ Pr'!C4995)</f>
        <v/>
      </c>
      <c r="B4995">
        <f>'CLZ Pr'!O4995</f>
        <v>0</v>
      </c>
      <c r="C4995" s="14">
        <f>'CLZ Pr'!H4995</f>
        <v>0</v>
      </c>
      <c r="D4995">
        <f>'CLZ Pr'!W4995</f>
        <v>0</v>
      </c>
      <c r="E4995">
        <f>'CLZ Pr'!B4995</f>
        <v>0</v>
      </c>
      <c r="F4995">
        <f>'CLZ Pr'!N4995</f>
        <v>0</v>
      </c>
      <c r="G4995">
        <f>'CLZ Pr'!X4995</f>
        <v>0</v>
      </c>
      <c r="H4995">
        <f>'CLZ Pr'!E4995</f>
        <v>0</v>
      </c>
      <c r="I4995">
        <f>'CLZ Pr'!U4995</f>
        <v>0</v>
      </c>
    </row>
    <row r="4996" spans="1:9">
      <c r="A4996" s="13" t="str">
        <f>IF('CLZ Pr'!C4996 = "", "", 'CLZ Pr'!C4996)</f>
        <v/>
      </c>
      <c r="B4996">
        <f>'CLZ Pr'!O4996</f>
        <v>0</v>
      </c>
      <c r="C4996" s="14">
        <f>'CLZ Pr'!H4996</f>
        <v>0</v>
      </c>
      <c r="D4996">
        <f>'CLZ Pr'!W4996</f>
        <v>0</v>
      </c>
      <c r="E4996">
        <f>'CLZ Pr'!B4996</f>
        <v>0</v>
      </c>
      <c r="F4996">
        <f>'CLZ Pr'!N4996</f>
        <v>0</v>
      </c>
      <c r="G4996">
        <f>'CLZ Pr'!X4996</f>
        <v>0</v>
      </c>
      <c r="H4996">
        <f>'CLZ Pr'!E4996</f>
        <v>0</v>
      </c>
      <c r="I4996">
        <f>'CLZ Pr'!U4996</f>
        <v>0</v>
      </c>
    </row>
    <row r="4997" spans="1:9">
      <c r="A4997" s="13" t="str">
        <f>IF('CLZ Pr'!C4997 = "", "", 'CLZ Pr'!C4997)</f>
        <v/>
      </c>
      <c r="B4997">
        <f>'CLZ Pr'!O4997</f>
        <v>0</v>
      </c>
      <c r="C4997" s="14">
        <f>'CLZ Pr'!H4997</f>
        <v>0</v>
      </c>
      <c r="D4997">
        <f>'CLZ Pr'!W4997</f>
        <v>0</v>
      </c>
      <c r="E4997">
        <f>'CLZ Pr'!B4997</f>
        <v>0</v>
      </c>
      <c r="F4997">
        <f>'CLZ Pr'!N4997</f>
        <v>0</v>
      </c>
      <c r="G4997">
        <f>'CLZ Pr'!X4997</f>
        <v>0</v>
      </c>
      <c r="H4997">
        <f>'CLZ Pr'!E4997</f>
        <v>0</v>
      </c>
      <c r="I4997">
        <f>'CLZ Pr'!U4997</f>
        <v>0</v>
      </c>
    </row>
    <row r="4998" spans="1:9">
      <c r="A4998" s="13" t="str">
        <f>IF('CLZ Pr'!C4998 = "", "", 'CLZ Pr'!C4998)</f>
        <v/>
      </c>
      <c r="B4998">
        <f>'CLZ Pr'!O4998</f>
        <v>0</v>
      </c>
      <c r="C4998" s="14">
        <f>'CLZ Pr'!H4998</f>
        <v>0</v>
      </c>
      <c r="D4998">
        <f>'CLZ Pr'!W4998</f>
        <v>0</v>
      </c>
      <c r="E4998">
        <f>'CLZ Pr'!B4998</f>
        <v>0</v>
      </c>
      <c r="F4998">
        <f>'CLZ Pr'!N4998</f>
        <v>0</v>
      </c>
      <c r="G4998">
        <f>'CLZ Pr'!X4998</f>
        <v>0</v>
      </c>
      <c r="H4998">
        <f>'CLZ Pr'!E4998</f>
        <v>0</v>
      </c>
      <c r="I4998">
        <f>'CLZ Pr'!U4998</f>
        <v>0</v>
      </c>
    </row>
    <row r="4999" spans="1:9">
      <c r="A4999" s="13" t="str">
        <f>IF('CLZ Pr'!C4999 = "", "", 'CLZ Pr'!C4999)</f>
        <v/>
      </c>
      <c r="B4999">
        <f>'CLZ Pr'!O4999</f>
        <v>0</v>
      </c>
      <c r="C4999" s="14">
        <f>'CLZ Pr'!H4999</f>
        <v>0</v>
      </c>
      <c r="D4999">
        <f>'CLZ Pr'!W4999</f>
        <v>0</v>
      </c>
      <c r="E4999">
        <f>'CLZ Pr'!B4999</f>
        <v>0</v>
      </c>
      <c r="F4999">
        <f>'CLZ Pr'!N4999</f>
        <v>0</v>
      </c>
      <c r="G4999">
        <f>'CLZ Pr'!X4999</f>
        <v>0</v>
      </c>
      <c r="H4999">
        <f>'CLZ Pr'!E4999</f>
        <v>0</v>
      </c>
      <c r="I4999">
        <f>'CLZ Pr'!U4999</f>
        <v>0</v>
      </c>
    </row>
    <row r="5000" spans="1:9">
      <c r="A5000" s="13" t="str">
        <f>IF('CLZ Pr'!C5000 = "", "", 'CLZ Pr'!C5000)</f>
        <v/>
      </c>
      <c r="B5000">
        <f>'CLZ Pr'!O5000</f>
        <v>0</v>
      </c>
      <c r="C5000" s="14">
        <f>'CLZ Pr'!H5000</f>
        <v>0</v>
      </c>
      <c r="D5000">
        <f>'CLZ Pr'!W5000</f>
        <v>0</v>
      </c>
      <c r="E5000">
        <f>'CLZ Pr'!B5000</f>
        <v>0</v>
      </c>
      <c r="F5000">
        <f>'CLZ Pr'!N5000</f>
        <v>0</v>
      </c>
      <c r="G5000">
        <f>'CLZ Pr'!X5000</f>
        <v>0</v>
      </c>
      <c r="H5000">
        <f>'CLZ Pr'!E5000</f>
        <v>0</v>
      </c>
      <c r="I5000">
        <f>'CLZ Pr'!U5000</f>
        <v>0</v>
      </c>
    </row>
    <row r="5001" spans="1:9">
      <c r="A5001" s="13" t="str">
        <f>IF('CLZ Pr'!C5001 = "", "", 'CLZ Pr'!C5001)</f>
        <v/>
      </c>
      <c r="B5001">
        <f>'CLZ Pr'!O5001</f>
        <v>0</v>
      </c>
      <c r="C5001" s="14">
        <f>'CLZ Pr'!H5001</f>
        <v>0</v>
      </c>
      <c r="D5001">
        <f>'CLZ Pr'!W5001</f>
        <v>0</v>
      </c>
      <c r="E5001">
        <f>'CLZ Pr'!B5001</f>
        <v>0</v>
      </c>
      <c r="F5001">
        <f>'CLZ Pr'!N5001</f>
        <v>0</v>
      </c>
      <c r="G5001">
        <f>'CLZ Pr'!X5001</f>
        <v>0</v>
      </c>
      <c r="H5001">
        <f>'CLZ Pr'!E5001</f>
        <v>0</v>
      </c>
      <c r="I5001">
        <f>'CLZ Pr'!U5001</f>
        <v>0</v>
      </c>
    </row>
    <row r="5002" spans="1:9">
      <c r="A5002" s="13" t="str">
        <f>IF('CLZ Pr'!C5002 = "", "", 'CLZ Pr'!C5002)</f>
        <v/>
      </c>
      <c r="B5002">
        <f>'CLZ Pr'!O5002</f>
        <v>0</v>
      </c>
      <c r="C5002" s="14">
        <f>'CLZ Pr'!H5002</f>
        <v>0</v>
      </c>
      <c r="D5002">
        <f>'CLZ Pr'!W5002</f>
        <v>0</v>
      </c>
      <c r="E5002">
        <f>'CLZ Pr'!B5002</f>
        <v>0</v>
      </c>
      <c r="F5002">
        <f>'CLZ Pr'!N5002</f>
        <v>0</v>
      </c>
      <c r="G5002">
        <f>'CLZ Pr'!X5002</f>
        <v>0</v>
      </c>
      <c r="H5002">
        <f>'CLZ Pr'!E5002</f>
        <v>0</v>
      </c>
      <c r="I5002">
        <f>'CLZ Pr'!U5002</f>
        <v>0</v>
      </c>
    </row>
    <row r="5003" spans="1:9">
      <c r="A5003" s="13" t="str">
        <f>IF('CLZ Pr'!C5003 = "", "", 'CLZ Pr'!C5003)</f>
        <v/>
      </c>
      <c r="B5003">
        <f>'CLZ Pr'!O5003</f>
        <v>0</v>
      </c>
      <c r="C5003" s="14">
        <f>'CLZ Pr'!H5003</f>
        <v>0</v>
      </c>
      <c r="D5003">
        <f>'CLZ Pr'!W5003</f>
        <v>0</v>
      </c>
      <c r="E5003">
        <f>'CLZ Pr'!B5003</f>
        <v>0</v>
      </c>
      <c r="F5003">
        <f>'CLZ Pr'!N5003</f>
        <v>0</v>
      </c>
      <c r="G5003">
        <f>'CLZ Pr'!X5003</f>
        <v>0</v>
      </c>
      <c r="H5003">
        <f>'CLZ Pr'!E5003</f>
        <v>0</v>
      </c>
      <c r="I5003">
        <f>'CLZ Pr'!U5003</f>
        <v>0</v>
      </c>
    </row>
    <row r="5004" spans="1:9">
      <c r="A5004" s="13" t="str">
        <f>IF('CLZ Pr'!C5004 = "", "", 'CLZ Pr'!C5004)</f>
        <v/>
      </c>
      <c r="B5004">
        <f>'CLZ Pr'!O5004</f>
        <v>0</v>
      </c>
      <c r="C5004" s="14">
        <f>'CLZ Pr'!H5004</f>
        <v>0</v>
      </c>
      <c r="D5004">
        <f>'CLZ Pr'!W5004</f>
        <v>0</v>
      </c>
      <c r="E5004">
        <f>'CLZ Pr'!B5004</f>
        <v>0</v>
      </c>
      <c r="F5004">
        <f>'CLZ Pr'!N5004</f>
        <v>0</v>
      </c>
      <c r="G5004">
        <f>'CLZ Pr'!X5004</f>
        <v>0</v>
      </c>
      <c r="H5004">
        <f>'CLZ Pr'!E5004</f>
        <v>0</v>
      </c>
      <c r="I5004">
        <f>'CLZ Pr'!U5004</f>
        <v>0</v>
      </c>
    </row>
    <row r="5005" spans="1:9">
      <c r="A5005" s="13" t="str">
        <f>IF('CLZ Pr'!C5005 = "", "", 'CLZ Pr'!C5005)</f>
        <v/>
      </c>
      <c r="B5005">
        <f>'CLZ Pr'!O5005</f>
        <v>0</v>
      </c>
      <c r="C5005" s="14">
        <f>'CLZ Pr'!H5005</f>
        <v>0</v>
      </c>
      <c r="D5005">
        <f>'CLZ Pr'!W5005</f>
        <v>0</v>
      </c>
      <c r="E5005">
        <f>'CLZ Pr'!B5005</f>
        <v>0</v>
      </c>
      <c r="F5005">
        <f>'CLZ Pr'!N5005</f>
        <v>0</v>
      </c>
      <c r="G5005">
        <f>'CLZ Pr'!X5005</f>
        <v>0</v>
      </c>
      <c r="H5005">
        <f>'CLZ Pr'!E5005</f>
        <v>0</v>
      </c>
      <c r="I5005">
        <f>'CLZ Pr'!U5005</f>
        <v>0</v>
      </c>
    </row>
    <row r="5006" spans="1:9">
      <c r="A5006" s="13" t="str">
        <f>IF('CLZ Pr'!C5006 = "", "", 'CLZ Pr'!C5006)</f>
        <v/>
      </c>
      <c r="B5006">
        <f>'CLZ Pr'!O5006</f>
        <v>0</v>
      </c>
      <c r="C5006" s="14">
        <f>'CLZ Pr'!H5006</f>
        <v>0</v>
      </c>
      <c r="D5006">
        <f>'CLZ Pr'!W5006</f>
        <v>0</v>
      </c>
      <c r="E5006">
        <f>'CLZ Pr'!B5006</f>
        <v>0</v>
      </c>
      <c r="F5006">
        <f>'CLZ Pr'!N5006</f>
        <v>0</v>
      </c>
      <c r="G5006">
        <f>'CLZ Pr'!X5006</f>
        <v>0</v>
      </c>
      <c r="H5006">
        <f>'CLZ Pr'!E5006</f>
        <v>0</v>
      </c>
      <c r="I5006">
        <f>'CLZ Pr'!U5006</f>
        <v>0</v>
      </c>
    </row>
    <row r="5007" spans="1:9">
      <c r="A5007" s="13" t="str">
        <f>IF('CLZ Pr'!C5007 = "", "", 'CLZ Pr'!C5007)</f>
        <v/>
      </c>
      <c r="B5007">
        <f>'CLZ Pr'!O5007</f>
        <v>0</v>
      </c>
      <c r="C5007" s="14">
        <f>'CLZ Pr'!H5007</f>
        <v>0</v>
      </c>
      <c r="D5007">
        <f>'CLZ Pr'!W5007</f>
        <v>0</v>
      </c>
      <c r="E5007">
        <f>'CLZ Pr'!B5007</f>
        <v>0</v>
      </c>
      <c r="F5007">
        <f>'CLZ Pr'!N5007</f>
        <v>0</v>
      </c>
      <c r="G5007">
        <f>'CLZ Pr'!X5007</f>
        <v>0</v>
      </c>
      <c r="H5007">
        <f>'CLZ Pr'!E5007</f>
        <v>0</v>
      </c>
      <c r="I5007">
        <f>'CLZ Pr'!U5007</f>
        <v>0</v>
      </c>
    </row>
    <row r="5008" spans="1:9">
      <c r="A5008" s="13" t="str">
        <f>IF('CLZ Pr'!C5008 = "", "", 'CLZ Pr'!C5008)</f>
        <v/>
      </c>
      <c r="B5008">
        <f>'CLZ Pr'!O5008</f>
        <v>0</v>
      </c>
      <c r="C5008" s="14">
        <f>'CLZ Pr'!H5008</f>
        <v>0</v>
      </c>
      <c r="D5008">
        <f>'CLZ Pr'!W5008</f>
        <v>0</v>
      </c>
      <c r="E5008">
        <f>'CLZ Pr'!B5008</f>
        <v>0</v>
      </c>
      <c r="F5008">
        <f>'CLZ Pr'!N5008</f>
        <v>0</v>
      </c>
      <c r="G5008">
        <f>'CLZ Pr'!X5008</f>
        <v>0</v>
      </c>
      <c r="H5008">
        <f>'CLZ Pr'!E5008</f>
        <v>0</v>
      </c>
      <c r="I5008">
        <f>'CLZ Pr'!U5008</f>
        <v>0</v>
      </c>
    </row>
    <row r="5009" spans="1:9">
      <c r="A5009" s="13" t="str">
        <f>IF('CLZ Pr'!C5009 = "", "", 'CLZ Pr'!C5009)</f>
        <v/>
      </c>
      <c r="B5009">
        <f>'CLZ Pr'!O5009</f>
        <v>0</v>
      </c>
      <c r="C5009" s="14">
        <f>'CLZ Pr'!H5009</f>
        <v>0</v>
      </c>
      <c r="D5009">
        <f>'CLZ Pr'!W5009</f>
        <v>0</v>
      </c>
      <c r="E5009">
        <f>'CLZ Pr'!B5009</f>
        <v>0</v>
      </c>
      <c r="F5009">
        <f>'CLZ Pr'!N5009</f>
        <v>0</v>
      </c>
      <c r="G5009">
        <f>'CLZ Pr'!X5009</f>
        <v>0</v>
      </c>
      <c r="H5009">
        <f>'CLZ Pr'!E5009</f>
        <v>0</v>
      </c>
      <c r="I5009">
        <f>'CLZ Pr'!U5009</f>
        <v>0</v>
      </c>
    </row>
    <row r="5010" spans="1:9">
      <c r="A5010" s="13" t="str">
        <f>IF('CLZ Pr'!C5010 = "", "", 'CLZ Pr'!C5010)</f>
        <v/>
      </c>
      <c r="B5010">
        <f>'CLZ Pr'!O5010</f>
        <v>0</v>
      </c>
      <c r="C5010" s="14">
        <f>'CLZ Pr'!H5010</f>
        <v>0</v>
      </c>
      <c r="D5010">
        <f>'CLZ Pr'!W5010</f>
        <v>0</v>
      </c>
      <c r="E5010">
        <f>'CLZ Pr'!B5010</f>
        <v>0</v>
      </c>
      <c r="F5010">
        <f>'CLZ Pr'!N5010</f>
        <v>0</v>
      </c>
      <c r="G5010">
        <f>'CLZ Pr'!X5010</f>
        <v>0</v>
      </c>
      <c r="H5010">
        <f>'CLZ Pr'!E5010</f>
        <v>0</v>
      </c>
      <c r="I5010">
        <f>'CLZ Pr'!U5010</f>
        <v>0</v>
      </c>
    </row>
    <row r="5011" spans="1:9">
      <c r="A5011" s="13" t="str">
        <f>IF('CLZ Pr'!C5011 = "", "", 'CLZ Pr'!C5011)</f>
        <v/>
      </c>
      <c r="B5011">
        <f>'CLZ Pr'!O5011</f>
        <v>0</v>
      </c>
      <c r="C5011" s="14">
        <f>'CLZ Pr'!H5011</f>
        <v>0</v>
      </c>
      <c r="D5011">
        <f>'CLZ Pr'!W5011</f>
        <v>0</v>
      </c>
      <c r="E5011">
        <f>'CLZ Pr'!B5011</f>
        <v>0</v>
      </c>
      <c r="F5011">
        <f>'CLZ Pr'!N5011</f>
        <v>0</v>
      </c>
      <c r="G5011">
        <f>'CLZ Pr'!X5011</f>
        <v>0</v>
      </c>
      <c r="H5011">
        <f>'CLZ Pr'!E5011</f>
        <v>0</v>
      </c>
      <c r="I5011">
        <f>'CLZ Pr'!U5011</f>
        <v>0</v>
      </c>
    </row>
    <row r="5012" spans="1:9">
      <c r="A5012" s="13" t="str">
        <f>IF('CLZ Pr'!C5012 = "", "", 'CLZ Pr'!C5012)</f>
        <v/>
      </c>
      <c r="B5012">
        <f>'CLZ Pr'!O5012</f>
        <v>0</v>
      </c>
      <c r="C5012" s="14">
        <f>'CLZ Pr'!H5012</f>
        <v>0</v>
      </c>
      <c r="D5012">
        <f>'CLZ Pr'!W5012</f>
        <v>0</v>
      </c>
      <c r="E5012">
        <f>'CLZ Pr'!B5012</f>
        <v>0</v>
      </c>
      <c r="F5012">
        <f>'CLZ Pr'!N5012</f>
        <v>0</v>
      </c>
      <c r="G5012">
        <f>'CLZ Pr'!X5012</f>
        <v>0</v>
      </c>
      <c r="H5012">
        <f>'CLZ Pr'!E5012</f>
        <v>0</v>
      </c>
      <c r="I5012">
        <f>'CLZ Pr'!U5012</f>
        <v>0</v>
      </c>
    </row>
    <row r="5013" spans="1:9">
      <c r="A5013" s="13" t="str">
        <f>IF('CLZ Pr'!C5013 = "", "", 'CLZ Pr'!C5013)</f>
        <v/>
      </c>
      <c r="B5013">
        <f>'CLZ Pr'!O5013</f>
        <v>0</v>
      </c>
      <c r="C5013" s="14">
        <f>'CLZ Pr'!H5013</f>
        <v>0</v>
      </c>
      <c r="D5013">
        <f>'CLZ Pr'!W5013</f>
        <v>0</v>
      </c>
      <c r="E5013">
        <f>'CLZ Pr'!B5013</f>
        <v>0</v>
      </c>
      <c r="F5013">
        <f>'CLZ Pr'!N5013</f>
        <v>0</v>
      </c>
      <c r="G5013">
        <f>'CLZ Pr'!X5013</f>
        <v>0</v>
      </c>
      <c r="H5013">
        <f>'CLZ Pr'!E5013</f>
        <v>0</v>
      </c>
      <c r="I5013">
        <f>'CLZ Pr'!U5013</f>
        <v>0</v>
      </c>
    </row>
    <row r="5014" spans="1:9">
      <c r="A5014" s="13" t="str">
        <f>IF('CLZ Pr'!C5014 = "", "", 'CLZ Pr'!C5014)</f>
        <v/>
      </c>
      <c r="B5014">
        <f>'CLZ Pr'!O5014</f>
        <v>0</v>
      </c>
      <c r="C5014" s="14">
        <f>'CLZ Pr'!H5014</f>
        <v>0</v>
      </c>
      <c r="D5014">
        <f>'CLZ Pr'!W5014</f>
        <v>0</v>
      </c>
      <c r="E5014">
        <f>'CLZ Pr'!B5014</f>
        <v>0</v>
      </c>
      <c r="F5014">
        <f>'CLZ Pr'!N5014</f>
        <v>0</v>
      </c>
      <c r="G5014">
        <f>'CLZ Pr'!X5014</f>
        <v>0</v>
      </c>
      <c r="H5014">
        <f>'CLZ Pr'!E5014</f>
        <v>0</v>
      </c>
      <c r="I5014">
        <f>'CLZ Pr'!U5014</f>
        <v>0</v>
      </c>
    </row>
    <row r="5015" spans="1:9">
      <c r="A5015" s="13" t="str">
        <f>IF('CLZ Pr'!C5015 = "", "", 'CLZ Pr'!C5015)</f>
        <v/>
      </c>
      <c r="B5015">
        <f>'CLZ Pr'!O5015</f>
        <v>0</v>
      </c>
      <c r="C5015" s="14">
        <f>'CLZ Pr'!H5015</f>
        <v>0</v>
      </c>
      <c r="D5015">
        <f>'CLZ Pr'!W5015</f>
        <v>0</v>
      </c>
      <c r="E5015">
        <f>'CLZ Pr'!B5015</f>
        <v>0</v>
      </c>
      <c r="F5015">
        <f>'CLZ Pr'!N5015</f>
        <v>0</v>
      </c>
      <c r="G5015">
        <f>'CLZ Pr'!X5015</f>
        <v>0</v>
      </c>
      <c r="H5015">
        <f>'CLZ Pr'!E5015</f>
        <v>0</v>
      </c>
      <c r="I5015">
        <f>'CLZ Pr'!U5015</f>
        <v>0</v>
      </c>
    </row>
    <row r="5016" spans="1:9">
      <c r="A5016" s="13" t="str">
        <f>IF('CLZ Pr'!C5016 = "", "", 'CLZ Pr'!C5016)</f>
        <v/>
      </c>
      <c r="B5016">
        <f>'CLZ Pr'!O5016</f>
        <v>0</v>
      </c>
      <c r="C5016" s="14">
        <f>'CLZ Pr'!H5016</f>
        <v>0</v>
      </c>
      <c r="D5016">
        <f>'CLZ Pr'!W5016</f>
        <v>0</v>
      </c>
      <c r="E5016">
        <f>'CLZ Pr'!B5016</f>
        <v>0</v>
      </c>
      <c r="F5016">
        <f>'CLZ Pr'!N5016</f>
        <v>0</v>
      </c>
      <c r="G5016">
        <f>'CLZ Pr'!X5016</f>
        <v>0</v>
      </c>
      <c r="H5016">
        <f>'CLZ Pr'!E5016</f>
        <v>0</v>
      </c>
      <c r="I5016">
        <f>'CLZ Pr'!U5016</f>
        <v>0</v>
      </c>
    </row>
    <row r="5017" spans="1:9">
      <c r="A5017" s="13" t="str">
        <f>IF('CLZ Pr'!C5017 = "", "", 'CLZ Pr'!C5017)</f>
        <v/>
      </c>
      <c r="B5017">
        <f>'CLZ Pr'!O5017</f>
        <v>0</v>
      </c>
      <c r="C5017" s="14">
        <f>'CLZ Pr'!H5017</f>
        <v>0</v>
      </c>
      <c r="D5017">
        <f>'CLZ Pr'!W5017</f>
        <v>0</v>
      </c>
      <c r="E5017">
        <f>'CLZ Pr'!B5017</f>
        <v>0</v>
      </c>
      <c r="F5017">
        <f>'CLZ Pr'!N5017</f>
        <v>0</v>
      </c>
      <c r="G5017">
        <f>'CLZ Pr'!X5017</f>
        <v>0</v>
      </c>
      <c r="H5017">
        <f>'CLZ Pr'!E5017</f>
        <v>0</v>
      </c>
      <c r="I5017">
        <f>'CLZ Pr'!U5017</f>
        <v>0</v>
      </c>
    </row>
    <row r="5018" spans="1:9">
      <c r="A5018" s="13" t="str">
        <f>IF('CLZ Pr'!C5018 = "", "", 'CLZ Pr'!C5018)</f>
        <v/>
      </c>
      <c r="B5018">
        <f>'CLZ Pr'!O5018</f>
        <v>0</v>
      </c>
      <c r="C5018" s="14">
        <f>'CLZ Pr'!H5018</f>
        <v>0</v>
      </c>
      <c r="D5018">
        <f>'CLZ Pr'!W5018</f>
        <v>0</v>
      </c>
      <c r="E5018">
        <f>'CLZ Pr'!B5018</f>
        <v>0</v>
      </c>
      <c r="F5018">
        <f>'CLZ Pr'!N5018</f>
        <v>0</v>
      </c>
      <c r="G5018">
        <f>'CLZ Pr'!X5018</f>
        <v>0</v>
      </c>
      <c r="H5018">
        <f>'CLZ Pr'!E5018</f>
        <v>0</v>
      </c>
      <c r="I5018">
        <f>'CLZ Pr'!U5018</f>
        <v>0</v>
      </c>
    </row>
    <row r="5019" spans="1:9">
      <c r="A5019" s="13" t="str">
        <f>IF('CLZ Pr'!C5019 = "", "", 'CLZ Pr'!C5019)</f>
        <v/>
      </c>
      <c r="B5019">
        <f>'CLZ Pr'!O5019</f>
        <v>0</v>
      </c>
      <c r="C5019" s="14">
        <f>'CLZ Pr'!H5019</f>
        <v>0</v>
      </c>
      <c r="D5019">
        <f>'CLZ Pr'!W5019</f>
        <v>0</v>
      </c>
      <c r="E5019">
        <f>'CLZ Pr'!B5019</f>
        <v>0</v>
      </c>
      <c r="F5019">
        <f>'CLZ Pr'!N5019</f>
        <v>0</v>
      </c>
      <c r="G5019">
        <f>'CLZ Pr'!X5019</f>
        <v>0</v>
      </c>
      <c r="H5019">
        <f>'CLZ Pr'!E5019</f>
        <v>0</v>
      </c>
      <c r="I5019">
        <f>'CLZ Pr'!U5019</f>
        <v>0</v>
      </c>
    </row>
    <row r="5020" spans="1:9">
      <c r="A5020" s="13" t="str">
        <f>IF('CLZ Pr'!C5020 = "", "", 'CLZ Pr'!C5020)</f>
        <v/>
      </c>
      <c r="B5020">
        <f>'CLZ Pr'!O5020</f>
        <v>0</v>
      </c>
      <c r="C5020" s="14">
        <f>'CLZ Pr'!H5020</f>
        <v>0</v>
      </c>
      <c r="D5020">
        <f>'CLZ Pr'!W5020</f>
        <v>0</v>
      </c>
      <c r="E5020">
        <f>'CLZ Pr'!B5020</f>
        <v>0</v>
      </c>
      <c r="F5020">
        <f>'CLZ Pr'!N5020</f>
        <v>0</v>
      </c>
      <c r="G5020">
        <f>'CLZ Pr'!X5020</f>
        <v>0</v>
      </c>
      <c r="H5020">
        <f>'CLZ Pr'!E5020</f>
        <v>0</v>
      </c>
      <c r="I5020">
        <f>'CLZ Pr'!U5020</f>
        <v>0</v>
      </c>
    </row>
    <row r="5021" spans="1:9">
      <c r="A5021" s="13" t="str">
        <f>IF('CLZ Pr'!C5021 = "", "", 'CLZ Pr'!C5021)</f>
        <v/>
      </c>
      <c r="B5021">
        <f>'CLZ Pr'!O5021</f>
        <v>0</v>
      </c>
      <c r="C5021" s="14">
        <f>'CLZ Pr'!H5021</f>
        <v>0</v>
      </c>
      <c r="D5021">
        <f>'CLZ Pr'!W5021</f>
        <v>0</v>
      </c>
      <c r="E5021">
        <f>'CLZ Pr'!B5021</f>
        <v>0</v>
      </c>
      <c r="F5021">
        <f>'CLZ Pr'!N5021</f>
        <v>0</v>
      </c>
      <c r="G5021">
        <f>'CLZ Pr'!X5021</f>
        <v>0</v>
      </c>
      <c r="H5021">
        <f>'CLZ Pr'!E5021</f>
        <v>0</v>
      </c>
      <c r="I5021">
        <f>'CLZ Pr'!U5021</f>
        <v>0</v>
      </c>
    </row>
    <row r="5022" spans="1:9">
      <c r="A5022" s="13" t="str">
        <f>IF('CLZ Pr'!C5022 = "", "", 'CLZ Pr'!C5022)</f>
        <v/>
      </c>
      <c r="B5022">
        <f>'CLZ Pr'!O5022</f>
        <v>0</v>
      </c>
      <c r="C5022" s="14">
        <f>'CLZ Pr'!H5022</f>
        <v>0</v>
      </c>
      <c r="D5022">
        <f>'CLZ Pr'!W5022</f>
        <v>0</v>
      </c>
      <c r="E5022">
        <f>'CLZ Pr'!B5022</f>
        <v>0</v>
      </c>
      <c r="F5022">
        <f>'CLZ Pr'!N5022</f>
        <v>0</v>
      </c>
      <c r="G5022">
        <f>'CLZ Pr'!X5022</f>
        <v>0</v>
      </c>
      <c r="H5022">
        <f>'CLZ Pr'!E5022</f>
        <v>0</v>
      </c>
      <c r="I5022">
        <f>'CLZ Pr'!U5022</f>
        <v>0</v>
      </c>
    </row>
    <row r="5023" spans="1:9">
      <c r="A5023" s="13" t="str">
        <f>IF('CLZ Pr'!C5023 = "", "", 'CLZ Pr'!C5023)</f>
        <v/>
      </c>
      <c r="B5023">
        <f>'CLZ Pr'!O5023</f>
        <v>0</v>
      </c>
      <c r="C5023" s="14">
        <f>'CLZ Pr'!H5023</f>
        <v>0</v>
      </c>
      <c r="D5023">
        <f>'CLZ Pr'!W5023</f>
        <v>0</v>
      </c>
      <c r="E5023">
        <f>'CLZ Pr'!B5023</f>
        <v>0</v>
      </c>
      <c r="F5023">
        <f>'CLZ Pr'!N5023</f>
        <v>0</v>
      </c>
      <c r="G5023">
        <f>'CLZ Pr'!X5023</f>
        <v>0</v>
      </c>
      <c r="H5023">
        <f>'CLZ Pr'!E5023</f>
        <v>0</v>
      </c>
      <c r="I5023">
        <f>'CLZ Pr'!U5023</f>
        <v>0</v>
      </c>
    </row>
    <row r="5024" spans="1:9">
      <c r="A5024" s="13" t="str">
        <f>IF('CLZ Pr'!C5024 = "", "", 'CLZ Pr'!C5024)</f>
        <v/>
      </c>
      <c r="B5024">
        <f>'CLZ Pr'!O5024</f>
        <v>0</v>
      </c>
      <c r="C5024" s="14">
        <f>'CLZ Pr'!H5024</f>
        <v>0</v>
      </c>
      <c r="D5024">
        <f>'CLZ Pr'!W5024</f>
        <v>0</v>
      </c>
      <c r="E5024">
        <f>'CLZ Pr'!B5024</f>
        <v>0</v>
      </c>
      <c r="F5024">
        <f>'CLZ Pr'!N5024</f>
        <v>0</v>
      </c>
      <c r="G5024">
        <f>'CLZ Pr'!X5024</f>
        <v>0</v>
      </c>
      <c r="H5024">
        <f>'CLZ Pr'!E5024</f>
        <v>0</v>
      </c>
      <c r="I5024">
        <f>'CLZ Pr'!U5024</f>
        <v>0</v>
      </c>
    </row>
    <row r="5025" spans="1:9">
      <c r="A5025" s="13" t="str">
        <f>IF('CLZ Pr'!C5025 = "", "", 'CLZ Pr'!C5025)</f>
        <v/>
      </c>
      <c r="B5025">
        <f>'CLZ Pr'!O5025</f>
        <v>0</v>
      </c>
      <c r="C5025" s="14">
        <f>'CLZ Pr'!H5025</f>
        <v>0</v>
      </c>
      <c r="D5025">
        <f>'CLZ Pr'!W5025</f>
        <v>0</v>
      </c>
      <c r="E5025">
        <f>'CLZ Pr'!B5025</f>
        <v>0</v>
      </c>
      <c r="F5025">
        <f>'CLZ Pr'!N5025</f>
        <v>0</v>
      </c>
      <c r="G5025">
        <f>'CLZ Pr'!X5025</f>
        <v>0</v>
      </c>
      <c r="H5025">
        <f>'CLZ Pr'!E5025</f>
        <v>0</v>
      </c>
      <c r="I5025">
        <f>'CLZ Pr'!U5025</f>
        <v>0</v>
      </c>
    </row>
    <row r="5026" spans="1:9">
      <c r="A5026" s="13" t="str">
        <f>IF('CLZ Pr'!C5026 = "", "", 'CLZ Pr'!C5026)</f>
        <v/>
      </c>
      <c r="B5026">
        <f>'CLZ Pr'!O5026</f>
        <v>0</v>
      </c>
      <c r="C5026" s="14">
        <f>'CLZ Pr'!H5026</f>
        <v>0</v>
      </c>
      <c r="D5026">
        <f>'CLZ Pr'!W5026</f>
        <v>0</v>
      </c>
      <c r="E5026">
        <f>'CLZ Pr'!B5026</f>
        <v>0</v>
      </c>
      <c r="F5026">
        <f>'CLZ Pr'!N5026</f>
        <v>0</v>
      </c>
      <c r="G5026">
        <f>'CLZ Pr'!X5026</f>
        <v>0</v>
      </c>
      <c r="H5026">
        <f>'CLZ Pr'!E5026</f>
        <v>0</v>
      </c>
      <c r="I5026">
        <f>'CLZ Pr'!U5026</f>
        <v>0</v>
      </c>
    </row>
    <row r="5027" spans="1:9">
      <c r="A5027" s="13" t="str">
        <f>IF('CLZ Pr'!C5027 = "", "", 'CLZ Pr'!C5027)</f>
        <v/>
      </c>
      <c r="B5027">
        <f>'CLZ Pr'!O5027</f>
        <v>0</v>
      </c>
      <c r="C5027" s="14">
        <f>'CLZ Pr'!H5027</f>
        <v>0</v>
      </c>
      <c r="D5027">
        <f>'CLZ Pr'!W5027</f>
        <v>0</v>
      </c>
      <c r="E5027">
        <f>'CLZ Pr'!B5027</f>
        <v>0</v>
      </c>
      <c r="F5027">
        <f>'CLZ Pr'!N5027</f>
        <v>0</v>
      </c>
      <c r="G5027">
        <f>'CLZ Pr'!X5027</f>
        <v>0</v>
      </c>
      <c r="H5027">
        <f>'CLZ Pr'!E5027</f>
        <v>0</v>
      </c>
      <c r="I5027">
        <f>'CLZ Pr'!U5027</f>
        <v>0</v>
      </c>
    </row>
    <row r="5028" spans="1:9">
      <c r="A5028" s="13" t="str">
        <f>IF('CLZ Pr'!C5028 = "", "", 'CLZ Pr'!C5028)</f>
        <v/>
      </c>
      <c r="B5028">
        <f>'CLZ Pr'!O5028</f>
        <v>0</v>
      </c>
      <c r="C5028" s="14">
        <f>'CLZ Pr'!H5028</f>
        <v>0</v>
      </c>
      <c r="D5028">
        <f>'CLZ Pr'!W5028</f>
        <v>0</v>
      </c>
      <c r="E5028">
        <f>'CLZ Pr'!B5028</f>
        <v>0</v>
      </c>
      <c r="F5028">
        <f>'CLZ Pr'!N5028</f>
        <v>0</v>
      </c>
      <c r="G5028">
        <f>'CLZ Pr'!X5028</f>
        <v>0</v>
      </c>
      <c r="H5028">
        <f>'CLZ Pr'!E5028</f>
        <v>0</v>
      </c>
      <c r="I5028">
        <f>'CLZ Pr'!U5028</f>
        <v>0</v>
      </c>
    </row>
    <row r="5029" spans="1:9">
      <c r="A5029" s="13" t="str">
        <f>IF('CLZ Pr'!C5029 = "", "", 'CLZ Pr'!C5029)</f>
        <v/>
      </c>
      <c r="B5029">
        <f>'CLZ Pr'!O5029</f>
        <v>0</v>
      </c>
      <c r="C5029" s="14">
        <f>'CLZ Pr'!H5029</f>
        <v>0</v>
      </c>
      <c r="D5029">
        <f>'CLZ Pr'!W5029</f>
        <v>0</v>
      </c>
      <c r="E5029">
        <f>'CLZ Pr'!B5029</f>
        <v>0</v>
      </c>
      <c r="F5029">
        <f>'CLZ Pr'!N5029</f>
        <v>0</v>
      </c>
      <c r="G5029">
        <f>'CLZ Pr'!X5029</f>
        <v>0</v>
      </c>
      <c r="H5029">
        <f>'CLZ Pr'!E5029</f>
        <v>0</v>
      </c>
      <c r="I5029">
        <f>'CLZ Pr'!U5029</f>
        <v>0</v>
      </c>
    </row>
    <row r="5030" spans="1:9">
      <c r="A5030" s="13" t="str">
        <f>IF('CLZ Pr'!C5030 = "", "", 'CLZ Pr'!C5030)</f>
        <v/>
      </c>
      <c r="B5030">
        <f>'CLZ Pr'!O5030</f>
        <v>0</v>
      </c>
      <c r="C5030" s="14">
        <f>'CLZ Pr'!H5030</f>
        <v>0</v>
      </c>
      <c r="D5030">
        <f>'CLZ Pr'!W5030</f>
        <v>0</v>
      </c>
      <c r="E5030">
        <f>'CLZ Pr'!B5030</f>
        <v>0</v>
      </c>
      <c r="F5030">
        <f>'CLZ Pr'!N5030</f>
        <v>0</v>
      </c>
      <c r="G5030">
        <f>'CLZ Pr'!X5030</f>
        <v>0</v>
      </c>
      <c r="H5030">
        <f>'CLZ Pr'!E5030</f>
        <v>0</v>
      </c>
      <c r="I5030">
        <f>'CLZ Pr'!U5030</f>
        <v>0</v>
      </c>
    </row>
    <row r="5031" spans="1:9">
      <c r="A5031" s="13" t="str">
        <f>IF('CLZ Pr'!C5031 = "", "", 'CLZ Pr'!C5031)</f>
        <v/>
      </c>
      <c r="B5031">
        <f>'CLZ Pr'!O5031</f>
        <v>0</v>
      </c>
      <c r="C5031" s="14">
        <f>'CLZ Pr'!H5031</f>
        <v>0</v>
      </c>
      <c r="D5031">
        <f>'CLZ Pr'!W5031</f>
        <v>0</v>
      </c>
      <c r="E5031">
        <f>'CLZ Pr'!B5031</f>
        <v>0</v>
      </c>
      <c r="F5031">
        <f>'CLZ Pr'!N5031</f>
        <v>0</v>
      </c>
      <c r="G5031">
        <f>'CLZ Pr'!X5031</f>
        <v>0</v>
      </c>
      <c r="H5031">
        <f>'CLZ Pr'!E5031</f>
        <v>0</v>
      </c>
      <c r="I5031">
        <f>'CLZ Pr'!U5031</f>
        <v>0</v>
      </c>
    </row>
    <row r="5032" spans="1:9">
      <c r="A5032" s="13" t="str">
        <f>IF('CLZ Pr'!C5032 = "", "", 'CLZ Pr'!C5032)</f>
        <v/>
      </c>
      <c r="B5032">
        <f>'CLZ Pr'!O5032</f>
        <v>0</v>
      </c>
      <c r="C5032" s="14">
        <f>'CLZ Pr'!H5032</f>
        <v>0</v>
      </c>
      <c r="D5032">
        <f>'CLZ Pr'!W5032</f>
        <v>0</v>
      </c>
      <c r="E5032">
        <f>'CLZ Pr'!B5032</f>
        <v>0</v>
      </c>
      <c r="F5032">
        <f>'CLZ Pr'!N5032</f>
        <v>0</v>
      </c>
      <c r="G5032">
        <f>'CLZ Pr'!X5032</f>
        <v>0</v>
      </c>
      <c r="H5032">
        <f>'CLZ Pr'!E5032</f>
        <v>0</v>
      </c>
      <c r="I5032">
        <f>'CLZ Pr'!U5032</f>
        <v>0</v>
      </c>
    </row>
    <row r="5033" spans="1:9">
      <c r="A5033" s="13" t="str">
        <f>IF('CLZ Pr'!C5033 = "", "", 'CLZ Pr'!C5033)</f>
        <v/>
      </c>
      <c r="B5033">
        <f>'CLZ Pr'!O5033</f>
        <v>0</v>
      </c>
      <c r="C5033" s="14">
        <f>'CLZ Pr'!H5033</f>
        <v>0</v>
      </c>
      <c r="D5033">
        <f>'CLZ Pr'!W5033</f>
        <v>0</v>
      </c>
      <c r="E5033">
        <f>'CLZ Pr'!B5033</f>
        <v>0</v>
      </c>
      <c r="F5033">
        <f>'CLZ Pr'!N5033</f>
        <v>0</v>
      </c>
      <c r="G5033">
        <f>'CLZ Pr'!X5033</f>
        <v>0</v>
      </c>
      <c r="H5033">
        <f>'CLZ Pr'!E5033</f>
        <v>0</v>
      </c>
      <c r="I5033">
        <f>'CLZ Pr'!U5033</f>
        <v>0</v>
      </c>
    </row>
    <row r="5034" spans="1:9">
      <c r="A5034" s="13" t="str">
        <f>IF('CLZ Pr'!C5034 = "", "", 'CLZ Pr'!C5034)</f>
        <v/>
      </c>
      <c r="B5034">
        <f>'CLZ Pr'!O5034</f>
        <v>0</v>
      </c>
      <c r="C5034" s="14">
        <f>'CLZ Pr'!H5034</f>
        <v>0</v>
      </c>
      <c r="D5034">
        <f>'CLZ Pr'!W5034</f>
        <v>0</v>
      </c>
      <c r="E5034">
        <f>'CLZ Pr'!B5034</f>
        <v>0</v>
      </c>
      <c r="F5034">
        <f>'CLZ Pr'!N5034</f>
        <v>0</v>
      </c>
      <c r="G5034">
        <f>'CLZ Pr'!X5034</f>
        <v>0</v>
      </c>
      <c r="H5034">
        <f>'CLZ Pr'!E5034</f>
        <v>0</v>
      </c>
      <c r="I5034">
        <f>'CLZ Pr'!U5034</f>
        <v>0</v>
      </c>
    </row>
    <row r="5035" spans="1:9">
      <c r="A5035" s="13" t="str">
        <f>IF('CLZ Pr'!C5035 = "", "", 'CLZ Pr'!C5035)</f>
        <v/>
      </c>
      <c r="B5035">
        <f>'CLZ Pr'!O5035</f>
        <v>0</v>
      </c>
      <c r="C5035" s="14">
        <f>'CLZ Pr'!H5035</f>
        <v>0</v>
      </c>
      <c r="D5035">
        <f>'CLZ Pr'!W5035</f>
        <v>0</v>
      </c>
      <c r="E5035">
        <f>'CLZ Pr'!B5035</f>
        <v>0</v>
      </c>
      <c r="F5035">
        <f>'CLZ Pr'!N5035</f>
        <v>0</v>
      </c>
      <c r="G5035">
        <f>'CLZ Pr'!X5035</f>
        <v>0</v>
      </c>
      <c r="H5035">
        <f>'CLZ Pr'!E5035</f>
        <v>0</v>
      </c>
      <c r="I5035">
        <f>'CLZ Pr'!U5035</f>
        <v>0</v>
      </c>
    </row>
    <row r="5036" spans="1:9">
      <c r="A5036" s="13" t="str">
        <f>IF('CLZ Pr'!C5036 = "", "", 'CLZ Pr'!C5036)</f>
        <v/>
      </c>
      <c r="B5036">
        <f>'CLZ Pr'!O5036</f>
        <v>0</v>
      </c>
      <c r="C5036" s="14">
        <f>'CLZ Pr'!H5036</f>
        <v>0</v>
      </c>
      <c r="D5036">
        <f>'CLZ Pr'!W5036</f>
        <v>0</v>
      </c>
      <c r="E5036">
        <f>'CLZ Pr'!B5036</f>
        <v>0</v>
      </c>
      <c r="F5036">
        <f>'CLZ Pr'!N5036</f>
        <v>0</v>
      </c>
      <c r="G5036">
        <f>'CLZ Pr'!X5036</f>
        <v>0</v>
      </c>
      <c r="H5036">
        <f>'CLZ Pr'!E5036</f>
        <v>0</v>
      </c>
      <c r="I5036">
        <f>'CLZ Pr'!U5036</f>
        <v>0</v>
      </c>
    </row>
    <row r="5037" spans="1:9">
      <c r="A5037" s="13" t="str">
        <f>IF('CLZ Pr'!C5037 = "", "", 'CLZ Pr'!C5037)</f>
        <v/>
      </c>
      <c r="B5037">
        <f>'CLZ Pr'!O5037</f>
        <v>0</v>
      </c>
      <c r="C5037" s="14">
        <f>'CLZ Pr'!H5037</f>
        <v>0</v>
      </c>
      <c r="D5037">
        <f>'CLZ Pr'!W5037</f>
        <v>0</v>
      </c>
      <c r="E5037">
        <f>'CLZ Pr'!B5037</f>
        <v>0</v>
      </c>
      <c r="F5037">
        <f>'CLZ Pr'!N5037</f>
        <v>0</v>
      </c>
      <c r="G5037">
        <f>'CLZ Pr'!X5037</f>
        <v>0</v>
      </c>
      <c r="H5037">
        <f>'CLZ Pr'!E5037</f>
        <v>0</v>
      </c>
      <c r="I5037">
        <f>'CLZ Pr'!U5037</f>
        <v>0</v>
      </c>
    </row>
    <row r="5038" spans="1:9">
      <c r="A5038" s="13" t="str">
        <f>IF('CLZ Pr'!C5038 = "", "", 'CLZ Pr'!C5038)</f>
        <v/>
      </c>
      <c r="B5038">
        <f>'CLZ Pr'!O5038</f>
        <v>0</v>
      </c>
      <c r="C5038" s="14">
        <f>'CLZ Pr'!H5038</f>
        <v>0</v>
      </c>
      <c r="D5038">
        <f>'CLZ Pr'!W5038</f>
        <v>0</v>
      </c>
      <c r="E5038">
        <f>'CLZ Pr'!B5038</f>
        <v>0</v>
      </c>
      <c r="F5038">
        <f>'CLZ Pr'!N5038</f>
        <v>0</v>
      </c>
      <c r="G5038">
        <f>'CLZ Pr'!X5038</f>
        <v>0</v>
      </c>
      <c r="H5038">
        <f>'CLZ Pr'!E5038</f>
        <v>0</v>
      </c>
      <c r="I5038">
        <f>'CLZ Pr'!U5038</f>
        <v>0</v>
      </c>
    </row>
    <row r="5039" spans="1:9">
      <c r="A5039" s="13" t="str">
        <f>IF('CLZ Pr'!C5039 = "", "", 'CLZ Pr'!C5039)</f>
        <v/>
      </c>
      <c r="B5039">
        <f>'CLZ Pr'!O5039</f>
        <v>0</v>
      </c>
      <c r="C5039" s="14">
        <f>'CLZ Pr'!H5039</f>
        <v>0</v>
      </c>
      <c r="D5039">
        <f>'CLZ Pr'!W5039</f>
        <v>0</v>
      </c>
      <c r="E5039">
        <f>'CLZ Pr'!B5039</f>
        <v>0</v>
      </c>
      <c r="F5039">
        <f>'CLZ Pr'!N5039</f>
        <v>0</v>
      </c>
      <c r="G5039">
        <f>'CLZ Pr'!X5039</f>
        <v>0</v>
      </c>
      <c r="H5039">
        <f>'CLZ Pr'!E5039</f>
        <v>0</v>
      </c>
      <c r="I5039">
        <f>'CLZ Pr'!U5039</f>
        <v>0</v>
      </c>
    </row>
    <row r="5040" spans="1:9">
      <c r="A5040" s="13" t="str">
        <f>IF('CLZ Pr'!C5040 = "", "", 'CLZ Pr'!C5040)</f>
        <v/>
      </c>
      <c r="B5040">
        <f>'CLZ Pr'!O5040</f>
        <v>0</v>
      </c>
      <c r="C5040" s="14">
        <f>'CLZ Pr'!H5040</f>
        <v>0</v>
      </c>
      <c r="D5040">
        <f>'CLZ Pr'!W5040</f>
        <v>0</v>
      </c>
      <c r="E5040">
        <f>'CLZ Pr'!B5040</f>
        <v>0</v>
      </c>
      <c r="F5040">
        <f>'CLZ Pr'!N5040</f>
        <v>0</v>
      </c>
      <c r="G5040">
        <f>'CLZ Pr'!X5040</f>
        <v>0</v>
      </c>
      <c r="H5040">
        <f>'CLZ Pr'!E5040</f>
        <v>0</v>
      </c>
      <c r="I5040">
        <f>'CLZ Pr'!U5040</f>
        <v>0</v>
      </c>
    </row>
    <row r="5041" spans="1:9">
      <c r="A5041" s="13" t="str">
        <f>IF('CLZ Pr'!C5041 = "", "", 'CLZ Pr'!C5041)</f>
        <v/>
      </c>
      <c r="B5041">
        <f>'CLZ Pr'!O5041</f>
        <v>0</v>
      </c>
      <c r="C5041" s="14">
        <f>'CLZ Pr'!H5041</f>
        <v>0</v>
      </c>
      <c r="D5041">
        <f>'CLZ Pr'!W5041</f>
        <v>0</v>
      </c>
      <c r="E5041">
        <f>'CLZ Pr'!B5041</f>
        <v>0</v>
      </c>
      <c r="F5041">
        <f>'CLZ Pr'!N5041</f>
        <v>0</v>
      </c>
      <c r="G5041">
        <f>'CLZ Pr'!X5041</f>
        <v>0</v>
      </c>
      <c r="H5041">
        <f>'CLZ Pr'!E5041</f>
        <v>0</v>
      </c>
      <c r="I5041">
        <f>'CLZ Pr'!U5041</f>
        <v>0</v>
      </c>
    </row>
    <row r="5042" spans="1:9">
      <c r="A5042" s="13" t="str">
        <f>IF('CLZ Pr'!C5042 = "", "", 'CLZ Pr'!C5042)</f>
        <v/>
      </c>
      <c r="B5042">
        <f>'CLZ Pr'!O5042</f>
        <v>0</v>
      </c>
      <c r="C5042" s="14">
        <f>'CLZ Pr'!H5042</f>
        <v>0</v>
      </c>
      <c r="D5042">
        <f>'CLZ Pr'!W5042</f>
        <v>0</v>
      </c>
      <c r="E5042">
        <f>'CLZ Pr'!B5042</f>
        <v>0</v>
      </c>
      <c r="F5042">
        <f>'CLZ Pr'!N5042</f>
        <v>0</v>
      </c>
      <c r="G5042">
        <f>'CLZ Pr'!X5042</f>
        <v>0</v>
      </c>
      <c r="H5042">
        <f>'CLZ Pr'!E5042</f>
        <v>0</v>
      </c>
      <c r="I5042">
        <f>'CLZ Pr'!U5042</f>
        <v>0</v>
      </c>
    </row>
    <row r="5043" spans="1:9">
      <c r="A5043" s="13" t="str">
        <f>IF('CLZ Pr'!C5043 = "", "", 'CLZ Pr'!C5043)</f>
        <v/>
      </c>
      <c r="B5043">
        <f>'CLZ Pr'!O5043</f>
        <v>0</v>
      </c>
      <c r="C5043" s="14">
        <f>'CLZ Pr'!H5043</f>
        <v>0</v>
      </c>
      <c r="D5043">
        <f>'CLZ Pr'!W5043</f>
        <v>0</v>
      </c>
      <c r="E5043">
        <f>'CLZ Pr'!B5043</f>
        <v>0</v>
      </c>
      <c r="F5043">
        <f>'CLZ Pr'!N5043</f>
        <v>0</v>
      </c>
      <c r="G5043">
        <f>'CLZ Pr'!X5043</f>
        <v>0</v>
      </c>
      <c r="H5043">
        <f>'CLZ Pr'!E5043</f>
        <v>0</v>
      </c>
      <c r="I5043">
        <f>'CLZ Pr'!U5043</f>
        <v>0</v>
      </c>
    </row>
    <row r="5044" spans="1:9">
      <c r="A5044" s="13" t="str">
        <f>IF('CLZ Pr'!C5044 = "", "", 'CLZ Pr'!C5044)</f>
        <v/>
      </c>
      <c r="B5044">
        <f>'CLZ Pr'!O5044</f>
        <v>0</v>
      </c>
      <c r="C5044" s="14">
        <f>'CLZ Pr'!H5044</f>
        <v>0</v>
      </c>
      <c r="D5044">
        <f>'CLZ Pr'!W5044</f>
        <v>0</v>
      </c>
      <c r="E5044">
        <f>'CLZ Pr'!B5044</f>
        <v>0</v>
      </c>
      <c r="F5044">
        <f>'CLZ Pr'!N5044</f>
        <v>0</v>
      </c>
      <c r="G5044">
        <f>'CLZ Pr'!X5044</f>
        <v>0</v>
      </c>
      <c r="H5044">
        <f>'CLZ Pr'!E5044</f>
        <v>0</v>
      </c>
      <c r="I5044">
        <f>'CLZ Pr'!U5044</f>
        <v>0</v>
      </c>
    </row>
    <row r="5045" spans="1:9">
      <c r="A5045" s="13" t="str">
        <f>IF('CLZ Pr'!C5045 = "", "", 'CLZ Pr'!C5045)</f>
        <v/>
      </c>
      <c r="B5045">
        <f>'CLZ Pr'!O5045</f>
        <v>0</v>
      </c>
      <c r="C5045" s="14">
        <f>'CLZ Pr'!H5045</f>
        <v>0</v>
      </c>
      <c r="D5045">
        <f>'CLZ Pr'!W5045</f>
        <v>0</v>
      </c>
      <c r="E5045">
        <f>'CLZ Pr'!B5045</f>
        <v>0</v>
      </c>
      <c r="F5045">
        <f>'CLZ Pr'!N5045</f>
        <v>0</v>
      </c>
      <c r="G5045">
        <f>'CLZ Pr'!X5045</f>
        <v>0</v>
      </c>
      <c r="H5045">
        <f>'CLZ Pr'!E5045</f>
        <v>0</v>
      </c>
      <c r="I5045">
        <f>'CLZ Pr'!U5045</f>
        <v>0</v>
      </c>
    </row>
    <row r="5046" spans="1:9">
      <c r="A5046" s="13" t="str">
        <f>IF('CLZ Pr'!C5046 = "", "", 'CLZ Pr'!C5046)</f>
        <v/>
      </c>
      <c r="B5046">
        <f>'CLZ Pr'!O5046</f>
        <v>0</v>
      </c>
      <c r="C5046" s="14">
        <f>'CLZ Pr'!H5046</f>
        <v>0</v>
      </c>
      <c r="D5046">
        <f>'CLZ Pr'!W5046</f>
        <v>0</v>
      </c>
      <c r="E5046">
        <f>'CLZ Pr'!B5046</f>
        <v>0</v>
      </c>
      <c r="F5046">
        <f>'CLZ Pr'!N5046</f>
        <v>0</v>
      </c>
      <c r="G5046">
        <f>'CLZ Pr'!X5046</f>
        <v>0</v>
      </c>
      <c r="H5046">
        <f>'CLZ Pr'!E5046</f>
        <v>0</v>
      </c>
      <c r="I5046">
        <f>'CLZ Pr'!U5046</f>
        <v>0</v>
      </c>
    </row>
    <row r="5047" spans="1:9">
      <c r="A5047" s="13" t="str">
        <f>IF('CLZ Pr'!C5047 = "", "", 'CLZ Pr'!C5047)</f>
        <v/>
      </c>
      <c r="B5047">
        <f>'CLZ Pr'!O5047</f>
        <v>0</v>
      </c>
      <c r="C5047" s="14">
        <f>'CLZ Pr'!H5047</f>
        <v>0</v>
      </c>
      <c r="D5047">
        <f>'CLZ Pr'!W5047</f>
        <v>0</v>
      </c>
      <c r="E5047">
        <f>'CLZ Pr'!B5047</f>
        <v>0</v>
      </c>
      <c r="F5047">
        <f>'CLZ Pr'!N5047</f>
        <v>0</v>
      </c>
      <c r="G5047">
        <f>'CLZ Pr'!X5047</f>
        <v>0</v>
      </c>
      <c r="H5047">
        <f>'CLZ Pr'!E5047</f>
        <v>0</v>
      </c>
      <c r="I5047">
        <f>'CLZ Pr'!U5047</f>
        <v>0</v>
      </c>
    </row>
    <row r="5048" spans="1:9">
      <c r="A5048" s="13" t="str">
        <f>IF('CLZ Pr'!C5048 = "", "", 'CLZ Pr'!C5048)</f>
        <v/>
      </c>
      <c r="B5048">
        <f>'CLZ Pr'!O5048</f>
        <v>0</v>
      </c>
      <c r="C5048" s="14">
        <f>'CLZ Pr'!H5048</f>
        <v>0</v>
      </c>
      <c r="D5048">
        <f>'CLZ Pr'!W5048</f>
        <v>0</v>
      </c>
      <c r="E5048">
        <f>'CLZ Pr'!B5048</f>
        <v>0</v>
      </c>
      <c r="F5048">
        <f>'CLZ Pr'!N5048</f>
        <v>0</v>
      </c>
      <c r="G5048">
        <f>'CLZ Pr'!X5048</f>
        <v>0</v>
      </c>
      <c r="H5048">
        <f>'CLZ Pr'!E5048</f>
        <v>0</v>
      </c>
      <c r="I5048">
        <f>'CLZ Pr'!U5048</f>
        <v>0</v>
      </c>
    </row>
    <row r="5049" spans="1:9">
      <c r="A5049" s="13" t="str">
        <f>IF('CLZ Pr'!C5049 = "", "", 'CLZ Pr'!C5049)</f>
        <v/>
      </c>
      <c r="B5049">
        <f>'CLZ Pr'!O5049</f>
        <v>0</v>
      </c>
      <c r="C5049" s="14">
        <f>'CLZ Pr'!H5049</f>
        <v>0</v>
      </c>
      <c r="D5049">
        <f>'CLZ Pr'!W5049</f>
        <v>0</v>
      </c>
      <c r="E5049">
        <f>'CLZ Pr'!B5049</f>
        <v>0</v>
      </c>
      <c r="F5049">
        <f>'CLZ Pr'!N5049</f>
        <v>0</v>
      </c>
      <c r="G5049">
        <f>'CLZ Pr'!X5049</f>
        <v>0</v>
      </c>
      <c r="H5049">
        <f>'CLZ Pr'!E5049</f>
        <v>0</v>
      </c>
      <c r="I5049">
        <f>'CLZ Pr'!U5049</f>
        <v>0</v>
      </c>
    </row>
    <row r="5050" spans="1:9">
      <c r="A5050" s="13" t="str">
        <f>IF('CLZ Pr'!C5050 = "", "", 'CLZ Pr'!C5050)</f>
        <v/>
      </c>
      <c r="B5050">
        <f>'CLZ Pr'!O5050</f>
        <v>0</v>
      </c>
      <c r="C5050" s="14">
        <f>'CLZ Pr'!H5050</f>
        <v>0</v>
      </c>
      <c r="D5050">
        <f>'CLZ Pr'!W5050</f>
        <v>0</v>
      </c>
      <c r="E5050">
        <f>'CLZ Pr'!B5050</f>
        <v>0</v>
      </c>
      <c r="F5050">
        <f>'CLZ Pr'!N5050</f>
        <v>0</v>
      </c>
      <c r="G5050">
        <f>'CLZ Pr'!X5050</f>
        <v>0</v>
      </c>
      <c r="H5050">
        <f>'CLZ Pr'!E5050</f>
        <v>0</v>
      </c>
      <c r="I5050">
        <f>'CLZ Pr'!U5050</f>
        <v>0</v>
      </c>
    </row>
    <row r="5051" spans="1:9">
      <c r="A5051" s="13" t="str">
        <f>IF('CLZ Pr'!C5051 = "", "", 'CLZ Pr'!C5051)</f>
        <v/>
      </c>
      <c r="B5051">
        <f>'CLZ Pr'!O5051</f>
        <v>0</v>
      </c>
      <c r="C5051" s="14">
        <f>'CLZ Pr'!H5051</f>
        <v>0</v>
      </c>
      <c r="D5051">
        <f>'CLZ Pr'!W5051</f>
        <v>0</v>
      </c>
      <c r="E5051">
        <f>'CLZ Pr'!B5051</f>
        <v>0</v>
      </c>
      <c r="F5051">
        <f>'CLZ Pr'!N5051</f>
        <v>0</v>
      </c>
      <c r="G5051">
        <f>'CLZ Pr'!X5051</f>
        <v>0</v>
      </c>
      <c r="H5051">
        <f>'CLZ Pr'!E5051</f>
        <v>0</v>
      </c>
      <c r="I5051">
        <f>'CLZ Pr'!U5051</f>
        <v>0</v>
      </c>
    </row>
    <row r="5052" spans="1:9">
      <c r="A5052" s="13" t="str">
        <f>IF('CLZ Pr'!C5052 = "", "", 'CLZ Pr'!C5052)</f>
        <v/>
      </c>
      <c r="B5052">
        <f>'CLZ Pr'!O5052</f>
        <v>0</v>
      </c>
      <c r="C5052" s="14">
        <f>'CLZ Pr'!H5052</f>
        <v>0</v>
      </c>
      <c r="D5052">
        <f>'CLZ Pr'!W5052</f>
        <v>0</v>
      </c>
      <c r="E5052">
        <f>'CLZ Pr'!B5052</f>
        <v>0</v>
      </c>
      <c r="F5052">
        <f>'CLZ Pr'!N5052</f>
        <v>0</v>
      </c>
      <c r="G5052">
        <f>'CLZ Pr'!X5052</f>
        <v>0</v>
      </c>
      <c r="H5052">
        <f>'CLZ Pr'!E5052</f>
        <v>0</v>
      </c>
      <c r="I5052">
        <f>'CLZ Pr'!U5052</f>
        <v>0</v>
      </c>
    </row>
    <row r="5053" spans="1:9">
      <c r="A5053" s="13" t="str">
        <f>IF('CLZ Pr'!C5053 = "", "", 'CLZ Pr'!C5053)</f>
        <v/>
      </c>
      <c r="B5053">
        <f>'CLZ Pr'!O5053</f>
        <v>0</v>
      </c>
      <c r="C5053" s="14">
        <f>'CLZ Pr'!H5053</f>
        <v>0</v>
      </c>
      <c r="D5053">
        <f>'CLZ Pr'!W5053</f>
        <v>0</v>
      </c>
      <c r="E5053">
        <f>'CLZ Pr'!B5053</f>
        <v>0</v>
      </c>
      <c r="F5053">
        <f>'CLZ Pr'!N5053</f>
        <v>0</v>
      </c>
      <c r="G5053">
        <f>'CLZ Pr'!X5053</f>
        <v>0</v>
      </c>
      <c r="H5053">
        <f>'CLZ Pr'!E5053</f>
        <v>0</v>
      </c>
      <c r="I5053">
        <f>'CLZ Pr'!U5053</f>
        <v>0</v>
      </c>
    </row>
    <row r="5054" spans="1:9">
      <c r="A5054" s="13" t="str">
        <f>IF('CLZ Pr'!C5054 = "", "", 'CLZ Pr'!C5054)</f>
        <v/>
      </c>
      <c r="B5054">
        <f>'CLZ Pr'!O5054</f>
        <v>0</v>
      </c>
      <c r="C5054" s="14">
        <f>'CLZ Pr'!H5054</f>
        <v>0</v>
      </c>
      <c r="D5054">
        <f>'CLZ Pr'!W5054</f>
        <v>0</v>
      </c>
      <c r="E5054">
        <f>'CLZ Pr'!B5054</f>
        <v>0</v>
      </c>
      <c r="F5054">
        <f>'CLZ Pr'!N5054</f>
        <v>0</v>
      </c>
      <c r="G5054">
        <f>'CLZ Pr'!X5054</f>
        <v>0</v>
      </c>
      <c r="H5054">
        <f>'CLZ Pr'!E5054</f>
        <v>0</v>
      </c>
      <c r="I5054">
        <f>'CLZ Pr'!U5054</f>
        <v>0</v>
      </c>
    </row>
    <row r="5055" spans="1:9">
      <c r="A5055" s="13" t="str">
        <f>IF('CLZ Pr'!C5055 = "", "", 'CLZ Pr'!C5055)</f>
        <v/>
      </c>
      <c r="B5055">
        <f>'CLZ Pr'!O5055</f>
        <v>0</v>
      </c>
      <c r="C5055" s="14">
        <f>'CLZ Pr'!H5055</f>
        <v>0</v>
      </c>
      <c r="D5055">
        <f>'CLZ Pr'!W5055</f>
        <v>0</v>
      </c>
      <c r="E5055">
        <f>'CLZ Pr'!B5055</f>
        <v>0</v>
      </c>
      <c r="F5055">
        <f>'CLZ Pr'!N5055</f>
        <v>0</v>
      </c>
      <c r="G5055">
        <f>'CLZ Pr'!X5055</f>
        <v>0</v>
      </c>
      <c r="H5055">
        <f>'CLZ Pr'!E5055</f>
        <v>0</v>
      </c>
      <c r="I5055">
        <f>'CLZ Pr'!U5055</f>
        <v>0</v>
      </c>
    </row>
    <row r="5056" spans="1:9">
      <c r="A5056" s="13" t="str">
        <f>IF('CLZ Pr'!C5056 = "", "", 'CLZ Pr'!C5056)</f>
        <v/>
      </c>
      <c r="B5056">
        <f>'CLZ Pr'!O5056</f>
        <v>0</v>
      </c>
      <c r="C5056" s="14">
        <f>'CLZ Pr'!H5056</f>
        <v>0</v>
      </c>
      <c r="D5056">
        <f>'CLZ Pr'!W5056</f>
        <v>0</v>
      </c>
      <c r="E5056">
        <f>'CLZ Pr'!B5056</f>
        <v>0</v>
      </c>
      <c r="F5056">
        <f>'CLZ Pr'!N5056</f>
        <v>0</v>
      </c>
      <c r="G5056">
        <f>'CLZ Pr'!X5056</f>
        <v>0</v>
      </c>
      <c r="H5056">
        <f>'CLZ Pr'!E5056</f>
        <v>0</v>
      </c>
      <c r="I5056">
        <f>'CLZ Pr'!U5056</f>
        <v>0</v>
      </c>
    </row>
    <row r="5057" spans="1:9">
      <c r="A5057" s="13" t="str">
        <f>IF('CLZ Pr'!C5057 = "", "", 'CLZ Pr'!C5057)</f>
        <v/>
      </c>
      <c r="B5057">
        <f>'CLZ Pr'!O5057</f>
        <v>0</v>
      </c>
      <c r="C5057" s="14">
        <f>'CLZ Pr'!H5057</f>
        <v>0</v>
      </c>
      <c r="D5057">
        <f>'CLZ Pr'!W5057</f>
        <v>0</v>
      </c>
      <c r="E5057">
        <f>'CLZ Pr'!B5057</f>
        <v>0</v>
      </c>
      <c r="F5057">
        <f>'CLZ Pr'!N5057</f>
        <v>0</v>
      </c>
      <c r="G5057">
        <f>'CLZ Pr'!X5057</f>
        <v>0</v>
      </c>
      <c r="H5057">
        <f>'CLZ Pr'!E5057</f>
        <v>0</v>
      </c>
      <c r="I5057">
        <f>'CLZ Pr'!U5057</f>
        <v>0</v>
      </c>
    </row>
    <row r="5058" spans="1:9">
      <c r="A5058" s="13" t="str">
        <f>IF('CLZ Pr'!C5058 = "", "", 'CLZ Pr'!C5058)</f>
        <v/>
      </c>
      <c r="B5058">
        <f>'CLZ Pr'!O5058</f>
        <v>0</v>
      </c>
      <c r="C5058" s="14">
        <f>'CLZ Pr'!H5058</f>
        <v>0</v>
      </c>
      <c r="D5058">
        <f>'CLZ Pr'!W5058</f>
        <v>0</v>
      </c>
      <c r="E5058">
        <f>'CLZ Pr'!B5058</f>
        <v>0</v>
      </c>
      <c r="F5058">
        <f>'CLZ Pr'!N5058</f>
        <v>0</v>
      </c>
      <c r="G5058">
        <f>'CLZ Pr'!X5058</f>
        <v>0</v>
      </c>
      <c r="H5058">
        <f>'CLZ Pr'!E5058</f>
        <v>0</v>
      </c>
      <c r="I5058">
        <f>'CLZ Pr'!U5058</f>
        <v>0</v>
      </c>
    </row>
    <row r="5059" spans="1:9">
      <c r="A5059" s="13" t="str">
        <f>IF('CLZ Pr'!C5059 = "", "", 'CLZ Pr'!C5059)</f>
        <v/>
      </c>
      <c r="B5059">
        <f>'CLZ Pr'!O5059</f>
        <v>0</v>
      </c>
      <c r="C5059" s="14">
        <f>'CLZ Pr'!H5059</f>
        <v>0</v>
      </c>
      <c r="D5059">
        <f>'CLZ Pr'!W5059</f>
        <v>0</v>
      </c>
      <c r="E5059">
        <f>'CLZ Pr'!B5059</f>
        <v>0</v>
      </c>
      <c r="F5059">
        <f>'CLZ Pr'!N5059</f>
        <v>0</v>
      </c>
      <c r="G5059">
        <f>'CLZ Pr'!X5059</f>
        <v>0</v>
      </c>
      <c r="H5059">
        <f>'CLZ Pr'!E5059</f>
        <v>0</v>
      </c>
      <c r="I5059">
        <f>'CLZ Pr'!U5059</f>
        <v>0</v>
      </c>
    </row>
    <row r="5060" spans="1:9">
      <c r="A5060" s="13" t="str">
        <f>IF('CLZ Pr'!C5060 = "", "", 'CLZ Pr'!C5060)</f>
        <v/>
      </c>
      <c r="B5060">
        <f>'CLZ Pr'!O5060</f>
        <v>0</v>
      </c>
      <c r="C5060" s="14">
        <f>'CLZ Pr'!H5060</f>
        <v>0</v>
      </c>
      <c r="D5060">
        <f>'CLZ Pr'!W5060</f>
        <v>0</v>
      </c>
      <c r="E5060">
        <f>'CLZ Pr'!B5060</f>
        <v>0</v>
      </c>
      <c r="F5060">
        <f>'CLZ Pr'!N5060</f>
        <v>0</v>
      </c>
      <c r="G5060">
        <f>'CLZ Pr'!X5060</f>
        <v>0</v>
      </c>
      <c r="H5060">
        <f>'CLZ Pr'!E5060</f>
        <v>0</v>
      </c>
      <c r="I5060">
        <f>'CLZ Pr'!U5060</f>
        <v>0</v>
      </c>
    </row>
    <row r="5061" spans="1:9">
      <c r="A5061" s="13" t="str">
        <f>IF('CLZ Pr'!C5061 = "", "", 'CLZ Pr'!C5061)</f>
        <v/>
      </c>
      <c r="B5061">
        <f>'CLZ Pr'!O5061</f>
        <v>0</v>
      </c>
      <c r="C5061" s="14">
        <f>'CLZ Pr'!H5061</f>
        <v>0</v>
      </c>
      <c r="D5061">
        <f>'CLZ Pr'!W5061</f>
        <v>0</v>
      </c>
      <c r="E5061">
        <f>'CLZ Pr'!B5061</f>
        <v>0</v>
      </c>
      <c r="F5061">
        <f>'CLZ Pr'!N5061</f>
        <v>0</v>
      </c>
      <c r="G5061">
        <f>'CLZ Pr'!X5061</f>
        <v>0</v>
      </c>
      <c r="H5061">
        <f>'CLZ Pr'!E5061</f>
        <v>0</v>
      </c>
      <c r="I5061">
        <f>'CLZ Pr'!U5061</f>
        <v>0</v>
      </c>
    </row>
    <row r="5062" spans="1:9">
      <c r="A5062" s="13" t="str">
        <f>IF('CLZ Pr'!C5062 = "", "", 'CLZ Pr'!C5062)</f>
        <v/>
      </c>
      <c r="B5062">
        <f>'CLZ Pr'!O5062</f>
        <v>0</v>
      </c>
      <c r="C5062" s="14">
        <f>'CLZ Pr'!H5062</f>
        <v>0</v>
      </c>
      <c r="D5062">
        <f>'CLZ Pr'!W5062</f>
        <v>0</v>
      </c>
      <c r="E5062">
        <f>'CLZ Pr'!B5062</f>
        <v>0</v>
      </c>
      <c r="F5062">
        <f>'CLZ Pr'!N5062</f>
        <v>0</v>
      </c>
      <c r="G5062">
        <f>'CLZ Pr'!X5062</f>
        <v>0</v>
      </c>
      <c r="H5062">
        <f>'CLZ Pr'!E5062</f>
        <v>0</v>
      </c>
      <c r="I5062">
        <f>'CLZ Pr'!U5062</f>
        <v>0</v>
      </c>
    </row>
    <row r="5063" spans="1:9">
      <c r="A5063" s="13" t="str">
        <f>IF('CLZ Pr'!C5063 = "", "", 'CLZ Pr'!C5063)</f>
        <v/>
      </c>
      <c r="B5063">
        <f>'CLZ Pr'!O5063</f>
        <v>0</v>
      </c>
      <c r="C5063" s="14">
        <f>'CLZ Pr'!H5063</f>
        <v>0</v>
      </c>
      <c r="D5063">
        <f>'CLZ Pr'!W5063</f>
        <v>0</v>
      </c>
      <c r="E5063">
        <f>'CLZ Pr'!B5063</f>
        <v>0</v>
      </c>
      <c r="F5063">
        <f>'CLZ Pr'!N5063</f>
        <v>0</v>
      </c>
      <c r="G5063">
        <f>'CLZ Pr'!X5063</f>
        <v>0</v>
      </c>
      <c r="H5063">
        <f>'CLZ Pr'!E5063</f>
        <v>0</v>
      </c>
      <c r="I5063">
        <f>'CLZ Pr'!U5063</f>
        <v>0</v>
      </c>
    </row>
    <row r="5064" spans="1:9">
      <c r="A5064" s="13" t="str">
        <f>IF('CLZ Pr'!C5064 = "", "", 'CLZ Pr'!C5064)</f>
        <v/>
      </c>
      <c r="B5064">
        <f>'CLZ Pr'!O5064</f>
        <v>0</v>
      </c>
      <c r="C5064" s="14">
        <f>'CLZ Pr'!H5064</f>
        <v>0</v>
      </c>
      <c r="D5064">
        <f>'CLZ Pr'!W5064</f>
        <v>0</v>
      </c>
      <c r="E5064">
        <f>'CLZ Pr'!B5064</f>
        <v>0</v>
      </c>
      <c r="F5064">
        <f>'CLZ Pr'!N5064</f>
        <v>0</v>
      </c>
      <c r="G5064">
        <f>'CLZ Pr'!X5064</f>
        <v>0</v>
      </c>
      <c r="H5064">
        <f>'CLZ Pr'!E5064</f>
        <v>0</v>
      </c>
      <c r="I5064">
        <f>'CLZ Pr'!U5064</f>
        <v>0</v>
      </c>
    </row>
    <row r="5065" spans="1:9">
      <c r="A5065" s="13" t="str">
        <f>IF('CLZ Pr'!C5065 = "", "", 'CLZ Pr'!C5065)</f>
        <v/>
      </c>
      <c r="B5065">
        <f>'CLZ Pr'!O5065</f>
        <v>0</v>
      </c>
      <c r="C5065" s="14">
        <f>'CLZ Pr'!H5065</f>
        <v>0</v>
      </c>
      <c r="D5065">
        <f>'CLZ Pr'!W5065</f>
        <v>0</v>
      </c>
      <c r="E5065">
        <f>'CLZ Pr'!B5065</f>
        <v>0</v>
      </c>
      <c r="F5065">
        <f>'CLZ Pr'!N5065</f>
        <v>0</v>
      </c>
      <c r="G5065">
        <f>'CLZ Pr'!X5065</f>
        <v>0</v>
      </c>
      <c r="H5065">
        <f>'CLZ Pr'!E5065</f>
        <v>0</v>
      </c>
      <c r="I5065">
        <f>'CLZ Pr'!U5065</f>
        <v>0</v>
      </c>
    </row>
    <row r="5066" spans="1:9">
      <c r="A5066" s="13" t="str">
        <f>IF('CLZ Pr'!C5066 = "", "", 'CLZ Pr'!C5066)</f>
        <v/>
      </c>
      <c r="B5066">
        <f>'CLZ Pr'!O5066</f>
        <v>0</v>
      </c>
      <c r="C5066" s="14">
        <f>'CLZ Pr'!H5066</f>
        <v>0</v>
      </c>
      <c r="D5066">
        <f>'CLZ Pr'!W5066</f>
        <v>0</v>
      </c>
      <c r="E5066">
        <f>'CLZ Pr'!B5066</f>
        <v>0</v>
      </c>
      <c r="F5066">
        <f>'CLZ Pr'!N5066</f>
        <v>0</v>
      </c>
      <c r="G5066">
        <f>'CLZ Pr'!X5066</f>
        <v>0</v>
      </c>
      <c r="H5066">
        <f>'CLZ Pr'!E5066</f>
        <v>0</v>
      </c>
      <c r="I5066">
        <f>'CLZ Pr'!U5066</f>
        <v>0</v>
      </c>
    </row>
    <row r="5067" spans="1:9">
      <c r="A5067" s="13" t="str">
        <f>IF('CLZ Pr'!C5067 = "", "", 'CLZ Pr'!C5067)</f>
        <v/>
      </c>
      <c r="B5067">
        <f>'CLZ Pr'!O5067</f>
        <v>0</v>
      </c>
      <c r="C5067" s="14">
        <f>'CLZ Pr'!H5067</f>
        <v>0</v>
      </c>
      <c r="D5067">
        <f>'CLZ Pr'!W5067</f>
        <v>0</v>
      </c>
      <c r="E5067">
        <f>'CLZ Pr'!B5067</f>
        <v>0</v>
      </c>
      <c r="F5067">
        <f>'CLZ Pr'!N5067</f>
        <v>0</v>
      </c>
      <c r="G5067">
        <f>'CLZ Pr'!X5067</f>
        <v>0</v>
      </c>
      <c r="H5067">
        <f>'CLZ Pr'!E5067</f>
        <v>0</v>
      </c>
      <c r="I5067">
        <f>'CLZ Pr'!U5067</f>
        <v>0</v>
      </c>
    </row>
    <row r="5068" spans="1:9">
      <c r="A5068" s="13" t="str">
        <f>IF('CLZ Pr'!C5068 = "", "", 'CLZ Pr'!C5068)</f>
        <v/>
      </c>
      <c r="B5068">
        <f>'CLZ Pr'!O5068</f>
        <v>0</v>
      </c>
      <c r="C5068" s="14">
        <f>'CLZ Pr'!H5068</f>
        <v>0</v>
      </c>
      <c r="D5068">
        <f>'CLZ Pr'!W5068</f>
        <v>0</v>
      </c>
      <c r="E5068">
        <f>'CLZ Pr'!B5068</f>
        <v>0</v>
      </c>
      <c r="F5068">
        <f>'CLZ Pr'!N5068</f>
        <v>0</v>
      </c>
      <c r="G5068">
        <f>'CLZ Pr'!X5068</f>
        <v>0</v>
      </c>
      <c r="H5068">
        <f>'CLZ Pr'!E5068</f>
        <v>0</v>
      </c>
      <c r="I5068">
        <f>'CLZ Pr'!U5068</f>
        <v>0</v>
      </c>
    </row>
    <row r="5069" spans="1:9">
      <c r="A5069" s="13" t="str">
        <f>IF('CLZ Pr'!C5069 = "", "", 'CLZ Pr'!C5069)</f>
        <v/>
      </c>
      <c r="B5069">
        <f>'CLZ Pr'!O5069</f>
        <v>0</v>
      </c>
      <c r="C5069" s="14">
        <f>'CLZ Pr'!H5069</f>
        <v>0</v>
      </c>
      <c r="D5069">
        <f>'CLZ Pr'!W5069</f>
        <v>0</v>
      </c>
      <c r="E5069">
        <f>'CLZ Pr'!B5069</f>
        <v>0</v>
      </c>
      <c r="F5069">
        <f>'CLZ Pr'!N5069</f>
        <v>0</v>
      </c>
      <c r="G5069">
        <f>'CLZ Pr'!X5069</f>
        <v>0</v>
      </c>
      <c r="H5069">
        <f>'CLZ Pr'!E5069</f>
        <v>0</v>
      </c>
      <c r="I5069">
        <f>'CLZ Pr'!U5069</f>
        <v>0</v>
      </c>
    </row>
    <row r="5070" spans="1:9">
      <c r="A5070" s="13" t="str">
        <f>IF('CLZ Pr'!C5070 = "", "", 'CLZ Pr'!C5070)</f>
        <v/>
      </c>
      <c r="B5070">
        <f>'CLZ Pr'!O5070</f>
        <v>0</v>
      </c>
      <c r="C5070" s="14">
        <f>'CLZ Pr'!H5070</f>
        <v>0</v>
      </c>
      <c r="D5070">
        <f>'CLZ Pr'!W5070</f>
        <v>0</v>
      </c>
      <c r="E5070">
        <f>'CLZ Pr'!B5070</f>
        <v>0</v>
      </c>
      <c r="F5070">
        <f>'CLZ Pr'!N5070</f>
        <v>0</v>
      </c>
      <c r="G5070">
        <f>'CLZ Pr'!X5070</f>
        <v>0</v>
      </c>
      <c r="H5070">
        <f>'CLZ Pr'!E5070</f>
        <v>0</v>
      </c>
      <c r="I5070">
        <f>'CLZ Pr'!U5070</f>
        <v>0</v>
      </c>
    </row>
    <row r="5071" spans="1:9">
      <c r="A5071" s="13" t="str">
        <f>IF('CLZ Pr'!C5071 = "", "", 'CLZ Pr'!C5071)</f>
        <v/>
      </c>
      <c r="B5071">
        <f>'CLZ Pr'!O5071</f>
        <v>0</v>
      </c>
      <c r="C5071" s="14">
        <f>'CLZ Pr'!H5071</f>
        <v>0</v>
      </c>
      <c r="D5071">
        <f>'CLZ Pr'!W5071</f>
        <v>0</v>
      </c>
      <c r="E5071">
        <f>'CLZ Pr'!B5071</f>
        <v>0</v>
      </c>
      <c r="F5071">
        <f>'CLZ Pr'!N5071</f>
        <v>0</v>
      </c>
      <c r="G5071">
        <f>'CLZ Pr'!X5071</f>
        <v>0</v>
      </c>
      <c r="H5071">
        <f>'CLZ Pr'!E5071</f>
        <v>0</v>
      </c>
      <c r="I5071">
        <f>'CLZ Pr'!U5071</f>
        <v>0</v>
      </c>
    </row>
    <row r="5072" spans="1:9">
      <c r="A5072" s="13" t="str">
        <f>IF('CLZ Pr'!C5072 = "", "", 'CLZ Pr'!C5072)</f>
        <v/>
      </c>
      <c r="B5072">
        <f>'CLZ Pr'!O5072</f>
        <v>0</v>
      </c>
      <c r="C5072" s="14">
        <f>'CLZ Pr'!H5072</f>
        <v>0</v>
      </c>
      <c r="D5072">
        <f>'CLZ Pr'!W5072</f>
        <v>0</v>
      </c>
      <c r="E5072">
        <f>'CLZ Pr'!B5072</f>
        <v>0</v>
      </c>
      <c r="F5072">
        <f>'CLZ Pr'!N5072</f>
        <v>0</v>
      </c>
      <c r="G5072">
        <f>'CLZ Pr'!X5072</f>
        <v>0</v>
      </c>
      <c r="H5072">
        <f>'CLZ Pr'!E5072</f>
        <v>0</v>
      </c>
      <c r="I5072">
        <f>'CLZ Pr'!U5072</f>
        <v>0</v>
      </c>
    </row>
    <row r="5073" spans="1:9">
      <c r="A5073" s="13" t="str">
        <f>IF('CLZ Pr'!C5073 = "", "", 'CLZ Pr'!C5073)</f>
        <v/>
      </c>
      <c r="B5073">
        <f>'CLZ Pr'!O5073</f>
        <v>0</v>
      </c>
      <c r="C5073" s="14">
        <f>'CLZ Pr'!H5073</f>
        <v>0</v>
      </c>
      <c r="D5073">
        <f>'CLZ Pr'!W5073</f>
        <v>0</v>
      </c>
      <c r="E5073">
        <f>'CLZ Pr'!B5073</f>
        <v>0</v>
      </c>
      <c r="F5073">
        <f>'CLZ Pr'!N5073</f>
        <v>0</v>
      </c>
      <c r="G5073">
        <f>'CLZ Pr'!X5073</f>
        <v>0</v>
      </c>
      <c r="H5073">
        <f>'CLZ Pr'!E5073</f>
        <v>0</v>
      </c>
      <c r="I5073">
        <f>'CLZ Pr'!U5073</f>
        <v>0</v>
      </c>
    </row>
    <row r="5074" spans="1:9">
      <c r="A5074" s="13" t="str">
        <f>IF('CLZ Pr'!C5074 = "", "", 'CLZ Pr'!C5074)</f>
        <v/>
      </c>
      <c r="B5074">
        <f>'CLZ Pr'!O5074</f>
        <v>0</v>
      </c>
      <c r="C5074" s="14">
        <f>'CLZ Pr'!H5074</f>
        <v>0</v>
      </c>
      <c r="D5074">
        <f>'CLZ Pr'!W5074</f>
        <v>0</v>
      </c>
      <c r="E5074">
        <f>'CLZ Pr'!B5074</f>
        <v>0</v>
      </c>
      <c r="F5074">
        <f>'CLZ Pr'!N5074</f>
        <v>0</v>
      </c>
      <c r="G5074">
        <f>'CLZ Pr'!X5074</f>
        <v>0</v>
      </c>
      <c r="H5074">
        <f>'CLZ Pr'!E5074</f>
        <v>0</v>
      </c>
      <c r="I5074">
        <f>'CLZ Pr'!U5074</f>
        <v>0</v>
      </c>
    </row>
    <row r="5075" spans="1:9">
      <c r="A5075" s="13" t="str">
        <f>IF('CLZ Pr'!C5075 = "", "", 'CLZ Pr'!C5075)</f>
        <v/>
      </c>
      <c r="B5075">
        <f>'CLZ Pr'!O5075</f>
        <v>0</v>
      </c>
      <c r="C5075" s="14">
        <f>'CLZ Pr'!H5075</f>
        <v>0</v>
      </c>
      <c r="D5075">
        <f>'CLZ Pr'!W5075</f>
        <v>0</v>
      </c>
      <c r="E5075">
        <f>'CLZ Pr'!B5075</f>
        <v>0</v>
      </c>
      <c r="F5075">
        <f>'CLZ Pr'!N5075</f>
        <v>0</v>
      </c>
      <c r="G5075">
        <f>'CLZ Pr'!X5075</f>
        <v>0</v>
      </c>
      <c r="H5075">
        <f>'CLZ Pr'!E5075</f>
        <v>0</v>
      </c>
      <c r="I5075">
        <f>'CLZ Pr'!U5075</f>
        <v>0</v>
      </c>
    </row>
    <row r="5076" spans="1:9">
      <c r="A5076" s="13" t="str">
        <f>IF('CLZ Pr'!C5076 = "", "", 'CLZ Pr'!C5076)</f>
        <v/>
      </c>
      <c r="B5076">
        <f>'CLZ Pr'!O5076</f>
        <v>0</v>
      </c>
      <c r="C5076" s="14">
        <f>'CLZ Pr'!H5076</f>
        <v>0</v>
      </c>
      <c r="D5076">
        <f>'CLZ Pr'!W5076</f>
        <v>0</v>
      </c>
      <c r="E5076">
        <f>'CLZ Pr'!B5076</f>
        <v>0</v>
      </c>
      <c r="F5076">
        <f>'CLZ Pr'!N5076</f>
        <v>0</v>
      </c>
      <c r="G5076">
        <f>'CLZ Pr'!X5076</f>
        <v>0</v>
      </c>
      <c r="H5076">
        <f>'CLZ Pr'!E5076</f>
        <v>0</v>
      </c>
      <c r="I5076">
        <f>'CLZ Pr'!U5076</f>
        <v>0</v>
      </c>
    </row>
    <row r="5077" spans="1:9">
      <c r="A5077" s="13" t="str">
        <f>IF('CLZ Pr'!C5077 = "", "", 'CLZ Pr'!C5077)</f>
        <v/>
      </c>
      <c r="B5077">
        <f>'CLZ Pr'!O5077</f>
        <v>0</v>
      </c>
      <c r="C5077" s="14">
        <f>'CLZ Pr'!H5077</f>
        <v>0</v>
      </c>
      <c r="D5077">
        <f>'CLZ Pr'!W5077</f>
        <v>0</v>
      </c>
      <c r="E5077">
        <f>'CLZ Pr'!B5077</f>
        <v>0</v>
      </c>
      <c r="F5077">
        <f>'CLZ Pr'!N5077</f>
        <v>0</v>
      </c>
      <c r="G5077">
        <f>'CLZ Pr'!X5077</f>
        <v>0</v>
      </c>
      <c r="H5077">
        <f>'CLZ Pr'!E5077</f>
        <v>0</v>
      </c>
      <c r="I5077">
        <f>'CLZ Pr'!U5077</f>
        <v>0</v>
      </c>
    </row>
    <row r="5078" spans="1:9">
      <c r="A5078" s="13" t="str">
        <f>IF('CLZ Pr'!C5078 = "", "", 'CLZ Pr'!C5078)</f>
        <v/>
      </c>
      <c r="B5078">
        <f>'CLZ Pr'!O5078</f>
        <v>0</v>
      </c>
      <c r="C5078" s="14">
        <f>'CLZ Pr'!H5078</f>
        <v>0</v>
      </c>
      <c r="D5078">
        <f>'CLZ Pr'!W5078</f>
        <v>0</v>
      </c>
      <c r="E5078">
        <f>'CLZ Pr'!B5078</f>
        <v>0</v>
      </c>
      <c r="F5078">
        <f>'CLZ Pr'!N5078</f>
        <v>0</v>
      </c>
      <c r="G5078">
        <f>'CLZ Pr'!X5078</f>
        <v>0</v>
      </c>
      <c r="H5078">
        <f>'CLZ Pr'!E5078</f>
        <v>0</v>
      </c>
      <c r="I5078">
        <f>'CLZ Pr'!U5078</f>
        <v>0</v>
      </c>
    </row>
    <row r="5079" spans="1:9">
      <c r="A5079" s="13" t="str">
        <f>IF('CLZ Pr'!C5079 = "", "", 'CLZ Pr'!C5079)</f>
        <v/>
      </c>
      <c r="B5079">
        <f>'CLZ Pr'!O5079</f>
        <v>0</v>
      </c>
      <c r="C5079" s="14">
        <f>'CLZ Pr'!H5079</f>
        <v>0</v>
      </c>
      <c r="D5079">
        <f>'CLZ Pr'!W5079</f>
        <v>0</v>
      </c>
      <c r="E5079">
        <f>'CLZ Pr'!B5079</f>
        <v>0</v>
      </c>
      <c r="F5079">
        <f>'CLZ Pr'!N5079</f>
        <v>0</v>
      </c>
      <c r="G5079">
        <f>'CLZ Pr'!X5079</f>
        <v>0</v>
      </c>
      <c r="H5079">
        <f>'CLZ Pr'!E5079</f>
        <v>0</v>
      </c>
      <c r="I5079">
        <f>'CLZ Pr'!U5079</f>
        <v>0</v>
      </c>
    </row>
    <row r="5080" spans="1:9">
      <c r="A5080" s="13" t="str">
        <f>IF('CLZ Pr'!C5080 = "", "", 'CLZ Pr'!C5080)</f>
        <v/>
      </c>
      <c r="B5080">
        <f>'CLZ Pr'!O5080</f>
        <v>0</v>
      </c>
      <c r="C5080" s="14">
        <f>'CLZ Pr'!H5080</f>
        <v>0</v>
      </c>
      <c r="D5080">
        <f>'CLZ Pr'!W5080</f>
        <v>0</v>
      </c>
      <c r="E5080">
        <f>'CLZ Pr'!B5080</f>
        <v>0</v>
      </c>
      <c r="F5080">
        <f>'CLZ Pr'!N5080</f>
        <v>0</v>
      </c>
      <c r="G5080">
        <f>'CLZ Pr'!X5080</f>
        <v>0</v>
      </c>
      <c r="H5080">
        <f>'CLZ Pr'!E5080</f>
        <v>0</v>
      </c>
      <c r="I5080">
        <f>'CLZ Pr'!U5080</f>
        <v>0</v>
      </c>
    </row>
    <row r="5081" spans="1:9">
      <c r="A5081" s="13" t="str">
        <f>IF('CLZ Pr'!C5081 = "", "", 'CLZ Pr'!C5081)</f>
        <v/>
      </c>
      <c r="B5081">
        <f>'CLZ Pr'!O5081</f>
        <v>0</v>
      </c>
      <c r="C5081" s="14">
        <f>'CLZ Pr'!H5081</f>
        <v>0</v>
      </c>
      <c r="D5081">
        <f>'CLZ Pr'!W5081</f>
        <v>0</v>
      </c>
      <c r="E5081">
        <f>'CLZ Pr'!B5081</f>
        <v>0</v>
      </c>
      <c r="F5081">
        <f>'CLZ Pr'!N5081</f>
        <v>0</v>
      </c>
      <c r="G5081">
        <f>'CLZ Pr'!X5081</f>
        <v>0</v>
      </c>
      <c r="H5081">
        <f>'CLZ Pr'!E5081</f>
        <v>0</v>
      </c>
      <c r="I5081">
        <f>'CLZ Pr'!U5081</f>
        <v>0</v>
      </c>
    </row>
    <row r="5082" spans="1:9">
      <c r="A5082" s="13" t="str">
        <f>IF('CLZ Pr'!C5082 = "", "", 'CLZ Pr'!C5082)</f>
        <v/>
      </c>
      <c r="B5082">
        <f>'CLZ Pr'!O5082</f>
        <v>0</v>
      </c>
      <c r="C5082" s="14">
        <f>'CLZ Pr'!H5082</f>
        <v>0</v>
      </c>
      <c r="D5082">
        <f>'CLZ Pr'!W5082</f>
        <v>0</v>
      </c>
      <c r="E5082">
        <f>'CLZ Pr'!B5082</f>
        <v>0</v>
      </c>
      <c r="F5082">
        <f>'CLZ Pr'!N5082</f>
        <v>0</v>
      </c>
      <c r="G5082">
        <f>'CLZ Pr'!X5082</f>
        <v>0</v>
      </c>
      <c r="H5082">
        <f>'CLZ Pr'!E5082</f>
        <v>0</v>
      </c>
      <c r="I5082">
        <f>'CLZ Pr'!U5082</f>
        <v>0</v>
      </c>
    </row>
    <row r="5083" spans="1:9">
      <c r="A5083" s="13" t="str">
        <f>IF('CLZ Pr'!C5083 = "", "", 'CLZ Pr'!C5083)</f>
        <v/>
      </c>
      <c r="B5083">
        <f>'CLZ Pr'!O5083</f>
        <v>0</v>
      </c>
      <c r="C5083" s="14">
        <f>'CLZ Pr'!H5083</f>
        <v>0</v>
      </c>
      <c r="D5083">
        <f>'CLZ Pr'!W5083</f>
        <v>0</v>
      </c>
      <c r="E5083">
        <f>'CLZ Pr'!B5083</f>
        <v>0</v>
      </c>
      <c r="F5083">
        <f>'CLZ Pr'!N5083</f>
        <v>0</v>
      </c>
      <c r="G5083">
        <f>'CLZ Pr'!X5083</f>
        <v>0</v>
      </c>
      <c r="H5083">
        <f>'CLZ Pr'!E5083</f>
        <v>0</v>
      </c>
      <c r="I5083">
        <f>'CLZ Pr'!U5083</f>
        <v>0</v>
      </c>
    </row>
    <row r="5084" spans="1:9">
      <c r="A5084" s="13" t="str">
        <f>IF('CLZ Pr'!C5084 = "", "", 'CLZ Pr'!C5084)</f>
        <v/>
      </c>
      <c r="B5084">
        <f>'CLZ Pr'!O5084</f>
        <v>0</v>
      </c>
      <c r="C5084" s="14">
        <f>'CLZ Pr'!H5084</f>
        <v>0</v>
      </c>
      <c r="D5084">
        <f>'CLZ Pr'!W5084</f>
        <v>0</v>
      </c>
      <c r="E5084">
        <f>'CLZ Pr'!B5084</f>
        <v>0</v>
      </c>
      <c r="F5084">
        <f>'CLZ Pr'!N5084</f>
        <v>0</v>
      </c>
      <c r="G5084">
        <f>'CLZ Pr'!X5084</f>
        <v>0</v>
      </c>
      <c r="H5084">
        <f>'CLZ Pr'!E5084</f>
        <v>0</v>
      </c>
      <c r="I5084">
        <f>'CLZ Pr'!U5084</f>
        <v>0</v>
      </c>
    </row>
    <row r="5085" spans="1:9">
      <c r="A5085" s="13" t="str">
        <f>IF('CLZ Pr'!C5085 = "", "", 'CLZ Pr'!C5085)</f>
        <v/>
      </c>
      <c r="B5085">
        <f>'CLZ Pr'!O5085</f>
        <v>0</v>
      </c>
      <c r="C5085" s="14">
        <f>'CLZ Pr'!H5085</f>
        <v>0</v>
      </c>
      <c r="D5085">
        <f>'CLZ Pr'!W5085</f>
        <v>0</v>
      </c>
      <c r="E5085">
        <f>'CLZ Pr'!B5085</f>
        <v>0</v>
      </c>
      <c r="F5085">
        <f>'CLZ Pr'!N5085</f>
        <v>0</v>
      </c>
      <c r="G5085">
        <f>'CLZ Pr'!X5085</f>
        <v>0</v>
      </c>
      <c r="H5085">
        <f>'CLZ Pr'!E5085</f>
        <v>0</v>
      </c>
      <c r="I5085">
        <f>'CLZ Pr'!U5085</f>
        <v>0</v>
      </c>
    </row>
    <row r="5086" spans="1:9">
      <c r="A5086" s="13" t="str">
        <f>IF('CLZ Pr'!C5086 = "", "", 'CLZ Pr'!C5086)</f>
        <v/>
      </c>
      <c r="B5086">
        <f>'CLZ Pr'!O5086</f>
        <v>0</v>
      </c>
      <c r="C5086" s="14">
        <f>'CLZ Pr'!H5086</f>
        <v>0</v>
      </c>
      <c r="D5086">
        <f>'CLZ Pr'!W5086</f>
        <v>0</v>
      </c>
      <c r="E5086">
        <f>'CLZ Pr'!B5086</f>
        <v>0</v>
      </c>
      <c r="F5086">
        <f>'CLZ Pr'!N5086</f>
        <v>0</v>
      </c>
      <c r="G5086">
        <f>'CLZ Pr'!X5086</f>
        <v>0</v>
      </c>
      <c r="H5086">
        <f>'CLZ Pr'!E5086</f>
        <v>0</v>
      </c>
      <c r="I5086">
        <f>'CLZ Pr'!U5086</f>
        <v>0</v>
      </c>
    </row>
    <row r="5087" spans="1:9">
      <c r="A5087" s="13" t="str">
        <f>IF('CLZ Pr'!C5087 = "", "", 'CLZ Pr'!C5087)</f>
        <v/>
      </c>
      <c r="B5087">
        <f>'CLZ Pr'!O5087</f>
        <v>0</v>
      </c>
      <c r="C5087" s="14">
        <f>'CLZ Pr'!H5087</f>
        <v>0</v>
      </c>
      <c r="D5087">
        <f>'CLZ Pr'!W5087</f>
        <v>0</v>
      </c>
      <c r="E5087">
        <f>'CLZ Pr'!B5087</f>
        <v>0</v>
      </c>
      <c r="F5087">
        <f>'CLZ Pr'!N5087</f>
        <v>0</v>
      </c>
      <c r="G5087">
        <f>'CLZ Pr'!X5087</f>
        <v>0</v>
      </c>
      <c r="H5087">
        <f>'CLZ Pr'!E5087</f>
        <v>0</v>
      </c>
      <c r="I5087">
        <f>'CLZ Pr'!U5087</f>
        <v>0</v>
      </c>
    </row>
    <row r="5088" spans="1:9">
      <c r="A5088" s="13" t="str">
        <f>IF('CLZ Pr'!C5088 = "", "", 'CLZ Pr'!C5088)</f>
        <v/>
      </c>
      <c r="B5088">
        <f>'CLZ Pr'!O5088</f>
        <v>0</v>
      </c>
      <c r="C5088" s="14">
        <f>'CLZ Pr'!H5088</f>
        <v>0</v>
      </c>
      <c r="D5088">
        <f>'CLZ Pr'!W5088</f>
        <v>0</v>
      </c>
      <c r="E5088">
        <f>'CLZ Pr'!B5088</f>
        <v>0</v>
      </c>
      <c r="F5088">
        <f>'CLZ Pr'!N5088</f>
        <v>0</v>
      </c>
      <c r="G5088">
        <f>'CLZ Pr'!X5088</f>
        <v>0</v>
      </c>
      <c r="H5088">
        <f>'CLZ Pr'!E5088</f>
        <v>0</v>
      </c>
      <c r="I5088">
        <f>'CLZ Pr'!U5088</f>
        <v>0</v>
      </c>
    </row>
    <row r="5089" spans="1:9">
      <c r="A5089" s="13" t="str">
        <f>IF('CLZ Pr'!C5089 = "", "", 'CLZ Pr'!C5089)</f>
        <v/>
      </c>
      <c r="B5089">
        <f>'CLZ Pr'!O5089</f>
        <v>0</v>
      </c>
      <c r="C5089" s="14">
        <f>'CLZ Pr'!H5089</f>
        <v>0</v>
      </c>
      <c r="D5089">
        <f>'CLZ Pr'!W5089</f>
        <v>0</v>
      </c>
      <c r="E5089">
        <f>'CLZ Pr'!B5089</f>
        <v>0</v>
      </c>
      <c r="F5089">
        <f>'CLZ Pr'!N5089</f>
        <v>0</v>
      </c>
      <c r="G5089">
        <f>'CLZ Pr'!X5089</f>
        <v>0</v>
      </c>
      <c r="H5089">
        <f>'CLZ Pr'!E5089</f>
        <v>0</v>
      </c>
      <c r="I5089">
        <f>'CLZ Pr'!U5089</f>
        <v>0</v>
      </c>
    </row>
    <row r="5090" spans="1:9">
      <c r="A5090" s="13" t="str">
        <f>IF('CLZ Pr'!C5090 = "", "", 'CLZ Pr'!C5090)</f>
        <v/>
      </c>
      <c r="B5090">
        <f>'CLZ Pr'!O5090</f>
        <v>0</v>
      </c>
      <c r="C5090" s="14">
        <f>'CLZ Pr'!H5090</f>
        <v>0</v>
      </c>
      <c r="D5090">
        <f>'CLZ Pr'!W5090</f>
        <v>0</v>
      </c>
      <c r="E5090">
        <f>'CLZ Pr'!B5090</f>
        <v>0</v>
      </c>
      <c r="F5090">
        <f>'CLZ Pr'!N5090</f>
        <v>0</v>
      </c>
      <c r="G5090">
        <f>'CLZ Pr'!X5090</f>
        <v>0</v>
      </c>
      <c r="H5090">
        <f>'CLZ Pr'!E5090</f>
        <v>0</v>
      </c>
      <c r="I5090">
        <f>'CLZ Pr'!U5090</f>
        <v>0</v>
      </c>
    </row>
    <row r="5091" spans="1:9">
      <c r="A5091" s="13" t="str">
        <f>IF('CLZ Pr'!C5091 = "", "", 'CLZ Pr'!C5091)</f>
        <v/>
      </c>
      <c r="B5091">
        <f>'CLZ Pr'!O5091</f>
        <v>0</v>
      </c>
      <c r="C5091" s="14">
        <f>'CLZ Pr'!H5091</f>
        <v>0</v>
      </c>
      <c r="D5091">
        <f>'CLZ Pr'!W5091</f>
        <v>0</v>
      </c>
      <c r="E5091">
        <f>'CLZ Pr'!B5091</f>
        <v>0</v>
      </c>
      <c r="F5091">
        <f>'CLZ Pr'!N5091</f>
        <v>0</v>
      </c>
      <c r="G5091">
        <f>'CLZ Pr'!X5091</f>
        <v>0</v>
      </c>
      <c r="H5091">
        <f>'CLZ Pr'!E5091</f>
        <v>0</v>
      </c>
      <c r="I5091">
        <f>'CLZ Pr'!U5091</f>
        <v>0</v>
      </c>
    </row>
    <row r="5092" spans="1:9">
      <c r="A5092" s="13" t="str">
        <f>IF('CLZ Pr'!C5092 = "", "", 'CLZ Pr'!C5092)</f>
        <v/>
      </c>
      <c r="B5092">
        <f>'CLZ Pr'!O5092</f>
        <v>0</v>
      </c>
      <c r="C5092" s="14">
        <f>'CLZ Pr'!H5092</f>
        <v>0</v>
      </c>
      <c r="D5092">
        <f>'CLZ Pr'!W5092</f>
        <v>0</v>
      </c>
      <c r="E5092">
        <f>'CLZ Pr'!B5092</f>
        <v>0</v>
      </c>
      <c r="F5092">
        <f>'CLZ Pr'!N5092</f>
        <v>0</v>
      </c>
      <c r="G5092">
        <f>'CLZ Pr'!X5092</f>
        <v>0</v>
      </c>
      <c r="H5092">
        <f>'CLZ Pr'!E5092</f>
        <v>0</v>
      </c>
      <c r="I5092">
        <f>'CLZ Pr'!U5092</f>
        <v>0</v>
      </c>
    </row>
    <row r="5093" spans="1:9">
      <c r="A5093" s="13" t="str">
        <f>IF('CLZ Pr'!C5093 = "", "", 'CLZ Pr'!C5093)</f>
        <v/>
      </c>
      <c r="B5093">
        <f>'CLZ Pr'!O5093</f>
        <v>0</v>
      </c>
      <c r="C5093" s="14">
        <f>'CLZ Pr'!H5093</f>
        <v>0</v>
      </c>
      <c r="D5093">
        <f>'CLZ Pr'!W5093</f>
        <v>0</v>
      </c>
      <c r="E5093">
        <f>'CLZ Pr'!B5093</f>
        <v>0</v>
      </c>
      <c r="F5093">
        <f>'CLZ Pr'!N5093</f>
        <v>0</v>
      </c>
      <c r="G5093">
        <f>'CLZ Pr'!X5093</f>
        <v>0</v>
      </c>
      <c r="H5093">
        <f>'CLZ Pr'!E5093</f>
        <v>0</v>
      </c>
      <c r="I5093">
        <f>'CLZ Pr'!U5093</f>
        <v>0</v>
      </c>
    </row>
    <row r="5094" spans="1:9">
      <c r="A5094" s="13" t="str">
        <f>IF('CLZ Pr'!C5094 = "", "", 'CLZ Pr'!C5094)</f>
        <v/>
      </c>
      <c r="B5094">
        <f>'CLZ Pr'!O5094</f>
        <v>0</v>
      </c>
      <c r="C5094" s="14">
        <f>'CLZ Pr'!H5094</f>
        <v>0</v>
      </c>
      <c r="D5094">
        <f>'CLZ Pr'!W5094</f>
        <v>0</v>
      </c>
      <c r="E5094">
        <f>'CLZ Pr'!B5094</f>
        <v>0</v>
      </c>
      <c r="F5094">
        <f>'CLZ Pr'!N5094</f>
        <v>0</v>
      </c>
      <c r="G5094">
        <f>'CLZ Pr'!X5094</f>
        <v>0</v>
      </c>
      <c r="H5094">
        <f>'CLZ Pr'!E5094</f>
        <v>0</v>
      </c>
      <c r="I5094">
        <f>'CLZ Pr'!U5094</f>
        <v>0</v>
      </c>
    </row>
    <row r="5095" spans="1:9">
      <c r="A5095" s="13" t="str">
        <f>IF('CLZ Pr'!C5095 = "", "", 'CLZ Pr'!C5095)</f>
        <v/>
      </c>
      <c r="B5095">
        <f>'CLZ Pr'!O5095</f>
        <v>0</v>
      </c>
      <c r="C5095" s="14">
        <f>'CLZ Pr'!H5095</f>
        <v>0</v>
      </c>
      <c r="D5095">
        <f>'CLZ Pr'!W5095</f>
        <v>0</v>
      </c>
      <c r="E5095">
        <f>'CLZ Pr'!B5095</f>
        <v>0</v>
      </c>
      <c r="F5095">
        <f>'CLZ Pr'!N5095</f>
        <v>0</v>
      </c>
      <c r="G5095">
        <f>'CLZ Pr'!X5095</f>
        <v>0</v>
      </c>
      <c r="H5095">
        <f>'CLZ Pr'!E5095</f>
        <v>0</v>
      </c>
      <c r="I5095">
        <f>'CLZ Pr'!U5095</f>
        <v>0</v>
      </c>
    </row>
    <row r="5096" spans="1:9">
      <c r="A5096" s="13" t="str">
        <f>IF('CLZ Pr'!C5096 = "", "", 'CLZ Pr'!C5096)</f>
        <v/>
      </c>
      <c r="B5096">
        <f>'CLZ Pr'!O5096</f>
        <v>0</v>
      </c>
      <c r="C5096" s="14">
        <f>'CLZ Pr'!H5096</f>
        <v>0</v>
      </c>
      <c r="D5096">
        <f>'CLZ Pr'!W5096</f>
        <v>0</v>
      </c>
      <c r="E5096">
        <f>'CLZ Pr'!B5096</f>
        <v>0</v>
      </c>
      <c r="F5096">
        <f>'CLZ Pr'!N5096</f>
        <v>0</v>
      </c>
      <c r="G5096">
        <f>'CLZ Pr'!X5096</f>
        <v>0</v>
      </c>
      <c r="H5096">
        <f>'CLZ Pr'!E5096</f>
        <v>0</v>
      </c>
      <c r="I5096">
        <f>'CLZ Pr'!U5096</f>
        <v>0</v>
      </c>
    </row>
    <row r="5097" spans="1:9">
      <c r="A5097" s="13" t="str">
        <f>IF('CLZ Pr'!C5097 = "", "", 'CLZ Pr'!C5097)</f>
        <v/>
      </c>
      <c r="B5097">
        <f>'CLZ Pr'!O5097</f>
        <v>0</v>
      </c>
      <c r="C5097" s="14">
        <f>'CLZ Pr'!H5097</f>
        <v>0</v>
      </c>
      <c r="D5097">
        <f>'CLZ Pr'!W5097</f>
        <v>0</v>
      </c>
      <c r="E5097">
        <f>'CLZ Pr'!B5097</f>
        <v>0</v>
      </c>
      <c r="F5097">
        <f>'CLZ Pr'!N5097</f>
        <v>0</v>
      </c>
      <c r="G5097">
        <f>'CLZ Pr'!X5097</f>
        <v>0</v>
      </c>
      <c r="H5097">
        <f>'CLZ Pr'!E5097</f>
        <v>0</v>
      </c>
      <c r="I5097">
        <f>'CLZ Pr'!U5097</f>
        <v>0</v>
      </c>
    </row>
    <row r="5098" spans="1:9">
      <c r="A5098" s="13" t="str">
        <f>IF('CLZ Pr'!C5098 = "", "", 'CLZ Pr'!C5098)</f>
        <v/>
      </c>
      <c r="B5098">
        <f>'CLZ Pr'!O5098</f>
        <v>0</v>
      </c>
      <c r="C5098" s="14">
        <f>'CLZ Pr'!H5098</f>
        <v>0</v>
      </c>
      <c r="D5098">
        <f>'CLZ Pr'!W5098</f>
        <v>0</v>
      </c>
      <c r="E5098">
        <f>'CLZ Pr'!B5098</f>
        <v>0</v>
      </c>
      <c r="F5098">
        <f>'CLZ Pr'!N5098</f>
        <v>0</v>
      </c>
      <c r="G5098">
        <f>'CLZ Pr'!X5098</f>
        <v>0</v>
      </c>
      <c r="H5098">
        <f>'CLZ Pr'!E5098</f>
        <v>0</v>
      </c>
      <c r="I5098">
        <f>'CLZ Pr'!U5098</f>
        <v>0</v>
      </c>
    </row>
    <row r="5099" spans="1:9">
      <c r="A5099" s="13" t="str">
        <f>IF('CLZ Pr'!C5099 = "", "", 'CLZ Pr'!C5099)</f>
        <v/>
      </c>
      <c r="B5099">
        <f>'CLZ Pr'!O5099</f>
        <v>0</v>
      </c>
      <c r="C5099" s="14">
        <f>'CLZ Pr'!H5099</f>
        <v>0</v>
      </c>
      <c r="D5099">
        <f>'CLZ Pr'!W5099</f>
        <v>0</v>
      </c>
      <c r="E5099">
        <f>'CLZ Pr'!B5099</f>
        <v>0</v>
      </c>
      <c r="F5099">
        <f>'CLZ Pr'!N5099</f>
        <v>0</v>
      </c>
      <c r="G5099">
        <f>'CLZ Pr'!X5099</f>
        <v>0</v>
      </c>
      <c r="H5099">
        <f>'CLZ Pr'!E5099</f>
        <v>0</v>
      </c>
      <c r="I5099">
        <f>'CLZ Pr'!U5099</f>
        <v>0</v>
      </c>
    </row>
    <row r="5100" spans="1:9">
      <c r="A5100" s="13" t="str">
        <f>IF('CLZ Pr'!C5100 = "", "", 'CLZ Pr'!C5100)</f>
        <v/>
      </c>
      <c r="B5100">
        <f>'CLZ Pr'!O5100</f>
        <v>0</v>
      </c>
      <c r="C5100" s="14">
        <f>'CLZ Pr'!H5100</f>
        <v>0</v>
      </c>
      <c r="D5100">
        <f>'CLZ Pr'!W5100</f>
        <v>0</v>
      </c>
      <c r="E5100">
        <f>'CLZ Pr'!B5100</f>
        <v>0</v>
      </c>
      <c r="F5100">
        <f>'CLZ Pr'!N5100</f>
        <v>0</v>
      </c>
      <c r="G5100">
        <f>'CLZ Pr'!X5100</f>
        <v>0</v>
      </c>
      <c r="H5100">
        <f>'CLZ Pr'!E5100</f>
        <v>0</v>
      </c>
      <c r="I5100">
        <f>'CLZ Pr'!U5100</f>
        <v>0</v>
      </c>
    </row>
    <row r="5101" spans="1:9">
      <c r="A5101" s="13" t="str">
        <f>IF('CLZ Pr'!C5101 = "", "", 'CLZ Pr'!C5101)</f>
        <v/>
      </c>
      <c r="B5101">
        <f>'CLZ Pr'!O5101</f>
        <v>0</v>
      </c>
      <c r="C5101" s="14">
        <f>'CLZ Pr'!H5101</f>
        <v>0</v>
      </c>
      <c r="D5101">
        <f>'CLZ Pr'!W5101</f>
        <v>0</v>
      </c>
      <c r="E5101">
        <f>'CLZ Pr'!B5101</f>
        <v>0</v>
      </c>
      <c r="F5101">
        <f>'CLZ Pr'!N5101</f>
        <v>0</v>
      </c>
      <c r="G5101">
        <f>'CLZ Pr'!X5101</f>
        <v>0</v>
      </c>
      <c r="H5101">
        <f>'CLZ Pr'!E5101</f>
        <v>0</v>
      </c>
      <c r="I5101">
        <f>'CLZ Pr'!U5101</f>
        <v>0</v>
      </c>
    </row>
    <row r="5102" spans="1:9">
      <c r="A5102" s="13" t="str">
        <f>IF('CLZ Pr'!C5102 = "", "", 'CLZ Pr'!C5102)</f>
        <v/>
      </c>
      <c r="B5102">
        <f>'CLZ Pr'!O5102</f>
        <v>0</v>
      </c>
      <c r="C5102" s="14">
        <f>'CLZ Pr'!H5102</f>
        <v>0</v>
      </c>
      <c r="D5102">
        <f>'CLZ Pr'!W5102</f>
        <v>0</v>
      </c>
      <c r="E5102">
        <f>'CLZ Pr'!B5102</f>
        <v>0</v>
      </c>
      <c r="F5102">
        <f>'CLZ Pr'!N5102</f>
        <v>0</v>
      </c>
      <c r="G5102">
        <f>'CLZ Pr'!X5102</f>
        <v>0</v>
      </c>
      <c r="H5102">
        <f>'CLZ Pr'!E5102</f>
        <v>0</v>
      </c>
      <c r="I5102">
        <f>'CLZ Pr'!U5102</f>
        <v>0</v>
      </c>
    </row>
    <row r="5103" spans="1:9">
      <c r="A5103" s="13" t="str">
        <f>IF('CLZ Pr'!C5103 = "", "", 'CLZ Pr'!C5103)</f>
        <v/>
      </c>
      <c r="B5103">
        <f>'CLZ Pr'!O5103</f>
        <v>0</v>
      </c>
      <c r="C5103" s="14">
        <f>'CLZ Pr'!H5103</f>
        <v>0</v>
      </c>
      <c r="D5103">
        <f>'CLZ Pr'!W5103</f>
        <v>0</v>
      </c>
      <c r="E5103">
        <f>'CLZ Pr'!B5103</f>
        <v>0</v>
      </c>
      <c r="F5103">
        <f>'CLZ Pr'!N5103</f>
        <v>0</v>
      </c>
      <c r="G5103">
        <f>'CLZ Pr'!X5103</f>
        <v>0</v>
      </c>
      <c r="H5103">
        <f>'CLZ Pr'!E5103</f>
        <v>0</v>
      </c>
      <c r="I5103">
        <f>'CLZ Pr'!U5103</f>
        <v>0</v>
      </c>
    </row>
    <row r="5104" spans="1:9">
      <c r="A5104" s="13" t="str">
        <f>IF('CLZ Pr'!C5104 = "", "", 'CLZ Pr'!C5104)</f>
        <v/>
      </c>
      <c r="B5104">
        <f>'CLZ Pr'!O5104</f>
        <v>0</v>
      </c>
      <c r="C5104" s="14">
        <f>'CLZ Pr'!H5104</f>
        <v>0</v>
      </c>
      <c r="D5104">
        <f>'CLZ Pr'!W5104</f>
        <v>0</v>
      </c>
      <c r="E5104">
        <f>'CLZ Pr'!B5104</f>
        <v>0</v>
      </c>
      <c r="F5104">
        <f>'CLZ Pr'!N5104</f>
        <v>0</v>
      </c>
      <c r="G5104">
        <f>'CLZ Pr'!X5104</f>
        <v>0</v>
      </c>
      <c r="H5104">
        <f>'CLZ Pr'!E5104</f>
        <v>0</v>
      </c>
      <c r="I5104">
        <f>'CLZ Pr'!U5104</f>
        <v>0</v>
      </c>
    </row>
    <row r="5105" spans="1:9">
      <c r="A5105" s="13" t="str">
        <f>IF('CLZ Pr'!C5105 = "", "", 'CLZ Pr'!C5105)</f>
        <v/>
      </c>
      <c r="B5105">
        <f>'CLZ Pr'!O5105</f>
        <v>0</v>
      </c>
      <c r="C5105" s="14">
        <f>'CLZ Pr'!H5105</f>
        <v>0</v>
      </c>
      <c r="D5105">
        <f>'CLZ Pr'!W5105</f>
        <v>0</v>
      </c>
      <c r="E5105">
        <f>'CLZ Pr'!B5105</f>
        <v>0</v>
      </c>
      <c r="F5105">
        <f>'CLZ Pr'!N5105</f>
        <v>0</v>
      </c>
      <c r="G5105">
        <f>'CLZ Pr'!X5105</f>
        <v>0</v>
      </c>
      <c r="H5105">
        <f>'CLZ Pr'!E5105</f>
        <v>0</v>
      </c>
      <c r="I5105">
        <f>'CLZ Pr'!U5105</f>
        <v>0</v>
      </c>
    </row>
    <row r="5106" spans="1:9">
      <c r="A5106" s="13" t="str">
        <f>IF('CLZ Pr'!C5106 = "", "", 'CLZ Pr'!C5106)</f>
        <v/>
      </c>
      <c r="B5106">
        <f>'CLZ Pr'!O5106</f>
        <v>0</v>
      </c>
      <c r="C5106" s="14">
        <f>'CLZ Pr'!H5106</f>
        <v>0</v>
      </c>
      <c r="D5106">
        <f>'CLZ Pr'!W5106</f>
        <v>0</v>
      </c>
      <c r="E5106">
        <f>'CLZ Pr'!B5106</f>
        <v>0</v>
      </c>
      <c r="F5106">
        <f>'CLZ Pr'!N5106</f>
        <v>0</v>
      </c>
      <c r="G5106">
        <f>'CLZ Pr'!X5106</f>
        <v>0</v>
      </c>
      <c r="H5106">
        <f>'CLZ Pr'!E5106</f>
        <v>0</v>
      </c>
      <c r="I5106">
        <f>'CLZ Pr'!U5106</f>
        <v>0</v>
      </c>
    </row>
    <row r="5107" spans="1:9">
      <c r="A5107" s="13" t="str">
        <f>IF('CLZ Pr'!C5107 = "", "", 'CLZ Pr'!C5107)</f>
        <v/>
      </c>
      <c r="B5107">
        <f>'CLZ Pr'!O5107</f>
        <v>0</v>
      </c>
      <c r="C5107" s="14">
        <f>'CLZ Pr'!H5107</f>
        <v>0</v>
      </c>
      <c r="D5107">
        <f>'CLZ Pr'!W5107</f>
        <v>0</v>
      </c>
      <c r="E5107">
        <f>'CLZ Pr'!B5107</f>
        <v>0</v>
      </c>
      <c r="F5107">
        <f>'CLZ Pr'!N5107</f>
        <v>0</v>
      </c>
      <c r="G5107">
        <f>'CLZ Pr'!X5107</f>
        <v>0</v>
      </c>
      <c r="H5107">
        <f>'CLZ Pr'!E5107</f>
        <v>0</v>
      </c>
      <c r="I5107">
        <f>'CLZ Pr'!U5107</f>
        <v>0</v>
      </c>
    </row>
    <row r="5108" spans="1:9">
      <c r="A5108" s="13" t="str">
        <f>IF('CLZ Pr'!C5108 = "", "", 'CLZ Pr'!C5108)</f>
        <v/>
      </c>
      <c r="B5108">
        <f>'CLZ Pr'!O5108</f>
        <v>0</v>
      </c>
      <c r="C5108" s="14">
        <f>'CLZ Pr'!H5108</f>
        <v>0</v>
      </c>
      <c r="D5108">
        <f>'CLZ Pr'!W5108</f>
        <v>0</v>
      </c>
      <c r="E5108">
        <f>'CLZ Pr'!B5108</f>
        <v>0</v>
      </c>
      <c r="F5108">
        <f>'CLZ Pr'!N5108</f>
        <v>0</v>
      </c>
      <c r="G5108">
        <f>'CLZ Pr'!X5108</f>
        <v>0</v>
      </c>
      <c r="H5108">
        <f>'CLZ Pr'!E5108</f>
        <v>0</v>
      </c>
      <c r="I5108">
        <f>'CLZ Pr'!U5108</f>
        <v>0</v>
      </c>
    </row>
    <row r="5109" spans="1:9">
      <c r="A5109" s="13" t="str">
        <f>IF('CLZ Pr'!C5109 = "", "", 'CLZ Pr'!C5109)</f>
        <v/>
      </c>
      <c r="B5109">
        <f>'CLZ Pr'!O5109</f>
        <v>0</v>
      </c>
      <c r="C5109" s="14">
        <f>'CLZ Pr'!H5109</f>
        <v>0</v>
      </c>
      <c r="D5109">
        <f>'CLZ Pr'!W5109</f>
        <v>0</v>
      </c>
      <c r="E5109">
        <f>'CLZ Pr'!B5109</f>
        <v>0</v>
      </c>
      <c r="F5109">
        <f>'CLZ Pr'!N5109</f>
        <v>0</v>
      </c>
      <c r="G5109">
        <f>'CLZ Pr'!X5109</f>
        <v>0</v>
      </c>
      <c r="H5109">
        <f>'CLZ Pr'!E5109</f>
        <v>0</v>
      </c>
      <c r="I5109">
        <f>'CLZ Pr'!U5109</f>
        <v>0</v>
      </c>
    </row>
    <row r="5110" spans="1:9">
      <c r="A5110" s="13" t="str">
        <f>IF('CLZ Pr'!C5110 = "", "", 'CLZ Pr'!C5110)</f>
        <v/>
      </c>
      <c r="B5110">
        <f>'CLZ Pr'!O5110</f>
        <v>0</v>
      </c>
      <c r="C5110" s="14">
        <f>'CLZ Pr'!H5110</f>
        <v>0</v>
      </c>
      <c r="D5110">
        <f>'CLZ Pr'!W5110</f>
        <v>0</v>
      </c>
      <c r="E5110">
        <f>'CLZ Pr'!B5110</f>
        <v>0</v>
      </c>
      <c r="F5110">
        <f>'CLZ Pr'!N5110</f>
        <v>0</v>
      </c>
      <c r="G5110">
        <f>'CLZ Pr'!X5110</f>
        <v>0</v>
      </c>
      <c r="H5110">
        <f>'CLZ Pr'!E5110</f>
        <v>0</v>
      </c>
      <c r="I5110">
        <f>'CLZ Pr'!U5110</f>
        <v>0</v>
      </c>
    </row>
    <row r="5111" spans="1:9">
      <c r="A5111" s="13" t="str">
        <f>IF('CLZ Pr'!C5111 = "", "", 'CLZ Pr'!C5111)</f>
        <v/>
      </c>
      <c r="B5111">
        <f>'CLZ Pr'!O5111</f>
        <v>0</v>
      </c>
      <c r="C5111" s="14">
        <f>'CLZ Pr'!H5111</f>
        <v>0</v>
      </c>
      <c r="D5111">
        <f>'CLZ Pr'!W5111</f>
        <v>0</v>
      </c>
      <c r="E5111">
        <f>'CLZ Pr'!B5111</f>
        <v>0</v>
      </c>
      <c r="F5111">
        <f>'CLZ Pr'!N5111</f>
        <v>0</v>
      </c>
      <c r="G5111">
        <f>'CLZ Pr'!X5111</f>
        <v>0</v>
      </c>
      <c r="H5111">
        <f>'CLZ Pr'!E5111</f>
        <v>0</v>
      </c>
      <c r="I5111">
        <f>'CLZ Pr'!U5111</f>
        <v>0</v>
      </c>
    </row>
    <row r="5112" spans="1:9">
      <c r="A5112" s="13" t="str">
        <f>IF('CLZ Pr'!C5112 = "", "", 'CLZ Pr'!C5112)</f>
        <v/>
      </c>
      <c r="B5112">
        <f>'CLZ Pr'!O5112</f>
        <v>0</v>
      </c>
      <c r="C5112" s="14">
        <f>'CLZ Pr'!H5112</f>
        <v>0</v>
      </c>
      <c r="D5112">
        <f>'CLZ Pr'!W5112</f>
        <v>0</v>
      </c>
      <c r="E5112">
        <f>'CLZ Pr'!B5112</f>
        <v>0</v>
      </c>
      <c r="F5112">
        <f>'CLZ Pr'!N5112</f>
        <v>0</v>
      </c>
      <c r="G5112">
        <f>'CLZ Pr'!X5112</f>
        <v>0</v>
      </c>
      <c r="H5112">
        <f>'CLZ Pr'!E5112</f>
        <v>0</v>
      </c>
      <c r="I5112">
        <f>'CLZ Pr'!U5112</f>
        <v>0</v>
      </c>
    </row>
    <row r="5113" spans="1:9">
      <c r="A5113" s="13" t="str">
        <f>IF('CLZ Pr'!C5113 = "", "", 'CLZ Pr'!C5113)</f>
        <v/>
      </c>
      <c r="B5113">
        <f>'CLZ Pr'!O5113</f>
        <v>0</v>
      </c>
      <c r="C5113" s="14">
        <f>'CLZ Pr'!H5113</f>
        <v>0</v>
      </c>
      <c r="D5113">
        <f>'CLZ Pr'!W5113</f>
        <v>0</v>
      </c>
      <c r="E5113">
        <f>'CLZ Pr'!B5113</f>
        <v>0</v>
      </c>
      <c r="F5113">
        <f>'CLZ Pr'!N5113</f>
        <v>0</v>
      </c>
      <c r="G5113">
        <f>'CLZ Pr'!X5113</f>
        <v>0</v>
      </c>
      <c r="H5113">
        <f>'CLZ Pr'!E5113</f>
        <v>0</v>
      </c>
      <c r="I5113">
        <f>'CLZ Pr'!U5113</f>
        <v>0</v>
      </c>
    </row>
    <row r="5114" spans="1:9">
      <c r="A5114" s="13" t="str">
        <f>IF('CLZ Pr'!C5114 = "", "", 'CLZ Pr'!C5114)</f>
        <v/>
      </c>
      <c r="B5114">
        <f>'CLZ Pr'!O5114</f>
        <v>0</v>
      </c>
      <c r="C5114" s="14">
        <f>'CLZ Pr'!H5114</f>
        <v>0</v>
      </c>
      <c r="D5114">
        <f>'CLZ Pr'!W5114</f>
        <v>0</v>
      </c>
      <c r="E5114">
        <f>'CLZ Pr'!B5114</f>
        <v>0</v>
      </c>
      <c r="F5114">
        <f>'CLZ Pr'!N5114</f>
        <v>0</v>
      </c>
      <c r="G5114">
        <f>'CLZ Pr'!X5114</f>
        <v>0</v>
      </c>
      <c r="H5114">
        <f>'CLZ Pr'!E5114</f>
        <v>0</v>
      </c>
      <c r="I5114">
        <f>'CLZ Pr'!U5114</f>
        <v>0</v>
      </c>
    </row>
    <row r="5115" spans="1:9">
      <c r="A5115" s="13" t="str">
        <f>IF('CLZ Pr'!C5115 = "", "", 'CLZ Pr'!C5115)</f>
        <v/>
      </c>
      <c r="B5115">
        <f>'CLZ Pr'!O5115</f>
        <v>0</v>
      </c>
      <c r="C5115" s="14">
        <f>'CLZ Pr'!H5115</f>
        <v>0</v>
      </c>
      <c r="D5115">
        <f>'CLZ Pr'!W5115</f>
        <v>0</v>
      </c>
      <c r="E5115">
        <f>'CLZ Pr'!B5115</f>
        <v>0</v>
      </c>
      <c r="F5115">
        <f>'CLZ Pr'!N5115</f>
        <v>0</v>
      </c>
      <c r="G5115">
        <f>'CLZ Pr'!X5115</f>
        <v>0</v>
      </c>
      <c r="H5115">
        <f>'CLZ Pr'!E5115</f>
        <v>0</v>
      </c>
      <c r="I5115">
        <f>'CLZ Pr'!U5115</f>
        <v>0</v>
      </c>
    </row>
    <row r="5116" spans="1:9">
      <c r="A5116" s="13" t="str">
        <f>IF('CLZ Pr'!C5116 = "", "", 'CLZ Pr'!C5116)</f>
        <v/>
      </c>
      <c r="B5116">
        <f>'CLZ Pr'!O5116</f>
        <v>0</v>
      </c>
      <c r="C5116" s="14">
        <f>'CLZ Pr'!H5116</f>
        <v>0</v>
      </c>
      <c r="D5116">
        <f>'CLZ Pr'!W5116</f>
        <v>0</v>
      </c>
      <c r="E5116">
        <f>'CLZ Pr'!B5116</f>
        <v>0</v>
      </c>
      <c r="F5116">
        <f>'CLZ Pr'!N5116</f>
        <v>0</v>
      </c>
      <c r="G5116">
        <f>'CLZ Pr'!X5116</f>
        <v>0</v>
      </c>
      <c r="H5116">
        <f>'CLZ Pr'!E5116</f>
        <v>0</v>
      </c>
      <c r="I5116">
        <f>'CLZ Pr'!U5116</f>
        <v>0</v>
      </c>
    </row>
    <row r="5117" spans="1:9">
      <c r="A5117" s="13" t="str">
        <f>IF('CLZ Pr'!C5117 = "", "", 'CLZ Pr'!C5117)</f>
        <v/>
      </c>
      <c r="B5117">
        <f>'CLZ Pr'!O5117</f>
        <v>0</v>
      </c>
      <c r="C5117" s="14">
        <f>'CLZ Pr'!H5117</f>
        <v>0</v>
      </c>
      <c r="D5117">
        <f>'CLZ Pr'!W5117</f>
        <v>0</v>
      </c>
      <c r="E5117">
        <f>'CLZ Pr'!B5117</f>
        <v>0</v>
      </c>
      <c r="F5117">
        <f>'CLZ Pr'!N5117</f>
        <v>0</v>
      </c>
      <c r="G5117">
        <f>'CLZ Pr'!X5117</f>
        <v>0</v>
      </c>
      <c r="H5117">
        <f>'CLZ Pr'!E5117</f>
        <v>0</v>
      </c>
      <c r="I5117">
        <f>'CLZ Pr'!U5117</f>
        <v>0</v>
      </c>
    </row>
    <row r="5118" spans="1:9">
      <c r="A5118" s="13" t="str">
        <f>IF('CLZ Pr'!C5118 = "", "", 'CLZ Pr'!C5118)</f>
        <v/>
      </c>
      <c r="B5118">
        <f>'CLZ Pr'!O5118</f>
        <v>0</v>
      </c>
      <c r="C5118" s="14">
        <f>'CLZ Pr'!H5118</f>
        <v>0</v>
      </c>
      <c r="D5118">
        <f>'CLZ Pr'!W5118</f>
        <v>0</v>
      </c>
      <c r="E5118">
        <f>'CLZ Pr'!B5118</f>
        <v>0</v>
      </c>
      <c r="F5118">
        <f>'CLZ Pr'!N5118</f>
        <v>0</v>
      </c>
      <c r="G5118">
        <f>'CLZ Pr'!X5118</f>
        <v>0</v>
      </c>
      <c r="H5118">
        <f>'CLZ Pr'!E5118</f>
        <v>0</v>
      </c>
      <c r="I5118">
        <f>'CLZ Pr'!U5118</f>
        <v>0</v>
      </c>
    </row>
    <row r="5119" spans="1:9">
      <c r="A5119" s="13" t="str">
        <f>IF('CLZ Pr'!C5119 = "", "", 'CLZ Pr'!C5119)</f>
        <v/>
      </c>
      <c r="B5119">
        <f>'CLZ Pr'!O5119</f>
        <v>0</v>
      </c>
      <c r="C5119" s="14">
        <f>'CLZ Pr'!H5119</f>
        <v>0</v>
      </c>
      <c r="D5119">
        <f>'CLZ Pr'!W5119</f>
        <v>0</v>
      </c>
      <c r="E5119">
        <f>'CLZ Pr'!B5119</f>
        <v>0</v>
      </c>
      <c r="F5119">
        <f>'CLZ Pr'!N5119</f>
        <v>0</v>
      </c>
      <c r="G5119">
        <f>'CLZ Pr'!X5119</f>
        <v>0</v>
      </c>
      <c r="H5119">
        <f>'CLZ Pr'!E5119</f>
        <v>0</v>
      </c>
      <c r="I5119">
        <f>'CLZ Pr'!U5119</f>
        <v>0</v>
      </c>
    </row>
    <row r="5120" spans="1:9">
      <c r="A5120" s="13" t="str">
        <f>IF('CLZ Pr'!C5120 = "", "", 'CLZ Pr'!C5120)</f>
        <v/>
      </c>
      <c r="B5120">
        <f>'CLZ Pr'!O5120</f>
        <v>0</v>
      </c>
      <c r="C5120" s="14">
        <f>'CLZ Pr'!H5120</f>
        <v>0</v>
      </c>
      <c r="D5120">
        <f>'CLZ Pr'!W5120</f>
        <v>0</v>
      </c>
      <c r="E5120">
        <f>'CLZ Pr'!B5120</f>
        <v>0</v>
      </c>
      <c r="F5120">
        <f>'CLZ Pr'!N5120</f>
        <v>0</v>
      </c>
      <c r="G5120">
        <f>'CLZ Pr'!X5120</f>
        <v>0</v>
      </c>
      <c r="H5120">
        <f>'CLZ Pr'!E5120</f>
        <v>0</v>
      </c>
      <c r="I5120">
        <f>'CLZ Pr'!U5120</f>
        <v>0</v>
      </c>
    </row>
    <row r="5121" spans="1:9">
      <c r="A5121" s="13" t="str">
        <f>IF('CLZ Pr'!C5121 = "", "", 'CLZ Pr'!C5121)</f>
        <v/>
      </c>
      <c r="B5121">
        <f>'CLZ Pr'!O5121</f>
        <v>0</v>
      </c>
      <c r="C5121" s="14">
        <f>'CLZ Pr'!H5121</f>
        <v>0</v>
      </c>
      <c r="D5121">
        <f>'CLZ Pr'!W5121</f>
        <v>0</v>
      </c>
      <c r="E5121">
        <f>'CLZ Pr'!B5121</f>
        <v>0</v>
      </c>
      <c r="F5121">
        <f>'CLZ Pr'!N5121</f>
        <v>0</v>
      </c>
      <c r="G5121">
        <f>'CLZ Pr'!X5121</f>
        <v>0</v>
      </c>
      <c r="H5121">
        <f>'CLZ Pr'!E5121</f>
        <v>0</v>
      </c>
      <c r="I5121">
        <f>'CLZ Pr'!U5121</f>
        <v>0</v>
      </c>
    </row>
    <row r="5122" spans="1:9">
      <c r="A5122" s="13" t="str">
        <f>IF('CLZ Pr'!C5122 = "", "", 'CLZ Pr'!C5122)</f>
        <v/>
      </c>
      <c r="B5122">
        <f>'CLZ Pr'!O5122</f>
        <v>0</v>
      </c>
      <c r="C5122" s="14">
        <f>'CLZ Pr'!H5122</f>
        <v>0</v>
      </c>
      <c r="D5122">
        <f>'CLZ Pr'!W5122</f>
        <v>0</v>
      </c>
      <c r="E5122">
        <f>'CLZ Pr'!B5122</f>
        <v>0</v>
      </c>
      <c r="F5122">
        <f>'CLZ Pr'!N5122</f>
        <v>0</v>
      </c>
      <c r="G5122">
        <f>'CLZ Pr'!X5122</f>
        <v>0</v>
      </c>
      <c r="H5122">
        <f>'CLZ Pr'!E5122</f>
        <v>0</v>
      </c>
      <c r="I5122">
        <f>'CLZ Pr'!U5122</f>
        <v>0</v>
      </c>
    </row>
    <row r="5123" spans="1:9">
      <c r="A5123" s="13" t="str">
        <f>IF('CLZ Pr'!C5123 = "", "", 'CLZ Pr'!C5123)</f>
        <v/>
      </c>
      <c r="B5123">
        <f>'CLZ Pr'!O5123</f>
        <v>0</v>
      </c>
      <c r="C5123" s="14">
        <f>'CLZ Pr'!H5123</f>
        <v>0</v>
      </c>
      <c r="D5123">
        <f>'CLZ Pr'!W5123</f>
        <v>0</v>
      </c>
      <c r="E5123">
        <f>'CLZ Pr'!B5123</f>
        <v>0</v>
      </c>
      <c r="F5123">
        <f>'CLZ Pr'!N5123</f>
        <v>0</v>
      </c>
      <c r="G5123">
        <f>'CLZ Pr'!X5123</f>
        <v>0</v>
      </c>
      <c r="H5123">
        <f>'CLZ Pr'!E5123</f>
        <v>0</v>
      </c>
      <c r="I5123">
        <f>'CLZ Pr'!U5123</f>
        <v>0</v>
      </c>
    </row>
    <row r="5124" spans="1:9">
      <c r="A5124" s="13" t="str">
        <f>IF('CLZ Pr'!C5124 = "", "", 'CLZ Pr'!C5124)</f>
        <v/>
      </c>
      <c r="B5124">
        <f>'CLZ Pr'!O5124</f>
        <v>0</v>
      </c>
      <c r="C5124" s="14">
        <f>'CLZ Pr'!H5124</f>
        <v>0</v>
      </c>
      <c r="D5124">
        <f>'CLZ Pr'!W5124</f>
        <v>0</v>
      </c>
      <c r="E5124">
        <f>'CLZ Pr'!B5124</f>
        <v>0</v>
      </c>
      <c r="F5124">
        <f>'CLZ Pr'!N5124</f>
        <v>0</v>
      </c>
      <c r="G5124">
        <f>'CLZ Pr'!X5124</f>
        <v>0</v>
      </c>
      <c r="H5124">
        <f>'CLZ Pr'!E5124</f>
        <v>0</v>
      </c>
      <c r="I5124">
        <f>'CLZ Pr'!U5124</f>
        <v>0</v>
      </c>
    </row>
    <row r="5125" spans="1:9">
      <c r="A5125" s="13" t="str">
        <f>IF('CLZ Pr'!C5125 = "", "", 'CLZ Pr'!C5125)</f>
        <v/>
      </c>
      <c r="B5125">
        <f>'CLZ Pr'!O5125</f>
        <v>0</v>
      </c>
      <c r="C5125" s="14">
        <f>'CLZ Pr'!H5125</f>
        <v>0</v>
      </c>
      <c r="D5125">
        <f>'CLZ Pr'!W5125</f>
        <v>0</v>
      </c>
      <c r="E5125">
        <f>'CLZ Pr'!B5125</f>
        <v>0</v>
      </c>
      <c r="F5125">
        <f>'CLZ Pr'!N5125</f>
        <v>0</v>
      </c>
      <c r="G5125">
        <f>'CLZ Pr'!X5125</f>
        <v>0</v>
      </c>
      <c r="H5125">
        <f>'CLZ Pr'!E5125</f>
        <v>0</v>
      </c>
      <c r="I5125">
        <f>'CLZ Pr'!U5125</f>
        <v>0</v>
      </c>
    </row>
    <row r="5126" spans="1:9">
      <c r="A5126" s="13" t="str">
        <f>IF('CLZ Pr'!C5126 = "", "", 'CLZ Pr'!C5126)</f>
        <v/>
      </c>
      <c r="B5126">
        <f>'CLZ Pr'!O5126</f>
        <v>0</v>
      </c>
      <c r="C5126" s="14">
        <f>'CLZ Pr'!H5126</f>
        <v>0</v>
      </c>
      <c r="D5126">
        <f>'CLZ Pr'!W5126</f>
        <v>0</v>
      </c>
      <c r="E5126">
        <f>'CLZ Pr'!B5126</f>
        <v>0</v>
      </c>
      <c r="F5126">
        <f>'CLZ Pr'!N5126</f>
        <v>0</v>
      </c>
      <c r="G5126">
        <f>'CLZ Pr'!X5126</f>
        <v>0</v>
      </c>
      <c r="H5126">
        <f>'CLZ Pr'!E5126</f>
        <v>0</v>
      </c>
      <c r="I5126">
        <f>'CLZ Pr'!U5126</f>
        <v>0</v>
      </c>
    </row>
    <row r="5127" spans="1:9">
      <c r="A5127" s="13" t="str">
        <f>IF('CLZ Pr'!C5127 = "", "", 'CLZ Pr'!C5127)</f>
        <v/>
      </c>
      <c r="B5127">
        <f>'CLZ Pr'!O5127</f>
        <v>0</v>
      </c>
      <c r="C5127" s="14">
        <f>'CLZ Pr'!H5127</f>
        <v>0</v>
      </c>
      <c r="D5127">
        <f>'CLZ Pr'!W5127</f>
        <v>0</v>
      </c>
      <c r="E5127">
        <f>'CLZ Pr'!B5127</f>
        <v>0</v>
      </c>
      <c r="F5127">
        <f>'CLZ Pr'!N5127</f>
        <v>0</v>
      </c>
      <c r="G5127">
        <f>'CLZ Pr'!X5127</f>
        <v>0</v>
      </c>
      <c r="H5127">
        <f>'CLZ Pr'!E5127</f>
        <v>0</v>
      </c>
      <c r="I5127">
        <f>'CLZ Pr'!U5127</f>
        <v>0</v>
      </c>
    </row>
    <row r="5128" spans="1:9">
      <c r="A5128" s="13" t="str">
        <f>IF('CLZ Pr'!C5128 = "", "", 'CLZ Pr'!C5128)</f>
        <v/>
      </c>
      <c r="B5128">
        <f>'CLZ Pr'!O5128</f>
        <v>0</v>
      </c>
      <c r="C5128" s="14">
        <f>'CLZ Pr'!H5128</f>
        <v>0</v>
      </c>
      <c r="D5128">
        <f>'CLZ Pr'!W5128</f>
        <v>0</v>
      </c>
      <c r="E5128">
        <f>'CLZ Pr'!B5128</f>
        <v>0</v>
      </c>
      <c r="F5128">
        <f>'CLZ Pr'!N5128</f>
        <v>0</v>
      </c>
      <c r="G5128">
        <f>'CLZ Pr'!X5128</f>
        <v>0</v>
      </c>
      <c r="H5128">
        <f>'CLZ Pr'!E5128</f>
        <v>0</v>
      </c>
      <c r="I5128">
        <f>'CLZ Pr'!U5128</f>
        <v>0</v>
      </c>
    </row>
    <row r="5129" spans="1:9">
      <c r="A5129" s="13" t="str">
        <f>IF('CLZ Pr'!C5129 = "", "", 'CLZ Pr'!C5129)</f>
        <v/>
      </c>
      <c r="B5129">
        <f>'CLZ Pr'!O5129</f>
        <v>0</v>
      </c>
      <c r="C5129" s="14">
        <f>'CLZ Pr'!H5129</f>
        <v>0</v>
      </c>
      <c r="D5129">
        <f>'CLZ Pr'!W5129</f>
        <v>0</v>
      </c>
      <c r="E5129">
        <f>'CLZ Pr'!B5129</f>
        <v>0</v>
      </c>
      <c r="F5129">
        <f>'CLZ Pr'!N5129</f>
        <v>0</v>
      </c>
      <c r="G5129">
        <f>'CLZ Pr'!X5129</f>
        <v>0</v>
      </c>
      <c r="H5129">
        <f>'CLZ Pr'!E5129</f>
        <v>0</v>
      </c>
      <c r="I5129">
        <f>'CLZ Pr'!U5129</f>
        <v>0</v>
      </c>
    </row>
    <row r="5130" spans="1:9">
      <c r="A5130" s="13" t="str">
        <f>IF('CLZ Pr'!C5130 = "", "", 'CLZ Pr'!C5130)</f>
        <v/>
      </c>
      <c r="B5130">
        <f>'CLZ Pr'!O5130</f>
        <v>0</v>
      </c>
      <c r="C5130" s="14">
        <f>'CLZ Pr'!H5130</f>
        <v>0</v>
      </c>
      <c r="D5130">
        <f>'CLZ Pr'!W5130</f>
        <v>0</v>
      </c>
      <c r="E5130">
        <f>'CLZ Pr'!B5130</f>
        <v>0</v>
      </c>
      <c r="F5130">
        <f>'CLZ Pr'!N5130</f>
        <v>0</v>
      </c>
      <c r="G5130">
        <f>'CLZ Pr'!X5130</f>
        <v>0</v>
      </c>
      <c r="H5130">
        <f>'CLZ Pr'!E5130</f>
        <v>0</v>
      </c>
      <c r="I5130">
        <f>'CLZ Pr'!U5130</f>
        <v>0</v>
      </c>
    </row>
    <row r="5131" spans="1:9">
      <c r="A5131" s="13" t="str">
        <f>IF('CLZ Pr'!C5131 = "", "", 'CLZ Pr'!C5131)</f>
        <v/>
      </c>
      <c r="B5131">
        <f>'CLZ Pr'!O5131</f>
        <v>0</v>
      </c>
      <c r="C5131" s="14">
        <f>'CLZ Pr'!H5131</f>
        <v>0</v>
      </c>
      <c r="D5131">
        <f>'CLZ Pr'!W5131</f>
        <v>0</v>
      </c>
      <c r="E5131">
        <f>'CLZ Pr'!B5131</f>
        <v>0</v>
      </c>
      <c r="F5131">
        <f>'CLZ Pr'!N5131</f>
        <v>0</v>
      </c>
      <c r="G5131">
        <f>'CLZ Pr'!X5131</f>
        <v>0</v>
      </c>
      <c r="H5131">
        <f>'CLZ Pr'!E5131</f>
        <v>0</v>
      </c>
      <c r="I5131">
        <f>'CLZ Pr'!U5131</f>
        <v>0</v>
      </c>
    </row>
    <row r="5132" spans="1:9">
      <c r="A5132" s="13" t="str">
        <f>IF('CLZ Pr'!C5132 = "", "", 'CLZ Pr'!C5132)</f>
        <v/>
      </c>
      <c r="B5132">
        <f>'CLZ Pr'!O5132</f>
        <v>0</v>
      </c>
      <c r="C5132" s="14">
        <f>'CLZ Pr'!H5132</f>
        <v>0</v>
      </c>
      <c r="D5132">
        <f>'CLZ Pr'!W5132</f>
        <v>0</v>
      </c>
      <c r="E5132">
        <f>'CLZ Pr'!B5132</f>
        <v>0</v>
      </c>
      <c r="F5132">
        <f>'CLZ Pr'!N5132</f>
        <v>0</v>
      </c>
      <c r="G5132">
        <f>'CLZ Pr'!X5132</f>
        <v>0</v>
      </c>
      <c r="H5132">
        <f>'CLZ Pr'!E5132</f>
        <v>0</v>
      </c>
      <c r="I5132">
        <f>'CLZ Pr'!U5132</f>
        <v>0</v>
      </c>
    </row>
    <row r="5133" spans="1:9">
      <c r="A5133" s="13" t="str">
        <f>IF('CLZ Pr'!C5133 = "", "", 'CLZ Pr'!C5133)</f>
        <v/>
      </c>
      <c r="B5133">
        <f>'CLZ Pr'!O5133</f>
        <v>0</v>
      </c>
      <c r="C5133" s="14">
        <f>'CLZ Pr'!H5133</f>
        <v>0</v>
      </c>
      <c r="D5133">
        <f>'CLZ Pr'!W5133</f>
        <v>0</v>
      </c>
      <c r="E5133">
        <f>'CLZ Pr'!B5133</f>
        <v>0</v>
      </c>
      <c r="F5133">
        <f>'CLZ Pr'!N5133</f>
        <v>0</v>
      </c>
      <c r="G5133">
        <f>'CLZ Pr'!X5133</f>
        <v>0</v>
      </c>
      <c r="H5133">
        <f>'CLZ Pr'!E5133</f>
        <v>0</v>
      </c>
      <c r="I5133">
        <f>'CLZ Pr'!U5133</f>
        <v>0</v>
      </c>
    </row>
    <row r="5134" spans="1:9">
      <c r="A5134" s="13" t="str">
        <f>IF('CLZ Pr'!C5134 = "", "", 'CLZ Pr'!C5134)</f>
        <v/>
      </c>
      <c r="B5134">
        <f>'CLZ Pr'!O5134</f>
        <v>0</v>
      </c>
      <c r="C5134" s="14">
        <f>'CLZ Pr'!H5134</f>
        <v>0</v>
      </c>
      <c r="D5134">
        <f>'CLZ Pr'!W5134</f>
        <v>0</v>
      </c>
      <c r="E5134">
        <f>'CLZ Pr'!B5134</f>
        <v>0</v>
      </c>
      <c r="F5134">
        <f>'CLZ Pr'!N5134</f>
        <v>0</v>
      </c>
      <c r="G5134">
        <f>'CLZ Pr'!X5134</f>
        <v>0</v>
      </c>
      <c r="H5134">
        <f>'CLZ Pr'!E5134</f>
        <v>0</v>
      </c>
      <c r="I5134">
        <f>'CLZ Pr'!U5134</f>
        <v>0</v>
      </c>
    </row>
    <row r="5135" spans="1:9">
      <c r="A5135" s="13" t="str">
        <f>IF('CLZ Pr'!C5135 = "", "", 'CLZ Pr'!C5135)</f>
        <v/>
      </c>
      <c r="B5135">
        <f>'CLZ Pr'!O5135</f>
        <v>0</v>
      </c>
      <c r="C5135" s="14">
        <f>'CLZ Pr'!H5135</f>
        <v>0</v>
      </c>
      <c r="D5135">
        <f>'CLZ Pr'!W5135</f>
        <v>0</v>
      </c>
      <c r="E5135">
        <f>'CLZ Pr'!B5135</f>
        <v>0</v>
      </c>
      <c r="F5135">
        <f>'CLZ Pr'!N5135</f>
        <v>0</v>
      </c>
      <c r="G5135">
        <f>'CLZ Pr'!X5135</f>
        <v>0</v>
      </c>
      <c r="H5135">
        <f>'CLZ Pr'!E5135</f>
        <v>0</v>
      </c>
      <c r="I5135">
        <f>'CLZ Pr'!U5135</f>
        <v>0</v>
      </c>
    </row>
    <row r="5136" spans="1:9">
      <c r="A5136" s="13" t="str">
        <f>IF('CLZ Pr'!C5136 = "", "", 'CLZ Pr'!C5136)</f>
        <v/>
      </c>
      <c r="B5136">
        <f>'CLZ Pr'!O5136</f>
        <v>0</v>
      </c>
      <c r="C5136" s="14">
        <f>'CLZ Pr'!H5136</f>
        <v>0</v>
      </c>
      <c r="D5136">
        <f>'CLZ Pr'!W5136</f>
        <v>0</v>
      </c>
      <c r="E5136">
        <f>'CLZ Pr'!B5136</f>
        <v>0</v>
      </c>
      <c r="F5136">
        <f>'CLZ Pr'!N5136</f>
        <v>0</v>
      </c>
      <c r="G5136">
        <f>'CLZ Pr'!X5136</f>
        <v>0</v>
      </c>
      <c r="H5136">
        <f>'CLZ Pr'!E5136</f>
        <v>0</v>
      </c>
      <c r="I5136">
        <f>'CLZ Pr'!U5136</f>
        <v>0</v>
      </c>
    </row>
    <row r="5137" spans="1:9">
      <c r="A5137" s="13" t="str">
        <f>IF('CLZ Pr'!C5137 = "", "", 'CLZ Pr'!C5137)</f>
        <v/>
      </c>
      <c r="B5137">
        <f>'CLZ Pr'!O5137</f>
        <v>0</v>
      </c>
      <c r="C5137" s="14">
        <f>'CLZ Pr'!H5137</f>
        <v>0</v>
      </c>
      <c r="D5137">
        <f>'CLZ Pr'!W5137</f>
        <v>0</v>
      </c>
      <c r="E5137">
        <f>'CLZ Pr'!B5137</f>
        <v>0</v>
      </c>
      <c r="F5137">
        <f>'CLZ Pr'!N5137</f>
        <v>0</v>
      </c>
      <c r="G5137">
        <f>'CLZ Pr'!X5137</f>
        <v>0</v>
      </c>
      <c r="H5137">
        <f>'CLZ Pr'!E5137</f>
        <v>0</v>
      </c>
      <c r="I5137">
        <f>'CLZ Pr'!U5137</f>
        <v>0</v>
      </c>
    </row>
    <row r="5138" spans="1:9">
      <c r="A5138" s="13" t="str">
        <f>IF('CLZ Pr'!C5138 = "", "", 'CLZ Pr'!C5138)</f>
        <v/>
      </c>
      <c r="B5138">
        <f>'CLZ Pr'!O5138</f>
        <v>0</v>
      </c>
      <c r="C5138" s="14">
        <f>'CLZ Pr'!H5138</f>
        <v>0</v>
      </c>
      <c r="D5138">
        <f>'CLZ Pr'!W5138</f>
        <v>0</v>
      </c>
      <c r="E5138">
        <f>'CLZ Pr'!B5138</f>
        <v>0</v>
      </c>
      <c r="F5138">
        <f>'CLZ Pr'!N5138</f>
        <v>0</v>
      </c>
      <c r="G5138">
        <f>'CLZ Pr'!X5138</f>
        <v>0</v>
      </c>
      <c r="H5138">
        <f>'CLZ Pr'!E5138</f>
        <v>0</v>
      </c>
      <c r="I5138">
        <f>'CLZ Pr'!U5138</f>
        <v>0</v>
      </c>
    </row>
    <row r="5139" spans="1:9">
      <c r="A5139" s="13" t="str">
        <f>IF('CLZ Pr'!C5139 = "", "", 'CLZ Pr'!C5139)</f>
        <v/>
      </c>
      <c r="B5139">
        <f>'CLZ Pr'!O5139</f>
        <v>0</v>
      </c>
      <c r="C5139" s="14">
        <f>'CLZ Pr'!H5139</f>
        <v>0</v>
      </c>
      <c r="D5139">
        <f>'CLZ Pr'!W5139</f>
        <v>0</v>
      </c>
      <c r="E5139">
        <f>'CLZ Pr'!B5139</f>
        <v>0</v>
      </c>
      <c r="F5139">
        <f>'CLZ Pr'!N5139</f>
        <v>0</v>
      </c>
      <c r="G5139">
        <f>'CLZ Pr'!X5139</f>
        <v>0</v>
      </c>
      <c r="H5139">
        <f>'CLZ Pr'!E5139</f>
        <v>0</v>
      </c>
      <c r="I5139">
        <f>'CLZ Pr'!U5139</f>
        <v>0</v>
      </c>
    </row>
    <row r="5140" spans="1:9">
      <c r="A5140" s="13" t="str">
        <f>IF('CLZ Pr'!C5140 = "", "", 'CLZ Pr'!C5140)</f>
        <v/>
      </c>
      <c r="B5140">
        <f>'CLZ Pr'!O5140</f>
        <v>0</v>
      </c>
      <c r="C5140" s="14">
        <f>'CLZ Pr'!H5140</f>
        <v>0</v>
      </c>
      <c r="D5140">
        <f>'CLZ Pr'!W5140</f>
        <v>0</v>
      </c>
      <c r="E5140">
        <f>'CLZ Pr'!B5140</f>
        <v>0</v>
      </c>
      <c r="F5140">
        <f>'CLZ Pr'!N5140</f>
        <v>0</v>
      </c>
      <c r="G5140">
        <f>'CLZ Pr'!X5140</f>
        <v>0</v>
      </c>
      <c r="H5140">
        <f>'CLZ Pr'!E5140</f>
        <v>0</v>
      </c>
      <c r="I5140">
        <f>'CLZ Pr'!U5140</f>
        <v>0</v>
      </c>
    </row>
    <row r="5141" spans="1:9">
      <c r="A5141" s="13" t="str">
        <f>IF('CLZ Pr'!C5141 = "", "", 'CLZ Pr'!C5141)</f>
        <v/>
      </c>
      <c r="B5141">
        <f>'CLZ Pr'!O5141</f>
        <v>0</v>
      </c>
      <c r="C5141" s="14">
        <f>'CLZ Pr'!H5141</f>
        <v>0</v>
      </c>
      <c r="D5141">
        <f>'CLZ Pr'!W5141</f>
        <v>0</v>
      </c>
      <c r="E5141">
        <f>'CLZ Pr'!B5141</f>
        <v>0</v>
      </c>
      <c r="F5141">
        <f>'CLZ Pr'!N5141</f>
        <v>0</v>
      </c>
      <c r="G5141">
        <f>'CLZ Pr'!X5141</f>
        <v>0</v>
      </c>
      <c r="H5141">
        <f>'CLZ Pr'!E5141</f>
        <v>0</v>
      </c>
      <c r="I5141">
        <f>'CLZ Pr'!U5141</f>
        <v>0</v>
      </c>
    </row>
    <row r="5142" spans="1:9">
      <c r="A5142" s="13" t="str">
        <f>IF('CLZ Pr'!C5142 = "", "", 'CLZ Pr'!C5142)</f>
        <v/>
      </c>
      <c r="B5142">
        <f>'CLZ Pr'!O5142</f>
        <v>0</v>
      </c>
      <c r="C5142" s="14">
        <f>'CLZ Pr'!H5142</f>
        <v>0</v>
      </c>
      <c r="D5142">
        <f>'CLZ Pr'!W5142</f>
        <v>0</v>
      </c>
      <c r="E5142">
        <f>'CLZ Pr'!B5142</f>
        <v>0</v>
      </c>
      <c r="F5142">
        <f>'CLZ Pr'!N5142</f>
        <v>0</v>
      </c>
      <c r="G5142">
        <f>'CLZ Pr'!X5142</f>
        <v>0</v>
      </c>
      <c r="H5142">
        <f>'CLZ Pr'!E5142</f>
        <v>0</v>
      </c>
      <c r="I5142">
        <f>'CLZ Pr'!U5142</f>
        <v>0</v>
      </c>
    </row>
    <row r="5143" spans="1:9">
      <c r="A5143" s="13" t="str">
        <f>IF('CLZ Pr'!C5143 = "", "", 'CLZ Pr'!C5143)</f>
        <v/>
      </c>
      <c r="B5143">
        <f>'CLZ Pr'!O5143</f>
        <v>0</v>
      </c>
      <c r="C5143" s="14">
        <f>'CLZ Pr'!H5143</f>
        <v>0</v>
      </c>
      <c r="D5143">
        <f>'CLZ Pr'!W5143</f>
        <v>0</v>
      </c>
      <c r="E5143">
        <f>'CLZ Pr'!B5143</f>
        <v>0</v>
      </c>
      <c r="F5143">
        <f>'CLZ Pr'!N5143</f>
        <v>0</v>
      </c>
      <c r="G5143">
        <f>'CLZ Pr'!X5143</f>
        <v>0</v>
      </c>
      <c r="H5143">
        <f>'CLZ Pr'!E5143</f>
        <v>0</v>
      </c>
      <c r="I5143">
        <f>'CLZ Pr'!U5143</f>
        <v>0</v>
      </c>
    </row>
    <row r="5144" spans="1:9">
      <c r="A5144" s="13" t="str">
        <f>IF('CLZ Pr'!C5144 = "", "", 'CLZ Pr'!C5144)</f>
        <v/>
      </c>
      <c r="B5144">
        <f>'CLZ Pr'!O5144</f>
        <v>0</v>
      </c>
      <c r="C5144" s="14">
        <f>'CLZ Pr'!H5144</f>
        <v>0</v>
      </c>
      <c r="D5144">
        <f>'CLZ Pr'!W5144</f>
        <v>0</v>
      </c>
      <c r="E5144">
        <f>'CLZ Pr'!B5144</f>
        <v>0</v>
      </c>
      <c r="F5144">
        <f>'CLZ Pr'!N5144</f>
        <v>0</v>
      </c>
      <c r="G5144">
        <f>'CLZ Pr'!X5144</f>
        <v>0</v>
      </c>
      <c r="H5144">
        <f>'CLZ Pr'!E5144</f>
        <v>0</v>
      </c>
      <c r="I5144">
        <f>'CLZ Pr'!U5144</f>
        <v>0</v>
      </c>
    </row>
    <row r="5145" spans="1:9">
      <c r="A5145" s="13" t="str">
        <f>IF('CLZ Pr'!C5145 = "", "", 'CLZ Pr'!C5145)</f>
        <v/>
      </c>
      <c r="B5145">
        <f>'CLZ Pr'!O5145</f>
        <v>0</v>
      </c>
      <c r="C5145" s="14">
        <f>'CLZ Pr'!H5145</f>
        <v>0</v>
      </c>
      <c r="D5145">
        <f>'CLZ Pr'!W5145</f>
        <v>0</v>
      </c>
      <c r="E5145">
        <f>'CLZ Pr'!B5145</f>
        <v>0</v>
      </c>
      <c r="F5145">
        <f>'CLZ Pr'!N5145</f>
        <v>0</v>
      </c>
      <c r="G5145">
        <f>'CLZ Pr'!X5145</f>
        <v>0</v>
      </c>
      <c r="H5145">
        <f>'CLZ Pr'!E5145</f>
        <v>0</v>
      </c>
      <c r="I5145">
        <f>'CLZ Pr'!U5145</f>
        <v>0</v>
      </c>
    </row>
    <row r="5146" spans="1:9">
      <c r="A5146" s="13" t="str">
        <f>IF('CLZ Pr'!C5146 = "", "", 'CLZ Pr'!C5146)</f>
        <v/>
      </c>
      <c r="B5146">
        <f>'CLZ Pr'!O5146</f>
        <v>0</v>
      </c>
      <c r="C5146" s="14">
        <f>'CLZ Pr'!H5146</f>
        <v>0</v>
      </c>
      <c r="D5146">
        <f>'CLZ Pr'!W5146</f>
        <v>0</v>
      </c>
      <c r="E5146">
        <f>'CLZ Pr'!B5146</f>
        <v>0</v>
      </c>
      <c r="F5146">
        <f>'CLZ Pr'!N5146</f>
        <v>0</v>
      </c>
      <c r="G5146">
        <f>'CLZ Pr'!X5146</f>
        <v>0</v>
      </c>
      <c r="H5146">
        <f>'CLZ Pr'!E5146</f>
        <v>0</v>
      </c>
      <c r="I5146">
        <f>'CLZ Pr'!U5146</f>
        <v>0</v>
      </c>
    </row>
    <row r="5147" spans="1:9">
      <c r="A5147" s="13" t="str">
        <f>IF('CLZ Pr'!C5147 = "", "", 'CLZ Pr'!C5147)</f>
        <v/>
      </c>
      <c r="B5147">
        <f>'CLZ Pr'!O5147</f>
        <v>0</v>
      </c>
      <c r="C5147" s="14">
        <f>'CLZ Pr'!H5147</f>
        <v>0</v>
      </c>
      <c r="D5147">
        <f>'CLZ Pr'!W5147</f>
        <v>0</v>
      </c>
      <c r="E5147">
        <f>'CLZ Pr'!B5147</f>
        <v>0</v>
      </c>
      <c r="F5147">
        <f>'CLZ Pr'!N5147</f>
        <v>0</v>
      </c>
      <c r="G5147">
        <f>'CLZ Pr'!X5147</f>
        <v>0</v>
      </c>
      <c r="H5147">
        <f>'CLZ Pr'!E5147</f>
        <v>0</v>
      </c>
      <c r="I5147">
        <f>'CLZ Pr'!U5147</f>
        <v>0</v>
      </c>
    </row>
    <row r="5148" spans="1:9">
      <c r="A5148" s="13" t="str">
        <f>IF('CLZ Pr'!C5148 = "", "", 'CLZ Pr'!C5148)</f>
        <v/>
      </c>
      <c r="B5148">
        <f>'CLZ Pr'!O5148</f>
        <v>0</v>
      </c>
      <c r="C5148" s="14">
        <f>'CLZ Pr'!H5148</f>
        <v>0</v>
      </c>
      <c r="D5148">
        <f>'CLZ Pr'!W5148</f>
        <v>0</v>
      </c>
      <c r="E5148">
        <f>'CLZ Pr'!B5148</f>
        <v>0</v>
      </c>
      <c r="F5148">
        <f>'CLZ Pr'!N5148</f>
        <v>0</v>
      </c>
      <c r="G5148">
        <f>'CLZ Pr'!X5148</f>
        <v>0</v>
      </c>
      <c r="H5148">
        <f>'CLZ Pr'!E5148</f>
        <v>0</v>
      </c>
      <c r="I5148">
        <f>'CLZ Pr'!U5148</f>
        <v>0</v>
      </c>
    </row>
    <row r="5149" spans="1:9">
      <c r="A5149" s="13" t="str">
        <f>IF('CLZ Pr'!C5149 = "", "", 'CLZ Pr'!C5149)</f>
        <v/>
      </c>
      <c r="B5149">
        <f>'CLZ Pr'!O5149</f>
        <v>0</v>
      </c>
      <c r="C5149" s="14">
        <f>'CLZ Pr'!H5149</f>
        <v>0</v>
      </c>
      <c r="D5149">
        <f>'CLZ Pr'!W5149</f>
        <v>0</v>
      </c>
      <c r="E5149">
        <f>'CLZ Pr'!B5149</f>
        <v>0</v>
      </c>
      <c r="F5149">
        <f>'CLZ Pr'!N5149</f>
        <v>0</v>
      </c>
      <c r="G5149">
        <f>'CLZ Pr'!X5149</f>
        <v>0</v>
      </c>
      <c r="H5149">
        <f>'CLZ Pr'!E5149</f>
        <v>0</v>
      </c>
      <c r="I5149">
        <f>'CLZ Pr'!U5149</f>
        <v>0</v>
      </c>
    </row>
    <row r="5150" spans="1:9">
      <c r="A5150" s="13" t="str">
        <f>IF('CLZ Pr'!C5150 = "", "", 'CLZ Pr'!C5150)</f>
        <v/>
      </c>
      <c r="B5150">
        <f>'CLZ Pr'!O5150</f>
        <v>0</v>
      </c>
      <c r="C5150" s="14">
        <f>'CLZ Pr'!H5150</f>
        <v>0</v>
      </c>
      <c r="D5150">
        <f>'CLZ Pr'!W5150</f>
        <v>0</v>
      </c>
      <c r="E5150">
        <f>'CLZ Pr'!B5150</f>
        <v>0</v>
      </c>
      <c r="F5150">
        <f>'CLZ Pr'!N5150</f>
        <v>0</v>
      </c>
      <c r="G5150">
        <f>'CLZ Pr'!X5150</f>
        <v>0</v>
      </c>
      <c r="H5150">
        <f>'CLZ Pr'!E5150</f>
        <v>0</v>
      </c>
      <c r="I5150">
        <f>'CLZ Pr'!U5150</f>
        <v>0</v>
      </c>
    </row>
    <row r="5151" spans="1:9">
      <c r="A5151" s="13" t="str">
        <f>IF('CLZ Pr'!C5151 = "", "", 'CLZ Pr'!C5151)</f>
        <v/>
      </c>
      <c r="B5151">
        <f>'CLZ Pr'!O5151</f>
        <v>0</v>
      </c>
      <c r="C5151" s="14">
        <f>'CLZ Pr'!H5151</f>
        <v>0</v>
      </c>
      <c r="D5151">
        <f>'CLZ Pr'!W5151</f>
        <v>0</v>
      </c>
      <c r="E5151">
        <f>'CLZ Pr'!B5151</f>
        <v>0</v>
      </c>
      <c r="F5151">
        <f>'CLZ Pr'!N5151</f>
        <v>0</v>
      </c>
      <c r="G5151">
        <f>'CLZ Pr'!X5151</f>
        <v>0</v>
      </c>
      <c r="H5151">
        <f>'CLZ Pr'!E5151</f>
        <v>0</v>
      </c>
      <c r="I5151">
        <f>'CLZ Pr'!U5151</f>
        <v>0</v>
      </c>
    </row>
    <row r="5152" spans="1:9">
      <c r="A5152" s="13" t="str">
        <f>IF('CLZ Pr'!C5152 = "", "", 'CLZ Pr'!C5152)</f>
        <v/>
      </c>
      <c r="B5152">
        <f>'CLZ Pr'!O5152</f>
        <v>0</v>
      </c>
      <c r="C5152" s="14">
        <f>'CLZ Pr'!H5152</f>
        <v>0</v>
      </c>
      <c r="D5152">
        <f>'CLZ Pr'!W5152</f>
        <v>0</v>
      </c>
      <c r="E5152">
        <f>'CLZ Pr'!B5152</f>
        <v>0</v>
      </c>
      <c r="F5152">
        <f>'CLZ Pr'!N5152</f>
        <v>0</v>
      </c>
      <c r="G5152">
        <f>'CLZ Pr'!X5152</f>
        <v>0</v>
      </c>
      <c r="H5152">
        <f>'CLZ Pr'!E5152</f>
        <v>0</v>
      </c>
      <c r="I5152">
        <f>'CLZ Pr'!U5152</f>
        <v>0</v>
      </c>
    </row>
    <row r="5153" spans="1:9">
      <c r="A5153" s="13" t="str">
        <f>IF('CLZ Pr'!C5153 = "", "", 'CLZ Pr'!C5153)</f>
        <v/>
      </c>
      <c r="B5153">
        <f>'CLZ Pr'!O5153</f>
        <v>0</v>
      </c>
      <c r="C5153" s="14">
        <f>'CLZ Pr'!H5153</f>
        <v>0</v>
      </c>
      <c r="D5153">
        <f>'CLZ Pr'!W5153</f>
        <v>0</v>
      </c>
      <c r="E5153">
        <f>'CLZ Pr'!B5153</f>
        <v>0</v>
      </c>
      <c r="F5153">
        <f>'CLZ Pr'!N5153</f>
        <v>0</v>
      </c>
      <c r="G5153">
        <f>'CLZ Pr'!X5153</f>
        <v>0</v>
      </c>
      <c r="H5153">
        <f>'CLZ Pr'!E5153</f>
        <v>0</v>
      </c>
      <c r="I5153">
        <f>'CLZ Pr'!U5153</f>
        <v>0</v>
      </c>
    </row>
    <row r="5154" spans="1:9">
      <c r="A5154" s="13" t="str">
        <f>IF('CLZ Pr'!C5154 = "", "", 'CLZ Pr'!C5154)</f>
        <v/>
      </c>
      <c r="B5154">
        <f>'CLZ Pr'!O5154</f>
        <v>0</v>
      </c>
      <c r="C5154" s="14">
        <f>'CLZ Pr'!H5154</f>
        <v>0</v>
      </c>
      <c r="D5154">
        <f>'CLZ Pr'!W5154</f>
        <v>0</v>
      </c>
      <c r="E5154">
        <f>'CLZ Pr'!B5154</f>
        <v>0</v>
      </c>
      <c r="F5154">
        <f>'CLZ Pr'!N5154</f>
        <v>0</v>
      </c>
      <c r="G5154">
        <f>'CLZ Pr'!X5154</f>
        <v>0</v>
      </c>
      <c r="H5154">
        <f>'CLZ Pr'!E5154</f>
        <v>0</v>
      </c>
      <c r="I5154">
        <f>'CLZ Pr'!U5154</f>
        <v>0</v>
      </c>
    </row>
    <row r="5155" spans="1:9">
      <c r="A5155" s="13" t="str">
        <f>IF('CLZ Pr'!C5155 = "", "", 'CLZ Pr'!C5155)</f>
        <v/>
      </c>
      <c r="B5155">
        <f>'CLZ Pr'!O5155</f>
        <v>0</v>
      </c>
      <c r="C5155" s="14">
        <f>'CLZ Pr'!H5155</f>
        <v>0</v>
      </c>
      <c r="D5155">
        <f>'CLZ Pr'!W5155</f>
        <v>0</v>
      </c>
      <c r="E5155">
        <f>'CLZ Pr'!B5155</f>
        <v>0</v>
      </c>
      <c r="F5155">
        <f>'CLZ Pr'!N5155</f>
        <v>0</v>
      </c>
      <c r="G5155">
        <f>'CLZ Pr'!X5155</f>
        <v>0</v>
      </c>
      <c r="H5155">
        <f>'CLZ Pr'!E5155</f>
        <v>0</v>
      </c>
      <c r="I5155">
        <f>'CLZ Pr'!U5155</f>
        <v>0</v>
      </c>
    </row>
    <row r="5156" spans="1:9">
      <c r="A5156" s="13" t="str">
        <f>IF('CLZ Pr'!C5156 = "", "", 'CLZ Pr'!C5156)</f>
        <v/>
      </c>
      <c r="B5156">
        <f>'CLZ Pr'!O5156</f>
        <v>0</v>
      </c>
      <c r="C5156" s="14">
        <f>'CLZ Pr'!H5156</f>
        <v>0</v>
      </c>
      <c r="D5156">
        <f>'CLZ Pr'!W5156</f>
        <v>0</v>
      </c>
      <c r="E5156">
        <f>'CLZ Pr'!B5156</f>
        <v>0</v>
      </c>
      <c r="F5156">
        <f>'CLZ Pr'!N5156</f>
        <v>0</v>
      </c>
      <c r="G5156">
        <f>'CLZ Pr'!X5156</f>
        <v>0</v>
      </c>
      <c r="H5156">
        <f>'CLZ Pr'!E5156</f>
        <v>0</v>
      </c>
      <c r="I5156">
        <f>'CLZ Pr'!U5156</f>
        <v>0</v>
      </c>
    </row>
    <row r="5157" spans="1:9">
      <c r="A5157" s="13" t="str">
        <f>IF('CLZ Pr'!C5157 = "", "", 'CLZ Pr'!C5157)</f>
        <v/>
      </c>
      <c r="B5157">
        <f>'CLZ Pr'!O5157</f>
        <v>0</v>
      </c>
      <c r="C5157" s="14">
        <f>'CLZ Pr'!H5157</f>
        <v>0</v>
      </c>
      <c r="D5157">
        <f>'CLZ Pr'!W5157</f>
        <v>0</v>
      </c>
      <c r="E5157">
        <f>'CLZ Pr'!B5157</f>
        <v>0</v>
      </c>
      <c r="F5157">
        <f>'CLZ Pr'!N5157</f>
        <v>0</v>
      </c>
      <c r="G5157">
        <f>'CLZ Pr'!X5157</f>
        <v>0</v>
      </c>
      <c r="H5157">
        <f>'CLZ Pr'!E5157</f>
        <v>0</v>
      </c>
      <c r="I5157">
        <f>'CLZ Pr'!U5157</f>
        <v>0</v>
      </c>
    </row>
    <row r="5158" spans="1:9">
      <c r="A5158" s="13" t="str">
        <f>IF('CLZ Pr'!C5158 = "", "", 'CLZ Pr'!C5158)</f>
        <v/>
      </c>
      <c r="B5158">
        <f>'CLZ Pr'!O5158</f>
        <v>0</v>
      </c>
      <c r="C5158" s="14">
        <f>'CLZ Pr'!H5158</f>
        <v>0</v>
      </c>
      <c r="D5158">
        <f>'CLZ Pr'!W5158</f>
        <v>0</v>
      </c>
      <c r="E5158">
        <f>'CLZ Pr'!B5158</f>
        <v>0</v>
      </c>
      <c r="F5158">
        <f>'CLZ Pr'!N5158</f>
        <v>0</v>
      </c>
      <c r="G5158">
        <f>'CLZ Pr'!X5158</f>
        <v>0</v>
      </c>
      <c r="H5158">
        <f>'CLZ Pr'!E5158</f>
        <v>0</v>
      </c>
      <c r="I5158">
        <f>'CLZ Pr'!U5158</f>
        <v>0</v>
      </c>
    </row>
    <row r="5159" spans="1:9">
      <c r="A5159" s="13" t="str">
        <f>IF('CLZ Pr'!C5159 = "", "", 'CLZ Pr'!C5159)</f>
        <v/>
      </c>
      <c r="B5159">
        <f>'CLZ Pr'!O5159</f>
        <v>0</v>
      </c>
      <c r="C5159" s="14">
        <f>'CLZ Pr'!H5159</f>
        <v>0</v>
      </c>
      <c r="D5159">
        <f>'CLZ Pr'!W5159</f>
        <v>0</v>
      </c>
      <c r="E5159">
        <f>'CLZ Pr'!B5159</f>
        <v>0</v>
      </c>
      <c r="F5159">
        <f>'CLZ Pr'!N5159</f>
        <v>0</v>
      </c>
      <c r="G5159">
        <f>'CLZ Pr'!X5159</f>
        <v>0</v>
      </c>
      <c r="H5159">
        <f>'CLZ Pr'!E5159</f>
        <v>0</v>
      </c>
      <c r="I5159">
        <f>'CLZ Pr'!U5159</f>
        <v>0</v>
      </c>
    </row>
    <row r="5160" spans="1:9">
      <c r="A5160" s="13" t="str">
        <f>IF('CLZ Pr'!C5160 = "", "", 'CLZ Pr'!C5160)</f>
        <v/>
      </c>
      <c r="B5160">
        <f>'CLZ Pr'!O5160</f>
        <v>0</v>
      </c>
      <c r="C5160" s="14">
        <f>'CLZ Pr'!H5160</f>
        <v>0</v>
      </c>
      <c r="D5160">
        <f>'CLZ Pr'!W5160</f>
        <v>0</v>
      </c>
      <c r="E5160">
        <f>'CLZ Pr'!B5160</f>
        <v>0</v>
      </c>
      <c r="F5160">
        <f>'CLZ Pr'!N5160</f>
        <v>0</v>
      </c>
      <c r="G5160">
        <f>'CLZ Pr'!X5160</f>
        <v>0</v>
      </c>
      <c r="H5160">
        <f>'CLZ Pr'!E5160</f>
        <v>0</v>
      </c>
      <c r="I5160">
        <f>'CLZ Pr'!U5160</f>
        <v>0</v>
      </c>
    </row>
    <row r="5161" spans="1:9">
      <c r="A5161" s="13" t="str">
        <f>IF('CLZ Pr'!C5161 = "", "", 'CLZ Pr'!C5161)</f>
        <v/>
      </c>
      <c r="B5161">
        <f>'CLZ Pr'!O5161</f>
        <v>0</v>
      </c>
      <c r="C5161" s="14">
        <f>'CLZ Pr'!H5161</f>
        <v>0</v>
      </c>
      <c r="D5161">
        <f>'CLZ Pr'!W5161</f>
        <v>0</v>
      </c>
      <c r="E5161">
        <f>'CLZ Pr'!B5161</f>
        <v>0</v>
      </c>
      <c r="F5161">
        <f>'CLZ Pr'!N5161</f>
        <v>0</v>
      </c>
      <c r="G5161">
        <f>'CLZ Pr'!X5161</f>
        <v>0</v>
      </c>
      <c r="H5161">
        <f>'CLZ Pr'!E5161</f>
        <v>0</v>
      </c>
      <c r="I5161">
        <f>'CLZ Pr'!U5161</f>
        <v>0</v>
      </c>
    </row>
    <row r="5162" spans="1:9">
      <c r="A5162" s="13" t="str">
        <f>IF('CLZ Pr'!C5162 = "", "", 'CLZ Pr'!C5162)</f>
        <v/>
      </c>
      <c r="B5162">
        <f>'CLZ Pr'!O5162</f>
        <v>0</v>
      </c>
      <c r="C5162" s="14">
        <f>'CLZ Pr'!H5162</f>
        <v>0</v>
      </c>
      <c r="D5162">
        <f>'CLZ Pr'!W5162</f>
        <v>0</v>
      </c>
      <c r="E5162">
        <f>'CLZ Pr'!B5162</f>
        <v>0</v>
      </c>
      <c r="F5162">
        <f>'CLZ Pr'!N5162</f>
        <v>0</v>
      </c>
      <c r="G5162">
        <f>'CLZ Pr'!X5162</f>
        <v>0</v>
      </c>
      <c r="H5162">
        <f>'CLZ Pr'!E5162</f>
        <v>0</v>
      </c>
      <c r="I5162">
        <f>'CLZ Pr'!U5162</f>
        <v>0</v>
      </c>
    </row>
    <row r="5163" spans="1:9">
      <c r="A5163" s="13" t="str">
        <f>IF('CLZ Pr'!C5163 = "", "", 'CLZ Pr'!C5163)</f>
        <v/>
      </c>
      <c r="B5163">
        <f>'CLZ Pr'!O5163</f>
        <v>0</v>
      </c>
      <c r="C5163" s="14">
        <f>'CLZ Pr'!H5163</f>
        <v>0</v>
      </c>
      <c r="D5163">
        <f>'CLZ Pr'!W5163</f>
        <v>0</v>
      </c>
      <c r="E5163">
        <f>'CLZ Pr'!B5163</f>
        <v>0</v>
      </c>
      <c r="F5163">
        <f>'CLZ Pr'!N5163</f>
        <v>0</v>
      </c>
      <c r="G5163">
        <f>'CLZ Pr'!X5163</f>
        <v>0</v>
      </c>
      <c r="H5163">
        <f>'CLZ Pr'!E5163</f>
        <v>0</v>
      </c>
      <c r="I5163">
        <f>'CLZ Pr'!U5163</f>
        <v>0</v>
      </c>
    </row>
    <row r="5164" spans="1:9">
      <c r="A5164" s="13" t="str">
        <f>IF('CLZ Pr'!C5164 = "", "", 'CLZ Pr'!C5164)</f>
        <v/>
      </c>
      <c r="B5164">
        <f>'CLZ Pr'!O5164</f>
        <v>0</v>
      </c>
      <c r="C5164" s="14">
        <f>'CLZ Pr'!H5164</f>
        <v>0</v>
      </c>
      <c r="D5164">
        <f>'CLZ Pr'!W5164</f>
        <v>0</v>
      </c>
      <c r="E5164">
        <f>'CLZ Pr'!B5164</f>
        <v>0</v>
      </c>
      <c r="F5164">
        <f>'CLZ Pr'!N5164</f>
        <v>0</v>
      </c>
      <c r="G5164">
        <f>'CLZ Pr'!X5164</f>
        <v>0</v>
      </c>
      <c r="H5164">
        <f>'CLZ Pr'!E5164</f>
        <v>0</v>
      </c>
      <c r="I5164">
        <f>'CLZ Pr'!U5164</f>
        <v>0</v>
      </c>
    </row>
    <row r="5165" spans="1:9">
      <c r="A5165" s="13" t="str">
        <f>IF('CLZ Pr'!C5165 = "", "", 'CLZ Pr'!C5165)</f>
        <v/>
      </c>
      <c r="B5165">
        <f>'CLZ Pr'!O5165</f>
        <v>0</v>
      </c>
      <c r="C5165" s="14">
        <f>'CLZ Pr'!H5165</f>
        <v>0</v>
      </c>
      <c r="D5165">
        <f>'CLZ Pr'!W5165</f>
        <v>0</v>
      </c>
      <c r="E5165">
        <f>'CLZ Pr'!B5165</f>
        <v>0</v>
      </c>
      <c r="F5165">
        <f>'CLZ Pr'!N5165</f>
        <v>0</v>
      </c>
      <c r="G5165">
        <f>'CLZ Pr'!X5165</f>
        <v>0</v>
      </c>
      <c r="H5165">
        <f>'CLZ Pr'!E5165</f>
        <v>0</v>
      </c>
      <c r="I5165">
        <f>'CLZ Pr'!U5165</f>
        <v>0</v>
      </c>
    </row>
    <row r="5166" spans="1:9">
      <c r="A5166" s="13" t="str">
        <f>IF('CLZ Pr'!C5166 = "", "", 'CLZ Pr'!C5166)</f>
        <v/>
      </c>
      <c r="B5166">
        <f>'CLZ Pr'!O5166</f>
        <v>0</v>
      </c>
      <c r="C5166" s="14">
        <f>'CLZ Pr'!H5166</f>
        <v>0</v>
      </c>
      <c r="D5166">
        <f>'CLZ Pr'!W5166</f>
        <v>0</v>
      </c>
      <c r="E5166">
        <f>'CLZ Pr'!B5166</f>
        <v>0</v>
      </c>
      <c r="F5166">
        <f>'CLZ Pr'!N5166</f>
        <v>0</v>
      </c>
      <c r="G5166">
        <f>'CLZ Pr'!X5166</f>
        <v>0</v>
      </c>
      <c r="H5166">
        <f>'CLZ Pr'!E5166</f>
        <v>0</v>
      </c>
      <c r="I5166">
        <f>'CLZ Pr'!U5166</f>
        <v>0</v>
      </c>
    </row>
    <row r="5167" spans="1:9">
      <c r="A5167" s="13" t="str">
        <f>IF('CLZ Pr'!C5167 = "", "", 'CLZ Pr'!C5167)</f>
        <v/>
      </c>
      <c r="B5167">
        <f>'CLZ Pr'!O5167</f>
        <v>0</v>
      </c>
      <c r="C5167" s="14">
        <f>'CLZ Pr'!H5167</f>
        <v>0</v>
      </c>
      <c r="D5167">
        <f>'CLZ Pr'!W5167</f>
        <v>0</v>
      </c>
      <c r="E5167">
        <f>'CLZ Pr'!B5167</f>
        <v>0</v>
      </c>
      <c r="F5167">
        <f>'CLZ Pr'!N5167</f>
        <v>0</v>
      </c>
      <c r="G5167">
        <f>'CLZ Pr'!X5167</f>
        <v>0</v>
      </c>
      <c r="H5167">
        <f>'CLZ Pr'!E5167</f>
        <v>0</v>
      </c>
      <c r="I5167">
        <f>'CLZ Pr'!U5167</f>
        <v>0</v>
      </c>
    </row>
    <row r="5168" spans="1:9">
      <c r="A5168" s="13" t="str">
        <f>IF('CLZ Pr'!C5168 = "", "", 'CLZ Pr'!C5168)</f>
        <v/>
      </c>
      <c r="B5168">
        <f>'CLZ Pr'!O5168</f>
        <v>0</v>
      </c>
      <c r="C5168" s="14">
        <f>'CLZ Pr'!H5168</f>
        <v>0</v>
      </c>
      <c r="D5168">
        <f>'CLZ Pr'!W5168</f>
        <v>0</v>
      </c>
      <c r="E5168">
        <f>'CLZ Pr'!B5168</f>
        <v>0</v>
      </c>
      <c r="F5168">
        <f>'CLZ Pr'!N5168</f>
        <v>0</v>
      </c>
      <c r="G5168">
        <f>'CLZ Pr'!X5168</f>
        <v>0</v>
      </c>
      <c r="H5168">
        <f>'CLZ Pr'!E5168</f>
        <v>0</v>
      </c>
      <c r="I5168">
        <f>'CLZ Pr'!U5168</f>
        <v>0</v>
      </c>
    </row>
    <row r="5169" spans="1:9">
      <c r="A5169" s="13" t="str">
        <f>IF('CLZ Pr'!C5169 = "", "", 'CLZ Pr'!C5169)</f>
        <v/>
      </c>
      <c r="B5169">
        <f>'CLZ Pr'!O5169</f>
        <v>0</v>
      </c>
      <c r="C5169" s="14">
        <f>'CLZ Pr'!H5169</f>
        <v>0</v>
      </c>
      <c r="D5169">
        <f>'CLZ Pr'!W5169</f>
        <v>0</v>
      </c>
      <c r="E5169">
        <f>'CLZ Pr'!B5169</f>
        <v>0</v>
      </c>
      <c r="F5169">
        <f>'CLZ Pr'!N5169</f>
        <v>0</v>
      </c>
      <c r="G5169">
        <f>'CLZ Pr'!X5169</f>
        <v>0</v>
      </c>
      <c r="H5169">
        <f>'CLZ Pr'!E5169</f>
        <v>0</v>
      </c>
      <c r="I5169">
        <f>'CLZ Pr'!U5169</f>
        <v>0</v>
      </c>
    </row>
    <row r="5170" spans="1:9">
      <c r="A5170" s="13" t="str">
        <f>IF('CLZ Pr'!C5170 = "", "", 'CLZ Pr'!C5170)</f>
        <v/>
      </c>
      <c r="B5170">
        <f>'CLZ Pr'!O5170</f>
        <v>0</v>
      </c>
      <c r="C5170" s="14">
        <f>'CLZ Pr'!H5170</f>
        <v>0</v>
      </c>
      <c r="D5170">
        <f>'CLZ Pr'!W5170</f>
        <v>0</v>
      </c>
      <c r="E5170">
        <f>'CLZ Pr'!B5170</f>
        <v>0</v>
      </c>
      <c r="F5170">
        <f>'CLZ Pr'!N5170</f>
        <v>0</v>
      </c>
      <c r="G5170">
        <f>'CLZ Pr'!X5170</f>
        <v>0</v>
      </c>
      <c r="H5170">
        <f>'CLZ Pr'!E5170</f>
        <v>0</v>
      </c>
      <c r="I5170">
        <f>'CLZ Pr'!U5170</f>
        <v>0</v>
      </c>
    </row>
    <row r="5171" spans="1:9">
      <c r="A5171" s="13" t="str">
        <f>IF('CLZ Pr'!C5171 = "", "", 'CLZ Pr'!C5171)</f>
        <v/>
      </c>
      <c r="B5171">
        <f>'CLZ Pr'!O5171</f>
        <v>0</v>
      </c>
      <c r="C5171" s="14">
        <f>'CLZ Pr'!H5171</f>
        <v>0</v>
      </c>
      <c r="D5171">
        <f>'CLZ Pr'!W5171</f>
        <v>0</v>
      </c>
      <c r="E5171">
        <f>'CLZ Pr'!B5171</f>
        <v>0</v>
      </c>
      <c r="F5171">
        <f>'CLZ Pr'!N5171</f>
        <v>0</v>
      </c>
      <c r="G5171">
        <f>'CLZ Pr'!X5171</f>
        <v>0</v>
      </c>
      <c r="H5171">
        <f>'CLZ Pr'!E5171</f>
        <v>0</v>
      </c>
      <c r="I5171">
        <f>'CLZ Pr'!U5171</f>
        <v>0</v>
      </c>
    </row>
    <row r="5172" spans="1:9">
      <c r="A5172" s="13" t="str">
        <f>IF('CLZ Pr'!C5172 = "", "", 'CLZ Pr'!C5172)</f>
        <v/>
      </c>
      <c r="B5172">
        <f>'CLZ Pr'!O5172</f>
        <v>0</v>
      </c>
      <c r="C5172" s="14">
        <f>'CLZ Pr'!H5172</f>
        <v>0</v>
      </c>
      <c r="D5172">
        <f>'CLZ Pr'!W5172</f>
        <v>0</v>
      </c>
      <c r="E5172">
        <f>'CLZ Pr'!B5172</f>
        <v>0</v>
      </c>
      <c r="F5172">
        <f>'CLZ Pr'!N5172</f>
        <v>0</v>
      </c>
      <c r="G5172">
        <f>'CLZ Pr'!X5172</f>
        <v>0</v>
      </c>
      <c r="H5172">
        <f>'CLZ Pr'!E5172</f>
        <v>0</v>
      </c>
      <c r="I5172">
        <f>'CLZ Pr'!U5172</f>
        <v>0</v>
      </c>
    </row>
    <row r="5173" spans="1:9">
      <c r="A5173" s="13" t="str">
        <f>IF('CLZ Pr'!C5173 = "", "", 'CLZ Pr'!C5173)</f>
        <v/>
      </c>
      <c r="B5173">
        <f>'CLZ Pr'!O5173</f>
        <v>0</v>
      </c>
      <c r="C5173" s="14">
        <f>'CLZ Pr'!H5173</f>
        <v>0</v>
      </c>
      <c r="D5173">
        <f>'CLZ Pr'!W5173</f>
        <v>0</v>
      </c>
      <c r="E5173">
        <f>'CLZ Pr'!B5173</f>
        <v>0</v>
      </c>
      <c r="F5173">
        <f>'CLZ Pr'!N5173</f>
        <v>0</v>
      </c>
      <c r="G5173">
        <f>'CLZ Pr'!X5173</f>
        <v>0</v>
      </c>
      <c r="H5173">
        <f>'CLZ Pr'!E5173</f>
        <v>0</v>
      </c>
      <c r="I5173">
        <f>'CLZ Pr'!U5173</f>
        <v>0</v>
      </c>
    </row>
    <row r="5174" spans="1:9">
      <c r="A5174" s="13" t="str">
        <f>IF('CLZ Pr'!C5174 = "", "", 'CLZ Pr'!C5174)</f>
        <v/>
      </c>
      <c r="B5174">
        <f>'CLZ Pr'!O5174</f>
        <v>0</v>
      </c>
      <c r="C5174" s="14">
        <f>'CLZ Pr'!H5174</f>
        <v>0</v>
      </c>
      <c r="D5174">
        <f>'CLZ Pr'!W5174</f>
        <v>0</v>
      </c>
      <c r="E5174">
        <f>'CLZ Pr'!B5174</f>
        <v>0</v>
      </c>
      <c r="F5174">
        <f>'CLZ Pr'!N5174</f>
        <v>0</v>
      </c>
      <c r="G5174">
        <f>'CLZ Pr'!X5174</f>
        <v>0</v>
      </c>
      <c r="H5174">
        <f>'CLZ Pr'!E5174</f>
        <v>0</v>
      </c>
      <c r="I5174">
        <f>'CLZ Pr'!U5174</f>
        <v>0</v>
      </c>
    </row>
    <row r="5175" spans="1:9">
      <c r="A5175" s="13" t="str">
        <f>IF('CLZ Pr'!C5175 = "", "", 'CLZ Pr'!C5175)</f>
        <v/>
      </c>
      <c r="B5175">
        <f>'CLZ Pr'!O5175</f>
        <v>0</v>
      </c>
      <c r="C5175" s="14">
        <f>'CLZ Pr'!H5175</f>
        <v>0</v>
      </c>
      <c r="D5175">
        <f>'CLZ Pr'!W5175</f>
        <v>0</v>
      </c>
      <c r="E5175">
        <f>'CLZ Pr'!B5175</f>
        <v>0</v>
      </c>
      <c r="F5175">
        <f>'CLZ Pr'!N5175</f>
        <v>0</v>
      </c>
      <c r="G5175">
        <f>'CLZ Pr'!X5175</f>
        <v>0</v>
      </c>
      <c r="H5175">
        <f>'CLZ Pr'!E5175</f>
        <v>0</v>
      </c>
      <c r="I5175">
        <f>'CLZ Pr'!U5175</f>
        <v>0</v>
      </c>
    </row>
    <row r="5176" spans="1:9">
      <c r="A5176" s="13" t="str">
        <f>IF('CLZ Pr'!C5176 = "", "", 'CLZ Pr'!C5176)</f>
        <v/>
      </c>
      <c r="B5176">
        <f>'CLZ Pr'!O5176</f>
        <v>0</v>
      </c>
      <c r="C5176" s="14">
        <f>'CLZ Pr'!H5176</f>
        <v>0</v>
      </c>
      <c r="D5176">
        <f>'CLZ Pr'!W5176</f>
        <v>0</v>
      </c>
      <c r="E5176">
        <f>'CLZ Pr'!B5176</f>
        <v>0</v>
      </c>
      <c r="F5176">
        <f>'CLZ Pr'!N5176</f>
        <v>0</v>
      </c>
      <c r="G5176">
        <f>'CLZ Pr'!X5176</f>
        <v>0</v>
      </c>
      <c r="H5176">
        <f>'CLZ Pr'!E5176</f>
        <v>0</v>
      </c>
      <c r="I5176">
        <f>'CLZ Pr'!U5176</f>
        <v>0</v>
      </c>
    </row>
    <row r="5177" spans="1:9">
      <c r="A5177" s="13" t="str">
        <f>IF('CLZ Pr'!C5177 = "", "", 'CLZ Pr'!C5177)</f>
        <v/>
      </c>
      <c r="B5177">
        <f>'CLZ Pr'!O5177</f>
        <v>0</v>
      </c>
      <c r="C5177" s="14">
        <f>'CLZ Pr'!H5177</f>
        <v>0</v>
      </c>
      <c r="D5177">
        <f>'CLZ Pr'!W5177</f>
        <v>0</v>
      </c>
      <c r="E5177">
        <f>'CLZ Pr'!B5177</f>
        <v>0</v>
      </c>
      <c r="F5177">
        <f>'CLZ Pr'!N5177</f>
        <v>0</v>
      </c>
      <c r="G5177">
        <f>'CLZ Pr'!X5177</f>
        <v>0</v>
      </c>
      <c r="H5177">
        <f>'CLZ Pr'!E5177</f>
        <v>0</v>
      </c>
      <c r="I5177">
        <f>'CLZ Pr'!U5177</f>
        <v>0</v>
      </c>
    </row>
    <row r="5178" spans="1:9">
      <c r="A5178" s="13" t="str">
        <f>IF('CLZ Pr'!C5178 = "", "", 'CLZ Pr'!C5178)</f>
        <v/>
      </c>
      <c r="B5178">
        <f>'CLZ Pr'!O5178</f>
        <v>0</v>
      </c>
      <c r="C5178" s="14">
        <f>'CLZ Pr'!H5178</f>
        <v>0</v>
      </c>
      <c r="D5178">
        <f>'CLZ Pr'!W5178</f>
        <v>0</v>
      </c>
      <c r="E5178">
        <f>'CLZ Pr'!B5178</f>
        <v>0</v>
      </c>
      <c r="F5178">
        <f>'CLZ Pr'!N5178</f>
        <v>0</v>
      </c>
      <c r="G5178">
        <f>'CLZ Pr'!X5178</f>
        <v>0</v>
      </c>
      <c r="H5178">
        <f>'CLZ Pr'!E5178</f>
        <v>0</v>
      </c>
      <c r="I5178">
        <f>'CLZ Pr'!U5178</f>
        <v>0</v>
      </c>
    </row>
    <row r="5179" spans="1:9">
      <c r="A5179" s="13" t="str">
        <f>IF('CLZ Pr'!C5179 = "", "", 'CLZ Pr'!C5179)</f>
        <v/>
      </c>
      <c r="B5179">
        <f>'CLZ Pr'!O5179</f>
        <v>0</v>
      </c>
      <c r="C5179" s="14">
        <f>'CLZ Pr'!H5179</f>
        <v>0</v>
      </c>
      <c r="D5179">
        <f>'CLZ Pr'!W5179</f>
        <v>0</v>
      </c>
      <c r="E5179">
        <f>'CLZ Pr'!B5179</f>
        <v>0</v>
      </c>
      <c r="F5179">
        <f>'CLZ Pr'!N5179</f>
        <v>0</v>
      </c>
      <c r="G5179">
        <f>'CLZ Pr'!X5179</f>
        <v>0</v>
      </c>
      <c r="H5179">
        <f>'CLZ Pr'!E5179</f>
        <v>0</v>
      </c>
      <c r="I5179">
        <f>'CLZ Pr'!U5179</f>
        <v>0</v>
      </c>
    </row>
    <row r="5180" spans="1:9">
      <c r="A5180" s="13" t="str">
        <f>IF('CLZ Pr'!C5180 = "", "", 'CLZ Pr'!C5180)</f>
        <v/>
      </c>
      <c r="B5180">
        <f>'CLZ Pr'!O5180</f>
        <v>0</v>
      </c>
      <c r="C5180" s="14">
        <f>'CLZ Pr'!H5180</f>
        <v>0</v>
      </c>
      <c r="D5180">
        <f>'CLZ Pr'!W5180</f>
        <v>0</v>
      </c>
      <c r="E5180">
        <f>'CLZ Pr'!B5180</f>
        <v>0</v>
      </c>
      <c r="F5180">
        <f>'CLZ Pr'!N5180</f>
        <v>0</v>
      </c>
      <c r="G5180">
        <f>'CLZ Pr'!X5180</f>
        <v>0</v>
      </c>
      <c r="H5180">
        <f>'CLZ Pr'!E5180</f>
        <v>0</v>
      </c>
      <c r="I5180">
        <f>'CLZ Pr'!U5180</f>
        <v>0</v>
      </c>
    </row>
    <row r="5181" spans="1:9">
      <c r="A5181" s="13" t="str">
        <f>IF('CLZ Pr'!C5181 = "", "", 'CLZ Pr'!C5181)</f>
        <v/>
      </c>
      <c r="B5181">
        <f>'CLZ Pr'!O5181</f>
        <v>0</v>
      </c>
      <c r="C5181" s="14">
        <f>'CLZ Pr'!H5181</f>
        <v>0</v>
      </c>
      <c r="D5181">
        <f>'CLZ Pr'!W5181</f>
        <v>0</v>
      </c>
      <c r="E5181">
        <f>'CLZ Pr'!B5181</f>
        <v>0</v>
      </c>
      <c r="F5181">
        <f>'CLZ Pr'!N5181</f>
        <v>0</v>
      </c>
      <c r="G5181">
        <f>'CLZ Pr'!X5181</f>
        <v>0</v>
      </c>
      <c r="H5181">
        <f>'CLZ Pr'!E5181</f>
        <v>0</v>
      </c>
      <c r="I5181">
        <f>'CLZ Pr'!U5181</f>
        <v>0</v>
      </c>
    </row>
    <row r="5182" spans="1:9">
      <c r="A5182" s="13" t="str">
        <f>IF('CLZ Pr'!C5182 = "", "", 'CLZ Pr'!C5182)</f>
        <v/>
      </c>
      <c r="B5182">
        <f>'CLZ Pr'!O5182</f>
        <v>0</v>
      </c>
      <c r="C5182" s="14">
        <f>'CLZ Pr'!H5182</f>
        <v>0</v>
      </c>
      <c r="D5182">
        <f>'CLZ Pr'!W5182</f>
        <v>0</v>
      </c>
      <c r="E5182">
        <f>'CLZ Pr'!B5182</f>
        <v>0</v>
      </c>
      <c r="F5182">
        <f>'CLZ Pr'!N5182</f>
        <v>0</v>
      </c>
      <c r="G5182">
        <f>'CLZ Pr'!X5182</f>
        <v>0</v>
      </c>
      <c r="H5182">
        <f>'CLZ Pr'!E5182</f>
        <v>0</v>
      </c>
      <c r="I5182">
        <f>'CLZ Pr'!U5182</f>
        <v>0</v>
      </c>
    </row>
    <row r="5183" spans="1:9">
      <c r="A5183" s="13" t="str">
        <f>IF('CLZ Pr'!C5183 = "", "", 'CLZ Pr'!C5183)</f>
        <v/>
      </c>
      <c r="B5183">
        <f>'CLZ Pr'!O5183</f>
        <v>0</v>
      </c>
      <c r="C5183" s="14">
        <f>'CLZ Pr'!H5183</f>
        <v>0</v>
      </c>
      <c r="D5183">
        <f>'CLZ Pr'!W5183</f>
        <v>0</v>
      </c>
      <c r="E5183">
        <f>'CLZ Pr'!B5183</f>
        <v>0</v>
      </c>
      <c r="F5183">
        <f>'CLZ Pr'!N5183</f>
        <v>0</v>
      </c>
      <c r="G5183">
        <f>'CLZ Pr'!X5183</f>
        <v>0</v>
      </c>
      <c r="H5183">
        <f>'CLZ Pr'!E5183</f>
        <v>0</v>
      </c>
      <c r="I5183">
        <f>'CLZ Pr'!U5183</f>
        <v>0</v>
      </c>
    </row>
    <row r="5184" spans="1:9">
      <c r="A5184" s="13" t="str">
        <f>IF('CLZ Pr'!C5184 = "", "", 'CLZ Pr'!C5184)</f>
        <v/>
      </c>
      <c r="B5184">
        <f>'CLZ Pr'!O5184</f>
        <v>0</v>
      </c>
      <c r="C5184" s="14">
        <f>'CLZ Pr'!H5184</f>
        <v>0</v>
      </c>
      <c r="D5184">
        <f>'CLZ Pr'!W5184</f>
        <v>0</v>
      </c>
      <c r="E5184">
        <f>'CLZ Pr'!B5184</f>
        <v>0</v>
      </c>
      <c r="F5184">
        <f>'CLZ Pr'!N5184</f>
        <v>0</v>
      </c>
      <c r="G5184">
        <f>'CLZ Pr'!X5184</f>
        <v>0</v>
      </c>
      <c r="H5184">
        <f>'CLZ Pr'!E5184</f>
        <v>0</v>
      </c>
      <c r="I5184">
        <f>'CLZ Pr'!U5184</f>
        <v>0</v>
      </c>
    </row>
    <row r="5185" spans="1:9">
      <c r="A5185" s="13" t="str">
        <f>IF('CLZ Pr'!C5185 = "", "", 'CLZ Pr'!C5185)</f>
        <v/>
      </c>
      <c r="B5185">
        <f>'CLZ Pr'!O5185</f>
        <v>0</v>
      </c>
      <c r="C5185" s="14">
        <f>'CLZ Pr'!H5185</f>
        <v>0</v>
      </c>
      <c r="D5185">
        <f>'CLZ Pr'!W5185</f>
        <v>0</v>
      </c>
      <c r="E5185">
        <f>'CLZ Pr'!B5185</f>
        <v>0</v>
      </c>
      <c r="F5185">
        <f>'CLZ Pr'!N5185</f>
        <v>0</v>
      </c>
      <c r="G5185">
        <f>'CLZ Pr'!X5185</f>
        <v>0</v>
      </c>
      <c r="H5185">
        <f>'CLZ Pr'!E5185</f>
        <v>0</v>
      </c>
      <c r="I5185">
        <f>'CLZ Pr'!U5185</f>
        <v>0</v>
      </c>
    </row>
    <row r="5186" spans="1:9">
      <c r="A5186" s="13" t="str">
        <f>IF('CLZ Pr'!C5186 = "", "", 'CLZ Pr'!C5186)</f>
        <v/>
      </c>
      <c r="B5186">
        <f>'CLZ Pr'!O5186</f>
        <v>0</v>
      </c>
      <c r="C5186" s="14">
        <f>'CLZ Pr'!H5186</f>
        <v>0</v>
      </c>
      <c r="D5186">
        <f>'CLZ Pr'!W5186</f>
        <v>0</v>
      </c>
      <c r="E5186">
        <f>'CLZ Pr'!B5186</f>
        <v>0</v>
      </c>
      <c r="F5186">
        <f>'CLZ Pr'!N5186</f>
        <v>0</v>
      </c>
      <c r="G5186">
        <f>'CLZ Pr'!X5186</f>
        <v>0</v>
      </c>
      <c r="H5186">
        <f>'CLZ Pr'!E5186</f>
        <v>0</v>
      </c>
      <c r="I5186">
        <f>'CLZ Pr'!U5186</f>
        <v>0</v>
      </c>
    </row>
    <row r="5187" spans="1:9">
      <c r="A5187" s="13" t="str">
        <f>IF('CLZ Pr'!C5187 = "", "", 'CLZ Pr'!C5187)</f>
        <v/>
      </c>
      <c r="B5187">
        <f>'CLZ Pr'!O5187</f>
        <v>0</v>
      </c>
      <c r="C5187" s="14">
        <f>'CLZ Pr'!H5187</f>
        <v>0</v>
      </c>
      <c r="D5187">
        <f>'CLZ Pr'!W5187</f>
        <v>0</v>
      </c>
      <c r="E5187">
        <f>'CLZ Pr'!B5187</f>
        <v>0</v>
      </c>
      <c r="F5187">
        <f>'CLZ Pr'!N5187</f>
        <v>0</v>
      </c>
      <c r="G5187">
        <f>'CLZ Pr'!X5187</f>
        <v>0</v>
      </c>
      <c r="H5187">
        <f>'CLZ Pr'!E5187</f>
        <v>0</v>
      </c>
      <c r="I5187">
        <f>'CLZ Pr'!U5187</f>
        <v>0</v>
      </c>
    </row>
    <row r="5188" spans="1:9">
      <c r="A5188" s="13" t="str">
        <f>IF('CLZ Pr'!C5188 = "", "", 'CLZ Pr'!C5188)</f>
        <v/>
      </c>
      <c r="B5188">
        <f>'CLZ Pr'!O5188</f>
        <v>0</v>
      </c>
      <c r="C5188" s="14">
        <f>'CLZ Pr'!H5188</f>
        <v>0</v>
      </c>
      <c r="D5188">
        <f>'CLZ Pr'!W5188</f>
        <v>0</v>
      </c>
      <c r="E5188">
        <f>'CLZ Pr'!B5188</f>
        <v>0</v>
      </c>
      <c r="F5188">
        <f>'CLZ Pr'!N5188</f>
        <v>0</v>
      </c>
      <c r="G5188">
        <f>'CLZ Pr'!X5188</f>
        <v>0</v>
      </c>
      <c r="H5188">
        <f>'CLZ Pr'!E5188</f>
        <v>0</v>
      </c>
      <c r="I5188">
        <f>'CLZ Pr'!U5188</f>
        <v>0</v>
      </c>
    </row>
    <row r="5189" spans="1:9">
      <c r="A5189" s="13" t="str">
        <f>IF('CLZ Pr'!C5189 = "", "", 'CLZ Pr'!C5189)</f>
        <v/>
      </c>
      <c r="B5189">
        <f>'CLZ Pr'!O5189</f>
        <v>0</v>
      </c>
      <c r="C5189" s="14">
        <f>'CLZ Pr'!H5189</f>
        <v>0</v>
      </c>
      <c r="D5189">
        <f>'CLZ Pr'!W5189</f>
        <v>0</v>
      </c>
      <c r="E5189">
        <f>'CLZ Pr'!B5189</f>
        <v>0</v>
      </c>
      <c r="F5189">
        <f>'CLZ Pr'!N5189</f>
        <v>0</v>
      </c>
      <c r="G5189">
        <f>'CLZ Pr'!X5189</f>
        <v>0</v>
      </c>
      <c r="H5189">
        <f>'CLZ Pr'!E5189</f>
        <v>0</v>
      </c>
      <c r="I5189">
        <f>'CLZ Pr'!U5189</f>
        <v>0</v>
      </c>
    </row>
    <row r="5190" spans="1:9">
      <c r="A5190" s="13" t="str">
        <f>IF('CLZ Pr'!C5190 = "", "", 'CLZ Pr'!C5190)</f>
        <v/>
      </c>
      <c r="B5190">
        <f>'CLZ Pr'!O5190</f>
        <v>0</v>
      </c>
      <c r="C5190" s="14">
        <f>'CLZ Pr'!H5190</f>
        <v>0</v>
      </c>
      <c r="D5190">
        <f>'CLZ Pr'!W5190</f>
        <v>0</v>
      </c>
      <c r="E5190">
        <f>'CLZ Pr'!B5190</f>
        <v>0</v>
      </c>
      <c r="F5190">
        <f>'CLZ Pr'!N5190</f>
        <v>0</v>
      </c>
      <c r="G5190">
        <f>'CLZ Pr'!X5190</f>
        <v>0</v>
      </c>
      <c r="H5190">
        <f>'CLZ Pr'!E5190</f>
        <v>0</v>
      </c>
      <c r="I5190">
        <f>'CLZ Pr'!U5190</f>
        <v>0</v>
      </c>
    </row>
    <row r="5191" spans="1:9">
      <c r="A5191" s="13" t="str">
        <f>IF('CLZ Pr'!C5191 = "", "", 'CLZ Pr'!C5191)</f>
        <v/>
      </c>
      <c r="B5191">
        <f>'CLZ Pr'!O5191</f>
        <v>0</v>
      </c>
      <c r="C5191" s="14">
        <f>'CLZ Pr'!H5191</f>
        <v>0</v>
      </c>
      <c r="D5191">
        <f>'CLZ Pr'!W5191</f>
        <v>0</v>
      </c>
      <c r="E5191">
        <f>'CLZ Pr'!B5191</f>
        <v>0</v>
      </c>
      <c r="F5191">
        <f>'CLZ Pr'!N5191</f>
        <v>0</v>
      </c>
      <c r="G5191">
        <f>'CLZ Pr'!X5191</f>
        <v>0</v>
      </c>
      <c r="H5191">
        <f>'CLZ Pr'!E5191</f>
        <v>0</v>
      </c>
      <c r="I5191">
        <f>'CLZ Pr'!U5191</f>
        <v>0</v>
      </c>
    </row>
    <row r="5192" spans="1:9">
      <c r="A5192" s="13" t="str">
        <f>IF('CLZ Pr'!C5192 = "", "", 'CLZ Pr'!C5192)</f>
        <v/>
      </c>
      <c r="B5192">
        <f>'CLZ Pr'!O5192</f>
        <v>0</v>
      </c>
      <c r="C5192" s="14">
        <f>'CLZ Pr'!H5192</f>
        <v>0</v>
      </c>
      <c r="D5192">
        <f>'CLZ Pr'!W5192</f>
        <v>0</v>
      </c>
      <c r="E5192">
        <f>'CLZ Pr'!B5192</f>
        <v>0</v>
      </c>
      <c r="F5192">
        <f>'CLZ Pr'!N5192</f>
        <v>0</v>
      </c>
      <c r="G5192">
        <f>'CLZ Pr'!X5192</f>
        <v>0</v>
      </c>
      <c r="H5192">
        <f>'CLZ Pr'!E5192</f>
        <v>0</v>
      </c>
      <c r="I5192">
        <f>'CLZ Pr'!U5192</f>
        <v>0</v>
      </c>
    </row>
    <row r="5193" spans="1:9">
      <c r="A5193" s="13" t="str">
        <f>IF('CLZ Pr'!C5193 = "", "", 'CLZ Pr'!C5193)</f>
        <v/>
      </c>
      <c r="B5193">
        <f>'CLZ Pr'!O5193</f>
        <v>0</v>
      </c>
      <c r="C5193" s="14">
        <f>'CLZ Pr'!H5193</f>
        <v>0</v>
      </c>
      <c r="D5193">
        <f>'CLZ Pr'!W5193</f>
        <v>0</v>
      </c>
      <c r="E5193">
        <f>'CLZ Pr'!B5193</f>
        <v>0</v>
      </c>
      <c r="F5193">
        <f>'CLZ Pr'!N5193</f>
        <v>0</v>
      </c>
      <c r="G5193">
        <f>'CLZ Pr'!X5193</f>
        <v>0</v>
      </c>
      <c r="H5193">
        <f>'CLZ Pr'!E5193</f>
        <v>0</v>
      </c>
      <c r="I5193">
        <f>'CLZ Pr'!U5193</f>
        <v>0</v>
      </c>
    </row>
    <row r="5194" spans="1:9">
      <c r="A5194" s="13" t="str">
        <f>IF('CLZ Pr'!C5194 = "", "", 'CLZ Pr'!C5194)</f>
        <v/>
      </c>
      <c r="B5194">
        <f>'CLZ Pr'!O5194</f>
        <v>0</v>
      </c>
      <c r="C5194" s="14">
        <f>'CLZ Pr'!H5194</f>
        <v>0</v>
      </c>
      <c r="D5194">
        <f>'CLZ Pr'!W5194</f>
        <v>0</v>
      </c>
      <c r="E5194">
        <f>'CLZ Pr'!B5194</f>
        <v>0</v>
      </c>
      <c r="F5194">
        <f>'CLZ Pr'!N5194</f>
        <v>0</v>
      </c>
      <c r="G5194">
        <f>'CLZ Pr'!X5194</f>
        <v>0</v>
      </c>
      <c r="H5194">
        <f>'CLZ Pr'!E5194</f>
        <v>0</v>
      </c>
      <c r="I5194">
        <f>'CLZ Pr'!U5194</f>
        <v>0</v>
      </c>
    </row>
    <row r="5195" spans="1:9">
      <c r="A5195" s="13" t="str">
        <f>IF('CLZ Pr'!C5195 = "", "", 'CLZ Pr'!C5195)</f>
        <v/>
      </c>
      <c r="B5195">
        <f>'CLZ Pr'!O5195</f>
        <v>0</v>
      </c>
      <c r="C5195" s="14">
        <f>'CLZ Pr'!H5195</f>
        <v>0</v>
      </c>
      <c r="D5195">
        <f>'CLZ Pr'!W5195</f>
        <v>0</v>
      </c>
      <c r="E5195">
        <f>'CLZ Pr'!B5195</f>
        <v>0</v>
      </c>
      <c r="F5195">
        <f>'CLZ Pr'!N5195</f>
        <v>0</v>
      </c>
      <c r="G5195">
        <f>'CLZ Pr'!X5195</f>
        <v>0</v>
      </c>
      <c r="H5195">
        <f>'CLZ Pr'!E5195</f>
        <v>0</v>
      </c>
      <c r="I5195">
        <f>'CLZ Pr'!U5195</f>
        <v>0</v>
      </c>
    </row>
    <row r="5196" spans="1:9">
      <c r="A5196" s="13" t="str">
        <f>IF('CLZ Pr'!C5196 = "", "", 'CLZ Pr'!C5196)</f>
        <v/>
      </c>
      <c r="B5196">
        <f>'CLZ Pr'!O5196</f>
        <v>0</v>
      </c>
      <c r="C5196" s="14">
        <f>'CLZ Pr'!H5196</f>
        <v>0</v>
      </c>
      <c r="D5196">
        <f>'CLZ Pr'!W5196</f>
        <v>0</v>
      </c>
      <c r="E5196">
        <f>'CLZ Pr'!B5196</f>
        <v>0</v>
      </c>
      <c r="F5196">
        <f>'CLZ Pr'!N5196</f>
        <v>0</v>
      </c>
      <c r="G5196">
        <f>'CLZ Pr'!X5196</f>
        <v>0</v>
      </c>
      <c r="H5196">
        <f>'CLZ Pr'!E5196</f>
        <v>0</v>
      </c>
      <c r="I5196">
        <f>'CLZ Pr'!U5196</f>
        <v>0</v>
      </c>
    </row>
    <row r="5197" spans="1:9">
      <c r="A5197" s="13" t="str">
        <f>IF('CLZ Pr'!C5197 = "", "", 'CLZ Pr'!C5197)</f>
        <v/>
      </c>
      <c r="B5197">
        <f>'CLZ Pr'!O5197</f>
        <v>0</v>
      </c>
      <c r="C5197" s="14">
        <f>'CLZ Pr'!H5197</f>
        <v>0</v>
      </c>
      <c r="D5197">
        <f>'CLZ Pr'!W5197</f>
        <v>0</v>
      </c>
      <c r="E5197">
        <f>'CLZ Pr'!B5197</f>
        <v>0</v>
      </c>
      <c r="F5197">
        <f>'CLZ Pr'!N5197</f>
        <v>0</v>
      </c>
      <c r="G5197">
        <f>'CLZ Pr'!X5197</f>
        <v>0</v>
      </c>
      <c r="H5197">
        <f>'CLZ Pr'!E5197</f>
        <v>0</v>
      </c>
      <c r="I5197">
        <f>'CLZ Pr'!U5197</f>
        <v>0</v>
      </c>
    </row>
    <row r="5198" spans="1:9">
      <c r="A5198" s="13" t="str">
        <f>IF('CLZ Pr'!C5198 = "", "", 'CLZ Pr'!C5198)</f>
        <v/>
      </c>
      <c r="B5198">
        <f>'CLZ Pr'!O5198</f>
        <v>0</v>
      </c>
      <c r="C5198" s="14">
        <f>'CLZ Pr'!H5198</f>
        <v>0</v>
      </c>
      <c r="D5198">
        <f>'CLZ Pr'!W5198</f>
        <v>0</v>
      </c>
      <c r="E5198">
        <f>'CLZ Pr'!B5198</f>
        <v>0</v>
      </c>
      <c r="F5198">
        <f>'CLZ Pr'!N5198</f>
        <v>0</v>
      </c>
      <c r="G5198">
        <f>'CLZ Pr'!X5198</f>
        <v>0</v>
      </c>
      <c r="H5198">
        <f>'CLZ Pr'!E5198</f>
        <v>0</v>
      </c>
      <c r="I5198">
        <f>'CLZ Pr'!U5198</f>
        <v>0</v>
      </c>
    </row>
    <row r="5199" spans="1:9">
      <c r="A5199" s="13" t="str">
        <f>IF('CLZ Pr'!C5199 = "", "", 'CLZ Pr'!C5199)</f>
        <v/>
      </c>
      <c r="B5199">
        <f>'CLZ Pr'!O5199</f>
        <v>0</v>
      </c>
      <c r="C5199" s="14">
        <f>'CLZ Pr'!H5199</f>
        <v>0</v>
      </c>
      <c r="D5199">
        <f>'CLZ Pr'!W5199</f>
        <v>0</v>
      </c>
      <c r="E5199">
        <f>'CLZ Pr'!B5199</f>
        <v>0</v>
      </c>
      <c r="F5199">
        <f>'CLZ Pr'!N5199</f>
        <v>0</v>
      </c>
      <c r="G5199">
        <f>'CLZ Pr'!X5199</f>
        <v>0</v>
      </c>
      <c r="H5199">
        <f>'CLZ Pr'!E5199</f>
        <v>0</v>
      </c>
      <c r="I5199">
        <f>'CLZ Pr'!U5199</f>
        <v>0</v>
      </c>
    </row>
    <row r="5200" spans="1:9">
      <c r="A5200" s="13" t="str">
        <f>IF('CLZ Pr'!C5200 = "", "", 'CLZ Pr'!C5200)</f>
        <v/>
      </c>
      <c r="B5200">
        <f>'CLZ Pr'!O5200</f>
        <v>0</v>
      </c>
      <c r="C5200" s="14">
        <f>'CLZ Pr'!H5200</f>
        <v>0</v>
      </c>
      <c r="D5200">
        <f>'CLZ Pr'!W5200</f>
        <v>0</v>
      </c>
      <c r="E5200">
        <f>'CLZ Pr'!B5200</f>
        <v>0</v>
      </c>
      <c r="F5200">
        <f>'CLZ Pr'!N5200</f>
        <v>0</v>
      </c>
      <c r="G5200">
        <f>'CLZ Pr'!X5200</f>
        <v>0</v>
      </c>
      <c r="H5200">
        <f>'CLZ Pr'!E5200</f>
        <v>0</v>
      </c>
      <c r="I5200">
        <f>'CLZ Pr'!U5200</f>
        <v>0</v>
      </c>
    </row>
    <row r="5201" spans="1:9">
      <c r="A5201" s="13" t="str">
        <f>IF('CLZ Pr'!C5201 = "", "", 'CLZ Pr'!C5201)</f>
        <v/>
      </c>
      <c r="B5201">
        <f>'CLZ Pr'!O5201</f>
        <v>0</v>
      </c>
      <c r="C5201" s="14">
        <f>'CLZ Pr'!H5201</f>
        <v>0</v>
      </c>
      <c r="D5201">
        <f>'CLZ Pr'!W5201</f>
        <v>0</v>
      </c>
      <c r="E5201">
        <f>'CLZ Pr'!B5201</f>
        <v>0</v>
      </c>
      <c r="F5201">
        <f>'CLZ Pr'!N5201</f>
        <v>0</v>
      </c>
      <c r="G5201">
        <f>'CLZ Pr'!X5201</f>
        <v>0</v>
      </c>
      <c r="H5201">
        <f>'CLZ Pr'!E5201</f>
        <v>0</v>
      </c>
      <c r="I5201">
        <f>'CLZ Pr'!U5201</f>
        <v>0</v>
      </c>
    </row>
    <row r="5202" spans="1:9">
      <c r="A5202" s="13" t="str">
        <f>IF('CLZ Pr'!C5202 = "", "", 'CLZ Pr'!C5202)</f>
        <v/>
      </c>
      <c r="B5202">
        <f>'CLZ Pr'!O5202</f>
        <v>0</v>
      </c>
      <c r="C5202" s="14">
        <f>'CLZ Pr'!H5202</f>
        <v>0</v>
      </c>
      <c r="D5202">
        <f>'CLZ Pr'!W5202</f>
        <v>0</v>
      </c>
      <c r="E5202">
        <f>'CLZ Pr'!B5202</f>
        <v>0</v>
      </c>
      <c r="F5202">
        <f>'CLZ Pr'!N5202</f>
        <v>0</v>
      </c>
      <c r="G5202">
        <f>'CLZ Pr'!X5202</f>
        <v>0</v>
      </c>
      <c r="H5202">
        <f>'CLZ Pr'!E5202</f>
        <v>0</v>
      </c>
      <c r="I5202">
        <f>'CLZ Pr'!U5202</f>
        <v>0</v>
      </c>
    </row>
    <row r="5203" spans="1:9">
      <c r="A5203" s="13" t="str">
        <f>IF('CLZ Pr'!C5203 = "", "", 'CLZ Pr'!C5203)</f>
        <v/>
      </c>
      <c r="B5203">
        <f>'CLZ Pr'!O5203</f>
        <v>0</v>
      </c>
      <c r="C5203" s="14">
        <f>'CLZ Pr'!H5203</f>
        <v>0</v>
      </c>
      <c r="D5203">
        <f>'CLZ Pr'!W5203</f>
        <v>0</v>
      </c>
      <c r="E5203">
        <f>'CLZ Pr'!B5203</f>
        <v>0</v>
      </c>
      <c r="F5203">
        <f>'CLZ Pr'!N5203</f>
        <v>0</v>
      </c>
      <c r="G5203">
        <f>'CLZ Pr'!X5203</f>
        <v>0</v>
      </c>
      <c r="H5203">
        <f>'CLZ Pr'!E5203</f>
        <v>0</v>
      </c>
      <c r="I5203">
        <f>'CLZ Pr'!U5203</f>
        <v>0</v>
      </c>
    </row>
    <row r="5204" spans="1:9">
      <c r="A5204" s="13" t="str">
        <f>IF('CLZ Pr'!C5204 = "", "", 'CLZ Pr'!C5204)</f>
        <v/>
      </c>
      <c r="B5204">
        <f>'CLZ Pr'!O5204</f>
        <v>0</v>
      </c>
      <c r="C5204" s="14">
        <f>'CLZ Pr'!H5204</f>
        <v>0</v>
      </c>
      <c r="D5204">
        <f>'CLZ Pr'!W5204</f>
        <v>0</v>
      </c>
      <c r="E5204">
        <f>'CLZ Pr'!B5204</f>
        <v>0</v>
      </c>
      <c r="F5204">
        <f>'CLZ Pr'!N5204</f>
        <v>0</v>
      </c>
      <c r="G5204">
        <f>'CLZ Pr'!X5204</f>
        <v>0</v>
      </c>
      <c r="H5204">
        <f>'CLZ Pr'!E5204</f>
        <v>0</v>
      </c>
      <c r="I5204">
        <f>'CLZ Pr'!U5204</f>
        <v>0</v>
      </c>
    </row>
    <row r="5205" spans="1:9">
      <c r="A5205" s="13" t="str">
        <f>IF('CLZ Pr'!C5205 = "", "", 'CLZ Pr'!C5205)</f>
        <v/>
      </c>
      <c r="B5205">
        <f>'CLZ Pr'!O5205</f>
        <v>0</v>
      </c>
      <c r="C5205" s="14">
        <f>'CLZ Pr'!H5205</f>
        <v>0</v>
      </c>
      <c r="D5205">
        <f>'CLZ Pr'!W5205</f>
        <v>0</v>
      </c>
      <c r="E5205">
        <f>'CLZ Pr'!B5205</f>
        <v>0</v>
      </c>
      <c r="F5205">
        <f>'CLZ Pr'!N5205</f>
        <v>0</v>
      </c>
      <c r="G5205">
        <f>'CLZ Pr'!X5205</f>
        <v>0</v>
      </c>
      <c r="H5205">
        <f>'CLZ Pr'!E5205</f>
        <v>0</v>
      </c>
      <c r="I5205">
        <f>'CLZ Pr'!U5205</f>
        <v>0</v>
      </c>
    </row>
    <row r="5206" spans="1:9">
      <c r="A5206" s="13" t="str">
        <f>IF('CLZ Pr'!C5206 = "", "", 'CLZ Pr'!C5206)</f>
        <v/>
      </c>
      <c r="B5206">
        <f>'CLZ Pr'!O5206</f>
        <v>0</v>
      </c>
      <c r="C5206" s="14">
        <f>'CLZ Pr'!H5206</f>
        <v>0</v>
      </c>
      <c r="D5206">
        <f>'CLZ Pr'!W5206</f>
        <v>0</v>
      </c>
      <c r="E5206">
        <f>'CLZ Pr'!B5206</f>
        <v>0</v>
      </c>
      <c r="F5206">
        <f>'CLZ Pr'!N5206</f>
        <v>0</v>
      </c>
      <c r="G5206">
        <f>'CLZ Pr'!X5206</f>
        <v>0</v>
      </c>
      <c r="H5206">
        <f>'CLZ Pr'!E5206</f>
        <v>0</v>
      </c>
      <c r="I5206">
        <f>'CLZ Pr'!U5206</f>
        <v>0</v>
      </c>
    </row>
    <row r="5207" spans="1:9">
      <c r="A5207" s="13" t="str">
        <f>IF('CLZ Pr'!C5207 = "", "", 'CLZ Pr'!C5207)</f>
        <v/>
      </c>
      <c r="B5207">
        <f>'CLZ Pr'!O5207</f>
        <v>0</v>
      </c>
      <c r="C5207" s="14">
        <f>'CLZ Pr'!H5207</f>
        <v>0</v>
      </c>
      <c r="D5207">
        <f>'CLZ Pr'!W5207</f>
        <v>0</v>
      </c>
      <c r="E5207">
        <f>'CLZ Pr'!B5207</f>
        <v>0</v>
      </c>
      <c r="F5207">
        <f>'CLZ Pr'!N5207</f>
        <v>0</v>
      </c>
      <c r="G5207">
        <f>'CLZ Pr'!X5207</f>
        <v>0</v>
      </c>
      <c r="H5207">
        <f>'CLZ Pr'!E5207</f>
        <v>0</v>
      </c>
      <c r="I5207">
        <f>'CLZ Pr'!U5207</f>
        <v>0</v>
      </c>
    </row>
    <row r="5208" spans="1:9">
      <c r="A5208" s="13" t="str">
        <f>IF('CLZ Pr'!C5208 = "", "", 'CLZ Pr'!C5208)</f>
        <v/>
      </c>
      <c r="B5208">
        <f>'CLZ Pr'!O5208</f>
        <v>0</v>
      </c>
      <c r="C5208" s="14">
        <f>'CLZ Pr'!H5208</f>
        <v>0</v>
      </c>
      <c r="D5208">
        <f>'CLZ Pr'!W5208</f>
        <v>0</v>
      </c>
      <c r="E5208">
        <f>'CLZ Pr'!B5208</f>
        <v>0</v>
      </c>
      <c r="F5208">
        <f>'CLZ Pr'!N5208</f>
        <v>0</v>
      </c>
      <c r="G5208">
        <f>'CLZ Pr'!X5208</f>
        <v>0</v>
      </c>
      <c r="H5208">
        <f>'CLZ Pr'!E5208</f>
        <v>0</v>
      </c>
      <c r="I5208">
        <f>'CLZ Pr'!U5208</f>
        <v>0</v>
      </c>
    </row>
    <row r="5209" spans="1:9">
      <c r="A5209" s="13" t="str">
        <f>IF('CLZ Pr'!C5209 = "", "", 'CLZ Pr'!C5209)</f>
        <v/>
      </c>
      <c r="B5209">
        <f>'CLZ Pr'!O5209</f>
        <v>0</v>
      </c>
      <c r="C5209" s="14">
        <f>'CLZ Pr'!H5209</f>
        <v>0</v>
      </c>
      <c r="D5209">
        <f>'CLZ Pr'!W5209</f>
        <v>0</v>
      </c>
      <c r="E5209">
        <f>'CLZ Pr'!B5209</f>
        <v>0</v>
      </c>
      <c r="F5209">
        <f>'CLZ Pr'!N5209</f>
        <v>0</v>
      </c>
      <c r="G5209">
        <f>'CLZ Pr'!X5209</f>
        <v>0</v>
      </c>
      <c r="H5209">
        <f>'CLZ Pr'!E5209</f>
        <v>0</v>
      </c>
      <c r="I5209">
        <f>'CLZ Pr'!U5209</f>
        <v>0</v>
      </c>
    </row>
    <row r="5210" spans="1:9">
      <c r="A5210" s="13" t="str">
        <f>IF('CLZ Pr'!C5210 = "", "", 'CLZ Pr'!C5210)</f>
        <v/>
      </c>
      <c r="B5210">
        <f>'CLZ Pr'!O5210</f>
        <v>0</v>
      </c>
      <c r="C5210" s="14">
        <f>'CLZ Pr'!H5210</f>
        <v>0</v>
      </c>
      <c r="D5210">
        <f>'CLZ Pr'!W5210</f>
        <v>0</v>
      </c>
      <c r="E5210">
        <f>'CLZ Pr'!B5210</f>
        <v>0</v>
      </c>
      <c r="F5210">
        <f>'CLZ Pr'!N5210</f>
        <v>0</v>
      </c>
      <c r="G5210">
        <f>'CLZ Pr'!X5210</f>
        <v>0</v>
      </c>
      <c r="H5210">
        <f>'CLZ Pr'!E5210</f>
        <v>0</v>
      </c>
      <c r="I5210">
        <f>'CLZ Pr'!U5210</f>
        <v>0</v>
      </c>
    </row>
    <row r="5211" spans="1:9">
      <c r="A5211" s="13" t="str">
        <f>IF('CLZ Pr'!C5211 = "", "", 'CLZ Pr'!C5211)</f>
        <v/>
      </c>
      <c r="B5211">
        <f>'CLZ Pr'!O5211</f>
        <v>0</v>
      </c>
      <c r="C5211" s="14">
        <f>'CLZ Pr'!H5211</f>
        <v>0</v>
      </c>
      <c r="D5211">
        <f>'CLZ Pr'!W5211</f>
        <v>0</v>
      </c>
      <c r="E5211">
        <f>'CLZ Pr'!B5211</f>
        <v>0</v>
      </c>
      <c r="F5211">
        <f>'CLZ Pr'!N5211</f>
        <v>0</v>
      </c>
      <c r="G5211">
        <f>'CLZ Pr'!X5211</f>
        <v>0</v>
      </c>
      <c r="H5211">
        <f>'CLZ Pr'!E5211</f>
        <v>0</v>
      </c>
      <c r="I5211">
        <f>'CLZ Pr'!U5211</f>
        <v>0</v>
      </c>
    </row>
    <row r="5212" spans="1:9">
      <c r="A5212" s="13" t="str">
        <f>IF('CLZ Pr'!C5212 = "", "", 'CLZ Pr'!C5212)</f>
        <v/>
      </c>
      <c r="B5212">
        <f>'CLZ Pr'!O5212</f>
        <v>0</v>
      </c>
      <c r="C5212" s="14">
        <f>'CLZ Pr'!H5212</f>
        <v>0</v>
      </c>
      <c r="D5212">
        <f>'CLZ Pr'!W5212</f>
        <v>0</v>
      </c>
      <c r="E5212">
        <f>'CLZ Pr'!B5212</f>
        <v>0</v>
      </c>
      <c r="F5212">
        <f>'CLZ Pr'!N5212</f>
        <v>0</v>
      </c>
      <c r="G5212">
        <f>'CLZ Pr'!X5212</f>
        <v>0</v>
      </c>
      <c r="H5212">
        <f>'CLZ Pr'!E5212</f>
        <v>0</v>
      </c>
      <c r="I5212">
        <f>'CLZ Pr'!U5212</f>
        <v>0</v>
      </c>
    </row>
    <row r="5213" spans="1:9">
      <c r="A5213" s="13" t="str">
        <f>IF('CLZ Pr'!C5213 = "", "", 'CLZ Pr'!C5213)</f>
        <v/>
      </c>
      <c r="B5213">
        <f>'CLZ Pr'!O5213</f>
        <v>0</v>
      </c>
      <c r="C5213" s="14">
        <f>'CLZ Pr'!H5213</f>
        <v>0</v>
      </c>
      <c r="D5213">
        <f>'CLZ Pr'!W5213</f>
        <v>0</v>
      </c>
      <c r="E5213">
        <f>'CLZ Pr'!B5213</f>
        <v>0</v>
      </c>
      <c r="F5213">
        <f>'CLZ Pr'!N5213</f>
        <v>0</v>
      </c>
      <c r="G5213">
        <f>'CLZ Pr'!X5213</f>
        <v>0</v>
      </c>
      <c r="H5213">
        <f>'CLZ Pr'!E5213</f>
        <v>0</v>
      </c>
      <c r="I5213">
        <f>'CLZ Pr'!U5213</f>
        <v>0</v>
      </c>
    </row>
    <row r="5214" spans="1:9">
      <c r="A5214" s="13" t="str">
        <f>IF('CLZ Pr'!C5214 = "", "", 'CLZ Pr'!C5214)</f>
        <v/>
      </c>
      <c r="B5214">
        <f>'CLZ Pr'!O5214</f>
        <v>0</v>
      </c>
      <c r="C5214" s="14">
        <f>'CLZ Pr'!H5214</f>
        <v>0</v>
      </c>
      <c r="D5214">
        <f>'CLZ Pr'!W5214</f>
        <v>0</v>
      </c>
      <c r="E5214">
        <f>'CLZ Pr'!B5214</f>
        <v>0</v>
      </c>
      <c r="F5214">
        <f>'CLZ Pr'!N5214</f>
        <v>0</v>
      </c>
      <c r="G5214">
        <f>'CLZ Pr'!X5214</f>
        <v>0</v>
      </c>
      <c r="H5214">
        <f>'CLZ Pr'!E5214</f>
        <v>0</v>
      </c>
      <c r="I5214">
        <f>'CLZ Pr'!U5214</f>
        <v>0</v>
      </c>
    </row>
    <row r="5215" spans="1:9">
      <c r="A5215" s="13" t="str">
        <f>IF('CLZ Pr'!C5215 = "", "", 'CLZ Pr'!C5215)</f>
        <v/>
      </c>
      <c r="B5215">
        <f>'CLZ Pr'!O5215</f>
        <v>0</v>
      </c>
      <c r="C5215" s="14">
        <f>'CLZ Pr'!H5215</f>
        <v>0</v>
      </c>
      <c r="D5215">
        <f>'CLZ Pr'!W5215</f>
        <v>0</v>
      </c>
      <c r="E5215">
        <f>'CLZ Pr'!B5215</f>
        <v>0</v>
      </c>
      <c r="F5215">
        <f>'CLZ Pr'!N5215</f>
        <v>0</v>
      </c>
      <c r="G5215">
        <f>'CLZ Pr'!X5215</f>
        <v>0</v>
      </c>
      <c r="H5215">
        <f>'CLZ Pr'!E5215</f>
        <v>0</v>
      </c>
      <c r="I5215">
        <f>'CLZ Pr'!U5215</f>
        <v>0</v>
      </c>
    </row>
    <row r="5216" spans="1:9">
      <c r="A5216" s="13" t="str">
        <f>IF('CLZ Pr'!C5216 = "", "", 'CLZ Pr'!C5216)</f>
        <v/>
      </c>
      <c r="B5216">
        <f>'CLZ Pr'!O5216</f>
        <v>0</v>
      </c>
      <c r="C5216" s="14">
        <f>'CLZ Pr'!H5216</f>
        <v>0</v>
      </c>
      <c r="D5216">
        <f>'CLZ Pr'!W5216</f>
        <v>0</v>
      </c>
      <c r="E5216">
        <f>'CLZ Pr'!B5216</f>
        <v>0</v>
      </c>
      <c r="F5216">
        <f>'CLZ Pr'!N5216</f>
        <v>0</v>
      </c>
      <c r="G5216">
        <f>'CLZ Pr'!X5216</f>
        <v>0</v>
      </c>
      <c r="H5216">
        <f>'CLZ Pr'!E5216</f>
        <v>0</v>
      </c>
      <c r="I5216">
        <f>'CLZ Pr'!U5216</f>
        <v>0</v>
      </c>
    </row>
    <row r="5217" spans="1:9">
      <c r="A5217" s="13" t="str">
        <f>IF('CLZ Pr'!C5217 = "", "", 'CLZ Pr'!C5217)</f>
        <v/>
      </c>
      <c r="B5217">
        <f>'CLZ Pr'!O5217</f>
        <v>0</v>
      </c>
      <c r="C5217" s="14">
        <f>'CLZ Pr'!H5217</f>
        <v>0</v>
      </c>
      <c r="D5217">
        <f>'CLZ Pr'!W5217</f>
        <v>0</v>
      </c>
      <c r="E5217">
        <f>'CLZ Pr'!B5217</f>
        <v>0</v>
      </c>
      <c r="F5217">
        <f>'CLZ Pr'!N5217</f>
        <v>0</v>
      </c>
      <c r="G5217">
        <f>'CLZ Pr'!X5217</f>
        <v>0</v>
      </c>
      <c r="H5217">
        <f>'CLZ Pr'!E5217</f>
        <v>0</v>
      </c>
      <c r="I5217">
        <f>'CLZ Pr'!U5217</f>
        <v>0</v>
      </c>
    </row>
    <row r="5218" spans="1:9">
      <c r="A5218" s="13" t="str">
        <f>IF('CLZ Pr'!C5218 = "", "", 'CLZ Pr'!C5218)</f>
        <v/>
      </c>
      <c r="B5218">
        <f>'CLZ Pr'!O5218</f>
        <v>0</v>
      </c>
      <c r="C5218" s="14">
        <f>'CLZ Pr'!H5218</f>
        <v>0</v>
      </c>
      <c r="D5218">
        <f>'CLZ Pr'!W5218</f>
        <v>0</v>
      </c>
      <c r="E5218">
        <f>'CLZ Pr'!B5218</f>
        <v>0</v>
      </c>
      <c r="F5218">
        <f>'CLZ Pr'!N5218</f>
        <v>0</v>
      </c>
      <c r="G5218">
        <f>'CLZ Pr'!X5218</f>
        <v>0</v>
      </c>
      <c r="H5218">
        <f>'CLZ Pr'!E5218</f>
        <v>0</v>
      </c>
      <c r="I5218">
        <f>'CLZ Pr'!U5218</f>
        <v>0</v>
      </c>
    </row>
    <row r="5219" spans="1:9">
      <c r="A5219" s="13" t="str">
        <f>IF('CLZ Pr'!C5219 = "", "", 'CLZ Pr'!C5219)</f>
        <v/>
      </c>
      <c r="B5219">
        <f>'CLZ Pr'!O5219</f>
        <v>0</v>
      </c>
      <c r="C5219" s="14">
        <f>'CLZ Pr'!H5219</f>
        <v>0</v>
      </c>
      <c r="D5219">
        <f>'CLZ Pr'!W5219</f>
        <v>0</v>
      </c>
      <c r="E5219">
        <f>'CLZ Pr'!B5219</f>
        <v>0</v>
      </c>
      <c r="F5219">
        <f>'CLZ Pr'!N5219</f>
        <v>0</v>
      </c>
      <c r="G5219">
        <f>'CLZ Pr'!X5219</f>
        <v>0</v>
      </c>
      <c r="H5219">
        <f>'CLZ Pr'!E5219</f>
        <v>0</v>
      </c>
      <c r="I5219">
        <f>'CLZ Pr'!U5219</f>
        <v>0</v>
      </c>
    </row>
    <row r="5220" spans="1:9">
      <c r="A5220" s="13" t="str">
        <f>IF('CLZ Pr'!C5220 = "", "", 'CLZ Pr'!C5220)</f>
        <v/>
      </c>
      <c r="B5220">
        <f>'CLZ Pr'!O5220</f>
        <v>0</v>
      </c>
      <c r="C5220" s="14">
        <f>'CLZ Pr'!H5220</f>
        <v>0</v>
      </c>
      <c r="D5220">
        <f>'CLZ Pr'!W5220</f>
        <v>0</v>
      </c>
      <c r="E5220">
        <f>'CLZ Pr'!B5220</f>
        <v>0</v>
      </c>
      <c r="F5220">
        <f>'CLZ Pr'!N5220</f>
        <v>0</v>
      </c>
      <c r="G5220">
        <f>'CLZ Pr'!X5220</f>
        <v>0</v>
      </c>
      <c r="H5220">
        <f>'CLZ Pr'!E5220</f>
        <v>0</v>
      </c>
      <c r="I5220">
        <f>'CLZ Pr'!U5220</f>
        <v>0</v>
      </c>
    </row>
    <row r="5221" spans="1:9">
      <c r="A5221" s="13" t="str">
        <f>IF('CLZ Pr'!C5221 = "", "", 'CLZ Pr'!C5221)</f>
        <v/>
      </c>
      <c r="B5221">
        <f>'CLZ Pr'!O5221</f>
        <v>0</v>
      </c>
      <c r="C5221" s="14">
        <f>'CLZ Pr'!H5221</f>
        <v>0</v>
      </c>
      <c r="D5221">
        <f>'CLZ Pr'!W5221</f>
        <v>0</v>
      </c>
      <c r="E5221">
        <f>'CLZ Pr'!B5221</f>
        <v>0</v>
      </c>
      <c r="F5221">
        <f>'CLZ Pr'!N5221</f>
        <v>0</v>
      </c>
      <c r="G5221">
        <f>'CLZ Pr'!X5221</f>
        <v>0</v>
      </c>
      <c r="H5221">
        <f>'CLZ Pr'!E5221</f>
        <v>0</v>
      </c>
      <c r="I5221">
        <f>'CLZ Pr'!U5221</f>
        <v>0</v>
      </c>
    </row>
    <row r="5222" spans="1:9">
      <c r="A5222" s="13" t="str">
        <f>IF('CLZ Pr'!C5222 = "", "", 'CLZ Pr'!C5222)</f>
        <v/>
      </c>
      <c r="B5222">
        <f>'CLZ Pr'!O5222</f>
        <v>0</v>
      </c>
      <c r="C5222" s="14">
        <f>'CLZ Pr'!H5222</f>
        <v>0</v>
      </c>
      <c r="D5222">
        <f>'CLZ Pr'!W5222</f>
        <v>0</v>
      </c>
      <c r="E5222">
        <f>'CLZ Pr'!B5222</f>
        <v>0</v>
      </c>
      <c r="F5222">
        <f>'CLZ Pr'!N5222</f>
        <v>0</v>
      </c>
      <c r="G5222">
        <f>'CLZ Pr'!X5222</f>
        <v>0</v>
      </c>
      <c r="H5222">
        <f>'CLZ Pr'!E5222</f>
        <v>0</v>
      </c>
      <c r="I5222">
        <f>'CLZ Pr'!U5222</f>
        <v>0</v>
      </c>
    </row>
    <row r="5223" spans="1:9">
      <c r="A5223" s="13" t="str">
        <f>IF('CLZ Pr'!C5223 = "", "", 'CLZ Pr'!C5223)</f>
        <v/>
      </c>
      <c r="B5223">
        <f>'CLZ Pr'!O5223</f>
        <v>0</v>
      </c>
      <c r="C5223" s="14">
        <f>'CLZ Pr'!H5223</f>
        <v>0</v>
      </c>
      <c r="D5223">
        <f>'CLZ Pr'!W5223</f>
        <v>0</v>
      </c>
      <c r="E5223">
        <f>'CLZ Pr'!B5223</f>
        <v>0</v>
      </c>
      <c r="F5223">
        <f>'CLZ Pr'!N5223</f>
        <v>0</v>
      </c>
      <c r="G5223">
        <f>'CLZ Pr'!X5223</f>
        <v>0</v>
      </c>
      <c r="H5223">
        <f>'CLZ Pr'!E5223</f>
        <v>0</v>
      </c>
      <c r="I5223">
        <f>'CLZ Pr'!U5223</f>
        <v>0</v>
      </c>
    </row>
    <row r="5224" spans="1:9">
      <c r="A5224" s="13" t="str">
        <f>IF('CLZ Pr'!C5224 = "", "", 'CLZ Pr'!C5224)</f>
        <v/>
      </c>
      <c r="B5224">
        <f>'CLZ Pr'!O5224</f>
        <v>0</v>
      </c>
      <c r="C5224" s="14">
        <f>'CLZ Pr'!H5224</f>
        <v>0</v>
      </c>
      <c r="D5224">
        <f>'CLZ Pr'!W5224</f>
        <v>0</v>
      </c>
      <c r="E5224">
        <f>'CLZ Pr'!B5224</f>
        <v>0</v>
      </c>
      <c r="F5224">
        <f>'CLZ Pr'!N5224</f>
        <v>0</v>
      </c>
      <c r="G5224">
        <f>'CLZ Pr'!X5224</f>
        <v>0</v>
      </c>
      <c r="H5224">
        <f>'CLZ Pr'!E5224</f>
        <v>0</v>
      </c>
      <c r="I5224">
        <f>'CLZ Pr'!U5224</f>
        <v>0</v>
      </c>
    </row>
    <row r="5225" spans="1:9">
      <c r="A5225" s="13" t="str">
        <f>IF('CLZ Pr'!C5225 = "", "", 'CLZ Pr'!C5225)</f>
        <v/>
      </c>
      <c r="B5225">
        <f>'CLZ Pr'!O5225</f>
        <v>0</v>
      </c>
      <c r="C5225" s="14">
        <f>'CLZ Pr'!H5225</f>
        <v>0</v>
      </c>
      <c r="D5225">
        <f>'CLZ Pr'!W5225</f>
        <v>0</v>
      </c>
      <c r="E5225">
        <f>'CLZ Pr'!B5225</f>
        <v>0</v>
      </c>
      <c r="F5225">
        <f>'CLZ Pr'!N5225</f>
        <v>0</v>
      </c>
      <c r="G5225">
        <f>'CLZ Pr'!X5225</f>
        <v>0</v>
      </c>
      <c r="H5225">
        <f>'CLZ Pr'!E5225</f>
        <v>0</v>
      </c>
      <c r="I5225">
        <f>'CLZ Pr'!U5225</f>
        <v>0</v>
      </c>
    </row>
    <row r="5226" spans="1:9">
      <c r="A5226" s="13" t="str">
        <f>IF('CLZ Pr'!C5226 = "", "", 'CLZ Pr'!C5226)</f>
        <v/>
      </c>
      <c r="B5226">
        <f>'CLZ Pr'!O5226</f>
        <v>0</v>
      </c>
      <c r="C5226" s="14">
        <f>'CLZ Pr'!H5226</f>
        <v>0</v>
      </c>
      <c r="D5226">
        <f>'CLZ Pr'!W5226</f>
        <v>0</v>
      </c>
      <c r="E5226">
        <f>'CLZ Pr'!B5226</f>
        <v>0</v>
      </c>
      <c r="F5226">
        <f>'CLZ Pr'!N5226</f>
        <v>0</v>
      </c>
      <c r="G5226">
        <f>'CLZ Pr'!X5226</f>
        <v>0</v>
      </c>
      <c r="H5226">
        <f>'CLZ Pr'!E5226</f>
        <v>0</v>
      </c>
      <c r="I5226">
        <f>'CLZ Pr'!U5226</f>
        <v>0</v>
      </c>
    </row>
    <row r="5227" spans="1:9">
      <c r="A5227" s="13" t="str">
        <f>IF('CLZ Pr'!C5227 = "", "", 'CLZ Pr'!C5227)</f>
        <v/>
      </c>
      <c r="B5227">
        <f>'CLZ Pr'!O5227</f>
        <v>0</v>
      </c>
      <c r="C5227" s="14">
        <f>'CLZ Pr'!H5227</f>
        <v>0</v>
      </c>
      <c r="D5227">
        <f>'CLZ Pr'!W5227</f>
        <v>0</v>
      </c>
      <c r="E5227">
        <f>'CLZ Pr'!B5227</f>
        <v>0</v>
      </c>
      <c r="F5227">
        <f>'CLZ Pr'!N5227</f>
        <v>0</v>
      </c>
      <c r="G5227">
        <f>'CLZ Pr'!X5227</f>
        <v>0</v>
      </c>
      <c r="H5227">
        <f>'CLZ Pr'!E5227</f>
        <v>0</v>
      </c>
      <c r="I5227">
        <f>'CLZ Pr'!U5227</f>
        <v>0</v>
      </c>
    </row>
    <row r="5228" spans="1:9">
      <c r="A5228" s="13" t="str">
        <f>IF('CLZ Pr'!C5228 = "", "", 'CLZ Pr'!C5228)</f>
        <v/>
      </c>
      <c r="B5228">
        <f>'CLZ Pr'!O5228</f>
        <v>0</v>
      </c>
      <c r="C5228" s="14">
        <f>'CLZ Pr'!H5228</f>
        <v>0</v>
      </c>
      <c r="D5228">
        <f>'CLZ Pr'!W5228</f>
        <v>0</v>
      </c>
      <c r="E5228">
        <f>'CLZ Pr'!B5228</f>
        <v>0</v>
      </c>
      <c r="F5228">
        <f>'CLZ Pr'!N5228</f>
        <v>0</v>
      </c>
      <c r="G5228">
        <f>'CLZ Pr'!X5228</f>
        <v>0</v>
      </c>
      <c r="H5228">
        <f>'CLZ Pr'!E5228</f>
        <v>0</v>
      </c>
      <c r="I5228">
        <f>'CLZ Pr'!U5228</f>
        <v>0</v>
      </c>
    </row>
    <row r="5229" spans="1:9">
      <c r="A5229" s="13" t="str">
        <f>IF('CLZ Pr'!C5229 = "", "", 'CLZ Pr'!C5229)</f>
        <v/>
      </c>
      <c r="B5229">
        <f>'CLZ Pr'!O5229</f>
        <v>0</v>
      </c>
      <c r="C5229" s="14">
        <f>'CLZ Pr'!H5229</f>
        <v>0</v>
      </c>
      <c r="D5229">
        <f>'CLZ Pr'!W5229</f>
        <v>0</v>
      </c>
      <c r="E5229">
        <f>'CLZ Pr'!B5229</f>
        <v>0</v>
      </c>
      <c r="F5229">
        <f>'CLZ Pr'!N5229</f>
        <v>0</v>
      </c>
      <c r="G5229">
        <f>'CLZ Pr'!X5229</f>
        <v>0</v>
      </c>
      <c r="H5229">
        <f>'CLZ Pr'!E5229</f>
        <v>0</v>
      </c>
      <c r="I5229">
        <f>'CLZ Pr'!U5229</f>
        <v>0</v>
      </c>
    </row>
    <row r="5230" spans="1:9">
      <c r="A5230" s="13" t="str">
        <f>IF('CLZ Pr'!C5230 = "", "", 'CLZ Pr'!C5230)</f>
        <v/>
      </c>
      <c r="B5230">
        <f>'CLZ Pr'!O5230</f>
        <v>0</v>
      </c>
      <c r="C5230" s="14">
        <f>'CLZ Pr'!H5230</f>
        <v>0</v>
      </c>
      <c r="D5230">
        <f>'CLZ Pr'!W5230</f>
        <v>0</v>
      </c>
      <c r="E5230">
        <f>'CLZ Pr'!B5230</f>
        <v>0</v>
      </c>
      <c r="F5230">
        <f>'CLZ Pr'!N5230</f>
        <v>0</v>
      </c>
      <c r="G5230">
        <f>'CLZ Pr'!X5230</f>
        <v>0</v>
      </c>
      <c r="H5230">
        <f>'CLZ Pr'!E5230</f>
        <v>0</v>
      </c>
      <c r="I5230">
        <f>'CLZ Pr'!U5230</f>
        <v>0</v>
      </c>
    </row>
    <row r="5231" spans="1:9">
      <c r="A5231" s="13" t="str">
        <f>IF('CLZ Pr'!C5231 = "", "", 'CLZ Pr'!C5231)</f>
        <v/>
      </c>
      <c r="B5231">
        <f>'CLZ Pr'!O5231</f>
        <v>0</v>
      </c>
      <c r="C5231" s="14">
        <f>'CLZ Pr'!H5231</f>
        <v>0</v>
      </c>
      <c r="D5231">
        <f>'CLZ Pr'!W5231</f>
        <v>0</v>
      </c>
      <c r="E5231">
        <f>'CLZ Pr'!B5231</f>
        <v>0</v>
      </c>
      <c r="F5231">
        <f>'CLZ Pr'!N5231</f>
        <v>0</v>
      </c>
      <c r="G5231">
        <f>'CLZ Pr'!X5231</f>
        <v>0</v>
      </c>
      <c r="H5231">
        <f>'CLZ Pr'!E5231</f>
        <v>0</v>
      </c>
      <c r="I5231">
        <f>'CLZ Pr'!U5231</f>
        <v>0</v>
      </c>
    </row>
    <row r="5232" spans="1:9">
      <c r="A5232" s="13" t="str">
        <f>IF('CLZ Pr'!C5232 = "", "", 'CLZ Pr'!C5232)</f>
        <v/>
      </c>
      <c r="B5232">
        <f>'CLZ Pr'!O5232</f>
        <v>0</v>
      </c>
      <c r="C5232" s="14">
        <f>'CLZ Pr'!H5232</f>
        <v>0</v>
      </c>
      <c r="D5232">
        <f>'CLZ Pr'!W5232</f>
        <v>0</v>
      </c>
      <c r="E5232">
        <f>'CLZ Pr'!B5232</f>
        <v>0</v>
      </c>
      <c r="F5232">
        <f>'CLZ Pr'!N5232</f>
        <v>0</v>
      </c>
      <c r="G5232">
        <f>'CLZ Pr'!X5232</f>
        <v>0</v>
      </c>
      <c r="H5232">
        <f>'CLZ Pr'!E5232</f>
        <v>0</v>
      </c>
      <c r="I5232">
        <f>'CLZ Pr'!U5232</f>
        <v>0</v>
      </c>
    </row>
    <row r="5233" spans="1:9">
      <c r="A5233" s="13" t="str">
        <f>IF('CLZ Pr'!C5233 = "", "", 'CLZ Pr'!C5233)</f>
        <v/>
      </c>
      <c r="B5233">
        <f>'CLZ Pr'!O5233</f>
        <v>0</v>
      </c>
      <c r="C5233" s="14">
        <f>'CLZ Pr'!H5233</f>
        <v>0</v>
      </c>
      <c r="D5233">
        <f>'CLZ Pr'!W5233</f>
        <v>0</v>
      </c>
      <c r="E5233">
        <f>'CLZ Pr'!B5233</f>
        <v>0</v>
      </c>
      <c r="F5233">
        <f>'CLZ Pr'!N5233</f>
        <v>0</v>
      </c>
      <c r="G5233">
        <f>'CLZ Pr'!X5233</f>
        <v>0</v>
      </c>
      <c r="H5233">
        <f>'CLZ Pr'!E5233</f>
        <v>0</v>
      </c>
      <c r="I5233">
        <f>'CLZ Pr'!U5233</f>
        <v>0</v>
      </c>
    </row>
    <row r="5234" spans="1:9">
      <c r="A5234" s="13" t="str">
        <f>IF('CLZ Pr'!C5234 = "", "", 'CLZ Pr'!C5234)</f>
        <v/>
      </c>
      <c r="B5234">
        <f>'CLZ Pr'!O5234</f>
        <v>0</v>
      </c>
      <c r="C5234" s="14">
        <f>'CLZ Pr'!H5234</f>
        <v>0</v>
      </c>
      <c r="D5234">
        <f>'CLZ Pr'!W5234</f>
        <v>0</v>
      </c>
      <c r="E5234">
        <f>'CLZ Pr'!B5234</f>
        <v>0</v>
      </c>
      <c r="F5234">
        <f>'CLZ Pr'!N5234</f>
        <v>0</v>
      </c>
      <c r="G5234">
        <f>'CLZ Pr'!X5234</f>
        <v>0</v>
      </c>
      <c r="H5234">
        <f>'CLZ Pr'!E5234</f>
        <v>0</v>
      </c>
      <c r="I5234">
        <f>'CLZ Pr'!U5234</f>
        <v>0</v>
      </c>
    </row>
    <row r="5235" spans="1:9">
      <c r="A5235" s="13" t="str">
        <f>IF('CLZ Pr'!C5235 = "", "", 'CLZ Pr'!C5235)</f>
        <v/>
      </c>
      <c r="B5235">
        <f>'CLZ Pr'!O5235</f>
        <v>0</v>
      </c>
      <c r="C5235" s="14">
        <f>'CLZ Pr'!H5235</f>
        <v>0</v>
      </c>
      <c r="D5235">
        <f>'CLZ Pr'!W5235</f>
        <v>0</v>
      </c>
      <c r="E5235">
        <f>'CLZ Pr'!B5235</f>
        <v>0</v>
      </c>
      <c r="F5235">
        <f>'CLZ Pr'!N5235</f>
        <v>0</v>
      </c>
      <c r="G5235">
        <f>'CLZ Pr'!X5235</f>
        <v>0</v>
      </c>
      <c r="H5235">
        <f>'CLZ Pr'!E5235</f>
        <v>0</v>
      </c>
      <c r="I5235">
        <f>'CLZ Pr'!U5235</f>
        <v>0</v>
      </c>
    </row>
    <row r="5236" spans="1:9">
      <c r="A5236" s="13" t="str">
        <f>IF('CLZ Pr'!C5236 = "", "", 'CLZ Pr'!C5236)</f>
        <v/>
      </c>
      <c r="B5236">
        <f>'CLZ Pr'!O5236</f>
        <v>0</v>
      </c>
      <c r="C5236" s="14">
        <f>'CLZ Pr'!H5236</f>
        <v>0</v>
      </c>
      <c r="D5236">
        <f>'CLZ Pr'!W5236</f>
        <v>0</v>
      </c>
      <c r="E5236">
        <f>'CLZ Pr'!B5236</f>
        <v>0</v>
      </c>
      <c r="F5236">
        <f>'CLZ Pr'!N5236</f>
        <v>0</v>
      </c>
      <c r="G5236">
        <f>'CLZ Pr'!X5236</f>
        <v>0</v>
      </c>
      <c r="H5236">
        <f>'CLZ Pr'!E5236</f>
        <v>0</v>
      </c>
      <c r="I5236">
        <f>'CLZ Pr'!U5236</f>
        <v>0</v>
      </c>
    </row>
    <row r="5237" spans="1:9">
      <c r="A5237" s="13" t="str">
        <f>IF('CLZ Pr'!C5237 = "", "", 'CLZ Pr'!C5237)</f>
        <v/>
      </c>
      <c r="B5237">
        <f>'CLZ Pr'!O5237</f>
        <v>0</v>
      </c>
      <c r="C5237" s="14">
        <f>'CLZ Pr'!H5237</f>
        <v>0</v>
      </c>
      <c r="D5237">
        <f>'CLZ Pr'!W5237</f>
        <v>0</v>
      </c>
      <c r="E5237">
        <f>'CLZ Pr'!B5237</f>
        <v>0</v>
      </c>
      <c r="F5237">
        <f>'CLZ Pr'!N5237</f>
        <v>0</v>
      </c>
      <c r="G5237">
        <f>'CLZ Pr'!X5237</f>
        <v>0</v>
      </c>
      <c r="H5237">
        <f>'CLZ Pr'!E5237</f>
        <v>0</v>
      </c>
      <c r="I5237">
        <f>'CLZ Pr'!U5237</f>
        <v>0</v>
      </c>
    </row>
    <row r="5238" spans="1:9">
      <c r="A5238" s="13" t="str">
        <f>IF('CLZ Pr'!C5238 = "", "", 'CLZ Pr'!C5238)</f>
        <v/>
      </c>
      <c r="B5238">
        <f>'CLZ Pr'!O5238</f>
        <v>0</v>
      </c>
      <c r="C5238" s="14">
        <f>'CLZ Pr'!H5238</f>
        <v>0</v>
      </c>
      <c r="D5238">
        <f>'CLZ Pr'!W5238</f>
        <v>0</v>
      </c>
      <c r="E5238">
        <f>'CLZ Pr'!B5238</f>
        <v>0</v>
      </c>
      <c r="F5238">
        <f>'CLZ Pr'!N5238</f>
        <v>0</v>
      </c>
      <c r="G5238">
        <f>'CLZ Pr'!X5238</f>
        <v>0</v>
      </c>
      <c r="H5238">
        <f>'CLZ Pr'!E5238</f>
        <v>0</v>
      </c>
      <c r="I5238">
        <f>'CLZ Pr'!U5238</f>
        <v>0</v>
      </c>
    </row>
    <row r="5239" spans="1:9">
      <c r="A5239" s="13" t="str">
        <f>IF('CLZ Pr'!C5239 = "", "", 'CLZ Pr'!C5239)</f>
        <v/>
      </c>
      <c r="B5239">
        <f>'CLZ Pr'!O5239</f>
        <v>0</v>
      </c>
      <c r="C5239" s="14">
        <f>'CLZ Pr'!H5239</f>
        <v>0</v>
      </c>
      <c r="D5239">
        <f>'CLZ Pr'!W5239</f>
        <v>0</v>
      </c>
      <c r="E5239">
        <f>'CLZ Pr'!B5239</f>
        <v>0</v>
      </c>
      <c r="F5239">
        <f>'CLZ Pr'!N5239</f>
        <v>0</v>
      </c>
      <c r="G5239">
        <f>'CLZ Pr'!X5239</f>
        <v>0</v>
      </c>
      <c r="H5239">
        <f>'CLZ Pr'!E5239</f>
        <v>0</v>
      </c>
      <c r="I5239">
        <f>'CLZ Pr'!U5239</f>
        <v>0</v>
      </c>
    </row>
    <row r="5240" spans="1:9">
      <c r="A5240" s="13" t="str">
        <f>IF('CLZ Pr'!C5240 = "", "", 'CLZ Pr'!C5240)</f>
        <v/>
      </c>
      <c r="B5240">
        <f>'CLZ Pr'!O5240</f>
        <v>0</v>
      </c>
      <c r="C5240" s="14">
        <f>'CLZ Pr'!H5240</f>
        <v>0</v>
      </c>
      <c r="D5240">
        <f>'CLZ Pr'!W5240</f>
        <v>0</v>
      </c>
      <c r="E5240">
        <f>'CLZ Pr'!B5240</f>
        <v>0</v>
      </c>
      <c r="F5240">
        <f>'CLZ Pr'!N5240</f>
        <v>0</v>
      </c>
      <c r="G5240">
        <f>'CLZ Pr'!X5240</f>
        <v>0</v>
      </c>
      <c r="H5240">
        <f>'CLZ Pr'!E5240</f>
        <v>0</v>
      </c>
      <c r="I5240">
        <f>'CLZ Pr'!U5240</f>
        <v>0</v>
      </c>
    </row>
    <row r="5241" spans="1:9">
      <c r="A5241" s="13" t="str">
        <f>IF('CLZ Pr'!C5241 = "", "", 'CLZ Pr'!C5241)</f>
        <v/>
      </c>
      <c r="B5241">
        <f>'CLZ Pr'!O5241</f>
        <v>0</v>
      </c>
      <c r="C5241" s="14">
        <f>'CLZ Pr'!H5241</f>
        <v>0</v>
      </c>
      <c r="D5241">
        <f>'CLZ Pr'!W5241</f>
        <v>0</v>
      </c>
      <c r="E5241">
        <f>'CLZ Pr'!B5241</f>
        <v>0</v>
      </c>
      <c r="F5241">
        <f>'CLZ Pr'!N5241</f>
        <v>0</v>
      </c>
      <c r="G5241">
        <f>'CLZ Pr'!X5241</f>
        <v>0</v>
      </c>
      <c r="H5241">
        <f>'CLZ Pr'!E5241</f>
        <v>0</v>
      </c>
      <c r="I5241">
        <f>'CLZ Pr'!U5241</f>
        <v>0</v>
      </c>
    </row>
    <row r="5242" spans="1:9">
      <c r="A5242" s="13" t="str">
        <f>IF('CLZ Pr'!C5242 = "", "", 'CLZ Pr'!C5242)</f>
        <v/>
      </c>
      <c r="B5242">
        <f>'CLZ Pr'!O5242</f>
        <v>0</v>
      </c>
      <c r="C5242" s="14">
        <f>'CLZ Pr'!H5242</f>
        <v>0</v>
      </c>
      <c r="D5242">
        <f>'CLZ Pr'!W5242</f>
        <v>0</v>
      </c>
      <c r="E5242">
        <f>'CLZ Pr'!B5242</f>
        <v>0</v>
      </c>
      <c r="F5242">
        <f>'CLZ Pr'!N5242</f>
        <v>0</v>
      </c>
      <c r="G5242">
        <f>'CLZ Pr'!X5242</f>
        <v>0</v>
      </c>
      <c r="H5242">
        <f>'CLZ Pr'!E5242</f>
        <v>0</v>
      </c>
      <c r="I5242">
        <f>'CLZ Pr'!U5242</f>
        <v>0</v>
      </c>
    </row>
    <row r="5243" spans="1:9">
      <c r="A5243" s="13" t="str">
        <f>IF('CLZ Pr'!C5243 = "", "", 'CLZ Pr'!C5243)</f>
        <v/>
      </c>
      <c r="B5243">
        <f>'CLZ Pr'!O5243</f>
        <v>0</v>
      </c>
      <c r="C5243" s="14">
        <f>'CLZ Pr'!H5243</f>
        <v>0</v>
      </c>
      <c r="D5243">
        <f>'CLZ Pr'!W5243</f>
        <v>0</v>
      </c>
      <c r="E5243">
        <f>'CLZ Pr'!B5243</f>
        <v>0</v>
      </c>
      <c r="F5243">
        <f>'CLZ Pr'!N5243</f>
        <v>0</v>
      </c>
      <c r="G5243">
        <f>'CLZ Pr'!X5243</f>
        <v>0</v>
      </c>
      <c r="H5243">
        <f>'CLZ Pr'!E5243</f>
        <v>0</v>
      </c>
      <c r="I5243">
        <f>'CLZ Pr'!U5243</f>
        <v>0</v>
      </c>
    </row>
    <row r="5244" spans="1:9">
      <c r="A5244" s="13" t="str">
        <f>IF('CLZ Pr'!C5244 = "", "", 'CLZ Pr'!C5244)</f>
        <v/>
      </c>
      <c r="B5244">
        <f>'CLZ Pr'!O5244</f>
        <v>0</v>
      </c>
      <c r="C5244" s="14">
        <f>'CLZ Pr'!H5244</f>
        <v>0</v>
      </c>
      <c r="D5244">
        <f>'CLZ Pr'!W5244</f>
        <v>0</v>
      </c>
      <c r="E5244">
        <f>'CLZ Pr'!B5244</f>
        <v>0</v>
      </c>
      <c r="F5244">
        <f>'CLZ Pr'!N5244</f>
        <v>0</v>
      </c>
      <c r="G5244">
        <f>'CLZ Pr'!X5244</f>
        <v>0</v>
      </c>
      <c r="H5244">
        <f>'CLZ Pr'!E5244</f>
        <v>0</v>
      </c>
      <c r="I5244">
        <f>'CLZ Pr'!U5244</f>
        <v>0</v>
      </c>
    </row>
    <row r="5245" spans="1:9">
      <c r="A5245" s="13" t="str">
        <f>IF('CLZ Pr'!C5245 = "", "", 'CLZ Pr'!C5245)</f>
        <v/>
      </c>
      <c r="B5245">
        <f>'CLZ Pr'!O5245</f>
        <v>0</v>
      </c>
      <c r="C5245" s="14">
        <f>'CLZ Pr'!H5245</f>
        <v>0</v>
      </c>
      <c r="D5245">
        <f>'CLZ Pr'!W5245</f>
        <v>0</v>
      </c>
      <c r="E5245">
        <f>'CLZ Pr'!B5245</f>
        <v>0</v>
      </c>
      <c r="F5245">
        <f>'CLZ Pr'!N5245</f>
        <v>0</v>
      </c>
      <c r="G5245">
        <f>'CLZ Pr'!X5245</f>
        <v>0</v>
      </c>
      <c r="H5245">
        <f>'CLZ Pr'!E5245</f>
        <v>0</v>
      </c>
      <c r="I5245">
        <f>'CLZ Pr'!U5245</f>
        <v>0</v>
      </c>
    </row>
    <row r="5246" spans="1:9">
      <c r="A5246" s="13" t="str">
        <f>IF('CLZ Pr'!C5246 = "", "", 'CLZ Pr'!C5246)</f>
        <v/>
      </c>
      <c r="B5246">
        <f>'CLZ Pr'!O5246</f>
        <v>0</v>
      </c>
      <c r="C5246" s="14">
        <f>'CLZ Pr'!H5246</f>
        <v>0</v>
      </c>
      <c r="D5246">
        <f>'CLZ Pr'!W5246</f>
        <v>0</v>
      </c>
      <c r="E5246">
        <f>'CLZ Pr'!B5246</f>
        <v>0</v>
      </c>
      <c r="F5246">
        <f>'CLZ Pr'!N5246</f>
        <v>0</v>
      </c>
      <c r="G5246">
        <f>'CLZ Pr'!X5246</f>
        <v>0</v>
      </c>
      <c r="H5246">
        <f>'CLZ Pr'!E5246</f>
        <v>0</v>
      </c>
      <c r="I5246">
        <f>'CLZ Pr'!U5246</f>
        <v>0</v>
      </c>
    </row>
    <row r="5247" spans="1:9">
      <c r="A5247" s="13" t="str">
        <f>IF('CLZ Pr'!C5247 = "", "", 'CLZ Pr'!C5247)</f>
        <v/>
      </c>
      <c r="B5247">
        <f>'CLZ Pr'!O5247</f>
        <v>0</v>
      </c>
      <c r="C5247" s="14">
        <f>'CLZ Pr'!H5247</f>
        <v>0</v>
      </c>
      <c r="D5247">
        <f>'CLZ Pr'!W5247</f>
        <v>0</v>
      </c>
      <c r="E5247">
        <f>'CLZ Pr'!B5247</f>
        <v>0</v>
      </c>
      <c r="F5247">
        <f>'CLZ Pr'!N5247</f>
        <v>0</v>
      </c>
      <c r="G5247">
        <f>'CLZ Pr'!X5247</f>
        <v>0</v>
      </c>
      <c r="H5247">
        <f>'CLZ Pr'!E5247</f>
        <v>0</v>
      </c>
      <c r="I5247">
        <f>'CLZ Pr'!U5247</f>
        <v>0</v>
      </c>
    </row>
    <row r="5248" spans="1:9">
      <c r="A5248" s="13" t="str">
        <f>IF('CLZ Pr'!C5248 = "", "", 'CLZ Pr'!C5248)</f>
        <v/>
      </c>
      <c r="B5248">
        <f>'CLZ Pr'!O5248</f>
        <v>0</v>
      </c>
      <c r="C5248" s="14">
        <f>'CLZ Pr'!H5248</f>
        <v>0</v>
      </c>
      <c r="D5248">
        <f>'CLZ Pr'!W5248</f>
        <v>0</v>
      </c>
      <c r="E5248">
        <f>'CLZ Pr'!B5248</f>
        <v>0</v>
      </c>
      <c r="F5248">
        <f>'CLZ Pr'!N5248</f>
        <v>0</v>
      </c>
      <c r="G5248">
        <f>'CLZ Pr'!X5248</f>
        <v>0</v>
      </c>
      <c r="H5248">
        <f>'CLZ Pr'!E5248</f>
        <v>0</v>
      </c>
      <c r="I5248">
        <f>'CLZ Pr'!U5248</f>
        <v>0</v>
      </c>
    </row>
    <row r="5249" spans="1:9">
      <c r="A5249" s="13" t="str">
        <f>IF('CLZ Pr'!C5249 = "", "", 'CLZ Pr'!C5249)</f>
        <v/>
      </c>
      <c r="B5249">
        <f>'CLZ Pr'!O5249</f>
        <v>0</v>
      </c>
      <c r="C5249" s="14">
        <f>'CLZ Pr'!H5249</f>
        <v>0</v>
      </c>
      <c r="D5249">
        <f>'CLZ Pr'!W5249</f>
        <v>0</v>
      </c>
      <c r="E5249">
        <f>'CLZ Pr'!B5249</f>
        <v>0</v>
      </c>
      <c r="F5249">
        <f>'CLZ Pr'!N5249</f>
        <v>0</v>
      </c>
      <c r="G5249">
        <f>'CLZ Pr'!X5249</f>
        <v>0</v>
      </c>
      <c r="H5249">
        <f>'CLZ Pr'!E5249</f>
        <v>0</v>
      </c>
      <c r="I5249">
        <f>'CLZ Pr'!U5249</f>
        <v>0</v>
      </c>
    </row>
    <row r="5250" spans="1:9">
      <c r="A5250" s="13" t="str">
        <f>IF('CLZ Pr'!C5250 = "", "", 'CLZ Pr'!C5250)</f>
        <v/>
      </c>
      <c r="B5250">
        <f>'CLZ Pr'!O5250</f>
        <v>0</v>
      </c>
      <c r="C5250" s="14">
        <f>'CLZ Pr'!H5250</f>
        <v>0</v>
      </c>
      <c r="D5250">
        <f>'CLZ Pr'!W5250</f>
        <v>0</v>
      </c>
      <c r="E5250">
        <f>'CLZ Pr'!B5250</f>
        <v>0</v>
      </c>
      <c r="F5250">
        <f>'CLZ Pr'!N5250</f>
        <v>0</v>
      </c>
      <c r="G5250">
        <f>'CLZ Pr'!X5250</f>
        <v>0</v>
      </c>
      <c r="H5250">
        <f>'CLZ Pr'!E5250</f>
        <v>0</v>
      </c>
      <c r="I5250">
        <f>'CLZ Pr'!U5250</f>
        <v>0</v>
      </c>
    </row>
    <row r="5251" spans="1:9">
      <c r="A5251" s="13" t="str">
        <f>IF('CLZ Pr'!C5251 = "", "", 'CLZ Pr'!C5251)</f>
        <v/>
      </c>
      <c r="B5251">
        <f>'CLZ Pr'!O5251</f>
        <v>0</v>
      </c>
      <c r="C5251" s="14">
        <f>'CLZ Pr'!H5251</f>
        <v>0</v>
      </c>
      <c r="D5251">
        <f>'CLZ Pr'!W5251</f>
        <v>0</v>
      </c>
      <c r="E5251">
        <f>'CLZ Pr'!B5251</f>
        <v>0</v>
      </c>
      <c r="F5251">
        <f>'CLZ Pr'!N5251</f>
        <v>0</v>
      </c>
      <c r="G5251">
        <f>'CLZ Pr'!X5251</f>
        <v>0</v>
      </c>
      <c r="H5251">
        <f>'CLZ Pr'!E5251</f>
        <v>0</v>
      </c>
      <c r="I5251">
        <f>'CLZ Pr'!U5251</f>
        <v>0</v>
      </c>
    </row>
    <row r="5252" spans="1:9">
      <c r="A5252" s="13" t="str">
        <f>IF('CLZ Pr'!C5252 = "", "", 'CLZ Pr'!C5252)</f>
        <v/>
      </c>
      <c r="B5252">
        <f>'CLZ Pr'!O5252</f>
        <v>0</v>
      </c>
      <c r="C5252" s="14">
        <f>'CLZ Pr'!H5252</f>
        <v>0</v>
      </c>
      <c r="D5252">
        <f>'CLZ Pr'!W5252</f>
        <v>0</v>
      </c>
      <c r="E5252">
        <f>'CLZ Pr'!B5252</f>
        <v>0</v>
      </c>
      <c r="F5252">
        <f>'CLZ Pr'!N5252</f>
        <v>0</v>
      </c>
      <c r="G5252">
        <f>'CLZ Pr'!X5252</f>
        <v>0</v>
      </c>
      <c r="H5252">
        <f>'CLZ Pr'!E5252</f>
        <v>0</v>
      </c>
      <c r="I5252">
        <f>'CLZ Pr'!U5252</f>
        <v>0</v>
      </c>
    </row>
    <row r="5253" spans="1:9">
      <c r="A5253" s="13" t="str">
        <f>IF('CLZ Pr'!C5253 = "", "", 'CLZ Pr'!C5253)</f>
        <v/>
      </c>
      <c r="B5253">
        <f>'CLZ Pr'!O5253</f>
        <v>0</v>
      </c>
      <c r="C5253" s="14">
        <f>'CLZ Pr'!H5253</f>
        <v>0</v>
      </c>
      <c r="D5253">
        <f>'CLZ Pr'!W5253</f>
        <v>0</v>
      </c>
      <c r="E5253">
        <f>'CLZ Pr'!B5253</f>
        <v>0</v>
      </c>
      <c r="F5253">
        <f>'CLZ Pr'!N5253</f>
        <v>0</v>
      </c>
      <c r="G5253">
        <f>'CLZ Pr'!X5253</f>
        <v>0</v>
      </c>
      <c r="H5253">
        <f>'CLZ Pr'!E5253</f>
        <v>0</v>
      </c>
      <c r="I5253">
        <f>'CLZ Pr'!U5253</f>
        <v>0</v>
      </c>
    </row>
    <row r="5254" spans="1:9">
      <c r="A5254" s="13" t="str">
        <f>IF('CLZ Pr'!C5254 = "", "", 'CLZ Pr'!C5254)</f>
        <v/>
      </c>
      <c r="B5254">
        <f>'CLZ Pr'!O5254</f>
        <v>0</v>
      </c>
      <c r="C5254" s="14">
        <f>'CLZ Pr'!H5254</f>
        <v>0</v>
      </c>
      <c r="D5254">
        <f>'CLZ Pr'!W5254</f>
        <v>0</v>
      </c>
      <c r="E5254">
        <f>'CLZ Pr'!B5254</f>
        <v>0</v>
      </c>
      <c r="F5254">
        <f>'CLZ Pr'!N5254</f>
        <v>0</v>
      </c>
      <c r="G5254">
        <f>'CLZ Pr'!X5254</f>
        <v>0</v>
      </c>
      <c r="H5254">
        <f>'CLZ Pr'!E5254</f>
        <v>0</v>
      </c>
      <c r="I5254">
        <f>'CLZ Pr'!U5254</f>
        <v>0</v>
      </c>
    </row>
    <row r="5255" spans="1:9">
      <c r="A5255" s="13" t="str">
        <f>IF('CLZ Pr'!C5255 = "", "", 'CLZ Pr'!C5255)</f>
        <v/>
      </c>
      <c r="B5255">
        <f>'CLZ Pr'!O5255</f>
        <v>0</v>
      </c>
      <c r="C5255" s="14">
        <f>'CLZ Pr'!H5255</f>
        <v>0</v>
      </c>
      <c r="D5255">
        <f>'CLZ Pr'!W5255</f>
        <v>0</v>
      </c>
      <c r="E5255">
        <f>'CLZ Pr'!B5255</f>
        <v>0</v>
      </c>
      <c r="F5255">
        <f>'CLZ Pr'!N5255</f>
        <v>0</v>
      </c>
      <c r="G5255">
        <f>'CLZ Pr'!X5255</f>
        <v>0</v>
      </c>
      <c r="H5255">
        <f>'CLZ Pr'!E5255</f>
        <v>0</v>
      </c>
      <c r="I5255">
        <f>'CLZ Pr'!U5255</f>
        <v>0</v>
      </c>
    </row>
    <row r="5256" spans="1:9">
      <c r="A5256" s="13" t="str">
        <f>IF('CLZ Pr'!C5256 = "", "", 'CLZ Pr'!C5256)</f>
        <v/>
      </c>
      <c r="B5256">
        <f>'CLZ Pr'!O5256</f>
        <v>0</v>
      </c>
      <c r="C5256" s="14">
        <f>'CLZ Pr'!H5256</f>
        <v>0</v>
      </c>
      <c r="D5256">
        <f>'CLZ Pr'!W5256</f>
        <v>0</v>
      </c>
      <c r="E5256">
        <f>'CLZ Pr'!B5256</f>
        <v>0</v>
      </c>
      <c r="F5256">
        <f>'CLZ Pr'!N5256</f>
        <v>0</v>
      </c>
      <c r="G5256">
        <f>'CLZ Pr'!X5256</f>
        <v>0</v>
      </c>
      <c r="H5256">
        <f>'CLZ Pr'!E5256</f>
        <v>0</v>
      </c>
      <c r="I5256">
        <f>'CLZ Pr'!U5256</f>
        <v>0</v>
      </c>
    </row>
    <row r="5257" spans="1:9">
      <c r="A5257" s="13" t="str">
        <f>IF('CLZ Pr'!C5257 = "", "", 'CLZ Pr'!C5257)</f>
        <v/>
      </c>
      <c r="B5257">
        <f>'CLZ Pr'!O5257</f>
        <v>0</v>
      </c>
      <c r="C5257" s="14">
        <f>'CLZ Pr'!H5257</f>
        <v>0</v>
      </c>
      <c r="D5257">
        <f>'CLZ Pr'!W5257</f>
        <v>0</v>
      </c>
      <c r="E5257">
        <f>'CLZ Pr'!B5257</f>
        <v>0</v>
      </c>
      <c r="F5257">
        <f>'CLZ Pr'!N5257</f>
        <v>0</v>
      </c>
      <c r="G5257">
        <f>'CLZ Pr'!X5257</f>
        <v>0</v>
      </c>
      <c r="H5257">
        <f>'CLZ Pr'!E5257</f>
        <v>0</v>
      </c>
      <c r="I5257">
        <f>'CLZ Pr'!U5257</f>
        <v>0</v>
      </c>
    </row>
    <row r="5258" spans="1:9">
      <c r="A5258" s="13" t="str">
        <f>IF('CLZ Pr'!C5258 = "", "", 'CLZ Pr'!C5258)</f>
        <v/>
      </c>
      <c r="B5258">
        <f>'CLZ Pr'!O5258</f>
        <v>0</v>
      </c>
      <c r="C5258" s="14">
        <f>'CLZ Pr'!H5258</f>
        <v>0</v>
      </c>
      <c r="D5258">
        <f>'CLZ Pr'!W5258</f>
        <v>0</v>
      </c>
      <c r="E5258">
        <f>'CLZ Pr'!B5258</f>
        <v>0</v>
      </c>
      <c r="F5258">
        <f>'CLZ Pr'!N5258</f>
        <v>0</v>
      </c>
      <c r="G5258">
        <f>'CLZ Pr'!X5258</f>
        <v>0</v>
      </c>
      <c r="H5258">
        <f>'CLZ Pr'!E5258</f>
        <v>0</v>
      </c>
      <c r="I5258">
        <f>'CLZ Pr'!U5258</f>
        <v>0</v>
      </c>
    </row>
    <row r="5259" spans="1:9">
      <c r="A5259" s="13" t="str">
        <f>IF('CLZ Pr'!C5259 = "", "", 'CLZ Pr'!C5259)</f>
        <v/>
      </c>
      <c r="B5259">
        <f>'CLZ Pr'!O5259</f>
        <v>0</v>
      </c>
      <c r="C5259" s="14">
        <f>'CLZ Pr'!H5259</f>
        <v>0</v>
      </c>
      <c r="D5259">
        <f>'CLZ Pr'!W5259</f>
        <v>0</v>
      </c>
      <c r="E5259">
        <f>'CLZ Pr'!B5259</f>
        <v>0</v>
      </c>
      <c r="F5259">
        <f>'CLZ Pr'!N5259</f>
        <v>0</v>
      </c>
      <c r="G5259">
        <f>'CLZ Pr'!X5259</f>
        <v>0</v>
      </c>
      <c r="H5259">
        <f>'CLZ Pr'!E5259</f>
        <v>0</v>
      </c>
      <c r="I5259">
        <f>'CLZ Pr'!U5259</f>
        <v>0</v>
      </c>
    </row>
    <row r="5260" spans="1:9">
      <c r="A5260" s="13" t="str">
        <f>IF('CLZ Pr'!C5260 = "", "", 'CLZ Pr'!C5260)</f>
        <v/>
      </c>
      <c r="B5260">
        <f>'CLZ Pr'!O5260</f>
        <v>0</v>
      </c>
      <c r="C5260" s="14">
        <f>'CLZ Pr'!H5260</f>
        <v>0</v>
      </c>
      <c r="D5260">
        <f>'CLZ Pr'!W5260</f>
        <v>0</v>
      </c>
      <c r="E5260">
        <f>'CLZ Pr'!B5260</f>
        <v>0</v>
      </c>
      <c r="F5260">
        <f>'CLZ Pr'!N5260</f>
        <v>0</v>
      </c>
      <c r="G5260">
        <f>'CLZ Pr'!X5260</f>
        <v>0</v>
      </c>
      <c r="H5260">
        <f>'CLZ Pr'!E5260</f>
        <v>0</v>
      </c>
      <c r="I5260">
        <f>'CLZ Pr'!U5260</f>
        <v>0</v>
      </c>
    </row>
    <row r="5261" spans="1:9">
      <c r="A5261" s="13" t="str">
        <f>IF('CLZ Pr'!C5261 = "", "", 'CLZ Pr'!C5261)</f>
        <v/>
      </c>
      <c r="B5261">
        <f>'CLZ Pr'!O5261</f>
        <v>0</v>
      </c>
      <c r="C5261" s="14">
        <f>'CLZ Pr'!H5261</f>
        <v>0</v>
      </c>
      <c r="D5261">
        <f>'CLZ Pr'!W5261</f>
        <v>0</v>
      </c>
      <c r="E5261">
        <f>'CLZ Pr'!B5261</f>
        <v>0</v>
      </c>
      <c r="F5261">
        <f>'CLZ Pr'!N5261</f>
        <v>0</v>
      </c>
      <c r="G5261">
        <f>'CLZ Pr'!X5261</f>
        <v>0</v>
      </c>
      <c r="H5261">
        <f>'CLZ Pr'!E5261</f>
        <v>0</v>
      </c>
      <c r="I5261">
        <f>'CLZ Pr'!U5261</f>
        <v>0</v>
      </c>
    </row>
    <row r="5262" spans="1:9">
      <c r="A5262" s="13" t="str">
        <f>IF('CLZ Pr'!C5262 = "", "", 'CLZ Pr'!C5262)</f>
        <v/>
      </c>
      <c r="B5262">
        <f>'CLZ Pr'!O5262</f>
        <v>0</v>
      </c>
      <c r="C5262" s="14">
        <f>'CLZ Pr'!H5262</f>
        <v>0</v>
      </c>
      <c r="D5262">
        <f>'CLZ Pr'!W5262</f>
        <v>0</v>
      </c>
      <c r="E5262">
        <f>'CLZ Pr'!B5262</f>
        <v>0</v>
      </c>
      <c r="F5262">
        <f>'CLZ Pr'!N5262</f>
        <v>0</v>
      </c>
      <c r="G5262">
        <f>'CLZ Pr'!X5262</f>
        <v>0</v>
      </c>
      <c r="H5262">
        <f>'CLZ Pr'!E5262</f>
        <v>0</v>
      </c>
      <c r="I5262">
        <f>'CLZ Pr'!U5262</f>
        <v>0</v>
      </c>
    </row>
    <row r="5263" spans="1:9">
      <c r="A5263" s="13" t="str">
        <f>IF('CLZ Pr'!C5263 = "", "", 'CLZ Pr'!C5263)</f>
        <v/>
      </c>
      <c r="B5263">
        <f>'CLZ Pr'!O5263</f>
        <v>0</v>
      </c>
      <c r="C5263" s="14">
        <f>'CLZ Pr'!H5263</f>
        <v>0</v>
      </c>
      <c r="D5263">
        <f>'CLZ Pr'!W5263</f>
        <v>0</v>
      </c>
      <c r="E5263">
        <f>'CLZ Pr'!B5263</f>
        <v>0</v>
      </c>
      <c r="F5263">
        <f>'CLZ Pr'!N5263</f>
        <v>0</v>
      </c>
      <c r="G5263">
        <f>'CLZ Pr'!X5263</f>
        <v>0</v>
      </c>
      <c r="H5263">
        <f>'CLZ Pr'!E5263</f>
        <v>0</v>
      </c>
      <c r="I5263">
        <f>'CLZ Pr'!U5263</f>
        <v>0</v>
      </c>
    </row>
    <row r="5264" spans="1:9">
      <c r="A5264" s="13" t="str">
        <f>IF('CLZ Pr'!C5264 = "", "", 'CLZ Pr'!C5264)</f>
        <v/>
      </c>
      <c r="B5264">
        <f>'CLZ Pr'!O5264</f>
        <v>0</v>
      </c>
      <c r="C5264" s="14">
        <f>'CLZ Pr'!H5264</f>
        <v>0</v>
      </c>
      <c r="D5264">
        <f>'CLZ Pr'!W5264</f>
        <v>0</v>
      </c>
      <c r="E5264">
        <f>'CLZ Pr'!B5264</f>
        <v>0</v>
      </c>
      <c r="F5264">
        <f>'CLZ Pr'!N5264</f>
        <v>0</v>
      </c>
      <c r="G5264">
        <f>'CLZ Pr'!X5264</f>
        <v>0</v>
      </c>
      <c r="H5264">
        <f>'CLZ Pr'!E5264</f>
        <v>0</v>
      </c>
      <c r="I5264">
        <f>'CLZ Pr'!U5264</f>
        <v>0</v>
      </c>
    </row>
    <row r="5265" spans="1:9">
      <c r="A5265" s="13" t="str">
        <f>IF('CLZ Pr'!C5265 = "", "", 'CLZ Pr'!C5265)</f>
        <v/>
      </c>
      <c r="B5265">
        <f>'CLZ Pr'!O5265</f>
        <v>0</v>
      </c>
      <c r="C5265" s="14">
        <f>'CLZ Pr'!H5265</f>
        <v>0</v>
      </c>
      <c r="D5265">
        <f>'CLZ Pr'!W5265</f>
        <v>0</v>
      </c>
      <c r="E5265">
        <f>'CLZ Pr'!B5265</f>
        <v>0</v>
      </c>
      <c r="F5265">
        <f>'CLZ Pr'!N5265</f>
        <v>0</v>
      </c>
      <c r="G5265">
        <f>'CLZ Pr'!X5265</f>
        <v>0</v>
      </c>
      <c r="H5265">
        <f>'CLZ Pr'!E5265</f>
        <v>0</v>
      </c>
      <c r="I5265">
        <f>'CLZ Pr'!U5265</f>
        <v>0</v>
      </c>
    </row>
    <row r="5266" spans="1:9">
      <c r="A5266" s="13" t="str">
        <f>IF('CLZ Pr'!C5266 = "", "", 'CLZ Pr'!C5266)</f>
        <v/>
      </c>
      <c r="B5266">
        <f>'CLZ Pr'!O5266</f>
        <v>0</v>
      </c>
      <c r="C5266" s="14">
        <f>'CLZ Pr'!H5266</f>
        <v>0</v>
      </c>
      <c r="D5266">
        <f>'CLZ Pr'!W5266</f>
        <v>0</v>
      </c>
      <c r="E5266">
        <f>'CLZ Pr'!B5266</f>
        <v>0</v>
      </c>
      <c r="F5266">
        <f>'CLZ Pr'!N5266</f>
        <v>0</v>
      </c>
      <c r="G5266">
        <f>'CLZ Pr'!X5266</f>
        <v>0</v>
      </c>
      <c r="H5266">
        <f>'CLZ Pr'!E5266</f>
        <v>0</v>
      </c>
      <c r="I5266">
        <f>'CLZ Pr'!U5266</f>
        <v>0</v>
      </c>
    </row>
    <row r="5267" spans="1:9">
      <c r="A5267" s="13" t="str">
        <f>IF('CLZ Pr'!C5267 = "", "", 'CLZ Pr'!C5267)</f>
        <v/>
      </c>
      <c r="B5267">
        <f>'CLZ Pr'!O5267</f>
        <v>0</v>
      </c>
      <c r="C5267" s="14">
        <f>'CLZ Pr'!H5267</f>
        <v>0</v>
      </c>
      <c r="D5267">
        <f>'CLZ Pr'!W5267</f>
        <v>0</v>
      </c>
      <c r="E5267">
        <f>'CLZ Pr'!B5267</f>
        <v>0</v>
      </c>
      <c r="F5267">
        <f>'CLZ Pr'!N5267</f>
        <v>0</v>
      </c>
      <c r="G5267">
        <f>'CLZ Pr'!X5267</f>
        <v>0</v>
      </c>
      <c r="H5267">
        <f>'CLZ Pr'!E5267</f>
        <v>0</v>
      </c>
      <c r="I5267">
        <f>'CLZ Pr'!U5267</f>
        <v>0</v>
      </c>
    </row>
    <row r="5268" spans="1:9">
      <c r="A5268" s="13" t="str">
        <f>IF('CLZ Pr'!C5268 = "", "", 'CLZ Pr'!C5268)</f>
        <v/>
      </c>
      <c r="B5268">
        <f>'CLZ Pr'!O5268</f>
        <v>0</v>
      </c>
      <c r="C5268" s="14">
        <f>'CLZ Pr'!H5268</f>
        <v>0</v>
      </c>
      <c r="D5268">
        <f>'CLZ Pr'!W5268</f>
        <v>0</v>
      </c>
      <c r="E5268">
        <f>'CLZ Pr'!B5268</f>
        <v>0</v>
      </c>
      <c r="F5268">
        <f>'CLZ Pr'!N5268</f>
        <v>0</v>
      </c>
      <c r="G5268">
        <f>'CLZ Pr'!X5268</f>
        <v>0</v>
      </c>
      <c r="H5268">
        <f>'CLZ Pr'!E5268</f>
        <v>0</v>
      </c>
      <c r="I5268">
        <f>'CLZ Pr'!U5268</f>
        <v>0</v>
      </c>
    </row>
    <row r="5269" spans="1:9">
      <c r="A5269" s="13" t="str">
        <f>IF('CLZ Pr'!C5269 = "", "", 'CLZ Pr'!C5269)</f>
        <v/>
      </c>
      <c r="B5269">
        <f>'CLZ Pr'!O5269</f>
        <v>0</v>
      </c>
      <c r="C5269" s="14">
        <f>'CLZ Pr'!H5269</f>
        <v>0</v>
      </c>
      <c r="D5269">
        <f>'CLZ Pr'!W5269</f>
        <v>0</v>
      </c>
      <c r="E5269">
        <f>'CLZ Pr'!B5269</f>
        <v>0</v>
      </c>
      <c r="F5269">
        <f>'CLZ Pr'!N5269</f>
        <v>0</v>
      </c>
      <c r="G5269">
        <f>'CLZ Pr'!X5269</f>
        <v>0</v>
      </c>
      <c r="H5269">
        <f>'CLZ Pr'!E5269</f>
        <v>0</v>
      </c>
      <c r="I5269">
        <f>'CLZ Pr'!U5269</f>
        <v>0</v>
      </c>
    </row>
    <row r="5270" spans="1:9">
      <c r="A5270" s="13" t="str">
        <f>IF('CLZ Pr'!C5270 = "", "", 'CLZ Pr'!C5270)</f>
        <v/>
      </c>
      <c r="B5270">
        <f>'CLZ Pr'!O5270</f>
        <v>0</v>
      </c>
      <c r="C5270" s="14">
        <f>'CLZ Pr'!H5270</f>
        <v>0</v>
      </c>
      <c r="D5270">
        <f>'CLZ Pr'!W5270</f>
        <v>0</v>
      </c>
      <c r="E5270">
        <f>'CLZ Pr'!B5270</f>
        <v>0</v>
      </c>
      <c r="F5270">
        <f>'CLZ Pr'!N5270</f>
        <v>0</v>
      </c>
      <c r="G5270">
        <f>'CLZ Pr'!X5270</f>
        <v>0</v>
      </c>
      <c r="H5270">
        <f>'CLZ Pr'!E5270</f>
        <v>0</v>
      </c>
      <c r="I5270">
        <f>'CLZ Pr'!U5270</f>
        <v>0</v>
      </c>
    </row>
    <row r="5271" spans="1:9">
      <c r="A5271" s="13" t="str">
        <f>IF('CLZ Pr'!C5271 = "", "", 'CLZ Pr'!C5271)</f>
        <v/>
      </c>
      <c r="B5271">
        <f>'CLZ Pr'!O5271</f>
        <v>0</v>
      </c>
      <c r="C5271" s="14">
        <f>'CLZ Pr'!H5271</f>
        <v>0</v>
      </c>
      <c r="D5271">
        <f>'CLZ Pr'!W5271</f>
        <v>0</v>
      </c>
      <c r="E5271">
        <f>'CLZ Pr'!B5271</f>
        <v>0</v>
      </c>
      <c r="F5271">
        <f>'CLZ Pr'!N5271</f>
        <v>0</v>
      </c>
      <c r="G5271">
        <f>'CLZ Pr'!X5271</f>
        <v>0</v>
      </c>
      <c r="H5271">
        <f>'CLZ Pr'!E5271</f>
        <v>0</v>
      </c>
      <c r="I5271">
        <f>'CLZ Pr'!U5271</f>
        <v>0</v>
      </c>
    </row>
    <row r="5272" spans="1:9">
      <c r="A5272" s="13" t="str">
        <f>IF('CLZ Pr'!C5272 = "", "", 'CLZ Pr'!C5272)</f>
        <v/>
      </c>
      <c r="B5272">
        <f>'CLZ Pr'!O5272</f>
        <v>0</v>
      </c>
      <c r="C5272" s="14">
        <f>'CLZ Pr'!H5272</f>
        <v>0</v>
      </c>
      <c r="D5272">
        <f>'CLZ Pr'!W5272</f>
        <v>0</v>
      </c>
      <c r="E5272">
        <f>'CLZ Pr'!B5272</f>
        <v>0</v>
      </c>
      <c r="F5272">
        <f>'CLZ Pr'!N5272</f>
        <v>0</v>
      </c>
      <c r="G5272">
        <f>'CLZ Pr'!X5272</f>
        <v>0</v>
      </c>
      <c r="H5272">
        <f>'CLZ Pr'!E5272</f>
        <v>0</v>
      </c>
      <c r="I5272">
        <f>'CLZ Pr'!U5272</f>
        <v>0</v>
      </c>
    </row>
    <row r="5273" spans="1:9">
      <c r="A5273" s="13" t="str">
        <f>IF('CLZ Pr'!C5273 = "", "", 'CLZ Pr'!C5273)</f>
        <v/>
      </c>
      <c r="B5273">
        <f>'CLZ Pr'!O5273</f>
        <v>0</v>
      </c>
      <c r="C5273" s="14">
        <f>'CLZ Pr'!H5273</f>
        <v>0</v>
      </c>
      <c r="D5273">
        <f>'CLZ Pr'!W5273</f>
        <v>0</v>
      </c>
      <c r="E5273">
        <f>'CLZ Pr'!B5273</f>
        <v>0</v>
      </c>
      <c r="F5273">
        <f>'CLZ Pr'!N5273</f>
        <v>0</v>
      </c>
      <c r="G5273">
        <f>'CLZ Pr'!X5273</f>
        <v>0</v>
      </c>
      <c r="H5273">
        <f>'CLZ Pr'!E5273</f>
        <v>0</v>
      </c>
      <c r="I5273">
        <f>'CLZ Pr'!U5273</f>
        <v>0</v>
      </c>
    </row>
    <row r="5274" spans="1:9">
      <c r="A5274" s="13" t="str">
        <f>IF('CLZ Pr'!C5274 = "", "", 'CLZ Pr'!C5274)</f>
        <v/>
      </c>
      <c r="B5274">
        <f>'CLZ Pr'!O5274</f>
        <v>0</v>
      </c>
      <c r="C5274" s="14">
        <f>'CLZ Pr'!H5274</f>
        <v>0</v>
      </c>
      <c r="D5274">
        <f>'CLZ Pr'!W5274</f>
        <v>0</v>
      </c>
      <c r="E5274">
        <f>'CLZ Pr'!B5274</f>
        <v>0</v>
      </c>
      <c r="F5274">
        <f>'CLZ Pr'!N5274</f>
        <v>0</v>
      </c>
      <c r="G5274">
        <f>'CLZ Pr'!X5274</f>
        <v>0</v>
      </c>
      <c r="H5274">
        <f>'CLZ Pr'!E5274</f>
        <v>0</v>
      </c>
      <c r="I5274">
        <f>'CLZ Pr'!U5274</f>
        <v>0</v>
      </c>
    </row>
    <row r="5275" spans="1:9">
      <c r="A5275" s="13" t="str">
        <f>IF('CLZ Pr'!C5275 = "", "", 'CLZ Pr'!C5275)</f>
        <v/>
      </c>
      <c r="B5275">
        <f>'CLZ Pr'!O5275</f>
        <v>0</v>
      </c>
      <c r="C5275" s="14">
        <f>'CLZ Pr'!H5275</f>
        <v>0</v>
      </c>
      <c r="D5275">
        <f>'CLZ Pr'!W5275</f>
        <v>0</v>
      </c>
      <c r="E5275">
        <f>'CLZ Pr'!B5275</f>
        <v>0</v>
      </c>
      <c r="F5275">
        <f>'CLZ Pr'!N5275</f>
        <v>0</v>
      </c>
      <c r="G5275">
        <f>'CLZ Pr'!X5275</f>
        <v>0</v>
      </c>
      <c r="H5275">
        <f>'CLZ Pr'!E5275</f>
        <v>0</v>
      </c>
      <c r="I5275">
        <f>'CLZ Pr'!U5275</f>
        <v>0</v>
      </c>
    </row>
    <row r="5276" spans="1:9">
      <c r="A5276" s="13" t="str">
        <f>IF('CLZ Pr'!C5276 = "", "", 'CLZ Pr'!C5276)</f>
        <v/>
      </c>
      <c r="B5276">
        <f>'CLZ Pr'!O5276</f>
        <v>0</v>
      </c>
      <c r="C5276" s="14">
        <f>'CLZ Pr'!H5276</f>
        <v>0</v>
      </c>
      <c r="D5276">
        <f>'CLZ Pr'!W5276</f>
        <v>0</v>
      </c>
      <c r="E5276">
        <f>'CLZ Pr'!B5276</f>
        <v>0</v>
      </c>
      <c r="F5276">
        <f>'CLZ Pr'!N5276</f>
        <v>0</v>
      </c>
      <c r="G5276">
        <f>'CLZ Pr'!X5276</f>
        <v>0</v>
      </c>
      <c r="H5276">
        <f>'CLZ Pr'!E5276</f>
        <v>0</v>
      </c>
      <c r="I5276">
        <f>'CLZ Pr'!U5276</f>
        <v>0</v>
      </c>
    </row>
    <row r="5277" spans="1:9">
      <c r="A5277" s="13" t="str">
        <f>IF('CLZ Pr'!C5277 = "", "", 'CLZ Pr'!C5277)</f>
        <v/>
      </c>
      <c r="B5277">
        <f>'CLZ Pr'!O5277</f>
        <v>0</v>
      </c>
      <c r="C5277" s="14">
        <f>'CLZ Pr'!H5277</f>
        <v>0</v>
      </c>
      <c r="D5277">
        <f>'CLZ Pr'!W5277</f>
        <v>0</v>
      </c>
      <c r="E5277">
        <f>'CLZ Pr'!B5277</f>
        <v>0</v>
      </c>
      <c r="F5277">
        <f>'CLZ Pr'!N5277</f>
        <v>0</v>
      </c>
      <c r="G5277">
        <f>'CLZ Pr'!X5277</f>
        <v>0</v>
      </c>
      <c r="H5277">
        <f>'CLZ Pr'!E5277</f>
        <v>0</v>
      </c>
      <c r="I5277">
        <f>'CLZ Pr'!U5277</f>
        <v>0</v>
      </c>
    </row>
    <row r="5278" spans="1:9">
      <c r="A5278" s="13" t="str">
        <f>IF('CLZ Pr'!C5278 = "", "", 'CLZ Pr'!C5278)</f>
        <v/>
      </c>
      <c r="B5278">
        <f>'CLZ Pr'!O5278</f>
        <v>0</v>
      </c>
      <c r="C5278" s="14">
        <f>'CLZ Pr'!H5278</f>
        <v>0</v>
      </c>
      <c r="D5278">
        <f>'CLZ Pr'!W5278</f>
        <v>0</v>
      </c>
      <c r="E5278">
        <f>'CLZ Pr'!B5278</f>
        <v>0</v>
      </c>
      <c r="F5278">
        <f>'CLZ Pr'!N5278</f>
        <v>0</v>
      </c>
      <c r="G5278">
        <f>'CLZ Pr'!X5278</f>
        <v>0</v>
      </c>
      <c r="H5278">
        <f>'CLZ Pr'!E5278</f>
        <v>0</v>
      </c>
      <c r="I5278">
        <f>'CLZ Pr'!U5278</f>
        <v>0</v>
      </c>
    </row>
    <row r="5279" spans="1:9">
      <c r="A5279" s="13" t="str">
        <f>IF('CLZ Pr'!C5279 = "", "", 'CLZ Pr'!C5279)</f>
        <v/>
      </c>
      <c r="B5279">
        <f>'CLZ Pr'!O5279</f>
        <v>0</v>
      </c>
      <c r="C5279" s="14">
        <f>'CLZ Pr'!H5279</f>
        <v>0</v>
      </c>
      <c r="D5279">
        <f>'CLZ Pr'!W5279</f>
        <v>0</v>
      </c>
      <c r="E5279">
        <f>'CLZ Pr'!B5279</f>
        <v>0</v>
      </c>
      <c r="F5279">
        <f>'CLZ Pr'!N5279</f>
        <v>0</v>
      </c>
      <c r="G5279">
        <f>'CLZ Pr'!X5279</f>
        <v>0</v>
      </c>
      <c r="H5279">
        <f>'CLZ Pr'!E5279</f>
        <v>0</v>
      </c>
      <c r="I5279">
        <f>'CLZ Pr'!U5279</f>
        <v>0</v>
      </c>
    </row>
    <row r="5280" spans="1:9">
      <c r="A5280" s="13" t="str">
        <f>IF('CLZ Pr'!C5280 = "", "", 'CLZ Pr'!C5280)</f>
        <v/>
      </c>
      <c r="B5280">
        <f>'CLZ Pr'!O5280</f>
        <v>0</v>
      </c>
      <c r="C5280" s="14">
        <f>'CLZ Pr'!H5280</f>
        <v>0</v>
      </c>
      <c r="D5280">
        <f>'CLZ Pr'!W5280</f>
        <v>0</v>
      </c>
      <c r="E5280">
        <f>'CLZ Pr'!B5280</f>
        <v>0</v>
      </c>
      <c r="F5280">
        <f>'CLZ Pr'!N5280</f>
        <v>0</v>
      </c>
      <c r="G5280">
        <f>'CLZ Pr'!X5280</f>
        <v>0</v>
      </c>
      <c r="H5280">
        <f>'CLZ Pr'!E5280</f>
        <v>0</v>
      </c>
      <c r="I5280">
        <f>'CLZ Pr'!U5280</f>
        <v>0</v>
      </c>
    </row>
    <row r="5281" spans="1:9">
      <c r="A5281" s="13" t="str">
        <f>IF('CLZ Pr'!C5281 = "", "", 'CLZ Pr'!C5281)</f>
        <v/>
      </c>
      <c r="B5281">
        <f>'CLZ Pr'!O5281</f>
        <v>0</v>
      </c>
      <c r="C5281" s="14">
        <f>'CLZ Pr'!H5281</f>
        <v>0</v>
      </c>
      <c r="D5281">
        <f>'CLZ Pr'!W5281</f>
        <v>0</v>
      </c>
      <c r="E5281">
        <f>'CLZ Pr'!B5281</f>
        <v>0</v>
      </c>
      <c r="F5281">
        <f>'CLZ Pr'!N5281</f>
        <v>0</v>
      </c>
      <c r="G5281">
        <f>'CLZ Pr'!X5281</f>
        <v>0</v>
      </c>
      <c r="H5281">
        <f>'CLZ Pr'!E5281</f>
        <v>0</v>
      </c>
      <c r="I5281">
        <f>'CLZ Pr'!U5281</f>
        <v>0</v>
      </c>
    </row>
    <row r="5282" spans="1:9">
      <c r="A5282" s="13" t="str">
        <f>IF('CLZ Pr'!C5282 = "", "", 'CLZ Pr'!C5282)</f>
        <v/>
      </c>
      <c r="B5282">
        <f>'CLZ Pr'!O5282</f>
        <v>0</v>
      </c>
      <c r="C5282" s="14">
        <f>'CLZ Pr'!H5282</f>
        <v>0</v>
      </c>
      <c r="D5282">
        <f>'CLZ Pr'!W5282</f>
        <v>0</v>
      </c>
      <c r="E5282">
        <f>'CLZ Pr'!B5282</f>
        <v>0</v>
      </c>
      <c r="F5282">
        <f>'CLZ Pr'!N5282</f>
        <v>0</v>
      </c>
      <c r="G5282">
        <f>'CLZ Pr'!X5282</f>
        <v>0</v>
      </c>
      <c r="H5282">
        <f>'CLZ Pr'!E5282</f>
        <v>0</v>
      </c>
      <c r="I5282">
        <f>'CLZ Pr'!U5282</f>
        <v>0</v>
      </c>
    </row>
    <row r="5283" spans="1:9">
      <c r="A5283" s="13" t="str">
        <f>IF('CLZ Pr'!C5283 = "", "", 'CLZ Pr'!C5283)</f>
        <v/>
      </c>
      <c r="B5283">
        <f>'CLZ Pr'!O5283</f>
        <v>0</v>
      </c>
      <c r="C5283" s="14">
        <f>'CLZ Pr'!H5283</f>
        <v>0</v>
      </c>
      <c r="D5283">
        <f>'CLZ Pr'!W5283</f>
        <v>0</v>
      </c>
      <c r="E5283">
        <f>'CLZ Pr'!B5283</f>
        <v>0</v>
      </c>
      <c r="F5283">
        <f>'CLZ Pr'!N5283</f>
        <v>0</v>
      </c>
      <c r="G5283">
        <f>'CLZ Pr'!X5283</f>
        <v>0</v>
      </c>
      <c r="H5283">
        <f>'CLZ Pr'!E5283</f>
        <v>0</v>
      </c>
      <c r="I5283">
        <f>'CLZ Pr'!U5283</f>
        <v>0</v>
      </c>
    </row>
    <row r="5284" spans="1:9">
      <c r="A5284" s="13" t="str">
        <f>IF('CLZ Pr'!C5284 = "", "", 'CLZ Pr'!C5284)</f>
        <v/>
      </c>
      <c r="B5284">
        <f>'CLZ Pr'!O5284</f>
        <v>0</v>
      </c>
      <c r="C5284" s="14">
        <f>'CLZ Pr'!H5284</f>
        <v>0</v>
      </c>
      <c r="D5284">
        <f>'CLZ Pr'!W5284</f>
        <v>0</v>
      </c>
      <c r="E5284">
        <f>'CLZ Pr'!B5284</f>
        <v>0</v>
      </c>
      <c r="F5284">
        <f>'CLZ Pr'!N5284</f>
        <v>0</v>
      </c>
      <c r="G5284">
        <f>'CLZ Pr'!X5284</f>
        <v>0</v>
      </c>
      <c r="H5284">
        <f>'CLZ Pr'!E5284</f>
        <v>0</v>
      </c>
      <c r="I5284">
        <f>'CLZ Pr'!U5284</f>
        <v>0</v>
      </c>
    </row>
    <row r="5285" spans="1:9">
      <c r="A5285" s="13" t="str">
        <f>IF('CLZ Pr'!C5285 = "", "", 'CLZ Pr'!C5285)</f>
        <v/>
      </c>
      <c r="B5285">
        <f>'CLZ Pr'!O5285</f>
        <v>0</v>
      </c>
      <c r="C5285" s="14">
        <f>'CLZ Pr'!H5285</f>
        <v>0</v>
      </c>
      <c r="D5285">
        <f>'CLZ Pr'!W5285</f>
        <v>0</v>
      </c>
      <c r="E5285">
        <f>'CLZ Pr'!B5285</f>
        <v>0</v>
      </c>
      <c r="F5285">
        <f>'CLZ Pr'!N5285</f>
        <v>0</v>
      </c>
      <c r="G5285">
        <f>'CLZ Pr'!X5285</f>
        <v>0</v>
      </c>
      <c r="H5285">
        <f>'CLZ Pr'!E5285</f>
        <v>0</v>
      </c>
      <c r="I5285">
        <f>'CLZ Pr'!U5285</f>
        <v>0</v>
      </c>
    </row>
    <row r="5286" spans="1:9">
      <c r="A5286" s="13" t="str">
        <f>IF('CLZ Pr'!C5286 = "", "", 'CLZ Pr'!C5286)</f>
        <v/>
      </c>
      <c r="B5286">
        <f>'CLZ Pr'!O5286</f>
        <v>0</v>
      </c>
      <c r="C5286" s="14">
        <f>'CLZ Pr'!H5286</f>
        <v>0</v>
      </c>
      <c r="D5286">
        <f>'CLZ Pr'!W5286</f>
        <v>0</v>
      </c>
      <c r="E5286">
        <f>'CLZ Pr'!B5286</f>
        <v>0</v>
      </c>
      <c r="F5286">
        <f>'CLZ Pr'!N5286</f>
        <v>0</v>
      </c>
      <c r="G5286">
        <f>'CLZ Pr'!X5286</f>
        <v>0</v>
      </c>
      <c r="H5286">
        <f>'CLZ Pr'!E5286</f>
        <v>0</v>
      </c>
      <c r="I5286">
        <f>'CLZ Pr'!U5286</f>
        <v>0</v>
      </c>
    </row>
    <row r="5287" spans="1:9">
      <c r="A5287" s="13" t="str">
        <f>IF('CLZ Pr'!C5287 = "", "", 'CLZ Pr'!C5287)</f>
        <v/>
      </c>
      <c r="B5287">
        <f>'CLZ Pr'!O5287</f>
        <v>0</v>
      </c>
      <c r="C5287" s="14">
        <f>'CLZ Pr'!H5287</f>
        <v>0</v>
      </c>
      <c r="D5287">
        <f>'CLZ Pr'!W5287</f>
        <v>0</v>
      </c>
      <c r="E5287">
        <f>'CLZ Pr'!B5287</f>
        <v>0</v>
      </c>
      <c r="F5287">
        <f>'CLZ Pr'!N5287</f>
        <v>0</v>
      </c>
      <c r="G5287">
        <f>'CLZ Pr'!X5287</f>
        <v>0</v>
      </c>
      <c r="H5287">
        <f>'CLZ Pr'!E5287</f>
        <v>0</v>
      </c>
      <c r="I5287">
        <f>'CLZ Pr'!U5287</f>
        <v>0</v>
      </c>
    </row>
    <row r="5288" spans="1:9">
      <c r="A5288" s="13" t="str">
        <f>IF('CLZ Pr'!C5288 = "", "", 'CLZ Pr'!C5288)</f>
        <v/>
      </c>
      <c r="B5288">
        <f>'CLZ Pr'!O5288</f>
        <v>0</v>
      </c>
      <c r="C5288" s="14">
        <f>'CLZ Pr'!H5288</f>
        <v>0</v>
      </c>
      <c r="D5288">
        <f>'CLZ Pr'!W5288</f>
        <v>0</v>
      </c>
      <c r="E5288">
        <f>'CLZ Pr'!B5288</f>
        <v>0</v>
      </c>
      <c r="F5288">
        <f>'CLZ Pr'!N5288</f>
        <v>0</v>
      </c>
      <c r="G5288">
        <f>'CLZ Pr'!X5288</f>
        <v>0</v>
      </c>
      <c r="H5288">
        <f>'CLZ Pr'!E5288</f>
        <v>0</v>
      </c>
      <c r="I5288">
        <f>'CLZ Pr'!U5288</f>
        <v>0</v>
      </c>
    </row>
    <row r="5289" spans="1:9">
      <c r="A5289" s="13" t="str">
        <f>IF('CLZ Pr'!C5289 = "", "", 'CLZ Pr'!C5289)</f>
        <v/>
      </c>
      <c r="B5289">
        <f>'CLZ Pr'!O5289</f>
        <v>0</v>
      </c>
      <c r="C5289" s="14">
        <f>'CLZ Pr'!H5289</f>
        <v>0</v>
      </c>
      <c r="D5289">
        <f>'CLZ Pr'!W5289</f>
        <v>0</v>
      </c>
      <c r="E5289">
        <f>'CLZ Pr'!B5289</f>
        <v>0</v>
      </c>
      <c r="F5289">
        <f>'CLZ Pr'!N5289</f>
        <v>0</v>
      </c>
      <c r="G5289">
        <f>'CLZ Pr'!X5289</f>
        <v>0</v>
      </c>
      <c r="H5289">
        <f>'CLZ Pr'!E5289</f>
        <v>0</v>
      </c>
      <c r="I5289">
        <f>'CLZ Pr'!U5289</f>
        <v>0</v>
      </c>
    </row>
    <row r="5290" spans="1:9">
      <c r="A5290" s="13" t="str">
        <f>IF('CLZ Pr'!C5290 = "", "", 'CLZ Pr'!C5290)</f>
        <v/>
      </c>
      <c r="B5290">
        <f>'CLZ Pr'!O5290</f>
        <v>0</v>
      </c>
      <c r="C5290" s="14">
        <f>'CLZ Pr'!H5290</f>
        <v>0</v>
      </c>
      <c r="D5290">
        <f>'CLZ Pr'!W5290</f>
        <v>0</v>
      </c>
      <c r="E5290">
        <f>'CLZ Pr'!B5290</f>
        <v>0</v>
      </c>
      <c r="F5290">
        <f>'CLZ Pr'!N5290</f>
        <v>0</v>
      </c>
      <c r="G5290">
        <f>'CLZ Pr'!X5290</f>
        <v>0</v>
      </c>
      <c r="H5290">
        <f>'CLZ Pr'!E5290</f>
        <v>0</v>
      </c>
      <c r="I5290">
        <f>'CLZ Pr'!U5290</f>
        <v>0</v>
      </c>
    </row>
    <row r="5291" spans="1:9">
      <c r="A5291" s="13" t="str">
        <f>IF('CLZ Pr'!C5291 = "", "", 'CLZ Pr'!C5291)</f>
        <v/>
      </c>
      <c r="B5291">
        <f>'CLZ Pr'!O5291</f>
        <v>0</v>
      </c>
      <c r="C5291" s="14">
        <f>'CLZ Pr'!H5291</f>
        <v>0</v>
      </c>
      <c r="D5291">
        <f>'CLZ Pr'!W5291</f>
        <v>0</v>
      </c>
      <c r="E5291">
        <f>'CLZ Pr'!B5291</f>
        <v>0</v>
      </c>
      <c r="F5291">
        <f>'CLZ Pr'!N5291</f>
        <v>0</v>
      </c>
      <c r="G5291">
        <f>'CLZ Pr'!X5291</f>
        <v>0</v>
      </c>
      <c r="H5291">
        <f>'CLZ Pr'!E5291</f>
        <v>0</v>
      </c>
      <c r="I5291">
        <f>'CLZ Pr'!U5291</f>
        <v>0</v>
      </c>
    </row>
    <row r="5292" spans="1:9">
      <c r="A5292" s="13" t="str">
        <f>IF('CLZ Pr'!C5292 = "", "", 'CLZ Pr'!C5292)</f>
        <v/>
      </c>
      <c r="B5292">
        <f>'CLZ Pr'!O5292</f>
        <v>0</v>
      </c>
      <c r="C5292" s="14">
        <f>'CLZ Pr'!H5292</f>
        <v>0</v>
      </c>
      <c r="D5292">
        <f>'CLZ Pr'!W5292</f>
        <v>0</v>
      </c>
      <c r="E5292">
        <f>'CLZ Pr'!B5292</f>
        <v>0</v>
      </c>
      <c r="F5292">
        <f>'CLZ Pr'!N5292</f>
        <v>0</v>
      </c>
      <c r="G5292">
        <f>'CLZ Pr'!X5292</f>
        <v>0</v>
      </c>
      <c r="H5292">
        <f>'CLZ Pr'!E5292</f>
        <v>0</v>
      </c>
      <c r="I5292">
        <f>'CLZ Pr'!U5292</f>
        <v>0</v>
      </c>
    </row>
    <row r="5293" spans="1:9">
      <c r="A5293" s="13" t="str">
        <f>IF('CLZ Pr'!C5293 = "", "", 'CLZ Pr'!C5293)</f>
        <v/>
      </c>
      <c r="B5293">
        <f>'CLZ Pr'!O5293</f>
        <v>0</v>
      </c>
      <c r="C5293" s="14">
        <f>'CLZ Pr'!H5293</f>
        <v>0</v>
      </c>
      <c r="D5293">
        <f>'CLZ Pr'!W5293</f>
        <v>0</v>
      </c>
      <c r="E5293">
        <f>'CLZ Pr'!B5293</f>
        <v>0</v>
      </c>
      <c r="F5293">
        <f>'CLZ Pr'!N5293</f>
        <v>0</v>
      </c>
      <c r="G5293">
        <f>'CLZ Pr'!X5293</f>
        <v>0</v>
      </c>
      <c r="H5293">
        <f>'CLZ Pr'!E5293</f>
        <v>0</v>
      </c>
      <c r="I5293">
        <f>'CLZ Pr'!U5293</f>
        <v>0</v>
      </c>
    </row>
    <row r="5294" spans="1:9">
      <c r="A5294" s="13" t="str">
        <f>IF('CLZ Pr'!C5294 = "", "", 'CLZ Pr'!C5294)</f>
        <v/>
      </c>
      <c r="B5294">
        <f>'CLZ Pr'!O5294</f>
        <v>0</v>
      </c>
      <c r="C5294" s="14">
        <f>'CLZ Pr'!H5294</f>
        <v>0</v>
      </c>
      <c r="D5294">
        <f>'CLZ Pr'!W5294</f>
        <v>0</v>
      </c>
      <c r="E5294">
        <f>'CLZ Pr'!B5294</f>
        <v>0</v>
      </c>
      <c r="F5294">
        <f>'CLZ Pr'!N5294</f>
        <v>0</v>
      </c>
      <c r="G5294">
        <f>'CLZ Pr'!X5294</f>
        <v>0</v>
      </c>
      <c r="H5294">
        <f>'CLZ Pr'!E5294</f>
        <v>0</v>
      </c>
      <c r="I5294">
        <f>'CLZ Pr'!U5294</f>
        <v>0</v>
      </c>
    </row>
    <row r="5295" spans="1:9">
      <c r="A5295" s="13" t="str">
        <f>IF('CLZ Pr'!C5295 = "", "", 'CLZ Pr'!C5295)</f>
        <v/>
      </c>
      <c r="B5295">
        <f>'CLZ Pr'!O5295</f>
        <v>0</v>
      </c>
      <c r="C5295" s="14">
        <f>'CLZ Pr'!H5295</f>
        <v>0</v>
      </c>
      <c r="D5295">
        <f>'CLZ Pr'!W5295</f>
        <v>0</v>
      </c>
      <c r="E5295">
        <f>'CLZ Pr'!B5295</f>
        <v>0</v>
      </c>
      <c r="F5295">
        <f>'CLZ Pr'!N5295</f>
        <v>0</v>
      </c>
      <c r="G5295">
        <f>'CLZ Pr'!X5295</f>
        <v>0</v>
      </c>
      <c r="H5295">
        <f>'CLZ Pr'!E5295</f>
        <v>0</v>
      </c>
      <c r="I5295">
        <f>'CLZ Pr'!U5295</f>
        <v>0</v>
      </c>
    </row>
    <row r="5296" spans="1:9">
      <c r="A5296" s="13" t="str">
        <f>IF('CLZ Pr'!C5296 = "", "", 'CLZ Pr'!C5296)</f>
        <v/>
      </c>
      <c r="B5296">
        <f>'CLZ Pr'!O5296</f>
        <v>0</v>
      </c>
      <c r="C5296" s="14">
        <f>'CLZ Pr'!H5296</f>
        <v>0</v>
      </c>
      <c r="D5296">
        <f>'CLZ Pr'!W5296</f>
        <v>0</v>
      </c>
      <c r="E5296">
        <f>'CLZ Pr'!B5296</f>
        <v>0</v>
      </c>
      <c r="F5296">
        <f>'CLZ Pr'!N5296</f>
        <v>0</v>
      </c>
      <c r="G5296">
        <f>'CLZ Pr'!X5296</f>
        <v>0</v>
      </c>
      <c r="H5296">
        <f>'CLZ Pr'!E5296</f>
        <v>0</v>
      </c>
      <c r="I5296">
        <f>'CLZ Pr'!U5296</f>
        <v>0</v>
      </c>
    </row>
    <row r="5297" spans="1:9">
      <c r="A5297" s="13" t="str">
        <f>IF('CLZ Pr'!C5297 = "", "", 'CLZ Pr'!C5297)</f>
        <v/>
      </c>
      <c r="B5297">
        <f>'CLZ Pr'!O5297</f>
        <v>0</v>
      </c>
      <c r="C5297" s="14">
        <f>'CLZ Pr'!H5297</f>
        <v>0</v>
      </c>
      <c r="D5297">
        <f>'CLZ Pr'!W5297</f>
        <v>0</v>
      </c>
      <c r="E5297">
        <f>'CLZ Pr'!B5297</f>
        <v>0</v>
      </c>
      <c r="F5297">
        <f>'CLZ Pr'!N5297</f>
        <v>0</v>
      </c>
      <c r="G5297">
        <f>'CLZ Pr'!X5297</f>
        <v>0</v>
      </c>
      <c r="H5297">
        <f>'CLZ Pr'!E5297</f>
        <v>0</v>
      </c>
      <c r="I5297">
        <f>'CLZ Pr'!U5297</f>
        <v>0</v>
      </c>
    </row>
    <row r="5298" spans="1:9">
      <c r="A5298" s="13" t="str">
        <f>IF('CLZ Pr'!C5298 = "", "", 'CLZ Pr'!C5298)</f>
        <v/>
      </c>
      <c r="B5298">
        <f>'CLZ Pr'!O5298</f>
        <v>0</v>
      </c>
      <c r="C5298" s="14">
        <f>'CLZ Pr'!H5298</f>
        <v>0</v>
      </c>
      <c r="D5298">
        <f>'CLZ Pr'!W5298</f>
        <v>0</v>
      </c>
      <c r="E5298">
        <f>'CLZ Pr'!B5298</f>
        <v>0</v>
      </c>
      <c r="F5298">
        <f>'CLZ Pr'!N5298</f>
        <v>0</v>
      </c>
      <c r="G5298">
        <f>'CLZ Pr'!X5298</f>
        <v>0</v>
      </c>
      <c r="H5298">
        <f>'CLZ Pr'!E5298</f>
        <v>0</v>
      </c>
      <c r="I5298">
        <f>'CLZ Pr'!U5298</f>
        <v>0</v>
      </c>
    </row>
    <row r="5299" spans="1:9">
      <c r="A5299" s="13" t="str">
        <f>IF('CLZ Pr'!C5299 = "", "", 'CLZ Pr'!C5299)</f>
        <v/>
      </c>
      <c r="B5299">
        <f>'CLZ Pr'!O5299</f>
        <v>0</v>
      </c>
      <c r="C5299" s="14">
        <f>'CLZ Pr'!H5299</f>
        <v>0</v>
      </c>
      <c r="D5299">
        <f>'CLZ Pr'!W5299</f>
        <v>0</v>
      </c>
      <c r="E5299">
        <f>'CLZ Pr'!B5299</f>
        <v>0</v>
      </c>
      <c r="F5299">
        <f>'CLZ Pr'!N5299</f>
        <v>0</v>
      </c>
      <c r="G5299">
        <f>'CLZ Pr'!X5299</f>
        <v>0</v>
      </c>
      <c r="H5299">
        <f>'CLZ Pr'!E5299</f>
        <v>0</v>
      </c>
      <c r="I5299">
        <f>'CLZ Pr'!U5299</f>
        <v>0</v>
      </c>
    </row>
    <row r="5300" spans="1:9">
      <c r="A5300" s="13" t="str">
        <f>IF('CLZ Pr'!C5300 = "", "", 'CLZ Pr'!C5300)</f>
        <v/>
      </c>
      <c r="B5300">
        <f>'CLZ Pr'!O5300</f>
        <v>0</v>
      </c>
      <c r="C5300" s="14">
        <f>'CLZ Pr'!H5300</f>
        <v>0</v>
      </c>
      <c r="D5300">
        <f>'CLZ Pr'!W5300</f>
        <v>0</v>
      </c>
      <c r="E5300">
        <f>'CLZ Pr'!B5300</f>
        <v>0</v>
      </c>
      <c r="F5300">
        <f>'CLZ Pr'!N5300</f>
        <v>0</v>
      </c>
      <c r="G5300">
        <f>'CLZ Pr'!X5300</f>
        <v>0</v>
      </c>
      <c r="H5300">
        <f>'CLZ Pr'!E5300</f>
        <v>0</v>
      </c>
      <c r="I5300">
        <f>'CLZ Pr'!U5300</f>
        <v>0</v>
      </c>
    </row>
    <row r="5301" spans="1:9">
      <c r="A5301" s="13" t="str">
        <f>IF('CLZ Pr'!C5301 = "", "", 'CLZ Pr'!C5301)</f>
        <v/>
      </c>
      <c r="B5301">
        <f>'CLZ Pr'!O5301</f>
        <v>0</v>
      </c>
      <c r="C5301" s="14">
        <f>'CLZ Pr'!H5301</f>
        <v>0</v>
      </c>
      <c r="D5301">
        <f>'CLZ Pr'!W5301</f>
        <v>0</v>
      </c>
      <c r="E5301">
        <f>'CLZ Pr'!B5301</f>
        <v>0</v>
      </c>
      <c r="F5301">
        <f>'CLZ Pr'!N5301</f>
        <v>0</v>
      </c>
      <c r="G5301">
        <f>'CLZ Pr'!X5301</f>
        <v>0</v>
      </c>
      <c r="H5301">
        <f>'CLZ Pr'!E5301</f>
        <v>0</v>
      </c>
      <c r="I5301">
        <f>'CLZ Pr'!U5301</f>
        <v>0</v>
      </c>
    </row>
    <row r="5302" spans="1:9">
      <c r="A5302" s="13" t="str">
        <f>IF('CLZ Pr'!C5302 = "", "", 'CLZ Pr'!C5302)</f>
        <v/>
      </c>
      <c r="B5302">
        <f>'CLZ Pr'!O5302</f>
        <v>0</v>
      </c>
      <c r="C5302" s="14">
        <f>'CLZ Pr'!H5302</f>
        <v>0</v>
      </c>
      <c r="D5302">
        <f>'CLZ Pr'!W5302</f>
        <v>0</v>
      </c>
      <c r="E5302">
        <f>'CLZ Pr'!B5302</f>
        <v>0</v>
      </c>
      <c r="F5302">
        <f>'CLZ Pr'!N5302</f>
        <v>0</v>
      </c>
      <c r="G5302">
        <f>'CLZ Pr'!X5302</f>
        <v>0</v>
      </c>
      <c r="H5302">
        <f>'CLZ Pr'!E5302</f>
        <v>0</v>
      </c>
      <c r="I5302">
        <f>'CLZ Pr'!U5302</f>
        <v>0</v>
      </c>
    </row>
    <row r="5303" spans="1:9">
      <c r="A5303" s="13" t="str">
        <f>IF('CLZ Pr'!C5303 = "", "", 'CLZ Pr'!C5303)</f>
        <v/>
      </c>
      <c r="B5303">
        <f>'CLZ Pr'!O5303</f>
        <v>0</v>
      </c>
      <c r="C5303" s="14">
        <f>'CLZ Pr'!H5303</f>
        <v>0</v>
      </c>
      <c r="D5303">
        <f>'CLZ Pr'!W5303</f>
        <v>0</v>
      </c>
      <c r="E5303">
        <f>'CLZ Pr'!B5303</f>
        <v>0</v>
      </c>
      <c r="F5303">
        <f>'CLZ Pr'!N5303</f>
        <v>0</v>
      </c>
      <c r="G5303">
        <f>'CLZ Pr'!X5303</f>
        <v>0</v>
      </c>
      <c r="H5303">
        <f>'CLZ Pr'!E5303</f>
        <v>0</v>
      </c>
      <c r="I5303">
        <f>'CLZ Pr'!U5303</f>
        <v>0</v>
      </c>
    </row>
    <row r="5304" spans="1:9">
      <c r="A5304" s="13" t="str">
        <f>IF('CLZ Pr'!C5304 = "", "", 'CLZ Pr'!C5304)</f>
        <v/>
      </c>
      <c r="B5304">
        <f>'CLZ Pr'!O5304</f>
        <v>0</v>
      </c>
      <c r="C5304" s="14">
        <f>'CLZ Pr'!H5304</f>
        <v>0</v>
      </c>
      <c r="D5304">
        <f>'CLZ Pr'!W5304</f>
        <v>0</v>
      </c>
      <c r="E5304">
        <f>'CLZ Pr'!B5304</f>
        <v>0</v>
      </c>
      <c r="F5304">
        <f>'CLZ Pr'!N5304</f>
        <v>0</v>
      </c>
      <c r="G5304">
        <f>'CLZ Pr'!X5304</f>
        <v>0</v>
      </c>
      <c r="H5304">
        <f>'CLZ Pr'!E5304</f>
        <v>0</v>
      </c>
      <c r="I5304">
        <f>'CLZ Pr'!U5304</f>
        <v>0</v>
      </c>
    </row>
    <row r="5305" spans="1:9">
      <c r="A5305" s="13" t="str">
        <f>IF('CLZ Pr'!C5305 = "", "", 'CLZ Pr'!C5305)</f>
        <v/>
      </c>
      <c r="B5305">
        <f>'CLZ Pr'!O5305</f>
        <v>0</v>
      </c>
      <c r="C5305" s="14">
        <f>'CLZ Pr'!H5305</f>
        <v>0</v>
      </c>
      <c r="D5305">
        <f>'CLZ Pr'!W5305</f>
        <v>0</v>
      </c>
      <c r="E5305">
        <f>'CLZ Pr'!B5305</f>
        <v>0</v>
      </c>
      <c r="F5305">
        <f>'CLZ Pr'!N5305</f>
        <v>0</v>
      </c>
      <c r="G5305">
        <f>'CLZ Pr'!X5305</f>
        <v>0</v>
      </c>
      <c r="H5305">
        <f>'CLZ Pr'!E5305</f>
        <v>0</v>
      </c>
      <c r="I5305">
        <f>'CLZ Pr'!U5305</f>
        <v>0</v>
      </c>
    </row>
    <row r="5306" spans="1:9">
      <c r="A5306" s="13" t="str">
        <f>IF('CLZ Pr'!C5306 = "", "", 'CLZ Pr'!C5306)</f>
        <v/>
      </c>
      <c r="B5306">
        <f>'CLZ Pr'!O5306</f>
        <v>0</v>
      </c>
      <c r="C5306" s="14">
        <f>'CLZ Pr'!H5306</f>
        <v>0</v>
      </c>
      <c r="D5306">
        <f>'CLZ Pr'!W5306</f>
        <v>0</v>
      </c>
      <c r="E5306">
        <f>'CLZ Pr'!B5306</f>
        <v>0</v>
      </c>
      <c r="F5306">
        <f>'CLZ Pr'!N5306</f>
        <v>0</v>
      </c>
      <c r="G5306">
        <f>'CLZ Pr'!X5306</f>
        <v>0</v>
      </c>
      <c r="H5306">
        <f>'CLZ Pr'!E5306</f>
        <v>0</v>
      </c>
      <c r="I5306">
        <f>'CLZ Pr'!U5306</f>
        <v>0</v>
      </c>
    </row>
    <row r="5307" spans="1:9">
      <c r="A5307" s="13" t="str">
        <f>IF('CLZ Pr'!C5307 = "", "", 'CLZ Pr'!C5307)</f>
        <v/>
      </c>
      <c r="B5307">
        <f>'CLZ Pr'!O5307</f>
        <v>0</v>
      </c>
      <c r="C5307" s="14">
        <f>'CLZ Pr'!H5307</f>
        <v>0</v>
      </c>
      <c r="D5307">
        <f>'CLZ Pr'!W5307</f>
        <v>0</v>
      </c>
      <c r="E5307">
        <f>'CLZ Pr'!B5307</f>
        <v>0</v>
      </c>
      <c r="F5307">
        <f>'CLZ Pr'!N5307</f>
        <v>0</v>
      </c>
      <c r="G5307">
        <f>'CLZ Pr'!X5307</f>
        <v>0</v>
      </c>
      <c r="H5307">
        <f>'CLZ Pr'!E5307</f>
        <v>0</v>
      </c>
      <c r="I5307">
        <f>'CLZ Pr'!U5307</f>
        <v>0</v>
      </c>
    </row>
    <row r="5308" spans="1:9">
      <c r="A5308" s="13" t="str">
        <f>IF('CLZ Pr'!C5308 = "", "", 'CLZ Pr'!C5308)</f>
        <v/>
      </c>
      <c r="B5308">
        <f>'CLZ Pr'!O5308</f>
        <v>0</v>
      </c>
      <c r="C5308" s="14">
        <f>'CLZ Pr'!H5308</f>
        <v>0</v>
      </c>
      <c r="D5308">
        <f>'CLZ Pr'!W5308</f>
        <v>0</v>
      </c>
      <c r="E5308">
        <f>'CLZ Pr'!B5308</f>
        <v>0</v>
      </c>
      <c r="F5308">
        <f>'CLZ Pr'!N5308</f>
        <v>0</v>
      </c>
      <c r="G5308">
        <f>'CLZ Pr'!X5308</f>
        <v>0</v>
      </c>
      <c r="H5308">
        <f>'CLZ Pr'!E5308</f>
        <v>0</v>
      </c>
      <c r="I5308">
        <f>'CLZ Pr'!U5308</f>
        <v>0</v>
      </c>
    </row>
    <row r="5309" spans="1:9">
      <c r="A5309" s="13" t="str">
        <f>IF('CLZ Pr'!C5309 = "", "", 'CLZ Pr'!C5309)</f>
        <v/>
      </c>
      <c r="B5309">
        <f>'CLZ Pr'!O5309</f>
        <v>0</v>
      </c>
      <c r="C5309" s="14">
        <f>'CLZ Pr'!H5309</f>
        <v>0</v>
      </c>
      <c r="D5309">
        <f>'CLZ Pr'!W5309</f>
        <v>0</v>
      </c>
      <c r="E5309">
        <f>'CLZ Pr'!B5309</f>
        <v>0</v>
      </c>
      <c r="F5309">
        <f>'CLZ Pr'!N5309</f>
        <v>0</v>
      </c>
      <c r="G5309">
        <f>'CLZ Pr'!X5309</f>
        <v>0</v>
      </c>
      <c r="H5309">
        <f>'CLZ Pr'!E5309</f>
        <v>0</v>
      </c>
      <c r="I5309">
        <f>'CLZ Pr'!U5309</f>
        <v>0</v>
      </c>
    </row>
    <row r="5310" spans="1:9">
      <c r="A5310" s="13" t="str">
        <f>IF('CLZ Pr'!C5310 = "", "", 'CLZ Pr'!C5310)</f>
        <v/>
      </c>
      <c r="B5310">
        <f>'CLZ Pr'!O5310</f>
        <v>0</v>
      </c>
      <c r="C5310" s="14">
        <f>'CLZ Pr'!H5310</f>
        <v>0</v>
      </c>
      <c r="D5310">
        <f>'CLZ Pr'!W5310</f>
        <v>0</v>
      </c>
      <c r="E5310">
        <f>'CLZ Pr'!B5310</f>
        <v>0</v>
      </c>
      <c r="F5310">
        <f>'CLZ Pr'!N5310</f>
        <v>0</v>
      </c>
      <c r="G5310">
        <f>'CLZ Pr'!X5310</f>
        <v>0</v>
      </c>
      <c r="H5310">
        <f>'CLZ Pr'!E5310</f>
        <v>0</v>
      </c>
      <c r="I5310">
        <f>'CLZ Pr'!U5310</f>
        <v>0</v>
      </c>
    </row>
    <row r="5311" spans="1:9">
      <c r="A5311" s="13" t="str">
        <f>IF('CLZ Pr'!C5311 = "", "", 'CLZ Pr'!C5311)</f>
        <v/>
      </c>
      <c r="B5311">
        <f>'CLZ Pr'!O5311</f>
        <v>0</v>
      </c>
      <c r="C5311" s="14">
        <f>'CLZ Pr'!H5311</f>
        <v>0</v>
      </c>
      <c r="D5311">
        <f>'CLZ Pr'!W5311</f>
        <v>0</v>
      </c>
      <c r="E5311">
        <f>'CLZ Pr'!B5311</f>
        <v>0</v>
      </c>
      <c r="F5311">
        <f>'CLZ Pr'!N5311</f>
        <v>0</v>
      </c>
      <c r="G5311">
        <f>'CLZ Pr'!X5311</f>
        <v>0</v>
      </c>
      <c r="H5311">
        <f>'CLZ Pr'!E5311</f>
        <v>0</v>
      </c>
      <c r="I5311">
        <f>'CLZ Pr'!U5311</f>
        <v>0</v>
      </c>
    </row>
    <row r="5312" spans="1:9">
      <c r="A5312" s="13" t="str">
        <f>IF('CLZ Pr'!C5312 = "", "", 'CLZ Pr'!C5312)</f>
        <v/>
      </c>
      <c r="B5312">
        <f>'CLZ Pr'!O5312</f>
        <v>0</v>
      </c>
      <c r="C5312" s="14">
        <f>'CLZ Pr'!H5312</f>
        <v>0</v>
      </c>
      <c r="D5312">
        <f>'CLZ Pr'!W5312</f>
        <v>0</v>
      </c>
      <c r="E5312">
        <f>'CLZ Pr'!B5312</f>
        <v>0</v>
      </c>
      <c r="F5312">
        <f>'CLZ Pr'!N5312</f>
        <v>0</v>
      </c>
      <c r="G5312">
        <f>'CLZ Pr'!X5312</f>
        <v>0</v>
      </c>
      <c r="H5312">
        <f>'CLZ Pr'!E5312</f>
        <v>0</v>
      </c>
      <c r="I5312">
        <f>'CLZ Pr'!U5312</f>
        <v>0</v>
      </c>
    </row>
    <row r="5313" spans="1:9">
      <c r="A5313" s="13" t="str">
        <f>IF('CLZ Pr'!C5313 = "", "", 'CLZ Pr'!C5313)</f>
        <v/>
      </c>
      <c r="B5313">
        <f>'CLZ Pr'!O5313</f>
        <v>0</v>
      </c>
      <c r="C5313" s="14">
        <f>'CLZ Pr'!H5313</f>
        <v>0</v>
      </c>
      <c r="D5313">
        <f>'CLZ Pr'!W5313</f>
        <v>0</v>
      </c>
      <c r="E5313">
        <f>'CLZ Pr'!B5313</f>
        <v>0</v>
      </c>
      <c r="F5313">
        <f>'CLZ Pr'!N5313</f>
        <v>0</v>
      </c>
      <c r="G5313">
        <f>'CLZ Pr'!X5313</f>
        <v>0</v>
      </c>
      <c r="H5313">
        <f>'CLZ Pr'!E5313</f>
        <v>0</v>
      </c>
      <c r="I5313">
        <f>'CLZ Pr'!U5313</f>
        <v>0</v>
      </c>
    </row>
    <row r="5314" spans="1:9">
      <c r="A5314" s="13" t="str">
        <f>IF('CLZ Pr'!C5314 = "", "", 'CLZ Pr'!C5314)</f>
        <v/>
      </c>
      <c r="B5314">
        <f>'CLZ Pr'!O5314</f>
        <v>0</v>
      </c>
      <c r="C5314" s="14">
        <f>'CLZ Pr'!H5314</f>
        <v>0</v>
      </c>
      <c r="D5314">
        <f>'CLZ Pr'!W5314</f>
        <v>0</v>
      </c>
      <c r="E5314">
        <f>'CLZ Pr'!B5314</f>
        <v>0</v>
      </c>
      <c r="F5314">
        <f>'CLZ Pr'!N5314</f>
        <v>0</v>
      </c>
      <c r="G5314">
        <f>'CLZ Pr'!X5314</f>
        <v>0</v>
      </c>
      <c r="H5314">
        <f>'CLZ Pr'!E5314</f>
        <v>0</v>
      </c>
      <c r="I5314">
        <f>'CLZ Pr'!U5314</f>
        <v>0</v>
      </c>
    </row>
    <row r="5315" spans="1:9">
      <c r="A5315" s="13" t="str">
        <f>IF('CLZ Pr'!C5315 = "", "", 'CLZ Pr'!C5315)</f>
        <v/>
      </c>
      <c r="B5315">
        <f>'CLZ Pr'!O5315</f>
        <v>0</v>
      </c>
      <c r="C5315" s="14">
        <f>'CLZ Pr'!H5315</f>
        <v>0</v>
      </c>
      <c r="D5315">
        <f>'CLZ Pr'!W5315</f>
        <v>0</v>
      </c>
      <c r="E5315">
        <f>'CLZ Pr'!B5315</f>
        <v>0</v>
      </c>
      <c r="F5315">
        <f>'CLZ Pr'!N5315</f>
        <v>0</v>
      </c>
      <c r="G5315">
        <f>'CLZ Pr'!X5315</f>
        <v>0</v>
      </c>
      <c r="H5315">
        <f>'CLZ Pr'!E5315</f>
        <v>0</v>
      </c>
      <c r="I5315">
        <f>'CLZ Pr'!U5315</f>
        <v>0</v>
      </c>
    </row>
    <row r="5316" spans="1:9">
      <c r="A5316" s="13" t="str">
        <f>IF('CLZ Pr'!C5316 = "", "", 'CLZ Pr'!C5316)</f>
        <v/>
      </c>
      <c r="B5316">
        <f>'CLZ Pr'!O5316</f>
        <v>0</v>
      </c>
      <c r="C5316" s="14">
        <f>'CLZ Pr'!H5316</f>
        <v>0</v>
      </c>
      <c r="D5316">
        <f>'CLZ Pr'!W5316</f>
        <v>0</v>
      </c>
      <c r="E5316">
        <f>'CLZ Pr'!B5316</f>
        <v>0</v>
      </c>
      <c r="F5316">
        <f>'CLZ Pr'!N5316</f>
        <v>0</v>
      </c>
      <c r="G5316">
        <f>'CLZ Pr'!X5316</f>
        <v>0</v>
      </c>
      <c r="H5316">
        <f>'CLZ Pr'!E5316</f>
        <v>0</v>
      </c>
      <c r="I5316">
        <f>'CLZ Pr'!U5316</f>
        <v>0</v>
      </c>
    </row>
    <row r="5317" spans="1:9">
      <c r="A5317" s="13" t="str">
        <f>IF('CLZ Pr'!C5317 = "", "", 'CLZ Pr'!C5317)</f>
        <v/>
      </c>
      <c r="B5317">
        <f>'CLZ Pr'!O5317</f>
        <v>0</v>
      </c>
      <c r="C5317" s="14">
        <f>'CLZ Pr'!H5317</f>
        <v>0</v>
      </c>
      <c r="D5317">
        <f>'CLZ Pr'!W5317</f>
        <v>0</v>
      </c>
      <c r="E5317">
        <f>'CLZ Pr'!B5317</f>
        <v>0</v>
      </c>
      <c r="F5317">
        <f>'CLZ Pr'!N5317</f>
        <v>0</v>
      </c>
      <c r="G5317">
        <f>'CLZ Pr'!X5317</f>
        <v>0</v>
      </c>
      <c r="H5317">
        <f>'CLZ Pr'!E5317</f>
        <v>0</v>
      </c>
      <c r="I5317">
        <f>'CLZ Pr'!U5317</f>
        <v>0</v>
      </c>
    </row>
    <row r="5318" spans="1:9">
      <c r="A5318" s="13" t="str">
        <f>IF('CLZ Pr'!C5318 = "", "", 'CLZ Pr'!C5318)</f>
        <v/>
      </c>
      <c r="B5318">
        <f>'CLZ Pr'!O5318</f>
        <v>0</v>
      </c>
      <c r="C5318" s="14">
        <f>'CLZ Pr'!H5318</f>
        <v>0</v>
      </c>
      <c r="D5318">
        <f>'CLZ Pr'!W5318</f>
        <v>0</v>
      </c>
      <c r="E5318">
        <f>'CLZ Pr'!B5318</f>
        <v>0</v>
      </c>
      <c r="F5318">
        <f>'CLZ Pr'!N5318</f>
        <v>0</v>
      </c>
      <c r="G5318">
        <f>'CLZ Pr'!X5318</f>
        <v>0</v>
      </c>
      <c r="H5318">
        <f>'CLZ Pr'!E5318</f>
        <v>0</v>
      </c>
      <c r="I5318">
        <f>'CLZ Pr'!U5318</f>
        <v>0</v>
      </c>
    </row>
    <row r="5319" spans="1:9">
      <c r="A5319" s="13" t="str">
        <f>IF('CLZ Pr'!C5319 = "", "", 'CLZ Pr'!C5319)</f>
        <v/>
      </c>
      <c r="B5319">
        <f>'CLZ Pr'!O5319</f>
        <v>0</v>
      </c>
      <c r="C5319" s="14">
        <f>'CLZ Pr'!H5319</f>
        <v>0</v>
      </c>
      <c r="D5319">
        <f>'CLZ Pr'!W5319</f>
        <v>0</v>
      </c>
      <c r="E5319">
        <f>'CLZ Pr'!B5319</f>
        <v>0</v>
      </c>
      <c r="F5319">
        <f>'CLZ Pr'!N5319</f>
        <v>0</v>
      </c>
      <c r="G5319">
        <f>'CLZ Pr'!X5319</f>
        <v>0</v>
      </c>
      <c r="H5319">
        <f>'CLZ Pr'!E5319</f>
        <v>0</v>
      </c>
      <c r="I5319">
        <f>'CLZ Pr'!U5319</f>
        <v>0</v>
      </c>
    </row>
    <row r="5320" spans="1:9">
      <c r="A5320" s="13" t="str">
        <f>IF('CLZ Pr'!C5320 = "", "", 'CLZ Pr'!C5320)</f>
        <v/>
      </c>
      <c r="B5320">
        <f>'CLZ Pr'!O5320</f>
        <v>0</v>
      </c>
      <c r="C5320" s="14">
        <f>'CLZ Pr'!H5320</f>
        <v>0</v>
      </c>
      <c r="D5320">
        <f>'CLZ Pr'!W5320</f>
        <v>0</v>
      </c>
      <c r="E5320">
        <f>'CLZ Pr'!B5320</f>
        <v>0</v>
      </c>
      <c r="F5320">
        <f>'CLZ Pr'!N5320</f>
        <v>0</v>
      </c>
      <c r="G5320">
        <f>'CLZ Pr'!X5320</f>
        <v>0</v>
      </c>
      <c r="H5320">
        <f>'CLZ Pr'!E5320</f>
        <v>0</v>
      </c>
      <c r="I5320">
        <f>'CLZ Pr'!U5320</f>
        <v>0</v>
      </c>
    </row>
    <row r="5321" spans="1:9">
      <c r="A5321" s="13" t="str">
        <f>IF('CLZ Pr'!C5321 = "", "", 'CLZ Pr'!C5321)</f>
        <v/>
      </c>
      <c r="B5321">
        <f>'CLZ Pr'!O5321</f>
        <v>0</v>
      </c>
      <c r="C5321" s="14">
        <f>'CLZ Pr'!H5321</f>
        <v>0</v>
      </c>
      <c r="D5321">
        <f>'CLZ Pr'!W5321</f>
        <v>0</v>
      </c>
      <c r="E5321">
        <f>'CLZ Pr'!B5321</f>
        <v>0</v>
      </c>
      <c r="F5321">
        <f>'CLZ Pr'!N5321</f>
        <v>0</v>
      </c>
      <c r="G5321">
        <f>'CLZ Pr'!X5321</f>
        <v>0</v>
      </c>
      <c r="H5321">
        <f>'CLZ Pr'!E5321</f>
        <v>0</v>
      </c>
      <c r="I5321">
        <f>'CLZ Pr'!U5321</f>
        <v>0</v>
      </c>
    </row>
    <row r="5322" spans="1:9">
      <c r="A5322" s="13" t="str">
        <f>IF('CLZ Pr'!C5322 = "", "", 'CLZ Pr'!C5322)</f>
        <v/>
      </c>
      <c r="B5322">
        <f>'CLZ Pr'!O5322</f>
        <v>0</v>
      </c>
      <c r="C5322" s="14">
        <f>'CLZ Pr'!H5322</f>
        <v>0</v>
      </c>
      <c r="D5322">
        <f>'CLZ Pr'!W5322</f>
        <v>0</v>
      </c>
      <c r="E5322">
        <f>'CLZ Pr'!B5322</f>
        <v>0</v>
      </c>
      <c r="F5322">
        <f>'CLZ Pr'!N5322</f>
        <v>0</v>
      </c>
      <c r="G5322">
        <f>'CLZ Pr'!X5322</f>
        <v>0</v>
      </c>
      <c r="H5322">
        <f>'CLZ Pr'!E5322</f>
        <v>0</v>
      </c>
      <c r="I5322">
        <f>'CLZ Pr'!U5322</f>
        <v>0</v>
      </c>
    </row>
    <row r="5323" spans="1:9">
      <c r="A5323" s="13" t="str">
        <f>IF('CLZ Pr'!C5323 = "", "", 'CLZ Pr'!C5323)</f>
        <v/>
      </c>
      <c r="B5323">
        <f>'CLZ Pr'!O5323</f>
        <v>0</v>
      </c>
      <c r="C5323" s="14">
        <f>'CLZ Pr'!H5323</f>
        <v>0</v>
      </c>
      <c r="D5323">
        <f>'CLZ Pr'!W5323</f>
        <v>0</v>
      </c>
      <c r="E5323">
        <f>'CLZ Pr'!B5323</f>
        <v>0</v>
      </c>
      <c r="F5323">
        <f>'CLZ Pr'!N5323</f>
        <v>0</v>
      </c>
      <c r="G5323">
        <f>'CLZ Pr'!X5323</f>
        <v>0</v>
      </c>
      <c r="H5323">
        <f>'CLZ Pr'!E5323</f>
        <v>0</v>
      </c>
      <c r="I5323">
        <f>'CLZ Pr'!U5323</f>
        <v>0</v>
      </c>
    </row>
    <row r="5324" spans="1:9">
      <c r="A5324" s="13" t="str">
        <f>IF('CLZ Pr'!C5324 = "", "", 'CLZ Pr'!C5324)</f>
        <v/>
      </c>
      <c r="B5324">
        <f>'CLZ Pr'!O5324</f>
        <v>0</v>
      </c>
      <c r="C5324" s="14">
        <f>'CLZ Pr'!H5324</f>
        <v>0</v>
      </c>
      <c r="D5324">
        <f>'CLZ Pr'!W5324</f>
        <v>0</v>
      </c>
      <c r="E5324">
        <f>'CLZ Pr'!B5324</f>
        <v>0</v>
      </c>
      <c r="F5324">
        <f>'CLZ Pr'!N5324</f>
        <v>0</v>
      </c>
      <c r="G5324">
        <f>'CLZ Pr'!X5324</f>
        <v>0</v>
      </c>
      <c r="H5324">
        <f>'CLZ Pr'!E5324</f>
        <v>0</v>
      </c>
      <c r="I5324">
        <f>'CLZ Pr'!U5324</f>
        <v>0</v>
      </c>
    </row>
    <row r="5325" spans="1:9">
      <c r="A5325" s="13" t="str">
        <f>IF('CLZ Pr'!C5325 = "", "", 'CLZ Pr'!C5325)</f>
        <v/>
      </c>
      <c r="B5325">
        <f>'CLZ Pr'!O5325</f>
        <v>0</v>
      </c>
      <c r="C5325" s="14">
        <f>'CLZ Pr'!H5325</f>
        <v>0</v>
      </c>
      <c r="D5325">
        <f>'CLZ Pr'!W5325</f>
        <v>0</v>
      </c>
      <c r="E5325">
        <f>'CLZ Pr'!B5325</f>
        <v>0</v>
      </c>
      <c r="F5325">
        <f>'CLZ Pr'!N5325</f>
        <v>0</v>
      </c>
      <c r="G5325">
        <f>'CLZ Pr'!X5325</f>
        <v>0</v>
      </c>
      <c r="H5325">
        <f>'CLZ Pr'!E5325</f>
        <v>0</v>
      </c>
      <c r="I5325">
        <f>'CLZ Pr'!U5325</f>
        <v>0</v>
      </c>
    </row>
    <row r="5326" spans="1:9">
      <c r="A5326" s="13" t="str">
        <f>IF('CLZ Pr'!C5326 = "", "", 'CLZ Pr'!C5326)</f>
        <v/>
      </c>
      <c r="B5326">
        <f>'CLZ Pr'!O5326</f>
        <v>0</v>
      </c>
      <c r="C5326" s="14">
        <f>'CLZ Pr'!H5326</f>
        <v>0</v>
      </c>
      <c r="D5326">
        <f>'CLZ Pr'!W5326</f>
        <v>0</v>
      </c>
      <c r="E5326">
        <f>'CLZ Pr'!B5326</f>
        <v>0</v>
      </c>
      <c r="F5326">
        <f>'CLZ Pr'!N5326</f>
        <v>0</v>
      </c>
      <c r="G5326">
        <f>'CLZ Pr'!X5326</f>
        <v>0</v>
      </c>
      <c r="H5326">
        <f>'CLZ Pr'!E5326</f>
        <v>0</v>
      </c>
      <c r="I5326">
        <f>'CLZ Pr'!U5326</f>
        <v>0</v>
      </c>
    </row>
    <row r="5327" spans="1:9">
      <c r="A5327" s="13" t="str">
        <f>IF('CLZ Pr'!C5327 = "", "", 'CLZ Pr'!C5327)</f>
        <v/>
      </c>
      <c r="B5327">
        <f>'CLZ Pr'!O5327</f>
        <v>0</v>
      </c>
      <c r="C5327" s="14">
        <f>'CLZ Pr'!H5327</f>
        <v>0</v>
      </c>
      <c r="D5327">
        <f>'CLZ Pr'!W5327</f>
        <v>0</v>
      </c>
      <c r="E5327">
        <f>'CLZ Pr'!B5327</f>
        <v>0</v>
      </c>
      <c r="F5327">
        <f>'CLZ Pr'!N5327</f>
        <v>0</v>
      </c>
      <c r="G5327">
        <f>'CLZ Pr'!X5327</f>
        <v>0</v>
      </c>
      <c r="H5327">
        <f>'CLZ Pr'!E5327</f>
        <v>0</v>
      </c>
      <c r="I5327">
        <f>'CLZ Pr'!U5327</f>
        <v>0</v>
      </c>
    </row>
    <row r="5328" spans="1:9">
      <c r="A5328" s="13" t="str">
        <f>IF('CLZ Pr'!C5328 = "", "", 'CLZ Pr'!C5328)</f>
        <v/>
      </c>
      <c r="B5328">
        <f>'CLZ Pr'!O5328</f>
        <v>0</v>
      </c>
      <c r="C5328" s="14">
        <f>'CLZ Pr'!H5328</f>
        <v>0</v>
      </c>
      <c r="D5328">
        <f>'CLZ Pr'!W5328</f>
        <v>0</v>
      </c>
      <c r="E5328">
        <f>'CLZ Pr'!B5328</f>
        <v>0</v>
      </c>
      <c r="F5328">
        <f>'CLZ Pr'!N5328</f>
        <v>0</v>
      </c>
      <c r="G5328">
        <f>'CLZ Pr'!X5328</f>
        <v>0</v>
      </c>
      <c r="H5328">
        <f>'CLZ Pr'!E5328</f>
        <v>0</v>
      </c>
      <c r="I5328">
        <f>'CLZ Pr'!U5328</f>
        <v>0</v>
      </c>
    </row>
    <row r="5329" spans="1:9">
      <c r="A5329" s="13" t="str">
        <f>IF('CLZ Pr'!C5329 = "", "", 'CLZ Pr'!C5329)</f>
        <v/>
      </c>
      <c r="B5329">
        <f>'CLZ Pr'!O5329</f>
        <v>0</v>
      </c>
      <c r="C5329" s="14">
        <f>'CLZ Pr'!H5329</f>
        <v>0</v>
      </c>
      <c r="D5329">
        <f>'CLZ Pr'!W5329</f>
        <v>0</v>
      </c>
      <c r="E5329">
        <f>'CLZ Pr'!B5329</f>
        <v>0</v>
      </c>
      <c r="F5329">
        <f>'CLZ Pr'!N5329</f>
        <v>0</v>
      </c>
      <c r="G5329">
        <f>'CLZ Pr'!X5329</f>
        <v>0</v>
      </c>
      <c r="H5329">
        <f>'CLZ Pr'!E5329</f>
        <v>0</v>
      </c>
      <c r="I5329">
        <f>'CLZ Pr'!U5329</f>
        <v>0</v>
      </c>
    </row>
    <row r="5330" spans="1:9">
      <c r="A5330" s="13" t="str">
        <f>IF('CLZ Pr'!C5330 = "", "", 'CLZ Pr'!C5330)</f>
        <v/>
      </c>
      <c r="B5330">
        <f>'CLZ Pr'!O5330</f>
        <v>0</v>
      </c>
      <c r="C5330" s="14">
        <f>'CLZ Pr'!H5330</f>
        <v>0</v>
      </c>
      <c r="D5330">
        <f>'CLZ Pr'!W5330</f>
        <v>0</v>
      </c>
      <c r="E5330">
        <f>'CLZ Pr'!B5330</f>
        <v>0</v>
      </c>
      <c r="F5330">
        <f>'CLZ Pr'!N5330</f>
        <v>0</v>
      </c>
      <c r="G5330">
        <f>'CLZ Pr'!X5330</f>
        <v>0</v>
      </c>
      <c r="H5330">
        <f>'CLZ Pr'!E5330</f>
        <v>0</v>
      </c>
      <c r="I5330">
        <f>'CLZ Pr'!U5330</f>
        <v>0</v>
      </c>
    </row>
    <row r="5331" spans="1:9">
      <c r="A5331" s="13" t="str">
        <f>IF('CLZ Pr'!C5331 = "", "", 'CLZ Pr'!C5331)</f>
        <v/>
      </c>
      <c r="B5331">
        <f>'CLZ Pr'!O5331</f>
        <v>0</v>
      </c>
      <c r="C5331" s="14">
        <f>'CLZ Pr'!H5331</f>
        <v>0</v>
      </c>
      <c r="D5331">
        <f>'CLZ Pr'!W5331</f>
        <v>0</v>
      </c>
      <c r="E5331">
        <f>'CLZ Pr'!B5331</f>
        <v>0</v>
      </c>
      <c r="F5331">
        <f>'CLZ Pr'!N5331</f>
        <v>0</v>
      </c>
      <c r="G5331">
        <f>'CLZ Pr'!X5331</f>
        <v>0</v>
      </c>
      <c r="H5331">
        <f>'CLZ Pr'!E5331</f>
        <v>0</v>
      </c>
      <c r="I5331">
        <f>'CLZ Pr'!U5331</f>
        <v>0</v>
      </c>
    </row>
    <row r="5332" spans="1:9">
      <c r="A5332" s="13" t="str">
        <f>IF('CLZ Pr'!C5332 = "", "", 'CLZ Pr'!C5332)</f>
        <v/>
      </c>
      <c r="B5332">
        <f>'CLZ Pr'!O5332</f>
        <v>0</v>
      </c>
      <c r="C5332" s="14">
        <f>'CLZ Pr'!H5332</f>
        <v>0</v>
      </c>
      <c r="D5332">
        <f>'CLZ Pr'!W5332</f>
        <v>0</v>
      </c>
      <c r="E5332">
        <f>'CLZ Pr'!B5332</f>
        <v>0</v>
      </c>
      <c r="F5332">
        <f>'CLZ Pr'!N5332</f>
        <v>0</v>
      </c>
      <c r="G5332">
        <f>'CLZ Pr'!X5332</f>
        <v>0</v>
      </c>
      <c r="H5332">
        <f>'CLZ Pr'!E5332</f>
        <v>0</v>
      </c>
      <c r="I5332">
        <f>'CLZ Pr'!U5332</f>
        <v>0</v>
      </c>
    </row>
    <row r="5333" spans="1:9">
      <c r="A5333" s="13" t="str">
        <f>IF('CLZ Pr'!C5333 = "", "", 'CLZ Pr'!C5333)</f>
        <v/>
      </c>
      <c r="B5333">
        <f>'CLZ Pr'!O5333</f>
        <v>0</v>
      </c>
      <c r="C5333" s="14">
        <f>'CLZ Pr'!H5333</f>
        <v>0</v>
      </c>
      <c r="D5333">
        <f>'CLZ Pr'!W5333</f>
        <v>0</v>
      </c>
      <c r="E5333">
        <f>'CLZ Pr'!B5333</f>
        <v>0</v>
      </c>
      <c r="F5333">
        <f>'CLZ Pr'!N5333</f>
        <v>0</v>
      </c>
      <c r="G5333">
        <f>'CLZ Pr'!X5333</f>
        <v>0</v>
      </c>
      <c r="H5333">
        <f>'CLZ Pr'!E5333</f>
        <v>0</v>
      </c>
      <c r="I5333">
        <f>'CLZ Pr'!U5333</f>
        <v>0</v>
      </c>
    </row>
    <row r="5334" spans="1:9">
      <c r="A5334" s="13" t="str">
        <f>IF('CLZ Pr'!C5334 = "", "", 'CLZ Pr'!C5334)</f>
        <v/>
      </c>
      <c r="B5334">
        <f>'CLZ Pr'!O5334</f>
        <v>0</v>
      </c>
      <c r="C5334" s="14">
        <f>'CLZ Pr'!H5334</f>
        <v>0</v>
      </c>
      <c r="D5334">
        <f>'CLZ Pr'!W5334</f>
        <v>0</v>
      </c>
      <c r="E5334">
        <f>'CLZ Pr'!B5334</f>
        <v>0</v>
      </c>
      <c r="F5334">
        <f>'CLZ Pr'!N5334</f>
        <v>0</v>
      </c>
      <c r="G5334">
        <f>'CLZ Pr'!X5334</f>
        <v>0</v>
      </c>
      <c r="H5334">
        <f>'CLZ Pr'!E5334</f>
        <v>0</v>
      </c>
      <c r="I5334">
        <f>'CLZ Pr'!U5334</f>
        <v>0</v>
      </c>
    </row>
    <row r="5335" spans="1:9">
      <c r="A5335" s="13" t="str">
        <f>IF('CLZ Pr'!C5335 = "", "", 'CLZ Pr'!C5335)</f>
        <v/>
      </c>
      <c r="B5335">
        <f>'CLZ Pr'!O5335</f>
        <v>0</v>
      </c>
      <c r="C5335" s="14">
        <f>'CLZ Pr'!H5335</f>
        <v>0</v>
      </c>
      <c r="D5335">
        <f>'CLZ Pr'!W5335</f>
        <v>0</v>
      </c>
      <c r="E5335">
        <f>'CLZ Pr'!B5335</f>
        <v>0</v>
      </c>
      <c r="F5335">
        <f>'CLZ Pr'!N5335</f>
        <v>0</v>
      </c>
      <c r="G5335">
        <f>'CLZ Pr'!X5335</f>
        <v>0</v>
      </c>
      <c r="H5335">
        <f>'CLZ Pr'!E5335</f>
        <v>0</v>
      </c>
      <c r="I5335">
        <f>'CLZ Pr'!U5335</f>
        <v>0</v>
      </c>
    </row>
    <row r="5336" spans="1:9">
      <c r="A5336" s="13" t="str">
        <f>IF('CLZ Pr'!C5336 = "", "", 'CLZ Pr'!C5336)</f>
        <v/>
      </c>
      <c r="B5336">
        <f>'CLZ Pr'!O5336</f>
        <v>0</v>
      </c>
      <c r="C5336" s="14">
        <f>'CLZ Pr'!H5336</f>
        <v>0</v>
      </c>
      <c r="D5336">
        <f>'CLZ Pr'!W5336</f>
        <v>0</v>
      </c>
      <c r="E5336">
        <f>'CLZ Pr'!B5336</f>
        <v>0</v>
      </c>
      <c r="F5336">
        <f>'CLZ Pr'!N5336</f>
        <v>0</v>
      </c>
      <c r="G5336">
        <f>'CLZ Pr'!X5336</f>
        <v>0</v>
      </c>
      <c r="H5336">
        <f>'CLZ Pr'!E5336</f>
        <v>0</v>
      </c>
      <c r="I5336">
        <f>'CLZ Pr'!U5336</f>
        <v>0</v>
      </c>
    </row>
    <row r="5337" spans="1:9">
      <c r="A5337" s="13" t="str">
        <f>IF('CLZ Pr'!C5337 = "", "", 'CLZ Pr'!C5337)</f>
        <v/>
      </c>
      <c r="B5337">
        <f>'CLZ Pr'!O5337</f>
        <v>0</v>
      </c>
      <c r="C5337" s="14">
        <f>'CLZ Pr'!H5337</f>
        <v>0</v>
      </c>
      <c r="D5337">
        <f>'CLZ Pr'!W5337</f>
        <v>0</v>
      </c>
      <c r="E5337">
        <f>'CLZ Pr'!B5337</f>
        <v>0</v>
      </c>
      <c r="F5337">
        <f>'CLZ Pr'!N5337</f>
        <v>0</v>
      </c>
      <c r="G5337">
        <f>'CLZ Pr'!X5337</f>
        <v>0</v>
      </c>
      <c r="H5337">
        <f>'CLZ Pr'!E5337</f>
        <v>0</v>
      </c>
      <c r="I5337">
        <f>'CLZ Pr'!U5337</f>
        <v>0</v>
      </c>
    </row>
    <row r="5338" spans="1:9">
      <c r="A5338" s="13" t="str">
        <f>IF('CLZ Pr'!C5338 = "", "", 'CLZ Pr'!C5338)</f>
        <v/>
      </c>
      <c r="B5338">
        <f>'CLZ Pr'!O5338</f>
        <v>0</v>
      </c>
      <c r="C5338" s="14">
        <f>'CLZ Pr'!H5338</f>
        <v>0</v>
      </c>
      <c r="D5338">
        <f>'CLZ Pr'!W5338</f>
        <v>0</v>
      </c>
      <c r="E5338">
        <f>'CLZ Pr'!B5338</f>
        <v>0</v>
      </c>
      <c r="F5338">
        <f>'CLZ Pr'!N5338</f>
        <v>0</v>
      </c>
      <c r="G5338">
        <f>'CLZ Pr'!X5338</f>
        <v>0</v>
      </c>
      <c r="H5338">
        <f>'CLZ Pr'!E5338</f>
        <v>0</v>
      </c>
      <c r="I5338">
        <f>'CLZ Pr'!U5338</f>
        <v>0</v>
      </c>
    </row>
    <row r="5339" spans="1:9">
      <c r="A5339" s="13" t="str">
        <f>IF('CLZ Pr'!C5339 = "", "", 'CLZ Pr'!C5339)</f>
        <v/>
      </c>
      <c r="B5339">
        <f>'CLZ Pr'!O5339</f>
        <v>0</v>
      </c>
      <c r="C5339" s="14">
        <f>'CLZ Pr'!H5339</f>
        <v>0</v>
      </c>
      <c r="D5339">
        <f>'CLZ Pr'!W5339</f>
        <v>0</v>
      </c>
      <c r="E5339">
        <f>'CLZ Pr'!B5339</f>
        <v>0</v>
      </c>
      <c r="F5339">
        <f>'CLZ Pr'!N5339</f>
        <v>0</v>
      </c>
      <c r="G5339">
        <f>'CLZ Pr'!X5339</f>
        <v>0</v>
      </c>
      <c r="H5339">
        <f>'CLZ Pr'!E5339</f>
        <v>0</v>
      </c>
      <c r="I5339">
        <f>'CLZ Pr'!U5339</f>
        <v>0</v>
      </c>
    </row>
    <row r="5340" spans="1:9">
      <c r="A5340" s="13" t="str">
        <f>IF('CLZ Pr'!C5340 = "", "", 'CLZ Pr'!C5340)</f>
        <v/>
      </c>
      <c r="B5340">
        <f>'CLZ Pr'!O5340</f>
        <v>0</v>
      </c>
      <c r="C5340" s="14">
        <f>'CLZ Pr'!H5340</f>
        <v>0</v>
      </c>
      <c r="D5340">
        <f>'CLZ Pr'!W5340</f>
        <v>0</v>
      </c>
      <c r="E5340">
        <f>'CLZ Pr'!B5340</f>
        <v>0</v>
      </c>
      <c r="F5340">
        <f>'CLZ Pr'!N5340</f>
        <v>0</v>
      </c>
      <c r="G5340">
        <f>'CLZ Pr'!X5340</f>
        <v>0</v>
      </c>
      <c r="H5340">
        <f>'CLZ Pr'!E5340</f>
        <v>0</v>
      </c>
      <c r="I5340">
        <f>'CLZ Pr'!U5340</f>
        <v>0</v>
      </c>
    </row>
    <row r="5341" spans="1:9">
      <c r="A5341" s="13" t="str">
        <f>IF('CLZ Pr'!C5341 = "", "", 'CLZ Pr'!C5341)</f>
        <v/>
      </c>
      <c r="B5341">
        <f>'CLZ Pr'!O5341</f>
        <v>0</v>
      </c>
      <c r="C5341" s="14">
        <f>'CLZ Pr'!H5341</f>
        <v>0</v>
      </c>
      <c r="D5341">
        <f>'CLZ Pr'!W5341</f>
        <v>0</v>
      </c>
      <c r="E5341">
        <f>'CLZ Pr'!B5341</f>
        <v>0</v>
      </c>
      <c r="F5341">
        <f>'CLZ Pr'!N5341</f>
        <v>0</v>
      </c>
      <c r="G5341">
        <f>'CLZ Pr'!X5341</f>
        <v>0</v>
      </c>
      <c r="H5341">
        <f>'CLZ Pr'!E5341</f>
        <v>0</v>
      </c>
      <c r="I5341">
        <f>'CLZ Pr'!U5341</f>
        <v>0</v>
      </c>
    </row>
    <row r="5342" spans="1:9">
      <c r="A5342" s="13" t="str">
        <f>IF('CLZ Pr'!C5342 = "", "", 'CLZ Pr'!C5342)</f>
        <v/>
      </c>
      <c r="B5342">
        <f>'CLZ Pr'!O5342</f>
        <v>0</v>
      </c>
      <c r="C5342" s="14">
        <f>'CLZ Pr'!H5342</f>
        <v>0</v>
      </c>
      <c r="D5342">
        <f>'CLZ Pr'!W5342</f>
        <v>0</v>
      </c>
      <c r="E5342">
        <f>'CLZ Pr'!B5342</f>
        <v>0</v>
      </c>
      <c r="F5342">
        <f>'CLZ Pr'!N5342</f>
        <v>0</v>
      </c>
      <c r="G5342">
        <f>'CLZ Pr'!X5342</f>
        <v>0</v>
      </c>
      <c r="H5342">
        <f>'CLZ Pr'!E5342</f>
        <v>0</v>
      </c>
      <c r="I5342">
        <f>'CLZ Pr'!U5342</f>
        <v>0</v>
      </c>
    </row>
    <row r="5343" spans="1:9">
      <c r="A5343" s="13" t="str">
        <f>IF('CLZ Pr'!C5343 = "", "", 'CLZ Pr'!C5343)</f>
        <v/>
      </c>
      <c r="B5343">
        <f>'CLZ Pr'!O5343</f>
        <v>0</v>
      </c>
      <c r="C5343" s="14">
        <f>'CLZ Pr'!H5343</f>
        <v>0</v>
      </c>
      <c r="D5343">
        <f>'CLZ Pr'!W5343</f>
        <v>0</v>
      </c>
      <c r="E5343">
        <f>'CLZ Pr'!B5343</f>
        <v>0</v>
      </c>
      <c r="F5343">
        <f>'CLZ Pr'!N5343</f>
        <v>0</v>
      </c>
      <c r="G5343">
        <f>'CLZ Pr'!X5343</f>
        <v>0</v>
      </c>
      <c r="H5343">
        <f>'CLZ Pr'!E5343</f>
        <v>0</v>
      </c>
      <c r="I5343">
        <f>'CLZ Pr'!U5343</f>
        <v>0</v>
      </c>
    </row>
    <row r="5344" spans="1:9">
      <c r="A5344" s="13" t="str">
        <f>IF('CLZ Pr'!C5344 = "", "", 'CLZ Pr'!C5344)</f>
        <v/>
      </c>
      <c r="B5344">
        <f>'CLZ Pr'!O5344</f>
        <v>0</v>
      </c>
      <c r="C5344" s="14">
        <f>'CLZ Pr'!H5344</f>
        <v>0</v>
      </c>
      <c r="D5344">
        <f>'CLZ Pr'!W5344</f>
        <v>0</v>
      </c>
      <c r="E5344">
        <f>'CLZ Pr'!B5344</f>
        <v>0</v>
      </c>
      <c r="F5344">
        <f>'CLZ Pr'!N5344</f>
        <v>0</v>
      </c>
      <c r="G5344">
        <f>'CLZ Pr'!X5344</f>
        <v>0</v>
      </c>
      <c r="H5344">
        <f>'CLZ Pr'!E5344</f>
        <v>0</v>
      </c>
      <c r="I5344">
        <f>'CLZ Pr'!U5344</f>
        <v>0</v>
      </c>
    </row>
    <row r="5345" spans="1:9">
      <c r="A5345" s="13" t="str">
        <f>IF('CLZ Pr'!C5345 = "", "", 'CLZ Pr'!C5345)</f>
        <v/>
      </c>
      <c r="B5345">
        <f>'CLZ Pr'!O5345</f>
        <v>0</v>
      </c>
      <c r="C5345" s="14">
        <f>'CLZ Pr'!H5345</f>
        <v>0</v>
      </c>
      <c r="D5345">
        <f>'CLZ Pr'!W5345</f>
        <v>0</v>
      </c>
      <c r="E5345">
        <f>'CLZ Pr'!B5345</f>
        <v>0</v>
      </c>
      <c r="F5345">
        <f>'CLZ Pr'!N5345</f>
        <v>0</v>
      </c>
      <c r="G5345">
        <f>'CLZ Pr'!X5345</f>
        <v>0</v>
      </c>
      <c r="H5345">
        <f>'CLZ Pr'!E5345</f>
        <v>0</v>
      </c>
      <c r="I5345">
        <f>'CLZ Pr'!U5345</f>
        <v>0</v>
      </c>
    </row>
    <row r="5346" spans="1:9">
      <c r="A5346" s="13" t="str">
        <f>IF('CLZ Pr'!C5346 = "", "", 'CLZ Pr'!C5346)</f>
        <v/>
      </c>
      <c r="B5346">
        <f>'CLZ Pr'!O5346</f>
        <v>0</v>
      </c>
      <c r="C5346" s="14">
        <f>'CLZ Pr'!H5346</f>
        <v>0</v>
      </c>
      <c r="D5346">
        <f>'CLZ Pr'!W5346</f>
        <v>0</v>
      </c>
      <c r="E5346">
        <f>'CLZ Pr'!B5346</f>
        <v>0</v>
      </c>
      <c r="F5346">
        <f>'CLZ Pr'!N5346</f>
        <v>0</v>
      </c>
      <c r="G5346">
        <f>'CLZ Pr'!X5346</f>
        <v>0</v>
      </c>
      <c r="H5346">
        <f>'CLZ Pr'!E5346</f>
        <v>0</v>
      </c>
      <c r="I5346">
        <f>'CLZ Pr'!U5346</f>
        <v>0</v>
      </c>
    </row>
    <row r="5347" spans="1:9">
      <c r="A5347" s="13" t="str">
        <f>IF('CLZ Pr'!C5347 = "", "", 'CLZ Pr'!C5347)</f>
        <v/>
      </c>
      <c r="B5347">
        <f>'CLZ Pr'!O5347</f>
        <v>0</v>
      </c>
      <c r="C5347" s="14">
        <f>'CLZ Pr'!H5347</f>
        <v>0</v>
      </c>
      <c r="D5347">
        <f>'CLZ Pr'!W5347</f>
        <v>0</v>
      </c>
      <c r="E5347">
        <f>'CLZ Pr'!B5347</f>
        <v>0</v>
      </c>
      <c r="F5347">
        <f>'CLZ Pr'!N5347</f>
        <v>0</v>
      </c>
      <c r="G5347">
        <f>'CLZ Pr'!X5347</f>
        <v>0</v>
      </c>
      <c r="H5347">
        <f>'CLZ Pr'!E5347</f>
        <v>0</v>
      </c>
      <c r="I5347">
        <f>'CLZ Pr'!U5347</f>
        <v>0</v>
      </c>
    </row>
    <row r="5348" spans="1:9">
      <c r="A5348" s="13" t="str">
        <f>IF('CLZ Pr'!C5348 = "", "", 'CLZ Pr'!C5348)</f>
        <v/>
      </c>
      <c r="B5348">
        <f>'CLZ Pr'!O5348</f>
        <v>0</v>
      </c>
      <c r="C5348" s="14">
        <f>'CLZ Pr'!H5348</f>
        <v>0</v>
      </c>
      <c r="D5348">
        <f>'CLZ Pr'!W5348</f>
        <v>0</v>
      </c>
      <c r="E5348">
        <f>'CLZ Pr'!B5348</f>
        <v>0</v>
      </c>
      <c r="F5348">
        <f>'CLZ Pr'!N5348</f>
        <v>0</v>
      </c>
      <c r="G5348">
        <f>'CLZ Pr'!X5348</f>
        <v>0</v>
      </c>
      <c r="H5348">
        <f>'CLZ Pr'!E5348</f>
        <v>0</v>
      </c>
      <c r="I5348">
        <f>'CLZ Pr'!U5348</f>
        <v>0</v>
      </c>
    </row>
    <row r="5349" spans="1:9">
      <c r="A5349" s="13" t="str">
        <f>IF('CLZ Pr'!C5349 = "", "", 'CLZ Pr'!C5349)</f>
        <v/>
      </c>
      <c r="B5349">
        <f>'CLZ Pr'!O5349</f>
        <v>0</v>
      </c>
      <c r="C5349" s="14">
        <f>'CLZ Pr'!H5349</f>
        <v>0</v>
      </c>
      <c r="D5349">
        <f>'CLZ Pr'!W5349</f>
        <v>0</v>
      </c>
      <c r="E5349">
        <f>'CLZ Pr'!B5349</f>
        <v>0</v>
      </c>
      <c r="F5349">
        <f>'CLZ Pr'!N5349</f>
        <v>0</v>
      </c>
      <c r="G5349">
        <f>'CLZ Pr'!X5349</f>
        <v>0</v>
      </c>
      <c r="H5349">
        <f>'CLZ Pr'!E5349</f>
        <v>0</v>
      </c>
      <c r="I5349">
        <f>'CLZ Pr'!U5349</f>
        <v>0</v>
      </c>
    </row>
    <row r="5350" spans="1:9">
      <c r="A5350" s="13" t="str">
        <f>IF('CLZ Pr'!C5350 = "", "", 'CLZ Pr'!C5350)</f>
        <v/>
      </c>
      <c r="B5350">
        <f>'CLZ Pr'!O5350</f>
        <v>0</v>
      </c>
      <c r="C5350" s="14">
        <f>'CLZ Pr'!H5350</f>
        <v>0</v>
      </c>
      <c r="D5350">
        <f>'CLZ Pr'!W5350</f>
        <v>0</v>
      </c>
      <c r="E5350">
        <f>'CLZ Pr'!B5350</f>
        <v>0</v>
      </c>
      <c r="F5350">
        <f>'CLZ Pr'!N5350</f>
        <v>0</v>
      </c>
      <c r="G5350">
        <f>'CLZ Pr'!X5350</f>
        <v>0</v>
      </c>
      <c r="H5350">
        <f>'CLZ Pr'!E5350</f>
        <v>0</v>
      </c>
      <c r="I5350">
        <f>'CLZ Pr'!U5350</f>
        <v>0</v>
      </c>
    </row>
    <row r="5351" spans="1:9">
      <c r="A5351" s="13" t="str">
        <f>IF('CLZ Pr'!C5351 = "", "", 'CLZ Pr'!C5351)</f>
        <v/>
      </c>
      <c r="B5351">
        <f>'CLZ Pr'!O5351</f>
        <v>0</v>
      </c>
      <c r="C5351" s="14">
        <f>'CLZ Pr'!H5351</f>
        <v>0</v>
      </c>
      <c r="D5351">
        <f>'CLZ Pr'!W5351</f>
        <v>0</v>
      </c>
      <c r="E5351">
        <f>'CLZ Pr'!B5351</f>
        <v>0</v>
      </c>
      <c r="F5351">
        <f>'CLZ Pr'!N5351</f>
        <v>0</v>
      </c>
      <c r="G5351">
        <f>'CLZ Pr'!X5351</f>
        <v>0</v>
      </c>
      <c r="H5351">
        <f>'CLZ Pr'!E5351</f>
        <v>0</v>
      </c>
      <c r="I5351">
        <f>'CLZ Pr'!U5351</f>
        <v>0</v>
      </c>
    </row>
    <row r="5352" spans="1:9">
      <c r="A5352" s="13" t="str">
        <f>IF('CLZ Pr'!C5352 = "", "", 'CLZ Pr'!C5352)</f>
        <v/>
      </c>
      <c r="B5352">
        <f>'CLZ Pr'!O5352</f>
        <v>0</v>
      </c>
      <c r="C5352" s="14">
        <f>'CLZ Pr'!H5352</f>
        <v>0</v>
      </c>
      <c r="D5352">
        <f>'CLZ Pr'!W5352</f>
        <v>0</v>
      </c>
      <c r="E5352">
        <f>'CLZ Pr'!B5352</f>
        <v>0</v>
      </c>
      <c r="F5352">
        <f>'CLZ Pr'!N5352</f>
        <v>0</v>
      </c>
      <c r="G5352">
        <f>'CLZ Pr'!X5352</f>
        <v>0</v>
      </c>
      <c r="H5352">
        <f>'CLZ Pr'!E5352</f>
        <v>0</v>
      </c>
      <c r="I5352">
        <f>'CLZ Pr'!U5352</f>
        <v>0</v>
      </c>
    </row>
    <row r="5353" spans="1:9">
      <c r="A5353" s="13" t="str">
        <f>IF('CLZ Pr'!C5353 = "", "", 'CLZ Pr'!C5353)</f>
        <v/>
      </c>
      <c r="B5353">
        <f>'CLZ Pr'!O5353</f>
        <v>0</v>
      </c>
      <c r="C5353" s="14">
        <f>'CLZ Pr'!H5353</f>
        <v>0</v>
      </c>
      <c r="D5353">
        <f>'CLZ Pr'!W5353</f>
        <v>0</v>
      </c>
      <c r="E5353">
        <f>'CLZ Pr'!B5353</f>
        <v>0</v>
      </c>
      <c r="F5353">
        <f>'CLZ Pr'!N5353</f>
        <v>0</v>
      </c>
      <c r="G5353">
        <f>'CLZ Pr'!X5353</f>
        <v>0</v>
      </c>
      <c r="H5353">
        <f>'CLZ Pr'!E5353</f>
        <v>0</v>
      </c>
      <c r="I5353">
        <f>'CLZ Pr'!U5353</f>
        <v>0</v>
      </c>
    </row>
    <row r="5354" spans="1:9">
      <c r="A5354" s="13" t="str">
        <f>IF('CLZ Pr'!C5354 = "", "", 'CLZ Pr'!C5354)</f>
        <v/>
      </c>
      <c r="B5354">
        <f>'CLZ Pr'!O5354</f>
        <v>0</v>
      </c>
      <c r="C5354" s="14">
        <f>'CLZ Pr'!H5354</f>
        <v>0</v>
      </c>
      <c r="D5354">
        <f>'CLZ Pr'!W5354</f>
        <v>0</v>
      </c>
      <c r="E5354">
        <f>'CLZ Pr'!B5354</f>
        <v>0</v>
      </c>
      <c r="F5354">
        <f>'CLZ Pr'!N5354</f>
        <v>0</v>
      </c>
      <c r="G5354">
        <f>'CLZ Pr'!X5354</f>
        <v>0</v>
      </c>
      <c r="H5354">
        <f>'CLZ Pr'!E5354</f>
        <v>0</v>
      </c>
      <c r="I5354">
        <f>'CLZ Pr'!U5354</f>
        <v>0</v>
      </c>
    </row>
    <row r="5355" spans="1:9">
      <c r="A5355" s="13" t="str">
        <f>IF('CLZ Pr'!C5355 = "", "", 'CLZ Pr'!C5355)</f>
        <v/>
      </c>
      <c r="B5355">
        <f>'CLZ Pr'!O5355</f>
        <v>0</v>
      </c>
      <c r="C5355" s="14">
        <f>'CLZ Pr'!H5355</f>
        <v>0</v>
      </c>
      <c r="D5355">
        <f>'CLZ Pr'!W5355</f>
        <v>0</v>
      </c>
      <c r="E5355">
        <f>'CLZ Pr'!B5355</f>
        <v>0</v>
      </c>
      <c r="F5355">
        <f>'CLZ Pr'!N5355</f>
        <v>0</v>
      </c>
      <c r="G5355">
        <f>'CLZ Pr'!X5355</f>
        <v>0</v>
      </c>
      <c r="H5355">
        <f>'CLZ Pr'!E5355</f>
        <v>0</v>
      </c>
      <c r="I5355">
        <f>'CLZ Pr'!U5355</f>
        <v>0</v>
      </c>
    </row>
    <row r="5356" spans="1:9">
      <c r="A5356" s="13" t="str">
        <f>IF('CLZ Pr'!C5356 = "", "", 'CLZ Pr'!C5356)</f>
        <v/>
      </c>
      <c r="B5356">
        <f>'CLZ Pr'!O5356</f>
        <v>0</v>
      </c>
      <c r="C5356" s="14">
        <f>'CLZ Pr'!H5356</f>
        <v>0</v>
      </c>
      <c r="D5356">
        <f>'CLZ Pr'!W5356</f>
        <v>0</v>
      </c>
      <c r="E5356">
        <f>'CLZ Pr'!B5356</f>
        <v>0</v>
      </c>
      <c r="F5356">
        <f>'CLZ Pr'!N5356</f>
        <v>0</v>
      </c>
      <c r="G5356">
        <f>'CLZ Pr'!X5356</f>
        <v>0</v>
      </c>
      <c r="H5356">
        <f>'CLZ Pr'!E5356</f>
        <v>0</v>
      </c>
      <c r="I5356">
        <f>'CLZ Pr'!U5356</f>
        <v>0</v>
      </c>
    </row>
    <row r="5357" spans="1:9">
      <c r="A5357" s="13" t="str">
        <f>IF('CLZ Pr'!C5357 = "", "", 'CLZ Pr'!C5357)</f>
        <v/>
      </c>
      <c r="B5357">
        <f>'CLZ Pr'!O5357</f>
        <v>0</v>
      </c>
      <c r="C5357" s="14">
        <f>'CLZ Pr'!H5357</f>
        <v>0</v>
      </c>
      <c r="D5357">
        <f>'CLZ Pr'!W5357</f>
        <v>0</v>
      </c>
      <c r="E5357">
        <f>'CLZ Pr'!B5357</f>
        <v>0</v>
      </c>
      <c r="F5357">
        <f>'CLZ Pr'!N5357</f>
        <v>0</v>
      </c>
      <c r="G5357">
        <f>'CLZ Pr'!X5357</f>
        <v>0</v>
      </c>
      <c r="H5357">
        <f>'CLZ Pr'!E5357</f>
        <v>0</v>
      </c>
      <c r="I5357">
        <f>'CLZ Pr'!U5357</f>
        <v>0</v>
      </c>
    </row>
    <row r="5358" spans="1:9">
      <c r="A5358" s="13" t="str">
        <f>IF('CLZ Pr'!C5358 = "", "", 'CLZ Pr'!C5358)</f>
        <v/>
      </c>
      <c r="B5358">
        <f>'CLZ Pr'!O5358</f>
        <v>0</v>
      </c>
      <c r="C5358" s="14">
        <f>'CLZ Pr'!H5358</f>
        <v>0</v>
      </c>
      <c r="D5358">
        <f>'CLZ Pr'!W5358</f>
        <v>0</v>
      </c>
      <c r="E5358">
        <f>'CLZ Pr'!B5358</f>
        <v>0</v>
      </c>
      <c r="F5358">
        <f>'CLZ Pr'!N5358</f>
        <v>0</v>
      </c>
      <c r="G5358">
        <f>'CLZ Pr'!X5358</f>
        <v>0</v>
      </c>
      <c r="H5358">
        <f>'CLZ Pr'!E5358</f>
        <v>0</v>
      </c>
      <c r="I5358">
        <f>'CLZ Pr'!U5358</f>
        <v>0</v>
      </c>
    </row>
    <row r="5359" spans="1:9">
      <c r="A5359" s="13" t="str">
        <f>IF('CLZ Pr'!C5359 = "", "", 'CLZ Pr'!C5359)</f>
        <v/>
      </c>
      <c r="B5359">
        <f>'CLZ Pr'!O5359</f>
        <v>0</v>
      </c>
      <c r="C5359" s="14">
        <f>'CLZ Pr'!H5359</f>
        <v>0</v>
      </c>
      <c r="D5359">
        <f>'CLZ Pr'!W5359</f>
        <v>0</v>
      </c>
      <c r="E5359">
        <f>'CLZ Pr'!B5359</f>
        <v>0</v>
      </c>
      <c r="F5359">
        <f>'CLZ Pr'!N5359</f>
        <v>0</v>
      </c>
      <c r="G5359">
        <f>'CLZ Pr'!X5359</f>
        <v>0</v>
      </c>
      <c r="H5359">
        <f>'CLZ Pr'!E5359</f>
        <v>0</v>
      </c>
      <c r="I5359">
        <f>'CLZ Pr'!U5359</f>
        <v>0</v>
      </c>
    </row>
    <row r="5360" spans="1:9">
      <c r="A5360" s="13" t="str">
        <f>IF('CLZ Pr'!C5360 = "", "", 'CLZ Pr'!C5360)</f>
        <v/>
      </c>
      <c r="B5360">
        <f>'CLZ Pr'!O5360</f>
        <v>0</v>
      </c>
      <c r="C5360" s="14">
        <f>'CLZ Pr'!H5360</f>
        <v>0</v>
      </c>
      <c r="D5360">
        <f>'CLZ Pr'!W5360</f>
        <v>0</v>
      </c>
      <c r="E5360">
        <f>'CLZ Pr'!B5360</f>
        <v>0</v>
      </c>
      <c r="F5360">
        <f>'CLZ Pr'!N5360</f>
        <v>0</v>
      </c>
      <c r="G5360">
        <f>'CLZ Pr'!X5360</f>
        <v>0</v>
      </c>
      <c r="H5360">
        <f>'CLZ Pr'!E5360</f>
        <v>0</v>
      </c>
      <c r="I5360">
        <f>'CLZ Pr'!U5360</f>
        <v>0</v>
      </c>
    </row>
    <row r="5361" spans="1:9">
      <c r="A5361" s="13" t="str">
        <f>IF('CLZ Pr'!C5361 = "", "", 'CLZ Pr'!C5361)</f>
        <v/>
      </c>
      <c r="B5361">
        <f>'CLZ Pr'!O5361</f>
        <v>0</v>
      </c>
      <c r="C5361" s="14">
        <f>'CLZ Pr'!H5361</f>
        <v>0</v>
      </c>
      <c r="D5361">
        <f>'CLZ Pr'!W5361</f>
        <v>0</v>
      </c>
      <c r="E5361">
        <f>'CLZ Pr'!B5361</f>
        <v>0</v>
      </c>
      <c r="F5361">
        <f>'CLZ Pr'!N5361</f>
        <v>0</v>
      </c>
      <c r="G5361">
        <f>'CLZ Pr'!X5361</f>
        <v>0</v>
      </c>
      <c r="H5361">
        <f>'CLZ Pr'!E5361</f>
        <v>0</v>
      </c>
      <c r="I5361">
        <f>'CLZ Pr'!U5361</f>
        <v>0</v>
      </c>
    </row>
    <row r="5362" spans="1:9">
      <c r="A5362" s="13" t="str">
        <f>IF('CLZ Pr'!C5362 = "", "", 'CLZ Pr'!C5362)</f>
        <v/>
      </c>
      <c r="B5362">
        <f>'CLZ Pr'!O5362</f>
        <v>0</v>
      </c>
      <c r="C5362" s="14">
        <f>'CLZ Pr'!H5362</f>
        <v>0</v>
      </c>
      <c r="D5362">
        <f>'CLZ Pr'!W5362</f>
        <v>0</v>
      </c>
      <c r="E5362">
        <f>'CLZ Pr'!B5362</f>
        <v>0</v>
      </c>
      <c r="F5362">
        <f>'CLZ Pr'!N5362</f>
        <v>0</v>
      </c>
      <c r="G5362">
        <f>'CLZ Pr'!X5362</f>
        <v>0</v>
      </c>
      <c r="H5362">
        <f>'CLZ Pr'!E5362</f>
        <v>0</v>
      </c>
      <c r="I5362">
        <f>'CLZ Pr'!U5362</f>
        <v>0</v>
      </c>
    </row>
    <row r="5363" spans="1:9">
      <c r="A5363" s="13" t="str">
        <f>IF('CLZ Pr'!C5363 = "", "", 'CLZ Pr'!C5363)</f>
        <v/>
      </c>
      <c r="B5363">
        <f>'CLZ Pr'!O5363</f>
        <v>0</v>
      </c>
      <c r="C5363" s="14">
        <f>'CLZ Pr'!H5363</f>
        <v>0</v>
      </c>
      <c r="D5363">
        <f>'CLZ Pr'!W5363</f>
        <v>0</v>
      </c>
      <c r="E5363">
        <f>'CLZ Pr'!B5363</f>
        <v>0</v>
      </c>
      <c r="F5363">
        <f>'CLZ Pr'!N5363</f>
        <v>0</v>
      </c>
      <c r="G5363">
        <f>'CLZ Pr'!X5363</f>
        <v>0</v>
      </c>
      <c r="H5363">
        <f>'CLZ Pr'!E5363</f>
        <v>0</v>
      </c>
      <c r="I5363">
        <f>'CLZ Pr'!U5363</f>
        <v>0</v>
      </c>
    </row>
    <row r="5364" spans="1:9">
      <c r="A5364" s="13" t="str">
        <f>IF('CLZ Pr'!C5364 = "", "", 'CLZ Pr'!C5364)</f>
        <v/>
      </c>
      <c r="B5364">
        <f>'CLZ Pr'!O5364</f>
        <v>0</v>
      </c>
      <c r="C5364" s="14">
        <f>'CLZ Pr'!H5364</f>
        <v>0</v>
      </c>
      <c r="D5364">
        <f>'CLZ Pr'!W5364</f>
        <v>0</v>
      </c>
      <c r="E5364">
        <f>'CLZ Pr'!B5364</f>
        <v>0</v>
      </c>
      <c r="F5364">
        <f>'CLZ Pr'!N5364</f>
        <v>0</v>
      </c>
      <c r="G5364">
        <f>'CLZ Pr'!X5364</f>
        <v>0</v>
      </c>
      <c r="H5364">
        <f>'CLZ Pr'!E5364</f>
        <v>0</v>
      </c>
      <c r="I5364">
        <f>'CLZ Pr'!U5364</f>
        <v>0</v>
      </c>
    </row>
    <row r="5365" spans="1:9">
      <c r="A5365" s="13" t="str">
        <f>IF('CLZ Pr'!C5365 = "", "", 'CLZ Pr'!C5365)</f>
        <v/>
      </c>
      <c r="B5365">
        <f>'CLZ Pr'!O5365</f>
        <v>0</v>
      </c>
      <c r="C5365" s="14">
        <f>'CLZ Pr'!H5365</f>
        <v>0</v>
      </c>
      <c r="D5365">
        <f>'CLZ Pr'!W5365</f>
        <v>0</v>
      </c>
      <c r="E5365">
        <f>'CLZ Pr'!B5365</f>
        <v>0</v>
      </c>
      <c r="F5365">
        <f>'CLZ Pr'!N5365</f>
        <v>0</v>
      </c>
      <c r="G5365">
        <f>'CLZ Pr'!X5365</f>
        <v>0</v>
      </c>
      <c r="H5365">
        <f>'CLZ Pr'!E5365</f>
        <v>0</v>
      </c>
      <c r="I5365">
        <f>'CLZ Pr'!U5365</f>
        <v>0</v>
      </c>
    </row>
    <row r="5366" spans="1:9">
      <c r="A5366" s="13" t="str">
        <f>IF('CLZ Pr'!C5366 = "", "", 'CLZ Pr'!C5366)</f>
        <v/>
      </c>
      <c r="B5366">
        <f>'CLZ Pr'!O5366</f>
        <v>0</v>
      </c>
      <c r="C5366" s="14">
        <f>'CLZ Pr'!H5366</f>
        <v>0</v>
      </c>
      <c r="D5366">
        <f>'CLZ Pr'!W5366</f>
        <v>0</v>
      </c>
      <c r="E5366">
        <f>'CLZ Pr'!B5366</f>
        <v>0</v>
      </c>
      <c r="F5366">
        <f>'CLZ Pr'!N5366</f>
        <v>0</v>
      </c>
      <c r="G5366">
        <f>'CLZ Pr'!X5366</f>
        <v>0</v>
      </c>
      <c r="H5366">
        <f>'CLZ Pr'!E5366</f>
        <v>0</v>
      </c>
      <c r="I5366">
        <f>'CLZ Pr'!U5366</f>
        <v>0</v>
      </c>
    </row>
    <row r="5367" spans="1:9">
      <c r="A5367" s="13" t="str">
        <f>IF('CLZ Pr'!C5367 = "", "", 'CLZ Pr'!C5367)</f>
        <v/>
      </c>
      <c r="B5367">
        <f>'CLZ Pr'!O5367</f>
        <v>0</v>
      </c>
      <c r="C5367" s="14">
        <f>'CLZ Pr'!H5367</f>
        <v>0</v>
      </c>
      <c r="D5367">
        <f>'CLZ Pr'!W5367</f>
        <v>0</v>
      </c>
      <c r="E5367">
        <f>'CLZ Pr'!B5367</f>
        <v>0</v>
      </c>
      <c r="F5367">
        <f>'CLZ Pr'!N5367</f>
        <v>0</v>
      </c>
      <c r="G5367">
        <f>'CLZ Pr'!X5367</f>
        <v>0</v>
      </c>
      <c r="H5367">
        <f>'CLZ Pr'!E5367</f>
        <v>0</v>
      </c>
      <c r="I5367">
        <f>'CLZ Pr'!U5367</f>
        <v>0</v>
      </c>
    </row>
    <row r="5368" spans="1:9">
      <c r="A5368" s="13" t="str">
        <f>IF('CLZ Pr'!C5368 = "", "", 'CLZ Pr'!C5368)</f>
        <v/>
      </c>
      <c r="B5368">
        <f>'CLZ Pr'!O5368</f>
        <v>0</v>
      </c>
      <c r="C5368" s="14">
        <f>'CLZ Pr'!H5368</f>
        <v>0</v>
      </c>
      <c r="D5368">
        <f>'CLZ Pr'!W5368</f>
        <v>0</v>
      </c>
      <c r="E5368">
        <f>'CLZ Pr'!B5368</f>
        <v>0</v>
      </c>
      <c r="F5368">
        <f>'CLZ Pr'!N5368</f>
        <v>0</v>
      </c>
      <c r="G5368">
        <f>'CLZ Pr'!X5368</f>
        <v>0</v>
      </c>
      <c r="H5368">
        <f>'CLZ Pr'!E5368</f>
        <v>0</v>
      </c>
      <c r="I5368">
        <f>'CLZ Pr'!U5368</f>
        <v>0</v>
      </c>
    </row>
    <row r="5369" spans="1:9">
      <c r="A5369" s="13" t="str">
        <f>IF('CLZ Pr'!C5369 = "", "", 'CLZ Pr'!C5369)</f>
        <v/>
      </c>
      <c r="B5369">
        <f>'CLZ Pr'!O5369</f>
        <v>0</v>
      </c>
      <c r="C5369" s="14">
        <f>'CLZ Pr'!H5369</f>
        <v>0</v>
      </c>
      <c r="D5369">
        <f>'CLZ Pr'!W5369</f>
        <v>0</v>
      </c>
      <c r="E5369">
        <f>'CLZ Pr'!B5369</f>
        <v>0</v>
      </c>
      <c r="F5369">
        <f>'CLZ Pr'!N5369</f>
        <v>0</v>
      </c>
      <c r="G5369">
        <f>'CLZ Pr'!X5369</f>
        <v>0</v>
      </c>
      <c r="H5369">
        <f>'CLZ Pr'!E5369</f>
        <v>0</v>
      </c>
      <c r="I5369">
        <f>'CLZ Pr'!U5369</f>
        <v>0</v>
      </c>
    </row>
    <row r="5370" spans="1:9">
      <c r="A5370" s="13" t="str">
        <f>IF('CLZ Pr'!C5370 = "", "", 'CLZ Pr'!C5370)</f>
        <v/>
      </c>
      <c r="B5370">
        <f>'CLZ Pr'!O5370</f>
        <v>0</v>
      </c>
      <c r="C5370" s="14">
        <f>'CLZ Pr'!H5370</f>
        <v>0</v>
      </c>
      <c r="D5370">
        <f>'CLZ Pr'!W5370</f>
        <v>0</v>
      </c>
      <c r="E5370">
        <f>'CLZ Pr'!B5370</f>
        <v>0</v>
      </c>
      <c r="F5370">
        <f>'CLZ Pr'!N5370</f>
        <v>0</v>
      </c>
      <c r="G5370">
        <f>'CLZ Pr'!X5370</f>
        <v>0</v>
      </c>
      <c r="H5370">
        <f>'CLZ Pr'!E5370</f>
        <v>0</v>
      </c>
      <c r="I5370">
        <f>'CLZ Pr'!U5370</f>
        <v>0</v>
      </c>
    </row>
    <row r="5371" spans="1:9">
      <c r="A5371" s="13" t="str">
        <f>IF('CLZ Pr'!C5371 = "", "", 'CLZ Pr'!C5371)</f>
        <v/>
      </c>
      <c r="B5371">
        <f>'CLZ Pr'!O5371</f>
        <v>0</v>
      </c>
      <c r="C5371" s="14">
        <f>'CLZ Pr'!H5371</f>
        <v>0</v>
      </c>
      <c r="D5371">
        <f>'CLZ Pr'!W5371</f>
        <v>0</v>
      </c>
      <c r="E5371">
        <f>'CLZ Pr'!B5371</f>
        <v>0</v>
      </c>
      <c r="F5371">
        <f>'CLZ Pr'!N5371</f>
        <v>0</v>
      </c>
      <c r="G5371">
        <f>'CLZ Pr'!X5371</f>
        <v>0</v>
      </c>
      <c r="H5371">
        <f>'CLZ Pr'!E5371</f>
        <v>0</v>
      </c>
      <c r="I5371">
        <f>'CLZ Pr'!U5371</f>
        <v>0</v>
      </c>
    </row>
    <row r="5372" spans="1:9">
      <c r="A5372" s="13" t="str">
        <f>IF('CLZ Pr'!C5372 = "", "", 'CLZ Pr'!C5372)</f>
        <v/>
      </c>
      <c r="B5372">
        <f>'CLZ Pr'!O5372</f>
        <v>0</v>
      </c>
      <c r="C5372" s="14">
        <f>'CLZ Pr'!H5372</f>
        <v>0</v>
      </c>
      <c r="D5372">
        <f>'CLZ Pr'!W5372</f>
        <v>0</v>
      </c>
      <c r="E5372">
        <f>'CLZ Pr'!B5372</f>
        <v>0</v>
      </c>
      <c r="F5372">
        <f>'CLZ Pr'!N5372</f>
        <v>0</v>
      </c>
      <c r="G5372">
        <f>'CLZ Pr'!X5372</f>
        <v>0</v>
      </c>
      <c r="H5372">
        <f>'CLZ Pr'!E5372</f>
        <v>0</v>
      </c>
      <c r="I5372">
        <f>'CLZ Pr'!U5372</f>
        <v>0</v>
      </c>
    </row>
    <row r="5373" spans="1:9">
      <c r="A5373" s="13" t="str">
        <f>IF('CLZ Pr'!C5373 = "", "", 'CLZ Pr'!C5373)</f>
        <v/>
      </c>
      <c r="B5373">
        <f>'CLZ Pr'!O5373</f>
        <v>0</v>
      </c>
      <c r="C5373" s="14">
        <f>'CLZ Pr'!H5373</f>
        <v>0</v>
      </c>
      <c r="D5373">
        <f>'CLZ Pr'!W5373</f>
        <v>0</v>
      </c>
      <c r="E5373">
        <f>'CLZ Pr'!B5373</f>
        <v>0</v>
      </c>
      <c r="F5373">
        <f>'CLZ Pr'!N5373</f>
        <v>0</v>
      </c>
      <c r="G5373">
        <f>'CLZ Pr'!X5373</f>
        <v>0</v>
      </c>
      <c r="H5373">
        <f>'CLZ Pr'!E5373</f>
        <v>0</v>
      </c>
      <c r="I5373">
        <f>'CLZ Pr'!U5373</f>
        <v>0</v>
      </c>
    </row>
    <row r="5374" spans="1:9">
      <c r="A5374" s="13" t="str">
        <f>IF('CLZ Pr'!C5374 = "", "", 'CLZ Pr'!C5374)</f>
        <v/>
      </c>
      <c r="B5374">
        <f>'CLZ Pr'!O5374</f>
        <v>0</v>
      </c>
      <c r="C5374" s="14">
        <f>'CLZ Pr'!H5374</f>
        <v>0</v>
      </c>
      <c r="D5374">
        <f>'CLZ Pr'!W5374</f>
        <v>0</v>
      </c>
      <c r="E5374">
        <f>'CLZ Pr'!B5374</f>
        <v>0</v>
      </c>
      <c r="F5374">
        <f>'CLZ Pr'!N5374</f>
        <v>0</v>
      </c>
      <c r="G5374">
        <f>'CLZ Pr'!X5374</f>
        <v>0</v>
      </c>
      <c r="H5374">
        <f>'CLZ Pr'!E5374</f>
        <v>0</v>
      </c>
      <c r="I5374">
        <f>'CLZ Pr'!U5374</f>
        <v>0</v>
      </c>
    </row>
    <row r="5375" spans="1:9">
      <c r="A5375" s="13" t="str">
        <f>IF('CLZ Pr'!C5375 = "", "", 'CLZ Pr'!C5375)</f>
        <v/>
      </c>
      <c r="B5375">
        <f>'CLZ Pr'!O5375</f>
        <v>0</v>
      </c>
      <c r="C5375" s="14">
        <f>'CLZ Pr'!H5375</f>
        <v>0</v>
      </c>
      <c r="D5375">
        <f>'CLZ Pr'!W5375</f>
        <v>0</v>
      </c>
      <c r="E5375">
        <f>'CLZ Pr'!B5375</f>
        <v>0</v>
      </c>
      <c r="F5375">
        <f>'CLZ Pr'!N5375</f>
        <v>0</v>
      </c>
      <c r="G5375">
        <f>'CLZ Pr'!X5375</f>
        <v>0</v>
      </c>
      <c r="H5375">
        <f>'CLZ Pr'!E5375</f>
        <v>0</v>
      </c>
      <c r="I5375">
        <f>'CLZ Pr'!U5375</f>
        <v>0</v>
      </c>
    </row>
    <row r="5376" spans="1:9">
      <c r="A5376" s="13" t="str">
        <f>IF('CLZ Pr'!C5376 = "", "", 'CLZ Pr'!C5376)</f>
        <v/>
      </c>
      <c r="B5376">
        <f>'CLZ Pr'!O5376</f>
        <v>0</v>
      </c>
      <c r="C5376" s="14">
        <f>'CLZ Pr'!H5376</f>
        <v>0</v>
      </c>
      <c r="D5376">
        <f>'CLZ Pr'!W5376</f>
        <v>0</v>
      </c>
      <c r="E5376">
        <f>'CLZ Pr'!B5376</f>
        <v>0</v>
      </c>
      <c r="F5376">
        <f>'CLZ Pr'!N5376</f>
        <v>0</v>
      </c>
      <c r="G5376">
        <f>'CLZ Pr'!X5376</f>
        <v>0</v>
      </c>
      <c r="H5376">
        <f>'CLZ Pr'!E5376</f>
        <v>0</v>
      </c>
      <c r="I5376">
        <f>'CLZ Pr'!U5376</f>
        <v>0</v>
      </c>
    </row>
    <row r="5377" spans="1:9">
      <c r="A5377" s="13" t="str">
        <f>IF('CLZ Pr'!C5377 = "", "", 'CLZ Pr'!C5377)</f>
        <v/>
      </c>
      <c r="B5377">
        <f>'CLZ Pr'!O5377</f>
        <v>0</v>
      </c>
      <c r="C5377" s="14">
        <f>'CLZ Pr'!H5377</f>
        <v>0</v>
      </c>
      <c r="D5377">
        <f>'CLZ Pr'!W5377</f>
        <v>0</v>
      </c>
      <c r="E5377">
        <f>'CLZ Pr'!B5377</f>
        <v>0</v>
      </c>
      <c r="F5377">
        <f>'CLZ Pr'!N5377</f>
        <v>0</v>
      </c>
      <c r="G5377">
        <f>'CLZ Pr'!X5377</f>
        <v>0</v>
      </c>
      <c r="H5377">
        <f>'CLZ Pr'!E5377</f>
        <v>0</v>
      </c>
      <c r="I5377">
        <f>'CLZ Pr'!U5377</f>
        <v>0</v>
      </c>
    </row>
    <row r="5378" spans="1:9">
      <c r="A5378" s="13" t="str">
        <f>IF('CLZ Pr'!C5378 = "", "", 'CLZ Pr'!C5378)</f>
        <v/>
      </c>
      <c r="B5378">
        <f>'CLZ Pr'!O5378</f>
        <v>0</v>
      </c>
      <c r="C5378" s="14">
        <f>'CLZ Pr'!H5378</f>
        <v>0</v>
      </c>
      <c r="D5378">
        <f>'CLZ Pr'!W5378</f>
        <v>0</v>
      </c>
      <c r="E5378">
        <f>'CLZ Pr'!B5378</f>
        <v>0</v>
      </c>
      <c r="F5378">
        <f>'CLZ Pr'!N5378</f>
        <v>0</v>
      </c>
      <c r="G5378">
        <f>'CLZ Pr'!X5378</f>
        <v>0</v>
      </c>
      <c r="H5378">
        <f>'CLZ Pr'!E5378</f>
        <v>0</v>
      </c>
      <c r="I5378">
        <f>'CLZ Pr'!U5378</f>
        <v>0</v>
      </c>
    </row>
    <row r="5379" spans="1:9">
      <c r="A5379" s="13" t="str">
        <f>IF('CLZ Pr'!C5379 = "", "", 'CLZ Pr'!C5379)</f>
        <v/>
      </c>
      <c r="B5379">
        <f>'CLZ Pr'!O5379</f>
        <v>0</v>
      </c>
      <c r="C5379" s="14">
        <f>'CLZ Pr'!H5379</f>
        <v>0</v>
      </c>
      <c r="D5379">
        <f>'CLZ Pr'!W5379</f>
        <v>0</v>
      </c>
      <c r="E5379">
        <f>'CLZ Pr'!B5379</f>
        <v>0</v>
      </c>
      <c r="F5379">
        <f>'CLZ Pr'!N5379</f>
        <v>0</v>
      </c>
      <c r="G5379">
        <f>'CLZ Pr'!X5379</f>
        <v>0</v>
      </c>
      <c r="H5379">
        <f>'CLZ Pr'!E5379</f>
        <v>0</v>
      </c>
      <c r="I5379">
        <f>'CLZ Pr'!U5379</f>
        <v>0</v>
      </c>
    </row>
    <row r="5380" spans="1:9">
      <c r="A5380" s="13" t="str">
        <f>IF('CLZ Pr'!C5380 = "", "", 'CLZ Pr'!C5380)</f>
        <v/>
      </c>
      <c r="B5380">
        <f>'CLZ Pr'!O5380</f>
        <v>0</v>
      </c>
      <c r="C5380" s="14">
        <f>'CLZ Pr'!H5380</f>
        <v>0</v>
      </c>
      <c r="D5380">
        <f>'CLZ Pr'!W5380</f>
        <v>0</v>
      </c>
      <c r="E5380">
        <f>'CLZ Pr'!B5380</f>
        <v>0</v>
      </c>
      <c r="F5380">
        <f>'CLZ Pr'!N5380</f>
        <v>0</v>
      </c>
      <c r="G5380">
        <f>'CLZ Pr'!X5380</f>
        <v>0</v>
      </c>
      <c r="H5380">
        <f>'CLZ Pr'!E5380</f>
        <v>0</v>
      </c>
      <c r="I5380">
        <f>'CLZ Pr'!U5380</f>
        <v>0</v>
      </c>
    </row>
    <row r="5381" spans="1:9">
      <c r="A5381" s="13" t="str">
        <f>IF('CLZ Pr'!C5381 = "", "", 'CLZ Pr'!C5381)</f>
        <v/>
      </c>
      <c r="B5381">
        <f>'CLZ Pr'!O5381</f>
        <v>0</v>
      </c>
      <c r="C5381" s="14">
        <f>'CLZ Pr'!H5381</f>
        <v>0</v>
      </c>
      <c r="D5381">
        <f>'CLZ Pr'!W5381</f>
        <v>0</v>
      </c>
      <c r="E5381">
        <f>'CLZ Pr'!B5381</f>
        <v>0</v>
      </c>
      <c r="F5381">
        <f>'CLZ Pr'!N5381</f>
        <v>0</v>
      </c>
      <c r="G5381">
        <f>'CLZ Pr'!X5381</f>
        <v>0</v>
      </c>
      <c r="H5381">
        <f>'CLZ Pr'!E5381</f>
        <v>0</v>
      </c>
      <c r="I5381">
        <f>'CLZ Pr'!U5381</f>
        <v>0</v>
      </c>
    </row>
    <row r="5382" spans="1:9">
      <c r="A5382" s="13" t="str">
        <f>IF('CLZ Pr'!C5382 = "", "", 'CLZ Pr'!C5382)</f>
        <v/>
      </c>
      <c r="B5382">
        <f>'CLZ Pr'!O5382</f>
        <v>0</v>
      </c>
      <c r="C5382" s="14">
        <f>'CLZ Pr'!H5382</f>
        <v>0</v>
      </c>
      <c r="D5382">
        <f>'CLZ Pr'!W5382</f>
        <v>0</v>
      </c>
      <c r="E5382">
        <f>'CLZ Pr'!B5382</f>
        <v>0</v>
      </c>
      <c r="F5382">
        <f>'CLZ Pr'!N5382</f>
        <v>0</v>
      </c>
      <c r="G5382">
        <f>'CLZ Pr'!X5382</f>
        <v>0</v>
      </c>
      <c r="H5382">
        <f>'CLZ Pr'!E5382</f>
        <v>0</v>
      </c>
      <c r="I5382">
        <f>'CLZ Pr'!U5382</f>
        <v>0</v>
      </c>
    </row>
    <row r="5383" spans="1:9">
      <c r="A5383" s="13" t="str">
        <f>IF('CLZ Pr'!C5383 = "", "", 'CLZ Pr'!C5383)</f>
        <v/>
      </c>
      <c r="B5383">
        <f>'CLZ Pr'!O5383</f>
        <v>0</v>
      </c>
      <c r="C5383" s="14">
        <f>'CLZ Pr'!H5383</f>
        <v>0</v>
      </c>
      <c r="D5383">
        <f>'CLZ Pr'!W5383</f>
        <v>0</v>
      </c>
      <c r="E5383">
        <f>'CLZ Pr'!B5383</f>
        <v>0</v>
      </c>
      <c r="F5383">
        <f>'CLZ Pr'!N5383</f>
        <v>0</v>
      </c>
      <c r="G5383">
        <f>'CLZ Pr'!X5383</f>
        <v>0</v>
      </c>
      <c r="H5383">
        <f>'CLZ Pr'!E5383</f>
        <v>0</v>
      </c>
      <c r="I5383">
        <f>'CLZ Pr'!U5383</f>
        <v>0</v>
      </c>
    </row>
    <row r="5384" spans="1:9">
      <c r="A5384" s="13" t="str">
        <f>IF('CLZ Pr'!C5384 = "", "", 'CLZ Pr'!C5384)</f>
        <v/>
      </c>
      <c r="B5384">
        <f>'CLZ Pr'!O5384</f>
        <v>0</v>
      </c>
      <c r="C5384" s="14">
        <f>'CLZ Pr'!H5384</f>
        <v>0</v>
      </c>
      <c r="D5384">
        <f>'CLZ Pr'!W5384</f>
        <v>0</v>
      </c>
      <c r="E5384">
        <f>'CLZ Pr'!B5384</f>
        <v>0</v>
      </c>
      <c r="F5384">
        <f>'CLZ Pr'!N5384</f>
        <v>0</v>
      </c>
      <c r="G5384">
        <f>'CLZ Pr'!X5384</f>
        <v>0</v>
      </c>
      <c r="H5384">
        <f>'CLZ Pr'!E5384</f>
        <v>0</v>
      </c>
      <c r="I5384">
        <f>'CLZ Pr'!U5384</f>
        <v>0</v>
      </c>
    </row>
    <row r="5385" spans="1:9">
      <c r="A5385" s="13" t="str">
        <f>IF('CLZ Pr'!C5385 = "", "", 'CLZ Pr'!C5385)</f>
        <v/>
      </c>
      <c r="B5385">
        <f>'CLZ Pr'!O5385</f>
        <v>0</v>
      </c>
      <c r="C5385" s="14">
        <f>'CLZ Pr'!H5385</f>
        <v>0</v>
      </c>
      <c r="D5385">
        <f>'CLZ Pr'!W5385</f>
        <v>0</v>
      </c>
      <c r="E5385">
        <f>'CLZ Pr'!B5385</f>
        <v>0</v>
      </c>
      <c r="F5385">
        <f>'CLZ Pr'!N5385</f>
        <v>0</v>
      </c>
      <c r="G5385">
        <f>'CLZ Pr'!X5385</f>
        <v>0</v>
      </c>
      <c r="H5385">
        <f>'CLZ Pr'!E5385</f>
        <v>0</v>
      </c>
      <c r="I5385">
        <f>'CLZ Pr'!U5385</f>
        <v>0</v>
      </c>
    </row>
    <row r="5386" spans="1:9">
      <c r="A5386" s="13" t="str">
        <f>IF('CLZ Pr'!C5386 = "", "", 'CLZ Pr'!C5386)</f>
        <v/>
      </c>
      <c r="B5386">
        <f>'CLZ Pr'!O5386</f>
        <v>0</v>
      </c>
      <c r="C5386" s="14">
        <f>'CLZ Pr'!H5386</f>
        <v>0</v>
      </c>
      <c r="D5386">
        <f>'CLZ Pr'!W5386</f>
        <v>0</v>
      </c>
      <c r="E5386">
        <f>'CLZ Pr'!B5386</f>
        <v>0</v>
      </c>
      <c r="F5386">
        <f>'CLZ Pr'!N5386</f>
        <v>0</v>
      </c>
      <c r="G5386">
        <f>'CLZ Pr'!X5386</f>
        <v>0</v>
      </c>
      <c r="H5386">
        <f>'CLZ Pr'!E5386</f>
        <v>0</v>
      </c>
      <c r="I5386">
        <f>'CLZ Pr'!U5386</f>
        <v>0</v>
      </c>
    </row>
    <row r="5387" spans="1:9">
      <c r="A5387" s="13" t="str">
        <f>IF('CLZ Pr'!C5387 = "", "", 'CLZ Pr'!C5387)</f>
        <v/>
      </c>
      <c r="B5387">
        <f>'CLZ Pr'!O5387</f>
        <v>0</v>
      </c>
      <c r="C5387" s="14">
        <f>'CLZ Pr'!H5387</f>
        <v>0</v>
      </c>
      <c r="D5387">
        <f>'CLZ Pr'!W5387</f>
        <v>0</v>
      </c>
      <c r="E5387">
        <f>'CLZ Pr'!B5387</f>
        <v>0</v>
      </c>
      <c r="F5387">
        <f>'CLZ Pr'!N5387</f>
        <v>0</v>
      </c>
      <c r="G5387">
        <f>'CLZ Pr'!X5387</f>
        <v>0</v>
      </c>
      <c r="H5387">
        <f>'CLZ Pr'!E5387</f>
        <v>0</v>
      </c>
      <c r="I5387">
        <f>'CLZ Pr'!U5387</f>
        <v>0</v>
      </c>
    </row>
    <row r="5388" spans="1:9">
      <c r="A5388" s="13" t="str">
        <f>IF('CLZ Pr'!C5388 = "", "", 'CLZ Pr'!C5388)</f>
        <v/>
      </c>
      <c r="B5388">
        <f>'CLZ Pr'!O5388</f>
        <v>0</v>
      </c>
      <c r="C5388" s="14">
        <f>'CLZ Pr'!H5388</f>
        <v>0</v>
      </c>
      <c r="D5388">
        <f>'CLZ Pr'!W5388</f>
        <v>0</v>
      </c>
      <c r="E5388">
        <f>'CLZ Pr'!B5388</f>
        <v>0</v>
      </c>
      <c r="F5388">
        <f>'CLZ Pr'!N5388</f>
        <v>0</v>
      </c>
      <c r="G5388">
        <f>'CLZ Pr'!X5388</f>
        <v>0</v>
      </c>
      <c r="H5388">
        <f>'CLZ Pr'!E5388</f>
        <v>0</v>
      </c>
      <c r="I5388">
        <f>'CLZ Pr'!U5388</f>
        <v>0</v>
      </c>
    </row>
    <row r="5389" spans="1:9">
      <c r="A5389" s="13" t="str">
        <f>IF('CLZ Pr'!C5389 = "", "", 'CLZ Pr'!C5389)</f>
        <v/>
      </c>
      <c r="B5389">
        <f>'CLZ Pr'!O5389</f>
        <v>0</v>
      </c>
      <c r="C5389" s="14">
        <f>'CLZ Pr'!H5389</f>
        <v>0</v>
      </c>
      <c r="D5389">
        <f>'CLZ Pr'!W5389</f>
        <v>0</v>
      </c>
      <c r="E5389">
        <f>'CLZ Pr'!B5389</f>
        <v>0</v>
      </c>
      <c r="F5389">
        <f>'CLZ Pr'!N5389</f>
        <v>0</v>
      </c>
      <c r="G5389">
        <f>'CLZ Pr'!X5389</f>
        <v>0</v>
      </c>
      <c r="H5389">
        <f>'CLZ Pr'!E5389</f>
        <v>0</v>
      </c>
      <c r="I5389">
        <f>'CLZ Pr'!U5389</f>
        <v>0</v>
      </c>
    </row>
    <row r="5390" spans="1:9">
      <c r="A5390" s="13" t="str">
        <f>IF('CLZ Pr'!C5390 = "", "", 'CLZ Pr'!C5390)</f>
        <v/>
      </c>
      <c r="B5390">
        <f>'CLZ Pr'!O5390</f>
        <v>0</v>
      </c>
      <c r="C5390" s="14">
        <f>'CLZ Pr'!H5390</f>
        <v>0</v>
      </c>
      <c r="D5390">
        <f>'CLZ Pr'!W5390</f>
        <v>0</v>
      </c>
      <c r="E5390">
        <f>'CLZ Pr'!B5390</f>
        <v>0</v>
      </c>
      <c r="F5390">
        <f>'CLZ Pr'!N5390</f>
        <v>0</v>
      </c>
      <c r="G5390">
        <f>'CLZ Pr'!X5390</f>
        <v>0</v>
      </c>
      <c r="H5390">
        <f>'CLZ Pr'!E5390</f>
        <v>0</v>
      </c>
      <c r="I5390">
        <f>'CLZ Pr'!U5390</f>
        <v>0</v>
      </c>
    </row>
    <row r="5391" spans="1:9">
      <c r="A5391" s="13" t="str">
        <f>IF('CLZ Pr'!C5391 = "", "", 'CLZ Pr'!C5391)</f>
        <v/>
      </c>
      <c r="B5391">
        <f>'CLZ Pr'!O5391</f>
        <v>0</v>
      </c>
      <c r="C5391" s="14">
        <f>'CLZ Pr'!H5391</f>
        <v>0</v>
      </c>
      <c r="D5391">
        <f>'CLZ Pr'!W5391</f>
        <v>0</v>
      </c>
      <c r="E5391">
        <f>'CLZ Pr'!B5391</f>
        <v>0</v>
      </c>
      <c r="F5391">
        <f>'CLZ Pr'!N5391</f>
        <v>0</v>
      </c>
      <c r="G5391">
        <f>'CLZ Pr'!X5391</f>
        <v>0</v>
      </c>
      <c r="H5391">
        <f>'CLZ Pr'!E5391</f>
        <v>0</v>
      </c>
      <c r="I5391">
        <f>'CLZ Pr'!U5391</f>
        <v>0</v>
      </c>
    </row>
    <row r="5392" spans="1:9">
      <c r="A5392" s="13" t="str">
        <f>IF('CLZ Pr'!C5392 = "", "", 'CLZ Pr'!C5392)</f>
        <v/>
      </c>
      <c r="B5392">
        <f>'CLZ Pr'!O5392</f>
        <v>0</v>
      </c>
      <c r="C5392" s="14">
        <f>'CLZ Pr'!H5392</f>
        <v>0</v>
      </c>
      <c r="D5392">
        <f>'CLZ Pr'!W5392</f>
        <v>0</v>
      </c>
      <c r="E5392">
        <f>'CLZ Pr'!B5392</f>
        <v>0</v>
      </c>
      <c r="F5392">
        <f>'CLZ Pr'!N5392</f>
        <v>0</v>
      </c>
      <c r="G5392">
        <f>'CLZ Pr'!X5392</f>
        <v>0</v>
      </c>
      <c r="H5392">
        <f>'CLZ Pr'!E5392</f>
        <v>0</v>
      </c>
      <c r="I5392">
        <f>'CLZ Pr'!U5392</f>
        <v>0</v>
      </c>
    </row>
    <row r="5393" spans="1:9">
      <c r="A5393" s="13" t="str">
        <f>IF('CLZ Pr'!C5393 = "", "", 'CLZ Pr'!C5393)</f>
        <v/>
      </c>
      <c r="B5393">
        <f>'CLZ Pr'!O5393</f>
        <v>0</v>
      </c>
      <c r="C5393" s="14">
        <f>'CLZ Pr'!H5393</f>
        <v>0</v>
      </c>
      <c r="D5393">
        <f>'CLZ Pr'!W5393</f>
        <v>0</v>
      </c>
      <c r="E5393">
        <f>'CLZ Pr'!B5393</f>
        <v>0</v>
      </c>
      <c r="F5393">
        <f>'CLZ Pr'!N5393</f>
        <v>0</v>
      </c>
      <c r="G5393">
        <f>'CLZ Pr'!X5393</f>
        <v>0</v>
      </c>
      <c r="H5393">
        <f>'CLZ Pr'!E5393</f>
        <v>0</v>
      </c>
      <c r="I5393">
        <f>'CLZ Pr'!U5393</f>
        <v>0</v>
      </c>
    </row>
    <row r="5394" spans="1:9">
      <c r="A5394" s="13" t="str">
        <f>IF('CLZ Pr'!C5394 = "", "", 'CLZ Pr'!C5394)</f>
        <v/>
      </c>
      <c r="B5394">
        <f>'CLZ Pr'!O5394</f>
        <v>0</v>
      </c>
      <c r="C5394" s="14">
        <f>'CLZ Pr'!H5394</f>
        <v>0</v>
      </c>
      <c r="D5394">
        <f>'CLZ Pr'!W5394</f>
        <v>0</v>
      </c>
      <c r="E5394">
        <f>'CLZ Pr'!B5394</f>
        <v>0</v>
      </c>
      <c r="F5394">
        <f>'CLZ Pr'!N5394</f>
        <v>0</v>
      </c>
      <c r="G5394">
        <f>'CLZ Pr'!X5394</f>
        <v>0</v>
      </c>
      <c r="H5394">
        <f>'CLZ Pr'!E5394</f>
        <v>0</v>
      </c>
      <c r="I5394">
        <f>'CLZ Pr'!U5394</f>
        <v>0</v>
      </c>
    </row>
    <row r="5395" spans="1:9">
      <c r="A5395" s="13" t="str">
        <f>IF('CLZ Pr'!C5395 = "", "", 'CLZ Pr'!C5395)</f>
        <v/>
      </c>
      <c r="B5395">
        <f>'CLZ Pr'!O5395</f>
        <v>0</v>
      </c>
      <c r="C5395" s="14">
        <f>'CLZ Pr'!H5395</f>
        <v>0</v>
      </c>
      <c r="D5395">
        <f>'CLZ Pr'!W5395</f>
        <v>0</v>
      </c>
      <c r="E5395">
        <f>'CLZ Pr'!B5395</f>
        <v>0</v>
      </c>
      <c r="F5395">
        <f>'CLZ Pr'!N5395</f>
        <v>0</v>
      </c>
      <c r="G5395">
        <f>'CLZ Pr'!X5395</f>
        <v>0</v>
      </c>
      <c r="H5395">
        <f>'CLZ Pr'!E5395</f>
        <v>0</v>
      </c>
      <c r="I5395">
        <f>'CLZ Pr'!U5395</f>
        <v>0</v>
      </c>
    </row>
    <row r="5396" spans="1:9">
      <c r="A5396" s="13" t="str">
        <f>IF('CLZ Pr'!C5396 = "", "", 'CLZ Pr'!C5396)</f>
        <v/>
      </c>
      <c r="B5396">
        <f>'CLZ Pr'!O5396</f>
        <v>0</v>
      </c>
      <c r="C5396" s="14">
        <f>'CLZ Pr'!H5396</f>
        <v>0</v>
      </c>
      <c r="D5396">
        <f>'CLZ Pr'!W5396</f>
        <v>0</v>
      </c>
      <c r="E5396">
        <f>'CLZ Pr'!B5396</f>
        <v>0</v>
      </c>
      <c r="F5396">
        <f>'CLZ Pr'!N5396</f>
        <v>0</v>
      </c>
      <c r="G5396">
        <f>'CLZ Pr'!X5396</f>
        <v>0</v>
      </c>
      <c r="H5396">
        <f>'CLZ Pr'!E5396</f>
        <v>0</v>
      </c>
      <c r="I5396">
        <f>'CLZ Pr'!U5396</f>
        <v>0</v>
      </c>
    </row>
    <row r="5397" spans="1:9">
      <c r="A5397" s="13" t="str">
        <f>IF('CLZ Pr'!C5397 = "", "", 'CLZ Pr'!C5397)</f>
        <v/>
      </c>
      <c r="B5397">
        <f>'CLZ Pr'!O5397</f>
        <v>0</v>
      </c>
      <c r="C5397" s="14">
        <f>'CLZ Pr'!H5397</f>
        <v>0</v>
      </c>
      <c r="D5397">
        <f>'CLZ Pr'!W5397</f>
        <v>0</v>
      </c>
      <c r="E5397">
        <f>'CLZ Pr'!B5397</f>
        <v>0</v>
      </c>
      <c r="F5397">
        <f>'CLZ Pr'!N5397</f>
        <v>0</v>
      </c>
      <c r="G5397">
        <f>'CLZ Pr'!X5397</f>
        <v>0</v>
      </c>
      <c r="H5397">
        <f>'CLZ Pr'!E5397</f>
        <v>0</v>
      </c>
      <c r="I5397">
        <f>'CLZ Pr'!U5397</f>
        <v>0</v>
      </c>
    </row>
    <row r="5398" spans="1:9">
      <c r="A5398" s="13" t="str">
        <f>IF('CLZ Pr'!C5398 = "", "", 'CLZ Pr'!C5398)</f>
        <v/>
      </c>
      <c r="B5398">
        <f>'CLZ Pr'!O5398</f>
        <v>0</v>
      </c>
      <c r="C5398" s="14">
        <f>'CLZ Pr'!H5398</f>
        <v>0</v>
      </c>
      <c r="D5398">
        <f>'CLZ Pr'!W5398</f>
        <v>0</v>
      </c>
      <c r="E5398">
        <f>'CLZ Pr'!B5398</f>
        <v>0</v>
      </c>
      <c r="F5398">
        <f>'CLZ Pr'!N5398</f>
        <v>0</v>
      </c>
      <c r="G5398">
        <f>'CLZ Pr'!X5398</f>
        <v>0</v>
      </c>
      <c r="H5398">
        <f>'CLZ Pr'!E5398</f>
        <v>0</v>
      </c>
      <c r="I5398">
        <f>'CLZ Pr'!U5398</f>
        <v>0</v>
      </c>
    </row>
    <row r="5399" spans="1:9">
      <c r="A5399" s="13" t="str">
        <f>IF('CLZ Pr'!C5399 = "", "", 'CLZ Pr'!C5399)</f>
        <v/>
      </c>
      <c r="B5399">
        <f>'CLZ Pr'!O5399</f>
        <v>0</v>
      </c>
      <c r="C5399" s="14">
        <f>'CLZ Pr'!H5399</f>
        <v>0</v>
      </c>
      <c r="D5399">
        <f>'CLZ Pr'!W5399</f>
        <v>0</v>
      </c>
      <c r="E5399">
        <f>'CLZ Pr'!B5399</f>
        <v>0</v>
      </c>
      <c r="F5399">
        <f>'CLZ Pr'!N5399</f>
        <v>0</v>
      </c>
      <c r="G5399">
        <f>'CLZ Pr'!X5399</f>
        <v>0</v>
      </c>
      <c r="H5399">
        <f>'CLZ Pr'!E5399</f>
        <v>0</v>
      </c>
      <c r="I5399">
        <f>'CLZ Pr'!U5399</f>
        <v>0</v>
      </c>
    </row>
    <row r="5400" spans="1:9">
      <c r="A5400" s="13" t="str">
        <f>IF('CLZ Pr'!C5400 = "", "", 'CLZ Pr'!C5400)</f>
        <v/>
      </c>
      <c r="B5400">
        <f>'CLZ Pr'!O5400</f>
        <v>0</v>
      </c>
      <c r="C5400" s="14">
        <f>'CLZ Pr'!H5400</f>
        <v>0</v>
      </c>
      <c r="D5400">
        <f>'CLZ Pr'!W5400</f>
        <v>0</v>
      </c>
      <c r="E5400">
        <f>'CLZ Pr'!B5400</f>
        <v>0</v>
      </c>
      <c r="F5400">
        <f>'CLZ Pr'!N5400</f>
        <v>0</v>
      </c>
      <c r="G5400">
        <f>'CLZ Pr'!X5400</f>
        <v>0</v>
      </c>
      <c r="H5400">
        <f>'CLZ Pr'!E5400</f>
        <v>0</v>
      </c>
      <c r="I5400">
        <f>'CLZ Pr'!U5400</f>
        <v>0</v>
      </c>
    </row>
    <row r="5401" spans="1:9">
      <c r="A5401" s="13" t="str">
        <f>IF('CLZ Pr'!C5401 = "", "", 'CLZ Pr'!C5401)</f>
        <v/>
      </c>
      <c r="B5401">
        <f>'CLZ Pr'!O5401</f>
        <v>0</v>
      </c>
      <c r="C5401" s="14">
        <f>'CLZ Pr'!H5401</f>
        <v>0</v>
      </c>
      <c r="D5401">
        <f>'CLZ Pr'!W5401</f>
        <v>0</v>
      </c>
      <c r="E5401">
        <f>'CLZ Pr'!B5401</f>
        <v>0</v>
      </c>
      <c r="F5401">
        <f>'CLZ Pr'!N5401</f>
        <v>0</v>
      </c>
      <c r="G5401">
        <f>'CLZ Pr'!X5401</f>
        <v>0</v>
      </c>
      <c r="H5401">
        <f>'CLZ Pr'!E5401</f>
        <v>0</v>
      </c>
      <c r="I5401">
        <f>'CLZ Pr'!U5401</f>
        <v>0</v>
      </c>
    </row>
    <row r="5402" spans="1:9">
      <c r="A5402" s="13" t="str">
        <f>IF('CLZ Pr'!C5402 = "", "", 'CLZ Pr'!C5402)</f>
        <v/>
      </c>
      <c r="B5402">
        <f>'CLZ Pr'!O5402</f>
        <v>0</v>
      </c>
      <c r="C5402" s="14">
        <f>'CLZ Pr'!H5402</f>
        <v>0</v>
      </c>
      <c r="D5402">
        <f>'CLZ Pr'!W5402</f>
        <v>0</v>
      </c>
      <c r="E5402">
        <f>'CLZ Pr'!B5402</f>
        <v>0</v>
      </c>
      <c r="F5402">
        <f>'CLZ Pr'!N5402</f>
        <v>0</v>
      </c>
      <c r="G5402">
        <f>'CLZ Pr'!X5402</f>
        <v>0</v>
      </c>
      <c r="H5402">
        <f>'CLZ Pr'!E5402</f>
        <v>0</v>
      </c>
      <c r="I5402">
        <f>'CLZ Pr'!U5402</f>
        <v>0</v>
      </c>
    </row>
    <row r="5403" spans="1:9">
      <c r="A5403" s="13" t="str">
        <f>IF('CLZ Pr'!C5403 = "", "", 'CLZ Pr'!C5403)</f>
        <v/>
      </c>
      <c r="B5403">
        <f>'CLZ Pr'!O5403</f>
        <v>0</v>
      </c>
      <c r="C5403" s="14">
        <f>'CLZ Pr'!H5403</f>
        <v>0</v>
      </c>
      <c r="D5403">
        <f>'CLZ Pr'!W5403</f>
        <v>0</v>
      </c>
      <c r="E5403">
        <f>'CLZ Pr'!B5403</f>
        <v>0</v>
      </c>
      <c r="F5403">
        <f>'CLZ Pr'!N5403</f>
        <v>0</v>
      </c>
      <c r="G5403">
        <f>'CLZ Pr'!X5403</f>
        <v>0</v>
      </c>
      <c r="H5403">
        <f>'CLZ Pr'!E5403</f>
        <v>0</v>
      </c>
      <c r="I5403">
        <f>'CLZ Pr'!U5403</f>
        <v>0</v>
      </c>
    </row>
    <row r="5404" spans="1:9">
      <c r="A5404" s="13" t="str">
        <f>IF('CLZ Pr'!C5404 = "", "", 'CLZ Pr'!C5404)</f>
        <v/>
      </c>
      <c r="B5404">
        <f>'CLZ Pr'!O5404</f>
        <v>0</v>
      </c>
      <c r="C5404" s="14">
        <f>'CLZ Pr'!H5404</f>
        <v>0</v>
      </c>
      <c r="D5404">
        <f>'CLZ Pr'!W5404</f>
        <v>0</v>
      </c>
      <c r="E5404">
        <f>'CLZ Pr'!B5404</f>
        <v>0</v>
      </c>
      <c r="F5404">
        <f>'CLZ Pr'!N5404</f>
        <v>0</v>
      </c>
      <c r="G5404">
        <f>'CLZ Pr'!X5404</f>
        <v>0</v>
      </c>
      <c r="H5404">
        <f>'CLZ Pr'!E5404</f>
        <v>0</v>
      </c>
      <c r="I5404">
        <f>'CLZ Pr'!U5404</f>
        <v>0</v>
      </c>
    </row>
    <row r="5405" spans="1:9">
      <c r="A5405" s="13" t="str">
        <f>IF('CLZ Pr'!C5405 = "", "", 'CLZ Pr'!C5405)</f>
        <v/>
      </c>
      <c r="B5405">
        <f>'CLZ Pr'!O5405</f>
        <v>0</v>
      </c>
      <c r="C5405" s="14">
        <f>'CLZ Pr'!H5405</f>
        <v>0</v>
      </c>
      <c r="D5405">
        <f>'CLZ Pr'!W5405</f>
        <v>0</v>
      </c>
      <c r="E5405">
        <f>'CLZ Pr'!B5405</f>
        <v>0</v>
      </c>
      <c r="F5405">
        <f>'CLZ Pr'!N5405</f>
        <v>0</v>
      </c>
      <c r="G5405">
        <f>'CLZ Pr'!X5405</f>
        <v>0</v>
      </c>
      <c r="H5405">
        <f>'CLZ Pr'!E5405</f>
        <v>0</v>
      </c>
      <c r="I5405">
        <f>'CLZ Pr'!U5405</f>
        <v>0</v>
      </c>
    </row>
    <row r="5406" spans="1:9">
      <c r="A5406" s="13" t="str">
        <f>IF('CLZ Pr'!C5406 = "", "", 'CLZ Pr'!C5406)</f>
        <v/>
      </c>
      <c r="B5406">
        <f>'CLZ Pr'!O5406</f>
        <v>0</v>
      </c>
      <c r="C5406" s="14">
        <f>'CLZ Pr'!H5406</f>
        <v>0</v>
      </c>
      <c r="D5406">
        <f>'CLZ Pr'!W5406</f>
        <v>0</v>
      </c>
      <c r="E5406">
        <f>'CLZ Pr'!B5406</f>
        <v>0</v>
      </c>
      <c r="F5406">
        <f>'CLZ Pr'!N5406</f>
        <v>0</v>
      </c>
      <c r="G5406">
        <f>'CLZ Pr'!X5406</f>
        <v>0</v>
      </c>
      <c r="H5406">
        <f>'CLZ Pr'!E5406</f>
        <v>0</v>
      </c>
      <c r="I5406">
        <f>'CLZ Pr'!U5406</f>
        <v>0</v>
      </c>
    </row>
    <row r="5407" spans="1:9">
      <c r="A5407" s="13" t="str">
        <f>IF('CLZ Pr'!C5407 = "", "", 'CLZ Pr'!C5407)</f>
        <v/>
      </c>
      <c r="B5407">
        <f>'CLZ Pr'!O5407</f>
        <v>0</v>
      </c>
      <c r="C5407" s="14">
        <f>'CLZ Pr'!H5407</f>
        <v>0</v>
      </c>
      <c r="D5407">
        <f>'CLZ Pr'!W5407</f>
        <v>0</v>
      </c>
      <c r="E5407">
        <f>'CLZ Pr'!B5407</f>
        <v>0</v>
      </c>
      <c r="F5407">
        <f>'CLZ Pr'!N5407</f>
        <v>0</v>
      </c>
      <c r="G5407">
        <f>'CLZ Pr'!X5407</f>
        <v>0</v>
      </c>
      <c r="H5407">
        <f>'CLZ Pr'!E5407</f>
        <v>0</v>
      </c>
      <c r="I5407">
        <f>'CLZ Pr'!U5407</f>
        <v>0</v>
      </c>
    </row>
    <row r="5408" spans="1:9">
      <c r="A5408" s="13" t="str">
        <f>IF('CLZ Pr'!C5408 = "", "", 'CLZ Pr'!C5408)</f>
        <v/>
      </c>
      <c r="B5408">
        <f>'CLZ Pr'!O5408</f>
        <v>0</v>
      </c>
      <c r="C5408" s="14">
        <f>'CLZ Pr'!H5408</f>
        <v>0</v>
      </c>
      <c r="D5408">
        <f>'CLZ Pr'!W5408</f>
        <v>0</v>
      </c>
      <c r="E5408">
        <f>'CLZ Pr'!B5408</f>
        <v>0</v>
      </c>
      <c r="F5408">
        <f>'CLZ Pr'!N5408</f>
        <v>0</v>
      </c>
      <c r="G5408">
        <f>'CLZ Pr'!X5408</f>
        <v>0</v>
      </c>
      <c r="H5408">
        <f>'CLZ Pr'!E5408</f>
        <v>0</v>
      </c>
      <c r="I5408">
        <f>'CLZ Pr'!U5408</f>
        <v>0</v>
      </c>
    </row>
    <row r="5409" spans="1:9">
      <c r="A5409" s="13" t="str">
        <f>IF('CLZ Pr'!C5409 = "", "", 'CLZ Pr'!C5409)</f>
        <v/>
      </c>
      <c r="B5409">
        <f>'CLZ Pr'!O5409</f>
        <v>0</v>
      </c>
      <c r="C5409" s="14">
        <f>'CLZ Pr'!H5409</f>
        <v>0</v>
      </c>
      <c r="D5409">
        <f>'CLZ Pr'!W5409</f>
        <v>0</v>
      </c>
      <c r="E5409">
        <f>'CLZ Pr'!B5409</f>
        <v>0</v>
      </c>
      <c r="F5409">
        <f>'CLZ Pr'!N5409</f>
        <v>0</v>
      </c>
      <c r="G5409">
        <f>'CLZ Pr'!X5409</f>
        <v>0</v>
      </c>
      <c r="H5409">
        <f>'CLZ Pr'!E5409</f>
        <v>0</v>
      </c>
      <c r="I5409">
        <f>'CLZ Pr'!U5409</f>
        <v>0</v>
      </c>
    </row>
    <row r="5410" spans="1:9">
      <c r="A5410" s="13" t="str">
        <f>IF('CLZ Pr'!C5410 = "", "", 'CLZ Pr'!C5410)</f>
        <v/>
      </c>
      <c r="B5410">
        <f>'CLZ Pr'!O5410</f>
        <v>0</v>
      </c>
      <c r="C5410" s="14">
        <f>'CLZ Pr'!H5410</f>
        <v>0</v>
      </c>
      <c r="D5410">
        <f>'CLZ Pr'!W5410</f>
        <v>0</v>
      </c>
      <c r="E5410">
        <f>'CLZ Pr'!B5410</f>
        <v>0</v>
      </c>
      <c r="F5410">
        <f>'CLZ Pr'!N5410</f>
        <v>0</v>
      </c>
      <c r="G5410">
        <f>'CLZ Pr'!X5410</f>
        <v>0</v>
      </c>
      <c r="H5410">
        <f>'CLZ Pr'!E5410</f>
        <v>0</v>
      </c>
      <c r="I5410">
        <f>'CLZ Pr'!U5410</f>
        <v>0</v>
      </c>
    </row>
    <row r="5411" spans="1:9">
      <c r="A5411" s="13" t="str">
        <f>IF('CLZ Pr'!C5411 = "", "", 'CLZ Pr'!C5411)</f>
        <v/>
      </c>
      <c r="B5411">
        <f>'CLZ Pr'!O5411</f>
        <v>0</v>
      </c>
      <c r="C5411" s="14">
        <f>'CLZ Pr'!H5411</f>
        <v>0</v>
      </c>
      <c r="D5411">
        <f>'CLZ Pr'!W5411</f>
        <v>0</v>
      </c>
      <c r="E5411">
        <f>'CLZ Pr'!B5411</f>
        <v>0</v>
      </c>
      <c r="F5411">
        <f>'CLZ Pr'!N5411</f>
        <v>0</v>
      </c>
      <c r="G5411">
        <f>'CLZ Pr'!X5411</f>
        <v>0</v>
      </c>
      <c r="H5411">
        <f>'CLZ Pr'!E5411</f>
        <v>0</v>
      </c>
      <c r="I5411">
        <f>'CLZ Pr'!U5411</f>
        <v>0</v>
      </c>
    </row>
    <row r="5412" spans="1:9">
      <c r="A5412" s="13" t="str">
        <f>IF('CLZ Pr'!C5412 = "", "", 'CLZ Pr'!C5412)</f>
        <v/>
      </c>
      <c r="B5412">
        <f>'CLZ Pr'!O5412</f>
        <v>0</v>
      </c>
      <c r="C5412" s="14">
        <f>'CLZ Pr'!H5412</f>
        <v>0</v>
      </c>
      <c r="D5412">
        <f>'CLZ Pr'!W5412</f>
        <v>0</v>
      </c>
      <c r="E5412">
        <f>'CLZ Pr'!B5412</f>
        <v>0</v>
      </c>
      <c r="F5412">
        <f>'CLZ Pr'!N5412</f>
        <v>0</v>
      </c>
      <c r="G5412">
        <f>'CLZ Pr'!X5412</f>
        <v>0</v>
      </c>
      <c r="H5412">
        <f>'CLZ Pr'!E5412</f>
        <v>0</v>
      </c>
      <c r="I5412">
        <f>'CLZ Pr'!U5412</f>
        <v>0</v>
      </c>
    </row>
    <row r="5413" spans="1:9">
      <c r="A5413" s="13" t="str">
        <f>IF('CLZ Pr'!C5413 = "", "", 'CLZ Pr'!C5413)</f>
        <v/>
      </c>
      <c r="B5413">
        <f>'CLZ Pr'!O5413</f>
        <v>0</v>
      </c>
      <c r="C5413" s="14">
        <f>'CLZ Pr'!H5413</f>
        <v>0</v>
      </c>
      <c r="D5413">
        <f>'CLZ Pr'!W5413</f>
        <v>0</v>
      </c>
      <c r="E5413">
        <f>'CLZ Pr'!B5413</f>
        <v>0</v>
      </c>
      <c r="F5413">
        <f>'CLZ Pr'!N5413</f>
        <v>0</v>
      </c>
      <c r="G5413">
        <f>'CLZ Pr'!X5413</f>
        <v>0</v>
      </c>
      <c r="H5413">
        <f>'CLZ Pr'!E5413</f>
        <v>0</v>
      </c>
      <c r="I5413">
        <f>'CLZ Pr'!U5413</f>
        <v>0</v>
      </c>
    </row>
    <row r="5414" spans="1:9">
      <c r="A5414" s="13" t="str">
        <f>IF('CLZ Pr'!C5414 = "", "", 'CLZ Pr'!C5414)</f>
        <v/>
      </c>
      <c r="B5414">
        <f>'CLZ Pr'!O5414</f>
        <v>0</v>
      </c>
      <c r="C5414" s="14">
        <f>'CLZ Pr'!H5414</f>
        <v>0</v>
      </c>
      <c r="D5414">
        <f>'CLZ Pr'!W5414</f>
        <v>0</v>
      </c>
      <c r="E5414">
        <f>'CLZ Pr'!B5414</f>
        <v>0</v>
      </c>
      <c r="F5414">
        <f>'CLZ Pr'!N5414</f>
        <v>0</v>
      </c>
      <c r="G5414">
        <f>'CLZ Pr'!X5414</f>
        <v>0</v>
      </c>
      <c r="H5414">
        <f>'CLZ Pr'!E5414</f>
        <v>0</v>
      </c>
      <c r="I5414">
        <f>'CLZ Pr'!U5414</f>
        <v>0</v>
      </c>
    </row>
    <row r="5415" spans="1:9">
      <c r="A5415" s="13" t="str">
        <f>IF('CLZ Pr'!C5415 = "", "", 'CLZ Pr'!C5415)</f>
        <v/>
      </c>
      <c r="B5415">
        <f>'CLZ Pr'!O5415</f>
        <v>0</v>
      </c>
      <c r="C5415" s="14">
        <f>'CLZ Pr'!H5415</f>
        <v>0</v>
      </c>
      <c r="D5415">
        <f>'CLZ Pr'!W5415</f>
        <v>0</v>
      </c>
      <c r="E5415">
        <f>'CLZ Pr'!B5415</f>
        <v>0</v>
      </c>
      <c r="F5415">
        <f>'CLZ Pr'!N5415</f>
        <v>0</v>
      </c>
      <c r="G5415">
        <f>'CLZ Pr'!X5415</f>
        <v>0</v>
      </c>
      <c r="H5415">
        <f>'CLZ Pr'!E5415</f>
        <v>0</v>
      </c>
      <c r="I5415">
        <f>'CLZ Pr'!U5415</f>
        <v>0</v>
      </c>
    </row>
    <row r="5416" spans="1:9">
      <c r="A5416" s="13" t="str">
        <f>IF('CLZ Pr'!C5416 = "", "", 'CLZ Pr'!C5416)</f>
        <v/>
      </c>
      <c r="B5416">
        <f>'CLZ Pr'!O5416</f>
        <v>0</v>
      </c>
      <c r="C5416" s="14">
        <f>'CLZ Pr'!H5416</f>
        <v>0</v>
      </c>
      <c r="D5416">
        <f>'CLZ Pr'!W5416</f>
        <v>0</v>
      </c>
      <c r="E5416">
        <f>'CLZ Pr'!B5416</f>
        <v>0</v>
      </c>
      <c r="F5416">
        <f>'CLZ Pr'!N5416</f>
        <v>0</v>
      </c>
      <c r="G5416">
        <f>'CLZ Pr'!X5416</f>
        <v>0</v>
      </c>
      <c r="H5416">
        <f>'CLZ Pr'!E5416</f>
        <v>0</v>
      </c>
      <c r="I5416">
        <f>'CLZ Pr'!U5416</f>
        <v>0</v>
      </c>
    </row>
    <row r="5417" spans="1:9">
      <c r="A5417" s="13" t="str">
        <f>IF('CLZ Pr'!C5417 = "", "", 'CLZ Pr'!C5417)</f>
        <v/>
      </c>
      <c r="B5417">
        <f>'CLZ Pr'!O5417</f>
        <v>0</v>
      </c>
      <c r="C5417" s="14">
        <f>'CLZ Pr'!H5417</f>
        <v>0</v>
      </c>
      <c r="D5417">
        <f>'CLZ Pr'!W5417</f>
        <v>0</v>
      </c>
      <c r="E5417">
        <f>'CLZ Pr'!B5417</f>
        <v>0</v>
      </c>
      <c r="F5417">
        <f>'CLZ Pr'!N5417</f>
        <v>0</v>
      </c>
      <c r="G5417">
        <f>'CLZ Pr'!X5417</f>
        <v>0</v>
      </c>
      <c r="H5417">
        <f>'CLZ Pr'!E5417</f>
        <v>0</v>
      </c>
      <c r="I5417">
        <f>'CLZ Pr'!U5417</f>
        <v>0</v>
      </c>
    </row>
    <row r="5418" spans="1:9">
      <c r="A5418" s="13" t="str">
        <f>IF('CLZ Pr'!C5418 = "", "", 'CLZ Pr'!C5418)</f>
        <v/>
      </c>
      <c r="B5418">
        <f>'CLZ Pr'!O5418</f>
        <v>0</v>
      </c>
      <c r="C5418" s="14">
        <f>'CLZ Pr'!H5418</f>
        <v>0</v>
      </c>
      <c r="D5418">
        <f>'CLZ Pr'!W5418</f>
        <v>0</v>
      </c>
      <c r="E5418">
        <f>'CLZ Pr'!B5418</f>
        <v>0</v>
      </c>
      <c r="F5418">
        <f>'CLZ Pr'!N5418</f>
        <v>0</v>
      </c>
      <c r="G5418">
        <f>'CLZ Pr'!X5418</f>
        <v>0</v>
      </c>
      <c r="H5418">
        <f>'CLZ Pr'!E5418</f>
        <v>0</v>
      </c>
      <c r="I5418">
        <f>'CLZ Pr'!U5418</f>
        <v>0</v>
      </c>
    </row>
    <row r="5419" spans="1:9">
      <c r="A5419" s="13" t="str">
        <f>IF('CLZ Pr'!C5419 = "", "", 'CLZ Pr'!C5419)</f>
        <v/>
      </c>
      <c r="B5419">
        <f>'CLZ Pr'!O5419</f>
        <v>0</v>
      </c>
      <c r="C5419" s="14">
        <f>'CLZ Pr'!H5419</f>
        <v>0</v>
      </c>
      <c r="D5419">
        <f>'CLZ Pr'!W5419</f>
        <v>0</v>
      </c>
      <c r="E5419">
        <f>'CLZ Pr'!B5419</f>
        <v>0</v>
      </c>
      <c r="F5419">
        <f>'CLZ Pr'!N5419</f>
        <v>0</v>
      </c>
      <c r="G5419">
        <f>'CLZ Pr'!X5419</f>
        <v>0</v>
      </c>
      <c r="H5419">
        <f>'CLZ Pr'!E5419</f>
        <v>0</v>
      </c>
      <c r="I5419">
        <f>'CLZ Pr'!U5419</f>
        <v>0</v>
      </c>
    </row>
    <row r="5420" spans="1:9">
      <c r="A5420" s="13" t="str">
        <f>IF('CLZ Pr'!C5420 = "", "", 'CLZ Pr'!C5420)</f>
        <v/>
      </c>
      <c r="B5420">
        <f>'CLZ Pr'!O5420</f>
        <v>0</v>
      </c>
      <c r="C5420" s="14">
        <f>'CLZ Pr'!H5420</f>
        <v>0</v>
      </c>
      <c r="D5420">
        <f>'CLZ Pr'!W5420</f>
        <v>0</v>
      </c>
      <c r="E5420">
        <f>'CLZ Pr'!B5420</f>
        <v>0</v>
      </c>
      <c r="F5420">
        <f>'CLZ Pr'!N5420</f>
        <v>0</v>
      </c>
      <c r="G5420">
        <f>'CLZ Pr'!X5420</f>
        <v>0</v>
      </c>
      <c r="H5420">
        <f>'CLZ Pr'!E5420</f>
        <v>0</v>
      </c>
      <c r="I5420">
        <f>'CLZ Pr'!U5420</f>
        <v>0</v>
      </c>
    </row>
    <row r="5421" spans="1:9">
      <c r="A5421" s="13" t="str">
        <f>IF('CLZ Pr'!C5421 = "", "", 'CLZ Pr'!C5421)</f>
        <v/>
      </c>
      <c r="B5421">
        <f>'CLZ Pr'!O5421</f>
        <v>0</v>
      </c>
      <c r="C5421" s="14">
        <f>'CLZ Pr'!H5421</f>
        <v>0</v>
      </c>
      <c r="D5421">
        <f>'CLZ Pr'!W5421</f>
        <v>0</v>
      </c>
      <c r="E5421">
        <f>'CLZ Pr'!B5421</f>
        <v>0</v>
      </c>
      <c r="F5421">
        <f>'CLZ Pr'!N5421</f>
        <v>0</v>
      </c>
      <c r="G5421">
        <f>'CLZ Pr'!X5421</f>
        <v>0</v>
      </c>
      <c r="H5421">
        <f>'CLZ Pr'!E5421</f>
        <v>0</v>
      </c>
      <c r="I5421">
        <f>'CLZ Pr'!U5421</f>
        <v>0</v>
      </c>
    </row>
    <row r="5422" spans="1:9">
      <c r="A5422" s="13" t="str">
        <f>IF('CLZ Pr'!C5422 = "", "", 'CLZ Pr'!C5422)</f>
        <v/>
      </c>
      <c r="B5422">
        <f>'CLZ Pr'!O5422</f>
        <v>0</v>
      </c>
      <c r="C5422" s="14">
        <f>'CLZ Pr'!H5422</f>
        <v>0</v>
      </c>
      <c r="D5422">
        <f>'CLZ Pr'!W5422</f>
        <v>0</v>
      </c>
      <c r="E5422">
        <f>'CLZ Pr'!B5422</f>
        <v>0</v>
      </c>
      <c r="F5422">
        <f>'CLZ Pr'!N5422</f>
        <v>0</v>
      </c>
      <c r="G5422">
        <f>'CLZ Pr'!X5422</f>
        <v>0</v>
      </c>
      <c r="H5422">
        <f>'CLZ Pr'!E5422</f>
        <v>0</v>
      </c>
      <c r="I5422">
        <f>'CLZ Pr'!U5422</f>
        <v>0</v>
      </c>
    </row>
    <row r="5423" spans="1:9">
      <c r="A5423" s="13" t="str">
        <f>IF('CLZ Pr'!C5423 = "", "", 'CLZ Pr'!C5423)</f>
        <v/>
      </c>
      <c r="B5423">
        <f>'CLZ Pr'!O5423</f>
        <v>0</v>
      </c>
      <c r="C5423" s="14">
        <f>'CLZ Pr'!H5423</f>
        <v>0</v>
      </c>
      <c r="D5423">
        <f>'CLZ Pr'!W5423</f>
        <v>0</v>
      </c>
      <c r="E5423">
        <f>'CLZ Pr'!B5423</f>
        <v>0</v>
      </c>
      <c r="F5423">
        <f>'CLZ Pr'!N5423</f>
        <v>0</v>
      </c>
      <c r="G5423">
        <f>'CLZ Pr'!X5423</f>
        <v>0</v>
      </c>
      <c r="H5423">
        <f>'CLZ Pr'!E5423</f>
        <v>0</v>
      </c>
      <c r="I5423">
        <f>'CLZ Pr'!U5423</f>
        <v>0</v>
      </c>
    </row>
    <row r="5424" spans="1:9">
      <c r="A5424" s="13" t="str">
        <f>IF('CLZ Pr'!C5424 = "", "", 'CLZ Pr'!C5424)</f>
        <v/>
      </c>
      <c r="B5424">
        <f>'CLZ Pr'!O5424</f>
        <v>0</v>
      </c>
      <c r="C5424" s="14">
        <f>'CLZ Pr'!H5424</f>
        <v>0</v>
      </c>
      <c r="D5424">
        <f>'CLZ Pr'!W5424</f>
        <v>0</v>
      </c>
      <c r="E5424">
        <f>'CLZ Pr'!B5424</f>
        <v>0</v>
      </c>
      <c r="F5424">
        <f>'CLZ Pr'!N5424</f>
        <v>0</v>
      </c>
      <c r="G5424">
        <f>'CLZ Pr'!X5424</f>
        <v>0</v>
      </c>
      <c r="H5424">
        <f>'CLZ Pr'!E5424</f>
        <v>0</v>
      </c>
      <c r="I5424">
        <f>'CLZ Pr'!U5424</f>
        <v>0</v>
      </c>
    </row>
    <row r="5425" spans="1:9">
      <c r="A5425" s="13" t="str">
        <f>IF('CLZ Pr'!C5425 = "", "", 'CLZ Pr'!C5425)</f>
        <v/>
      </c>
      <c r="B5425">
        <f>'CLZ Pr'!O5425</f>
        <v>0</v>
      </c>
      <c r="C5425" s="14">
        <f>'CLZ Pr'!H5425</f>
        <v>0</v>
      </c>
      <c r="D5425">
        <f>'CLZ Pr'!W5425</f>
        <v>0</v>
      </c>
      <c r="E5425">
        <f>'CLZ Pr'!B5425</f>
        <v>0</v>
      </c>
      <c r="F5425">
        <f>'CLZ Pr'!N5425</f>
        <v>0</v>
      </c>
      <c r="G5425">
        <f>'CLZ Pr'!X5425</f>
        <v>0</v>
      </c>
      <c r="H5425">
        <f>'CLZ Pr'!E5425</f>
        <v>0</v>
      </c>
      <c r="I5425">
        <f>'CLZ Pr'!U5425</f>
        <v>0</v>
      </c>
    </row>
    <row r="5426" spans="1:9">
      <c r="A5426" s="13" t="str">
        <f>IF('CLZ Pr'!C5426 = "", "", 'CLZ Pr'!C5426)</f>
        <v/>
      </c>
      <c r="B5426">
        <f>'CLZ Pr'!O5426</f>
        <v>0</v>
      </c>
      <c r="C5426" s="14">
        <f>'CLZ Pr'!H5426</f>
        <v>0</v>
      </c>
      <c r="D5426">
        <f>'CLZ Pr'!W5426</f>
        <v>0</v>
      </c>
      <c r="E5426">
        <f>'CLZ Pr'!B5426</f>
        <v>0</v>
      </c>
      <c r="F5426">
        <f>'CLZ Pr'!N5426</f>
        <v>0</v>
      </c>
      <c r="G5426">
        <f>'CLZ Pr'!X5426</f>
        <v>0</v>
      </c>
      <c r="H5426">
        <f>'CLZ Pr'!E5426</f>
        <v>0</v>
      </c>
      <c r="I5426">
        <f>'CLZ Pr'!U5426</f>
        <v>0</v>
      </c>
    </row>
    <row r="5427" spans="1:9">
      <c r="A5427" s="13" t="str">
        <f>IF('CLZ Pr'!C5427 = "", "", 'CLZ Pr'!C5427)</f>
        <v/>
      </c>
      <c r="B5427">
        <f>'CLZ Pr'!O5427</f>
        <v>0</v>
      </c>
      <c r="C5427" s="14">
        <f>'CLZ Pr'!H5427</f>
        <v>0</v>
      </c>
      <c r="D5427">
        <f>'CLZ Pr'!W5427</f>
        <v>0</v>
      </c>
      <c r="E5427">
        <f>'CLZ Pr'!B5427</f>
        <v>0</v>
      </c>
      <c r="F5427">
        <f>'CLZ Pr'!N5427</f>
        <v>0</v>
      </c>
      <c r="G5427">
        <f>'CLZ Pr'!X5427</f>
        <v>0</v>
      </c>
      <c r="H5427">
        <f>'CLZ Pr'!E5427</f>
        <v>0</v>
      </c>
      <c r="I5427">
        <f>'CLZ Pr'!U5427</f>
        <v>0</v>
      </c>
    </row>
    <row r="5428" spans="1:9">
      <c r="A5428" s="13" t="str">
        <f>IF('CLZ Pr'!C5428 = "", "", 'CLZ Pr'!C5428)</f>
        <v/>
      </c>
      <c r="B5428">
        <f>'CLZ Pr'!O5428</f>
        <v>0</v>
      </c>
      <c r="C5428" s="14">
        <f>'CLZ Pr'!H5428</f>
        <v>0</v>
      </c>
      <c r="D5428">
        <f>'CLZ Pr'!W5428</f>
        <v>0</v>
      </c>
      <c r="E5428">
        <f>'CLZ Pr'!B5428</f>
        <v>0</v>
      </c>
      <c r="F5428">
        <f>'CLZ Pr'!N5428</f>
        <v>0</v>
      </c>
      <c r="G5428">
        <f>'CLZ Pr'!X5428</f>
        <v>0</v>
      </c>
      <c r="H5428">
        <f>'CLZ Pr'!E5428</f>
        <v>0</v>
      </c>
      <c r="I5428">
        <f>'CLZ Pr'!U5428</f>
        <v>0</v>
      </c>
    </row>
    <row r="5429" spans="1:9">
      <c r="A5429" s="13" t="str">
        <f>IF('CLZ Pr'!C5429 = "", "", 'CLZ Pr'!C5429)</f>
        <v/>
      </c>
      <c r="B5429">
        <f>'CLZ Pr'!O5429</f>
        <v>0</v>
      </c>
      <c r="C5429" s="14">
        <f>'CLZ Pr'!H5429</f>
        <v>0</v>
      </c>
      <c r="D5429">
        <f>'CLZ Pr'!W5429</f>
        <v>0</v>
      </c>
      <c r="E5429">
        <f>'CLZ Pr'!B5429</f>
        <v>0</v>
      </c>
      <c r="F5429">
        <f>'CLZ Pr'!N5429</f>
        <v>0</v>
      </c>
      <c r="G5429">
        <f>'CLZ Pr'!X5429</f>
        <v>0</v>
      </c>
      <c r="H5429">
        <f>'CLZ Pr'!E5429</f>
        <v>0</v>
      </c>
      <c r="I5429">
        <f>'CLZ Pr'!U5429</f>
        <v>0</v>
      </c>
    </row>
    <row r="5430" spans="1:9">
      <c r="A5430" s="13" t="str">
        <f>IF('CLZ Pr'!C5430 = "", "", 'CLZ Pr'!C5430)</f>
        <v/>
      </c>
      <c r="B5430">
        <f>'CLZ Pr'!O5430</f>
        <v>0</v>
      </c>
      <c r="C5430" s="14">
        <f>'CLZ Pr'!H5430</f>
        <v>0</v>
      </c>
      <c r="D5430">
        <f>'CLZ Pr'!W5430</f>
        <v>0</v>
      </c>
      <c r="E5430">
        <f>'CLZ Pr'!B5430</f>
        <v>0</v>
      </c>
      <c r="F5430">
        <f>'CLZ Pr'!N5430</f>
        <v>0</v>
      </c>
      <c r="G5430">
        <f>'CLZ Pr'!X5430</f>
        <v>0</v>
      </c>
      <c r="H5430">
        <f>'CLZ Pr'!E5430</f>
        <v>0</v>
      </c>
      <c r="I5430">
        <f>'CLZ Pr'!U5430</f>
        <v>0</v>
      </c>
    </row>
    <row r="5431" spans="1:9">
      <c r="A5431" s="13" t="str">
        <f>IF('CLZ Pr'!C5431 = "", "", 'CLZ Pr'!C5431)</f>
        <v/>
      </c>
      <c r="B5431">
        <f>'CLZ Pr'!O5431</f>
        <v>0</v>
      </c>
      <c r="C5431" s="14">
        <f>'CLZ Pr'!H5431</f>
        <v>0</v>
      </c>
      <c r="D5431">
        <f>'CLZ Pr'!W5431</f>
        <v>0</v>
      </c>
      <c r="E5431">
        <f>'CLZ Pr'!B5431</f>
        <v>0</v>
      </c>
      <c r="F5431">
        <f>'CLZ Pr'!N5431</f>
        <v>0</v>
      </c>
      <c r="G5431">
        <f>'CLZ Pr'!X5431</f>
        <v>0</v>
      </c>
      <c r="H5431">
        <f>'CLZ Pr'!E5431</f>
        <v>0</v>
      </c>
      <c r="I5431">
        <f>'CLZ Pr'!U5431</f>
        <v>0</v>
      </c>
    </row>
    <row r="5432" spans="1:9">
      <c r="A5432" s="13" t="str">
        <f>IF('CLZ Pr'!C5432 = "", "", 'CLZ Pr'!C5432)</f>
        <v/>
      </c>
      <c r="B5432">
        <f>'CLZ Pr'!O5432</f>
        <v>0</v>
      </c>
      <c r="C5432" s="14">
        <f>'CLZ Pr'!H5432</f>
        <v>0</v>
      </c>
      <c r="D5432">
        <f>'CLZ Pr'!W5432</f>
        <v>0</v>
      </c>
      <c r="E5432">
        <f>'CLZ Pr'!B5432</f>
        <v>0</v>
      </c>
      <c r="F5432">
        <f>'CLZ Pr'!N5432</f>
        <v>0</v>
      </c>
      <c r="G5432">
        <f>'CLZ Pr'!X5432</f>
        <v>0</v>
      </c>
      <c r="H5432">
        <f>'CLZ Pr'!E5432</f>
        <v>0</v>
      </c>
      <c r="I5432">
        <f>'CLZ Pr'!U5432</f>
        <v>0</v>
      </c>
    </row>
    <row r="5433" spans="1:9">
      <c r="A5433" s="13" t="str">
        <f>IF('CLZ Pr'!C5433 = "", "", 'CLZ Pr'!C5433)</f>
        <v/>
      </c>
      <c r="B5433">
        <f>'CLZ Pr'!O5433</f>
        <v>0</v>
      </c>
      <c r="C5433" s="14">
        <f>'CLZ Pr'!H5433</f>
        <v>0</v>
      </c>
      <c r="D5433">
        <f>'CLZ Pr'!W5433</f>
        <v>0</v>
      </c>
      <c r="E5433">
        <f>'CLZ Pr'!B5433</f>
        <v>0</v>
      </c>
      <c r="F5433">
        <f>'CLZ Pr'!N5433</f>
        <v>0</v>
      </c>
      <c r="G5433">
        <f>'CLZ Pr'!X5433</f>
        <v>0</v>
      </c>
      <c r="H5433">
        <f>'CLZ Pr'!E5433</f>
        <v>0</v>
      </c>
      <c r="I5433">
        <f>'CLZ Pr'!U5433</f>
        <v>0</v>
      </c>
    </row>
    <row r="5434" spans="1:9">
      <c r="A5434" s="13" t="str">
        <f>IF('CLZ Pr'!C5434 = "", "", 'CLZ Pr'!C5434)</f>
        <v/>
      </c>
      <c r="B5434">
        <f>'CLZ Pr'!O5434</f>
        <v>0</v>
      </c>
      <c r="C5434" s="14">
        <f>'CLZ Pr'!H5434</f>
        <v>0</v>
      </c>
      <c r="D5434">
        <f>'CLZ Pr'!W5434</f>
        <v>0</v>
      </c>
      <c r="E5434">
        <f>'CLZ Pr'!B5434</f>
        <v>0</v>
      </c>
      <c r="F5434">
        <f>'CLZ Pr'!N5434</f>
        <v>0</v>
      </c>
      <c r="G5434">
        <f>'CLZ Pr'!X5434</f>
        <v>0</v>
      </c>
      <c r="H5434">
        <f>'CLZ Pr'!E5434</f>
        <v>0</v>
      </c>
      <c r="I5434">
        <f>'CLZ Pr'!U5434</f>
        <v>0</v>
      </c>
    </row>
    <row r="5435" spans="1:9">
      <c r="A5435" s="13" t="str">
        <f>IF('CLZ Pr'!C5435 = "", "", 'CLZ Pr'!C5435)</f>
        <v/>
      </c>
      <c r="B5435">
        <f>'CLZ Pr'!O5435</f>
        <v>0</v>
      </c>
      <c r="C5435" s="14">
        <f>'CLZ Pr'!H5435</f>
        <v>0</v>
      </c>
      <c r="D5435">
        <f>'CLZ Pr'!W5435</f>
        <v>0</v>
      </c>
      <c r="E5435">
        <f>'CLZ Pr'!B5435</f>
        <v>0</v>
      </c>
      <c r="F5435">
        <f>'CLZ Pr'!N5435</f>
        <v>0</v>
      </c>
      <c r="G5435">
        <f>'CLZ Pr'!X5435</f>
        <v>0</v>
      </c>
      <c r="H5435">
        <f>'CLZ Pr'!E5435</f>
        <v>0</v>
      </c>
      <c r="I5435">
        <f>'CLZ Pr'!U5435</f>
        <v>0</v>
      </c>
    </row>
    <row r="5436" spans="1:9">
      <c r="A5436" s="13" t="str">
        <f>IF('CLZ Pr'!C5436 = "", "", 'CLZ Pr'!C5436)</f>
        <v/>
      </c>
      <c r="B5436">
        <f>'CLZ Pr'!O5436</f>
        <v>0</v>
      </c>
      <c r="C5436" s="14">
        <f>'CLZ Pr'!H5436</f>
        <v>0</v>
      </c>
      <c r="D5436">
        <f>'CLZ Pr'!W5436</f>
        <v>0</v>
      </c>
      <c r="E5436">
        <f>'CLZ Pr'!B5436</f>
        <v>0</v>
      </c>
      <c r="F5436">
        <f>'CLZ Pr'!N5436</f>
        <v>0</v>
      </c>
      <c r="G5436">
        <f>'CLZ Pr'!X5436</f>
        <v>0</v>
      </c>
      <c r="H5436">
        <f>'CLZ Pr'!E5436</f>
        <v>0</v>
      </c>
      <c r="I5436">
        <f>'CLZ Pr'!U5436</f>
        <v>0</v>
      </c>
    </row>
    <row r="5437" spans="1:9">
      <c r="A5437" s="13" t="str">
        <f>IF('CLZ Pr'!C5437 = "", "", 'CLZ Pr'!C5437)</f>
        <v/>
      </c>
      <c r="B5437">
        <f>'CLZ Pr'!O5437</f>
        <v>0</v>
      </c>
      <c r="C5437" s="14">
        <f>'CLZ Pr'!H5437</f>
        <v>0</v>
      </c>
      <c r="D5437">
        <f>'CLZ Pr'!W5437</f>
        <v>0</v>
      </c>
      <c r="E5437">
        <f>'CLZ Pr'!B5437</f>
        <v>0</v>
      </c>
      <c r="F5437">
        <f>'CLZ Pr'!N5437</f>
        <v>0</v>
      </c>
      <c r="G5437">
        <f>'CLZ Pr'!X5437</f>
        <v>0</v>
      </c>
      <c r="H5437">
        <f>'CLZ Pr'!E5437</f>
        <v>0</v>
      </c>
      <c r="I5437">
        <f>'CLZ Pr'!U5437</f>
        <v>0</v>
      </c>
    </row>
    <row r="5438" spans="1:9">
      <c r="A5438" s="13" t="str">
        <f>IF('CLZ Pr'!C5438 = "", "", 'CLZ Pr'!C5438)</f>
        <v/>
      </c>
      <c r="B5438">
        <f>'CLZ Pr'!O5438</f>
        <v>0</v>
      </c>
      <c r="C5438" s="14">
        <f>'CLZ Pr'!H5438</f>
        <v>0</v>
      </c>
      <c r="D5438">
        <f>'CLZ Pr'!W5438</f>
        <v>0</v>
      </c>
      <c r="E5438">
        <f>'CLZ Pr'!B5438</f>
        <v>0</v>
      </c>
      <c r="F5438">
        <f>'CLZ Pr'!N5438</f>
        <v>0</v>
      </c>
      <c r="G5438">
        <f>'CLZ Pr'!X5438</f>
        <v>0</v>
      </c>
      <c r="H5438">
        <f>'CLZ Pr'!E5438</f>
        <v>0</v>
      </c>
      <c r="I5438">
        <f>'CLZ Pr'!U5438</f>
        <v>0</v>
      </c>
    </row>
    <row r="5439" spans="1:9">
      <c r="A5439" s="13" t="str">
        <f>IF('CLZ Pr'!C5439 = "", "", 'CLZ Pr'!C5439)</f>
        <v/>
      </c>
      <c r="B5439">
        <f>'CLZ Pr'!O5439</f>
        <v>0</v>
      </c>
      <c r="C5439" s="14">
        <f>'CLZ Pr'!H5439</f>
        <v>0</v>
      </c>
      <c r="D5439">
        <f>'CLZ Pr'!W5439</f>
        <v>0</v>
      </c>
      <c r="E5439">
        <f>'CLZ Pr'!B5439</f>
        <v>0</v>
      </c>
      <c r="F5439">
        <f>'CLZ Pr'!N5439</f>
        <v>0</v>
      </c>
      <c r="G5439">
        <f>'CLZ Pr'!X5439</f>
        <v>0</v>
      </c>
      <c r="H5439">
        <f>'CLZ Pr'!E5439</f>
        <v>0</v>
      </c>
      <c r="I5439">
        <f>'CLZ Pr'!U5439</f>
        <v>0</v>
      </c>
    </row>
    <row r="5440" spans="1:9">
      <c r="A5440" s="13" t="str">
        <f>IF('CLZ Pr'!C5440 = "", "", 'CLZ Pr'!C5440)</f>
        <v/>
      </c>
      <c r="B5440">
        <f>'CLZ Pr'!O5440</f>
        <v>0</v>
      </c>
      <c r="C5440" s="14">
        <f>'CLZ Pr'!H5440</f>
        <v>0</v>
      </c>
      <c r="D5440">
        <f>'CLZ Pr'!W5440</f>
        <v>0</v>
      </c>
      <c r="E5440">
        <f>'CLZ Pr'!B5440</f>
        <v>0</v>
      </c>
      <c r="F5440">
        <f>'CLZ Pr'!N5440</f>
        <v>0</v>
      </c>
      <c r="G5440">
        <f>'CLZ Pr'!X5440</f>
        <v>0</v>
      </c>
      <c r="H5440">
        <f>'CLZ Pr'!E5440</f>
        <v>0</v>
      </c>
      <c r="I5440">
        <f>'CLZ Pr'!U5440</f>
        <v>0</v>
      </c>
    </row>
    <row r="5441" spans="1:9">
      <c r="A5441" s="13" t="str">
        <f>IF('CLZ Pr'!C5441 = "", "", 'CLZ Pr'!C5441)</f>
        <v/>
      </c>
      <c r="B5441">
        <f>'CLZ Pr'!O5441</f>
        <v>0</v>
      </c>
      <c r="C5441" s="14">
        <f>'CLZ Pr'!H5441</f>
        <v>0</v>
      </c>
      <c r="D5441">
        <f>'CLZ Pr'!W5441</f>
        <v>0</v>
      </c>
      <c r="E5441">
        <f>'CLZ Pr'!B5441</f>
        <v>0</v>
      </c>
      <c r="F5441">
        <f>'CLZ Pr'!N5441</f>
        <v>0</v>
      </c>
      <c r="G5441">
        <f>'CLZ Pr'!X5441</f>
        <v>0</v>
      </c>
      <c r="H5441">
        <f>'CLZ Pr'!E5441</f>
        <v>0</v>
      </c>
      <c r="I5441">
        <f>'CLZ Pr'!U5441</f>
        <v>0</v>
      </c>
    </row>
    <row r="5442" spans="1:9">
      <c r="A5442" s="13" t="str">
        <f>IF('CLZ Pr'!C5442 = "", "", 'CLZ Pr'!C5442)</f>
        <v/>
      </c>
      <c r="B5442">
        <f>'CLZ Pr'!O5442</f>
        <v>0</v>
      </c>
      <c r="C5442" s="14">
        <f>'CLZ Pr'!H5442</f>
        <v>0</v>
      </c>
      <c r="D5442">
        <f>'CLZ Pr'!W5442</f>
        <v>0</v>
      </c>
      <c r="E5442">
        <f>'CLZ Pr'!B5442</f>
        <v>0</v>
      </c>
      <c r="F5442">
        <f>'CLZ Pr'!N5442</f>
        <v>0</v>
      </c>
      <c r="G5442">
        <f>'CLZ Pr'!X5442</f>
        <v>0</v>
      </c>
      <c r="H5442">
        <f>'CLZ Pr'!E5442</f>
        <v>0</v>
      </c>
      <c r="I5442">
        <f>'CLZ Pr'!U5442</f>
        <v>0</v>
      </c>
    </row>
    <row r="5443" spans="1:9">
      <c r="A5443" s="13" t="str">
        <f>IF('CLZ Pr'!C5443 = "", "", 'CLZ Pr'!C5443)</f>
        <v/>
      </c>
      <c r="B5443">
        <f>'CLZ Pr'!O5443</f>
        <v>0</v>
      </c>
      <c r="C5443" s="14">
        <f>'CLZ Pr'!H5443</f>
        <v>0</v>
      </c>
      <c r="D5443">
        <f>'CLZ Pr'!W5443</f>
        <v>0</v>
      </c>
      <c r="E5443">
        <f>'CLZ Pr'!B5443</f>
        <v>0</v>
      </c>
      <c r="F5443">
        <f>'CLZ Pr'!N5443</f>
        <v>0</v>
      </c>
      <c r="G5443">
        <f>'CLZ Pr'!X5443</f>
        <v>0</v>
      </c>
      <c r="H5443">
        <f>'CLZ Pr'!E5443</f>
        <v>0</v>
      </c>
      <c r="I5443">
        <f>'CLZ Pr'!U5443</f>
        <v>0</v>
      </c>
    </row>
    <row r="5444" spans="1:9">
      <c r="A5444" s="13" t="str">
        <f>IF('CLZ Pr'!C5444 = "", "", 'CLZ Pr'!C5444)</f>
        <v/>
      </c>
      <c r="B5444">
        <f>'CLZ Pr'!O5444</f>
        <v>0</v>
      </c>
      <c r="C5444" s="14">
        <f>'CLZ Pr'!H5444</f>
        <v>0</v>
      </c>
      <c r="D5444">
        <f>'CLZ Pr'!W5444</f>
        <v>0</v>
      </c>
      <c r="E5444">
        <f>'CLZ Pr'!B5444</f>
        <v>0</v>
      </c>
      <c r="F5444">
        <f>'CLZ Pr'!N5444</f>
        <v>0</v>
      </c>
      <c r="G5444">
        <f>'CLZ Pr'!X5444</f>
        <v>0</v>
      </c>
      <c r="H5444">
        <f>'CLZ Pr'!E5444</f>
        <v>0</v>
      </c>
      <c r="I5444">
        <f>'CLZ Pr'!U5444</f>
        <v>0</v>
      </c>
    </row>
    <row r="5445" spans="1:9">
      <c r="A5445" s="13" t="str">
        <f>IF('CLZ Pr'!C5445 = "", "", 'CLZ Pr'!C5445)</f>
        <v/>
      </c>
      <c r="B5445">
        <f>'CLZ Pr'!O5445</f>
        <v>0</v>
      </c>
      <c r="C5445" s="14">
        <f>'CLZ Pr'!H5445</f>
        <v>0</v>
      </c>
      <c r="D5445">
        <f>'CLZ Pr'!W5445</f>
        <v>0</v>
      </c>
      <c r="E5445">
        <f>'CLZ Pr'!B5445</f>
        <v>0</v>
      </c>
      <c r="F5445">
        <f>'CLZ Pr'!N5445</f>
        <v>0</v>
      </c>
      <c r="G5445">
        <f>'CLZ Pr'!X5445</f>
        <v>0</v>
      </c>
      <c r="H5445">
        <f>'CLZ Pr'!E5445</f>
        <v>0</v>
      </c>
      <c r="I5445">
        <f>'CLZ Pr'!U5445</f>
        <v>0</v>
      </c>
    </row>
    <row r="5446" spans="1:9">
      <c r="A5446" s="13" t="str">
        <f>IF('CLZ Pr'!C5446 = "", "", 'CLZ Pr'!C5446)</f>
        <v/>
      </c>
      <c r="B5446">
        <f>'CLZ Pr'!O5446</f>
        <v>0</v>
      </c>
      <c r="C5446" s="14">
        <f>'CLZ Pr'!H5446</f>
        <v>0</v>
      </c>
      <c r="D5446">
        <f>'CLZ Pr'!W5446</f>
        <v>0</v>
      </c>
      <c r="E5446">
        <f>'CLZ Pr'!B5446</f>
        <v>0</v>
      </c>
      <c r="F5446">
        <f>'CLZ Pr'!N5446</f>
        <v>0</v>
      </c>
      <c r="G5446">
        <f>'CLZ Pr'!X5446</f>
        <v>0</v>
      </c>
      <c r="H5446">
        <f>'CLZ Pr'!E5446</f>
        <v>0</v>
      </c>
      <c r="I5446">
        <f>'CLZ Pr'!U5446</f>
        <v>0</v>
      </c>
    </row>
    <row r="5447" spans="1:9">
      <c r="A5447" s="13" t="str">
        <f>IF('CLZ Pr'!C5447 = "", "", 'CLZ Pr'!C5447)</f>
        <v/>
      </c>
      <c r="B5447">
        <f>'CLZ Pr'!O5447</f>
        <v>0</v>
      </c>
      <c r="C5447" s="14">
        <f>'CLZ Pr'!H5447</f>
        <v>0</v>
      </c>
      <c r="D5447">
        <f>'CLZ Pr'!W5447</f>
        <v>0</v>
      </c>
      <c r="E5447">
        <f>'CLZ Pr'!B5447</f>
        <v>0</v>
      </c>
      <c r="F5447">
        <f>'CLZ Pr'!N5447</f>
        <v>0</v>
      </c>
      <c r="G5447">
        <f>'CLZ Pr'!X5447</f>
        <v>0</v>
      </c>
      <c r="H5447">
        <f>'CLZ Pr'!E5447</f>
        <v>0</v>
      </c>
      <c r="I5447">
        <f>'CLZ Pr'!U5447</f>
        <v>0</v>
      </c>
    </row>
    <row r="5448" spans="1:9">
      <c r="A5448" s="13" t="str">
        <f>IF('CLZ Pr'!C5448 = "", "", 'CLZ Pr'!C5448)</f>
        <v/>
      </c>
      <c r="B5448">
        <f>'CLZ Pr'!O5448</f>
        <v>0</v>
      </c>
      <c r="C5448" s="14">
        <f>'CLZ Pr'!H5448</f>
        <v>0</v>
      </c>
      <c r="D5448">
        <f>'CLZ Pr'!W5448</f>
        <v>0</v>
      </c>
      <c r="E5448">
        <f>'CLZ Pr'!B5448</f>
        <v>0</v>
      </c>
      <c r="F5448">
        <f>'CLZ Pr'!N5448</f>
        <v>0</v>
      </c>
      <c r="G5448">
        <f>'CLZ Pr'!X5448</f>
        <v>0</v>
      </c>
      <c r="H5448">
        <f>'CLZ Pr'!E5448</f>
        <v>0</v>
      </c>
      <c r="I5448">
        <f>'CLZ Pr'!U5448</f>
        <v>0</v>
      </c>
    </row>
    <row r="5449" spans="1:9">
      <c r="A5449" s="13" t="str">
        <f>IF('CLZ Pr'!C5449 = "", "", 'CLZ Pr'!C5449)</f>
        <v/>
      </c>
      <c r="B5449">
        <f>'CLZ Pr'!O5449</f>
        <v>0</v>
      </c>
      <c r="C5449" s="14">
        <f>'CLZ Pr'!H5449</f>
        <v>0</v>
      </c>
      <c r="D5449">
        <f>'CLZ Pr'!W5449</f>
        <v>0</v>
      </c>
      <c r="E5449">
        <f>'CLZ Pr'!B5449</f>
        <v>0</v>
      </c>
      <c r="F5449">
        <f>'CLZ Pr'!N5449</f>
        <v>0</v>
      </c>
      <c r="G5449">
        <f>'CLZ Pr'!X5449</f>
        <v>0</v>
      </c>
      <c r="H5449">
        <f>'CLZ Pr'!E5449</f>
        <v>0</v>
      </c>
      <c r="I5449">
        <f>'CLZ Pr'!U5449</f>
        <v>0</v>
      </c>
    </row>
    <row r="5450" spans="1:9">
      <c r="A5450" s="13" t="str">
        <f>IF('CLZ Pr'!C5450 = "", "", 'CLZ Pr'!C5450)</f>
        <v/>
      </c>
      <c r="B5450">
        <f>'CLZ Pr'!O5450</f>
        <v>0</v>
      </c>
      <c r="C5450" s="14">
        <f>'CLZ Pr'!H5450</f>
        <v>0</v>
      </c>
      <c r="D5450">
        <f>'CLZ Pr'!W5450</f>
        <v>0</v>
      </c>
      <c r="E5450">
        <f>'CLZ Pr'!B5450</f>
        <v>0</v>
      </c>
      <c r="F5450">
        <f>'CLZ Pr'!N5450</f>
        <v>0</v>
      </c>
      <c r="G5450">
        <f>'CLZ Pr'!X5450</f>
        <v>0</v>
      </c>
      <c r="H5450">
        <f>'CLZ Pr'!E5450</f>
        <v>0</v>
      </c>
      <c r="I5450">
        <f>'CLZ Pr'!U5450</f>
        <v>0</v>
      </c>
    </row>
    <row r="5451" spans="1:9">
      <c r="A5451" s="13" t="str">
        <f>IF('CLZ Pr'!C5451 = "", "", 'CLZ Pr'!C5451)</f>
        <v/>
      </c>
      <c r="B5451">
        <f>'CLZ Pr'!O5451</f>
        <v>0</v>
      </c>
      <c r="C5451" s="14">
        <f>'CLZ Pr'!H5451</f>
        <v>0</v>
      </c>
      <c r="D5451">
        <f>'CLZ Pr'!W5451</f>
        <v>0</v>
      </c>
      <c r="E5451">
        <f>'CLZ Pr'!B5451</f>
        <v>0</v>
      </c>
      <c r="F5451">
        <f>'CLZ Pr'!N5451</f>
        <v>0</v>
      </c>
      <c r="G5451">
        <f>'CLZ Pr'!X5451</f>
        <v>0</v>
      </c>
      <c r="H5451">
        <f>'CLZ Pr'!E5451</f>
        <v>0</v>
      </c>
      <c r="I5451">
        <f>'CLZ Pr'!U5451</f>
        <v>0</v>
      </c>
    </row>
    <row r="5452" spans="1:9">
      <c r="A5452" s="13" t="str">
        <f>IF('CLZ Pr'!C5452 = "", "", 'CLZ Pr'!C5452)</f>
        <v/>
      </c>
      <c r="B5452">
        <f>'CLZ Pr'!O5452</f>
        <v>0</v>
      </c>
      <c r="C5452" s="14">
        <f>'CLZ Pr'!H5452</f>
        <v>0</v>
      </c>
      <c r="D5452">
        <f>'CLZ Pr'!W5452</f>
        <v>0</v>
      </c>
      <c r="E5452">
        <f>'CLZ Pr'!B5452</f>
        <v>0</v>
      </c>
      <c r="F5452">
        <f>'CLZ Pr'!N5452</f>
        <v>0</v>
      </c>
      <c r="G5452">
        <f>'CLZ Pr'!X5452</f>
        <v>0</v>
      </c>
      <c r="H5452">
        <f>'CLZ Pr'!E5452</f>
        <v>0</v>
      </c>
      <c r="I5452">
        <f>'CLZ Pr'!U5452</f>
        <v>0</v>
      </c>
    </row>
    <row r="5453" spans="1:9">
      <c r="A5453" s="13" t="str">
        <f>IF('CLZ Pr'!C5453 = "", "", 'CLZ Pr'!C5453)</f>
        <v/>
      </c>
      <c r="B5453">
        <f>'CLZ Pr'!O5453</f>
        <v>0</v>
      </c>
      <c r="C5453" s="14">
        <f>'CLZ Pr'!H5453</f>
        <v>0</v>
      </c>
      <c r="D5453">
        <f>'CLZ Pr'!W5453</f>
        <v>0</v>
      </c>
      <c r="E5453">
        <f>'CLZ Pr'!B5453</f>
        <v>0</v>
      </c>
      <c r="F5453">
        <f>'CLZ Pr'!N5453</f>
        <v>0</v>
      </c>
      <c r="G5453">
        <f>'CLZ Pr'!X5453</f>
        <v>0</v>
      </c>
      <c r="H5453">
        <f>'CLZ Pr'!E5453</f>
        <v>0</v>
      </c>
      <c r="I5453">
        <f>'CLZ Pr'!U5453</f>
        <v>0</v>
      </c>
    </row>
    <row r="5454" spans="1:9">
      <c r="A5454" s="13" t="str">
        <f>IF('CLZ Pr'!C5454 = "", "", 'CLZ Pr'!C5454)</f>
        <v/>
      </c>
      <c r="B5454">
        <f>'CLZ Pr'!O5454</f>
        <v>0</v>
      </c>
      <c r="C5454" s="14">
        <f>'CLZ Pr'!H5454</f>
        <v>0</v>
      </c>
      <c r="D5454">
        <f>'CLZ Pr'!W5454</f>
        <v>0</v>
      </c>
      <c r="E5454">
        <f>'CLZ Pr'!B5454</f>
        <v>0</v>
      </c>
      <c r="F5454">
        <f>'CLZ Pr'!N5454</f>
        <v>0</v>
      </c>
      <c r="G5454">
        <f>'CLZ Pr'!X5454</f>
        <v>0</v>
      </c>
      <c r="H5454">
        <f>'CLZ Pr'!E5454</f>
        <v>0</v>
      </c>
      <c r="I5454">
        <f>'CLZ Pr'!U5454</f>
        <v>0</v>
      </c>
    </row>
    <row r="5455" spans="1:9">
      <c r="A5455" s="13" t="str">
        <f>IF('CLZ Pr'!C5455 = "", "", 'CLZ Pr'!C5455)</f>
        <v/>
      </c>
      <c r="B5455">
        <f>'CLZ Pr'!O5455</f>
        <v>0</v>
      </c>
      <c r="C5455" s="14">
        <f>'CLZ Pr'!H5455</f>
        <v>0</v>
      </c>
      <c r="D5455">
        <f>'CLZ Pr'!W5455</f>
        <v>0</v>
      </c>
      <c r="E5455">
        <f>'CLZ Pr'!B5455</f>
        <v>0</v>
      </c>
      <c r="F5455">
        <f>'CLZ Pr'!N5455</f>
        <v>0</v>
      </c>
      <c r="G5455">
        <f>'CLZ Pr'!X5455</f>
        <v>0</v>
      </c>
      <c r="H5455">
        <f>'CLZ Pr'!E5455</f>
        <v>0</v>
      </c>
      <c r="I5455">
        <f>'CLZ Pr'!U5455</f>
        <v>0</v>
      </c>
    </row>
    <row r="5456" spans="1:9">
      <c r="A5456" s="13" t="str">
        <f>IF('CLZ Pr'!C5456 = "", "", 'CLZ Pr'!C5456)</f>
        <v/>
      </c>
      <c r="B5456">
        <f>'CLZ Pr'!O5456</f>
        <v>0</v>
      </c>
      <c r="C5456" s="14">
        <f>'CLZ Pr'!H5456</f>
        <v>0</v>
      </c>
      <c r="D5456">
        <f>'CLZ Pr'!W5456</f>
        <v>0</v>
      </c>
      <c r="E5456">
        <f>'CLZ Pr'!B5456</f>
        <v>0</v>
      </c>
      <c r="F5456">
        <f>'CLZ Pr'!N5456</f>
        <v>0</v>
      </c>
      <c r="G5456">
        <f>'CLZ Pr'!X5456</f>
        <v>0</v>
      </c>
      <c r="H5456">
        <f>'CLZ Pr'!E5456</f>
        <v>0</v>
      </c>
      <c r="I5456">
        <f>'CLZ Pr'!U5456</f>
        <v>0</v>
      </c>
    </row>
    <row r="5457" spans="1:9">
      <c r="A5457" s="13" t="str">
        <f>IF('CLZ Pr'!C5457 = "", "", 'CLZ Pr'!C5457)</f>
        <v/>
      </c>
      <c r="B5457">
        <f>'CLZ Pr'!O5457</f>
        <v>0</v>
      </c>
      <c r="C5457" s="14">
        <f>'CLZ Pr'!H5457</f>
        <v>0</v>
      </c>
      <c r="D5457">
        <f>'CLZ Pr'!W5457</f>
        <v>0</v>
      </c>
      <c r="E5457">
        <f>'CLZ Pr'!B5457</f>
        <v>0</v>
      </c>
      <c r="F5457">
        <f>'CLZ Pr'!N5457</f>
        <v>0</v>
      </c>
      <c r="G5457">
        <f>'CLZ Pr'!X5457</f>
        <v>0</v>
      </c>
      <c r="H5457">
        <f>'CLZ Pr'!E5457</f>
        <v>0</v>
      </c>
      <c r="I5457">
        <f>'CLZ Pr'!U5457</f>
        <v>0</v>
      </c>
    </row>
    <row r="5458" spans="1:9">
      <c r="A5458" s="13" t="str">
        <f>IF('CLZ Pr'!C5458 = "", "", 'CLZ Pr'!C5458)</f>
        <v/>
      </c>
      <c r="B5458">
        <f>'CLZ Pr'!O5458</f>
        <v>0</v>
      </c>
      <c r="C5458" s="14">
        <f>'CLZ Pr'!H5458</f>
        <v>0</v>
      </c>
      <c r="D5458">
        <f>'CLZ Pr'!W5458</f>
        <v>0</v>
      </c>
      <c r="E5458">
        <f>'CLZ Pr'!B5458</f>
        <v>0</v>
      </c>
      <c r="F5458">
        <f>'CLZ Pr'!N5458</f>
        <v>0</v>
      </c>
      <c r="G5458">
        <f>'CLZ Pr'!X5458</f>
        <v>0</v>
      </c>
      <c r="H5458">
        <f>'CLZ Pr'!E5458</f>
        <v>0</v>
      </c>
      <c r="I5458">
        <f>'CLZ Pr'!U5458</f>
        <v>0</v>
      </c>
    </row>
    <row r="5459" spans="1:9">
      <c r="A5459" s="13" t="str">
        <f>IF('CLZ Pr'!C5459 = "", "", 'CLZ Pr'!C5459)</f>
        <v/>
      </c>
      <c r="B5459">
        <f>'CLZ Pr'!O5459</f>
        <v>0</v>
      </c>
      <c r="C5459" s="14">
        <f>'CLZ Pr'!H5459</f>
        <v>0</v>
      </c>
      <c r="D5459">
        <f>'CLZ Pr'!W5459</f>
        <v>0</v>
      </c>
      <c r="E5459">
        <f>'CLZ Pr'!B5459</f>
        <v>0</v>
      </c>
      <c r="F5459">
        <f>'CLZ Pr'!N5459</f>
        <v>0</v>
      </c>
      <c r="G5459">
        <f>'CLZ Pr'!X5459</f>
        <v>0</v>
      </c>
      <c r="H5459">
        <f>'CLZ Pr'!E5459</f>
        <v>0</v>
      </c>
      <c r="I5459">
        <f>'CLZ Pr'!U5459</f>
        <v>0</v>
      </c>
    </row>
    <row r="5460" spans="1:9">
      <c r="A5460" s="13" t="str">
        <f>IF('CLZ Pr'!C5460 = "", "", 'CLZ Pr'!C5460)</f>
        <v/>
      </c>
      <c r="B5460">
        <f>'CLZ Pr'!O5460</f>
        <v>0</v>
      </c>
      <c r="C5460" s="14">
        <f>'CLZ Pr'!H5460</f>
        <v>0</v>
      </c>
      <c r="D5460">
        <f>'CLZ Pr'!W5460</f>
        <v>0</v>
      </c>
      <c r="E5460">
        <f>'CLZ Pr'!B5460</f>
        <v>0</v>
      </c>
      <c r="F5460">
        <f>'CLZ Pr'!N5460</f>
        <v>0</v>
      </c>
      <c r="G5460">
        <f>'CLZ Pr'!X5460</f>
        <v>0</v>
      </c>
      <c r="H5460">
        <f>'CLZ Pr'!E5460</f>
        <v>0</v>
      </c>
      <c r="I5460">
        <f>'CLZ Pr'!U5460</f>
        <v>0</v>
      </c>
    </row>
    <row r="5461" spans="1:9">
      <c r="A5461" s="13" t="str">
        <f>IF('CLZ Pr'!C5461 = "", "", 'CLZ Pr'!C5461)</f>
        <v/>
      </c>
      <c r="B5461">
        <f>'CLZ Pr'!O5461</f>
        <v>0</v>
      </c>
      <c r="C5461" s="14">
        <f>'CLZ Pr'!H5461</f>
        <v>0</v>
      </c>
      <c r="D5461">
        <f>'CLZ Pr'!W5461</f>
        <v>0</v>
      </c>
      <c r="E5461">
        <f>'CLZ Pr'!B5461</f>
        <v>0</v>
      </c>
      <c r="F5461">
        <f>'CLZ Pr'!N5461</f>
        <v>0</v>
      </c>
      <c r="G5461">
        <f>'CLZ Pr'!X5461</f>
        <v>0</v>
      </c>
      <c r="H5461">
        <f>'CLZ Pr'!E5461</f>
        <v>0</v>
      </c>
      <c r="I5461">
        <f>'CLZ Pr'!U5461</f>
        <v>0</v>
      </c>
    </row>
    <row r="5462" spans="1:9">
      <c r="A5462" s="13" t="str">
        <f>IF('CLZ Pr'!C5462 = "", "", 'CLZ Pr'!C5462)</f>
        <v/>
      </c>
      <c r="B5462">
        <f>'CLZ Pr'!O5462</f>
        <v>0</v>
      </c>
      <c r="C5462" s="14">
        <f>'CLZ Pr'!H5462</f>
        <v>0</v>
      </c>
      <c r="D5462">
        <f>'CLZ Pr'!W5462</f>
        <v>0</v>
      </c>
      <c r="E5462">
        <f>'CLZ Pr'!B5462</f>
        <v>0</v>
      </c>
      <c r="F5462">
        <f>'CLZ Pr'!N5462</f>
        <v>0</v>
      </c>
      <c r="G5462">
        <f>'CLZ Pr'!X5462</f>
        <v>0</v>
      </c>
      <c r="H5462">
        <f>'CLZ Pr'!E5462</f>
        <v>0</v>
      </c>
      <c r="I5462">
        <f>'CLZ Pr'!U5462</f>
        <v>0</v>
      </c>
    </row>
    <row r="5463" spans="1:9">
      <c r="A5463" s="13" t="str">
        <f>IF('CLZ Pr'!C5463 = "", "", 'CLZ Pr'!C5463)</f>
        <v/>
      </c>
      <c r="B5463">
        <f>'CLZ Pr'!O5463</f>
        <v>0</v>
      </c>
      <c r="C5463" s="14">
        <f>'CLZ Pr'!H5463</f>
        <v>0</v>
      </c>
      <c r="D5463">
        <f>'CLZ Pr'!W5463</f>
        <v>0</v>
      </c>
      <c r="E5463">
        <f>'CLZ Pr'!B5463</f>
        <v>0</v>
      </c>
      <c r="F5463">
        <f>'CLZ Pr'!N5463</f>
        <v>0</v>
      </c>
      <c r="G5463">
        <f>'CLZ Pr'!X5463</f>
        <v>0</v>
      </c>
      <c r="H5463">
        <f>'CLZ Pr'!E5463</f>
        <v>0</v>
      </c>
      <c r="I5463">
        <f>'CLZ Pr'!U5463</f>
        <v>0</v>
      </c>
    </row>
    <row r="5464" spans="1:9">
      <c r="A5464" s="13" t="str">
        <f>IF('CLZ Pr'!C5464 = "", "", 'CLZ Pr'!C5464)</f>
        <v/>
      </c>
      <c r="B5464">
        <f>'CLZ Pr'!O5464</f>
        <v>0</v>
      </c>
      <c r="C5464" s="14">
        <f>'CLZ Pr'!H5464</f>
        <v>0</v>
      </c>
      <c r="D5464">
        <f>'CLZ Pr'!W5464</f>
        <v>0</v>
      </c>
      <c r="E5464">
        <f>'CLZ Pr'!B5464</f>
        <v>0</v>
      </c>
      <c r="F5464">
        <f>'CLZ Pr'!N5464</f>
        <v>0</v>
      </c>
      <c r="G5464">
        <f>'CLZ Pr'!X5464</f>
        <v>0</v>
      </c>
      <c r="H5464">
        <f>'CLZ Pr'!E5464</f>
        <v>0</v>
      </c>
      <c r="I5464">
        <f>'CLZ Pr'!U5464</f>
        <v>0</v>
      </c>
    </row>
    <row r="5465" spans="1:9">
      <c r="A5465" s="13" t="str">
        <f>IF('CLZ Pr'!C5465 = "", "", 'CLZ Pr'!C5465)</f>
        <v/>
      </c>
      <c r="B5465">
        <f>'CLZ Pr'!O5465</f>
        <v>0</v>
      </c>
      <c r="C5465" s="14">
        <f>'CLZ Pr'!H5465</f>
        <v>0</v>
      </c>
      <c r="D5465">
        <f>'CLZ Pr'!W5465</f>
        <v>0</v>
      </c>
      <c r="E5465">
        <f>'CLZ Pr'!B5465</f>
        <v>0</v>
      </c>
      <c r="F5465">
        <f>'CLZ Pr'!N5465</f>
        <v>0</v>
      </c>
      <c r="G5465">
        <f>'CLZ Pr'!X5465</f>
        <v>0</v>
      </c>
      <c r="H5465">
        <f>'CLZ Pr'!E5465</f>
        <v>0</v>
      </c>
      <c r="I5465">
        <f>'CLZ Pr'!U5465</f>
        <v>0</v>
      </c>
    </row>
    <row r="5466" spans="1:9">
      <c r="A5466" s="13" t="str">
        <f>IF('CLZ Pr'!C5466 = "", "", 'CLZ Pr'!C5466)</f>
        <v/>
      </c>
      <c r="B5466">
        <f>'CLZ Pr'!O5466</f>
        <v>0</v>
      </c>
      <c r="C5466" s="14">
        <f>'CLZ Pr'!H5466</f>
        <v>0</v>
      </c>
      <c r="D5466">
        <f>'CLZ Pr'!W5466</f>
        <v>0</v>
      </c>
      <c r="E5466">
        <f>'CLZ Pr'!B5466</f>
        <v>0</v>
      </c>
      <c r="F5466">
        <f>'CLZ Pr'!N5466</f>
        <v>0</v>
      </c>
      <c r="G5466">
        <f>'CLZ Pr'!X5466</f>
        <v>0</v>
      </c>
      <c r="H5466">
        <f>'CLZ Pr'!E5466</f>
        <v>0</v>
      </c>
      <c r="I5466">
        <f>'CLZ Pr'!U5466</f>
        <v>0</v>
      </c>
    </row>
    <row r="5467" spans="1:9">
      <c r="A5467" s="13" t="str">
        <f>IF('CLZ Pr'!C5467 = "", "", 'CLZ Pr'!C5467)</f>
        <v/>
      </c>
      <c r="B5467">
        <f>'CLZ Pr'!O5467</f>
        <v>0</v>
      </c>
      <c r="C5467" s="14">
        <f>'CLZ Pr'!H5467</f>
        <v>0</v>
      </c>
      <c r="D5467">
        <f>'CLZ Pr'!W5467</f>
        <v>0</v>
      </c>
      <c r="E5467">
        <f>'CLZ Pr'!B5467</f>
        <v>0</v>
      </c>
      <c r="F5467">
        <f>'CLZ Pr'!N5467</f>
        <v>0</v>
      </c>
      <c r="G5467">
        <f>'CLZ Pr'!X5467</f>
        <v>0</v>
      </c>
      <c r="H5467">
        <f>'CLZ Pr'!E5467</f>
        <v>0</v>
      </c>
      <c r="I5467">
        <f>'CLZ Pr'!U5467</f>
        <v>0</v>
      </c>
    </row>
    <row r="5468" spans="1:9">
      <c r="A5468" s="13" t="str">
        <f>IF('CLZ Pr'!C5468 = "", "", 'CLZ Pr'!C5468)</f>
        <v/>
      </c>
      <c r="B5468">
        <f>'CLZ Pr'!O5468</f>
        <v>0</v>
      </c>
      <c r="C5468" s="14">
        <f>'CLZ Pr'!H5468</f>
        <v>0</v>
      </c>
      <c r="D5468">
        <f>'CLZ Pr'!W5468</f>
        <v>0</v>
      </c>
      <c r="E5468">
        <f>'CLZ Pr'!B5468</f>
        <v>0</v>
      </c>
      <c r="F5468">
        <f>'CLZ Pr'!N5468</f>
        <v>0</v>
      </c>
      <c r="G5468">
        <f>'CLZ Pr'!X5468</f>
        <v>0</v>
      </c>
      <c r="H5468">
        <f>'CLZ Pr'!E5468</f>
        <v>0</v>
      </c>
      <c r="I5468">
        <f>'CLZ Pr'!U5468</f>
        <v>0</v>
      </c>
    </row>
    <row r="5469" spans="1:9">
      <c r="A5469" s="13" t="str">
        <f>IF('CLZ Pr'!C5469 = "", "", 'CLZ Pr'!C5469)</f>
        <v/>
      </c>
      <c r="B5469">
        <f>'CLZ Pr'!O5469</f>
        <v>0</v>
      </c>
      <c r="C5469" s="14">
        <f>'CLZ Pr'!H5469</f>
        <v>0</v>
      </c>
      <c r="D5469">
        <f>'CLZ Pr'!W5469</f>
        <v>0</v>
      </c>
      <c r="E5469">
        <f>'CLZ Pr'!B5469</f>
        <v>0</v>
      </c>
      <c r="F5469">
        <f>'CLZ Pr'!N5469</f>
        <v>0</v>
      </c>
      <c r="G5469">
        <f>'CLZ Pr'!X5469</f>
        <v>0</v>
      </c>
      <c r="H5469">
        <f>'CLZ Pr'!E5469</f>
        <v>0</v>
      </c>
      <c r="I5469">
        <f>'CLZ Pr'!U5469</f>
        <v>0</v>
      </c>
    </row>
    <row r="5470" spans="1:9">
      <c r="A5470" s="13" t="str">
        <f>IF('CLZ Pr'!C5470 = "", "", 'CLZ Pr'!C5470)</f>
        <v/>
      </c>
      <c r="B5470">
        <f>'CLZ Pr'!O5470</f>
        <v>0</v>
      </c>
      <c r="C5470" s="14">
        <f>'CLZ Pr'!H5470</f>
        <v>0</v>
      </c>
      <c r="D5470">
        <f>'CLZ Pr'!W5470</f>
        <v>0</v>
      </c>
      <c r="E5470">
        <f>'CLZ Pr'!B5470</f>
        <v>0</v>
      </c>
      <c r="F5470">
        <f>'CLZ Pr'!N5470</f>
        <v>0</v>
      </c>
      <c r="G5470">
        <f>'CLZ Pr'!X5470</f>
        <v>0</v>
      </c>
      <c r="H5470">
        <f>'CLZ Pr'!E5470</f>
        <v>0</v>
      </c>
      <c r="I5470">
        <f>'CLZ Pr'!U5470</f>
        <v>0</v>
      </c>
    </row>
    <row r="5471" spans="1:9">
      <c r="A5471" s="13" t="str">
        <f>IF('CLZ Pr'!C5471 = "", "", 'CLZ Pr'!C5471)</f>
        <v/>
      </c>
      <c r="B5471">
        <f>'CLZ Pr'!O5471</f>
        <v>0</v>
      </c>
      <c r="C5471" s="14">
        <f>'CLZ Pr'!H5471</f>
        <v>0</v>
      </c>
      <c r="D5471">
        <f>'CLZ Pr'!W5471</f>
        <v>0</v>
      </c>
      <c r="E5471">
        <f>'CLZ Pr'!B5471</f>
        <v>0</v>
      </c>
      <c r="F5471">
        <f>'CLZ Pr'!N5471</f>
        <v>0</v>
      </c>
      <c r="G5471">
        <f>'CLZ Pr'!X5471</f>
        <v>0</v>
      </c>
      <c r="H5471">
        <f>'CLZ Pr'!E5471</f>
        <v>0</v>
      </c>
      <c r="I5471">
        <f>'CLZ Pr'!U5471</f>
        <v>0</v>
      </c>
    </row>
    <row r="5472" spans="1:9">
      <c r="A5472" s="13" t="str">
        <f>IF('CLZ Pr'!C5472 = "", "", 'CLZ Pr'!C5472)</f>
        <v/>
      </c>
      <c r="B5472">
        <f>'CLZ Pr'!O5472</f>
        <v>0</v>
      </c>
      <c r="C5472" s="14">
        <f>'CLZ Pr'!H5472</f>
        <v>0</v>
      </c>
      <c r="D5472">
        <f>'CLZ Pr'!W5472</f>
        <v>0</v>
      </c>
      <c r="E5472">
        <f>'CLZ Pr'!B5472</f>
        <v>0</v>
      </c>
      <c r="F5472">
        <f>'CLZ Pr'!N5472</f>
        <v>0</v>
      </c>
      <c r="G5472">
        <f>'CLZ Pr'!X5472</f>
        <v>0</v>
      </c>
      <c r="H5472">
        <f>'CLZ Pr'!E5472</f>
        <v>0</v>
      </c>
      <c r="I5472">
        <f>'CLZ Pr'!U5472</f>
        <v>0</v>
      </c>
    </row>
    <row r="5473" spans="1:9">
      <c r="A5473" s="13" t="str">
        <f>IF('CLZ Pr'!C5473 = "", "", 'CLZ Pr'!C5473)</f>
        <v/>
      </c>
      <c r="B5473">
        <f>'CLZ Pr'!O5473</f>
        <v>0</v>
      </c>
      <c r="C5473" s="14">
        <f>'CLZ Pr'!H5473</f>
        <v>0</v>
      </c>
      <c r="D5473">
        <f>'CLZ Pr'!W5473</f>
        <v>0</v>
      </c>
      <c r="E5473">
        <f>'CLZ Pr'!B5473</f>
        <v>0</v>
      </c>
      <c r="F5473">
        <f>'CLZ Pr'!N5473</f>
        <v>0</v>
      </c>
      <c r="G5473">
        <f>'CLZ Pr'!X5473</f>
        <v>0</v>
      </c>
      <c r="H5473">
        <f>'CLZ Pr'!E5473</f>
        <v>0</v>
      </c>
      <c r="I5473">
        <f>'CLZ Pr'!U5473</f>
        <v>0</v>
      </c>
    </row>
    <row r="5474" spans="1:9">
      <c r="A5474" s="13" t="str">
        <f>IF('CLZ Pr'!C5474 = "", "", 'CLZ Pr'!C5474)</f>
        <v/>
      </c>
      <c r="B5474">
        <f>'CLZ Pr'!O5474</f>
        <v>0</v>
      </c>
      <c r="C5474" s="14">
        <f>'CLZ Pr'!H5474</f>
        <v>0</v>
      </c>
      <c r="D5474">
        <f>'CLZ Pr'!W5474</f>
        <v>0</v>
      </c>
      <c r="E5474">
        <f>'CLZ Pr'!B5474</f>
        <v>0</v>
      </c>
      <c r="F5474">
        <f>'CLZ Pr'!N5474</f>
        <v>0</v>
      </c>
      <c r="G5474">
        <f>'CLZ Pr'!X5474</f>
        <v>0</v>
      </c>
      <c r="H5474">
        <f>'CLZ Pr'!E5474</f>
        <v>0</v>
      </c>
      <c r="I5474">
        <f>'CLZ Pr'!U5474</f>
        <v>0</v>
      </c>
    </row>
    <row r="5475" spans="1:9">
      <c r="A5475" s="13" t="str">
        <f>IF('CLZ Pr'!C5475 = "", "", 'CLZ Pr'!C5475)</f>
        <v/>
      </c>
      <c r="B5475">
        <f>'CLZ Pr'!O5475</f>
        <v>0</v>
      </c>
      <c r="C5475" s="14">
        <f>'CLZ Pr'!H5475</f>
        <v>0</v>
      </c>
      <c r="D5475">
        <f>'CLZ Pr'!W5475</f>
        <v>0</v>
      </c>
      <c r="E5475">
        <f>'CLZ Pr'!B5475</f>
        <v>0</v>
      </c>
      <c r="F5475">
        <f>'CLZ Pr'!N5475</f>
        <v>0</v>
      </c>
      <c r="G5475">
        <f>'CLZ Pr'!X5475</f>
        <v>0</v>
      </c>
      <c r="H5475">
        <f>'CLZ Pr'!E5475</f>
        <v>0</v>
      </c>
      <c r="I5475">
        <f>'CLZ Pr'!U5475</f>
        <v>0</v>
      </c>
    </row>
    <row r="5476" spans="1:9">
      <c r="A5476" s="13" t="str">
        <f>IF('CLZ Pr'!C5476 = "", "", 'CLZ Pr'!C5476)</f>
        <v/>
      </c>
      <c r="B5476">
        <f>'CLZ Pr'!O5476</f>
        <v>0</v>
      </c>
      <c r="C5476" s="14">
        <f>'CLZ Pr'!H5476</f>
        <v>0</v>
      </c>
      <c r="D5476">
        <f>'CLZ Pr'!W5476</f>
        <v>0</v>
      </c>
      <c r="E5476">
        <f>'CLZ Pr'!B5476</f>
        <v>0</v>
      </c>
      <c r="F5476">
        <f>'CLZ Pr'!N5476</f>
        <v>0</v>
      </c>
      <c r="G5476">
        <f>'CLZ Pr'!X5476</f>
        <v>0</v>
      </c>
      <c r="H5476">
        <f>'CLZ Pr'!E5476</f>
        <v>0</v>
      </c>
      <c r="I5476">
        <f>'CLZ Pr'!U5476</f>
        <v>0</v>
      </c>
    </row>
    <row r="5477" spans="1:9">
      <c r="A5477" s="13" t="str">
        <f>IF('CLZ Pr'!C5477 = "", "", 'CLZ Pr'!C5477)</f>
        <v/>
      </c>
      <c r="B5477">
        <f>'CLZ Pr'!O5477</f>
        <v>0</v>
      </c>
      <c r="C5477" s="14">
        <f>'CLZ Pr'!H5477</f>
        <v>0</v>
      </c>
      <c r="D5477">
        <f>'CLZ Pr'!W5477</f>
        <v>0</v>
      </c>
      <c r="E5477">
        <f>'CLZ Pr'!B5477</f>
        <v>0</v>
      </c>
      <c r="F5477">
        <f>'CLZ Pr'!N5477</f>
        <v>0</v>
      </c>
      <c r="G5477">
        <f>'CLZ Pr'!X5477</f>
        <v>0</v>
      </c>
      <c r="H5477">
        <f>'CLZ Pr'!E5477</f>
        <v>0</v>
      </c>
      <c r="I5477">
        <f>'CLZ Pr'!U5477</f>
        <v>0</v>
      </c>
    </row>
    <row r="5478" spans="1:9">
      <c r="A5478" s="13" t="str">
        <f>IF('CLZ Pr'!C5478 = "", "", 'CLZ Pr'!C5478)</f>
        <v/>
      </c>
      <c r="B5478">
        <f>'CLZ Pr'!O5478</f>
        <v>0</v>
      </c>
      <c r="C5478" s="14">
        <f>'CLZ Pr'!H5478</f>
        <v>0</v>
      </c>
      <c r="D5478">
        <f>'CLZ Pr'!W5478</f>
        <v>0</v>
      </c>
      <c r="E5478">
        <f>'CLZ Pr'!B5478</f>
        <v>0</v>
      </c>
      <c r="F5478">
        <f>'CLZ Pr'!N5478</f>
        <v>0</v>
      </c>
      <c r="G5478">
        <f>'CLZ Pr'!X5478</f>
        <v>0</v>
      </c>
      <c r="H5478">
        <f>'CLZ Pr'!E5478</f>
        <v>0</v>
      </c>
      <c r="I5478">
        <f>'CLZ Pr'!U5478</f>
        <v>0</v>
      </c>
    </row>
    <row r="5479" spans="1:9">
      <c r="A5479" s="13" t="str">
        <f>IF('CLZ Pr'!C5479 = "", "", 'CLZ Pr'!C5479)</f>
        <v/>
      </c>
      <c r="B5479">
        <f>'CLZ Pr'!O5479</f>
        <v>0</v>
      </c>
      <c r="C5479" s="14">
        <f>'CLZ Pr'!H5479</f>
        <v>0</v>
      </c>
      <c r="D5479">
        <f>'CLZ Pr'!W5479</f>
        <v>0</v>
      </c>
      <c r="E5479">
        <f>'CLZ Pr'!B5479</f>
        <v>0</v>
      </c>
      <c r="F5479">
        <f>'CLZ Pr'!N5479</f>
        <v>0</v>
      </c>
      <c r="G5479">
        <f>'CLZ Pr'!X5479</f>
        <v>0</v>
      </c>
      <c r="H5479">
        <f>'CLZ Pr'!E5479</f>
        <v>0</v>
      </c>
      <c r="I5479">
        <f>'CLZ Pr'!U5479</f>
        <v>0</v>
      </c>
    </row>
    <row r="5480" spans="1:9">
      <c r="A5480" s="13" t="str">
        <f>IF('CLZ Pr'!C5480 = "", "", 'CLZ Pr'!C5480)</f>
        <v/>
      </c>
      <c r="B5480">
        <f>'CLZ Pr'!O5480</f>
        <v>0</v>
      </c>
      <c r="C5480" s="14">
        <f>'CLZ Pr'!H5480</f>
        <v>0</v>
      </c>
      <c r="D5480">
        <f>'CLZ Pr'!W5480</f>
        <v>0</v>
      </c>
      <c r="E5480">
        <f>'CLZ Pr'!B5480</f>
        <v>0</v>
      </c>
      <c r="F5480">
        <f>'CLZ Pr'!N5480</f>
        <v>0</v>
      </c>
      <c r="G5480">
        <f>'CLZ Pr'!X5480</f>
        <v>0</v>
      </c>
      <c r="H5480">
        <f>'CLZ Pr'!E5480</f>
        <v>0</v>
      </c>
      <c r="I5480">
        <f>'CLZ Pr'!U5480</f>
        <v>0</v>
      </c>
    </row>
    <row r="5481" spans="1:9">
      <c r="A5481" s="13" t="str">
        <f>IF('CLZ Pr'!C5481 = "", "", 'CLZ Pr'!C5481)</f>
        <v/>
      </c>
      <c r="B5481">
        <f>'CLZ Pr'!O5481</f>
        <v>0</v>
      </c>
      <c r="C5481" s="14">
        <f>'CLZ Pr'!H5481</f>
        <v>0</v>
      </c>
      <c r="D5481">
        <f>'CLZ Pr'!W5481</f>
        <v>0</v>
      </c>
      <c r="E5481">
        <f>'CLZ Pr'!B5481</f>
        <v>0</v>
      </c>
      <c r="F5481">
        <f>'CLZ Pr'!N5481</f>
        <v>0</v>
      </c>
      <c r="G5481">
        <f>'CLZ Pr'!X5481</f>
        <v>0</v>
      </c>
      <c r="H5481">
        <f>'CLZ Pr'!E5481</f>
        <v>0</v>
      </c>
      <c r="I5481">
        <f>'CLZ Pr'!U5481</f>
        <v>0</v>
      </c>
    </row>
    <row r="5482" spans="1:9">
      <c r="A5482" s="13" t="str">
        <f>IF('CLZ Pr'!C5482 = "", "", 'CLZ Pr'!C5482)</f>
        <v/>
      </c>
      <c r="B5482">
        <f>'CLZ Pr'!O5482</f>
        <v>0</v>
      </c>
      <c r="C5482" s="14">
        <f>'CLZ Pr'!H5482</f>
        <v>0</v>
      </c>
      <c r="D5482">
        <f>'CLZ Pr'!W5482</f>
        <v>0</v>
      </c>
      <c r="E5482">
        <f>'CLZ Pr'!B5482</f>
        <v>0</v>
      </c>
      <c r="F5482">
        <f>'CLZ Pr'!N5482</f>
        <v>0</v>
      </c>
      <c r="G5482">
        <f>'CLZ Pr'!X5482</f>
        <v>0</v>
      </c>
      <c r="H5482">
        <f>'CLZ Pr'!E5482</f>
        <v>0</v>
      </c>
      <c r="I5482">
        <f>'CLZ Pr'!U5482</f>
        <v>0</v>
      </c>
    </row>
    <row r="5483" spans="1:9">
      <c r="A5483" s="13" t="str">
        <f>IF('CLZ Pr'!C5483 = "", "", 'CLZ Pr'!C5483)</f>
        <v/>
      </c>
      <c r="B5483">
        <f>'CLZ Pr'!O5483</f>
        <v>0</v>
      </c>
      <c r="C5483" s="14">
        <f>'CLZ Pr'!H5483</f>
        <v>0</v>
      </c>
      <c r="D5483">
        <f>'CLZ Pr'!W5483</f>
        <v>0</v>
      </c>
      <c r="E5483">
        <f>'CLZ Pr'!B5483</f>
        <v>0</v>
      </c>
      <c r="F5483">
        <f>'CLZ Pr'!N5483</f>
        <v>0</v>
      </c>
      <c r="G5483">
        <f>'CLZ Pr'!X5483</f>
        <v>0</v>
      </c>
      <c r="H5483">
        <f>'CLZ Pr'!E5483</f>
        <v>0</v>
      </c>
      <c r="I5483">
        <f>'CLZ Pr'!U5483</f>
        <v>0</v>
      </c>
    </row>
    <row r="5484" spans="1:9">
      <c r="A5484" s="13" t="str">
        <f>IF('CLZ Pr'!C5484 = "", "", 'CLZ Pr'!C5484)</f>
        <v/>
      </c>
      <c r="B5484">
        <f>'CLZ Pr'!O5484</f>
        <v>0</v>
      </c>
      <c r="C5484" s="14">
        <f>'CLZ Pr'!H5484</f>
        <v>0</v>
      </c>
      <c r="D5484">
        <f>'CLZ Pr'!W5484</f>
        <v>0</v>
      </c>
      <c r="E5484">
        <f>'CLZ Pr'!B5484</f>
        <v>0</v>
      </c>
      <c r="F5484">
        <f>'CLZ Pr'!N5484</f>
        <v>0</v>
      </c>
      <c r="G5484">
        <f>'CLZ Pr'!X5484</f>
        <v>0</v>
      </c>
      <c r="H5484">
        <f>'CLZ Pr'!E5484</f>
        <v>0</v>
      </c>
      <c r="I5484">
        <f>'CLZ Pr'!U5484</f>
        <v>0</v>
      </c>
    </row>
    <row r="5485" spans="1:9">
      <c r="A5485" s="13" t="str">
        <f>IF('CLZ Pr'!C5485 = "", "", 'CLZ Pr'!C5485)</f>
        <v/>
      </c>
      <c r="B5485">
        <f>'CLZ Pr'!O5485</f>
        <v>0</v>
      </c>
      <c r="C5485" s="14">
        <f>'CLZ Pr'!H5485</f>
        <v>0</v>
      </c>
      <c r="D5485">
        <f>'CLZ Pr'!W5485</f>
        <v>0</v>
      </c>
      <c r="E5485">
        <f>'CLZ Pr'!B5485</f>
        <v>0</v>
      </c>
      <c r="F5485">
        <f>'CLZ Pr'!N5485</f>
        <v>0</v>
      </c>
      <c r="G5485">
        <f>'CLZ Pr'!X5485</f>
        <v>0</v>
      </c>
      <c r="H5485">
        <f>'CLZ Pr'!E5485</f>
        <v>0</v>
      </c>
      <c r="I5485">
        <f>'CLZ Pr'!U5485</f>
        <v>0</v>
      </c>
    </row>
    <row r="5486" spans="1:9">
      <c r="A5486" s="13" t="str">
        <f>IF('CLZ Pr'!C5486 = "", "", 'CLZ Pr'!C5486)</f>
        <v/>
      </c>
      <c r="B5486">
        <f>'CLZ Pr'!O5486</f>
        <v>0</v>
      </c>
      <c r="C5486" s="14">
        <f>'CLZ Pr'!H5486</f>
        <v>0</v>
      </c>
      <c r="D5486">
        <f>'CLZ Pr'!W5486</f>
        <v>0</v>
      </c>
      <c r="E5486">
        <f>'CLZ Pr'!B5486</f>
        <v>0</v>
      </c>
      <c r="F5486">
        <f>'CLZ Pr'!N5486</f>
        <v>0</v>
      </c>
      <c r="G5486">
        <f>'CLZ Pr'!X5486</f>
        <v>0</v>
      </c>
      <c r="H5486">
        <f>'CLZ Pr'!E5486</f>
        <v>0</v>
      </c>
      <c r="I5486">
        <f>'CLZ Pr'!U5486</f>
        <v>0</v>
      </c>
    </row>
    <row r="5487" spans="1:9">
      <c r="A5487" s="13" t="str">
        <f>IF('CLZ Pr'!C5487 = "", "", 'CLZ Pr'!C5487)</f>
        <v/>
      </c>
      <c r="B5487">
        <f>'CLZ Pr'!O5487</f>
        <v>0</v>
      </c>
      <c r="C5487" s="14">
        <f>'CLZ Pr'!H5487</f>
        <v>0</v>
      </c>
      <c r="D5487">
        <f>'CLZ Pr'!W5487</f>
        <v>0</v>
      </c>
      <c r="E5487">
        <f>'CLZ Pr'!B5487</f>
        <v>0</v>
      </c>
      <c r="F5487">
        <f>'CLZ Pr'!N5487</f>
        <v>0</v>
      </c>
      <c r="G5487">
        <f>'CLZ Pr'!X5487</f>
        <v>0</v>
      </c>
      <c r="H5487">
        <f>'CLZ Pr'!E5487</f>
        <v>0</v>
      </c>
      <c r="I5487">
        <f>'CLZ Pr'!U5487</f>
        <v>0</v>
      </c>
    </row>
    <row r="5488" spans="1:9">
      <c r="A5488" s="13" t="str">
        <f>IF('CLZ Pr'!C5488 = "", "", 'CLZ Pr'!C5488)</f>
        <v/>
      </c>
      <c r="B5488">
        <f>'CLZ Pr'!O5488</f>
        <v>0</v>
      </c>
      <c r="C5488" s="14">
        <f>'CLZ Pr'!H5488</f>
        <v>0</v>
      </c>
      <c r="D5488">
        <f>'CLZ Pr'!W5488</f>
        <v>0</v>
      </c>
      <c r="E5488">
        <f>'CLZ Pr'!B5488</f>
        <v>0</v>
      </c>
      <c r="F5488">
        <f>'CLZ Pr'!N5488</f>
        <v>0</v>
      </c>
      <c r="G5488">
        <f>'CLZ Pr'!X5488</f>
        <v>0</v>
      </c>
      <c r="H5488">
        <f>'CLZ Pr'!E5488</f>
        <v>0</v>
      </c>
      <c r="I5488">
        <f>'CLZ Pr'!U5488</f>
        <v>0</v>
      </c>
    </row>
    <row r="5489" spans="1:9">
      <c r="A5489" s="13" t="str">
        <f>IF('CLZ Pr'!C5489 = "", "", 'CLZ Pr'!C5489)</f>
        <v/>
      </c>
      <c r="B5489">
        <f>'CLZ Pr'!O5489</f>
        <v>0</v>
      </c>
      <c r="C5489" s="14">
        <f>'CLZ Pr'!H5489</f>
        <v>0</v>
      </c>
      <c r="D5489">
        <f>'CLZ Pr'!W5489</f>
        <v>0</v>
      </c>
      <c r="E5489">
        <f>'CLZ Pr'!B5489</f>
        <v>0</v>
      </c>
      <c r="F5489">
        <f>'CLZ Pr'!N5489</f>
        <v>0</v>
      </c>
      <c r="G5489">
        <f>'CLZ Pr'!X5489</f>
        <v>0</v>
      </c>
      <c r="H5489">
        <f>'CLZ Pr'!E5489</f>
        <v>0</v>
      </c>
      <c r="I5489">
        <f>'CLZ Pr'!U5489</f>
        <v>0</v>
      </c>
    </row>
    <row r="5490" spans="1:9">
      <c r="A5490" s="13" t="str">
        <f>IF('CLZ Pr'!C5490 = "", "", 'CLZ Pr'!C5490)</f>
        <v/>
      </c>
      <c r="B5490">
        <f>'CLZ Pr'!O5490</f>
        <v>0</v>
      </c>
      <c r="C5490" s="14">
        <f>'CLZ Pr'!H5490</f>
        <v>0</v>
      </c>
      <c r="D5490">
        <f>'CLZ Pr'!W5490</f>
        <v>0</v>
      </c>
      <c r="E5490">
        <f>'CLZ Pr'!B5490</f>
        <v>0</v>
      </c>
      <c r="F5490">
        <f>'CLZ Pr'!N5490</f>
        <v>0</v>
      </c>
      <c r="G5490">
        <f>'CLZ Pr'!X5490</f>
        <v>0</v>
      </c>
      <c r="H5490">
        <f>'CLZ Pr'!E5490</f>
        <v>0</v>
      </c>
      <c r="I5490">
        <f>'CLZ Pr'!U5490</f>
        <v>0</v>
      </c>
    </row>
    <row r="5491" spans="1:9">
      <c r="A5491" s="13" t="str">
        <f>IF('CLZ Pr'!C5491 = "", "", 'CLZ Pr'!C5491)</f>
        <v/>
      </c>
      <c r="B5491">
        <f>'CLZ Pr'!O5491</f>
        <v>0</v>
      </c>
      <c r="C5491" s="14">
        <f>'CLZ Pr'!H5491</f>
        <v>0</v>
      </c>
      <c r="D5491">
        <f>'CLZ Pr'!W5491</f>
        <v>0</v>
      </c>
      <c r="E5491">
        <f>'CLZ Pr'!B5491</f>
        <v>0</v>
      </c>
      <c r="F5491">
        <f>'CLZ Pr'!N5491</f>
        <v>0</v>
      </c>
      <c r="G5491">
        <f>'CLZ Pr'!X5491</f>
        <v>0</v>
      </c>
      <c r="H5491">
        <f>'CLZ Pr'!E5491</f>
        <v>0</v>
      </c>
      <c r="I5491">
        <f>'CLZ Pr'!U5491</f>
        <v>0</v>
      </c>
    </row>
    <row r="5492" spans="1:9">
      <c r="A5492" s="13" t="str">
        <f>IF('CLZ Pr'!C5492 = "", "", 'CLZ Pr'!C5492)</f>
        <v/>
      </c>
      <c r="B5492">
        <f>'CLZ Pr'!O5492</f>
        <v>0</v>
      </c>
      <c r="C5492" s="14">
        <f>'CLZ Pr'!H5492</f>
        <v>0</v>
      </c>
      <c r="D5492">
        <f>'CLZ Pr'!W5492</f>
        <v>0</v>
      </c>
      <c r="E5492">
        <f>'CLZ Pr'!B5492</f>
        <v>0</v>
      </c>
      <c r="F5492">
        <f>'CLZ Pr'!N5492</f>
        <v>0</v>
      </c>
      <c r="G5492">
        <f>'CLZ Pr'!X5492</f>
        <v>0</v>
      </c>
      <c r="H5492">
        <f>'CLZ Pr'!E5492</f>
        <v>0</v>
      </c>
      <c r="I5492">
        <f>'CLZ Pr'!U5492</f>
        <v>0</v>
      </c>
    </row>
    <row r="5493" spans="1:9">
      <c r="A5493" s="13" t="str">
        <f>IF('CLZ Pr'!C5493 = "", "", 'CLZ Pr'!C5493)</f>
        <v/>
      </c>
      <c r="B5493">
        <f>'CLZ Pr'!O5493</f>
        <v>0</v>
      </c>
      <c r="C5493" s="14">
        <f>'CLZ Pr'!H5493</f>
        <v>0</v>
      </c>
      <c r="D5493">
        <f>'CLZ Pr'!W5493</f>
        <v>0</v>
      </c>
      <c r="E5493">
        <f>'CLZ Pr'!B5493</f>
        <v>0</v>
      </c>
      <c r="F5493">
        <f>'CLZ Pr'!N5493</f>
        <v>0</v>
      </c>
      <c r="G5493">
        <f>'CLZ Pr'!X5493</f>
        <v>0</v>
      </c>
      <c r="H5493">
        <f>'CLZ Pr'!E5493</f>
        <v>0</v>
      </c>
      <c r="I5493">
        <f>'CLZ Pr'!U5493</f>
        <v>0</v>
      </c>
    </row>
    <row r="5494" spans="1:9">
      <c r="A5494" s="13" t="str">
        <f>IF('CLZ Pr'!C5494 = "", "", 'CLZ Pr'!C5494)</f>
        <v/>
      </c>
      <c r="B5494">
        <f>'CLZ Pr'!O5494</f>
        <v>0</v>
      </c>
      <c r="C5494" s="14">
        <f>'CLZ Pr'!H5494</f>
        <v>0</v>
      </c>
      <c r="D5494">
        <f>'CLZ Pr'!W5494</f>
        <v>0</v>
      </c>
      <c r="E5494">
        <f>'CLZ Pr'!B5494</f>
        <v>0</v>
      </c>
      <c r="F5494">
        <f>'CLZ Pr'!N5494</f>
        <v>0</v>
      </c>
      <c r="G5494">
        <f>'CLZ Pr'!X5494</f>
        <v>0</v>
      </c>
      <c r="H5494">
        <f>'CLZ Pr'!E5494</f>
        <v>0</v>
      </c>
      <c r="I5494">
        <f>'CLZ Pr'!U5494</f>
        <v>0</v>
      </c>
    </row>
    <row r="5495" spans="1:9">
      <c r="A5495" s="13" t="str">
        <f>IF('CLZ Pr'!C5495 = "", "", 'CLZ Pr'!C5495)</f>
        <v/>
      </c>
      <c r="B5495">
        <f>'CLZ Pr'!O5495</f>
        <v>0</v>
      </c>
      <c r="C5495" s="14">
        <f>'CLZ Pr'!H5495</f>
        <v>0</v>
      </c>
      <c r="D5495">
        <f>'CLZ Pr'!W5495</f>
        <v>0</v>
      </c>
      <c r="E5495">
        <f>'CLZ Pr'!B5495</f>
        <v>0</v>
      </c>
      <c r="F5495">
        <f>'CLZ Pr'!N5495</f>
        <v>0</v>
      </c>
      <c r="G5495">
        <f>'CLZ Pr'!X5495</f>
        <v>0</v>
      </c>
      <c r="H5495">
        <f>'CLZ Pr'!E5495</f>
        <v>0</v>
      </c>
      <c r="I5495">
        <f>'CLZ Pr'!U5495</f>
        <v>0</v>
      </c>
    </row>
    <row r="5496" spans="1:9">
      <c r="A5496" s="13" t="str">
        <f>IF('CLZ Pr'!C5496 = "", "", 'CLZ Pr'!C5496)</f>
        <v/>
      </c>
      <c r="B5496">
        <f>'CLZ Pr'!O5496</f>
        <v>0</v>
      </c>
      <c r="C5496" s="14">
        <f>'CLZ Pr'!H5496</f>
        <v>0</v>
      </c>
      <c r="D5496">
        <f>'CLZ Pr'!W5496</f>
        <v>0</v>
      </c>
      <c r="E5496">
        <f>'CLZ Pr'!B5496</f>
        <v>0</v>
      </c>
      <c r="F5496">
        <f>'CLZ Pr'!N5496</f>
        <v>0</v>
      </c>
      <c r="G5496">
        <f>'CLZ Pr'!X5496</f>
        <v>0</v>
      </c>
      <c r="H5496">
        <f>'CLZ Pr'!E5496</f>
        <v>0</v>
      </c>
      <c r="I5496">
        <f>'CLZ Pr'!U5496</f>
        <v>0</v>
      </c>
    </row>
    <row r="5497" spans="1:9">
      <c r="A5497" s="13" t="str">
        <f>IF('CLZ Pr'!C5497 = "", "", 'CLZ Pr'!C5497)</f>
        <v/>
      </c>
      <c r="B5497">
        <f>'CLZ Pr'!O5497</f>
        <v>0</v>
      </c>
      <c r="C5497" s="14">
        <f>'CLZ Pr'!H5497</f>
        <v>0</v>
      </c>
      <c r="D5497">
        <f>'CLZ Pr'!W5497</f>
        <v>0</v>
      </c>
      <c r="E5497">
        <f>'CLZ Pr'!B5497</f>
        <v>0</v>
      </c>
      <c r="F5497">
        <f>'CLZ Pr'!N5497</f>
        <v>0</v>
      </c>
      <c r="G5497">
        <f>'CLZ Pr'!X5497</f>
        <v>0</v>
      </c>
      <c r="H5497">
        <f>'CLZ Pr'!E5497</f>
        <v>0</v>
      </c>
      <c r="I5497">
        <f>'CLZ Pr'!U5497</f>
        <v>0</v>
      </c>
    </row>
    <row r="5498" spans="1:9">
      <c r="A5498" s="13" t="str">
        <f>IF('CLZ Pr'!C5498 = "", "", 'CLZ Pr'!C5498)</f>
        <v/>
      </c>
      <c r="B5498">
        <f>'CLZ Pr'!O5498</f>
        <v>0</v>
      </c>
      <c r="C5498" s="14">
        <f>'CLZ Pr'!H5498</f>
        <v>0</v>
      </c>
      <c r="D5498">
        <f>'CLZ Pr'!W5498</f>
        <v>0</v>
      </c>
      <c r="E5498">
        <f>'CLZ Pr'!B5498</f>
        <v>0</v>
      </c>
      <c r="F5498">
        <f>'CLZ Pr'!N5498</f>
        <v>0</v>
      </c>
      <c r="G5498">
        <f>'CLZ Pr'!X5498</f>
        <v>0</v>
      </c>
      <c r="H5498">
        <f>'CLZ Pr'!E5498</f>
        <v>0</v>
      </c>
      <c r="I5498">
        <f>'CLZ Pr'!U5498</f>
        <v>0</v>
      </c>
    </row>
    <row r="5499" spans="1:9">
      <c r="A5499" s="13" t="str">
        <f>IF('CLZ Pr'!C5499 = "", "", 'CLZ Pr'!C5499)</f>
        <v/>
      </c>
      <c r="B5499">
        <f>'CLZ Pr'!O5499</f>
        <v>0</v>
      </c>
      <c r="C5499" s="14">
        <f>'CLZ Pr'!H5499</f>
        <v>0</v>
      </c>
      <c r="D5499">
        <f>'CLZ Pr'!W5499</f>
        <v>0</v>
      </c>
      <c r="E5499">
        <f>'CLZ Pr'!B5499</f>
        <v>0</v>
      </c>
      <c r="F5499">
        <f>'CLZ Pr'!N5499</f>
        <v>0</v>
      </c>
      <c r="G5499">
        <f>'CLZ Pr'!X5499</f>
        <v>0</v>
      </c>
      <c r="H5499">
        <f>'CLZ Pr'!E5499</f>
        <v>0</v>
      </c>
      <c r="I5499">
        <f>'CLZ Pr'!U5499</f>
        <v>0</v>
      </c>
    </row>
    <row r="5500" spans="1:9">
      <c r="A5500" s="13" t="str">
        <f>IF('CLZ Pr'!C5500 = "", "", 'CLZ Pr'!C5500)</f>
        <v/>
      </c>
      <c r="B5500">
        <f>'CLZ Pr'!O5500</f>
        <v>0</v>
      </c>
      <c r="C5500" s="14">
        <f>'CLZ Pr'!H5500</f>
        <v>0</v>
      </c>
      <c r="D5500">
        <f>'CLZ Pr'!W5500</f>
        <v>0</v>
      </c>
      <c r="E5500">
        <f>'CLZ Pr'!B5500</f>
        <v>0</v>
      </c>
      <c r="F5500">
        <f>'CLZ Pr'!N5500</f>
        <v>0</v>
      </c>
      <c r="G5500">
        <f>'CLZ Pr'!X5500</f>
        <v>0</v>
      </c>
      <c r="H5500">
        <f>'CLZ Pr'!E5500</f>
        <v>0</v>
      </c>
      <c r="I5500">
        <f>'CLZ Pr'!U5500</f>
        <v>0</v>
      </c>
    </row>
    <row r="5501" spans="1:9">
      <c r="A5501" s="13" t="str">
        <f>IF('CLZ Pr'!C5501 = "", "", 'CLZ Pr'!C5501)</f>
        <v/>
      </c>
      <c r="B5501">
        <f>'CLZ Pr'!O5501</f>
        <v>0</v>
      </c>
      <c r="C5501" s="14">
        <f>'CLZ Pr'!H5501</f>
        <v>0</v>
      </c>
      <c r="D5501">
        <f>'CLZ Pr'!W5501</f>
        <v>0</v>
      </c>
      <c r="E5501">
        <f>'CLZ Pr'!B5501</f>
        <v>0</v>
      </c>
      <c r="F5501">
        <f>'CLZ Pr'!N5501</f>
        <v>0</v>
      </c>
      <c r="G5501">
        <f>'CLZ Pr'!X5501</f>
        <v>0</v>
      </c>
      <c r="H5501">
        <f>'CLZ Pr'!E5501</f>
        <v>0</v>
      </c>
      <c r="I5501">
        <f>'CLZ Pr'!U5501</f>
        <v>0</v>
      </c>
    </row>
    <row r="5502" spans="1:9">
      <c r="A5502" s="13" t="str">
        <f>IF('CLZ Pr'!C5502 = "", "", 'CLZ Pr'!C5502)</f>
        <v/>
      </c>
      <c r="B5502">
        <f>'CLZ Pr'!O5502</f>
        <v>0</v>
      </c>
      <c r="C5502" s="14">
        <f>'CLZ Pr'!H5502</f>
        <v>0</v>
      </c>
      <c r="D5502">
        <f>'CLZ Pr'!W5502</f>
        <v>0</v>
      </c>
      <c r="E5502">
        <f>'CLZ Pr'!B5502</f>
        <v>0</v>
      </c>
      <c r="F5502">
        <f>'CLZ Pr'!N5502</f>
        <v>0</v>
      </c>
      <c r="G5502">
        <f>'CLZ Pr'!X5502</f>
        <v>0</v>
      </c>
      <c r="H5502">
        <f>'CLZ Pr'!E5502</f>
        <v>0</v>
      </c>
      <c r="I5502">
        <f>'CLZ Pr'!U5502</f>
        <v>0</v>
      </c>
    </row>
    <row r="5503" spans="1:9">
      <c r="A5503" s="13" t="str">
        <f>IF('CLZ Pr'!C5503 = "", "", 'CLZ Pr'!C5503)</f>
        <v/>
      </c>
      <c r="B5503">
        <f>'CLZ Pr'!O5503</f>
        <v>0</v>
      </c>
      <c r="C5503" s="14">
        <f>'CLZ Pr'!H5503</f>
        <v>0</v>
      </c>
      <c r="D5503">
        <f>'CLZ Pr'!W5503</f>
        <v>0</v>
      </c>
      <c r="E5503">
        <f>'CLZ Pr'!B5503</f>
        <v>0</v>
      </c>
      <c r="F5503">
        <f>'CLZ Pr'!N5503</f>
        <v>0</v>
      </c>
      <c r="G5503">
        <f>'CLZ Pr'!X5503</f>
        <v>0</v>
      </c>
      <c r="H5503">
        <f>'CLZ Pr'!E5503</f>
        <v>0</v>
      </c>
      <c r="I5503">
        <f>'CLZ Pr'!U5503</f>
        <v>0</v>
      </c>
    </row>
    <row r="5504" spans="1:9">
      <c r="A5504" s="13" t="str">
        <f>IF('CLZ Pr'!C5504 = "", "", 'CLZ Pr'!C5504)</f>
        <v/>
      </c>
      <c r="B5504">
        <f>'CLZ Pr'!O5504</f>
        <v>0</v>
      </c>
      <c r="C5504" s="14">
        <f>'CLZ Pr'!H5504</f>
        <v>0</v>
      </c>
      <c r="D5504">
        <f>'CLZ Pr'!W5504</f>
        <v>0</v>
      </c>
      <c r="E5504">
        <f>'CLZ Pr'!B5504</f>
        <v>0</v>
      </c>
      <c r="F5504">
        <f>'CLZ Pr'!N5504</f>
        <v>0</v>
      </c>
      <c r="G5504">
        <f>'CLZ Pr'!X5504</f>
        <v>0</v>
      </c>
      <c r="H5504">
        <f>'CLZ Pr'!E5504</f>
        <v>0</v>
      </c>
      <c r="I5504">
        <f>'CLZ Pr'!U5504</f>
        <v>0</v>
      </c>
    </row>
    <row r="5505" spans="1:9">
      <c r="A5505" s="13" t="str">
        <f>IF('CLZ Pr'!C5505 = "", "", 'CLZ Pr'!C5505)</f>
        <v/>
      </c>
      <c r="B5505">
        <f>'CLZ Pr'!O5505</f>
        <v>0</v>
      </c>
      <c r="C5505" s="14">
        <f>'CLZ Pr'!H5505</f>
        <v>0</v>
      </c>
      <c r="D5505">
        <f>'CLZ Pr'!W5505</f>
        <v>0</v>
      </c>
      <c r="E5505">
        <f>'CLZ Pr'!B5505</f>
        <v>0</v>
      </c>
      <c r="F5505">
        <f>'CLZ Pr'!N5505</f>
        <v>0</v>
      </c>
      <c r="G5505">
        <f>'CLZ Pr'!X5505</f>
        <v>0</v>
      </c>
      <c r="H5505">
        <f>'CLZ Pr'!E5505</f>
        <v>0</v>
      </c>
      <c r="I5505">
        <f>'CLZ Pr'!U5505</f>
        <v>0</v>
      </c>
    </row>
    <row r="5506" spans="1:9">
      <c r="A5506" s="13" t="str">
        <f>IF('CLZ Pr'!C5506 = "", "", 'CLZ Pr'!C5506)</f>
        <v/>
      </c>
      <c r="B5506">
        <f>'CLZ Pr'!O5506</f>
        <v>0</v>
      </c>
      <c r="C5506" s="14">
        <f>'CLZ Pr'!H5506</f>
        <v>0</v>
      </c>
      <c r="D5506">
        <f>'CLZ Pr'!W5506</f>
        <v>0</v>
      </c>
      <c r="E5506">
        <f>'CLZ Pr'!B5506</f>
        <v>0</v>
      </c>
      <c r="F5506">
        <f>'CLZ Pr'!N5506</f>
        <v>0</v>
      </c>
      <c r="G5506">
        <f>'CLZ Pr'!X5506</f>
        <v>0</v>
      </c>
      <c r="H5506">
        <f>'CLZ Pr'!E5506</f>
        <v>0</v>
      </c>
      <c r="I5506">
        <f>'CLZ Pr'!U5506</f>
        <v>0</v>
      </c>
    </row>
    <row r="5507" spans="1:9">
      <c r="A5507" s="13" t="str">
        <f>IF('CLZ Pr'!C5507 = "", "", 'CLZ Pr'!C5507)</f>
        <v/>
      </c>
      <c r="B5507">
        <f>'CLZ Pr'!O5507</f>
        <v>0</v>
      </c>
      <c r="C5507" s="14">
        <f>'CLZ Pr'!H5507</f>
        <v>0</v>
      </c>
      <c r="D5507">
        <f>'CLZ Pr'!W5507</f>
        <v>0</v>
      </c>
      <c r="E5507">
        <f>'CLZ Pr'!B5507</f>
        <v>0</v>
      </c>
      <c r="F5507">
        <f>'CLZ Pr'!N5507</f>
        <v>0</v>
      </c>
      <c r="G5507">
        <f>'CLZ Pr'!X5507</f>
        <v>0</v>
      </c>
      <c r="H5507">
        <f>'CLZ Pr'!E5507</f>
        <v>0</v>
      </c>
      <c r="I5507">
        <f>'CLZ Pr'!U5507</f>
        <v>0</v>
      </c>
    </row>
    <row r="5508" spans="1:9">
      <c r="A5508" s="13" t="str">
        <f>IF('CLZ Pr'!C5508 = "", "", 'CLZ Pr'!C5508)</f>
        <v/>
      </c>
      <c r="B5508">
        <f>'CLZ Pr'!O5508</f>
        <v>0</v>
      </c>
      <c r="C5508" s="14">
        <f>'CLZ Pr'!H5508</f>
        <v>0</v>
      </c>
      <c r="D5508">
        <f>'CLZ Pr'!W5508</f>
        <v>0</v>
      </c>
      <c r="E5508">
        <f>'CLZ Pr'!B5508</f>
        <v>0</v>
      </c>
      <c r="F5508">
        <f>'CLZ Pr'!N5508</f>
        <v>0</v>
      </c>
      <c r="G5508">
        <f>'CLZ Pr'!X5508</f>
        <v>0</v>
      </c>
      <c r="H5508">
        <f>'CLZ Pr'!E5508</f>
        <v>0</v>
      </c>
      <c r="I5508">
        <f>'CLZ Pr'!U5508</f>
        <v>0</v>
      </c>
    </row>
    <row r="5509" spans="1:9">
      <c r="A5509" s="13" t="str">
        <f>IF('CLZ Pr'!C5509 = "", "", 'CLZ Pr'!C5509)</f>
        <v/>
      </c>
      <c r="B5509">
        <f>'CLZ Pr'!O5509</f>
        <v>0</v>
      </c>
      <c r="C5509" s="14">
        <f>'CLZ Pr'!H5509</f>
        <v>0</v>
      </c>
      <c r="D5509">
        <f>'CLZ Pr'!W5509</f>
        <v>0</v>
      </c>
      <c r="E5509">
        <f>'CLZ Pr'!B5509</f>
        <v>0</v>
      </c>
      <c r="F5509">
        <f>'CLZ Pr'!N5509</f>
        <v>0</v>
      </c>
      <c r="G5509">
        <f>'CLZ Pr'!X5509</f>
        <v>0</v>
      </c>
      <c r="H5509">
        <f>'CLZ Pr'!E5509</f>
        <v>0</v>
      </c>
      <c r="I5509">
        <f>'CLZ Pr'!U5509</f>
        <v>0</v>
      </c>
    </row>
    <row r="5510" spans="1:9">
      <c r="A5510" s="13" t="str">
        <f>IF('CLZ Pr'!C5510 = "", "", 'CLZ Pr'!C5510)</f>
        <v/>
      </c>
      <c r="B5510">
        <f>'CLZ Pr'!O5510</f>
        <v>0</v>
      </c>
      <c r="C5510" s="14">
        <f>'CLZ Pr'!H5510</f>
        <v>0</v>
      </c>
      <c r="D5510">
        <f>'CLZ Pr'!W5510</f>
        <v>0</v>
      </c>
      <c r="E5510">
        <f>'CLZ Pr'!B5510</f>
        <v>0</v>
      </c>
      <c r="F5510">
        <f>'CLZ Pr'!N5510</f>
        <v>0</v>
      </c>
      <c r="G5510">
        <f>'CLZ Pr'!X5510</f>
        <v>0</v>
      </c>
      <c r="H5510">
        <f>'CLZ Pr'!E5510</f>
        <v>0</v>
      </c>
      <c r="I5510">
        <f>'CLZ Pr'!U5510</f>
        <v>0</v>
      </c>
    </row>
    <row r="5511" spans="1:9">
      <c r="A5511" s="13" t="str">
        <f>IF('CLZ Pr'!C5511 = "", "", 'CLZ Pr'!C5511)</f>
        <v/>
      </c>
      <c r="B5511">
        <f>'CLZ Pr'!O5511</f>
        <v>0</v>
      </c>
      <c r="C5511" s="14">
        <f>'CLZ Pr'!H5511</f>
        <v>0</v>
      </c>
      <c r="D5511">
        <f>'CLZ Pr'!W5511</f>
        <v>0</v>
      </c>
      <c r="E5511">
        <f>'CLZ Pr'!B5511</f>
        <v>0</v>
      </c>
      <c r="F5511">
        <f>'CLZ Pr'!N5511</f>
        <v>0</v>
      </c>
      <c r="G5511">
        <f>'CLZ Pr'!X5511</f>
        <v>0</v>
      </c>
      <c r="H5511">
        <f>'CLZ Pr'!E5511</f>
        <v>0</v>
      </c>
      <c r="I5511">
        <f>'CLZ Pr'!U5511</f>
        <v>0</v>
      </c>
    </row>
    <row r="5512" spans="1:9">
      <c r="A5512" s="13" t="str">
        <f>IF('CLZ Pr'!C5512 = "", "", 'CLZ Pr'!C5512)</f>
        <v/>
      </c>
      <c r="B5512">
        <f>'CLZ Pr'!O5512</f>
        <v>0</v>
      </c>
      <c r="C5512" s="14">
        <f>'CLZ Pr'!H5512</f>
        <v>0</v>
      </c>
      <c r="D5512">
        <f>'CLZ Pr'!W5512</f>
        <v>0</v>
      </c>
      <c r="E5512">
        <f>'CLZ Pr'!B5512</f>
        <v>0</v>
      </c>
      <c r="F5512">
        <f>'CLZ Pr'!N5512</f>
        <v>0</v>
      </c>
      <c r="G5512">
        <f>'CLZ Pr'!X5512</f>
        <v>0</v>
      </c>
      <c r="H5512">
        <f>'CLZ Pr'!E5512</f>
        <v>0</v>
      </c>
      <c r="I5512">
        <f>'CLZ Pr'!U5512</f>
        <v>0</v>
      </c>
    </row>
    <row r="5513" spans="1:9">
      <c r="A5513" s="13" t="str">
        <f>IF('CLZ Pr'!C5513 = "", "", 'CLZ Pr'!C5513)</f>
        <v/>
      </c>
      <c r="B5513">
        <f>'CLZ Pr'!O5513</f>
        <v>0</v>
      </c>
      <c r="C5513" s="14">
        <f>'CLZ Pr'!H5513</f>
        <v>0</v>
      </c>
      <c r="D5513">
        <f>'CLZ Pr'!W5513</f>
        <v>0</v>
      </c>
      <c r="E5513">
        <f>'CLZ Pr'!B5513</f>
        <v>0</v>
      </c>
      <c r="F5513">
        <f>'CLZ Pr'!N5513</f>
        <v>0</v>
      </c>
      <c r="G5513">
        <f>'CLZ Pr'!X5513</f>
        <v>0</v>
      </c>
      <c r="H5513">
        <f>'CLZ Pr'!E5513</f>
        <v>0</v>
      </c>
      <c r="I5513">
        <f>'CLZ Pr'!U5513</f>
        <v>0</v>
      </c>
    </row>
    <row r="5514" spans="1:9">
      <c r="A5514" s="13" t="str">
        <f>IF('CLZ Pr'!C5514 = "", "", 'CLZ Pr'!C5514)</f>
        <v/>
      </c>
      <c r="B5514">
        <f>'CLZ Pr'!O5514</f>
        <v>0</v>
      </c>
      <c r="C5514" s="14">
        <f>'CLZ Pr'!H5514</f>
        <v>0</v>
      </c>
      <c r="D5514">
        <f>'CLZ Pr'!W5514</f>
        <v>0</v>
      </c>
      <c r="E5514">
        <f>'CLZ Pr'!B5514</f>
        <v>0</v>
      </c>
      <c r="F5514">
        <f>'CLZ Pr'!N5514</f>
        <v>0</v>
      </c>
      <c r="G5514">
        <f>'CLZ Pr'!X5514</f>
        <v>0</v>
      </c>
      <c r="H5514">
        <f>'CLZ Pr'!E5514</f>
        <v>0</v>
      </c>
      <c r="I5514">
        <f>'CLZ Pr'!U5514</f>
        <v>0</v>
      </c>
    </row>
    <row r="5515" spans="1:9">
      <c r="A5515" s="13" t="str">
        <f>IF('CLZ Pr'!C5515 = "", "", 'CLZ Pr'!C5515)</f>
        <v/>
      </c>
      <c r="B5515">
        <f>'CLZ Pr'!O5515</f>
        <v>0</v>
      </c>
      <c r="C5515" s="14">
        <f>'CLZ Pr'!H5515</f>
        <v>0</v>
      </c>
      <c r="D5515">
        <f>'CLZ Pr'!W5515</f>
        <v>0</v>
      </c>
      <c r="E5515">
        <f>'CLZ Pr'!B5515</f>
        <v>0</v>
      </c>
      <c r="F5515">
        <f>'CLZ Pr'!N5515</f>
        <v>0</v>
      </c>
      <c r="G5515">
        <f>'CLZ Pr'!X5515</f>
        <v>0</v>
      </c>
      <c r="H5515">
        <f>'CLZ Pr'!E5515</f>
        <v>0</v>
      </c>
      <c r="I5515">
        <f>'CLZ Pr'!U5515</f>
        <v>0</v>
      </c>
    </row>
    <row r="5516" spans="1:9">
      <c r="A5516" s="13" t="str">
        <f>IF('CLZ Pr'!C5516 = "", "", 'CLZ Pr'!C5516)</f>
        <v/>
      </c>
      <c r="B5516">
        <f>'CLZ Pr'!O5516</f>
        <v>0</v>
      </c>
      <c r="C5516" s="14">
        <f>'CLZ Pr'!H5516</f>
        <v>0</v>
      </c>
      <c r="D5516">
        <f>'CLZ Pr'!W5516</f>
        <v>0</v>
      </c>
      <c r="E5516">
        <f>'CLZ Pr'!B5516</f>
        <v>0</v>
      </c>
      <c r="F5516">
        <f>'CLZ Pr'!N5516</f>
        <v>0</v>
      </c>
      <c r="G5516">
        <f>'CLZ Pr'!X5516</f>
        <v>0</v>
      </c>
      <c r="H5516">
        <f>'CLZ Pr'!E5516</f>
        <v>0</v>
      </c>
      <c r="I5516">
        <f>'CLZ Pr'!U5516</f>
        <v>0</v>
      </c>
    </row>
    <row r="5517" spans="1:9">
      <c r="A5517" s="13" t="str">
        <f>IF('CLZ Pr'!C5517 = "", "", 'CLZ Pr'!C5517)</f>
        <v/>
      </c>
      <c r="B5517">
        <f>'CLZ Pr'!O5517</f>
        <v>0</v>
      </c>
      <c r="C5517" s="14">
        <f>'CLZ Pr'!H5517</f>
        <v>0</v>
      </c>
      <c r="D5517">
        <f>'CLZ Pr'!W5517</f>
        <v>0</v>
      </c>
      <c r="E5517">
        <f>'CLZ Pr'!B5517</f>
        <v>0</v>
      </c>
      <c r="F5517">
        <f>'CLZ Pr'!N5517</f>
        <v>0</v>
      </c>
      <c r="G5517">
        <f>'CLZ Pr'!X5517</f>
        <v>0</v>
      </c>
      <c r="H5517">
        <f>'CLZ Pr'!E5517</f>
        <v>0</v>
      </c>
      <c r="I5517">
        <f>'CLZ Pr'!U5517</f>
        <v>0</v>
      </c>
    </row>
    <row r="5518" spans="1:9">
      <c r="A5518" s="13" t="str">
        <f>IF('CLZ Pr'!C5518 = "", "", 'CLZ Pr'!C5518)</f>
        <v/>
      </c>
      <c r="B5518">
        <f>'CLZ Pr'!O5518</f>
        <v>0</v>
      </c>
      <c r="C5518" s="14">
        <f>'CLZ Pr'!H5518</f>
        <v>0</v>
      </c>
      <c r="D5518">
        <f>'CLZ Pr'!W5518</f>
        <v>0</v>
      </c>
      <c r="E5518">
        <f>'CLZ Pr'!B5518</f>
        <v>0</v>
      </c>
      <c r="F5518">
        <f>'CLZ Pr'!N5518</f>
        <v>0</v>
      </c>
      <c r="G5518">
        <f>'CLZ Pr'!X5518</f>
        <v>0</v>
      </c>
      <c r="H5518">
        <f>'CLZ Pr'!E5518</f>
        <v>0</v>
      </c>
      <c r="I5518">
        <f>'CLZ Pr'!U5518</f>
        <v>0</v>
      </c>
    </row>
    <row r="5519" spans="1:9">
      <c r="A5519" s="13" t="str">
        <f>IF('CLZ Pr'!C5519 = "", "", 'CLZ Pr'!C5519)</f>
        <v/>
      </c>
      <c r="B5519">
        <f>'CLZ Pr'!O5519</f>
        <v>0</v>
      </c>
      <c r="C5519" s="14">
        <f>'CLZ Pr'!H5519</f>
        <v>0</v>
      </c>
      <c r="D5519">
        <f>'CLZ Pr'!W5519</f>
        <v>0</v>
      </c>
      <c r="E5519">
        <f>'CLZ Pr'!B5519</f>
        <v>0</v>
      </c>
      <c r="F5519">
        <f>'CLZ Pr'!N5519</f>
        <v>0</v>
      </c>
      <c r="G5519">
        <f>'CLZ Pr'!X5519</f>
        <v>0</v>
      </c>
      <c r="H5519">
        <f>'CLZ Pr'!E5519</f>
        <v>0</v>
      </c>
      <c r="I5519">
        <f>'CLZ Pr'!U5519</f>
        <v>0</v>
      </c>
    </row>
    <row r="5520" spans="1:9">
      <c r="A5520" s="13" t="str">
        <f>IF('CLZ Pr'!C5520 = "", "", 'CLZ Pr'!C5520)</f>
        <v/>
      </c>
      <c r="B5520">
        <f>'CLZ Pr'!O5520</f>
        <v>0</v>
      </c>
      <c r="C5520" s="14">
        <f>'CLZ Pr'!H5520</f>
        <v>0</v>
      </c>
      <c r="D5520">
        <f>'CLZ Pr'!W5520</f>
        <v>0</v>
      </c>
      <c r="E5520">
        <f>'CLZ Pr'!B5520</f>
        <v>0</v>
      </c>
      <c r="F5520">
        <f>'CLZ Pr'!N5520</f>
        <v>0</v>
      </c>
      <c r="G5520">
        <f>'CLZ Pr'!X5520</f>
        <v>0</v>
      </c>
      <c r="H5520">
        <f>'CLZ Pr'!E5520</f>
        <v>0</v>
      </c>
      <c r="I5520">
        <f>'CLZ Pr'!U5520</f>
        <v>0</v>
      </c>
    </row>
    <row r="5521" spans="1:9">
      <c r="A5521" s="13" t="str">
        <f>IF('CLZ Pr'!C5521 = "", "", 'CLZ Pr'!C5521)</f>
        <v/>
      </c>
      <c r="B5521">
        <f>'CLZ Pr'!O5521</f>
        <v>0</v>
      </c>
      <c r="C5521" s="14">
        <f>'CLZ Pr'!H5521</f>
        <v>0</v>
      </c>
      <c r="D5521">
        <f>'CLZ Pr'!W5521</f>
        <v>0</v>
      </c>
      <c r="E5521">
        <f>'CLZ Pr'!B5521</f>
        <v>0</v>
      </c>
      <c r="F5521">
        <f>'CLZ Pr'!N5521</f>
        <v>0</v>
      </c>
      <c r="G5521">
        <f>'CLZ Pr'!X5521</f>
        <v>0</v>
      </c>
      <c r="H5521">
        <f>'CLZ Pr'!E5521</f>
        <v>0</v>
      </c>
      <c r="I5521">
        <f>'CLZ Pr'!U5521</f>
        <v>0</v>
      </c>
    </row>
    <row r="5522" spans="1:9">
      <c r="A5522" s="13" t="str">
        <f>IF('CLZ Pr'!C5522 = "", "", 'CLZ Pr'!C5522)</f>
        <v/>
      </c>
      <c r="B5522">
        <f>'CLZ Pr'!O5522</f>
        <v>0</v>
      </c>
      <c r="C5522" s="14">
        <f>'CLZ Pr'!H5522</f>
        <v>0</v>
      </c>
      <c r="D5522">
        <f>'CLZ Pr'!W5522</f>
        <v>0</v>
      </c>
      <c r="E5522">
        <f>'CLZ Pr'!B5522</f>
        <v>0</v>
      </c>
      <c r="F5522">
        <f>'CLZ Pr'!N5522</f>
        <v>0</v>
      </c>
      <c r="G5522">
        <f>'CLZ Pr'!X5522</f>
        <v>0</v>
      </c>
      <c r="H5522">
        <f>'CLZ Pr'!E5522</f>
        <v>0</v>
      </c>
      <c r="I5522">
        <f>'CLZ Pr'!U5522</f>
        <v>0</v>
      </c>
    </row>
    <row r="5523" spans="1:9">
      <c r="A5523" s="13" t="str">
        <f>IF('CLZ Pr'!C5523 = "", "", 'CLZ Pr'!C5523)</f>
        <v/>
      </c>
      <c r="B5523">
        <f>'CLZ Pr'!O5523</f>
        <v>0</v>
      </c>
      <c r="C5523" s="14">
        <f>'CLZ Pr'!H5523</f>
        <v>0</v>
      </c>
      <c r="D5523">
        <f>'CLZ Pr'!W5523</f>
        <v>0</v>
      </c>
      <c r="E5523">
        <f>'CLZ Pr'!B5523</f>
        <v>0</v>
      </c>
      <c r="F5523">
        <f>'CLZ Pr'!N5523</f>
        <v>0</v>
      </c>
      <c r="G5523">
        <f>'CLZ Pr'!X5523</f>
        <v>0</v>
      </c>
      <c r="H5523">
        <f>'CLZ Pr'!E5523</f>
        <v>0</v>
      </c>
      <c r="I5523">
        <f>'CLZ Pr'!U5523</f>
        <v>0</v>
      </c>
    </row>
    <row r="5524" spans="1:9">
      <c r="A5524" s="13" t="str">
        <f>IF('CLZ Pr'!C5524 = "", "", 'CLZ Pr'!C5524)</f>
        <v/>
      </c>
      <c r="B5524">
        <f>'CLZ Pr'!O5524</f>
        <v>0</v>
      </c>
      <c r="C5524" s="14">
        <f>'CLZ Pr'!H5524</f>
        <v>0</v>
      </c>
      <c r="D5524">
        <f>'CLZ Pr'!W5524</f>
        <v>0</v>
      </c>
      <c r="E5524">
        <f>'CLZ Pr'!B5524</f>
        <v>0</v>
      </c>
      <c r="F5524">
        <f>'CLZ Pr'!N5524</f>
        <v>0</v>
      </c>
      <c r="G5524">
        <f>'CLZ Pr'!X5524</f>
        <v>0</v>
      </c>
      <c r="H5524">
        <f>'CLZ Pr'!E5524</f>
        <v>0</v>
      </c>
      <c r="I5524">
        <f>'CLZ Pr'!U5524</f>
        <v>0</v>
      </c>
    </row>
    <row r="5525" spans="1:9">
      <c r="A5525" s="13" t="str">
        <f>IF('CLZ Pr'!C5525 = "", "", 'CLZ Pr'!C5525)</f>
        <v/>
      </c>
      <c r="B5525">
        <f>'CLZ Pr'!O5525</f>
        <v>0</v>
      </c>
      <c r="C5525" s="14">
        <f>'CLZ Pr'!H5525</f>
        <v>0</v>
      </c>
      <c r="D5525">
        <f>'CLZ Pr'!W5525</f>
        <v>0</v>
      </c>
      <c r="E5525">
        <f>'CLZ Pr'!B5525</f>
        <v>0</v>
      </c>
      <c r="F5525">
        <f>'CLZ Pr'!N5525</f>
        <v>0</v>
      </c>
      <c r="G5525">
        <f>'CLZ Pr'!X5525</f>
        <v>0</v>
      </c>
      <c r="H5525">
        <f>'CLZ Pr'!E5525</f>
        <v>0</v>
      </c>
      <c r="I5525">
        <f>'CLZ Pr'!U5525</f>
        <v>0</v>
      </c>
    </row>
    <row r="5526" spans="1:9">
      <c r="A5526" s="13" t="str">
        <f>IF('CLZ Pr'!C5526 = "", "", 'CLZ Pr'!C5526)</f>
        <v/>
      </c>
      <c r="B5526">
        <f>'CLZ Pr'!O5526</f>
        <v>0</v>
      </c>
      <c r="C5526" s="14">
        <f>'CLZ Pr'!H5526</f>
        <v>0</v>
      </c>
      <c r="D5526">
        <f>'CLZ Pr'!W5526</f>
        <v>0</v>
      </c>
      <c r="E5526">
        <f>'CLZ Pr'!B5526</f>
        <v>0</v>
      </c>
      <c r="F5526">
        <f>'CLZ Pr'!N5526</f>
        <v>0</v>
      </c>
      <c r="G5526">
        <f>'CLZ Pr'!X5526</f>
        <v>0</v>
      </c>
      <c r="H5526">
        <f>'CLZ Pr'!E5526</f>
        <v>0</v>
      </c>
      <c r="I5526">
        <f>'CLZ Pr'!U5526</f>
        <v>0</v>
      </c>
    </row>
    <row r="5527" spans="1:9">
      <c r="A5527" s="13" t="str">
        <f>IF('CLZ Pr'!C5527 = "", "", 'CLZ Pr'!C5527)</f>
        <v/>
      </c>
      <c r="B5527">
        <f>'CLZ Pr'!O5527</f>
        <v>0</v>
      </c>
      <c r="C5527" s="14">
        <f>'CLZ Pr'!H5527</f>
        <v>0</v>
      </c>
      <c r="D5527">
        <f>'CLZ Pr'!W5527</f>
        <v>0</v>
      </c>
      <c r="E5527">
        <f>'CLZ Pr'!B5527</f>
        <v>0</v>
      </c>
      <c r="F5527">
        <f>'CLZ Pr'!N5527</f>
        <v>0</v>
      </c>
      <c r="G5527">
        <f>'CLZ Pr'!X5527</f>
        <v>0</v>
      </c>
      <c r="H5527">
        <f>'CLZ Pr'!E5527</f>
        <v>0</v>
      </c>
      <c r="I5527">
        <f>'CLZ Pr'!U5527</f>
        <v>0</v>
      </c>
    </row>
    <row r="5528" spans="1:9">
      <c r="A5528" s="13" t="str">
        <f>IF('CLZ Pr'!C5528 = "", "", 'CLZ Pr'!C5528)</f>
        <v/>
      </c>
      <c r="B5528">
        <f>'CLZ Pr'!O5528</f>
        <v>0</v>
      </c>
      <c r="C5528" s="14">
        <f>'CLZ Pr'!H5528</f>
        <v>0</v>
      </c>
      <c r="D5528">
        <f>'CLZ Pr'!W5528</f>
        <v>0</v>
      </c>
      <c r="E5528">
        <f>'CLZ Pr'!B5528</f>
        <v>0</v>
      </c>
      <c r="F5528">
        <f>'CLZ Pr'!N5528</f>
        <v>0</v>
      </c>
      <c r="G5528">
        <f>'CLZ Pr'!X5528</f>
        <v>0</v>
      </c>
      <c r="H5528">
        <f>'CLZ Pr'!E5528</f>
        <v>0</v>
      </c>
      <c r="I5528">
        <f>'CLZ Pr'!U5528</f>
        <v>0</v>
      </c>
    </row>
    <row r="5529" spans="1:9">
      <c r="A5529" s="13" t="str">
        <f>IF('CLZ Pr'!C5529 = "", "", 'CLZ Pr'!C5529)</f>
        <v/>
      </c>
      <c r="B5529">
        <f>'CLZ Pr'!O5529</f>
        <v>0</v>
      </c>
      <c r="C5529" s="14">
        <f>'CLZ Pr'!H5529</f>
        <v>0</v>
      </c>
      <c r="D5529">
        <f>'CLZ Pr'!W5529</f>
        <v>0</v>
      </c>
      <c r="E5529">
        <f>'CLZ Pr'!B5529</f>
        <v>0</v>
      </c>
      <c r="F5529">
        <f>'CLZ Pr'!N5529</f>
        <v>0</v>
      </c>
      <c r="G5529">
        <f>'CLZ Pr'!X5529</f>
        <v>0</v>
      </c>
      <c r="H5529">
        <f>'CLZ Pr'!E5529</f>
        <v>0</v>
      </c>
      <c r="I5529">
        <f>'CLZ Pr'!U5529</f>
        <v>0</v>
      </c>
    </row>
    <row r="5530" spans="1:9">
      <c r="A5530" s="13" t="str">
        <f>IF('CLZ Pr'!C5530 = "", "", 'CLZ Pr'!C5530)</f>
        <v/>
      </c>
      <c r="B5530">
        <f>'CLZ Pr'!O5530</f>
        <v>0</v>
      </c>
      <c r="C5530" s="14">
        <f>'CLZ Pr'!H5530</f>
        <v>0</v>
      </c>
      <c r="D5530">
        <f>'CLZ Pr'!W5530</f>
        <v>0</v>
      </c>
      <c r="E5530">
        <f>'CLZ Pr'!B5530</f>
        <v>0</v>
      </c>
      <c r="F5530">
        <f>'CLZ Pr'!N5530</f>
        <v>0</v>
      </c>
      <c r="G5530">
        <f>'CLZ Pr'!X5530</f>
        <v>0</v>
      </c>
      <c r="H5530">
        <f>'CLZ Pr'!E5530</f>
        <v>0</v>
      </c>
      <c r="I5530">
        <f>'CLZ Pr'!U5530</f>
        <v>0</v>
      </c>
    </row>
    <row r="5531" spans="1:9">
      <c r="A5531" s="13" t="str">
        <f>IF('CLZ Pr'!C5531 = "", "", 'CLZ Pr'!C5531)</f>
        <v/>
      </c>
      <c r="B5531">
        <f>'CLZ Pr'!O5531</f>
        <v>0</v>
      </c>
      <c r="C5531" s="14">
        <f>'CLZ Pr'!H5531</f>
        <v>0</v>
      </c>
      <c r="D5531">
        <f>'CLZ Pr'!W5531</f>
        <v>0</v>
      </c>
      <c r="E5531">
        <f>'CLZ Pr'!B5531</f>
        <v>0</v>
      </c>
      <c r="F5531">
        <f>'CLZ Pr'!N5531</f>
        <v>0</v>
      </c>
      <c r="G5531">
        <f>'CLZ Pr'!X5531</f>
        <v>0</v>
      </c>
      <c r="H5531">
        <f>'CLZ Pr'!E5531</f>
        <v>0</v>
      </c>
      <c r="I5531">
        <f>'CLZ Pr'!U5531</f>
        <v>0</v>
      </c>
    </row>
    <row r="5532" spans="1:9">
      <c r="A5532" s="13" t="str">
        <f>IF('CLZ Pr'!C5532 = "", "", 'CLZ Pr'!C5532)</f>
        <v/>
      </c>
      <c r="B5532">
        <f>'CLZ Pr'!O5532</f>
        <v>0</v>
      </c>
      <c r="C5532" s="14">
        <f>'CLZ Pr'!H5532</f>
        <v>0</v>
      </c>
      <c r="D5532">
        <f>'CLZ Pr'!W5532</f>
        <v>0</v>
      </c>
      <c r="E5532">
        <f>'CLZ Pr'!B5532</f>
        <v>0</v>
      </c>
      <c r="F5532">
        <f>'CLZ Pr'!N5532</f>
        <v>0</v>
      </c>
      <c r="G5532">
        <f>'CLZ Pr'!X5532</f>
        <v>0</v>
      </c>
      <c r="H5532">
        <f>'CLZ Pr'!E5532</f>
        <v>0</v>
      </c>
      <c r="I5532">
        <f>'CLZ Pr'!U5532</f>
        <v>0</v>
      </c>
    </row>
    <row r="5533" spans="1:9">
      <c r="A5533" s="13" t="str">
        <f>IF('CLZ Pr'!C5533 = "", "", 'CLZ Pr'!C5533)</f>
        <v/>
      </c>
      <c r="B5533">
        <f>'CLZ Pr'!O5533</f>
        <v>0</v>
      </c>
      <c r="C5533" s="14">
        <f>'CLZ Pr'!H5533</f>
        <v>0</v>
      </c>
      <c r="D5533">
        <f>'CLZ Pr'!W5533</f>
        <v>0</v>
      </c>
      <c r="E5533">
        <f>'CLZ Pr'!B5533</f>
        <v>0</v>
      </c>
      <c r="F5533">
        <f>'CLZ Pr'!N5533</f>
        <v>0</v>
      </c>
      <c r="G5533">
        <f>'CLZ Pr'!X5533</f>
        <v>0</v>
      </c>
      <c r="H5533">
        <f>'CLZ Pr'!E5533</f>
        <v>0</v>
      </c>
      <c r="I5533">
        <f>'CLZ Pr'!U5533</f>
        <v>0</v>
      </c>
    </row>
    <row r="5534" spans="1:9">
      <c r="A5534" s="13" t="str">
        <f>IF('CLZ Pr'!C5534 = "", "", 'CLZ Pr'!C5534)</f>
        <v/>
      </c>
      <c r="B5534">
        <f>'CLZ Pr'!O5534</f>
        <v>0</v>
      </c>
      <c r="C5534" s="14">
        <f>'CLZ Pr'!H5534</f>
        <v>0</v>
      </c>
      <c r="D5534">
        <f>'CLZ Pr'!W5534</f>
        <v>0</v>
      </c>
      <c r="E5534">
        <f>'CLZ Pr'!B5534</f>
        <v>0</v>
      </c>
      <c r="F5534">
        <f>'CLZ Pr'!N5534</f>
        <v>0</v>
      </c>
      <c r="G5534">
        <f>'CLZ Pr'!X5534</f>
        <v>0</v>
      </c>
      <c r="H5534">
        <f>'CLZ Pr'!E5534</f>
        <v>0</v>
      </c>
      <c r="I5534">
        <f>'CLZ Pr'!U5534</f>
        <v>0</v>
      </c>
    </row>
    <row r="5535" spans="1:9">
      <c r="A5535" s="13" t="str">
        <f>IF('CLZ Pr'!C5535 = "", "", 'CLZ Pr'!C5535)</f>
        <v/>
      </c>
      <c r="B5535">
        <f>'CLZ Pr'!O5535</f>
        <v>0</v>
      </c>
      <c r="C5535" s="14">
        <f>'CLZ Pr'!H5535</f>
        <v>0</v>
      </c>
      <c r="D5535">
        <f>'CLZ Pr'!W5535</f>
        <v>0</v>
      </c>
      <c r="E5535">
        <f>'CLZ Pr'!B5535</f>
        <v>0</v>
      </c>
      <c r="F5535">
        <f>'CLZ Pr'!N5535</f>
        <v>0</v>
      </c>
      <c r="G5535">
        <f>'CLZ Pr'!X5535</f>
        <v>0</v>
      </c>
      <c r="H5535">
        <f>'CLZ Pr'!E5535</f>
        <v>0</v>
      </c>
      <c r="I5535">
        <f>'CLZ Pr'!U5535</f>
        <v>0</v>
      </c>
    </row>
    <row r="5536" spans="1:9">
      <c r="A5536" s="13" t="str">
        <f>IF('CLZ Pr'!C5536 = "", "", 'CLZ Pr'!C5536)</f>
        <v/>
      </c>
      <c r="B5536">
        <f>'CLZ Pr'!O5536</f>
        <v>0</v>
      </c>
      <c r="C5536" s="14">
        <f>'CLZ Pr'!H5536</f>
        <v>0</v>
      </c>
      <c r="D5536">
        <f>'CLZ Pr'!W5536</f>
        <v>0</v>
      </c>
      <c r="E5536">
        <f>'CLZ Pr'!B5536</f>
        <v>0</v>
      </c>
      <c r="F5536">
        <f>'CLZ Pr'!N5536</f>
        <v>0</v>
      </c>
      <c r="G5536">
        <f>'CLZ Pr'!X5536</f>
        <v>0</v>
      </c>
      <c r="H5536">
        <f>'CLZ Pr'!E5536</f>
        <v>0</v>
      </c>
      <c r="I5536">
        <f>'CLZ Pr'!U5536</f>
        <v>0</v>
      </c>
    </row>
    <row r="5537" spans="1:9">
      <c r="A5537" s="13" t="str">
        <f>IF('CLZ Pr'!C5537 = "", "", 'CLZ Pr'!C5537)</f>
        <v/>
      </c>
      <c r="B5537">
        <f>'CLZ Pr'!O5537</f>
        <v>0</v>
      </c>
      <c r="C5537" s="14">
        <f>'CLZ Pr'!H5537</f>
        <v>0</v>
      </c>
      <c r="D5537">
        <f>'CLZ Pr'!W5537</f>
        <v>0</v>
      </c>
      <c r="E5537">
        <f>'CLZ Pr'!B5537</f>
        <v>0</v>
      </c>
      <c r="F5537">
        <f>'CLZ Pr'!N5537</f>
        <v>0</v>
      </c>
      <c r="G5537">
        <f>'CLZ Pr'!X5537</f>
        <v>0</v>
      </c>
      <c r="H5537">
        <f>'CLZ Pr'!E5537</f>
        <v>0</v>
      </c>
      <c r="I5537">
        <f>'CLZ Pr'!U5537</f>
        <v>0</v>
      </c>
    </row>
    <row r="5538" spans="1:9">
      <c r="A5538" s="13" t="str">
        <f>IF('CLZ Pr'!C5538 = "", "", 'CLZ Pr'!C5538)</f>
        <v/>
      </c>
      <c r="B5538">
        <f>'CLZ Pr'!O5538</f>
        <v>0</v>
      </c>
      <c r="C5538" s="14">
        <f>'CLZ Pr'!H5538</f>
        <v>0</v>
      </c>
      <c r="D5538">
        <f>'CLZ Pr'!W5538</f>
        <v>0</v>
      </c>
      <c r="E5538">
        <f>'CLZ Pr'!B5538</f>
        <v>0</v>
      </c>
      <c r="F5538">
        <f>'CLZ Pr'!N5538</f>
        <v>0</v>
      </c>
      <c r="G5538">
        <f>'CLZ Pr'!X5538</f>
        <v>0</v>
      </c>
      <c r="H5538">
        <f>'CLZ Pr'!E5538</f>
        <v>0</v>
      </c>
      <c r="I5538">
        <f>'CLZ Pr'!U5538</f>
        <v>0</v>
      </c>
    </row>
    <row r="5539" spans="1:9">
      <c r="A5539" s="13" t="str">
        <f>IF('CLZ Pr'!C5539 = "", "", 'CLZ Pr'!C5539)</f>
        <v/>
      </c>
      <c r="B5539">
        <f>'CLZ Pr'!O5539</f>
        <v>0</v>
      </c>
      <c r="C5539" s="14">
        <f>'CLZ Pr'!H5539</f>
        <v>0</v>
      </c>
      <c r="D5539">
        <f>'CLZ Pr'!W5539</f>
        <v>0</v>
      </c>
      <c r="E5539">
        <f>'CLZ Pr'!B5539</f>
        <v>0</v>
      </c>
      <c r="F5539">
        <f>'CLZ Pr'!N5539</f>
        <v>0</v>
      </c>
      <c r="G5539">
        <f>'CLZ Pr'!X5539</f>
        <v>0</v>
      </c>
      <c r="H5539">
        <f>'CLZ Pr'!E5539</f>
        <v>0</v>
      </c>
      <c r="I5539">
        <f>'CLZ Pr'!U5539</f>
        <v>0</v>
      </c>
    </row>
    <row r="5540" spans="1:9">
      <c r="A5540" s="13" t="str">
        <f>IF('CLZ Pr'!C5540 = "", "", 'CLZ Pr'!C5540)</f>
        <v/>
      </c>
      <c r="B5540">
        <f>'CLZ Pr'!O5540</f>
        <v>0</v>
      </c>
      <c r="C5540" s="14">
        <f>'CLZ Pr'!H5540</f>
        <v>0</v>
      </c>
      <c r="D5540">
        <f>'CLZ Pr'!W5540</f>
        <v>0</v>
      </c>
      <c r="E5540">
        <f>'CLZ Pr'!B5540</f>
        <v>0</v>
      </c>
      <c r="F5540">
        <f>'CLZ Pr'!N5540</f>
        <v>0</v>
      </c>
      <c r="G5540">
        <f>'CLZ Pr'!X5540</f>
        <v>0</v>
      </c>
      <c r="H5540">
        <f>'CLZ Pr'!E5540</f>
        <v>0</v>
      </c>
      <c r="I5540">
        <f>'CLZ Pr'!U5540</f>
        <v>0</v>
      </c>
    </row>
    <row r="5541" spans="1:9">
      <c r="A5541" s="13" t="str">
        <f>IF('CLZ Pr'!C5541 = "", "", 'CLZ Pr'!C5541)</f>
        <v/>
      </c>
      <c r="B5541">
        <f>'CLZ Pr'!O5541</f>
        <v>0</v>
      </c>
      <c r="C5541" s="14">
        <f>'CLZ Pr'!H5541</f>
        <v>0</v>
      </c>
      <c r="D5541">
        <f>'CLZ Pr'!W5541</f>
        <v>0</v>
      </c>
      <c r="E5541">
        <f>'CLZ Pr'!B5541</f>
        <v>0</v>
      </c>
      <c r="F5541">
        <f>'CLZ Pr'!N5541</f>
        <v>0</v>
      </c>
      <c r="G5541">
        <f>'CLZ Pr'!X5541</f>
        <v>0</v>
      </c>
      <c r="H5541">
        <f>'CLZ Pr'!E5541</f>
        <v>0</v>
      </c>
      <c r="I5541">
        <f>'CLZ Pr'!U5541</f>
        <v>0</v>
      </c>
    </row>
    <row r="5542" spans="1:9">
      <c r="A5542" s="13" t="str">
        <f>IF('CLZ Pr'!C5542 = "", "", 'CLZ Pr'!C5542)</f>
        <v/>
      </c>
      <c r="B5542">
        <f>'CLZ Pr'!O5542</f>
        <v>0</v>
      </c>
      <c r="C5542" s="14">
        <f>'CLZ Pr'!H5542</f>
        <v>0</v>
      </c>
      <c r="D5542">
        <f>'CLZ Pr'!W5542</f>
        <v>0</v>
      </c>
      <c r="E5542">
        <f>'CLZ Pr'!B5542</f>
        <v>0</v>
      </c>
      <c r="F5542">
        <f>'CLZ Pr'!N5542</f>
        <v>0</v>
      </c>
      <c r="G5542">
        <f>'CLZ Pr'!X5542</f>
        <v>0</v>
      </c>
      <c r="H5542">
        <f>'CLZ Pr'!E5542</f>
        <v>0</v>
      </c>
      <c r="I5542">
        <f>'CLZ Pr'!U5542</f>
        <v>0</v>
      </c>
    </row>
    <row r="5543" spans="1:9">
      <c r="A5543" s="13" t="str">
        <f>IF('CLZ Pr'!C5543 = "", "", 'CLZ Pr'!C5543)</f>
        <v/>
      </c>
      <c r="B5543">
        <f>'CLZ Pr'!O5543</f>
        <v>0</v>
      </c>
      <c r="C5543" s="14">
        <f>'CLZ Pr'!H5543</f>
        <v>0</v>
      </c>
      <c r="D5543">
        <f>'CLZ Pr'!W5543</f>
        <v>0</v>
      </c>
      <c r="E5543">
        <f>'CLZ Pr'!B5543</f>
        <v>0</v>
      </c>
      <c r="F5543">
        <f>'CLZ Pr'!N5543</f>
        <v>0</v>
      </c>
      <c r="G5543">
        <f>'CLZ Pr'!X5543</f>
        <v>0</v>
      </c>
      <c r="H5543">
        <f>'CLZ Pr'!E5543</f>
        <v>0</v>
      </c>
      <c r="I5543">
        <f>'CLZ Pr'!U5543</f>
        <v>0</v>
      </c>
    </row>
    <row r="5544" spans="1:9">
      <c r="A5544" s="13" t="str">
        <f>IF('CLZ Pr'!C5544 = "", "", 'CLZ Pr'!C5544)</f>
        <v/>
      </c>
      <c r="B5544">
        <f>'CLZ Pr'!O5544</f>
        <v>0</v>
      </c>
      <c r="C5544" s="14">
        <f>'CLZ Pr'!H5544</f>
        <v>0</v>
      </c>
      <c r="D5544">
        <f>'CLZ Pr'!W5544</f>
        <v>0</v>
      </c>
      <c r="E5544">
        <f>'CLZ Pr'!B5544</f>
        <v>0</v>
      </c>
      <c r="F5544">
        <f>'CLZ Pr'!N5544</f>
        <v>0</v>
      </c>
      <c r="G5544">
        <f>'CLZ Pr'!X5544</f>
        <v>0</v>
      </c>
      <c r="H5544">
        <f>'CLZ Pr'!E5544</f>
        <v>0</v>
      </c>
      <c r="I5544">
        <f>'CLZ Pr'!U5544</f>
        <v>0</v>
      </c>
    </row>
    <row r="5545" spans="1:9">
      <c r="A5545" s="13" t="str">
        <f>IF('CLZ Pr'!C5545 = "", "", 'CLZ Pr'!C5545)</f>
        <v/>
      </c>
      <c r="B5545">
        <f>'CLZ Pr'!O5545</f>
        <v>0</v>
      </c>
      <c r="C5545" s="14">
        <f>'CLZ Pr'!H5545</f>
        <v>0</v>
      </c>
      <c r="D5545">
        <f>'CLZ Pr'!W5545</f>
        <v>0</v>
      </c>
      <c r="E5545">
        <f>'CLZ Pr'!B5545</f>
        <v>0</v>
      </c>
      <c r="F5545">
        <f>'CLZ Pr'!N5545</f>
        <v>0</v>
      </c>
      <c r="G5545">
        <f>'CLZ Pr'!X5545</f>
        <v>0</v>
      </c>
      <c r="H5545">
        <f>'CLZ Pr'!E5545</f>
        <v>0</v>
      </c>
      <c r="I5545">
        <f>'CLZ Pr'!U5545</f>
        <v>0</v>
      </c>
    </row>
    <row r="5546" spans="1:9">
      <c r="A5546" s="13" t="str">
        <f>IF('CLZ Pr'!C5546 = "", "", 'CLZ Pr'!C5546)</f>
        <v/>
      </c>
      <c r="B5546">
        <f>'CLZ Pr'!O5546</f>
        <v>0</v>
      </c>
      <c r="C5546" s="14">
        <f>'CLZ Pr'!H5546</f>
        <v>0</v>
      </c>
      <c r="D5546">
        <f>'CLZ Pr'!W5546</f>
        <v>0</v>
      </c>
      <c r="E5546">
        <f>'CLZ Pr'!B5546</f>
        <v>0</v>
      </c>
      <c r="F5546">
        <f>'CLZ Pr'!N5546</f>
        <v>0</v>
      </c>
      <c r="G5546">
        <f>'CLZ Pr'!X5546</f>
        <v>0</v>
      </c>
      <c r="H5546">
        <f>'CLZ Pr'!E5546</f>
        <v>0</v>
      </c>
      <c r="I5546">
        <f>'CLZ Pr'!U5546</f>
        <v>0</v>
      </c>
    </row>
    <row r="5547" spans="1:9">
      <c r="A5547" s="13" t="str">
        <f>IF('CLZ Pr'!C5547 = "", "", 'CLZ Pr'!C5547)</f>
        <v/>
      </c>
      <c r="B5547">
        <f>'CLZ Pr'!O5547</f>
        <v>0</v>
      </c>
      <c r="C5547" s="14">
        <f>'CLZ Pr'!H5547</f>
        <v>0</v>
      </c>
      <c r="D5547">
        <f>'CLZ Pr'!W5547</f>
        <v>0</v>
      </c>
      <c r="E5547">
        <f>'CLZ Pr'!B5547</f>
        <v>0</v>
      </c>
      <c r="F5547">
        <f>'CLZ Pr'!N5547</f>
        <v>0</v>
      </c>
      <c r="G5547">
        <f>'CLZ Pr'!X5547</f>
        <v>0</v>
      </c>
      <c r="H5547">
        <f>'CLZ Pr'!E5547</f>
        <v>0</v>
      </c>
      <c r="I5547">
        <f>'CLZ Pr'!U5547</f>
        <v>0</v>
      </c>
    </row>
    <row r="5548" spans="1:9">
      <c r="A5548" s="13" t="str">
        <f>IF('CLZ Pr'!C5548 = "", "", 'CLZ Pr'!C5548)</f>
        <v/>
      </c>
      <c r="B5548">
        <f>'CLZ Pr'!O5548</f>
        <v>0</v>
      </c>
      <c r="C5548" s="14">
        <f>'CLZ Pr'!H5548</f>
        <v>0</v>
      </c>
      <c r="D5548">
        <f>'CLZ Pr'!W5548</f>
        <v>0</v>
      </c>
      <c r="E5548">
        <f>'CLZ Pr'!B5548</f>
        <v>0</v>
      </c>
      <c r="F5548">
        <f>'CLZ Pr'!N5548</f>
        <v>0</v>
      </c>
      <c r="G5548">
        <f>'CLZ Pr'!X5548</f>
        <v>0</v>
      </c>
      <c r="H5548">
        <f>'CLZ Pr'!E5548</f>
        <v>0</v>
      </c>
      <c r="I5548">
        <f>'CLZ Pr'!U5548</f>
        <v>0</v>
      </c>
    </row>
    <row r="5549" spans="1:9">
      <c r="A5549" s="13" t="str">
        <f>IF('CLZ Pr'!C5549 = "", "", 'CLZ Pr'!C5549)</f>
        <v/>
      </c>
      <c r="B5549">
        <f>'CLZ Pr'!O5549</f>
        <v>0</v>
      </c>
      <c r="C5549" s="14">
        <f>'CLZ Pr'!H5549</f>
        <v>0</v>
      </c>
      <c r="D5549">
        <f>'CLZ Pr'!W5549</f>
        <v>0</v>
      </c>
      <c r="E5549">
        <f>'CLZ Pr'!B5549</f>
        <v>0</v>
      </c>
      <c r="F5549">
        <f>'CLZ Pr'!N5549</f>
        <v>0</v>
      </c>
      <c r="G5549">
        <f>'CLZ Pr'!X5549</f>
        <v>0</v>
      </c>
      <c r="H5549">
        <f>'CLZ Pr'!E5549</f>
        <v>0</v>
      </c>
      <c r="I5549">
        <f>'CLZ Pr'!U5549</f>
        <v>0</v>
      </c>
    </row>
    <row r="5550" spans="1:9">
      <c r="A5550" s="13" t="str">
        <f>IF('CLZ Pr'!C5550 = "", "", 'CLZ Pr'!C5550)</f>
        <v/>
      </c>
      <c r="B5550">
        <f>'CLZ Pr'!O5550</f>
        <v>0</v>
      </c>
      <c r="C5550" s="14">
        <f>'CLZ Pr'!H5550</f>
        <v>0</v>
      </c>
      <c r="D5550">
        <f>'CLZ Pr'!W5550</f>
        <v>0</v>
      </c>
      <c r="E5550">
        <f>'CLZ Pr'!B5550</f>
        <v>0</v>
      </c>
      <c r="F5550">
        <f>'CLZ Pr'!N5550</f>
        <v>0</v>
      </c>
      <c r="G5550">
        <f>'CLZ Pr'!X5550</f>
        <v>0</v>
      </c>
      <c r="H5550">
        <f>'CLZ Pr'!E5550</f>
        <v>0</v>
      </c>
      <c r="I5550">
        <f>'CLZ Pr'!U5550</f>
        <v>0</v>
      </c>
    </row>
    <row r="5551" spans="1:9">
      <c r="A5551" s="13" t="str">
        <f>IF('CLZ Pr'!C5551 = "", "", 'CLZ Pr'!C5551)</f>
        <v/>
      </c>
      <c r="B5551">
        <f>'CLZ Pr'!O5551</f>
        <v>0</v>
      </c>
      <c r="C5551" s="14">
        <f>'CLZ Pr'!H5551</f>
        <v>0</v>
      </c>
      <c r="D5551">
        <f>'CLZ Pr'!W5551</f>
        <v>0</v>
      </c>
      <c r="E5551">
        <f>'CLZ Pr'!B5551</f>
        <v>0</v>
      </c>
      <c r="F5551">
        <f>'CLZ Pr'!N5551</f>
        <v>0</v>
      </c>
      <c r="G5551">
        <f>'CLZ Pr'!X5551</f>
        <v>0</v>
      </c>
      <c r="H5551">
        <f>'CLZ Pr'!E5551</f>
        <v>0</v>
      </c>
      <c r="I5551">
        <f>'CLZ Pr'!U5551</f>
        <v>0</v>
      </c>
    </row>
    <row r="5552" spans="1:9">
      <c r="A5552" s="13" t="str">
        <f>IF('CLZ Pr'!C5552 = "", "", 'CLZ Pr'!C5552)</f>
        <v/>
      </c>
      <c r="B5552">
        <f>'CLZ Pr'!O5552</f>
        <v>0</v>
      </c>
      <c r="C5552" s="14">
        <f>'CLZ Pr'!H5552</f>
        <v>0</v>
      </c>
      <c r="D5552">
        <f>'CLZ Pr'!W5552</f>
        <v>0</v>
      </c>
      <c r="E5552">
        <f>'CLZ Pr'!B5552</f>
        <v>0</v>
      </c>
      <c r="F5552">
        <f>'CLZ Pr'!N5552</f>
        <v>0</v>
      </c>
      <c r="G5552">
        <f>'CLZ Pr'!X5552</f>
        <v>0</v>
      </c>
      <c r="H5552">
        <f>'CLZ Pr'!E5552</f>
        <v>0</v>
      </c>
      <c r="I5552">
        <f>'CLZ Pr'!U5552</f>
        <v>0</v>
      </c>
    </row>
    <row r="5553" spans="1:9">
      <c r="A5553" s="13" t="str">
        <f>IF('CLZ Pr'!C5553 = "", "", 'CLZ Pr'!C5553)</f>
        <v/>
      </c>
      <c r="B5553">
        <f>'CLZ Pr'!O5553</f>
        <v>0</v>
      </c>
      <c r="C5553" s="14">
        <f>'CLZ Pr'!H5553</f>
        <v>0</v>
      </c>
      <c r="D5553">
        <f>'CLZ Pr'!W5553</f>
        <v>0</v>
      </c>
      <c r="E5553">
        <f>'CLZ Pr'!B5553</f>
        <v>0</v>
      </c>
      <c r="F5553">
        <f>'CLZ Pr'!N5553</f>
        <v>0</v>
      </c>
      <c r="G5553">
        <f>'CLZ Pr'!X5553</f>
        <v>0</v>
      </c>
      <c r="H5553">
        <f>'CLZ Pr'!E5553</f>
        <v>0</v>
      </c>
      <c r="I5553">
        <f>'CLZ Pr'!U5553</f>
        <v>0</v>
      </c>
    </row>
    <row r="5554" spans="1:9">
      <c r="A5554" s="13" t="str">
        <f>IF('CLZ Pr'!C5554 = "", "", 'CLZ Pr'!C5554)</f>
        <v/>
      </c>
      <c r="B5554">
        <f>'CLZ Pr'!O5554</f>
        <v>0</v>
      </c>
      <c r="C5554" s="14">
        <f>'CLZ Pr'!H5554</f>
        <v>0</v>
      </c>
      <c r="D5554">
        <f>'CLZ Pr'!W5554</f>
        <v>0</v>
      </c>
      <c r="E5554">
        <f>'CLZ Pr'!B5554</f>
        <v>0</v>
      </c>
      <c r="F5554">
        <f>'CLZ Pr'!N5554</f>
        <v>0</v>
      </c>
      <c r="G5554">
        <f>'CLZ Pr'!X5554</f>
        <v>0</v>
      </c>
      <c r="H5554">
        <f>'CLZ Pr'!E5554</f>
        <v>0</v>
      </c>
      <c r="I5554">
        <f>'CLZ Pr'!U5554</f>
        <v>0</v>
      </c>
    </row>
    <row r="5555" spans="1:9">
      <c r="A5555" s="13" t="str">
        <f>IF('CLZ Pr'!C5555 = "", "", 'CLZ Pr'!C5555)</f>
        <v/>
      </c>
      <c r="B5555">
        <f>'CLZ Pr'!O5555</f>
        <v>0</v>
      </c>
      <c r="C5555" s="14">
        <f>'CLZ Pr'!H5555</f>
        <v>0</v>
      </c>
      <c r="D5555">
        <f>'CLZ Pr'!W5555</f>
        <v>0</v>
      </c>
      <c r="E5555">
        <f>'CLZ Pr'!B5555</f>
        <v>0</v>
      </c>
      <c r="F5555">
        <f>'CLZ Pr'!N5555</f>
        <v>0</v>
      </c>
      <c r="G5555">
        <f>'CLZ Pr'!X5555</f>
        <v>0</v>
      </c>
      <c r="H5555">
        <f>'CLZ Pr'!E5555</f>
        <v>0</v>
      </c>
      <c r="I5555">
        <f>'CLZ Pr'!U5555</f>
        <v>0</v>
      </c>
    </row>
    <row r="5556" spans="1:9">
      <c r="A5556" s="13" t="str">
        <f>IF('CLZ Pr'!C5556 = "", "", 'CLZ Pr'!C5556)</f>
        <v/>
      </c>
      <c r="B5556">
        <f>'CLZ Pr'!O5556</f>
        <v>0</v>
      </c>
      <c r="C5556" s="14">
        <f>'CLZ Pr'!H5556</f>
        <v>0</v>
      </c>
      <c r="D5556">
        <f>'CLZ Pr'!W5556</f>
        <v>0</v>
      </c>
      <c r="E5556">
        <f>'CLZ Pr'!B5556</f>
        <v>0</v>
      </c>
      <c r="F5556">
        <f>'CLZ Pr'!N5556</f>
        <v>0</v>
      </c>
      <c r="G5556">
        <f>'CLZ Pr'!X5556</f>
        <v>0</v>
      </c>
      <c r="H5556">
        <f>'CLZ Pr'!E5556</f>
        <v>0</v>
      </c>
      <c r="I5556">
        <f>'CLZ Pr'!U5556</f>
        <v>0</v>
      </c>
    </row>
    <row r="5557" spans="1:9">
      <c r="A5557" s="13" t="str">
        <f>IF('CLZ Pr'!C5557 = "", "", 'CLZ Pr'!C5557)</f>
        <v/>
      </c>
      <c r="B5557">
        <f>'CLZ Pr'!O5557</f>
        <v>0</v>
      </c>
      <c r="C5557" s="14">
        <f>'CLZ Pr'!H5557</f>
        <v>0</v>
      </c>
      <c r="D5557">
        <f>'CLZ Pr'!W5557</f>
        <v>0</v>
      </c>
      <c r="E5557">
        <f>'CLZ Pr'!B5557</f>
        <v>0</v>
      </c>
      <c r="F5557">
        <f>'CLZ Pr'!N5557</f>
        <v>0</v>
      </c>
      <c r="G5557">
        <f>'CLZ Pr'!X5557</f>
        <v>0</v>
      </c>
      <c r="H5557">
        <f>'CLZ Pr'!E5557</f>
        <v>0</v>
      </c>
      <c r="I5557">
        <f>'CLZ Pr'!U5557</f>
        <v>0</v>
      </c>
    </row>
    <row r="5558" spans="1:9">
      <c r="A5558" s="13" t="str">
        <f>IF('CLZ Pr'!C5558 = "", "", 'CLZ Pr'!C5558)</f>
        <v/>
      </c>
      <c r="B5558">
        <f>'CLZ Pr'!O5558</f>
        <v>0</v>
      </c>
      <c r="C5558" s="14">
        <f>'CLZ Pr'!H5558</f>
        <v>0</v>
      </c>
      <c r="D5558">
        <f>'CLZ Pr'!W5558</f>
        <v>0</v>
      </c>
      <c r="E5558">
        <f>'CLZ Pr'!B5558</f>
        <v>0</v>
      </c>
      <c r="F5558">
        <f>'CLZ Pr'!N5558</f>
        <v>0</v>
      </c>
      <c r="G5558">
        <f>'CLZ Pr'!X5558</f>
        <v>0</v>
      </c>
      <c r="H5558">
        <f>'CLZ Pr'!E5558</f>
        <v>0</v>
      </c>
      <c r="I5558">
        <f>'CLZ Pr'!U5558</f>
        <v>0</v>
      </c>
    </row>
    <row r="5559" spans="1:9">
      <c r="A5559" s="13" t="str">
        <f>IF('CLZ Pr'!C5559 = "", "", 'CLZ Pr'!C5559)</f>
        <v/>
      </c>
      <c r="B5559">
        <f>'CLZ Pr'!O5559</f>
        <v>0</v>
      </c>
      <c r="C5559" s="14">
        <f>'CLZ Pr'!H5559</f>
        <v>0</v>
      </c>
      <c r="D5559">
        <f>'CLZ Pr'!W5559</f>
        <v>0</v>
      </c>
      <c r="E5559">
        <f>'CLZ Pr'!B5559</f>
        <v>0</v>
      </c>
      <c r="F5559">
        <f>'CLZ Pr'!N5559</f>
        <v>0</v>
      </c>
      <c r="G5559">
        <f>'CLZ Pr'!X5559</f>
        <v>0</v>
      </c>
      <c r="H5559">
        <f>'CLZ Pr'!E5559</f>
        <v>0</v>
      </c>
      <c r="I5559">
        <f>'CLZ Pr'!U5559</f>
        <v>0</v>
      </c>
    </row>
    <row r="5560" spans="1:9">
      <c r="A5560" s="13" t="str">
        <f>IF('CLZ Pr'!C5560 = "", "", 'CLZ Pr'!C5560)</f>
        <v/>
      </c>
      <c r="B5560">
        <f>'CLZ Pr'!O5560</f>
        <v>0</v>
      </c>
      <c r="C5560" s="14">
        <f>'CLZ Pr'!H5560</f>
        <v>0</v>
      </c>
      <c r="D5560">
        <f>'CLZ Pr'!W5560</f>
        <v>0</v>
      </c>
      <c r="E5560">
        <f>'CLZ Pr'!B5560</f>
        <v>0</v>
      </c>
      <c r="F5560">
        <f>'CLZ Pr'!N5560</f>
        <v>0</v>
      </c>
      <c r="G5560">
        <f>'CLZ Pr'!X5560</f>
        <v>0</v>
      </c>
      <c r="H5560">
        <f>'CLZ Pr'!E5560</f>
        <v>0</v>
      </c>
      <c r="I5560">
        <f>'CLZ Pr'!U5560</f>
        <v>0</v>
      </c>
    </row>
    <row r="5561" spans="1:9">
      <c r="A5561" s="13" t="str">
        <f>IF('CLZ Pr'!C5561 = "", "", 'CLZ Pr'!C5561)</f>
        <v/>
      </c>
      <c r="B5561">
        <f>'CLZ Pr'!O5561</f>
        <v>0</v>
      </c>
      <c r="C5561" s="14">
        <f>'CLZ Pr'!H5561</f>
        <v>0</v>
      </c>
      <c r="D5561">
        <f>'CLZ Pr'!W5561</f>
        <v>0</v>
      </c>
      <c r="E5561">
        <f>'CLZ Pr'!B5561</f>
        <v>0</v>
      </c>
      <c r="F5561">
        <f>'CLZ Pr'!N5561</f>
        <v>0</v>
      </c>
      <c r="G5561">
        <f>'CLZ Pr'!X5561</f>
        <v>0</v>
      </c>
      <c r="H5561">
        <f>'CLZ Pr'!E5561</f>
        <v>0</v>
      </c>
      <c r="I5561">
        <f>'CLZ Pr'!U5561</f>
        <v>0</v>
      </c>
    </row>
    <row r="5562" spans="1:9">
      <c r="A5562" s="13" t="str">
        <f>IF('CLZ Pr'!C5562 = "", "", 'CLZ Pr'!C5562)</f>
        <v/>
      </c>
      <c r="B5562">
        <f>'CLZ Pr'!O5562</f>
        <v>0</v>
      </c>
      <c r="C5562" s="14">
        <f>'CLZ Pr'!H5562</f>
        <v>0</v>
      </c>
      <c r="D5562">
        <f>'CLZ Pr'!W5562</f>
        <v>0</v>
      </c>
      <c r="E5562">
        <f>'CLZ Pr'!B5562</f>
        <v>0</v>
      </c>
      <c r="F5562">
        <f>'CLZ Pr'!N5562</f>
        <v>0</v>
      </c>
      <c r="G5562">
        <f>'CLZ Pr'!X5562</f>
        <v>0</v>
      </c>
      <c r="H5562">
        <f>'CLZ Pr'!E5562</f>
        <v>0</v>
      </c>
      <c r="I5562">
        <f>'CLZ Pr'!U5562</f>
        <v>0</v>
      </c>
    </row>
    <row r="5563" spans="1:9">
      <c r="A5563" s="13" t="str">
        <f>IF('CLZ Pr'!C5563 = "", "", 'CLZ Pr'!C5563)</f>
        <v/>
      </c>
      <c r="B5563">
        <f>'CLZ Pr'!O5563</f>
        <v>0</v>
      </c>
      <c r="C5563" s="14">
        <f>'CLZ Pr'!H5563</f>
        <v>0</v>
      </c>
      <c r="D5563">
        <f>'CLZ Pr'!W5563</f>
        <v>0</v>
      </c>
      <c r="E5563">
        <f>'CLZ Pr'!B5563</f>
        <v>0</v>
      </c>
      <c r="F5563">
        <f>'CLZ Pr'!N5563</f>
        <v>0</v>
      </c>
      <c r="G5563">
        <f>'CLZ Pr'!X5563</f>
        <v>0</v>
      </c>
      <c r="H5563">
        <f>'CLZ Pr'!E5563</f>
        <v>0</v>
      </c>
      <c r="I5563">
        <f>'CLZ Pr'!U5563</f>
        <v>0</v>
      </c>
    </row>
    <row r="5564" spans="1:9">
      <c r="A5564" s="13" t="str">
        <f>IF('CLZ Pr'!C5564 = "", "", 'CLZ Pr'!C5564)</f>
        <v/>
      </c>
      <c r="B5564">
        <f>'CLZ Pr'!O5564</f>
        <v>0</v>
      </c>
      <c r="C5564" s="14">
        <f>'CLZ Pr'!H5564</f>
        <v>0</v>
      </c>
      <c r="D5564">
        <f>'CLZ Pr'!W5564</f>
        <v>0</v>
      </c>
      <c r="E5564">
        <f>'CLZ Pr'!B5564</f>
        <v>0</v>
      </c>
      <c r="F5564">
        <f>'CLZ Pr'!N5564</f>
        <v>0</v>
      </c>
      <c r="G5564">
        <f>'CLZ Pr'!X5564</f>
        <v>0</v>
      </c>
      <c r="H5564">
        <f>'CLZ Pr'!E5564</f>
        <v>0</v>
      </c>
      <c r="I5564">
        <f>'CLZ Pr'!U5564</f>
        <v>0</v>
      </c>
    </row>
    <row r="5565" spans="1:9">
      <c r="A5565" s="13" t="str">
        <f>IF('CLZ Pr'!C5565 = "", "", 'CLZ Pr'!C5565)</f>
        <v/>
      </c>
      <c r="B5565">
        <f>'CLZ Pr'!O5565</f>
        <v>0</v>
      </c>
      <c r="C5565" s="14">
        <f>'CLZ Pr'!H5565</f>
        <v>0</v>
      </c>
      <c r="D5565">
        <f>'CLZ Pr'!W5565</f>
        <v>0</v>
      </c>
      <c r="E5565">
        <f>'CLZ Pr'!B5565</f>
        <v>0</v>
      </c>
      <c r="F5565">
        <f>'CLZ Pr'!N5565</f>
        <v>0</v>
      </c>
      <c r="G5565">
        <f>'CLZ Pr'!X5565</f>
        <v>0</v>
      </c>
      <c r="H5565">
        <f>'CLZ Pr'!E5565</f>
        <v>0</v>
      </c>
      <c r="I5565">
        <f>'CLZ Pr'!U5565</f>
        <v>0</v>
      </c>
    </row>
    <row r="5566" spans="1:9">
      <c r="A5566" s="13" t="str">
        <f>IF('CLZ Pr'!C5566 = "", "", 'CLZ Pr'!C5566)</f>
        <v/>
      </c>
      <c r="B5566">
        <f>'CLZ Pr'!O5566</f>
        <v>0</v>
      </c>
      <c r="C5566" s="14">
        <f>'CLZ Pr'!H5566</f>
        <v>0</v>
      </c>
      <c r="D5566">
        <f>'CLZ Pr'!W5566</f>
        <v>0</v>
      </c>
      <c r="E5566">
        <f>'CLZ Pr'!B5566</f>
        <v>0</v>
      </c>
      <c r="F5566">
        <f>'CLZ Pr'!N5566</f>
        <v>0</v>
      </c>
      <c r="G5566">
        <f>'CLZ Pr'!X5566</f>
        <v>0</v>
      </c>
      <c r="H5566">
        <f>'CLZ Pr'!E5566</f>
        <v>0</v>
      </c>
      <c r="I5566">
        <f>'CLZ Pr'!U5566</f>
        <v>0</v>
      </c>
    </row>
    <row r="5567" spans="1:9">
      <c r="A5567" s="13" t="str">
        <f>IF('CLZ Pr'!C5567 = "", "", 'CLZ Pr'!C5567)</f>
        <v/>
      </c>
      <c r="B5567">
        <f>'CLZ Pr'!O5567</f>
        <v>0</v>
      </c>
      <c r="C5567" s="14">
        <f>'CLZ Pr'!H5567</f>
        <v>0</v>
      </c>
      <c r="D5567">
        <f>'CLZ Pr'!W5567</f>
        <v>0</v>
      </c>
      <c r="E5567">
        <f>'CLZ Pr'!B5567</f>
        <v>0</v>
      </c>
      <c r="F5567">
        <f>'CLZ Pr'!N5567</f>
        <v>0</v>
      </c>
      <c r="G5567">
        <f>'CLZ Pr'!X5567</f>
        <v>0</v>
      </c>
      <c r="H5567">
        <f>'CLZ Pr'!E5567</f>
        <v>0</v>
      </c>
      <c r="I5567">
        <f>'CLZ Pr'!U5567</f>
        <v>0</v>
      </c>
    </row>
    <row r="5568" spans="1:9">
      <c r="A5568" s="13" t="str">
        <f>IF('CLZ Pr'!C5568 = "", "", 'CLZ Pr'!C5568)</f>
        <v/>
      </c>
      <c r="B5568">
        <f>'CLZ Pr'!O5568</f>
        <v>0</v>
      </c>
      <c r="C5568" s="14">
        <f>'CLZ Pr'!H5568</f>
        <v>0</v>
      </c>
      <c r="D5568">
        <f>'CLZ Pr'!W5568</f>
        <v>0</v>
      </c>
      <c r="E5568">
        <f>'CLZ Pr'!B5568</f>
        <v>0</v>
      </c>
      <c r="F5568">
        <f>'CLZ Pr'!N5568</f>
        <v>0</v>
      </c>
      <c r="G5568">
        <f>'CLZ Pr'!X5568</f>
        <v>0</v>
      </c>
      <c r="H5568">
        <f>'CLZ Pr'!E5568</f>
        <v>0</v>
      </c>
      <c r="I5568">
        <f>'CLZ Pr'!U5568</f>
        <v>0</v>
      </c>
    </row>
    <row r="5569" spans="1:9">
      <c r="A5569" s="13" t="str">
        <f>IF('CLZ Pr'!C5569 = "", "", 'CLZ Pr'!C5569)</f>
        <v/>
      </c>
      <c r="B5569">
        <f>'CLZ Pr'!O5569</f>
        <v>0</v>
      </c>
      <c r="C5569" s="14">
        <f>'CLZ Pr'!H5569</f>
        <v>0</v>
      </c>
      <c r="D5569">
        <f>'CLZ Pr'!W5569</f>
        <v>0</v>
      </c>
      <c r="E5569">
        <f>'CLZ Pr'!B5569</f>
        <v>0</v>
      </c>
      <c r="F5569">
        <f>'CLZ Pr'!N5569</f>
        <v>0</v>
      </c>
      <c r="G5569">
        <f>'CLZ Pr'!X5569</f>
        <v>0</v>
      </c>
      <c r="H5569">
        <f>'CLZ Pr'!E5569</f>
        <v>0</v>
      </c>
      <c r="I5569">
        <f>'CLZ Pr'!U5569</f>
        <v>0</v>
      </c>
    </row>
    <row r="5570" spans="1:9">
      <c r="A5570" s="13" t="str">
        <f>IF('CLZ Pr'!C5570 = "", "", 'CLZ Pr'!C5570)</f>
        <v/>
      </c>
      <c r="B5570">
        <f>'CLZ Pr'!O5570</f>
        <v>0</v>
      </c>
      <c r="C5570" s="14">
        <f>'CLZ Pr'!H5570</f>
        <v>0</v>
      </c>
      <c r="D5570">
        <f>'CLZ Pr'!W5570</f>
        <v>0</v>
      </c>
      <c r="E5570">
        <f>'CLZ Pr'!B5570</f>
        <v>0</v>
      </c>
      <c r="F5570">
        <f>'CLZ Pr'!N5570</f>
        <v>0</v>
      </c>
      <c r="G5570">
        <f>'CLZ Pr'!X5570</f>
        <v>0</v>
      </c>
      <c r="H5570">
        <f>'CLZ Pr'!E5570</f>
        <v>0</v>
      </c>
      <c r="I5570">
        <f>'CLZ Pr'!U5570</f>
        <v>0</v>
      </c>
    </row>
    <row r="5571" spans="1:9">
      <c r="A5571" s="13" t="str">
        <f>IF('CLZ Pr'!C5571 = "", "", 'CLZ Pr'!C5571)</f>
        <v/>
      </c>
      <c r="B5571">
        <f>'CLZ Pr'!O5571</f>
        <v>0</v>
      </c>
      <c r="C5571" s="14">
        <f>'CLZ Pr'!H5571</f>
        <v>0</v>
      </c>
      <c r="D5571">
        <f>'CLZ Pr'!W5571</f>
        <v>0</v>
      </c>
      <c r="E5571">
        <f>'CLZ Pr'!B5571</f>
        <v>0</v>
      </c>
      <c r="F5571">
        <f>'CLZ Pr'!N5571</f>
        <v>0</v>
      </c>
      <c r="G5571">
        <f>'CLZ Pr'!X5571</f>
        <v>0</v>
      </c>
      <c r="H5571">
        <f>'CLZ Pr'!E5571</f>
        <v>0</v>
      </c>
      <c r="I5571">
        <f>'CLZ Pr'!U5571</f>
        <v>0</v>
      </c>
    </row>
    <row r="5572" spans="1:9">
      <c r="A5572" s="13" t="str">
        <f>IF('CLZ Pr'!C5572 = "", "", 'CLZ Pr'!C5572)</f>
        <v/>
      </c>
      <c r="B5572">
        <f>'CLZ Pr'!O5572</f>
        <v>0</v>
      </c>
      <c r="C5572" s="14">
        <f>'CLZ Pr'!H5572</f>
        <v>0</v>
      </c>
      <c r="D5572">
        <f>'CLZ Pr'!W5572</f>
        <v>0</v>
      </c>
      <c r="E5572">
        <f>'CLZ Pr'!B5572</f>
        <v>0</v>
      </c>
      <c r="F5572">
        <f>'CLZ Pr'!N5572</f>
        <v>0</v>
      </c>
      <c r="G5572">
        <f>'CLZ Pr'!X5572</f>
        <v>0</v>
      </c>
      <c r="H5572">
        <f>'CLZ Pr'!E5572</f>
        <v>0</v>
      </c>
      <c r="I5572">
        <f>'CLZ Pr'!U5572</f>
        <v>0</v>
      </c>
    </row>
    <row r="5573" spans="1:9">
      <c r="A5573" s="13" t="str">
        <f>IF('CLZ Pr'!C5573 = "", "", 'CLZ Pr'!C5573)</f>
        <v/>
      </c>
      <c r="B5573">
        <f>'CLZ Pr'!O5573</f>
        <v>0</v>
      </c>
      <c r="C5573" s="14">
        <f>'CLZ Pr'!H5573</f>
        <v>0</v>
      </c>
      <c r="D5573">
        <f>'CLZ Pr'!W5573</f>
        <v>0</v>
      </c>
      <c r="E5573">
        <f>'CLZ Pr'!B5573</f>
        <v>0</v>
      </c>
      <c r="F5573">
        <f>'CLZ Pr'!N5573</f>
        <v>0</v>
      </c>
      <c r="G5573">
        <f>'CLZ Pr'!X5573</f>
        <v>0</v>
      </c>
      <c r="H5573">
        <f>'CLZ Pr'!E5573</f>
        <v>0</v>
      </c>
      <c r="I5573">
        <f>'CLZ Pr'!U5573</f>
        <v>0</v>
      </c>
    </row>
    <row r="5574" spans="1:9">
      <c r="A5574" s="13" t="str">
        <f>IF('CLZ Pr'!C5574 = "", "", 'CLZ Pr'!C5574)</f>
        <v/>
      </c>
      <c r="B5574">
        <f>'CLZ Pr'!O5574</f>
        <v>0</v>
      </c>
      <c r="C5574" s="14">
        <f>'CLZ Pr'!H5574</f>
        <v>0</v>
      </c>
      <c r="D5574">
        <f>'CLZ Pr'!W5574</f>
        <v>0</v>
      </c>
      <c r="E5574">
        <f>'CLZ Pr'!B5574</f>
        <v>0</v>
      </c>
      <c r="F5574">
        <f>'CLZ Pr'!N5574</f>
        <v>0</v>
      </c>
      <c r="G5574">
        <f>'CLZ Pr'!X5574</f>
        <v>0</v>
      </c>
      <c r="H5574">
        <f>'CLZ Pr'!E5574</f>
        <v>0</v>
      </c>
      <c r="I5574">
        <f>'CLZ Pr'!U5574</f>
        <v>0</v>
      </c>
    </row>
    <row r="5575" spans="1:9">
      <c r="A5575" s="13" t="str">
        <f>IF('CLZ Pr'!C5575 = "", "", 'CLZ Pr'!C5575)</f>
        <v/>
      </c>
      <c r="B5575">
        <f>'CLZ Pr'!O5575</f>
        <v>0</v>
      </c>
      <c r="C5575" s="14">
        <f>'CLZ Pr'!H5575</f>
        <v>0</v>
      </c>
      <c r="D5575">
        <f>'CLZ Pr'!W5575</f>
        <v>0</v>
      </c>
      <c r="E5575">
        <f>'CLZ Pr'!B5575</f>
        <v>0</v>
      </c>
      <c r="F5575">
        <f>'CLZ Pr'!N5575</f>
        <v>0</v>
      </c>
      <c r="G5575">
        <f>'CLZ Pr'!X5575</f>
        <v>0</v>
      </c>
      <c r="H5575">
        <f>'CLZ Pr'!E5575</f>
        <v>0</v>
      </c>
      <c r="I5575">
        <f>'CLZ Pr'!U5575</f>
        <v>0</v>
      </c>
    </row>
    <row r="5576" spans="1:9">
      <c r="A5576" s="13" t="str">
        <f>IF('CLZ Pr'!C5576 = "", "", 'CLZ Pr'!C5576)</f>
        <v/>
      </c>
      <c r="B5576">
        <f>'CLZ Pr'!O5576</f>
        <v>0</v>
      </c>
      <c r="C5576" s="14">
        <f>'CLZ Pr'!H5576</f>
        <v>0</v>
      </c>
      <c r="D5576">
        <f>'CLZ Pr'!W5576</f>
        <v>0</v>
      </c>
      <c r="E5576">
        <f>'CLZ Pr'!B5576</f>
        <v>0</v>
      </c>
      <c r="F5576">
        <f>'CLZ Pr'!N5576</f>
        <v>0</v>
      </c>
      <c r="G5576">
        <f>'CLZ Pr'!X5576</f>
        <v>0</v>
      </c>
      <c r="H5576">
        <f>'CLZ Pr'!E5576</f>
        <v>0</v>
      </c>
      <c r="I5576">
        <f>'CLZ Pr'!U5576</f>
        <v>0</v>
      </c>
    </row>
    <row r="5577" spans="1:9">
      <c r="A5577" s="13" t="str">
        <f>IF('CLZ Pr'!C5577 = "", "", 'CLZ Pr'!C5577)</f>
        <v/>
      </c>
      <c r="B5577">
        <f>'CLZ Pr'!O5577</f>
        <v>0</v>
      </c>
      <c r="C5577" s="14">
        <f>'CLZ Pr'!H5577</f>
        <v>0</v>
      </c>
      <c r="D5577">
        <f>'CLZ Pr'!W5577</f>
        <v>0</v>
      </c>
      <c r="E5577">
        <f>'CLZ Pr'!B5577</f>
        <v>0</v>
      </c>
      <c r="F5577">
        <f>'CLZ Pr'!N5577</f>
        <v>0</v>
      </c>
      <c r="G5577">
        <f>'CLZ Pr'!X5577</f>
        <v>0</v>
      </c>
      <c r="H5577">
        <f>'CLZ Pr'!E5577</f>
        <v>0</v>
      </c>
      <c r="I5577">
        <f>'CLZ Pr'!U5577</f>
        <v>0</v>
      </c>
    </row>
    <row r="5578" spans="1:9">
      <c r="A5578" s="13" t="str">
        <f>IF('CLZ Pr'!C5578 = "", "", 'CLZ Pr'!C5578)</f>
        <v/>
      </c>
      <c r="B5578">
        <f>'CLZ Pr'!O5578</f>
        <v>0</v>
      </c>
      <c r="C5578" s="14">
        <f>'CLZ Pr'!H5578</f>
        <v>0</v>
      </c>
      <c r="D5578">
        <f>'CLZ Pr'!W5578</f>
        <v>0</v>
      </c>
      <c r="E5578">
        <f>'CLZ Pr'!B5578</f>
        <v>0</v>
      </c>
      <c r="F5578">
        <f>'CLZ Pr'!N5578</f>
        <v>0</v>
      </c>
      <c r="G5578">
        <f>'CLZ Pr'!X5578</f>
        <v>0</v>
      </c>
      <c r="H5578">
        <f>'CLZ Pr'!E5578</f>
        <v>0</v>
      </c>
      <c r="I5578">
        <f>'CLZ Pr'!U5578</f>
        <v>0</v>
      </c>
    </row>
    <row r="5579" spans="1:9">
      <c r="A5579" s="13" t="str">
        <f>IF('CLZ Pr'!C5579 = "", "", 'CLZ Pr'!C5579)</f>
        <v/>
      </c>
      <c r="B5579">
        <f>'CLZ Pr'!O5579</f>
        <v>0</v>
      </c>
      <c r="C5579" s="14">
        <f>'CLZ Pr'!H5579</f>
        <v>0</v>
      </c>
      <c r="D5579">
        <f>'CLZ Pr'!W5579</f>
        <v>0</v>
      </c>
      <c r="E5579">
        <f>'CLZ Pr'!B5579</f>
        <v>0</v>
      </c>
      <c r="F5579">
        <f>'CLZ Pr'!N5579</f>
        <v>0</v>
      </c>
      <c r="G5579">
        <f>'CLZ Pr'!X5579</f>
        <v>0</v>
      </c>
      <c r="H5579">
        <f>'CLZ Pr'!E5579</f>
        <v>0</v>
      </c>
      <c r="I5579">
        <f>'CLZ Pr'!U5579</f>
        <v>0</v>
      </c>
    </row>
    <row r="5580" spans="1:9">
      <c r="A5580" s="13" t="str">
        <f>IF('CLZ Pr'!C5580 = "", "", 'CLZ Pr'!C5580)</f>
        <v/>
      </c>
      <c r="B5580">
        <f>'CLZ Pr'!O5580</f>
        <v>0</v>
      </c>
      <c r="C5580" s="14">
        <f>'CLZ Pr'!H5580</f>
        <v>0</v>
      </c>
      <c r="D5580">
        <f>'CLZ Pr'!W5580</f>
        <v>0</v>
      </c>
      <c r="E5580">
        <f>'CLZ Pr'!B5580</f>
        <v>0</v>
      </c>
      <c r="F5580">
        <f>'CLZ Pr'!N5580</f>
        <v>0</v>
      </c>
      <c r="G5580">
        <f>'CLZ Pr'!X5580</f>
        <v>0</v>
      </c>
      <c r="H5580">
        <f>'CLZ Pr'!E5580</f>
        <v>0</v>
      </c>
      <c r="I5580">
        <f>'CLZ Pr'!U5580</f>
        <v>0</v>
      </c>
    </row>
    <row r="5581" spans="1:9">
      <c r="A5581" s="13" t="str">
        <f>IF('CLZ Pr'!C5581 = "", "", 'CLZ Pr'!C5581)</f>
        <v/>
      </c>
      <c r="B5581">
        <f>'CLZ Pr'!O5581</f>
        <v>0</v>
      </c>
      <c r="C5581" s="14">
        <f>'CLZ Pr'!H5581</f>
        <v>0</v>
      </c>
      <c r="D5581">
        <f>'CLZ Pr'!W5581</f>
        <v>0</v>
      </c>
      <c r="E5581">
        <f>'CLZ Pr'!B5581</f>
        <v>0</v>
      </c>
      <c r="F5581">
        <f>'CLZ Pr'!N5581</f>
        <v>0</v>
      </c>
      <c r="G5581">
        <f>'CLZ Pr'!X5581</f>
        <v>0</v>
      </c>
      <c r="H5581">
        <f>'CLZ Pr'!E5581</f>
        <v>0</v>
      </c>
      <c r="I5581">
        <f>'CLZ Pr'!U5581</f>
        <v>0</v>
      </c>
    </row>
    <row r="5582" spans="1:9">
      <c r="A5582" s="13" t="str">
        <f>IF('CLZ Pr'!C5582 = "", "", 'CLZ Pr'!C5582)</f>
        <v/>
      </c>
      <c r="B5582">
        <f>'CLZ Pr'!O5582</f>
        <v>0</v>
      </c>
      <c r="C5582" s="14">
        <f>'CLZ Pr'!H5582</f>
        <v>0</v>
      </c>
      <c r="D5582">
        <f>'CLZ Pr'!W5582</f>
        <v>0</v>
      </c>
      <c r="E5582">
        <f>'CLZ Pr'!B5582</f>
        <v>0</v>
      </c>
      <c r="F5582">
        <f>'CLZ Pr'!N5582</f>
        <v>0</v>
      </c>
      <c r="G5582">
        <f>'CLZ Pr'!X5582</f>
        <v>0</v>
      </c>
      <c r="H5582">
        <f>'CLZ Pr'!E5582</f>
        <v>0</v>
      </c>
      <c r="I5582">
        <f>'CLZ Pr'!U5582</f>
        <v>0</v>
      </c>
    </row>
    <row r="5583" spans="1:9">
      <c r="A5583" s="13" t="str">
        <f>IF('CLZ Pr'!C5583 = "", "", 'CLZ Pr'!C5583)</f>
        <v/>
      </c>
      <c r="B5583">
        <f>'CLZ Pr'!O5583</f>
        <v>0</v>
      </c>
      <c r="C5583" s="14">
        <f>'CLZ Pr'!H5583</f>
        <v>0</v>
      </c>
      <c r="D5583">
        <f>'CLZ Pr'!W5583</f>
        <v>0</v>
      </c>
      <c r="E5583">
        <f>'CLZ Pr'!B5583</f>
        <v>0</v>
      </c>
      <c r="F5583">
        <f>'CLZ Pr'!N5583</f>
        <v>0</v>
      </c>
      <c r="G5583">
        <f>'CLZ Pr'!X5583</f>
        <v>0</v>
      </c>
      <c r="H5583">
        <f>'CLZ Pr'!E5583</f>
        <v>0</v>
      </c>
      <c r="I5583">
        <f>'CLZ Pr'!U5583</f>
        <v>0</v>
      </c>
    </row>
    <row r="5584" spans="1:9">
      <c r="A5584" s="13" t="str">
        <f>IF('CLZ Pr'!C5584 = "", "", 'CLZ Pr'!C5584)</f>
        <v/>
      </c>
      <c r="B5584">
        <f>'CLZ Pr'!O5584</f>
        <v>0</v>
      </c>
      <c r="C5584" s="14">
        <f>'CLZ Pr'!H5584</f>
        <v>0</v>
      </c>
      <c r="D5584">
        <f>'CLZ Pr'!W5584</f>
        <v>0</v>
      </c>
      <c r="E5584">
        <f>'CLZ Pr'!B5584</f>
        <v>0</v>
      </c>
      <c r="F5584">
        <f>'CLZ Pr'!N5584</f>
        <v>0</v>
      </c>
      <c r="G5584">
        <f>'CLZ Pr'!X5584</f>
        <v>0</v>
      </c>
      <c r="H5584">
        <f>'CLZ Pr'!E5584</f>
        <v>0</v>
      </c>
      <c r="I5584">
        <f>'CLZ Pr'!U5584</f>
        <v>0</v>
      </c>
    </row>
    <row r="5585" spans="1:9">
      <c r="A5585" s="13" t="str">
        <f>IF('CLZ Pr'!C5585 = "", "", 'CLZ Pr'!C5585)</f>
        <v/>
      </c>
      <c r="B5585">
        <f>'CLZ Pr'!O5585</f>
        <v>0</v>
      </c>
      <c r="C5585" s="14">
        <f>'CLZ Pr'!H5585</f>
        <v>0</v>
      </c>
      <c r="D5585">
        <f>'CLZ Pr'!W5585</f>
        <v>0</v>
      </c>
      <c r="E5585">
        <f>'CLZ Pr'!B5585</f>
        <v>0</v>
      </c>
      <c r="F5585">
        <f>'CLZ Pr'!N5585</f>
        <v>0</v>
      </c>
      <c r="G5585">
        <f>'CLZ Pr'!X5585</f>
        <v>0</v>
      </c>
      <c r="H5585">
        <f>'CLZ Pr'!E5585</f>
        <v>0</v>
      </c>
      <c r="I5585">
        <f>'CLZ Pr'!U5585</f>
        <v>0</v>
      </c>
    </row>
    <row r="5586" spans="1:9">
      <c r="A5586" s="13" t="str">
        <f>IF('CLZ Pr'!C5586 = "", "", 'CLZ Pr'!C5586)</f>
        <v/>
      </c>
      <c r="B5586">
        <f>'CLZ Pr'!O5586</f>
        <v>0</v>
      </c>
      <c r="C5586" s="14">
        <f>'CLZ Pr'!H5586</f>
        <v>0</v>
      </c>
      <c r="D5586">
        <f>'CLZ Pr'!W5586</f>
        <v>0</v>
      </c>
      <c r="E5586">
        <f>'CLZ Pr'!B5586</f>
        <v>0</v>
      </c>
      <c r="F5586">
        <f>'CLZ Pr'!N5586</f>
        <v>0</v>
      </c>
      <c r="G5586">
        <f>'CLZ Pr'!X5586</f>
        <v>0</v>
      </c>
      <c r="H5586">
        <f>'CLZ Pr'!E5586</f>
        <v>0</v>
      </c>
      <c r="I5586">
        <f>'CLZ Pr'!U5586</f>
        <v>0</v>
      </c>
    </row>
    <row r="5587" spans="1:9">
      <c r="A5587" s="13" t="str">
        <f>IF('CLZ Pr'!C5587 = "", "", 'CLZ Pr'!C5587)</f>
        <v/>
      </c>
      <c r="B5587">
        <f>'CLZ Pr'!O5587</f>
        <v>0</v>
      </c>
      <c r="C5587" s="14">
        <f>'CLZ Pr'!H5587</f>
        <v>0</v>
      </c>
      <c r="D5587">
        <f>'CLZ Pr'!W5587</f>
        <v>0</v>
      </c>
      <c r="E5587">
        <f>'CLZ Pr'!B5587</f>
        <v>0</v>
      </c>
      <c r="F5587">
        <f>'CLZ Pr'!N5587</f>
        <v>0</v>
      </c>
      <c r="G5587">
        <f>'CLZ Pr'!X5587</f>
        <v>0</v>
      </c>
      <c r="H5587">
        <f>'CLZ Pr'!E5587</f>
        <v>0</v>
      </c>
      <c r="I5587">
        <f>'CLZ Pr'!U5587</f>
        <v>0</v>
      </c>
    </row>
    <row r="5588" spans="1:9">
      <c r="A5588" s="13" t="str">
        <f>IF('CLZ Pr'!C5588 = "", "", 'CLZ Pr'!C5588)</f>
        <v/>
      </c>
      <c r="B5588">
        <f>'CLZ Pr'!O5588</f>
        <v>0</v>
      </c>
      <c r="C5588" s="14">
        <f>'CLZ Pr'!H5588</f>
        <v>0</v>
      </c>
      <c r="D5588">
        <f>'CLZ Pr'!W5588</f>
        <v>0</v>
      </c>
      <c r="E5588">
        <f>'CLZ Pr'!B5588</f>
        <v>0</v>
      </c>
      <c r="F5588">
        <f>'CLZ Pr'!N5588</f>
        <v>0</v>
      </c>
      <c r="G5588">
        <f>'CLZ Pr'!X5588</f>
        <v>0</v>
      </c>
      <c r="H5588">
        <f>'CLZ Pr'!E5588</f>
        <v>0</v>
      </c>
      <c r="I5588">
        <f>'CLZ Pr'!U5588</f>
        <v>0</v>
      </c>
    </row>
    <row r="5589" spans="1:9">
      <c r="A5589" s="13" t="str">
        <f>IF('CLZ Pr'!C5589 = "", "", 'CLZ Pr'!C5589)</f>
        <v/>
      </c>
      <c r="B5589">
        <f>'CLZ Pr'!O5589</f>
        <v>0</v>
      </c>
      <c r="C5589" s="14">
        <f>'CLZ Pr'!H5589</f>
        <v>0</v>
      </c>
      <c r="D5589">
        <f>'CLZ Pr'!W5589</f>
        <v>0</v>
      </c>
      <c r="E5589">
        <f>'CLZ Pr'!B5589</f>
        <v>0</v>
      </c>
      <c r="F5589">
        <f>'CLZ Pr'!N5589</f>
        <v>0</v>
      </c>
      <c r="G5589">
        <f>'CLZ Pr'!X5589</f>
        <v>0</v>
      </c>
      <c r="H5589">
        <f>'CLZ Pr'!E5589</f>
        <v>0</v>
      </c>
      <c r="I5589">
        <f>'CLZ Pr'!U5589</f>
        <v>0</v>
      </c>
    </row>
    <row r="5590" spans="1:9">
      <c r="A5590" s="13" t="str">
        <f>IF('CLZ Pr'!C5590 = "", "", 'CLZ Pr'!C5590)</f>
        <v/>
      </c>
      <c r="B5590">
        <f>'CLZ Pr'!O5590</f>
        <v>0</v>
      </c>
      <c r="C5590" s="14">
        <f>'CLZ Pr'!H5590</f>
        <v>0</v>
      </c>
      <c r="D5590">
        <f>'CLZ Pr'!W5590</f>
        <v>0</v>
      </c>
      <c r="E5590">
        <f>'CLZ Pr'!B5590</f>
        <v>0</v>
      </c>
      <c r="F5590">
        <f>'CLZ Pr'!N5590</f>
        <v>0</v>
      </c>
      <c r="G5590">
        <f>'CLZ Pr'!X5590</f>
        <v>0</v>
      </c>
      <c r="H5590">
        <f>'CLZ Pr'!E5590</f>
        <v>0</v>
      </c>
      <c r="I5590">
        <f>'CLZ Pr'!U5590</f>
        <v>0</v>
      </c>
    </row>
    <row r="5591" spans="1:9">
      <c r="A5591" s="13" t="str">
        <f>IF('CLZ Pr'!C5591 = "", "", 'CLZ Pr'!C5591)</f>
        <v/>
      </c>
      <c r="B5591">
        <f>'CLZ Pr'!O5591</f>
        <v>0</v>
      </c>
      <c r="C5591" s="14">
        <f>'CLZ Pr'!H5591</f>
        <v>0</v>
      </c>
      <c r="D5591">
        <f>'CLZ Pr'!W5591</f>
        <v>0</v>
      </c>
      <c r="E5591">
        <f>'CLZ Pr'!B5591</f>
        <v>0</v>
      </c>
      <c r="F5591">
        <f>'CLZ Pr'!N5591</f>
        <v>0</v>
      </c>
      <c r="G5591">
        <f>'CLZ Pr'!X5591</f>
        <v>0</v>
      </c>
      <c r="H5591">
        <f>'CLZ Pr'!E5591</f>
        <v>0</v>
      </c>
      <c r="I5591">
        <f>'CLZ Pr'!U5591</f>
        <v>0</v>
      </c>
    </row>
    <row r="5592" spans="1:9">
      <c r="A5592" s="13" t="str">
        <f>IF('CLZ Pr'!C5592 = "", "", 'CLZ Pr'!C5592)</f>
        <v/>
      </c>
      <c r="B5592">
        <f>'CLZ Pr'!O5592</f>
        <v>0</v>
      </c>
      <c r="C5592" s="14">
        <f>'CLZ Pr'!H5592</f>
        <v>0</v>
      </c>
      <c r="D5592">
        <f>'CLZ Pr'!W5592</f>
        <v>0</v>
      </c>
      <c r="E5592">
        <f>'CLZ Pr'!B5592</f>
        <v>0</v>
      </c>
      <c r="F5592">
        <f>'CLZ Pr'!N5592</f>
        <v>0</v>
      </c>
      <c r="G5592">
        <f>'CLZ Pr'!X5592</f>
        <v>0</v>
      </c>
      <c r="H5592">
        <f>'CLZ Pr'!E5592</f>
        <v>0</v>
      </c>
      <c r="I5592">
        <f>'CLZ Pr'!U5592</f>
        <v>0</v>
      </c>
    </row>
    <row r="5593" spans="1:9">
      <c r="A5593" s="13" t="str">
        <f>IF('CLZ Pr'!C5593 = "", "", 'CLZ Pr'!C5593)</f>
        <v/>
      </c>
      <c r="B5593">
        <f>'CLZ Pr'!O5593</f>
        <v>0</v>
      </c>
      <c r="C5593" s="14">
        <f>'CLZ Pr'!H5593</f>
        <v>0</v>
      </c>
      <c r="D5593">
        <f>'CLZ Pr'!W5593</f>
        <v>0</v>
      </c>
      <c r="E5593">
        <f>'CLZ Pr'!B5593</f>
        <v>0</v>
      </c>
      <c r="F5593">
        <f>'CLZ Pr'!N5593</f>
        <v>0</v>
      </c>
      <c r="G5593">
        <f>'CLZ Pr'!X5593</f>
        <v>0</v>
      </c>
      <c r="H5593">
        <f>'CLZ Pr'!E5593</f>
        <v>0</v>
      </c>
      <c r="I5593">
        <f>'CLZ Pr'!U5593</f>
        <v>0</v>
      </c>
    </row>
    <row r="5594" spans="1:9">
      <c r="A5594" s="13" t="str">
        <f>IF('CLZ Pr'!C5594 = "", "", 'CLZ Pr'!C5594)</f>
        <v/>
      </c>
      <c r="B5594">
        <f>'CLZ Pr'!O5594</f>
        <v>0</v>
      </c>
      <c r="C5594" s="14">
        <f>'CLZ Pr'!H5594</f>
        <v>0</v>
      </c>
      <c r="D5594">
        <f>'CLZ Pr'!W5594</f>
        <v>0</v>
      </c>
      <c r="E5594">
        <f>'CLZ Pr'!B5594</f>
        <v>0</v>
      </c>
      <c r="F5594">
        <f>'CLZ Pr'!N5594</f>
        <v>0</v>
      </c>
      <c r="G5594">
        <f>'CLZ Pr'!X5594</f>
        <v>0</v>
      </c>
      <c r="H5594">
        <f>'CLZ Pr'!E5594</f>
        <v>0</v>
      </c>
      <c r="I5594">
        <f>'CLZ Pr'!U5594</f>
        <v>0</v>
      </c>
    </row>
    <row r="5595" spans="1:9">
      <c r="A5595" s="13" t="str">
        <f>IF('CLZ Pr'!C5595 = "", "", 'CLZ Pr'!C5595)</f>
        <v/>
      </c>
      <c r="B5595">
        <f>'CLZ Pr'!O5595</f>
        <v>0</v>
      </c>
      <c r="C5595" s="14">
        <f>'CLZ Pr'!H5595</f>
        <v>0</v>
      </c>
      <c r="D5595">
        <f>'CLZ Pr'!W5595</f>
        <v>0</v>
      </c>
      <c r="E5595">
        <f>'CLZ Pr'!B5595</f>
        <v>0</v>
      </c>
      <c r="F5595">
        <f>'CLZ Pr'!N5595</f>
        <v>0</v>
      </c>
      <c r="G5595">
        <f>'CLZ Pr'!X5595</f>
        <v>0</v>
      </c>
      <c r="H5595">
        <f>'CLZ Pr'!E5595</f>
        <v>0</v>
      </c>
      <c r="I5595">
        <f>'CLZ Pr'!U5595</f>
        <v>0</v>
      </c>
    </row>
    <row r="5596" spans="1:9">
      <c r="A5596" s="13" t="str">
        <f>IF('CLZ Pr'!C5596 = "", "", 'CLZ Pr'!C5596)</f>
        <v/>
      </c>
      <c r="B5596">
        <f>'CLZ Pr'!O5596</f>
        <v>0</v>
      </c>
      <c r="C5596" s="14">
        <f>'CLZ Pr'!H5596</f>
        <v>0</v>
      </c>
      <c r="D5596">
        <f>'CLZ Pr'!W5596</f>
        <v>0</v>
      </c>
      <c r="E5596">
        <f>'CLZ Pr'!B5596</f>
        <v>0</v>
      </c>
      <c r="F5596">
        <f>'CLZ Pr'!N5596</f>
        <v>0</v>
      </c>
      <c r="G5596">
        <f>'CLZ Pr'!X5596</f>
        <v>0</v>
      </c>
      <c r="H5596">
        <f>'CLZ Pr'!E5596</f>
        <v>0</v>
      </c>
      <c r="I5596">
        <f>'CLZ Pr'!U5596</f>
        <v>0</v>
      </c>
    </row>
    <row r="5597" spans="1:9">
      <c r="A5597" s="13" t="str">
        <f>IF('CLZ Pr'!C5597 = "", "", 'CLZ Pr'!C5597)</f>
        <v/>
      </c>
      <c r="B5597">
        <f>'CLZ Pr'!O5597</f>
        <v>0</v>
      </c>
      <c r="C5597" s="14">
        <f>'CLZ Pr'!H5597</f>
        <v>0</v>
      </c>
      <c r="D5597">
        <f>'CLZ Pr'!W5597</f>
        <v>0</v>
      </c>
      <c r="E5597">
        <f>'CLZ Pr'!B5597</f>
        <v>0</v>
      </c>
      <c r="F5597">
        <f>'CLZ Pr'!N5597</f>
        <v>0</v>
      </c>
      <c r="G5597">
        <f>'CLZ Pr'!X5597</f>
        <v>0</v>
      </c>
      <c r="H5597">
        <f>'CLZ Pr'!E5597</f>
        <v>0</v>
      </c>
      <c r="I5597">
        <f>'CLZ Pr'!U5597</f>
        <v>0</v>
      </c>
    </row>
    <row r="5598" spans="1:9">
      <c r="A5598" s="13" t="str">
        <f>IF('CLZ Pr'!C5598 = "", "", 'CLZ Pr'!C5598)</f>
        <v/>
      </c>
      <c r="B5598">
        <f>'CLZ Pr'!O5598</f>
        <v>0</v>
      </c>
      <c r="C5598" s="14">
        <f>'CLZ Pr'!H5598</f>
        <v>0</v>
      </c>
      <c r="D5598">
        <f>'CLZ Pr'!W5598</f>
        <v>0</v>
      </c>
      <c r="E5598">
        <f>'CLZ Pr'!B5598</f>
        <v>0</v>
      </c>
      <c r="F5598">
        <f>'CLZ Pr'!N5598</f>
        <v>0</v>
      </c>
      <c r="G5598">
        <f>'CLZ Pr'!X5598</f>
        <v>0</v>
      </c>
      <c r="H5598">
        <f>'CLZ Pr'!E5598</f>
        <v>0</v>
      </c>
      <c r="I5598">
        <f>'CLZ Pr'!U5598</f>
        <v>0</v>
      </c>
    </row>
    <row r="5599" spans="1:9">
      <c r="A5599" s="13" t="str">
        <f>IF('CLZ Pr'!C5599 = "", "", 'CLZ Pr'!C5599)</f>
        <v/>
      </c>
      <c r="B5599">
        <f>'CLZ Pr'!O5599</f>
        <v>0</v>
      </c>
      <c r="C5599" s="14">
        <f>'CLZ Pr'!H5599</f>
        <v>0</v>
      </c>
      <c r="D5599">
        <f>'CLZ Pr'!W5599</f>
        <v>0</v>
      </c>
      <c r="E5599">
        <f>'CLZ Pr'!B5599</f>
        <v>0</v>
      </c>
      <c r="F5599">
        <f>'CLZ Pr'!N5599</f>
        <v>0</v>
      </c>
      <c r="G5599">
        <f>'CLZ Pr'!X5599</f>
        <v>0</v>
      </c>
      <c r="H5599">
        <f>'CLZ Pr'!E5599</f>
        <v>0</v>
      </c>
      <c r="I5599">
        <f>'CLZ Pr'!U5599</f>
        <v>0</v>
      </c>
    </row>
    <row r="5600" spans="1:9">
      <c r="A5600" s="13" t="str">
        <f>IF('CLZ Pr'!C5600 = "", "", 'CLZ Pr'!C5600)</f>
        <v/>
      </c>
      <c r="B5600">
        <f>'CLZ Pr'!O5600</f>
        <v>0</v>
      </c>
      <c r="C5600" s="14">
        <f>'CLZ Pr'!H5600</f>
        <v>0</v>
      </c>
      <c r="D5600">
        <f>'CLZ Pr'!W5600</f>
        <v>0</v>
      </c>
      <c r="E5600">
        <f>'CLZ Pr'!B5600</f>
        <v>0</v>
      </c>
      <c r="F5600">
        <f>'CLZ Pr'!N5600</f>
        <v>0</v>
      </c>
      <c r="G5600">
        <f>'CLZ Pr'!X5600</f>
        <v>0</v>
      </c>
      <c r="H5600">
        <f>'CLZ Pr'!E5600</f>
        <v>0</v>
      </c>
      <c r="I5600">
        <f>'CLZ Pr'!U5600</f>
        <v>0</v>
      </c>
    </row>
    <row r="5601" spans="1:9">
      <c r="A5601" s="13" t="str">
        <f>IF('CLZ Pr'!C5601 = "", "", 'CLZ Pr'!C5601)</f>
        <v/>
      </c>
      <c r="B5601">
        <f>'CLZ Pr'!O5601</f>
        <v>0</v>
      </c>
      <c r="C5601" s="14">
        <f>'CLZ Pr'!H5601</f>
        <v>0</v>
      </c>
      <c r="D5601">
        <f>'CLZ Pr'!W5601</f>
        <v>0</v>
      </c>
      <c r="E5601">
        <f>'CLZ Pr'!B5601</f>
        <v>0</v>
      </c>
      <c r="F5601">
        <f>'CLZ Pr'!N5601</f>
        <v>0</v>
      </c>
      <c r="G5601">
        <f>'CLZ Pr'!X5601</f>
        <v>0</v>
      </c>
      <c r="H5601">
        <f>'CLZ Pr'!E5601</f>
        <v>0</v>
      </c>
      <c r="I5601">
        <f>'CLZ Pr'!U5601</f>
        <v>0</v>
      </c>
    </row>
    <row r="5602" spans="1:9">
      <c r="A5602" s="13" t="str">
        <f>IF('CLZ Pr'!C5602 = "", "", 'CLZ Pr'!C5602)</f>
        <v/>
      </c>
      <c r="B5602">
        <f>'CLZ Pr'!O5602</f>
        <v>0</v>
      </c>
      <c r="C5602" s="14">
        <f>'CLZ Pr'!H5602</f>
        <v>0</v>
      </c>
      <c r="D5602">
        <f>'CLZ Pr'!W5602</f>
        <v>0</v>
      </c>
      <c r="E5602">
        <f>'CLZ Pr'!B5602</f>
        <v>0</v>
      </c>
      <c r="F5602">
        <f>'CLZ Pr'!N5602</f>
        <v>0</v>
      </c>
      <c r="G5602">
        <f>'CLZ Pr'!X5602</f>
        <v>0</v>
      </c>
      <c r="H5602">
        <f>'CLZ Pr'!E5602</f>
        <v>0</v>
      </c>
      <c r="I5602">
        <f>'CLZ Pr'!U5602</f>
        <v>0</v>
      </c>
    </row>
    <row r="5603" spans="1:9">
      <c r="A5603" s="13" t="str">
        <f>IF('CLZ Pr'!C5603 = "", "", 'CLZ Pr'!C5603)</f>
        <v/>
      </c>
      <c r="B5603">
        <f>'CLZ Pr'!O5603</f>
        <v>0</v>
      </c>
      <c r="C5603" s="14">
        <f>'CLZ Pr'!H5603</f>
        <v>0</v>
      </c>
      <c r="D5603">
        <f>'CLZ Pr'!W5603</f>
        <v>0</v>
      </c>
      <c r="E5603">
        <f>'CLZ Pr'!B5603</f>
        <v>0</v>
      </c>
      <c r="F5603">
        <f>'CLZ Pr'!N5603</f>
        <v>0</v>
      </c>
      <c r="G5603">
        <f>'CLZ Pr'!X5603</f>
        <v>0</v>
      </c>
      <c r="H5603">
        <f>'CLZ Pr'!E5603</f>
        <v>0</v>
      </c>
      <c r="I5603">
        <f>'CLZ Pr'!U5603</f>
        <v>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F0"/>
  </sheetPr>
  <dimension ref="A1:O2000"/>
  <sheetViews>
    <sheetView workbookViewId="0">
      <pane ySplit="1" topLeftCell="A2" activePane="bottomLeft" state="frozen"/>
      <selection pane="bottomLeft" sqref="A1:XFD1"/>
    </sheetView>
  </sheetViews>
  <sheetFormatPr defaultRowHeight="15"/>
  <cols>
    <col min="1" max="1" width="12.85546875" bestFit="1" customWidth="1"/>
    <col min="2" max="2" width="20.85546875" style="9" bestFit="1" customWidth="1"/>
    <col min="3" max="3" width="5.42578125" style="9" customWidth="1"/>
    <col min="4" max="4" width="7.140625" style="7" customWidth="1"/>
    <col min="5" max="5" width="41.7109375" style="7" customWidth="1"/>
    <col min="6" max="6" width="24.85546875" bestFit="1" customWidth="1"/>
    <col min="7" max="7" width="9.5703125" bestFit="1" customWidth="1"/>
    <col min="8" max="8" width="12.85546875" bestFit="1" customWidth="1"/>
    <col min="9" max="9" width="9.7109375" bestFit="1" customWidth="1"/>
    <col min="10" max="10" width="13.85546875" bestFit="1" customWidth="1"/>
    <col min="11" max="11" width="12.140625" bestFit="1" customWidth="1"/>
    <col min="12" max="12" width="16.42578125" bestFit="1" customWidth="1"/>
    <col min="13" max="13" width="12.5703125" bestFit="1" customWidth="1"/>
    <col min="14" max="14" width="11.28515625" style="4" bestFit="1" customWidth="1"/>
    <col min="17" max="17" width="13.140625" customWidth="1"/>
    <col min="18" max="18" width="22.28515625" bestFit="1" customWidth="1"/>
  </cols>
  <sheetData>
    <row r="1" spans="1:15" s="1" customFormat="1">
      <c r="A1" s="1" t="s">
        <v>38</v>
      </c>
      <c r="B1" s="8" t="s">
        <v>4</v>
      </c>
      <c r="C1" s="8" t="s">
        <v>952</v>
      </c>
      <c r="D1" s="6" t="s">
        <v>43</v>
      </c>
      <c r="E1" s="6" t="s">
        <v>0</v>
      </c>
      <c r="F1" s="1" t="s">
        <v>24</v>
      </c>
      <c r="G1" s="1" t="s">
        <v>26</v>
      </c>
      <c r="H1" s="1" t="s">
        <v>34</v>
      </c>
      <c r="I1" s="1" t="s">
        <v>35</v>
      </c>
      <c r="J1" s="1" t="s">
        <v>36</v>
      </c>
      <c r="K1" s="1" t="s">
        <v>37</v>
      </c>
      <c r="L1" s="1" t="s">
        <v>44</v>
      </c>
      <c r="M1" s="1" t="s">
        <v>954</v>
      </c>
      <c r="N1" s="37" t="s">
        <v>958</v>
      </c>
      <c r="O1" s="1" t="s">
        <v>1081</v>
      </c>
    </row>
    <row r="2" spans="1:15">
      <c r="A2" t="str">
        <f>T('CLZ TT'!A2)</f>
        <v>P-182883</v>
      </c>
      <c r="B2" s="9" t="str">
        <f>T('CLZ TT'!D2)</f>
        <v>Patrick Smith</v>
      </c>
      <c r="C2" s="10">
        <f>IF(LEN(A2) &gt; 0, 'CLZ TT'!E2, "")</f>
        <v>3.5</v>
      </c>
      <c r="D2" s="7" t="str">
        <f>T('CLZ TT'!F2)</f>
        <v>Hours</v>
      </c>
      <c r="E2" s="7" t="str">
        <f>IFERROR(VLOOKUP('CLZ TT'!A2,'CLZ WI'!$A$1:$E$100000,3,FALSE),"")</f>
        <v>Brisbane Marketing Pty Ltd 6 h PS</v>
      </c>
      <c r="F2" t="str">
        <f>IFERROR(VLOOKUP('CLZ TT'!A2,'CLZ WI'!$A$1:$E$100000,4,FALSE),"")</f>
        <v>CS Project</v>
      </c>
      <c r="G2" t="str">
        <f>IFERROR(VLOOKUP('CLZ TT'!A2,'CLZ WI'!$A$1:$K$100000,5,FALSE),"")</f>
        <v>P-182883</v>
      </c>
      <c r="H2" t="str">
        <f>IFERROR(VLOOKUP(G2,'CLZ WI'!$A$1:$K$100000,6,FALSE),"")</f>
        <v>Fixed Hours</v>
      </c>
      <c r="I2" t="str">
        <f>IFERROR(VLOOKUP(G2,'CLZ WI'!$A$1:$K$100000,7,FALSE),"")</f>
        <v>USA</v>
      </c>
      <c r="J2" t="str">
        <f>T('CLZ TT'!I2)</f>
        <v/>
      </c>
      <c r="K2" t="str">
        <f>IF(IFERROR(VLOOKUP('CLZ TT'!A2,'CLZ WI'!$A$1:$L$100000,12,FALSE),"")=TRUE, "Billable", IF(IFERROR(VLOOKUP('CLZ TT'!A2,'CLZ WI'!$A$1:$L$100000,12,FALSE),"")=FALSE, "Non-Billable", ""))</f>
        <v>Billable</v>
      </c>
      <c r="L2" s="19">
        <f>IF('CLZ TT'!G2="","",'CLZ TT'!G2)</f>
        <v>40969</v>
      </c>
      <c r="M2">
        <f>IFERROR(VLOOKUP(G2,'CLZ Pr'!$A$1:$X$100000,12,FALSE)*C2,"")</f>
        <v>583.34499999999991</v>
      </c>
      <c r="N2" s="4">
        <f>IFERROR(VLOOKUP(G2,'CLZ Pr'!$A$1:$X$100000,24,FALSE), "")</f>
        <v>0</v>
      </c>
      <c r="O2">
        <f>IFERROR(VLOOKUP(G2,'CLZ Pr'!$A$1:$X$100000,21,FALSE), "")</f>
        <v>2</v>
      </c>
    </row>
    <row r="3" spans="1:15">
      <c r="A3" t="str">
        <f>T('CLZ TT'!A3)</f>
        <v>P-148213</v>
      </c>
      <c r="B3" s="9" t="str">
        <f>T('CLZ TT'!D3)</f>
        <v>Josh Santos</v>
      </c>
      <c r="C3" s="10">
        <f>IF(LEN(A3) &gt; 0, 'CLZ TT'!E3, "")</f>
        <v>4</v>
      </c>
      <c r="D3" s="7" t="str">
        <f>T('CLZ TT'!F3)</f>
        <v>Hours</v>
      </c>
      <c r="E3" s="7" t="str">
        <f>IFERROR(VLOOKUP('CLZ TT'!A3,'CLZ WI'!$A$1:$E$100000,3,FALSE),"")</f>
        <v>JTS Onsite Training (in US office)</v>
      </c>
      <c r="F3" t="str">
        <f>IFERROR(VLOOKUP('CLZ TT'!A3,'CLZ WI'!$A$1:$E$100000,4,FALSE),"")</f>
        <v>CS Project</v>
      </c>
      <c r="G3" t="str">
        <f>IFERROR(VLOOKUP('CLZ TT'!A3,'CLZ WI'!$A$1:$K$100000,5,FALSE),"")</f>
        <v>P-148213</v>
      </c>
      <c r="H3" t="str">
        <f>IFERROR(VLOOKUP(G3,'CLZ WI'!$A$1:$K$100000,6,FALSE),"")</f>
        <v>Fixed Hours</v>
      </c>
      <c r="I3" t="str">
        <f>IFERROR(VLOOKUP(G3,'CLZ WI'!$A$1:$K$100000,7,FALSE),"")</f>
        <v>USA</v>
      </c>
      <c r="J3" t="str">
        <f>T('CLZ TT'!I3)</f>
        <v/>
      </c>
      <c r="K3" t="str">
        <f>IF(IFERROR(VLOOKUP('CLZ TT'!A3,'CLZ WI'!$A$1:$L$100000,12,FALSE),"")=TRUE, "Billable", IF(IFERROR(VLOOKUP('CLZ TT'!A3,'CLZ WI'!$A$1:$L$100000,12,FALSE),"")=FALSE, "Non-Billable", ""))</f>
        <v>Billable</v>
      </c>
      <c r="L3" s="19">
        <f>IF('CLZ TT'!G3="","",'CLZ TT'!G3)</f>
        <v>40969</v>
      </c>
      <c r="M3" t="str">
        <f>IFERROR(VLOOKUP(G3,'CLZ Pr'!$A$1:$X$100000,12,FALSE)*C3,"")</f>
        <v/>
      </c>
      <c r="N3" s="4" t="str">
        <f>IFERROR(VLOOKUP(G3,'CLZ Pr'!$A$1:$X$100000,24,FALSE), "")</f>
        <v/>
      </c>
      <c r="O3" t="str">
        <f>IFERROR(VLOOKUP(G3,'CLZ Pr'!$A$1:$X$100000,21,FALSE), "")</f>
        <v/>
      </c>
    </row>
    <row r="4" spans="1:15">
      <c r="A4" t="str">
        <f>T('CLZ TT'!A4)</f>
        <v>T-294653</v>
      </c>
      <c r="B4" s="9" t="str">
        <f>T('CLZ TT'!D4)</f>
        <v>Tal Noga</v>
      </c>
      <c r="C4" s="10">
        <f>IF(LEN(A4) &gt; 0, 'CLZ TT'!E4, "")</f>
        <v>2</v>
      </c>
      <c r="D4" s="7" t="str">
        <f>T('CLZ TT'!F4)</f>
        <v>Hours</v>
      </c>
      <c r="E4" s="7" t="str">
        <f>IFERROR(VLOOKUP('CLZ TT'!A4,'CLZ WI'!$A$1:$E$100000,3,FALSE),"")</f>
        <v>Qoveo - 8h 1000$</v>
      </c>
      <c r="F4" t="str">
        <f>IFERROR(VLOOKUP('CLZ TT'!A4,'CLZ WI'!$A$1:$E$100000,4,FALSE),"")</f>
        <v>CS Project</v>
      </c>
      <c r="G4" t="str">
        <f>IFERROR(VLOOKUP('CLZ TT'!A4,'CLZ WI'!$A$1:$K$100000,5,FALSE),"")</f>
        <v>P-114863</v>
      </c>
      <c r="H4" t="str">
        <f>IFERROR(VLOOKUP(G4,'CLZ WI'!$A$1:$K$100000,6,FALSE),"")</f>
        <v>Fixed Hours</v>
      </c>
      <c r="I4" t="str">
        <f>IFERROR(VLOOKUP(G4,'CLZ WI'!$A$1:$K$100000,7,FALSE),"")</f>
        <v>EMEA</v>
      </c>
      <c r="J4" t="str">
        <f>T('CLZ TT'!I4)</f>
        <v/>
      </c>
      <c r="K4" t="str">
        <f>IF(IFERROR(VLOOKUP('CLZ TT'!A4,'CLZ WI'!$A$1:$L$100000,12,FALSE),"")=TRUE, "Billable", IF(IFERROR(VLOOKUP('CLZ TT'!A4,'CLZ WI'!$A$1:$L$100000,12,FALSE),"")=FALSE, "Non-Billable", ""))</f>
        <v>Billable</v>
      </c>
      <c r="L4" s="19">
        <f>IF('CLZ TT'!G4="","",'CLZ TT'!G4)</f>
        <v>40969</v>
      </c>
      <c r="M4" t="str">
        <f>IFERROR(VLOOKUP(G4,'CLZ Pr'!$A$1:$X$100000,12,FALSE)*C4,"")</f>
        <v/>
      </c>
      <c r="N4" s="4" t="str">
        <f>IFERROR(VLOOKUP(G4,'CLZ Pr'!$A$1:$X$100000,24,FALSE), "")</f>
        <v/>
      </c>
      <c r="O4" t="str">
        <f>IFERROR(VLOOKUP(G4,'CLZ Pr'!$A$1:$X$100000,21,FALSE), "")</f>
        <v/>
      </c>
    </row>
    <row r="5" spans="1:15">
      <c r="A5" t="str">
        <f>T('CLZ TT'!A5)</f>
        <v>T-78151</v>
      </c>
      <c r="B5" s="9" t="str">
        <f>T('CLZ TT'!D5)</f>
        <v>Rami Cohen</v>
      </c>
      <c r="C5" s="10">
        <f>IF(LEN(A5) &gt; 0, 'CLZ TT'!E5, "")</f>
        <v>1</v>
      </c>
      <c r="D5" s="7" t="str">
        <f>T('CLZ TT'!F5)</f>
        <v>Hours</v>
      </c>
      <c r="E5" s="7" t="str">
        <f>IFERROR(VLOOKUP('CLZ TT'!A5,'CLZ WI'!$A$1:$E$100000,3,FALSE),"")</f>
        <v>Orbit.uk</v>
      </c>
      <c r="F5" t="str">
        <f>IFERROR(VLOOKUP('CLZ TT'!A5,'CLZ WI'!$A$1:$E$100000,4,FALSE),"")</f>
        <v>CS Project</v>
      </c>
      <c r="G5" t="str">
        <f>IFERROR(VLOOKUP('CLZ TT'!A5,'CLZ WI'!$A$1:$K$100000,5,FALSE),"")</f>
        <v>P-25770</v>
      </c>
      <c r="H5" t="str">
        <f>IFERROR(VLOOKUP(G5,'CLZ WI'!$A$1:$K$100000,6,FALSE),"")</f>
        <v>Fixed Hours</v>
      </c>
      <c r="I5" t="str">
        <f>IFERROR(VLOOKUP(G5,'CLZ WI'!$A$1:$K$100000,7,FALSE),"")</f>
        <v>EMEA</v>
      </c>
      <c r="J5" t="str">
        <f>T('CLZ TT'!I5)</f>
        <v>Customization</v>
      </c>
      <c r="K5" t="str">
        <f>IF(IFERROR(VLOOKUP('CLZ TT'!A5,'CLZ WI'!$A$1:$L$100000,12,FALSE),"")=TRUE, "Billable", IF(IFERROR(VLOOKUP('CLZ TT'!A5,'CLZ WI'!$A$1:$L$100000,12,FALSE),"")=FALSE, "Non-Billable", ""))</f>
        <v>Billable</v>
      </c>
      <c r="L5" s="19">
        <f>IF('CLZ TT'!G5="","",'CLZ TT'!G5)</f>
        <v>40969</v>
      </c>
      <c r="M5" t="str">
        <f>IFERROR(VLOOKUP(G5,'CLZ Pr'!$A$1:$X$100000,12,FALSE)*C5,"")</f>
        <v/>
      </c>
      <c r="N5" s="4" t="str">
        <f>IFERROR(VLOOKUP(G5,'CLZ Pr'!$A$1:$X$100000,24,FALSE), "")</f>
        <v/>
      </c>
      <c r="O5" t="str">
        <f>IFERROR(VLOOKUP(G5,'CLZ Pr'!$A$1:$X$100000,21,FALSE), "")</f>
        <v/>
      </c>
    </row>
    <row r="6" spans="1:15">
      <c r="A6" t="str">
        <f>T('CLZ TT'!A6)</f>
        <v>T-310042</v>
      </c>
      <c r="B6" s="9" t="str">
        <f>T('CLZ TT'!D6)</f>
        <v>Rami Cohen</v>
      </c>
      <c r="C6" s="10">
        <f>IF(LEN(A6) &gt; 0, 'CLZ TT'!E6, "")</f>
        <v>4</v>
      </c>
      <c r="D6" s="7" t="str">
        <f>T('CLZ TT'!F6)</f>
        <v>Hours</v>
      </c>
      <c r="E6" s="7" t="str">
        <f>IFERROR(VLOOKUP('CLZ TT'!A6,'CLZ WI'!$A$1:$E$100000,3,FALSE),"")</f>
        <v>MIG</v>
      </c>
      <c r="F6" t="str">
        <f>IFERROR(VLOOKUP('CLZ TT'!A6,'CLZ WI'!$A$1:$E$100000,4,FALSE),"")</f>
        <v>CS Project</v>
      </c>
      <c r="G6" t="str">
        <f>IFERROR(VLOOKUP('CLZ TT'!A6,'CLZ WI'!$A$1:$K$100000,5,FALSE),"")</f>
        <v>P-122349</v>
      </c>
      <c r="H6" t="str">
        <f>IFERROR(VLOOKUP(G6,'CLZ WI'!$A$1:$K$100000,6,FALSE),"")</f>
        <v>Fixed Hours</v>
      </c>
      <c r="I6" t="str">
        <f>IFERROR(VLOOKUP(G6,'CLZ WI'!$A$1:$K$100000,7,FALSE),"")</f>
        <v>EMEA</v>
      </c>
      <c r="J6" t="str">
        <f>T('CLZ TT'!I6)</f>
        <v/>
      </c>
      <c r="K6" t="str">
        <f>IF(IFERROR(VLOOKUP('CLZ TT'!A6,'CLZ WI'!$A$1:$L$100000,12,FALSE),"")=TRUE, "Billable", IF(IFERROR(VLOOKUP('CLZ TT'!A6,'CLZ WI'!$A$1:$L$100000,12,FALSE),"")=FALSE, "Non-Billable", ""))</f>
        <v>Billable</v>
      </c>
      <c r="L6" s="19">
        <f>IF('CLZ TT'!G6="","",'CLZ TT'!G6)</f>
        <v>40969</v>
      </c>
      <c r="M6" t="str">
        <f>IFERROR(VLOOKUP(G6,'CLZ Pr'!$A$1:$X$100000,12,FALSE)*C6,"")</f>
        <v/>
      </c>
      <c r="N6" s="4" t="str">
        <f>IFERROR(VLOOKUP(G6,'CLZ Pr'!$A$1:$X$100000,24,FALSE), "")</f>
        <v/>
      </c>
      <c r="O6" t="str">
        <f>IFERROR(VLOOKUP(G6,'CLZ Pr'!$A$1:$X$100000,21,FALSE), "")</f>
        <v/>
      </c>
    </row>
    <row r="7" spans="1:15">
      <c r="A7" t="str">
        <f>T('CLZ TT'!A7)</f>
        <v>M-174397</v>
      </c>
      <c r="B7" s="9" t="str">
        <f>T('CLZ TT'!D7)</f>
        <v>Eran Fishov</v>
      </c>
      <c r="C7" s="10">
        <f>IF(LEN(A7) &gt; 0, 'CLZ TT'!E7, "")</f>
        <v>1</v>
      </c>
      <c r="D7" s="7" t="str">
        <f>T('CLZ TT'!F7)</f>
        <v>Hours</v>
      </c>
      <c r="E7" s="7" t="str">
        <f>IFERROR(VLOOKUP('CLZ TT'!A7,'CLZ WI'!$A$1:$E$100000,3,FALSE),"")</f>
        <v>Afinium Tier 2 QS</v>
      </c>
      <c r="F7" t="str">
        <f>IFERROR(VLOOKUP('CLZ TT'!A7,'CLZ WI'!$A$1:$E$100000,4,FALSE),"")</f>
        <v>CS Quick Start</v>
      </c>
      <c r="G7" t="str">
        <f>IFERROR(VLOOKUP('CLZ TT'!A7,'CLZ WI'!$A$1:$K$100000,5,FALSE),"")</f>
        <v>P-137424</v>
      </c>
      <c r="H7" t="str">
        <f>IFERROR(VLOOKUP(G7,'CLZ WI'!$A$1:$K$100000,6,FALSE),"")</f>
        <v>Package Medium</v>
      </c>
      <c r="I7" t="str">
        <f>IFERROR(VLOOKUP(G7,'CLZ WI'!$A$1:$K$100000,7,FALSE),"")</f>
        <v>EMEA</v>
      </c>
      <c r="J7" t="str">
        <f>T('CLZ TT'!I7)</f>
        <v/>
      </c>
      <c r="K7" t="str">
        <f>IF(IFERROR(VLOOKUP('CLZ TT'!A7,'CLZ WI'!$A$1:$L$100000,12,FALSE),"")=TRUE, "Billable", IF(IFERROR(VLOOKUP('CLZ TT'!A7,'CLZ WI'!$A$1:$L$100000,12,FALSE),"")=FALSE, "Non-Billable", ""))</f>
        <v>Billable</v>
      </c>
      <c r="L7" s="19">
        <f>IF('CLZ TT'!G7="","",'CLZ TT'!G7)</f>
        <v>40969</v>
      </c>
      <c r="M7" t="str">
        <f>IFERROR(VLOOKUP(G7,'CLZ Pr'!$A$1:$X$100000,12,FALSE)*C7,"")</f>
        <v/>
      </c>
      <c r="N7" s="4" t="str">
        <f>IFERROR(VLOOKUP(G7,'CLZ Pr'!$A$1:$X$100000,24,FALSE), "")</f>
        <v/>
      </c>
      <c r="O7" t="str">
        <f>IFERROR(VLOOKUP(G7,'CLZ Pr'!$A$1:$X$100000,21,FALSE), "")</f>
        <v/>
      </c>
    </row>
    <row r="8" spans="1:15">
      <c r="A8" t="str">
        <f>T('CLZ TT'!A8)</f>
        <v>P-148213</v>
      </c>
      <c r="B8" s="9" t="str">
        <f>T('CLZ TT'!D8)</f>
        <v>Josh Santos</v>
      </c>
      <c r="C8" s="10">
        <f>IF(LEN(A8) &gt; 0, 'CLZ TT'!E8, "")</f>
        <v>4</v>
      </c>
      <c r="D8" s="7" t="str">
        <f>T('CLZ TT'!F8)</f>
        <v>Hours</v>
      </c>
      <c r="E8" s="7" t="str">
        <f>IFERROR(VLOOKUP('CLZ TT'!A8,'CLZ WI'!$A$1:$E$100000,3,FALSE),"")</f>
        <v>JTS Onsite Training (in US office)</v>
      </c>
      <c r="F8" t="str">
        <f>IFERROR(VLOOKUP('CLZ TT'!A8,'CLZ WI'!$A$1:$E$100000,4,FALSE),"")</f>
        <v>CS Project</v>
      </c>
      <c r="G8" t="str">
        <f>IFERROR(VLOOKUP('CLZ TT'!A8,'CLZ WI'!$A$1:$K$100000,5,FALSE),"")</f>
        <v>P-148213</v>
      </c>
      <c r="H8" t="str">
        <f>IFERROR(VLOOKUP(G8,'CLZ WI'!$A$1:$K$100000,6,FALSE),"")</f>
        <v>Fixed Hours</v>
      </c>
      <c r="I8" t="str">
        <f>IFERROR(VLOOKUP(G8,'CLZ WI'!$A$1:$K$100000,7,FALSE),"")</f>
        <v>USA</v>
      </c>
      <c r="J8" t="str">
        <f>T('CLZ TT'!I8)</f>
        <v/>
      </c>
      <c r="K8" t="str">
        <f>IF(IFERROR(VLOOKUP('CLZ TT'!A8,'CLZ WI'!$A$1:$L$100000,12,FALSE),"")=TRUE, "Billable", IF(IFERROR(VLOOKUP('CLZ TT'!A8,'CLZ WI'!$A$1:$L$100000,12,FALSE),"")=FALSE, "Non-Billable", ""))</f>
        <v>Billable</v>
      </c>
      <c r="L8" s="19">
        <f>IF('CLZ TT'!G8="","",'CLZ TT'!G8)</f>
        <v>40970</v>
      </c>
      <c r="M8" t="str">
        <f>IFERROR(VLOOKUP(G8,'CLZ Pr'!$A$1:$X$100000,12,FALSE)*C8,"")</f>
        <v/>
      </c>
      <c r="N8" s="4" t="str">
        <f>IFERROR(VLOOKUP(G8,'CLZ Pr'!$A$1:$X$100000,24,FALSE), "")</f>
        <v/>
      </c>
      <c r="O8" t="str">
        <f>IFERROR(VLOOKUP(G8,'CLZ Pr'!$A$1:$X$100000,21,FALSE), "")</f>
        <v/>
      </c>
    </row>
    <row r="9" spans="1:15">
      <c r="A9" t="str">
        <f>T('CLZ TT'!A9)</f>
        <v>T-294653</v>
      </c>
      <c r="B9" s="9" t="str">
        <f>T('CLZ TT'!D9)</f>
        <v>Tal Noga</v>
      </c>
      <c r="C9" s="10">
        <f>IF(LEN(A9) &gt; 0, 'CLZ TT'!E9, "")</f>
        <v>1.67</v>
      </c>
      <c r="D9" s="7" t="str">
        <f>T('CLZ TT'!F9)</f>
        <v>Hours</v>
      </c>
      <c r="E9" s="7" t="str">
        <f>IFERROR(VLOOKUP('CLZ TT'!A9,'CLZ WI'!$A$1:$E$100000,3,FALSE),"")</f>
        <v>Qoveo - 8h 1000$</v>
      </c>
      <c r="F9" t="str">
        <f>IFERROR(VLOOKUP('CLZ TT'!A9,'CLZ WI'!$A$1:$E$100000,4,FALSE),"")</f>
        <v>CS Project</v>
      </c>
      <c r="G9" t="str">
        <f>IFERROR(VLOOKUP('CLZ TT'!A9,'CLZ WI'!$A$1:$K$100000,5,FALSE),"")</f>
        <v>P-114863</v>
      </c>
      <c r="H9" t="str">
        <f>IFERROR(VLOOKUP(G9,'CLZ WI'!$A$1:$K$100000,6,FALSE),"")</f>
        <v>Fixed Hours</v>
      </c>
      <c r="I9" t="str">
        <f>IFERROR(VLOOKUP(G9,'CLZ WI'!$A$1:$K$100000,7,FALSE),"")</f>
        <v>EMEA</v>
      </c>
      <c r="J9" t="str">
        <f>T('CLZ TT'!I9)</f>
        <v>Training</v>
      </c>
      <c r="K9" t="str">
        <f>IF(IFERROR(VLOOKUP('CLZ TT'!A9,'CLZ WI'!$A$1:$L$100000,12,FALSE),"")=TRUE, "Billable", IF(IFERROR(VLOOKUP('CLZ TT'!A9,'CLZ WI'!$A$1:$L$100000,12,FALSE),"")=FALSE, "Non-Billable", ""))</f>
        <v>Billable</v>
      </c>
      <c r="L9" s="19">
        <f>IF('CLZ TT'!G9="","",'CLZ TT'!G9)</f>
        <v>40973</v>
      </c>
      <c r="M9" t="str">
        <f>IFERROR(VLOOKUP(G9,'CLZ Pr'!$A$1:$X$100000,12,FALSE)*C9,"")</f>
        <v/>
      </c>
      <c r="N9" s="4" t="str">
        <f>IFERROR(VLOOKUP(G9,'CLZ Pr'!$A$1:$X$100000,24,FALSE), "")</f>
        <v/>
      </c>
      <c r="O9" t="str">
        <f>IFERROR(VLOOKUP(G9,'CLZ Pr'!$A$1:$X$100000,21,FALSE), "")</f>
        <v/>
      </c>
    </row>
    <row r="10" spans="1:15">
      <c r="A10" t="str">
        <f>T('CLZ TT'!A10)</f>
        <v>T-337131</v>
      </c>
      <c r="B10" s="9" t="str">
        <f>T('CLZ TT'!D10)</f>
        <v>Tal Noga</v>
      </c>
      <c r="C10" s="10">
        <f>IF(LEN(A10) &gt; 0, 'CLZ TT'!E10, "")</f>
        <v>4</v>
      </c>
      <c r="D10" s="7" t="str">
        <f>T('CLZ TT'!F10)</f>
        <v>Hours</v>
      </c>
      <c r="E10" s="7" t="str">
        <f>IFERROR(VLOOKUP('CLZ TT'!A10,'CLZ WI'!$A$1:$E$100000,3,FALSE),"")</f>
        <v>College of Management</v>
      </c>
      <c r="F10" t="str">
        <f>IFERROR(VLOOKUP('CLZ TT'!A10,'CLZ WI'!$A$1:$E$100000,4,FALSE),"")</f>
        <v>CS Project</v>
      </c>
      <c r="G10" t="str">
        <f>IFERROR(VLOOKUP('CLZ TT'!A10,'CLZ WI'!$A$1:$K$100000,5,FALSE),"")</f>
        <v>P-137643</v>
      </c>
      <c r="H10" t="str">
        <f>IFERROR(VLOOKUP(G10,'CLZ WI'!$A$1:$K$100000,6,FALSE),"")</f>
        <v>Fixed Hours</v>
      </c>
      <c r="I10" t="str">
        <f>IFERROR(VLOOKUP(G10,'CLZ WI'!$A$1:$K$100000,7,FALSE),"")</f>
        <v>EMEA</v>
      </c>
      <c r="J10" t="str">
        <f>T('CLZ TT'!I10)</f>
        <v/>
      </c>
      <c r="K10" t="str">
        <f>IF(IFERROR(VLOOKUP('CLZ TT'!A10,'CLZ WI'!$A$1:$L$100000,12,FALSE),"")=TRUE, "Billable", IF(IFERROR(VLOOKUP('CLZ TT'!A10,'CLZ WI'!$A$1:$L$100000,12,FALSE),"")=FALSE, "Non-Billable", ""))</f>
        <v>Billable</v>
      </c>
      <c r="L10" s="19">
        <f>IF('CLZ TT'!G10="","",'CLZ TT'!G10)</f>
        <v>40973</v>
      </c>
      <c r="M10" t="str">
        <f>IFERROR(VLOOKUP(G10,'CLZ Pr'!$A$1:$X$100000,12,FALSE)*C10,"")</f>
        <v/>
      </c>
      <c r="N10" s="4" t="str">
        <f>IFERROR(VLOOKUP(G10,'CLZ Pr'!$A$1:$X$100000,24,FALSE), "")</f>
        <v/>
      </c>
      <c r="O10" t="str">
        <f>IFERROR(VLOOKUP(G10,'CLZ Pr'!$A$1:$X$100000,21,FALSE), "")</f>
        <v/>
      </c>
    </row>
    <row r="11" spans="1:15">
      <c r="A11" t="str">
        <f>T('CLZ TT'!A11)</f>
        <v>T-337130</v>
      </c>
      <c r="B11" s="9" t="str">
        <f>T('CLZ TT'!D11)</f>
        <v>Tal Noga</v>
      </c>
      <c r="C11" s="10">
        <f>IF(LEN(A11) &gt; 0, 'CLZ TT'!E11, "")</f>
        <v>1</v>
      </c>
      <c r="D11" s="7" t="str">
        <f>T('CLZ TT'!F11)</f>
        <v>Hours</v>
      </c>
      <c r="E11" s="7" t="str">
        <f>IFERROR(VLOOKUP('CLZ TT'!A11,'CLZ WI'!$A$1:$E$100000,3,FALSE),"")</f>
        <v>College of Management</v>
      </c>
      <c r="F11" t="str">
        <f>IFERROR(VLOOKUP('CLZ TT'!A11,'CLZ WI'!$A$1:$E$100000,4,FALSE),"")</f>
        <v>CS Project</v>
      </c>
      <c r="G11" t="str">
        <f>IFERROR(VLOOKUP('CLZ TT'!A11,'CLZ WI'!$A$1:$K$100000,5,FALSE),"")</f>
        <v>P-137643</v>
      </c>
      <c r="H11" t="str">
        <f>IFERROR(VLOOKUP(G11,'CLZ WI'!$A$1:$K$100000,6,FALSE),"")</f>
        <v>Fixed Hours</v>
      </c>
      <c r="I11" t="str">
        <f>IFERROR(VLOOKUP(G11,'CLZ WI'!$A$1:$K$100000,7,FALSE),"")</f>
        <v>EMEA</v>
      </c>
      <c r="J11" t="str">
        <f>T('CLZ TT'!I11)</f>
        <v/>
      </c>
      <c r="K11" t="str">
        <f>IF(IFERROR(VLOOKUP('CLZ TT'!A11,'CLZ WI'!$A$1:$L$100000,12,FALSE),"")=TRUE, "Billable", IF(IFERROR(VLOOKUP('CLZ TT'!A11,'CLZ WI'!$A$1:$L$100000,12,FALSE),"")=FALSE, "Non-Billable", ""))</f>
        <v>Non-Billable</v>
      </c>
      <c r="L11" s="19">
        <f>IF('CLZ TT'!G11="","",'CLZ TT'!G11)</f>
        <v>40973</v>
      </c>
      <c r="M11" t="str">
        <f>IFERROR(VLOOKUP(G11,'CLZ Pr'!$A$1:$X$100000,12,FALSE)*C11,"")</f>
        <v/>
      </c>
      <c r="N11" s="4" t="str">
        <f>IFERROR(VLOOKUP(G11,'CLZ Pr'!$A$1:$X$100000,24,FALSE), "")</f>
        <v/>
      </c>
      <c r="O11" t="str">
        <f>IFERROR(VLOOKUP(G11,'CLZ Pr'!$A$1:$X$100000,21,FALSE), "")</f>
        <v/>
      </c>
    </row>
    <row r="12" spans="1:15">
      <c r="A12" t="str">
        <f>T('CLZ TT'!A12)</f>
        <v>P-183268</v>
      </c>
      <c r="B12" s="9" t="str">
        <f>T('CLZ TT'!D12)</f>
        <v>Patrick Smith</v>
      </c>
      <c r="C12" s="10">
        <f>IF(LEN(A12) &gt; 0, 'CLZ TT'!E12, "")</f>
        <v>1</v>
      </c>
      <c r="D12" s="7" t="str">
        <f>T('CLZ TT'!F12)</f>
        <v>Hours</v>
      </c>
      <c r="E12" s="7" t="str">
        <f>IFERROR(VLOOKUP('CLZ TT'!A12,'CLZ WI'!$A$1:$E$100000,3,FALSE),"")</f>
        <v>Wind River 5 h PS</v>
      </c>
      <c r="F12" t="str">
        <f>IFERROR(VLOOKUP('CLZ TT'!A12,'CLZ WI'!$A$1:$E$100000,4,FALSE),"")</f>
        <v>CS Project</v>
      </c>
      <c r="G12" t="str">
        <f>IFERROR(VLOOKUP('CLZ TT'!A12,'CLZ WI'!$A$1:$K$100000,5,FALSE),"")</f>
        <v>P-183268</v>
      </c>
      <c r="H12" t="str">
        <f>IFERROR(VLOOKUP(G12,'CLZ WI'!$A$1:$K$100000,6,FALSE),"")</f>
        <v>Fixed Hours</v>
      </c>
      <c r="I12" t="str">
        <f>IFERROR(VLOOKUP(G12,'CLZ WI'!$A$1:$K$100000,7,FALSE),"")</f>
        <v>USA</v>
      </c>
      <c r="J12" t="str">
        <f>T('CLZ TT'!I12)</f>
        <v/>
      </c>
      <c r="K12" t="str">
        <f>IF(IFERROR(VLOOKUP('CLZ TT'!A12,'CLZ WI'!$A$1:$L$100000,12,FALSE),"")=TRUE, "Billable", IF(IFERROR(VLOOKUP('CLZ TT'!A12,'CLZ WI'!$A$1:$L$100000,12,FALSE),"")=FALSE, "Non-Billable", ""))</f>
        <v>Billable</v>
      </c>
      <c r="L12" s="19">
        <f>IF('CLZ TT'!G12="","",'CLZ TT'!G12)</f>
        <v>40973</v>
      </c>
      <c r="M12">
        <f>IFERROR(VLOOKUP(G12,'CLZ Pr'!$A$1:$X$100000,12,FALSE)*C12,"")</f>
        <v>100</v>
      </c>
      <c r="N12" s="4">
        <f>IFERROR(VLOOKUP(G12,'CLZ Pr'!$A$1:$X$100000,24,FALSE), "")</f>
        <v>0</v>
      </c>
      <c r="O12">
        <f>IFERROR(VLOOKUP(G12,'CLZ Pr'!$A$1:$X$100000,21,FALSE), "")</f>
        <v>0</v>
      </c>
    </row>
    <row r="13" spans="1:15">
      <c r="A13" t="str">
        <f>T('CLZ TT'!A13)</f>
        <v>T-371470</v>
      </c>
      <c r="B13" s="9" t="str">
        <f>T('CLZ TT'!D13)</f>
        <v>Roni Feldsher</v>
      </c>
      <c r="C13" s="10">
        <f>IF(LEN(A13) &gt; 0, 'CLZ TT'!E13, "")</f>
        <v>1</v>
      </c>
      <c r="D13" s="7" t="str">
        <f>T('CLZ TT'!F13)</f>
        <v>Hours</v>
      </c>
      <c r="E13" s="7" t="str">
        <f>IFERROR(VLOOKUP('CLZ TT'!A13,'CLZ WI'!$A$1:$E$100000,3,FALSE),"")</f>
        <v>UnitedHealthcareNon-Billable Committed Hours</v>
      </c>
      <c r="F13" t="str">
        <f>IFERROR(VLOOKUP('CLZ TT'!A13,'CLZ WI'!$A$1:$E$100000,4,FALSE),"")</f>
        <v>CS Project</v>
      </c>
      <c r="G13" t="str">
        <f>IFERROR(VLOOKUP('CLZ TT'!A13,'CLZ WI'!$A$1:$K$100000,5,FALSE),"")</f>
        <v>P-152818</v>
      </c>
      <c r="H13" t="str">
        <f>IFERROR(VLOOKUP(G13,'CLZ WI'!$A$1:$K$100000,6,FALSE),"")</f>
        <v>Fixed Hours</v>
      </c>
      <c r="I13" t="str">
        <f>IFERROR(VLOOKUP(G13,'CLZ WI'!$A$1:$K$100000,7,FALSE),"")</f>
        <v>USA</v>
      </c>
      <c r="J13" t="str">
        <f>T('CLZ TT'!I13)</f>
        <v/>
      </c>
      <c r="K13" t="str">
        <f>IF(IFERROR(VLOOKUP('CLZ TT'!A13,'CLZ WI'!$A$1:$L$100000,12,FALSE),"")=TRUE, "Billable", IF(IFERROR(VLOOKUP('CLZ TT'!A13,'CLZ WI'!$A$1:$L$100000,12,FALSE),"")=FALSE, "Non-Billable", ""))</f>
        <v>Non-Billable</v>
      </c>
      <c r="L13" s="19">
        <f>IF('CLZ TT'!G13="","",'CLZ TT'!G13)</f>
        <v>40973</v>
      </c>
      <c r="M13">
        <f>IFERROR(VLOOKUP(G13,'CLZ Pr'!$A$1:$X$100000,12,FALSE)*C13,"")</f>
        <v>0</v>
      </c>
      <c r="N13" s="4">
        <f>IFERROR(VLOOKUP(G13,'CLZ Pr'!$A$1:$X$100000,24,FALSE), "")</f>
        <v>0</v>
      </c>
      <c r="O13">
        <f>IFERROR(VLOOKUP(G13,'CLZ Pr'!$A$1:$X$100000,21,FALSE), "")</f>
        <v>6.42</v>
      </c>
    </row>
    <row r="14" spans="1:15">
      <c r="A14" t="str">
        <f>T('CLZ TT'!A14)</f>
        <v>T-242280</v>
      </c>
      <c r="B14" s="9" t="str">
        <f>T('CLZ TT'!D14)</f>
        <v>Roni Feldsher</v>
      </c>
      <c r="C14" s="10">
        <f>IF(LEN(A14) &gt; 0, 'CLZ TT'!E14, "")</f>
        <v>2</v>
      </c>
      <c r="D14" s="7" t="str">
        <f>T('CLZ TT'!F14)</f>
        <v>Hours</v>
      </c>
      <c r="E14" s="7" t="str">
        <f>IFERROR(VLOOKUP('CLZ TT'!A14,'CLZ WI'!$A$1:$E$100000,3,FALSE),"")</f>
        <v>TechProse - 40h PS</v>
      </c>
      <c r="F14" t="str">
        <f>IFERROR(VLOOKUP('CLZ TT'!A14,'CLZ WI'!$A$1:$E$100000,4,FALSE),"")</f>
        <v>CS Project</v>
      </c>
      <c r="G14" t="str">
        <f>IFERROR(VLOOKUP('CLZ TT'!A14,'CLZ WI'!$A$1:$K$100000,5,FALSE),"")</f>
        <v>P-090318</v>
      </c>
      <c r="H14" t="str">
        <f>IFERROR(VLOOKUP(G14,'CLZ WI'!$A$1:$K$100000,6,FALSE),"")</f>
        <v>Fixed Hours</v>
      </c>
      <c r="I14" t="str">
        <f>IFERROR(VLOOKUP(G14,'CLZ WI'!$A$1:$K$100000,7,FALSE),"")</f>
        <v>USA</v>
      </c>
      <c r="J14" t="str">
        <f>T('CLZ TT'!I14)</f>
        <v/>
      </c>
      <c r="K14" t="str">
        <f>IF(IFERROR(VLOOKUP('CLZ TT'!A14,'CLZ WI'!$A$1:$L$100000,12,FALSE),"")=TRUE, "Billable", IF(IFERROR(VLOOKUP('CLZ TT'!A14,'CLZ WI'!$A$1:$L$100000,12,FALSE),"")=FALSE, "Non-Billable", ""))</f>
        <v>Billable</v>
      </c>
      <c r="L14" s="19">
        <f>IF('CLZ TT'!G14="","",'CLZ TT'!G14)</f>
        <v>40973</v>
      </c>
      <c r="M14" t="str">
        <f>IFERROR(VLOOKUP(G14,'CLZ Pr'!$A$1:$X$100000,12,FALSE)*C14,"")</f>
        <v/>
      </c>
      <c r="N14" s="4" t="str">
        <f>IFERROR(VLOOKUP(G14,'CLZ Pr'!$A$1:$X$100000,24,FALSE), "")</f>
        <v/>
      </c>
      <c r="O14" t="str">
        <f>IFERROR(VLOOKUP(G14,'CLZ Pr'!$A$1:$X$100000,21,FALSE), "")</f>
        <v/>
      </c>
    </row>
    <row r="15" spans="1:15">
      <c r="A15" t="str">
        <f>T('CLZ TT'!A15)</f>
        <v>T-294653</v>
      </c>
      <c r="B15" s="9" t="str">
        <f>T('CLZ TT'!D15)</f>
        <v>Tal Noga</v>
      </c>
      <c r="C15" s="10">
        <f>IF(LEN(A15) &gt; 0, 'CLZ TT'!E15, "")</f>
        <v>2</v>
      </c>
      <c r="D15" s="7" t="str">
        <f>T('CLZ TT'!F15)</f>
        <v>Hours</v>
      </c>
      <c r="E15" s="7" t="str">
        <f>IFERROR(VLOOKUP('CLZ TT'!A15,'CLZ WI'!$A$1:$E$100000,3,FALSE),"")</f>
        <v>Qoveo - 8h 1000$</v>
      </c>
      <c r="F15" t="str">
        <f>IFERROR(VLOOKUP('CLZ TT'!A15,'CLZ WI'!$A$1:$E$100000,4,FALSE),"")</f>
        <v>CS Project</v>
      </c>
      <c r="G15" t="str">
        <f>IFERROR(VLOOKUP('CLZ TT'!A15,'CLZ WI'!$A$1:$K$100000,5,FALSE),"")</f>
        <v>P-114863</v>
      </c>
      <c r="H15" t="str">
        <f>IFERROR(VLOOKUP(G15,'CLZ WI'!$A$1:$K$100000,6,FALSE),"")</f>
        <v>Fixed Hours</v>
      </c>
      <c r="I15" t="str">
        <f>IFERROR(VLOOKUP(G15,'CLZ WI'!$A$1:$K$100000,7,FALSE),"")</f>
        <v>EMEA</v>
      </c>
      <c r="J15" t="str">
        <f>T('CLZ TT'!I15)</f>
        <v>Training</v>
      </c>
      <c r="K15" t="str">
        <f>IF(IFERROR(VLOOKUP('CLZ TT'!A15,'CLZ WI'!$A$1:$L$100000,12,FALSE),"")=TRUE, "Billable", IF(IFERROR(VLOOKUP('CLZ TT'!A15,'CLZ WI'!$A$1:$L$100000,12,FALSE),"")=FALSE, "Non-Billable", ""))</f>
        <v>Billable</v>
      </c>
      <c r="L15" s="19">
        <f>IF('CLZ TT'!G15="","",'CLZ TT'!G15)</f>
        <v>40974</v>
      </c>
      <c r="M15" t="str">
        <f>IFERROR(VLOOKUP(G15,'CLZ Pr'!$A$1:$X$100000,12,FALSE)*C15,"")</f>
        <v/>
      </c>
      <c r="N15" s="4" t="str">
        <f>IFERROR(VLOOKUP(G15,'CLZ Pr'!$A$1:$X$100000,24,FALSE), "")</f>
        <v/>
      </c>
      <c r="O15" t="str">
        <f>IFERROR(VLOOKUP(G15,'CLZ Pr'!$A$1:$X$100000,21,FALSE), "")</f>
        <v/>
      </c>
    </row>
    <row r="16" spans="1:15">
      <c r="A16" t="str">
        <f>T('CLZ TT'!A16)</f>
        <v>T-207956</v>
      </c>
      <c r="B16" s="9" t="str">
        <f>T('CLZ TT'!D16)</f>
        <v>Roni Feldsher</v>
      </c>
      <c r="C16" s="10">
        <f>IF(LEN(A16) &gt; 0, 'CLZ TT'!E16, "")</f>
        <v>1</v>
      </c>
      <c r="D16" s="7" t="str">
        <f>T('CLZ TT'!F16)</f>
        <v>Hours</v>
      </c>
      <c r="E16" s="7" t="str">
        <f>IFERROR(VLOOKUP('CLZ TT'!A16,'CLZ WI'!$A$1:$E$100000,3,FALSE),"")</f>
        <v>Indiana -Department of Child Services - 6h PS</v>
      </c>
      <c r="F16" t="str">
        <f>IFERROR(VLOOKUP('CLZ TT'!A16,'CLZ WI'!$A$1:$E$100000,4,FALSE),"")</f>
        <v>CS Project</v>
      </c>
      <c r="G16" t="str">
        <f>IFERROR(VLOOKUP('CLZ TT'!A16,'CLZ WI'!$A$1:$K$100000,5,FALSE),"")</f>
        <v>P-70810</v>
      </c>
      <c r="H16" t="str">
        <f>IFERROR(VLOOKUP(G16,'CLZ WI'!$A$1:$K$100000,6,FALSE),"")</f>
        <v>Fixed Hours</v>
      </c>
      <c r="I16" t="str">
        <f>IFERROR(VLOOKUP(G16,'CLZ WI'!$A$1:$K$100000,7,FALSE),"")</f>
        <v>USA</v>
      </c>
      <c r="J16" t="str">
        <f>T('CLZ TT'!I16)</f>
        <v/>
      </c>
      <c r="K16" t="str">
        <f>IF(IFERROR(VLOOKUP('CLZ TT'!A16,'CLZ WI'!$A$1:$L$100000,12,FALSE),"")=TRUE, "Billable", IF(IFERROR(VLOOKUP('CLZ TT'!A16,'CLZ WI'!$A$1:$L$100000,12,FALSE),"")=FALSE, "Non-Billable", ""))</f>
        <v>Billable</v>
      </c>
      <c r="L16" s="19">
        <f>IF('CLZ TT'!G16="","",'CLZ TT'!G16)</f>
        <v>40974</v>
      </c>
      <c r="M16" t="str">
        <f>IFERROR(VLOOKUP(G16,'CLZ Pr'!$A$1:$X$100000,12,FALSE)*C16,"")</f>
        <v/>
      </c>
      <c r="N16" s="4" t="str">
        <f>IFERROR(VLOOKUP(G16,'CLZ Pr'!$A$1:$X$100000,24,FALSE), "")</f>
        <v/>
      </c>
      <c r="O16" t="str">
        <f>IFERROR(VLOOKUP(G16,'CLZ Pr'!$A$1:$X$100000,21,FALSE), "")</f>
        <v/>
      </c>
    </row>
    <row r="17" spans="1:15">
      <c r="A17" t="str">
        <f>T('CLZ TT'!A17)</f>
        <v>M-189878</v>
      </c>
      <c r="B17" s="9" t="str">
        <f>T('CLZ TT'!D17)</f>
        <v>Alex Gorman</v>
      </c>
      <c r="C17" s="10">
        <f>IF(LEN(A17) &gt; 0, 'CLZ TT'!E17, "")</f>
        <v>1</v>
      </c>
      <c r="D17" s="7" t="str">
        <f>T('CLZ TT'!F17)</f>
        <v>Hours</v>
      </c>
      <c r="E17" s="7" t="str">
        <f>IFERROR(VLOOKUP('CLZ TT'!A17,'CLZ WI'!$A$1:$E$100000,3,FALSE),"")</f>
        <v>Solazyme, Inc.Tier3</v>
      </c>
      <c r="F17" t="str">
        <f>IFERROR(VLOOKUP('CLZ TT'!A17,'CLZ WI'!$A$1:$E$100000,4,FALSE),"")</f>
        <v>CS Quick Start</v>
      </c>
      <c r="G17" t="str">
        <f>IFERROR(VLOOKUP('CLZ TT'!A17,'CLZ WI'!$A$1:$K$100000,5,FALSE),"")</f>
        <v>P-150713</v>
      </c>
      <c r="H17" t="str">
        <f>IFERROR(VLOOKUP(G17,'CLZ WI'!$A$1:$K$100000,6,FALSE),"")</f>
        <v>Package Small</v>
      </c>
      <c r="I17" t="str">
        <f>IFERROR(VLOOKUP(G17,'CLZ WI'!$A$1:$K$100000,7,FALSE),"")</f>
        <v>USA</v>
      </c>
      <c r="J17" t="str">
        <f>T('CLZ TT'!I17)</f>
        <v>Kick-off</v>
      </c>
      <c r="K17" t="str">
        <f>IF(IFERROR(VLOOKUP('CLZ TT'!A17,'CLZ WI'!$A$1:$L$100000,12,FALSE),"")=TRUE, "Billable", IF(IFERROR(VLOOKUP('CLZ TT'!A17,'CLZ WI'!$A$1:$L$100000,12,FALSE),"")=FALSE, "Non-Billable", ""))</f>
        <v>Billable</v>
      </c>
      <c r="L17" s="19">
        <f>IF('CLZ TT'!G17="","",'CLZ TT'!G17)</f>
        <v>40974</v>
      </c>
      <c r="M17">
        <f>IFERROR(VLOOKUP(G17,'CLZ Pr'!$A$1:$X$100000,12,FALSE)*C17,"")</f>
        <v>160</v>
      </c>
      <c r="N17" s="4">
        <f>IFERROR(VLOOKUP(G17,'CLZ Pr'!$A$1:$X$100000,24,FALSE), "")</f>
        <v>0</v>
      </c>
      <c r="O17">
        <f>IFERROR(VLOOKUP(G17,'CLZ Pr'!$A$1:$X$100000,21,FALSE), "")</f>
        <v>4</v>
      </c>
    </row>
    <row r="18" spans="1:15">
      <c r="A18" t="str">
        <f>T('CLZ TT'!A18)</f>
        <v>T-78151</v>
      </c>
      <c r="B18" s="9" t="str">
        <f>T('CLZ TT'!D18)</f>
        <v>Rami Cohen</v>
      </c>
      <c r="C18" s="10">
        <f>IF(LEN(A18) &gt; 0, 'CLZ TT'!E18, "")</f>
        <v>1</v>
      </c>
      <c r="D18" s="7" t="str">
        <f>T('CLZ TT'!F18)</f>
        <v>Hours</v>
      </c>
      <c r="E18" s="7" t="str">
        <f>IFERROR(VLOOKUP('CLZ TT'!A18,'CLZ WI'!$A$1:$E$100000,3,FALSE),"")</f>
        <v>Orbit.uk</v>
      </c>
      <c r="F18" t="str">
        <f>IFERROR(VLOOKUP('CLZ TT'!A18,'CLZ WI'!$A$1:$E$100000,4,FALSE),"")</f>
        <v>CS Project</v>
      </c>
      <c r="G18" t="str">
        <f>IFERROR(VLOOKUP('CLZ TT'!A18,'CLZ WI'!$A$1:$K$100000,5,FALSE),"")</f>
        <v>P-25770</v>
      </c>
      <c r="H18" t="str">
        <f>IFERROR(VLOOKUP(G18,'CLZ WI'!$A$1:$K$100000,6,FALSE),"")</f>
        <v>Fixed Hours</v>
      </c>
      <c r="I18" t="str">
        <f>IFERROR(VLOOKUP(G18,'CLZ WI'!$A$1:$K$100000,7,FALSE),"")</f>
        <v>EMEA</v>
      </c>
      <c r="J18" t="str">
        <f>T('CLZ TT'!I18)</f>
        <v/>
      </c>
      <c r="K18" t="str">
        <f>IF(IFERROR(VLOOKUP('CLZ TT'!A18,'CLZ WI'!$A$1:$L$100000,12,FALSE),"")=TRUE, "Billable", IF(IFERROR(VLOOKUP('CLZ TT'!A18,'CLZ WI'!$A$1:$L$100000,12,FALSE),"")=FALSE, "Non-Billable", ""))</f>
        <v>Billable</v>
      </c>
      <c r="L18" s="19">
        <f>IF('CLZ TT'!G18="","",'CLZ TT'!G18)</f>
        <v>40975</v>
      </c>
      <c r="M18" t="str">
        <f>IFERROR(VLOOKUP(G18,'CLZ Pr'!$A$1:$X$100000,12,FALSE)*C18,"")</f>
        <v/>
      </c>
      <c r="N18" s="4" t="str">
        <f>IFERROR(VLOOKUP(G18,'CLZ Pr'!$A$1:$X$100000,24,FALSE), "")</f>
        <v/>
      </c>
      <c r="O18" t="str">
        <f>IFERROR(VLOOKUP(G18,'CLZ Pr'!$A$1:$X$100000,21,FALSE), "")</f>
        <v/>
      </c>
    </row>
    <row r="19" spans="1:15">
      <c r="A19" t="str">
        <f>T('CLZ TT'!A19)</f>
        <v>P-154073</v>
      </c>
      <c r="B19" s="9" t="str">
        <f>T('CLZ TT'!D19)</f>
        <v>Alex Gorman</v>
      </c>
      <c r="C19" s="10">
        <f>IF(LEN(A19) &gt; 0, 'CLZ TT'!E19, "")</f>
        <v>1.5</v>
      </c>
      <c r="D19" s="7" t="str">
        <f>T('CLZ TT'!F19)</f>
        <v>Hours</v>
      </c>
      <c r="E19" s="7" t="str">
        <f>IFERROR(VLOOKUP('CLZ TT'!A19,'CLZ WI'!$A$1:$E$100000,3,FALSE),"")</f>
        <v>Pristine Sun LLC Fixed 1 Hour Excel Report</v>
      </c>
      <c r="F19" t="str">
        <f>IFERROR(VLOOKUP('CLZ TT'!A19,'CLZ WI'!$A$1:$E$100000,4,FALSE),"")</f>
        <v>CS Project</v>
      </c>
      <c r="G19" t="str">
        <f>IFERROR(VLOOKUP('CLZ TT'!A19,'CLZ WI'!$A$1:$K$100000,5,FALSE),"")</f>
        <v>P-154073</v>
      </c>
      <c r="H19" t="str">
        <f>IFERROR(VLOOKUP(G19,'CLZ WI'!$A$1:$K$100000,6,FALSE),"")</f>
        <v>Fixed Hours</v>
      </c>
      <c r="I19" t="str">
        <f>IFERROR(VLOOKUP(G19,'CLZ WI'!$A$1:$K$100000,7,FALSE),"")</f>
        <v>USA</v>
      </c>
      <c r="J19" t="str">
        <f>T('CLZ TT'!I19)</f>
        <v/>
      </c>
      <c r="K19" t="str">
        <f>IF(IFERROR(VLOOKUP('CLZ TT'!A19,'CLZ WI'!$A$1:$L$100000,12,FALSE),"")=TRUE, "Billable", IF(IFERROR(VLOOKUP('CLZ TT'!A19,'CLZ WI'!$A$1:$L$100000,12,FALSE),"")=FALSE, "Non-Billable", ""))</f>
        <v>Billable</v>
      </c>
      <c r="L19" s="19">
        <f>IF('CLZ TT'!G19="","",'CLZ TT'!G19)</f>
        <v>40975</v>
      </c>
      <c r="M19">
        <f>IFERROR(VLOOKUP(G19,'CLZ Pr'!$A$1:$X$100000,12,FALSE)*C19,"")</f>
        <v>166.995</v>
      </c>
      <c r="N19" s="4">
        <f>IFERROR(VLOOKUP(G19,'CLZ Pr'!$A$1:$X$100000,24,FALSE), "")</f>
        <v>0</v>
      </c>
      <c r="O19">
        <f>IFERROR(VLOOKUP(G19,'CLZ Pr'!$A$1:$X$100000,21,FALSE), "")</f>
        <v>0</v>
      </c>
    </row>
    <row r="20" spans="1:15">
      <c r="A20" t="str">
        <f>T('CLZ TT'!A20)</f>
        <v>P-216084</v>
      </c>
      <c r="B20" s="9" t="str">
        <f>T('CLZ TT'!D20)</f>
        <v>Patrick Smith</v>
      </c>
      <c r="C20" s="10">
        <f>IF(LEN(A20) &gt; 0, 'CLZ TT'!E20, "")</f>
        <v>1</v>
      </c>
      <c r="D20" s="7" t="str">
        <f>T('CLZ TT'!F20)</f>
        <v>Hours</v>
      </c>
      <c r="E20" s="7" t="str">
        <f>IFERROR(VLOOKUP('CLZ TT'!A20,'CLZ WI'!$A$1:$E$100000,3,FALSE),"")</f>
        <v>QUALITY HEALTH STRATEGIES - PROJECT MANAGEMENT OFFICE SYSTEM 22 h PS</v>
      </c>
      <c r="F20" t="str">
        <f>IFERROR(VLOOKUP('CLZ TT'!A20,'CLZ WI'!$A$1:$E$100000,4,FALSE),"")</f>
        <v>CS Project</v>
      </c>
      <c r="G20" t="str">
        <f>IFERROR(VLOOKUP('CLZ TT'!A20,'CLZ WI'!$A$1:$K$100000,5,FALSE),"")</f>
        <v>P-216084</v>
      </c>
      <c r="H20" t="str">
        <f>IFERROR(VLOOKUP(G20,'CLZ WI'!$A$1:$K$100000,6,FALSE),"")</f>
        <v>Fixed Hours</v>
      </c>
      <c r="I20" t="str">
        <f>IFERROR(VLOOKUP(G20,'CLZ WI'!$A$1:$K$100000,7,FALSE),"")</f>
        <v>USA</v>
      </c>
      <c r="J20" t="str">
        <f>T('CLZ TT'!I20)</f>
        <v/>
      </c>
      <c r="K20" t="str">
        <f>IF(IFERROR(VLOOKUP('CLZ TT'!A20,'CLZ WI'!$A$1:$L$100000,12,FALSE),"")=TRUE, "Billable", IF(IFERROR(VLOOKUP('CLZ TT'!A20,'CLZ WI'!$A$1:$L$100000,12,FALSE),"")=FALSE, "Non-Billable", ""))</f>
        <v>Billable</v>
      </c>
      <c r="L20" s="19">
        <f>IF('CLZ TT'!G20="","",'CLZ TT'!G20)</f>
        <v>40975</v>
      </c>
      <c r="M20">
        <f>IFERROR(VLOOKUP(G20,'CLZ Pr'!$A$1:$X$100000,12,FALSE)*C20,"")</f>
        <v>222.73</v>
      </c>
      <c r="N20" s="4">
        <f>IFERROR(VLOOKUP(G20,'CLZ Pr'!$A$1:$X$100000,24,FALSE), "")</f>
        <v>0</v>
      </c>
      <c r="O20">
        <f>IFERROR(VLOOKUP(G20,'CLZ Pr'!$A$1:$X$100000,21,FALSE), "")</f>
        <v>14</v>
      </c>
    </row>
    <row r="21" spans="1:15">
      <c r="A21" t="str">
        <f>T('CLZ TT'!A21)</f>
        <v>T-435762</v>
      </c>
      <c r="B21" s="9" t="str">
        <f>T('CLZ TT'!D21)</f>
        <v>Tal Noga</v>
      </c>
      <c r="C21" s="10">
        <f>IF(LEN(A21) &gt; 0, 'CLZ TT'!E21, "")</f>
        <v>0.5</v>
      </c>
      <c r="D21" s="7" t="str">
        <f>T('CLZ TT'!F21)</f>
        <v>Hours</v>
      </c>
      <c r="E21" s="7" t="str">
        <f>IFERROR(VLOOKUP('CLZ TT'!A21,'CLZ WI'!$A$1:$E$100000,3,FALSE),"")</f>
        <v>Sondrel/Tier2/10h</v>
      </c>
      <c r="F21" t="str">
        <f>IFERROR(VLOOKUP('CLZ TT'!A21,'CLZ WI'!$A$1:$E$100000,4,FALSE),"")</f>
        <v>CS Quick Start</v>
      </c>
      <c r="G21" t="str">
        <f>IFERROR(VLOOKUP('CLZ TT'!A21,'CLZ WI'!$A$1:$K$100000,5,FALSE),"")</f>
        <v>P-145889</v>
      </c>
      <c r="H21" t="str">
        <f>IFERROR(VLOOKUP(G21,'CLZ WI'!$A$1:$K$100000,6,FALSE),"")</f>
        <v>Package Medium</v>
      </c>
      <c r="I21" t="str">
        <f>IFERROR(VLOOKUP(G21,'CLZ WI'!$A$1:$K$100000,7,FALSE),"")</f>
        <v>EMEA</v>
      </c>
      <c r="J21" t="str">
        <f>T('CLZ TT'!I21)</f>
        <v>Training</v>
      </c>
      <c r="K21" t="str">
        <f>IF(IFERROR(VLOOKUP('CLZ TT'!A21,'CLZ WI'!$A$1:$L$100000,12,FALSE),"")=TRUE, "Billable", IF(IFERROR(VLOOKUP('CLZ TT'!A21,'CLZ WI'!$A$1:$L$100000,12,FALSE),"")=FALSE, "Non-Billable", ""))</f>
        <v>Billable</v>
      </c>
      <c r="L21" s="19">
        <f>IF('CLZ TT'!G21="","",'CLZ TT'!G21)</f>
        <v>40975</v>
      </c>
      <c r="M21" t="str">
        <f>IFERROR(VLOOKUP(G21,'CLZ Pr'!$A$1:$X$100000,12,FALSE)*C21,"")</f>
        <v/>
      </c>
      <c r="N21" s="4" t="str">
        <f>IFERROR(VLOOKUP(G21,'CLZ Pr'!$A$1:$X$100000,24,FALSE), "")</f>
        <v/>
      </c>
      <c r="O21" t="str">
        <f>IFERROR(VLOOKUP(G21,'CLZ Pr'!$A$1:$X$100000,21,FALSE), "")</f>
        <v/>
      </c>
    </row>
    <row r="22" spans="1:15">
      <c r="A22" t="str">
        <f>T('CLZ TT'!A22)</f>
        <v>T-292050</v>
      </c>
      <c r="B22" s="9" t="str">
        <f>T('CLZ TT'!D22)</f>
        <v>Roni Feldsher</v>
      </c>
      <c r="C22" s="10">
        <f>IF(LEN(A22) &gt; 0, 'CLZ TT'!E22, "")</f>
        <v>2</v>
      </c>
      <c r="D22" s="7" t="str">
        <f>T('CLZ TT'!F22)</f>
        <v>Hours</v>
      </c>
      <c r="E22" s="7" t="str">
        <f>IFERROR(VLOOKUP('CLZ TT'!A22,'CLZ WI'!$A$1:$E$100000,3,FALSE),"")</f>
        <v>ELC Online - - 58 h PS</v>
      </c>
      <c r="F22" t="str">
        <f>IFERROR(VLOOKUP('CLZ TT'!A22,'CLZ WI'!$A$1:$E$100000,4,FALSE),"")</f>
        <v>CS Project</v>
      </c>
      <c r="G22" t="str">
        <f>IFERROR(VLOOKUP('CLZ TT'!A22,'CLZ WI'!$A$1:$K$100000,5,FALSE),"")</f>
        <v>P-113869</v>
      </c>
      <c r="H22" t="str">
        <f>IFERROR(VLOOKUP(G22,'CLZ WI'!$A$1:$K$100000,6,FALSE),"")</f>
        <v>Fixed Hours</v>
      </c>
      <c r="I22" t="str">
        <f>IFERROR(VLOOKUP(G22,'CLZ WI'!$A$1:$K$100000,7,FALSE),"")</f>
        <v>USA</v>
      </c>
      <c r="J22" t="str">
        <f>T('CLZ TT'!I22)</f>
        <v/>
      </c>
      <c r="K22" t="str">
        <f>IF(IFERROR(VLOOKUP('CLZ TT'!A22,'CLZ WI'!$A$1:$L$100000,12,FALSE),"")=TRUE, "Billable", IF(IFERROR(VLOOKUP('CLZ TT'!A22,'CLZ WI'!$A$1:$L$100000,12,FALSE),"")=FALSE, "Non-Billable", ""))</f>
        <v>Billable</v>
      </c>
      <c r="L22" s="19">
        <f>IF('CLZ TT'!G22="","",'CLZ TT'!G22)</f>
        <v>40975</v>
      </c>
      <c r="M22" t="str">
        <f>IFERROR(VLOOKUP(G22,'CLZ Pr'!$A$1:$X$100000,12,FALSE)*C22,"")</f>
        <v/>
      </c>
      <c r="N22" s="4" t="str">
        <f>IFERROR(VLOOKUP(G22,'CLZ Pr'!$A$1:$X$100000,24,FALSE), "")</f>
        <v/>
      </c>
      <c r="O22" t="str">
        <f>IFERROR(VLOOKUP(G22,'CLZ Pr'!$A$1:$X$100000,21,FALSE), "")</f>
        <v/>
      </c>
    </row>
    <row r="23" spans="1:15">
      <c r="A23" t="str">
        <f>T('CLZ TT'!A23)</f>
        <v>P-154073</v>
      </c>
      <c r="B23" s="9" t="str">
        <f>T('CLZ TT'!D23)</f>
        <v>Alex Gorman</v>
      </c>
      <c r="C23" s="10">
        <f>IF(LEN(A23) &gt; 0, 'CLZ TT'!E23, "")</f>
        <v>1.5</v>
      </c>
      <c r="D23" s="7" t="str">
        <f>T('CLZ TT'!F23)</f>
        <v>Hours</v>
      </c>
      <c r="E23" s="7" t="str">
        <f>IFERROR(VLOOKUP('CLZ TT'!A23,'CLZ WI'!$A$1:$E$100000,3,FALSE),"")</f>
        <v>Pristine Sun LLC Fixed 1 Hour Excel Report</v>
      </c>
      <c r="F23" t="str">
        <f>IFERROR(VLOOKUP('CLZ TT'!A23,'CLZ WI'!$A$1:$E$100000,4,FALSE),"")</f>
        <v>CS Project</v>
      </c>
      <c r="G23" t="str">
        <f>IFERROR(VLOOKUP('CLZ TT'!A23,'CLZ WI'!$A$1:$K$100000,5,FALSE),"")</f>
        <v>P-154073</v>
      </c>
      <c r="H23" t="str">
        <f>IFERROR(VLOOKUP(G23,'CLZ WI'!$A$1:$K$100000,6,FALSE),"")</f>
        <v>Fixed Hours</v>
      </c>
      <c r="I23" t="str">
        <f>IFERROR(VLOOKUP(G23,'CLZ WI'!$A$1:$K$100000,7,FALSE),"")</f>
        <v>USA</v>
      </c>
      <c r="J23" t="str">
        <f>T('CLZ TT'!I23)</f>
        <v/>
      </c>
      <c r="K23" t="str">
        <f>IF(IFERROR(VLOOKUP('CLZ TT'!A23,'CLZ WI'!$A$1:$L$100000,12,FALSE),"")=TRUE, "Billable", IF(IFERROR(VLOOKUP('CLZ TT'!A23,'CLZ WI'!$A$1:$L$100000,12,FALSE),"")=FALSE, "Non-Billable", ""))</f>
        <v>Billable</v>
      </c>
      <c r="L23" s="19">
        <f>IF('CLZ TT'!G23="","",'CLZ TT'!G23)</f>
        <v>40976</v>
      </c>
      <c r="M23">
        <f>IFERROR(VLOOKUP(G23,'CLZ Pr'!$A$1:$X$100000,12,FALSE)*C23,"")</f>
        <v>166.995</v>
      </c>
      <c r="N23" s="4">
        <f>IFERROR(VLOOKUP(G23,'CLZ Pr'!$A$1:$X$100000,24,FALSE), "")</f>
        <v>0</v>
      </c>
      <c r="O23">
        <f>IFERROR(VLOOKUP(G23,'CLZ Pr'!$A$1:$X$100000,21,FALSE), "")</f>
        <v>0</v>
      </c>
    </row>
    <row r="24" spans="1:15">
      <c r="A24" t="str">
        <f>T('CLZ TT'!A24)</f>
        <v>P-150697</v>
      </c>
      <c r="B24" s="9" t="str">
        <f>T('CLZ TT'!D24)</f>
        <v>Alex Gorman</v>
      </c>
      <c r="C24" s="10">
        <f>IF(LEN(A24) &gt; 0, 'CLZ TT'!E24, "")</f>
        <v>1</v>
      </c>
      <c r="D24" s="7" t="str">
        <f>T('CLZ TT'!F24)</f>
        <v>Hours</v>
      </c>
      <c r="E24" s="7" t="str">
        <f>IFERROR(VLOOKUP('CLZ TT'!A24,'CLZ WI'!$A$1:$E$100000,3,FALSE),"")</f>
        <v>Crow Wing County Fixed 3 Hours</v>
      </c>
      <c r="F24" t="str">
        <f>IFERROR(VLOOKUP('CLZ TT'!A24,'CLZ WI'!$A$1:$E$100000,4,FALSE),"")</f>
        <v>CS Project</v>
      </c>
      <c r="G24" t="str">
        <f>IFERROR(VLOOKUP('CLZ TT'!A24,'CLZ WI'!$A$1:$K$100000,5,FALSE),"")</f>
        <v>P-150697</v>
      </c>
      <c r="H24" t="str">
        <f>IFERROR(VLOOKUP(G24,'CLZ WI'!$A$1:$K$100000,6,FALSE),"")</f>
        <v>Fixed Hours</v>
      </c>
      <c r="I24" t="str">
        <f>IFERROR(VLOOKUP(G24,'CLZ WI'!$A$1:$K$100000,7,FALSE),"")</f>
        <v>USA</v>
      </c>
      <c r="J24" t="str">
        <f>T('CLZ TT'!I24)</f>
        <v/>
      </c>
      <c r="K24" t="str">
        <f>IF(IFERROR(VLOOKUP('CLZ TT'!A24,'CLZ WI'!$A$1:$L$100000,12,FALSE),"")=TRUE, "Billable", IF(IFERROR(VLOOKUP('CLZ TT'!A24,'CLZ WI'!$A$1:$L$100000,12,FALSE),"")=FALSE, "Non-Billable", ""))</f>
        <v>Billable</v>
      </c>
      <c r="L24" s="19">
        <f>IF('CLZ TT'!G24="","",'CLZ TT'!G24)</f>
        <v>40976</v>
      </c>
      <c r="M24" t="str">
        <f>IFERROR(VLOOKUP(G24,'CLZ Pr'!$A$1:$X$100000,12,FALSE)*C24,"")</f>
        <v/>
      </c>
      <c r="N24" s="4" t="str">
        <f>IFERROR(VLOOKUP(G24,'CLZ Pr'!$A$1:$X$100000,24,FALSE), "")</f>
        <v/>
      </c>
      <c r="O24" t="str">
        <f>IFERROR(VLOOKUP(G24,'CLZ Pr'!$A$1:$X$100000,21,FALSE), "")</f>
        <v/>
      </c>
    </row>
    <row r="25" spans="1:15">
      <c r="A25" t="str">
        <f>T('CLZ TT'!A25)</f>
        <v>P-201489</v>
      </c>
      <c r="B25" s="9" t="str">
        <f>T('CLZ TT'!D25)</f>
        <v>Patrick Smith</v>
      </c>
      <c r="C25" s="10">
        <f>IF(LEN(A25) &gt; 0, 'CLZ TT'!E25, "")</f>
        <v>1</v>
      </c>
      <c r="D25" s="7" t="str">
        <f>T('CLZ TT'!F25)</f>
        <v>Hours</v>
      </c>
      <c r="E25" s="7" t="str">
        <f>IFERROR(VLOOKUP('CLZ TT'!A25,'CLZ WI'!$A$1:$E$100000,3,FALSE),"")</f>
        <v>Pristine Sun LLC 3 h PS</v>
      </c>
      <c r="F25" t="str">
        <f>IFERROR(VLOOKUP('CLZ TT'!A25,'CLZ WI'!$A$1:$E$100000,4,FALSE),"")</f>
        <v>CS Project</v>
      </c>
      <c r="G25" t="str">
        <f>IFERROR(VLOOKUP('CLZ TT'!A25,'CLZ WI'!$A$1:$K$100000,5,FALSE),"")</f>
        <v>P-201489</v>
      </c>
      <c r="H25" t="str">
        <f>IFERROR(VLOOKUP(G25,'CLZ WI'!$A$1:$K$100000,6,FALSE),"")</f>
        <v>Fixed Hours</v>
      </c>
      <c r="I25" t="str">
        <f>IFERROR(VLOOKUP(G25,'CLZ WI'!$A$1:$K$100000,7,FALSE),"")</f>
        <v>USA</v>
      </c>
      <c r="J25" t="str">
        <f>T('CLZ TT'!I25)</f>
        <v/>
      </c>
      <c r="K25" t="str">
        <f>IF(IFERROR(VLOOKUP('CLZ TT'!A25,'CLZ WI'!$A$1:$L$100000,12,FALSE),"")=TRUE, "Billable", IF(IFERROR(VLOOKUP('CLZ TT'!A25,'CLZ WI'!$A$1:$L$100000,12,FALSE),"")=FALSE, "Non-Billable", ""))</f>
        <v>Billable</v>
      </c>
      <c r="L25" s="19">
        <f>IF('CLZ TT'!G25="","",'CLZ TT'!G25)</f>
        <v>40976</v>
      </c>
      <c r="M25">
        <f>IFERROR(VLOOKUP(G25,'CLZ Pr'!$A$1:$X$100000,12,FALSE)*C25,"")</f>
        <v>166.67</v>
      </c>
      <c r="N25" s="4">
        <f>IFERROR(VLOOKUP(G25,'CLZ Pr'!$A$1:$X$100000,24,FALSE), "")</f>
        <v>0</v>
      </c>
      <c r="O25">
        <f>IFERROR(VLOOKUP(G25,'CLZ Pr'!$A$1:$X$100000,21,FALSE), "")</f>
        <v>0</v>
      </c>
    </row>
    <row r="26" spans="1:15">
      <c r="A26" t="str">
        <f>T('CLZ TT'!A26)</f>
        <v>P-183269</v>
      </c>
      <c r="B26" s="9" t="str">
        <f>T('CLZ TT'!D26)</f>
        <v>Patrick Smith</v>
      </c>
      <c r="C26" s="10">
        <f>IF(LEN(A26) &gt; 0, 'CLZ TT'!E26, "")</f>
        <v>1</v>
      </c>
      <c r="D26" s="7" t="str">
        <f>T('CLZ TT'!F26)</f>
        <v>Hours</v>
      </c>
      <c r="E26" s="7" t="str">
        <f>IFERROR(VLOOKUP('CLZ TT'!A26,'CLZ WI'!$A$1:$E$100000,3,FALSE),"")</f>
        <v>Molecular Imaging, Inc 3 h PS</v>
      </c>
      <c r="F26" t="str">
        <f>IFERROR(VLOOKUP('CLZ TT'!A26,'CLZ WI'!$A$1:$E$100000,4,FALSE),"")</f>
        <v>CS Project</v>
      </c>
      <c r="G26" t="str">
        <f>IFERROR(VLOOKUP('CLZ TT'!A26,'CLZ WI'!$A$1:$K$100000,5,FALSE),"")</f>
        <v>P-183269</v>
      </c>
      <c r="H26" t="str">
        <f>IFERROR(VLOOKUP(G26,'CLZ WI'!$A$1:$K$100000,6,FALSE),"")</f>
        <v>Fixed Hours</v>
      </c>
      <c r="I26" t="str">
        <f>IFERROR(VLOOKUP(G26,'CLZ WI'!$A$1:$K$100000,7,FALSE),"")</f>
        <v>USA</v>
      </c>
      <c r="J26" t="str">
        <f>T('CLZ TT'!I26)</f>
        <v/>
      </c>
      <c r="K26" t="str">
        <f>IF(IFERROR(VLOOKUP('CLZ TT'!A26,'CLZ WI'!$A$1:$L$100000,12,FALSE),"")=TRUE, "Billable", IF(IFERROR(VLOOKUP('CLZ TT'!A26,'CLZ WI'!$A$1:$L$100000,12,FALSE),"")=FALSE, "Non-Billable", ""))</f>
        <v>Billable</v>
      </c>
      <c r="L26" s="19">
        <f>IF('CLZ TT'!G26="","",'CLZ TT'!G26)</f>
        <v>40976</v>
      </c>
      <c r="M26">
        <f>IFERROR(VLOOKUP(G26,'CLZ Pr'!$A$1:$X$100000,12,FALSE)*C26,"")</f>
        <v>166.67</v>
      </c>
      <c r="N26" s="4">
        <f>IFERROR(VLOOKUP(G26,'CLZ Pr'!$A$1:$X$100000,24,FALSE), "")</f>
        <v>0</v>
      </c>
      <c r="O26">
        <f>IFERROR(VLOOKUP(G26,'CLZ Pr'!$A$1:$X$100000,21,FALSE), "")</f>
        <v>1</v>
      </c>
    </row>
    <row r="27" spans="1:15">
      <c r="A27" t="str">
        <f>T('CLZ TT'!A27)</f>
        <v>T-78151</v>
      </c>
      <c r="B27" s="9" t="str">
        <f>T('CLZ TT'!D27)</f>
        <v>Rami Cohen</v>
      </c>
      <c r="C27" s="10">
        <f>IF(LEN(A27) &gt; 0, 'CLZ TT'!E27, "")</f>
        <v>1</v>
      </c>
      <c r="D27" s="7" t="str">
        <f>T('CLZ TT'!F27)</f>
        <v>Hours</v>
      </c>
      <c r="E27" s="7" t="str">
        <f>IFERROR(VLOOKUP('CLZ TT'!A27,'CLZ WI'!$A$1:$E$100000,3,FALSE),"")</f>
        <v>Orbit.uk</v>
      </c>
      <c r="F27" t="str">
        <f>IFERROR(VLOOKUP('CLZ TT'!A27,'CLZ WI'!$A$1:$E$100000,4,FALSE),"")</f>
        <v>CS Project</v>
      </c>
      <c r="G27" t="str">
        <f>IFERROR(VLOOKUP('CLZ TT'!A27,'CLZ WI'!$A$1:$K$100000,5,FALSE),"")</f>
        <v>P-25770</v>
      </c>
      <c r="H27" t="str">
        <f>IFERROR(VLOOKUP(G27,'CLZ WI'!$A$1:$K$100000,6,FALSE),"")</f>
        <v>Fixed Hours</v>
      </c>
      <c r="I27" t="str">
        <f>IFERROR(VLOOKUP(G27,'CLZ WI'!$A$1:$K$100000,7,FALSE),"")</f>
        <v>EMEA</v>
      </c>
      <c r="J27" t="str">
        <f>T('CLZ TT'!I27)</f>
        <v/>
      </c>
      <c r="K27" t="str">
        <f>IF(IFERROR(VLOOKUP('CLZ TT'!A27,'CLZ WI'!$A$1:$L$100000,12,FALSE),"")=TRUE, "Billable", IF(IFERROR(VLOOKUP('CLZ TT'!A27,'CLZ WI'!$A$1:$L$100000,12,FALSE),"")=FALSE, "Non-Billable", ""))</f>
        <v>Billable</v>
      </c>
      <c r="L27" s="19">
        <f>IF('CLZ TT'!G27="","",'CLZ TT'!G27)</f>
        <v>40977</v>
      </c>
      <c r="M27" t="str">
        <f>IFERROR(VLOOKUP(G27,'CLZ Pr'!$A$1:$X$100000,12,FALSE)*C27,"")</f>
        <v/>
      </c>
      <c r="N27" s="4" t="str">
        <f>IFERROR(VLOOKUP(G27,'CLZ Pr'!$A$1:$X$100000,24,FALSE), "")</f>
        <v/>
      </c>
      <c r="O27" t="str">
        <f>IFERROR(VLOOKUP(G27,'CLZ Pr'!$A$1:$X$100000,21,FALSE), "")</f>
        <v/>
      </c>
    </row>
    <row r="28" spans="1:15">
      <c r="A28" t="str">
        <f>T('CLZ TT'!A28)</f>
        <v>T-435762</v>
      </c>
      <c r="B28" s="9" t="str">
        <f>T('CLZ TT'!D28)</f>
        <v>Tal Noga</v>
      </c>
      <c r="C28" s="10">
        <f>IF(LEN(A28) &gt; 0, 'CLZ TT'!E28, "")</f>
        <v>1.5</v>
      </c>
      <c r="D28" s="7" t="str">
        <f>T('CLZ TT'!F28)</f>
        <v>Hours</v>
      </c>
      <c r="E28" s="7" t="str">
        <f>IFERROR(VLOOKUP('CLZ TT'!A28,'CLZ WI'!$A$1:$E$100000,3,FALSE),"")</f>
        <v>Sondrel/Tier2/10h</v>
      </c>
      <c r="F28" t="str">
        <f>IFERROR(VLOOKUP('CLZ TT'!A28,'CLZ WI'!$A$1:$E$100000,4,FALSE),"")</f>
        <v>CS Quick Start</v>
      </c>
      <c r="G28" t="str">
        <f>IFERROR(VLOOKUP('CLZ TT'!A28,'CLZ WI'!$A$1:$K$100000,5,FALSE),"")</f>
        <v>P-145889</v>
      </c>
      <c r="H28" t="str">
        <f>IFERROR(VLOOKUP(G28,'CLZ WI'!$A$1:$K$100000,6,FALSE),"")</f>
        <v>Package Medium</v>
      </c>
      <c r="I28" t="str">
        <f>IFERROR(VLOOKUP(G28,'CLZ WI'!$A$1:$K$100000,7,FALSE),"")</f>
        <v>EMEA</v>
      </c>
      <c r="J28" t="str">
        <f>T('CLZ TT'!I28)</f>
        <v>Training</v>
      </c>
      <c r="K28" t="str">
        <f>IF(IFERROR(VLOOKUP('CLZ TT'!A28,'CLZ WI'!$A$1:$L$100000,12,FALSE),"")=TRUE, "Billable", IF(IFERROR(VLOOKUP('CLZ TT'!A28,'CLZ WI'!$A$1:$L$100000,12,FALSE),"")=FALSE, "Non-Billable", ""))</f>
        <v>Billable</v>
      </c>
      <c r="L28" s="19">
        <f>IF('CLZ TT'!G28="","",'CLZ TT'!G28)</f>
        <v>40977</v>
      </c>
      <c r="M28" t="str">
        <f>IFERROR(VLOOKUP(G28,'CLZ Pr'!$A$1:$X$100000,12,FALSE)*C28,"")</f>
        <v/>
      </c>
      <c r="N28" s="4" t="str">
        <f>IFERROR(VLOOKUP(G28,'CLZ Pr'!$A$1:$X$100000,24,FALSE), "")</f>
        <v/>
      </c>
      <c r="O28" t="str">
        <f>IFERROR(VLOOKUP(G28,'CLZ Pr'!$A$1:$X$100000,21,FALSE), "")</f>
        <v/>
      </c>
    </row>
    <row r="29" spans="1:15">
      <c r="A29" t="str">
        <f>T('CLZ TT'!A29)</f>
        <v>T-292050</v>
      </c>
      <c r="B29" s="9" t="str">
        <f>T('CLZ TT'!D29)</f>
        <v>Roni Feldsher</v>
      </c>
      <c r="C29" s="10">
        <f>IF(LEN(A29) &gt; 0, 'CLZ TT'!E29, "")</f>
        <v>0.5</v>
      </c>
      <c r="D29" s="7" t="str">
        <f>T('CLZ TT'!F29)</f>
        <v>Hours</v>
      </c>
      <c r="E29" s="7" t="str">
        <f>IFERROR(VLOOKUP('CLZ TT'!A29,'CLZ WI'!$A$1:$E$100000,3,FALSE),"")</f>
        <v>ELC Online - - 58 h PS</v>
      </c>
      <c r="F29" t="str">
        <f>IFERROR(VLOOKUP('CLZ TT'!A29,'CLZ WI'!$A$1:$E$100000,4,FALSE),"")</f>
        <v>CS Project</v>
      </c>
      <c r="G29" t="str">
        <f>IFERROR(VLOOKUP('CLZ TT'!A29,'CLZ WI'!$A$1:$K$100000,5,FALSE),"")</f>
        <v>P-113869</v>
      </c>
      <c r="H29" t="str">
        <f>IFERROR(VLOOKUP(G29,'CLZ WI'!$A$1:$K$100000,6,FALSE),"")</f>
        <v>Fixed Hours</v>
      </c>
      <c r="I29" t="str">
        <f>IFERROR(VLOOKUP(G29,'CLZ WI'!$A$1:$K$100000,7,FALSE),"")</f>
        <v>USA</v>
      </c>
      <c r="J29" t="str">
        <f>T('CLZ TT'!I29)</f>
        <v/>
      </c>
      <c r="K29" t="str">
        <f>IF(IFERROR(VLOOKUP('CLZ TT'!A29,'CLZ WI'!$A$1:$L$100000,12,FALSE),"")=TRUE, "Billable", IF(IFERROR(VLOOKUP('CLZ TT'!A29,'CLZ WI'!$A$1:$L$100000,12,FALSE),"")=FALSE, "Non-Billable", ""))</f>
        <v>Billable</v>
      </c>
      <c r="L29" s="19">
        <f>IF('CLZ TT'!G29="","",'CLZ TT'!G29)</f>
        <v>40979</v>
      </c>
      <c r="M29" t="str">
        <f>IFERROR(VLOOKUP(G29,'CLZ Pr'!$A$1:$X$100000,12,FALSE)*C29,"")</f>
        <v/>
      </c>
      <c r="N29" s="4" t="str">
        <f>IFERROR(VLOOKUP(G29,'CLZ Pr'!$A$1:$X$100000,24,FALSE), "")</f>
        <v/>
      </c>
      <c r="O29" t="str">
        <f>IFERROR(VLOOKUP(G29,'CLZ Pr'!$A$1:$X$100000,21,FALSE), "")</f>
        <v/>
      </c>
    </row>
    <row r="30" spans="1:15">
      <c r="A30" t="str">
        <f>T('CLZ TT'!A30)</f>
        <v>T-352770</v>
      </c>
      <c r="B30" s="9" t="str">
        <f>T('CLZ TT'!D30)</f>
        <v>Eran Fishov</v>
      </c>
      <c r="C30" s="10">
        <f>IF(LEN(A30) &gt; 0, 'CLZ TT'!E30, "")</f>
        <v>2</v>
      </c>
      <c r="D30" s="7" t="str">
        <f>T('CLZ TT'!F30)</f>
        <v>Hours</v>
      </c>
      <c r="E30" s="7" t="str">
        <f>IFERROR(VLOOKUP('CLZ TT'!A30,'CLZ WI'!$A$1:$E$100000,3,FALSE),"")</f>
        <v>Kaltura</v>
      </c>
      <c r="F30" t="str">
        <f>IFERROR(VLOOKUP('CLZ TT'!A30,'CLZ WI'!$A$1:$E$100000,4,FALSE),"")</f>
        <v>CS Project</v>
      </c>
      <c r="G30" t="str">
        <f>IFERROR(VLOOKUP('CLZ TT'!A30,'CLZ WI'!$A$1:$K$100000,5,FALSE),"")</f>
        <v>P-142618</v>
      </c>
      <c r="H30" t="str">
        <f>IFERROR(VLOOKUP(G30,'CLZ WI'!$A$1:$K$100000,6,FALSE),"")</f>
        <v>Fixed Hours</v>
      </c>
      <c r="I30" t="str">
        <f>IFERROR(VLOOKUP(G30,'CLZ WI'!$A$1:$K$100000,7,FALSE),"")</f>
        <v>EMEA</v>
      </c>
      <c r="J30" t="str">
        <f>T('CLZ TT'!I30)</f>
        <v/>
      </c>
      <c r="K30" t="str">
        <f>IF(IFERROR(VLOOKUP('CLZ TT'!A30,'CLZ WI'!$A$1:$L$100000,12,FALSE),"")=TRUE, "Billable", IF(IFERROR(VLOOKUP('CLZ TT'!A30,'CLZ WI'!$A$1:$L$100000,12,FALSE),"")=FALSE, "Non-Billable", ""))</f>
        <v>Billable</v>
      </c>
      <c r="L30" s="19">
        <f>IF('CLZ TT'!G30="","",'CLZ TT'!G30)</f>
        <v>40979</v>
      </c>
      <c r="M30" t="str">
        <f>IFERROR(VLOOKUP(G30,'CLZ Pr'!$A$1:$X$100000,12,FALSE)*C30,"")</f>
        <v/>
      </c>
      <c r="N30" s="4" t="str">
        <f>IFERROR(VLOOKUP(G30,'CLZ Pr'!$A$1:$X$100000,24,FALSE), "")</f>
        <v/>
      </c>
      <c r="O30" t="str">
        <f>IFERROR(VLOOKUP(G30,'CLZ Pr'!$A$1:$X$100000,21,FALSE), "")</f>
        <v/>
      </c>
    </row>
    <row r="31" spans="1:15">
      <c r="A31" t="str">
        <f>T('CLZ TT'!A31)</f>
        <v>P-156000</v>
      </c>
      <c r="B31" s="9" t="str">
        <f>T('CLZ TT'!D31)</f>
        <v>Alex Gorman</v>
      </c>
      <c r="C31" s="10">
        <f>IF(LEN(A31) &gt; 0, 'CLZ TT'!E31, "")</f>
        <v>1</v>
      </c>
      <c r="D31" s="7" t="str">
        <f>T('CLZ TT'!F31)</f>
        <v>Hours</v>
      </c>
      <c r="E31" s="7" t="str">
        <f>IFERROR(VLOOKUP('CLZ TT'!A31,'CLZ WI'!$A$1:$E$100000,3,FALSE),"")</f>
        <v>Nexenta Systems - 1 Non-Billable Committed Hour</v>
      </c>
      <c r="F31" t="str">
        <f>IFERROR(VLOOKUP('CLZ TT'!A31,'CLZ WI'!$A$1:$E$100000,4,FALSE),"")</f>
        <v>CS Project</v>
      </c>
      <c r="G31" t="str">
        <f>IFERROR(VLOOKUP('CLZ TT'!A31,'CLZ WI'!$A$1:$K$100000,5,FALSE),"")</f>
        <v>P-156000</v>
      </c>
      <c r="H31" t="str">
        <f>IFERROR(VLOOKUP(G31,'CLZ WI'!$A$1:$K$100000,6,FALSE),"")</f>
        <v>Fixed Hours</v>
      </c>
      <c r="I31" t="str">
        <f>IFERROR(VLOOKUP(G31,'CLZ WI'!$A$1:$K$100000,7,FALSE),"")</f>
        <v>USA</v>
      </c>
      <c r="J31" t="str">
        <f>T('CLZ TT'!I31)</f>
        <v>Training</v>
      </c>
      <c r="K31" t="str">
        <f>IF(IFERROR(VLOOKUP('CLZ TT'!A31,'CLZ WI'!$A$1:$L$100000,12,FALSE),"")=TRUE, "Billable", IF(IFERROR(VLOOKUP('CLZ TT'!A31,'CLZ WI'!$A$1:$L$100000,12,FALSE),"")=FALSE, "Non-Billable", ""))</f>
        <v>Non-Billable</v>
      </c>
      <c r="L31" s="19">
        <f>IF('CLZ TT'!G31="","",'CLZ TT'!G31)</f>
        <v>40980</v>
      </c>
      <c r="M31">
        <f>IFERROR(VLOOKUP(G31,'CLZ Pr'!$A$1:$X$100000,12,FALSE)*C31,"")</f>
        <v>0</v>
      </c>
      <c r="N31" s="4">
        <f>IFERROR(VLOOKUP(G31,'CLZ Pr'!$A$1:$X$100000,24,FALSE), "")</f>
        <v>0</v>
      </c>
      <c r="O31">
        <f>IFERROR(VLOOKUP(G31,'CLZ Pr'!$A$1:$X$100000,21,FALSE), "")</f>
        <v>0</v>
      </c>
    </row>
    <row r="32" spans="1:15">
      <c r="A32" t="str">
        <f>T('CLZ TT'!A32)</f>
        <v>T-340110</v>
      </c>
      <c r="B32" s="9" t="str">
        <f>T('CLZ TT'!D32)</f>
        <v>Eran Fishov</v>
      </c>
      <c r="C32" s="10">
        <f>IF(LEN(A32) &gt; 0, 'CLZ TT'!E32, "")</f>
        <v>1</v>
      </c>
      <c r="D32" s="7" t="str">
        <f>T('CLZ TT'!F32)</f>
        <v>Hours</v>
      </c>
      <c r="E32" s="7" t="str">
        <f>IFERROR(VLOOKUP('CLZ TT'!A32,'CLZ WI'!$A$1:$E$100000,3,FALSE),"")</f>
        <v>Redhotminute</v>
      </c>
      <c r="F32" t="str">
        <f>IFERROR(VLOOKUP('CLZ TT'!A32,'CLZ WI'!$A$1:$E$100000,4,FALSE),"")</f>
        <v>CS Project</v>
      </c>
      <c r="G32" t="str">
        <f>IFERROR(VLOOKUP('CLZ TT'!A32,'CLZ WI'!$A$1:$K$100000,5,FALSE),"")</f>
        <v>P-139094</v>
      </c>
      <c r="H32" t="str">
        <f>IFERROR(VLOOKUP(G32,'CLZ WI'!$A$1:$K$100000,6,FALSE),"")</f>
        <v>Fixed Hours</v>
      </c>
      <c r="I32" t="str">
        <f>IFERROR(VLOOKUP(G32,'CLZ WI'!$A$1:$K$100000,7,FALSE),"")</f>
        <v>EMEA</v>
      </c>
      <c r="J32" t="str">
        <f>T('CLZ TT'!I32)</f>
        <v/>
      </c>
      <c r="K32" t="str">
        <f>IF(IFERROR(VLOOKUP('CLZ TT'!A32,'CLZ WI'!$A$1:$L$100000,12,FALSE),"")=TRUE, "Billable", IF(IFERROR(VLOOKUP('CLZ TT'!A32,'CLZ WI'!$A$1:$L$100000,12,FALSE),"")=FALSE, "Non-Billable", ""))</f>
        <v>Billable</v>
      </c>
      <c r="L32" s="19">
        <f>IF('CLZ TT'!G32="","",'CLZ TT'!G32)</f>
        <v>40980</v>
      </c>
      <c r="M32" t="str">
        <f>IFERROR(VLOOKUP(G32,'CLZ Pr'!$A$1:$X$100000,12,FALSE)*C32,"")</f>
        <v/>
      </c>
      <c r="N32" s="4" t="str">
        <f>IFERROR(VLOOKUP(G32,'CLZ Pr'!$A$1:$X$100000,24,FALSE), "")</f>
        <v/>
      </c>
      <c r="O32" t="str">
        <f>IFERROR(VLOOKUP(G32,'CLZ Pr'!$A$1:$X$100000,21,FALSE), "")</f>
        <v/>
      </c>
    </row>
    <row r="33" spans="1:15">
      <c r="A33" t="str">
        <f>T('CLZ TT'!A33)</f>
        <v>T-365207</v>
      </c>
      <c r="B33" s="9" t="str">
        <f>T('CLZ TT'!D33)</f>
        <v>Rami Cohen</v>
      </c>
      <c r="C33" s="10">
        <f>IF(LEN(A33) &gt; 0, 'CLZ TT'!E33, "")</f>
        <v>8</v>
      </c>
      <c r="D33" s="7" t="str">
        <f>T('CLZ TT'!F33)</f>
        <v>Hours</v>
      </c>
      <c r="E33" s="7" t="str">
        <f>IFERROR(VLOOKUP('CLZ TT'!A33,'CLZ WI'!$A$1:$E$100000,3,FALSE),"")</f>
        <v>Bazaarvoice Unlimited Hours</v>
      </c>
      <c r="F33" t="str">
        <f>IFERROR(VLOOKUP('CLZ TT'!A33,'CLZ WI'!$A$1:$E$100000,4,FALSE),"")</f>
        <v>CS Project</v>
      </c>
      <c r="G33" t="str">
        <f>IFERROR(VLOOKUP('CLZ TT'!A33,'CLZ WI'!$A$1:$K$100000,5,FALSE),"")</f>
        <v>P-149433</v>
      </c>
      <c r="H33" t="str">
        <f>IFERROR(VLOOKUP(G33,'CLZ WI'!$A$1:$K$100000,6,FALSE),"")</f>
        <v>Fixed Hours</v>
      </c>
      <c r="I33" t="str">
        <f>IFERROR(VLOOKUP(G33,'CLZ WI'!$A$1:$K$100000,7,FALSE),"")</f>
        <v>USA</v>
      </c>
      <c r="J33" t="str">
        <f>T('CLZ TT'!I33)</f>
        <v/>
      </c>
      <c r="K33" t="str">
        <f>IF(IFERROR(VLOOKUP('CLZ TT'!A33,'CLZ WI'!$A$1:$L$100000,12,FALSE),"")=TRUE, "Billable", IF(IFERROR(VLOOKUP('CLZ TT'!A33,'CLZ WI'!$A$1:$L$100000,12,FALSE),"")=FALSE, "Non-Billable", ""))</f>
        <v>Non-Billable</v>
      </c>
      <c r="L33" s="19">
        <f>IF('CLZ TT'!G33="","",'CLZ TT'!G33)</f>
        <v>40981</v>
      </c>
      <c r="M33" t="str">
        <f>IFERROR(VLOOKUP(G33,'CLZ Pr'!$A$1:$X$100000,12,FALSE)*C33,"")</f>
        <v/>
      </c>
      <c r="N33" s="4" t="str">
        <f>IFERROR(VLOOKUP(G33,'CLZ Pr'!$A$1:$X$100000,24,FALSE), "")</f>
        <v/>
      </c>
      <c r="O33" t="str">
        <f>IFERROR(VLOOKUP(G33,'CLZ Pr'!$A$1:$X$100000,21,FALSE), "")</f>
        <v/>
      </c>
    </row>
    <row r="34" spans="1:15">
      <c r="A34" t="str">
        <f>T('CLZ TT'!A34)</f>
        <v>M-174397</v>
      </c>
      <c r="B34" s="9" t="str">
        <f>T('CLZ TT'!D34)</f>
        <v>Eran Fishov</v>
      </c>
      <c r="C34" s="10">
        <f>IF(LEN(A34) &gt; 0, 'CLZ TT'!E34, "")</f>
        <v>1</v>
      </c>
      <c r="D34" s="7" t="str">
        <f>T('CLZ TT'!F34)</f>
        <v>Hours</v>
      </c>
      <c r="E34" s="7" t="str">
        <f>IFERROR(VLOOKUP('CLZ TT'!A34,'CLZ WI'!$A$1:$E$100000,3,FALSE),"")</f>
        <v>Afinium Tier 2 QS</v>
      </c>
      <c r="F34" t="str">
        <f>IFERROR(VLOOKUP('CLZ TT'!A34,'CLZ WI'!$A$1:$E$100000,4,FALSE),"")</f>
        <v>CS Quick Start</v>
      </c>
      <c r="G34" t="str">
        <f>IFERROR(VLOOKUP('CLZ TT'!A34,'CLZ WI'!$A$1:$K$100000,5,FALSE),"")</f>
        <v>P-137424</v>
      </c>
      <c r="H34" t="str">
        <f>IFERROR(VLOOKUP(G34,'CLZ WI'!$A$1:$K$100000,6,FALSE),"")</f>
        <v>Package Medium</v>
      </c>
      <c r="I34" t="str">
        <f>IFERROR(VLOOKUP(G34,'CLZ WI'!$A$1:$K$100000,7,FALSE),"")</f>
        <v>EMEA</v>
      </c>
      <c r="J34" t="str">
        <f>T('CLZ TT'!I34)</f>
        <v/>
      </c>
      <c r="K34" t="str">
        <f>IF(IFERROR(VLOOKUP('CLZ TT'!A34,'CLZ WI'!$A$1:$L$100000,12,FALSE),"")=TRUE, "Billable", IF(IFERROR(VLOOKUP('CLZ TT'!A34,'CLZ WI'!$A$1:$L$100000,12,FALSE),"")=FALSE, "Non-Billable", ""))</f>
        <v>Billable</v>
      </c>
      <c r="L34" s="19">
        <f>IF('CLZ TT'!G34="","",'CLZ TT'!G34)</f>
        <v>40982</v>
      </c>
      <c r="M34" t="str">
        <f>IFERROR(VLOOKUP(G34,'CLZ Pr'!$A$1:$X$100000,12,FALSE)*C34,"")</f>
        <v/>
      </c>
      <c r="N34" s="4" t="str">
        <f>IFERROR(VLOOKUP(G34,'CLZ Pr'!$A$1:$X$100000,24,FALSE), "")</f>
        <v/>
      </c>
      <c r="O34" t="str">
        <f>IFERROR(VLOOKUP(G34,'CLZ Pr'!$A$1:$X$100000,21,FALSE), "")</f>
        <v/>
      </c>
    </row>
    <row r="35" spans="1:15">
      <c r="A35" t="str">
        <f>T('CLZ TT'!A35)</f>
        <v>P-157498</v>
      </c>
      <c r="B35" s="9" t="str">
        <f>T('CLZ TT'!D35)</f>
        <v>Alex Gorman</v>
      </c>
      <c r="C35" s="10">
        <f>IF(LEN(A35) &gt; 0, 'CLZ TT'!E35, "")</f>
        <v>0.25</v>
      </c>
      <c r="D35" s="7" t="str">
        <f>T('CLZ TT'!F35)</f>
        <v>Hours</v>
      </c>
      <c r="E35" s="7" t="str">
        <f>IFERROR(VLOOKUP('CLZ TT'!A35,'CLZ WI'!$A$1:$E$100000,3,FALSE),"")</f>
        <v>PlatformOne - 2 Non-Billable Committed Hours</v>
      </c>
      <c r="F35" t="str">
        <f>IFERROR(VLOOKUP('CLZ TT'!A35,'CLZ WI'!$A$1:$E$100000,4,FALSE),"")</f>
        <v>CS Project</v>
      </c>
      <c r="G35" t="str">
        <f>IFERROR(VLOOKUP('CLZ TT'!A35,'CLZ WI'!$A$1:$K$100000,5,FALSE),"")</f>
        <v>P-157498</v>
      </c>
      <c r="H35" t="str">
        <f>IFERROR(VLOOKUP(G35,'CLZ WI'!$A$1:$K$100000,6,FALSE),"")</f>
        <v>Fixed Hours</v>
      </c>
      <c r="I35" t="str">
        <f>IFERROR(VLOOKUP(G35,'CLZ WI'!$A$1:$K$100000,7,FALSE),"")</f>
        <v>USA</v>
      </c>
      <c r="J35" t="str">
        <f>T('CLZ TT'!I35)</f>
        <v/>
      </c>
      <c r="K35" t="str">
        <f>IF(IFERROR(VLOOKUP('CLZ TT'!A35,'CLZ WI'!$A$1:$L$100000,12,FALSE),"")=TRUE, "Billable", IF(IFERROR(VLOOKUP('CLZ TT'!A35,'CLZ WI'!$A$1:$L$100000,12,FALSE),"")=FALSE, "Non-Billable", ""))</f>
        <v>Non-Billable</v>
      </c>
      <c r="L35" s="19">
        <f>IF('CLZ TT'!G35="","",'CLZ TT'!G35)</f>
        <v>40982</v>
      </c>
      <c r="M35">
        <f>IFERROR(VLOOKUP(G35,'CLZ Pr'!$A$1:$X$100000,12,FALSE)*C35,"")</f>
        <v>0</v>
      </c>
      <c r="N35" s="4">
        <f>IFERROR(VLOOKUP(G35,'CLZ Pr'!$A$1:$X$100000,24,FALSE), "")</f>
        <v>0</v>
      </c>
      <c r="O35">
        <f>IFERROR(VLOOKUP(G35,'CLZ Pr'!$A$1:$X$100000,21,FALSE), "")</f>
        <v>0.57999999999999996</v>
      </c>
    </row>
    <row r="36" spans="1:15">
      <c r="A36" t="str">
        <f>T('CLZ TT'!A36)</f>
        <v>T-207956</v>
      </c>
      <c r="B36" s="9" t="str">
        <f>T('CLZ TT'!D36)</f>
        <v>Roni Feldsher</v>
      </c>
      <c r="C36" s="10">
        <f>IF(LEN(A36) &gt; 0, 'CLZ TT'!E36, "")</f>
        <v>1.5</v>
      </c>
      <c r="D36" s="7" t="str">
        <f>T('CLZ TT'!F36)</f>
        <v>Hours</v>
      </c>
      <c r="E36" s="7" t="str">
        <f>IFERROR(VLOOKUP('CLZ TT'!A36,'CLZ WI'!$A$1:$E$100000,3,FALSE),"")</f>
        <v>Indiana -Department of Child Services - 6h PS</v>
      </c>
      <c r="F36" t="str">
        <f>IFERROR(VLOOKUP('CLZ TT'!A36,'CLZ WI'!$A$1:$E$100000,4,FALSE),"")</f>
        <v>CS Project</v>
      </c>
      <c r="G36" t="str">
        <f>IFERROR(VLOOKUP('CLZ TT'!A36,'CLZ WI'!$A$1:$K$100000,5,FALSE),"")</f>
        <v>P-70810</v>
      </c>
      <c r="H36" t="str">
        <f>IFERROR(VLOOKUP(G36,'CLZ WI'!$A$1:$K$100000,6,FALSE),"")</f>
        <v>Fixed Hours</v>
      </c>
      <c r="I36" t="str">
        <f>IFERROR(VLOOKUP(G36,'CLZ WI'!$A$1:$K$100000,7,FALSE),"")</f>
        <v>USA</v>
      </c>
      <c r="J36" t="str">
        <f>T('CLZ TT'!I36)</f>
        <v/>
      </c>
      <c r="K36" t="str">
        <f>IF(IFERROR(VLOOKUP('CLZ TT'!A36,'CLZ WI'!$A$1:$L$100000,12,FALSE),"")=TRUE, "Billable", IF(IFERROR(VLOOKUP('CLZ TT'!A36,'CLZ WI'!$A$1:$L$100000,12,FALSE),"")=FALSE, "Non-Billable", ""))</f>
        <v>Billable</v>
      </c>
      <c r="L36" s="19">
        <f>IF('CLZ TT'!G36="","",'CLZ TT'!G36)</f>
        <v>40982</v>
      </c>
      <c r="M36" t="str">
        <f>IFERROR(VLOOKUP(G36,'CLZ Pr'!$A$1:$X$100000,12,FALSE)*C36,"")</f>
        <v/>
      </c>
      <c r="N36" s="4" t="str">
        <f>IFERROR(VLOOKUP(G36,'CLZ Pr'!$A$1:$X$100000,24,FALSE), "")</f>
        <v/>
      </c>
      <c r="O36" t="str">
        <f>IFERROR(VLOOKUP(G36,'CLZ Pr'!$A$1:$X$100000,21,FALSE), "")</f>
        <v/>
      </c>
    </row>
    <row r="37" spans="1:15">
      <c r="A37" t="str">
        <f>T('CLZ TT'!A37)</f>
        <v>P-183268</v>
      </c>
      <c r="B37" s="9" t="str">
        <f>T('CLZ TT'!D37)</f>
        <v>Patrick Smith</v>
      </c>
      <c r="C37" s="10">
        <f>IF(LEN(A37) &gt; 0, 'CLZ TT'!E37, "")</f>
        <v>0.75</v>
      </c>
      <c r="D37" s="7" t="str">
        <f>T('CLZ TT'!F37)</f>
        <v>Hours</v>
      </c>
      <c r="E37" s="7" t="str">
        <f>IFERROR(VLOOKUP('CLZ TT'!A37,'CLZ WI'!$A$1:$E$100000,3,FALSE),"")</f>
        <v>Wind River 5 h PS</v>
      </c>
      <c r="F37" t="str">
        <f>IFERROR(VLOOKUP('CLZ TT'!A37,'CLZ WI'!$A$1:$E$100000,4,FALSE),"")</f>
        <v>CS Project</v>
      </c>
      <c r="G37" t="str">
        <f>IFERROR(VLOOKUP('CLZ TT'!A37,'CLZ WI'!$A$1:$K$100000,5,FALSE),"")</f>
        <v>P-183268</v>
      </c>
      <c r="H37" t="str">
        <f>IFERROR(VLOOKUP(G37,'CLZ WI'!$A$1:$K$100000,6,FALSE),"")</f>
        <v>Fixed Hours</v>
      </c>
      <c r="I37" t="str">
        <f>IFERROR(VLOOKUP(G37,'CLZ WI'!$A$1:$K$100000,7,FALSE),"")</f>
        <v>USA</v>
      </c>
      <c r="J37" t="str">
        <f>T('CLZ TT'!I37)</f>
        <v/>
      </c>
      <c r="K37" t="str">
        <f>IF(IFERROR(VLOOKUP('CLZ TT'!A37,'CLZ WI'!$A$1:$L$100000,12,FALSE),"")=TRUE, "Billable", IF(IFERROR(VLOOKUP('CLZ TT'!A37,'CLZ WI'!$A$1:$L$100000,12,FALSE),"")=FALSE, "Non-Billable", ""))</f>
        <v>Billable</v>
      </c>
      <c r="L37" s="19">
        <f>IF('CLZ TT'!G37="","",'CLZ TT'!G37)</f>
        <v>40982</v>
      </c>
      <c r="M37">
        <f>IFERROR(VLOOKUP(G37,'CLZ Pr'!$A$1:$X$100000,12,FALSE)*C37,"")</f>
        <v>75</v>
      </c>
      <c r="N37" s="4">
        <f>IFERROR(VLOOKUP(G37,'CLZ Pr'!$A$1:$X$100000,24,FALSE), "")</f>
        <v>0</v>
      </c>
      <c r="O37">
        <f>IFERROR(VLOOKUP(G37,'CLZ Pr'!$A$1:$X$100000,21,FALSE), "")</f>
        <v>0</v>
      </c>
    </row>
    <row r="38" spans="1:15">
      <c r="A38" t="str">
        <f>T('CLZ TT'!A38)</f>
        <v>P-183270</v>
      </c>
      <c r="B38" s="9" t="str">
        <f>T('CLZ TT'!D38)</f>
        <v>Patrick Smith</v>
      </c>
      <c r="C38" s="10">
        <f>IF(LEN(A38) &gt; 0, 'CLZ TT'!E38, "")</f>
        <v>1</v>
      </c>
      <c r="D38" s="7" t="str">
        <f>T('CLZ TT'!F38)</f>
        <v>Hours</v>
      </c>
      <c r="E38" s="7" t="str">
        <f>IFERROR(VLOOKUP('CLZ TT'!A38,'CLZ WI'!$A$1:$E$100000,3,FALSE),"")</f>
        <v>Artemis</v>
      </c>
      <c r="F38" t="str">
        <f>IFERROR(VLOOKUP('CLZ TT'!A38,'CLZ WI'!$A$1:$E$100000,4,FALSE),"")</f>
        <v>CS Project</v>
      </c>
      <c r="G38" t="str">
        <f>IFERROR(VLOOKUP('CLZ TT'!A38,'CLZ WI'!$A$1:$K$100000,5,FALSE),"")</f>
        <v>P-183270</v>
      </c>
      <c r="H38" t="str">
        <f>IFERROR(VLOOKUP(G38,'CLZ WI'!$A$1:$K$100000,6,FALSE),"")</f>
        <v>Fixed Hours</v>
      </c>
      <c r="I38" t="str">
        <f>IFERROR(VLOOKUP(G38,'CLZ WI'!$A$1:$K$100000,7,FALSE),"")</f>
        <v>USA</v>
      </c>
      <c r="J38" t="str">
        <f>T('CLZ TT'!I38)</f>
        <v/>
      </c>
      <c r="K38" t="str">
        <f>IF(IFERROR(VLOOKUP('CLZ TT'!A38,'CLZ WI'!$A$1:$L$100000,12,FALSE),"")=TRUE, "Billable", IF(IFERROR(VLOOKUP('CLZ TT'!A38,'CLZ WI'!$A$1:$L$100000,12,FALSE),"")=FALSE, "Non-Billable", ""))</f>
        <v>Billable</v>
      </c>
      <c r="L38" s="19">
        <f>IF('CLZ TT'!G38="","",'CLZ TT'!G38)</f>
        <v>40982</v>
      </c>
      <c r="M38">
        <f>IFERROR(VLOOKUP(G38,'CLZ Pr'!$A$1:$X$100000,12,FALSE)*C38,"")</f>
        <v>142.86000000000001</v>
      </c>
      <c r="N38" s="4">
        <f>IFERROR(VLOOKUP(G38,'CLZ Pr'!$A$1:$X$100000,24,FALSE), "")</f>
        <v>0</v>
      </c>
      <c r="O38">
        <f>IFERROR(VLOOKUP(G38,'CLZ Pr'!$A$1:$X$100000,21,FALSE), "")</f>
        <v>6</v>
      </c>
    </row>
    <row r="39" spans="1:15">
      <c r="A39" t="str">
        <f>T('CLZ TT'!A39)</f>
        <v>T-365207</v>
      </c>
      <c r="B39" s="9" t="str">
        <f>T('CLZ TT'!D39)</f>
        <v>Rami Cohen</v>
      </c>
      <c r="C39" s="10">
        <f>IF(LEN(A39) &gt; 0, 'CLZ TT'!E39, "")</f>
        <v>8</v>
      </c>
      <c r="D39" s="7" t="str">
        <f>T('CLZ TT'!F39)</f>
        <v>Hours</v>
      </c>
      <c r="E39" s="7" t="str">
        <f>IFERROR(VLOOKUP('CLZ TT'!A39,'CLZ WI'!$A$1:$E$100000,3,FALSE),"")</f>
        <v>Bazaarvoice Unlimited Hours</v>
      </c>
      <c r="F39" t="str">
        <f>IFERROR(VLOOKUP('CLZ TT'!A39,'CLZ WI'!$A$1:$E$100000,4,FALSE),"")</f>
        <v>CS Project</v>
      </c>
      <c r="G39" t="str">
        <f>IFERROR(VLOOKUP('CLZ TT'!A39,'CLZ WI'!$A$1:$K$100000,5,FALSE),"")</f>
        <v>P-149433</v>
      </c>
      <c r="H39" t="str">
        <f>IFERROR(VLOOKUP(G39,'CLZ WI'!$A$1:$K$100000,6,FALSE),"")</f>
        <v>Fixed Hours</v>
      </c>
      <c r="I39" t="str">
        <f>IFERROR(VLOOKUP(G39,'CLZ WI'!$A$1:$K$100000,7,FALSE),"")</f>
        <v>USA</v>
      </c>
      <c r="J39" t="str">
        <f>T('CLZ TT'!I39)</f>
        <v/>
      </c>
      <c r="K39" t="str">
        <f>IF(IFERROR(VLOOKUP('CLZ TT'!A39,'CLZ WI'!$A$1:$L$100000,12,FALSE),"")=TRUE, "Billable", IF(IFERROR(VLOOKUP('CLZ TT'!A39,'CLZ WI'!$A$1:$L$100000,12,FALSE),"")=FALSE, "Non-Billable", ""))</f>
        <v>Non-Billable</v>
      </c>
      <c r="L39" s="19">
        <f>IF('CLZ TT'!G39="","",'CLZ TT'!G39)</f>
        <v>40982</v>
      </c>
      <c r="M39" t="str">
        <f>IFERROR(VLOOKUP(G39,'CLZ Pr'!$A$1:$X$100000,12,FALSE)*C39,"")</f>
        <v/>
      </c>
      <c r="N39" s="4" t="str">
        <f>IFERROR(VLOOKUP(G39,'CLZ Pr'!$A$1:$X$100000,24,FALSE), "")</f>
        <v/>
      </c>
      <c r="O39" t="str">
        <f>IFERROR(VLOOKUP(G39,'CLZ Pr'!$A$1:$X$100000,21,FALSE), "")</f>
        <v/>
      </c>
    </row>
    <row r="40" spans="1:15">
      <c r="A40" t="str">
        <f>T('CLZ TT'!A40)</f>
        <v>T-292050</v>
      </c>
      <c r="B40" s="9" t="str">
        <f>T('CLZ TT'!D40)</f>
        <v>Roni Feldsher</v>
      </c>
      <c r="C40" s="10">
        <f>IF(LEN(A40) &gt; 0, 'CLZ TT'!E40, "")</f>
        <v>1</v>
      </c>
      <c r="D40" s="7" t="str">
        <f>T('CLZ TT'!F40)</f>
        <v>Hours</v>
      </c>
      <c r="E40" s="7" t="str">
        <f>IFERROR(VLOOKUP('CLZ TT'!A40,'CLZ WI'!$A$1:$E$100000,3,FALSE),"")</f>
        <v>ELC Online - - 58 h PS</v>
      </c>
      <c r="F40" t="str">
        <f>IFERROR(VLOOKUP('CLZ TT'!A40,'CLZ WI'!$A$1:$E$100000,4,FALSE),"")</f>
        <v>CS Project</v>
      </c>
      <c r="G40" t="str">
        <f>IFERROR(VLOOKUP('CLZ TT'!A40,'CLZ WI'!$A$1:$K$100000,5,FALSE),"")</f>
        <v>P-113869</v>
      </c>
      <c r="H40" t="str">
        <f>IFERROR(VLOOKUP(G40,'CLZ WI'!$A$1:$K$100000,6,FALSE),"")</f>
        <v>Fixed Hours</v>
      </c>
      <c r="I40" t="str">
        <f>IFERROR(VLOOKUP(G40,'CLZ WI'!$A$1:$K$100000,7,FALSE),"")</f>
        <v>USA</v>
      </c>
      <c r="J40" t="str">
        <f>T('CLZ TT'!I40)</f>
        <v/>
      </c>
      <c r="K40" t="str">
        <f>IF(IFERROR(VLOOKUP('CLZ TT'!A40,'CLZ WI'!$A$1:$L$100000,12,FALSE),"")=TRUE, "Billable", IF(IFERROR(VLOOKUP('CLZ TT'!A40,'CLZ WI'!$A$1:$L$100000,12,FALSE),"")=FALSE, "Non-Billable", ""))</f>
        <v>Billable</v>
      </c>
      <c r="L40" s="19">
        <f>IF('CLZ TT'!G40="","",'CLZ TT'!G40)</f>
        <v>40983</v>
      </c>
      <c r="M40" t="str">
        <f>IFERROR(VLOOKUP(G40,'CLZ Pr'!$A$1:$X$100000,12,FALSE)*C40,"")</f>
        <v/>
      </c>
      <c r="N40" s="4" t="str">
        <f>IFERROR(VLOOKUP(G40,'CLZ Pr'!$A$1:$X$100000,24,FALSE), "")</f>
        <v/>
      </c>
      <c r="O40" t="str">
        <f>IFERROR(VLOOKUP(G40,'CLZ Pr'!$A$1:$X$100000,21,FALSE), "")</f>
        <v/>
      </c>
    </row>
    <row r="41" spans="1:15">
      <c r="A41" t="str">
        <f>T('CLZ TT'!A41)</f>
        <v>T-365207</v>
      </c>
      <c r="B41" s="9" t="str">
        <f>T('CLZ TT'!D41)</f>
        <v>Rami Cohen</v>
      </c>
      <c r="C41" s="10">
        <f>IF(LEN(A41) &gt; 0, 'CLZ TT'!E41, "")</f>
        <v>8</v>
      </c>
      <c r="D41" s="7" t="str">
        <f>T('CLZ TT'!F41)</f>
        <v>Hours</v>
      </c>
      <c r="E41" s="7" t="str">
        <f>IFERROR(VLOOKUP('CLZ TT'!A41,'CLZ WI'!$A$1:$E$100000,3,FALSE),"")</f>
        <v>Bazaarvoice Unlimited Hours</v>
      </c>
      <c r="F41" t="str">
        <f>IFERROR(VLOOKUP('CLZ TT'!A41,'CLZ WI'!$A$1:$E$100000,4,FALSE),"")</f>
        <v>CS Project</v>
      </c>
      <c r="G41" t="str">
        <f>IFERROR(VLOOKUP('CLZ TT'!A41,'CLZ WI'!$A$1:$K$100000,5,FALSE),"")</f>
        <v>P-149433</v>
      </c>
      <c r="H41" t="str">
        <f>IFERROR(VLOOKUP(G41,'CLZ WI'!$A$1:$K$100000,6,FALSE),"")</f>
        <v>Fixed Hours</v>
      </c>
      <c r="I41" t="str">
        <f>IFERROR(VLOOKUP(G41,'CLZ WI'!$A$1:$K$100000,7,FALSE),"")</f>
        <v>USA</v>
      </c>
      <c r="J41" t="str">
        <f>T('CLZ TT'!I41)</f>
        <v>Customization</v>
      </c>
      <c r="K41" t="str">
        <f>IF(IFERROR(VLOOKUP('CLZ TT'!A41,'CLZ WI'!$A$1:$L$100000,12,FALSE),"")=TRUE, "Billable", IF(IFERROR(VLOOKUP('CLZ TT'!A41,'CLZ WI'!$A$1:$L$100000,12,FALSE),"")=FALSE, "Non-Billable", ""))</f>
        <v>Non-Billable</v>
      </c>
      <c r="L41" s="19">
        <f>IF('CLZ TT'!G41="","",'CLZ TT'!G41)</f>
        <v>40983</v>
      </c>
      <c r="M41" t="str">
        <f>IFERROR(VLOOKUP(G41,'CLZ Pr'!$A$1:$X$100000,12,FALSE)*C41,"")</f>
        <v/>
      </c>
      <c r="N41" s="4" t="str">
        <f>IFERROR(VLOOKUP(G41,'CLZ Pr'!$A$1:$X$100000,24,FALSE), "")</f>
        <v/>
      </c>
      <c r="O41" t="str">
        <f>IFERROR(VLOOKUP(G41,'CLZ Pr'!$A$1:$X$100000,21,FALSE), "")</f>
        <v/>
      </c>
    </row>
    <row r="42" spans="1:15">
      <c r="A42" t="str">
        <f>T('CLZ TT'!A42)</f>
        <v>T-435762</v>
      </c>
      <c r="B42" s="9" t="str">
        <f>T('CLZ TT'!D42)</f>
        <v>Tal Noga</v>
      </c>
      <c r="C42" s="10">
        <f>IF(LEN(A42) &gt; 0, 'CLZ TT'!E42, "")</f>
        <v>1</v>
      </c>
      <c r="D42" s="7" t="str">
        <f>T('CLZ TT'!F42)</f>
        <v>Hours</v>
      </c>
      <c r="E42" s="7" t="str">
        <f>IFERROR(VLOOKUP('CLZ TT'!A42,'CLZ WI'!$A$1:$E$100000,3,FALSE),"")</f>
        <v>Sondrel/Tier2/10h</v>
      </c>
      <c r="F42" t="str">
        <f>IFERROR(VLOOKUP('CLZ TT'!A42,'CLZ WI'!$A$1:$E$100000,4,FALSE),"")</f>
        <v>CS Quick Start</v>
      </c>
      <c r="G42" t="str">
        <f>IFERROR(VLOOKUP('CLZ TT'!A42,'CLZ WI'!$A$1:$K$100000,5,FALSE),"")</f>
        <v>P-145889</v>
      </c>
      <c r="H42" t="str">
        <f>IFERROR(VLOOKUP(G42,'CLZ WI'!$A$1:$K$100000,6,FALSE),"")</f>
        <v>Package Medium</v>
      </c>
      <c r="I42" t="str">
        <f>IFERROR(VLOOKUP(G42,'CLZ WI'!$A$1:$K$100000,7,FALSE),"")</f>
        <v>EMEA</v>
      </c>
      <c r="J42" t="str">
        <f>T('CLZ TT'!I42)</f>
        <v>Customization</v>
      </c>
      <c r="K42" t="str">
        <f>IF(IFERROR(VLOOKUP('CLZ TT'!A42,'CLZ WI'!$A$1:$L$100000,12,FALSE),"")=TRUE, "Billable", IF(IFERROR(VLOOKUP('CLZ TT'!A42,'CLZ WI'!$A$1:$L$100000,12,FALSE),"")=FALSE, "Non-Billable", ""))</f>
        <v>Billable</v>
      </c>
      <c r="L42" s="19">
        <f>IF('CLZ TT'!G42="","",'CLZ TT'!G42)</f>
        <v>40983</v>
      </c>
      <c r="M42" t="str">
        <f>IFERROR(VLOOKUP(G42,'CLZ Pr'!$A$1:$X$100000,12,FALSE)*C42,"")</f>
        <v/>
      </c>
      <c r="N42" s="4" t="str">
        <f>IFERROR(VLOOKUP(G42,'CLZ Pr'!$A$1:$X$100000,24,FALSE), "")</f>
        <v/>
      </c>
      <c r="O42" t="str">
        <f>IFERROR(VLOOKUP(G42,'CLZ Pr'!$A$1:$X$100000,21,FALSE), "")</f>
        <v/>
      </c>
    </row>
    <row r="43" spans="1:15">
      <c r="A43" t="str">
        <f>T('CLZ TT'!A43)</f>
        <v>T-67452</v>
      </c>
      <c r="B43" s="9" t="str">
        <f>T('CLZ TT'!D43)</f>
        <v>Eran Fishov</v>
      </c>
      <c r="C43" s="10">
        <f>IF(LEN(A43) &gt; 0, 'CLZ TT'!E43, "")</f>
        <v>1</v>
      </c>
      <c r="D43" s="7" t="str">
        <f>T('CLZ TT'!F43)</f>
        <v>Hours</v>
      </c>
      <c r="E43" s="7" t="str">
        <f>IFERROR(VLOOKUP('CLZ TT'!A43,'CLZ WI'!$A$1:$E$100000,3,FALSE),"")</f>
        <v>Binding Site</v>
      </c>
      <c r="F43" t="str">
        <f>IFERROR(VLOOKUP('CLZ TT'!A43,'CLZ WI'!$A$1:$E$100000,4,FALSE),"")</f>
        <v>CS Project</v>
      </c>
      <c r="G43" t="str">
        <f>IFERROR(VLOOKUP('CLZ TT'!A43,'CLZ WI'!$A$1:$K$100000,5,FALSE),"")</f>
        <v>P-26970</v>
      </c>
      <c r="H43" t="str">
        <f>IFERROR(VLOOKUP(G43,'CLZ WI'!$A$1:$K$100000,6,FALSE),"")</f>
        <v>Fixed Hours</v>
      </c>
      <c r="I43" t="str">
        <f>IFERROR(VLOOKUP(G43,'CLZ WI'!$A$1:$K$100000,7,FALSE),"")</f>
        <v>EMEA</v>
      </c>
      <c r="J43" t="str">
        <f>T('CLZ TT'!I43)</f>
        <v/>
      </c>
      <c r="K43" t="str">
        <f>IF(IFERROR(VLOOKUP('CLZ TT'!A43,'CLZ WI'!$A$1:$L$100000,12,FALSE),"")=TRUE, "Billable", IF(IFERROR(VLOOKUP('CLZ TT'!A43,'CLZ WI'!$A$1:$L$100000,12,FALSE),"")=FALSE, "Non-Billable", ""))</f>
        <v>Billable</v>
      </c>
      <c r="L43" s="19">
        <f>IF('CLZ TT'!G43="","",'CLZ TT'!G43)</f>
        <v>40984</v>
      </c>
      <c r="M43" t="str">
        <f>IFERROR(VLOOKUP(G43,'CLZ Pr'!$A$1:$X$100000,12,FALSE)*C43,"")</f>
        <v/>
      </c>
      <c r="N43" s="4" t="str">
        <f>IFERROR(VLOOKUP(G43,'CLZ Pr'!$A$1:$X$100000,24,FALSE), "")</f>
        <v/>
      </c>
      <c r="O43" t="str">
        <f>IFERROR(VLOOKUP(G43,'CLZ Pr'!$A$1:$X$100000,21,FALSE), "")</f>
        <v/>
      </c>
    </row>
    <row r="44" spans="1:15">
      <c r="A44" t="str">
        <f>T('CLZ TT'!A44)</f>
        <v>M-117877</v>
      </c>
      <c r="B44" s="9" t="str">
        <f>T('CLZ TT'!D44)</f>
        <v>David Goulden</v>
      </c>
      <c r="C44" s="10">
        <f>IF(LEN(A44) &gt; 0, 'CLZ TT'!E44, "")</f>
        <v>0.5</v>
      </c>
      <c r="D44" s="7" t="str">
        <f>T('CLZ TT'!F44)</f>
        <v>Hours</v>
      </c>
      <c r="E44" s="7" t="str">
        <f>IFERROR(VLOOKUP('CLZ TT'!A44,'CLZ WI'!$A$1:$E$100000,3,FALSE),"")</f>
        <v/>
      </c>
      <c r="F44" t="str">
        <f>IFERROR(VLOOKUP('CLZ TT'!A44,'CLZ WI'!$A$1:$E$100000,4,FALSE),"")</f>
        <v/>
      </c>
      <c r="G44" t="str">
        <f>IFERROR(VLOOKUP('CLZ TT'!A44,'CLZ WI'!$A$1:$K$100000,5,FALSE),"")</f>
        <v/>
      </c>
      <c r="H44" t="str">
        <f>IFERROR(VLOOKUP(G44,'CLZ WI'!$A$1:$K$100000,6,FALSE),"")</f>
        <v/>
      </c>
      <c r="I44" t="str">
        <f>IFERROR(VLOOKUP(G44,'CLZ WI'!$A$1:$K$100000,7,FALSE),"")</f>
        <v/>
      </c>
      <c r="J44" t="str">
        <f>T('CLZ TT'!I44)</f>
        <v/>
      </c>
      <c r="K44" t="str">
        <f>IF(IFERROR(VLOOKUP('CLZ TT'!A44,'CLZ WI'!$A$1:$L$100000,12,FALSE),"")=TRUE, "Billable", IF(IFERROR(VLOOKUP('CLZ TT'!A44,'CLZ WI'!$A$1:$L$100000,12,FALSE),"")=FALSE, "Non-Billable", ""))</f>
        <v/>
      </c>
      <c r="L44" s="19">
        <f>IF('CLZ TT'!G44="","",'CLZ TT'!G44)</f>
        <v>40986</v>
      </c>
      <c r="M44" t="str">
        <f>IFERROR(VLOOKUP(G44,'CLZ Pr'!$A$1:$X$100000,12,FALSE)*C44,"")</f>
        <v/>
      </c>
      <c r="N44" s="4" t="str">
        <f>IFERROR(VLOOKUP(G44,'CLZ Pr'!$A$1:$X$100000,24,FALSE), "")</f>
        <v/>
      </c>
      <c r="O44" t="str">
        <f>IFERROR(VLOOKUP(G44,'CLZ Pr'!$A$1:$X$100000,21,FALSE), "")</f>
        <v/>
      </c>
    </row>
    <row r="45" spans="1:15">
      <c r="A45" t="str">
        <f>T('CLZ TT'!A45)</f>
        <v>P-157498</v>
      </c>
      <c r="B45" s="9" t="str">
        <f>T('CLZ TT'!D45)</f>
        <v>Alex Gorman</v>
      </c>
      <c r="C45" s="10">
        <f>IF(LEN(A45) &gt; 0, 'CLZ TT'!E45, "")</f>
        <v>0</v>
      </c>
      <c r="D45" s="7" t="str">
        <f>T('CLZ TT'!F45)</f>
        <v>Hours</v>
      </c>
      <c r="E45" s="7" t="str">
        <f>IFERROR(VLOOKUP('CLZ TT'!A45,'CLZ WI'!$A$1:$E$100000,3,FALSE),"")</f>
        <v>PlatformOne - 2 Non-Billable Committed Hours</v>
      </c>
      <c r="F45" t="str">
        <f>IFERROR(VLOOKUP('CLZ TT'!A45,'CLZ WI'!$A$1:$E$100000,4,FALSE),"")</f>
        <v>CS Project</v>
      </c>
      <c r="G45" t="str">
        <f>IFERROR(VLOOKUP('CLZ TT'!A45,'CLZ WI'!$A$1:$K$100000,5,FALSE),"")</f>
        <v>P-157498</v>
      </c>
      <c r="H45" t="str">
        <f>IFERROR(VLOOKUP(G45,'CLZ WI'!$A$1:$K$100000,6,FALSE),"")</f>
        <v>Fixed Hours</v>
      </c>
      <c r="I45" t="str">
        <f>IFERROR(VLOOKUP(G45,'CLZ WI'!$A$1:$K$100000,7,FALSE),"")</f>
        <v>USA</v>
      </c>
      <c r="J45" t="str">
        <f>T('CLZ TT'!I45)</f>
        <v/>
      </c>
      <c r="K45" t="str">
        <f>IF(IFERROR(VLOOKUP('CLZ TT'!A45,'CLZ WI'!$A$1:$L$100000,12,FALSE),"")=TRUE, "Billable", IF(IFERROR(VLOOKUP('CLZ TT'!A45,'CLZ WI'!$A$1:$L$100000,12,FALSE),"")=FALSE, "Non-Billable", ""))</f>
        <v>Non-Billable</v>
      </c>
      <c r="L45" s="19">
        <f>IF('CLZ TT'!G45="","",'CLZ TT'!G45)</f>
        <v>40987</v>
      </c>
      <c r="M45">
        <f>IFERROR(VLOOKUP(G45,'CLZ Pr'!$A$1:$X$100000,12,FALSE)*C45,"")</f>
        <v>0</v>
      </c>
      <c r="N45" s="4">
        <f>IFERROR(VLOOKUP(G45,'CLZ Pr'!$A$1:$X$100000,24,FALSE), "")</f>
        <v>0</v>
      </c>
      <c r="O45">
        <f>IFERROR(VLOOKUP(G45,'CLZ Pr'!$A$1:$X$100000,21,FALSE), "")</f>
        <v>0.57999999999999996</v>
      </c>
    </row>
    <row r="46" spans="1:15">
      <c r="A46" t="str">
        <f>T('CLZ TT'!A46)</f>
        <v>T-335885</v>
      </c>
      <c r="B46" s="9" t="str">
        <f>T('CLZ TT'!D46)</f>
        <v>Eran Fishov</v>
      </c>
      <c r="C46" s="10">
        <f>IF(LEN(A46) &gt; 0, 'CLZ TT'!E46, "")</f>
        <v>4</v>
      </c>
      <c r="D46" s="7" t="str">
        <f>T('CLZ TT'!F46)</f>
        <v>Hours</v>
      </c>
      <c r="E46" s="7" t="str">
        <f>IFERROR(VLOOKUP('CLZ TT'!A46,'CLZ WI'!$A$1:$E$100000,3,FALSE),"")</f>
        <v>Kata</v>
      </c>
      <c r="F46" t="str">
        <f>IFERROR(VLOOKUP('CLZ TT'!A46,'CLZ WI'!$A$1:$E$100000,4,FALSE),"")</f>
        <v>CS Project</v>
      </c>
      <c r="G46" t="str">
        <f>IFERROR(VLOOKUP('CLZ TT'!A46,'CLZ WI'!$A$1:$K$100000,5,FALSE),"")</f>
        <v>P-36869</v>
      </c>
      <c r="H46" t="str">
        <f>IFERROR(VLOOKUP(G46,'CLZ WI'!$A$1:$K$100000,6,FALSE),"")</f>
        <v>Fixed Hours</v>
      </c>
      <c r="I46" t="str">
        <f>IFERROR(VLOOKUP(G46,'CLZ WI'!$A$1:$K$100000,7,FALSE),"")</f>
        <v>EMEA</v>
      </c>
      <c r="J46" t="str">
        <f>T('CLZ TT'!I46)</f>
        <v/>
      </c>
      <c r="K46" t="str">
        <f>IF(IFERROR(VLOOKUP('CLZ TT'!A46,'CLZ WI'!$A$1:$L$100000,12,FALSE),"")=TRUE, "Billable", IF(IFERROR(VLOOKUP('CLZ TT'!A46,'CLZ WI'!$A$1:$L$100000,12,FALSE),"")=FALSE, "Non-Billable", ""))</f>
        <v>Billable</v>
      </c>
      <c r="L46" s="19">
        <f>IF('CLZ TT'!G46="","",'CLZ TT'!G46)</f>
        <v>40987</v>
      </c>
      <c r="M46" t="str">
        <f>IFERROR(VLOOKUP(G46,'CLZ Pr'!$A$1:$X$100000,12,FALSE)*C46,"")</f>
        <v/>
      </c>
      <c r="N46" s="4" t="str">
        <f>IFERROR(VLOOKUP(G46,'CLZ Pr'!$A$1:$X$100000,24,FALSE), "")</f>
        <v/>
      </c>
      <c r="O46" t="str">
        <f>IFERROR(VLOOKUP(G46,'CLZ Pr'!$A$1:$X$100000,21,FALSE), "")</f>
        <v/>
      </c>
    </row>
    <row r="47" spans="1:15">
      <c r="A47" t="str">
        <f>T('CLZ TT'!A47)</f>
        <v>P-178154</v>
      </c>
      <c r="B47" s="9" t="str">
        <f>T('CLZ TT'!D47)</f>
        <v>Eran Fishov</v>
      </c>
      <c r="C47" s="10">
        <f>IF(LEN(A47) &gt; 0, 'CLZ TT'!E47, "")</f>
        <v>4</v>
      </c>
      <c r="D47" s="7" t="str">
        <f>T('CLZ TT'!F47)</f>
        <v>Hours</v>
      </c>
      <c r="E47" s="7" t="str">
        <f>IFERROR(VLOOKUP('CLZ TT'!A47,'CLZ WI'!$A$1:$E$100000,3,FALSE),"")</f>
        <v>Kata Vitec 13 h PS</v>
      </c>
      <c r="F47" t="str">
        <f>IFERROR(VLOOKUP('CLZ TT'!A47,'CLZ WI'!$A$1:$E$100000,4,FALSE),"")</f>
        <v>CS Project</v>
      </c>
      <c r="G47" t="str">
        <f>IFERROR(VLOOKUP('CLZ TT'!A47,'CLZ WI'!$A$1:$K$100000,5,FALSE),"")</f>
        <v>P-178154</v>
      </c>
      <c r="H47" t="str">
        <f>IFERROR(VLOOKUP(G47,'CLZ WI'!$A$1:$K$100000,6,FALSE),"")</f>
        <v>Fixed Hours</v>
      </c>
      <c r="I47" t="str">
        <f>IFERROR(VLOOKUP(G47,'CLZ WI'!$A$1:$K$100000,7,FALSE),"")</f>
        <v>EMEA</v>
      </c>
      <c r="J47" t="str">
        <f>T('CLZ TT'!I47)</f>
        <v/>
      </c>
      <c r="K47" t="str">
        <f>IF(IFERROR(VLOOKUP('CLZ TT'!A47,'CLZ WI'!$A$1:$L$100000,12,FALSE),"")=TRUE, "Billable", IF(IFERROR(VLOOKUP('CLZ TT'!A47,'CLZ WI'!$A$1:$L$100000,12,FALSE),"")=FALSE, "Non-Billable", ""))</f>
        <v>Billable</v>
      </c>
      <c r="L47" s="19">
        <f>IF('CLZ TT'!G47="","",'CLZ TT'!G47)</f>
        <v>40987</v>
      </c>
      <c r="M47">
        <f>IFERROR(VLOOKUP(G47,'CLZ Pr'!$A$1:$X$100000,12,FALSE)*C47,"")</f>
        <v>360</v>
      </c>
      <c r="N47" s="4">
        <f>IFERROR(VLOOKUP(G47,'CLZ Pr'!$A$1:$X$100000,24,FALSE), "")</f>
        <v>0</v>
      </c>
      <c r="O47">
        <f>IFERROR(VLOOKUP(G47,'CLZ Pr'!$A$1:$X$100000,21,FALSE), "")</f>
        <v>9</v>
      </c>
    </row>
    <row r="48" spans="1:15">
      <c r="A48" t="str">
        <f>T('CLZ TT'!A48)</f>
        <v>M-117877</v>
      </c>
      <c r="B48" s="9" t="str">
        <f>T('CLZ TT'!D48)</f>
        <v>David Goulden</v>
      </c>
      <c r="C48" s="10">
        <f>IF(LEN(A48) &gt; 0, 'CLZ TT'!E48, "")</f>
        <v>1</v>
      </c>
      <c r="D48" s="7" t="str">
        <f>T('CLZ TT'!F48)</f>
        <v>Hours</v>
      </c>
      <c r="E48" s="7" t="str">
        <f>IFERROR(VLOOKUP('CLZ TT'!A48,'CLZ WI'!$A$1:$E$100000,3,FALSE),"")</f>
        <v/>
      </c>
      <c r="F48" t="str">
        <f>IFERROR(VLOOKUP('CLZ TT'!A48,'CLZ WI'!$A$1:$E$100000,4,FALSE),"")</f>
        <v/>
      </c>
      <c r="G48" t="str">
        <f>IFERROR(VLOOKUP('CLZ TT'!A48,'CLZ WI'!$A$1:$K$100000,5,FALSE),"")</f>
        <v/>
      </c>
      <c r="H48" t="str">
        <f>IFERROR(VLOOKUP(G48,'CLZ WI'!$A$1:$K$100000,6,FALSE),"")</f>
        <v/>
      </c>
      <c r="I48" t="str">
        <f>IFERROR(VLOOKUP(G48,'CLZ WI'!$A$1:$K$100000,7,FALSE),"")</f>
        <v/>
      </c>
      <c r="J48" t="str">
        <f>T('CLZ TT'!I48)</f>
        <v/>
      </c>
      <c r="K48" t="str">
        <f>IF(IFERROR(VLOOKUP('CLZ TT'!A48,'CLZ WI'!$A$1:$L$100000,12,FALSE),"")=TRUE, "Billable", IF(IFERROR(VLOOKUP('CLZ TT'!A48,'CLZ WI'!$A$1:$L$100000,12,FALSE),"")=FALSE, "Non-Billable", ""))</f>
        <v/>
      </c>
      <c r="L48" s="19">
        <f>IF('CLZ TT'!G48="","",'CLZ TT'!G48)</f>
        <v>40987</v>
      </c>
      <c r="M48" t="str">
        <f>IFERROR(VLOOKUP(G48,'CLZ Pr'!$A$1:$X$100000,12,FALSE)*C48,"")</f>
        <v/>
      </c>
      <c r="N48" s="4" t="str">
        <f>IFERROR(VLOOKUP(G48,'CLZ Pr'!$A$1:$X$100000,24,FALSE), "")</f>
        <v/>
      </c>
      <c r="O48" t="str">
        <f>IFERROR(VLOOKUP(G48,'CLZ Pr'!$A$1:$X$100000,21,FALSE), "")</f>
        <v/>
      </c>
    </row>
    <row r="49" spans="1:15">
      <c r="A49" t="str">
        <f>T('CLZ TT'!A49)</f>
        <v>T-207956</v>
      </c>
      <c r="B49" s="9" t="str">
        <f>T('CLZ TT'!D49)</f>
        <v>Roni Feldsher</v>
      </c>
      <c r="C49" s="10">
        <f>IF(LEN(A49) &gt; 0, 'CLZ TT'!E49, "")</f>
        <v>4</v>
      </c>
      <c r="D49" s="7" t="str">
        <f>T('CLZ TT'!F49)</f>
        <v>Hours</v>
      </c>
      <c r="E49" s="7" t="str">
        <f>IFERROR(VLOOKUP('CLZ TT'!A49,'CLZ WI'!$A$1:$E$100000,3,FALSE),"")</f>
        <v>Indiana -Department of Child Services - 6h PS</v>
      </c>
      <c r="F49" t="str">
        <f>IFERROR(VLOOKUP('CLZ TT'!A49,'CLZ WI'!$A$1:$E$100000,4,FALSE),"")</f>
        <v>CS Project</v>
      </c>
      <c r="G49" t="str">
        <f>IFERROR(VLOOKUP('CLZ TT'!A49,'CLZ WI'!$A$1:$K$100000,5,FALSE),"")</f>
        <v>P-70810</v>
      </c>
      <c r="H49" t="str">
        <f>IFERROR(VLOOKUP(G49,'CLZ WI'!$A$1:$K$100000,6,FALSE),"")</f>
        <v>Fixed Hours</v>
      </c>
      <c r="I49" t="str">
        <f>IFERROR(VLOOKUP(G49,'CLZ WI'!$A$1:$K$100000,7,FALSE),"")</f>
        <v>USA</v>
      </c>
      <c r="J49" t="str">
        <f>T('CLZ TT'!I49)</f>
        <v/>
      </c>
      <c r="K49" t="str">
        <f>IF(IFERROR(VLOOKUP('CLZ TT'!A49,'CLZ WI'!$A$1:$L$100000,12,FALSE),"")=TRUE, "Billable", IF(IFERROR(VLOOKUP('CLZ TT'!A49,'CLZ WI'!$A$1:$L$100000,12,FALSE),"")=FALSE, "Non-Billable", ""))</f>
        <v>Billable</v>
      </c>
      <c r="L49" s="19">
        <f>IF('CLZ TT'!G49="","",'CLZ TT'!G49)</f>
        <v>40987</v>
      </c>
      <c r="M49" t="str">
        <f>IFERROR(VLOOKUP(G49,'CLZ Pr'!$A$1:$X$100000,12,FALSE)*C49,"")</f>
        <v/>
      </c>
      <c r="N49" s="4" t="str">
        <f>IFERROR(VLOOKUP(G49,'CLZ Pr'!$A$1:$X$100000,24,FALSE), "")</f>
        <v/>
      </c>
      <c r="O49" t="str">
        <f>IFERROR(VLOOKUP(G49,'CLZ Pr'!$A$1:$X$100000,21,FALSE), "")</f>
        <v/>
      </c>
    </row>
    <row r="50" spans="1:15">
      <c r="A50" t="str">
        <f>T('CLZ TT'!A50)</f>
        <v>T-67452</v>
      </c>
      <c r="B50" s="9" t="str">
        <f>T('CLZ TT'!D50)</f>
        <v>Eran Fishov</v>
      </c>
      <c r="C50" s="10">
        <f>IF(LEN(A50) &gt; 0, 'CLZ TT'!E50, "")</f>
        <v>1</v>
      </c>
      <c r="D50" s="7" t="str">
        <f>T('CLZ TT'!F50)</f>
        <v>Hours</v>
      </c>
      <c r="E50" s="7" t="str">
        <f>IFERROR(VLOOKUP('CLZ TT'!A50,'CLZ WI'!$A$1:$E$100000,3,FALSE),"")</f>
        <v>Binding Site</v>
      </c>
      <c r="F50" t="str">
        <f>IFERROR(VLOOKUP('CLZ TT'!A50,'CLZ WI'!$A$1:$E$100000,4,FALSE),"")</f>
        <v>CS Project</v>
      </c>
      <c r="G50" t="str">
        <f>IFERROR(VLOOKUP('CLZ TT'!A50,'CLZ WI'!$A$1:$K$100000,5,FALSE),"")</f>
        <v>P-26970</v>
      </c>
      <c r="H50" t="str">
        <f>IFERROR(VLOOKUP(G50,'CLZ WI'!$A$1:$K$100000,6,FALSE),"")</f>
        <v>Fixed Hours</v>
      </c>
      <c r="I50" t="str">
        <f>IFERROR(VLOOKUP(G50,'CLZ WI'!$A$1:$K$100000,7,FALSE),"")</f>
        <v>EMEA</v>
      </c>
      <c r="J50" t="str">
        <f>T('CLZ TT'!I50)</f>
        <v/>
      </c>
      <c r="K50" t="str">
        <f>IF(IFERROR(VLOOKUP('CLZ TT'!A50,'CLZ WI'!$A$1:$L$100000,12,FALSE),"")=TRUE, "Billable", IF(IFERROR(VLOOKUP('CLZ TT'!A50,'CLZ WI'!$A$1:$L$100000,12,FALSE),"")=FALSE, "Non-Billable", ""))</f>
        <v>Billable</v>
      </c>
      <c r="L50" s="19">
        <f>IF('CLZ TT'!G50="","",'CLZ TT'!G50)</f>
        <v>40987</v>
      </c>
      <c r="M50" t="str">
        <f>IFERROR(VLOOKUP(G50,'CLZ Pr'!$A$1:$X$100000,12,FALSE)*C50,"")</f>
        <v/>
      </c>
      <c r="N50" s="4" t="str">
        <f>IFERROR(VLOOKUP(G50,'CLZ Pr'!$A$1:$X$100000,24,FALSE), "")</f>
        <v/>
      </c>
      <c r="O50" t="str">
        <f>IFERROR(VLOOKUP(G50,'CLZ Pr'!$A$1:$X$100000,21,FALSE), "")</f>
        <v/>
      </c>
    </row>
    <row r="51" spans="1:15">
      <c r="A51" t="str">
        <f>T('CLZ TT'!A51)</f>
        <v>P-158424</v>
      </c>
      <c r="B51" s="9" t="str">
        <f>T('CLZ TT'!D51)</f>
        <v>Josh Santos</v>
      </c>
      <c r="C51" s="10">
        <f>IF(LEN(A51) &gt; 0, 'CLZ TT'!E51, "")</f>
        <v>1</v>
      </c>
      <c r="D51" s="7" t="str">
        <f>T('CLZ TT'!F51)</f>
        <v>Hours</v>
      </c>
      <c r="E51" s="7" t="str">
        <f>IFERROR(VLOOKUP('CLZ TT'!A51,'CLZ WI'!$A$1:$E$100000,3,FALSE),"")</f>
        <v>PureDriven Tier1</v>
      </c>
      <c r="F51" t="str">
        <f>IFERROR(VLOOKUP('CLZ TT'!A51,'CLZ WI'!$A$1:$E$100000,4,FALSE),"")</f>
        <v>CS Quick Start</v>
      </c>
      <c r="G51" t="str">
        <f>IFERROR(VLOOKUP('CLZ TT'!A51,'CLZ WI'!$A$1:$K$100000,5,FALSE),"")</f>
        <v>P-158424</v>
      </c>
      <c r="H51" t="str">
        <f>IFERROR(VLOOKUP(G51,'CLZ WI'!$A$1:$K$100000,6,FALSE),"")</f>
        <v>Package Large</v>
      </c>
      <c r="I51" t="str">
        <f>IFERROR(VLOOKUP(G51,'CLZ WI'!$A$1:$K$100000,7,FALSE),"")</f>
        <v>USA</v>
      </c>
      <c r="J51" t="str">
        <f>T('CLZ TT'!I51)</f>
        <v/>
      </c>
      <c r="K51" t="str">
        <f>IF(IFERROR(VLOOKUP('CLZ TT'!A51,'CLZ WI'!$A$1:$L$100000,12,FALSE),"")=TRUE, "Billable", IF(IFERROR(VLOOKUP('CLZ TT'!A51,'CLZ WI'!$A$1:$L$100000,12,FALSE),"")=FALSE, "Non-Billable", ""))</f>
        <v>Billable</v>
      </c>
      <c r="L51" s="19">
        <f>IF('CLZ TT'!G51="","",'CLZ TT'!G51)</f>
        <v>40987</v>
      </c>
      <c r="M51">
        <f>IFERROR(VLOOKUP(G51,'CLZ Pr'!$A$1:$X$100000,12,FALSE)*C51,"")</f>
        <v>145.83000000000001</v>
      </c>
      <c r="N51" s="4">
        <f>IFERROR(VLOOKUP(G51,'CLZ Pr'!$A$1:$X$100000,24,FALSE), "")</f>
        <v>0</v>
      </c>
      <c r="O51">
        <f>IFERROR(VLOOKUP(G51,'CLZ Pr'!$A$1:$X$100000,21,FALSE), "")</f>
        <v>9</v>
      </c>
    </row>
    <row r="52" spans="1:15">
      <c r="A52" t="str">
        <f>T('CLZ TT'!A52)</f>
        <v>P-154008</v>
      </c>
      <c r="B52" s="9" t="str">
        <f>T('CLZ TT'!D52)</f>
        <v>Rami Cohen</v>
      </c>
      <c r="C52" s="10">
        <f>IF(LEN(A52) &gt; 0, 'CLZ TT'!E52, "")</f>
        <v>8</v>
      </c>
      <c r="D52" s="7" t="str">
        <f>T('CLZ TT'!F52)</f>
        <v>Hours</v>
      </c>
      <c r="E52" s="7" t="str">
        <f>IFERROR(VLOOKUP('CLZ TT'!A52,'CLZ WI'!$A$1:$E$100000,3,FALSE),"")</f>
        <v>IOMEDIA Fixed Hours</v>
      </c>
      <c r="F52" t="str">
        <f>IFERROR(VLOOKUP('CLZ TT'!A52,'CLZ WI'!$A$1:$E$100000,4,FALSE),"")</f>
        <v>CS Project</v>
      </c>
      <c r="G52" t="str">
        <f>IFERROR(VLOOKUP('CLZ TT'!A52,'CLZ WI'!$A$1:$K$100000,5,FALSE),"")</f>
        <v>P-154008</v>
      </c>
      <c r="H52" t="str">
        <f>IFERROR(VLOOKUP(G52,'CLZ WI'!$A$1:$K$100000,6,FALSE),"")</f>
        <v>Fixed Hours</v>
      </c>
      <c r="I52" t="str">
        <f>IFERROR(VLOOKUP(G52,'CLZ WI'!$A$1:$K$100000,7,FALSE),"")</f>
        <v>USA</v>
      </c>
      <c r="J52" t="str">
        <f>T('CLZ TT'!I52)</f>
        <v>Customization</v>
      </c>
      <c r="K52" t="str">
        <f>IF(IFERROR(VLOOKUP('CLZ TT'!A52,'CLZ WI'!$A$1:$L$100000,12,FALSE),"")=TRUE, "Billable", IF(IFERROR(VLOOKUP('CLZ TT'!A52,'CLZ WI'!$A$1:$L$100000,12,FALSE),"")=FALSE, "Non-Billable", ""))</f>
        <v>Billable</v>
      </c>
      <c r="L52" s="19">
        <f>IF('CLZ TT'!G52="","",'CLZ TT'!G52)</f>
        <v>40987</v>
      </c>
      <c r="M52">
        <f>IFERROR(VLOOKUP(G52,'CLZ Pr'!$A$1:$X$100000,12,FALSE)*C52,"")</f>
        <v>1000</v>
      </c>
      <c r="N52" s="4">
        <f>IFERROR(VLOOKUP(G52,'CLZ Pr'!$A$1:$X$100000,24,FALSE), "")</f>
        <v>0</v>
      </c>
      <c r="O52">
        <f>IFERROR(VLOOKUP(G52,'CLZ Pr'!$A$1:$X$100000,21,FALSE), "")</f>
        <v>0</v>
      </c>
    </row>
    <row r="53" spans="1:15">
      <c r="A53" t="str">
        <f>T('CLZ TT'!A53)</f>
        <v>T-337131</v>
      </c>
      <c r="B53" s="9" t="str">
        <f>T('CLZ TT'!D53)</f>
        <v>Tal Noga</v>
      </c>
      <c r="C53" s="10">
        <f>IF(LEN(A53) &gt; 0, 'CLZ TT'!E53, "")</f>
        <v>4</v>
      </c>
      <c r="D53" s="7" t="str">
        <f>T('CLZ TT'!F53)</f>
        <v>Hours</v>
      </c>
      <c r="E53" s="7" t="str">
        <f>IFERROR(VLOOKUP('CLZ TT'!A53,'CLZ WI'!$A$1:$E$100000,3,FALSE),"")</f>
        <v>College of Management</v>
      </c>
      <c r="F53" t="str">
        <f>IFERROR(VLOOKUP('CLZ TT'!A53,'CLZ WI'!$A$1:$E$100000,4,FALSE),"")</f>
        <v>CS Project</v>
      </c>
      <c r="G53" t="str">
        <f>IFERROR(VLOOKUP('CLZ TT'!A53,'CLZ WI'!$A$1:$K$100000,5,FALSE),"")</f>
        <v>P-137643</v>
      </c>
      <c r="H53" t="str">
        <f>IFERROR(VLOOKUP(G53,'CLZ WI'!$A$1:$K$100000,6,FALSE),"")</f>
        <v>Fixed Hours</v>
      </c>
      <c r="I53" t="str">
        <f>IFERROR(VLOOKUP(G53,'CLZ WI'!$A$1:$K$100000,7,FALSE),"")</f>
        <v>EMEA</v>
      </c>
      <c r="J53" t="str">
        <f>T('CLZ TT'!I53)</f>
        <v>Training</v>
      </c>
      <c r="K53" t="str">
        <f>IF(IFERROR(VLOOKUP('CLZ TT'!A53,'CLZ WI'!$A$1:$L$100000,12,FALSE),"")=TRUE, "Billable", IF(IFERROR(VLOOKUP('CLZ TT'!A53,'CLZ WI'!$A$1:$L$100000,12,FALSE),"")=FALSE, "Non-Billable", ""))</f>
        <v>Billable</v>
      </c>
      <c r="L53" s="19">
        <f>IF('CLZ TT'!G53="","",'CLZ TT'!G53)</f>
        <v>40987</v>
      </c>
      <c r="M53" t="str">
        <f>IFERROR(VLOOKUP(G53,'CLZ Pr'!$A$1:$X$100000,12,FALSE)*C53,"")</f>
        <v/>
      </c>
      <c r="N53" s="4" t="str">
        <f>IFERROR(VLOOKUP(G53,'CLZ Pr'!$A$1:$X$100000,24,FALSE), "")</f>
        <v/>
      </c>
      <c r="O53" t="str">
        <f>IFERROR(VLOOKUP(G53,'CLZ Pr'!$A$1:$X$100000,21,FALSE), "")</f>
        <v/>
      </c>
    </row>
    <row r="54" spans="1:15">
      <c r="A54" t="str">
        <f>T('CLZ TT'!A54)</f>
        <v>T-337130</v>
      </c>
      <c r="B54" s="9" t="str">
        <f>T('CLZ TT'!D54)</f>
        <v>Tal Noga</v>
      </c>
      <c r="C54" s="10">
        <f>IF(LEN(A54) &gt; 0, 'CLZ TT'!E54, "")</f>
        <v>1</v>
      </c>
      <c r="D54" s="7" t="str">
        <f>T('CLZ TT'!F54)</f>
        <v>Hours</v>
      </c>
      <c r="E54" s="7" t="str">
        <f>IFERROR(VLOOKUP('CLZ TT'!A54,'CLZ WI'!$A$1:$E$100000,3,FALSE),"")</f>
        <v>College of Management</v>
      </c>
      <c r="F54" t="str">
        <f>IFERROR(VLOOKUP('CLZ TT'!A54,'CLZ WI'!$A$1:$E$100000,4,FALSE),"")</f>
        <v>CS Project</v>
      </c>
      <c r="G54" t="str">
        <f>IFERROR(VLOOKUP('CLZ TT'!A54,'CLZ WI'!$A$1:$K$100000,5,FALSE),"")</f>
        <v>P-137643</v>
      </c>
      <c r="H54" t="str">
        <f>IFERROR(VLOOKUP(G54,'CLZ WI'!$A$1:$K$100000,6,FALSE),"")</f>
        <v>Fixed Hours</v>
      </c>
      <c r="I54" t="str">
        <f>IFERROR(VLOOKUP(G54,'CLZ WI'!$A$1:$K$100000,7,FALSE),"")</f>
        <v>EMEA</v>
      </c>
      <c r="J54" t="str">
        <f>T('CLZ TT'!I54)</f>
        <v>Training</v>
      </c>
      <c r="K54" t="str">
        <f>IF(IFERROR(VLOOKUP('CLZ TT'!A54,'CLZ WI'!$A$1:$L$100000,12,FALSE),"")=TRUE, "Billable", IF(IFERROR(VLOOKUP('CLZ TT'!A54,'CLZ WI'!$A$1:$L$100000,12,FALSE),"")=FALSE, "Non-Billable", ""))</f>
        <v>Non-Billable</v>
      </c>
      <c r="L54" s="19">
        <f>IF('CLZ TT'!G54="","",'CLZ TT'!G54)</f>
        <v>40987</v>
      </c>
      <c r="M54" t="str">
        <f>IFERROR(VLOOKUP(G54,'CLZ Pr'!$A$1:$X$100000,12,FALSE)*C54,"")</f>
        <v/>
      </c>
      <c r="N54" s="4" t="str">
        <f>IFERROR(VLOOKUP(G54,'CLZ Pr'!$A$1:$X$100000,24,FALSE), "")</f>
        <v/>
      </c>
      <c r="O54" t="str">
        <f>IFERROR(VLOOKUP(G54,'CLZ Pr'!$A$1:$X$100000,21,FALSE), "")</f>
        <v/>
      </c>
    </row>
    <row r="55" spans="1:15">
      <c r="A55" t="str">
        <f>T('CLZ TT'!A55)</f>
        <v>T-242280</v>
      </c>
      <c r="B55" s="9" t="str">
        <f>T('CLZ TT'!D55)</f>
        <v>Roni Feldsher</v>
      </c>
      <c r="C55" s="10">
        <f>IF(LEN(A55) &gt; 0, 'CLZ TT'!E55, "")</f>
        <v>1</v>
      </c>
      <c r="D55" s="7" t="str">
        <f>T('CLZ TT'!F55)</f>
        <v>Hours</v>
      </c>
      <c r="E55" s="7" t="str">
        <f>IFERROR(VLOOKUP('CLZ TT'!A55,'CLZ WI'!$A$1:$E$100000,3,FALSE),"")</f>
        <v>TechProse - 40h PS</v>
      </c>
      <c r="F55" t="str">
        <f>IFERROR(VLOOKUP('CLZ TT'!A55,'CLZ WI'!$A$1:$E$100000,4,FALSE),"")</f>
        <v>CS Project</v>
      </c>
      <c r="G55" t="str">
        <f>IFERROR(VLOOKUP('CLZ TT'!A55,'CLZ WI'!$A$1:$K$100000,5,FALSE),"")</f>
        <v>P-090318</v>
      </c>
      <c r="H55" t="str">
        <f>IFERROR(VLOOKUP(G55,'CLZ WI'!$A$1:$K$100000,6,FALSE),"")</f>
        <v>Fixed Hours</v>
      </c>
      <c r="I55" t="str">
        <f>IFERROR(VLOOKUP(G55,'CLZ WI'!$A$1:$K$100000,7,FALSE),"")</f>
        <v>USA</v>
      </c>
      <c r="J55" t="str">
        <f>T('CLZ TT'!I55)</f>
        <v/>
      </c>
      <c r="K55" t="str">
        <f>IF(IFERROR(VLOOKUP('CLZ TT'!A55,'CLZ WI'!$A$1:$L$100000,12,FALSE),"")=TRUE, "Billable", IF(IFERROR(VLOOKUP('CLZ TT'!A55,'CLZ WI'!$A$1:$L$100000,12,FALSE),"")=FALSE, "Non-Billable", ""))</f>
        <v>Billable</v>
      </c>
      <c r="L55" s="19">
        <f>IF('CLZ TT'!G55="","",'CLZ TT'!G55)</f>
        <v>40988</v>
      </c>
      <c r="M55" t="str">
        <f>IFERROR(VLOOKUP(G55,'CLZ Pr'!$A$1:$X$100000,12,FALSE)*C55,"")</f>
        <v/>
      </c>
      <c r="N55" s="4" t="str">
        <f>IFERROR(VLOOKUP(G55,'CLZ Pr'!$A$1:$X$100000,24,FALSE), "")</f>
        <v/>
      </c>
      <c r="O55" t="str">
        <f>IFERROR(VLOOKUP(G55,'CLZ Pr'!$A$1:$X$100000,21,FALSE), "")</f>
        <v/>
      </c>
    </row>
    <row r="56" spans="1:15">
      <c r="A56" t="str">
        <f>T('CLZ TT'!A56)</f>
        <v>M-257739</v>
      </c>
      <c r="B56" s="9" t="str">
        <f>T('CLZ TT'!D56)</f>
        <v>Eran Fishov</v>
      </c>
      <c r="C56" s="10">
        <f>IF(LEN(A56) &gt; 0, 'CLZ TT'!E56, "")</f>
        <v>1</v>
      </c>
      <c r="D56" s="7" t="str">
        <f>T('CLZ TT'!F56)</f>
        <v>Hours</v>
      </c>
      <c r="E56" s="7" t="str">
        <f>IFERROR(VLOOKUP('CLZ TT'!A56,'CLZ WI'!$A$1:$E$100000,3,FALSE),"")</f>
        <v>Gard:Small Package</v>
      </c>
      <c r="F56" t="str">
        <f>IFERROR(VLOOKUP('CLZ TT'!A56,'CLZ WI'!$A$1:$E$100000,4,FALSE),"")</f>
        <v>CS Quick Start</v>
      </c>
      <c r="G56" t="str">
        <f>IFERROR(VLOOKUP('CLZ TT'!A56,'CLZ WI'!$A$1:$K$100000,5,FALSE),"")</f>
        <v>P-206853</v>
      </c>
      <c r="H56" t="str">
        <f>IFERROR(VLOOKUP(G56,'CLZ WI'!$A$1:$K$100000,6,FALSE),"")</f>
        <v>Package Small</v>
      </c>
      <c r="I56" t="str">
        <f>IFERROR(VLOOKUP(G56,'CLZ WI'!$A$1:$K$100000,7,FALSE),"")</f>
        <v>EMEA</v>
      </c>
      <c r="J56" t="str">
        <f>T('CLZ TT'!I56)</f>
        <v/>
      </c>
      <c r="K56" t="str">
        <f>IF(IFERROR(VLOOKUP('CLZ TT'!A56,'CLZ WI'!$A$1:$L$100000,12,FALSE),"")=TRUE, "Billable", IF(IFERROR(VLOOKUP('CLZ TT'!A56,'CLZ WI'!$A$1:$L$100000,12,FALSE),"")=FALSE, "Non-Billable", ""))</f>
        <v>Billable</v>
      </c>
      <c r="L56" s="19">
        <f>IF('CLZ TT'!G56="","",'CLZ TT'!G56)</f>
        <v>40988</v>
      </c>
      <c r="M56">
        <f>IFERROR(VLOOKUP(G56,'CLZ Pr'!$A$1:$X$100000,12,FALSE)*C56,"")</f>
        <v>200</v>
      </c>
      <c r="N56" s="4">
        <f>IFERROR(VLOOKUP(G56,'CLZ Pr'!$A$1:$X$100000,24,FALSE), "")</f>
        <v>0</v>
      </c>
      <c r="O56">
        <f>IFERROR(VLOOKUP(G56,'CLZ Pr'!$A$1:$X$100000,21,FALSE), "")</f>
        <v>0</v>
      </c>
    </row>
    <row r="57" spans="1:15">
      <c r="A57" t="str">
        <f>T('CLZ TT'!A57)</f>
        <v>T-292050</v>
      </c>
      <c r="B57" s="9" t="str">
        <f>T('CLZ TT'!D57)</f>
        <v>Rami Cohen</v>
      </c>
      <c r="C57" s="10">
        <f>IF(LEN(A57) &gt; 0, 'CLZ TT'!E57, "")</f>
        <v>2</v>
      </c>
      <c r="D57" s="7" t="str">
        <f>T('CLZ TT'!F57)</f>
        <v>Hours</v>
      </c>
      <c r="E57" s="7" t="str">
        <f>IFERROR(VLOOKUP('CLZ TT'!A57,'CLZ WI'!$A$1:$E$100000,3,FALSE),"")</f>
        <v>ELC Online - - 58 h PS</v>
      </c>
      <c r="F57" t="str">
        <f>IFERROR(VLOOKUP('CLZ TT'!A57,'CLZ WI'!$A$1:$E$100000,4,FALSE),"")</f>
        <v>CS Project</v>
      </c>
      <c r="G57" t="str">
        <f>IFERROR(VLOOKUP('CLZ TT'!A57,'CLZ WI'!$A$1:$K$100000,5,FALSE),"")</f>
        <v>P-113869</v>
      </c>
      <c r="H57" t="str">
        <f>IFERROR(VLOOKUP(G57,'CLZ WI'!$A$1:$K$100000,6,FALSE),"")</f>
        <v>Fixed Hours</v>
      </c>
      <c r="I57" t="str">
        <f>IFERROR(VLOOKUP(G57,'CLZ WI'!$A$1:$K$100000,7,FALSE),"")</f>
        <v>USA</v>
      </c>
      <c r="J57" t="str">
        <f>T('CLZ TT'!I57)</f>
        <v>Customization</v>
      </c>
      <c r="K57" t="str">
        <f>IF(IFERROR(VLOOKUP('CLZ TT'!A57,'CLZ WI'!$A$1:$L$100000,12,FALSE),"")=TRUE, "Billable", IF(IFERROR(VLOOKUP('CLZ TT'!A57,'CLZ WI'!$A$1:$L$100000,12,FALSE),"")=FALSE, "Non-Billable", ""))</f>
        <v>Billable</v>
      </c>
      <c r="L57" s="19">
        <f>IF('CLZ TT'!G57="","",'CLZ TT'!G57)</f>
        <v>40988</v>
      </c>
      <c r="M57" t="str">
        <f>IFERROR(VLOOKUP(G57,'CLZ Pr'!$A$1:$X$100000,12,FALSE)*C57,"")</f>
        <v/>
      </c>
      <c r="N57" s="4" t="str">
        <f>IFERROR(VLOOKUP(G57,'CLZ Pr'!$A$1:$X$100000,24,FALSE), "")</f>
        <v/>
      </c>
      <c r="O57" t="str">
        <f>IFERROR(VLOOKUP(G57,'CLZ Pr'!$A$1:$X$100000,21,FALSE), "")</f>
        <v/>
      </c>
    </row>
    <row r="58" spans="1:15">
      <c r="A58" t="str">
        <f>T('CLZ TT'!A58)</f>
        <v>M-196151</v>
      </c>
      <c r="B58" s="9" t="str">
        <f>T('CLZ TT'!D58)</f>
        <v>David Goulden</v>
      </c>
      <c r="C58" s="10">
        <f>IF(LEN(A58) &gt; 0, 'CLZ TT'!E58, "")</f>
        <v>0.5</v>
      </c>
      <c r="D58" s="7" t="str">
        <f>T('CLZ TT'!F58)</f>
        <v>Hours</v>
      </c>
      <c r="E58" s="7" t="str">
        <f>IFERROR(VLOOKUP('CLZ TT'!A58,'CLZ WI'!$A$1:$E$100000,3,FALSE),"")</f>
        <v>The Competition Authority Tier3</v>
      </c>
      <c r="F58" t="str">
        <f>IFERROR(VLOOKUP('CLZ TT'!A58,'CLZ WI'!$A$1:$E$100000,4,FALSE),"")</f>
        <v>CS Quick Start</v>
      </c>
      <c r="G58" t="str">
        <f>IFERROR(VLOOKUP('CLZ TT'!A58,'CLZ WI'!$A$1:$K$100000,5,FALSE),"")</f>
        <v>P-155289</v>
      </c>
      <c r="H58" t="str">
        <f>IFERROR(VLOOKUP(G58,'CLZ WI'!$A$1:$K$100000,6,FALSE),"")</f>
        <v>Package Small</v>
      </c>
      <c r="I58" t="str">
        <f>IFERROR(VLOOKUP(G58,'CLZ WI'!$A$1:$K$100000,7,FALSE),"")</f>
        <v>EMEA</v>
      </c>
      <c r="J58" t="str">
        <f>T('CLZ TT'!I58)</f>
        <v/>
      </c>
      <c r="K58" t="str">
        <f>IF(IFERROR(VLOOKUP('CLZ TT'!A58,'CLZ WI'!$A$1:$L$100000,12,FALSE),"")=TRUE, "Billable", IF(IFERROR(VLOOKUP('CLZ TT'!A58,'CLZ WI'!$A$1:$L$100000,12,FALSE),"")=FALSE, "Non-Billable", ""))</f>
        <v>Billable</v>
      </c>
      <c r="L58" s="19">
        <f>IF('CLZ TT'!G58="","",'CLZ TT'!G58)</f>
        <v>40988</v>
      </c>
      <c r="M58">
        <f>IFERROR(VLOOKUP(G58,'CLZ Pr'!$A$1:$X$100000,12,FALSE)*C58,"")</f>
        <v>72.724999999999994</v>
      </c>
      <c r="N58" s="4">
        <f>IFERROR(VLOOKUP(G58,'CLZ Pr'!$A$1:$X$100000,24,FALSE), "")</f>
        <v>0</v>
      </c>
      <c r="O58">
        <f>IFERROR(VLOOKUP(G58,'CLZ Pr'!$A$1:$X$100000,21,FALSE), "")</f>
        <v>2.5</v>
      </c>
    </row>
    <row r="59" spans="1:15">
      <c r="A59" t="str">
        <f>T('CLZ TT'!A59)</f>
        <v>M-196149</v>
      </c>
      <c r="B59" s="9" t="str">
        <f>T('CLZ TT'!D59)</f>
        <v>David Goulden</v>
      </c>
      <c r="C59" s="10">
        <f>IF(LEN(A59) &gt; 0, 'CLZ TT'!E59, "")</f>
        <v>1.5</v>
      </c>
      <c r="D59" s="7" t="str">
        <f>T('CLZ TT'!F59)</f>
        <v>Hours</v>
      </c>
      <c r="E59" s="7" t="str">
        <f>IFERROR(VLOOKUP('CLZ TT'!A59,'CLZ WI'!$A$1:$E$100000,3,FALSE),"")</f>
        <v>The Competition Authority Tier3</v>
      </c>
      <c r="F59" t="str">
        <f>IFERROR(VLOOKUP('CLZ TT'!A59,'CLZ WI'!$A$1:$E$100000,4,FALSE),"")</f>
        <v>CS Quick Start</v>
      </c>
      <c r="G59" t="str">
        <f>IFERROR(VLOOKUP('CLZ TT'!A59,'CLZ WI'!$A$1:$K$100000,5,FALSE),"")</f>
        <v>P-155289</v>
      </c>
      <c r="H59" t="str">
        <f>IFERROR(VLOOKUP(G59,'CLZ WI'!$A$1:$K$100000,6,FALSE),"")</f>
        <v>Package Small</v>
      </c>
      <c r="I59" t="str">
        <f>IFERROR(VLOOKUP(G59,'CLZ WI'!$A$1:$K$100000,7,FALSE),"")</f>
        <v>EMEA</v>
      </c>
      <c r="J59" t="str">
        <f>T('CLZ TT'!I59)</f>
        <v/>
      </c>
      <c r="K59" t="str">
        <f>IF(IFERROR(VLOOKUP('CLZ TT'!A59,'CLZ WI'!$A$1:$L$100000,12,FALSE),"")=TRUE, "Billable", IF(IFERROR(VLOOKUP('CLZ TT'!A59,'CLZ WI'!$A$1:$L$100000,12,FALSE),"")=FALSE, "Non-Billable", ""))</f>
        <v>Billable</v>
      </c>
      <c r="L59" s="19">
        <f>IF('CLZ TT'!G59="","",'CLZ TT'!G59)</f>
        <v>40988</v>
      </c>
      <c r="M59">
        <f>IFERROR(VLOOKUP(G59,'CLZ Pr'!$A$1:$X$100000,12,FALSE)*C59,"")</f>
        <v>218.17499999999998</v>
      </c>
      <c r="N59" s="4">
        <f>IFERROR(VLOOKUP(G59,'CLZ Pr'!$A$1:$X$100000,24,FALSE), "")</f>
        <v>0</v>
      </c>
      <c r="O59">
        <f>IFERROR(VLOOKUP(G59,'CLZ Pr'!$A$1:$X$100000,21,FALSE), "")</f>
        <v>2.5</v>
      </c>
    </row>
    <row r="60" spans="1:15">
      <c r="A60" t="str">
        <f>T('CLZ TT'!A60)</f>
        <v>M-202761</v>
      </c>
      <c r="B60" s="9" t="str">
        <f>T('CLZ TT'!D60)</f>
        <v>Alex Gorman</v>
      </c>
      <c r="C60" s="10">
        <f>IF(LEN(A60) &gt; 0, 'CLZ TT'!E60, "")</f>
        <v>1</v>
      </c>
      <c r="D60" s="7" t="str">
        <f>T('CLZ TT'!F60)</f>
        <v>Hours</v>
      </c>
      <c r="E60" s="7" t="str">
        <f>IFERROR(VLOOKUP('CLZ TT'!A60,'CLZ WI'!$A$1:$E$100000,3,FALSE),"")</f>
        <v>BPL Global Medium</v>
      </c>
      <c r="F60" t="str">
        <f>IFERROR(VLOOKUP('CLZ TT'!A60,'CLZ WI'!$A$1:$E$100000,4,FALSE),"")</f>
        <v>CS Quick Start</v>
      </c>
      <c r="G60" t="str">
        <f>IFERROR(VLOOKUP('CLZ TT'!A60,'CLZ WI'!$A$1:$K$100000,5,FALSE),"")</f>
        <v>P-160798</v>
      </c>
      <c r="H60" t="str">
        <f>IFERROR(VLOOKUP(G60,'CLZ WI'!$A$1:$K$100000,6,FALSE),"")</f>
        <v>Package Medium</v>
      </c>
      <c r="I60" t="str">
        <f>IFERROR(VLOOKUP(G60,'CLZ WI'!$A$1:$K$100000,7,FALSE),"")</f>
        <v>USA</v>
      </c>
      <c r="J60" t="str">
        <f>T('CLZ TT'!I60)</f>
        <v/>
      </c>
      <c r="K60" t="str">
        <f>IF(IFERROR(VLOOKUP('CLZ TT'!A60,'CLZ WI'!$A$1:$L$100000,12,FALSE),"")=TRUE, "Billable", IF(IFERROR(VLOOKUP('CLZ TT'!A60,'CLZ WI'!$A$1:$L$100000,12,FALSE),"")=FALSE, "Non-Billable", ""))</f>
        <v>Billable</v>
      </c>
      <c r="L60" s="19">
        <f>IF('CLZ TT'!G60="","",'CLZ TT'!G60)</f>
        <v>40989</v>
      </c>
      <c r="M60">
        <f>IFERROR(VLOOKUP(G60,'CLZ Pr'!$A$1:$X$100000,12,FALSE)*C60,"")</f>
        <v>100</v>
      </c>
      <c r="N60" s="4">
        <f>IFERROR(VLOOKUP(G60,'CLZ Pr'!$A$1:$X$100000,24,FALSE), "")</f>
        <v>0</v>
      </c>
      <c r="O60">
        <f>IFERROR(VLOOKUP(G60,'CLZ Pr'!$A$1:$X$100000,21,FALSE), "")</f>
        <v>3</v>
      </c>
    </row>
    <row r="61" spans="1:15">
      <c r="A61" t="str">
        <f>T('CLZ TT'!A61)</f>
        <v>T-367694</v>
      </c>
      <c r="B61" s="9" t="str">
        <f>T('CLZ TT'!D61)</f>
        <v>G.I.Teh</v>
      </c>
      <c r="C61" s="10">
        <f>IF(LEN(A61) &gt; 0, 'CLZ TT'!E61, "")</f>
        <v>1.5</v>
      </c>
      <c r="D61" s="7" t="str">
        <f>T('CLZ TT'!F61)</f>
        <v>Hours</v>
      </c>
      <c r="E61" s="7" t="str">
        <f>IFERROR(VLOOKUP('CLZ TT'!A61,'CLZ WI'!$A$1:$E$100000,3,FALSE),"")</f>
        <v>Heritage ArchitectureNon-Billable Committed Hours</v>
      </c>
      <c r="F61" t="str">
        <f>IFERROR(VLOOKUP('CLZ TT'!A61,'CLZ WI'!$A$1:$E$100000,4,FALSE),"")</f>
        <v>CS Project</v>
      </c>
      <c r="G61" t="str">
        <f>IFERROR(VLOOKUP('CLZ TT'!A61,'CLZ WI'!$A$1:$K$100000,5,FALSE),"")</f>
        <v>P-150928</v>
      </c>
      <c r="H61" t="str">
        <f>IFERROR(VLOOKUP(G61,'CLZ WI'!$A$1:$K$100000,6,FALSE),"")</f>
        <v>Fixed Hours</v>
      </c>
      <c r="I61" t="str">
        <f>IFERROR(VLOOKUP(G61,'CLZ WI'!$A$1:$K$100000,7,FALSE),"")</f>
        <v>USA</v>
      </c>
      <c r="J61" t="str">
        <f>T('CLZ TT'!I61)</f>
        <v/>
      </c>
      <c r="K61" t="str">
        <f>IF(IFERROR(VLOOKUP('CLZ TT'!A61,'CLZ WI'!$A$1:$L$100000,12,FALSE),"")=TRUE, "Billable", IF(IFERROR(VLOOKUP('CLZ TT'!A61,'CLZ WI'!$A$1:$L$100000,12,FALSE),"")=FALSE, "Non-Billable", ""))</f>
        <v>Non-Billable</v>
      </c>
      <c r="L61" s="19">
        <f>IF('CLZ TT'!G61="","",'CLZ TT'!G61)</f>
        <v>40989</v>
      </c>
      <c r="M61">
        <f>IFERROR(VLOOKUP(G61,'CLZ Pr'!$A$1:$X$100000,12,FALSE)*C61,"")</f>
        <v>0</v>
      </c>
      <c r="N61" s="4">
        <f>IFERROR(VLOOKUP(G61,'CLZ Pr'!$A$1:$X$100000,24,FALSE), "")</f>
        <v>0</v>
      </c>
      <c r="O61">
        <f>IFERROR(VLOOKUP(G61,'CLZ Pr'!$A$1:$X$100000,21,FALSE), "")</f>
        <v>0</v>
      </c>
    </row>
    <row r="62" spans="1:15">
      <c r="A62" t="str">
        <f>T('CLZ TT'!A62)</f>
        <v>M-202761</v>
      </c>
      <c r="B62" s="9" t="str">
        <f>T('CLZ TT'!D62)</f>
        <v>Alex Gorman</v>
      </c>
      <c r="C62" s="10">
        <f>IF(LEN(A62) &gt; 0, 'CLZ TT'!E62, "")</f>
        <v>0</v>
      </c>
      <c r="D62" s="7" t="str">
        <f>T('CLZ TT'!F62)</f>
        <v>Hours</v>
      </c>
      <c r="E62" s="7" t="str">
        <f>IFERROR(VLOOKUP('CLZ TT'!A62,'CLZ WI'!$A$1:$E$100000,3,FALSE),"")</f>
        <v>BPL Global Medium</v>
      </c>
      <c r="F62" t="str">
        <f>IFERROR(VLOOKUP('CLZ TT'!A62,'CLZ WI'!$A$1:$E$100000,4,FALSE),"")</f>
        <v>CS Quick Start</v>
      </c>
      <c r="G62" t="str">
        <f>IFERROR(VLOOKUP('CLZ TT'!A62,'CLZ WI'!$A$1:$K$100000,5,FALSE),"")</f>
        <v>P-160798</v>
      </c>
      <c r="H62" t="str">
        <f>IFERROR(VLOOKUP(G62,'CLZ WI'!$A$1:$K$100000,6,FALSE),"")</f>
        <v>Package Medium</v>
      </c>
      <c r="I62" t="str">
        <f>IFERROR(VLOOKUP(G62,'CLZ WI'!$A$1:$K$100000,7,FALSE),"")</f>
        <v>USA</v>
      </c>
      <c r="J62" t="str">
        <f>T('CLZ TT'!I62)</f>
        <v/>
      </c>
      <c r="K62" t="str">
        <f>IF(IFERROR(VLOOKUP('CLZ TT'!A62,'CLZ WI'!$A$1:$L$100000,12,FALSE),"")=TRUE, "Billable", IF(IFERROR(VLOOKUP('CLZ TT'!A62,'CLZ WI'!$A$1:$L$100000,12,FALSE),"")=FALSE, "Non-Billable", ""))</f>
        <v>Billable</v>
      </c>
      <c r="L62" s="19">
        <f>IF('CLZ TT'!G62="","",'CLZ TT'!G62)</f>
        <v>40990</v>
      </c>
      <c r="M62">
        <f>IFERROR(VLOOKUP(G62,'CLZ Pr'!$A$1:$X$100000,12,FALSE)*C62,"")</f>
        <v>0</v>
      </c>
      <c r="N62" s="4">
        <f>IFERROR(VLOOKUP(G62,'CLZ Pr'!$A$1:$X$100000,24,FALSE), "")</f>
        <v>0</v>
      </c>
      <c r="O62">
        <f>IFERROR(VLOOKUP(G62,'CLZ Pr'!$A$1:$X$100000,21,FALSE), "")</f>
        <v>3</v>
      </c>
    </row>
    <row r="63" spans="1:15">
      <c r="A63" t="str">
        <f>T('CLZ TT'!A63)</f>
        <v>M-202762</v>
      </c>
      <c r="B63" s="9" t="str">
        <f>T('CLZ TT'!D63)</f>
        <v>Alex Gorman</v>
      </c>
      <c r="C63" s="10">
        <f>IF(LEN(A63) &gt; 0, 'CLZ TT'!E63, "")</f>
        <v>1</v>
      </c>
      <c r="D63" s="7" t="str">
        <f>T('CLZ TT'!F63)</f>
        <v>Hours</v>
      </c>
      <c r="E63" s="7" t="str">
        <f>IFERROR(VLOOKUP('CLZ TT'!A63,'CLZ WI'!$A$1:$E$100000,3,FALSE),"")</f>
        <v>BPL Global Medium</v>
      </c>
      <c r="F63" t="str">
        <f>IFERROR(VLOOKUP('CLZ TT'!A63,'CLZ WI'!$A$1:$E$100000,4,FALSE),"")</f>
        <v>CS Quick Start</v>
      </c>
      <c r="G63" t="str">
        <f>IFERROR(VLOOKUP('CLZ TT'!A63,'CLZ WI'!$A$1:$K$100000,5,FALSE),"")</f>
        <v>P-160798</v>
      </c>
      <c r="H63" t="str">
        <f>IFERROR(VLOOKUP(G63,'CLZ WI'!$A$1:$K$100000,6,FALSE),"")</f>
        <v>Package Medium</v>
      </c>
      <c r="I63" t="str">
        <f>IFERROR(VLOOKUP(G63,'CLZ WI'!$A$1:$K$100000,7,FALSE),"")</f>
        <v>USA</v>
      </c>
      <c r="J63" t="str">
        <f>T('CLZ TT'!I63)</f>
        <v/>
      </c>
      <c r="K63" t="str">
        <f>IF(IFERROR(VLOOKUP('CLZ TT'!A63,'CLZ WI'!$A$1:$L$100000,12,FALSE),"")=TRUE, "Billable", IF(IFERROR(VLOOKUP('CLZ TT'!A63,'CLZ WI'!$A$1:$L$100000,12,FALSE),"")=FALSE, "Non-Billable", ""))</f>
        <v>Billable</v>
      </c>
      <c r="L63" s="19">
        <f>IF('CLZ TT'!G63="","",'CLZ TT'!G63)</f>
        <v>40990</v>
      </c>
      <c r="M63">
        <f>IFERROR(VLOOKUP(G63,'CLZ Pr'!$A$1:$X$100000,12,FALSE)*C63,"")</f>
        <v>100</v>
      </c>
      <c r="N63" s="4">
        <f>IFERROR(VLOOKUP(G63,'CLZ Pr'!$A$1:$X$100000,24,FALSE), "")</f>
        <v>0</v>
      </c>
      <c r="O63">
        <f>IFERROR(VLOOKUP(G63,'CLZ Pr'!$A$1:$X$100000,21,FALSE), "")</f>
        <v>3</v>
      </c>
    </row>
    <row r="64" spans="1:15">
      <c r="A64" t="str">
        <f>T('CLZ TT'!A64)</f>
        <v>P-161511</v>
      </c>
      <c r="B64" s="9" t="str">
        <f>T('CLZ TT'!D64)</f>
        <v>Alex Gorman</v>
      </c>
      <c r="C64" s="10">
        <f>IF(LEN(A64) &gt; 0, 'CLZ TT'!E64, "")</f>
        <v>1</v>
      </c>
      <c r="D64" s="7" t="str">
        <f>T('CLZ TT'!F64)</f>
        <v>Hours</v>
      </c>
      <c r="E64" s="7" t="str">
        <f>IFERROR(VLOOKUP('CLZ TT'!A64,'CLZ WI'!$A$1:$E$100000,3,FALSE),"")</f>
        <v>Total Systems Development, Inc. Non-Billable Committed Hours</v>
      </c>
      <c r="F64" t="str">
        <f>IFERROR(VLOOKUP('CLZ TT'!A64,'CLZ WI'!$A$1:$E$100000,4,FALSE),"")</f>
        <v>CS Project</v>
      </c>
      <c r="G64" t="str">
        <f>IFERROR(VLOOKUP('CLZ TT'!A64,'CLZ WI'!$A$1:$K$100000,5,FALSE),"")</f>
        <v>P-161511</v>
      </c>
      <c r="H64" t="str">
        <f>IFERROR(VLOOKUP(G64,'CLZ WI'!$A$1:$K$100000,6,FALSE),"")</f>
        <v>Fixed Hours</v>
      </c>
      <c r="I64" t="str">
        <f>IFERROR(VLOOKUP(G64,'CLZ WI'!$A$1:$K$100000,7,FALSE),"")</f>
        <v>USA</v>
      </c>
      <c r="J64" t="str">
        <f>T('CLZ TT'!I64)</f>
        <v/>
      </c>
      <c r="K64" t="str">
        <f>IF(IFERROR(VLOOKUP('CLZ TT'!A64,'CLZ WI'!$A$1:$L$100000,12,FALSE),"")=TRUE, "Billable", IF(IFERROR(VLOOKUP('CLZ TT'!A64,'CLZ WI'!$A$1:$L$100000,12,FALSE),"")=FALSE, "Non-Billable", ""))</f>
        <v>Non-Billable</v>
      </c>
      <c r="L64" s="19">
        <f>IF('CLZ TT'!G64="","",'CLZ TT'!G64)</f>
        <v>40990</v>
      </c>
      <c r="M64">
        <f>IFERROR(VLOOKUP(G64,'CLZ Pr'!$A$1:$X$100000,12,FALSE)*C64,"")</f>
        <v>0</v>
      </c>
      <c r="N64" s="4">
        <f>IFERROR(VLOOKUP(G64,'CLZ Pr'!$A$1:$X$100000,24,FALSE), "")</f>
        <v>0</v>
      </c>
      <c r="O64">
        <f>IFERROR(VLOOKUP(G64,'CLZ Pr'!$A$1:$X$100000,21,FALSE), "")</f>
        <v>0</v>
      </c>
    </row>
    <row r="65" spans="1:15">
      <c r="A65" t="str">
        <f>T('CLZ TT'!A65)</f>
        <v>T-399398</v>
      </c>
      <c r="B65" s="9" t="str">
        <f>T('CLZ TT'!D65)</f>
        <v>G.I.Teh</v>
      </c>
      <c r="C65" s="10">
        <f>IF(LEN(A65) &gt; 0, 'CLZ TT'!E65, "")</f>
        <v>2</v>
      </c>
      <c r="D65" s="7" t="str">
        <f>T('CLZ TT'!F65)</f>
        <v>Hours</v>
      </c>
      <c r="E65" s="7" t="str">
        <f>IFERROR(VLOOKUP('CLZ TT'!A65,'CLZ WI'!$A$1:$E$100000,3,FALSE),"")</f>
        <v>Tessera Global Services, Inc. Tier1</v>
      </c>
      <c r="F65" t="str">
        <f>IFERROR(VLOOKUP('CLZ TT'!A65,'CLZ WI'!$A$1:$E$100000,4,FALSE),"")</f>
        <v>CS Quick Start</v>
      </c>
      <c r="G65" t="str">
        <f>IFERROR(VLOOKUP('CLZ TT'!A65,'CLZ WI'!$A$1:$K$100000,5,FALSE),"")</f>
        <v>P-165488</v>
      </c>
      <c r="H65" t="str">
        <f>IFERROR(VLOOKUP(G65,'CLZ WI'!$A$1:$K$100000,6,FALSE),"")</f>
        <v>Package Large</v>
      </c>
      <c r="I65" t="str">
        <f>IFERROR(VLOOKUP(G65,'CLZ WI'!$A$1:$K$100000,7,FALSE),"")</f>
        <v>USA</v>
      </c>
      <c r="J65" t="str">
        <f>T('CLZ TT'!I65)</f>
        <v/>
      </c>
      <c r="K65" t="str">
        <f>IF(IFERROR(VLOOKUP('CLZ TT'!A65,'CLZ WI'!$A$1:$L$100000,12,FALSE),"")=TRUE, "Billable", IF(IFERROR(VLOOKUP('CLZ TT'!A65,'CLZ WI'!$A$1:$L$100000,12,FALSE),"")=FALSE, "Non-Billable", ""))</f>
        <v>Billable</v>
      </c>
      <c r="L65" s="19">
        <f>IF('CLZ TT'!G65="","",'CLZ TT'!G65)</f>
        <v>40994</v>
      </c>
      <c r="M65">
        <f>IFERROR(VLOOKUP(G65,'CLZ Pr'!$A$1:$X$100000,12,FALSE)*C65,"")</f>
        <v>291.66000000000003</v>
      </c>
      <c r="N65" s="4">
        <f>IFERROR(VLOOKUP(G65,'CLZ Pr'!$A$1:$X$100000,24,FALSE), "")</f>
        <v>0</v>
      </c>
      <c r="O65">
        <f>IFERROR(VLOOKUP(G65,'CLZ Pr'!$A$1:$X$100000,21,FALSE), "")</f>
        <v>4</v>
      </c>
    </row>
    <row r="66" spans="1:15">
      <c r="A66" t="str">
        <f>T('CLZ TT'!A66)</f>
        <v>T-399402</v>
      </c>
      <c r="B66" s="9" t="str">
        <f>T('CLZ TT'!D66)</f>
        <v>G.I.Teh</v>
      </c>
      <c r="C66" s="10">
        <f>IF(LEN(A66) &gt; 0, 'CLZ TT'!E66, "")</f>
        <v>2</v>
      </c>
      <c r="D66" s="7" t="str">
        <f>T('CLZ TT'!F66)</f>
        <v>Hours</v>
      </c>
      <c r="E66" s="7" t="str">
        <f>IFERROR(VLOOKUP('CLZ TT'!A66,'CLZ WI'!$A$1:$E$100000,3,FALSE),"")</f>
        <v>Tessera Global Services, Inc. Tier1</v>
      </c>
      <c r="F66" t="str">
        <f>IFERROR(VLOOKUP('CLZ TT'!A66,'CLZ WI'!$A$1:$E$100000,4,FALSE),"")</f>
        <v>CS Quick Start</v>
      </c>
      <c r="G66" t="str">
        <f>IFERROR(VLOOKUP('CLZ TT'!A66,'CLZ WI'!$A$1:$K$100000,5,FALSE),"")</f>
        <v>P-165488</v>
      </c>
      <c r="H66" t="str">
        <f>IFERROR(VLOOKUP(G66,'CLZ WI'!$A$1:$K$100000,6,FALSE),"")</f>
        <v>Package Large</v>
      </c>
      <c r="I66" t="str">
        <f>IFERROR(VLOOKUP(G66,'CLZ WI'!$A$1:$K$100000,7,FALSE),"")</f>
        <v>USA</v>
      </c>
      <c r="J66" t="str">
        <f>T('CLZ TT'!I66)</f>
        <v/>
      </c>
      <c r="K66" t="str">
        <f>IF(IFERROR(VLOOKUP('CLZ TT'!A66,'CLZ WI'!$A$1:$L$100000,12,FALSE),"")=TRUE, "Billable", IF(IFERROR(VLOOKUP('CLZ TT'!A66,'CLZ WI'!$A$1:$L$100000,12,FALSE),"")=FALSE, "Non-Billable", ""))</f>
        <v>Billable</v>
      </c>
      <c r="L66" s="19">
        <f>IF('CLZ TT'!G66="","",'CLZ TT'!G66)</f>
        <v>40994</v>
      </c>
      <c r="M66">
        <f>IFERROR(VLOOKUP(G66,'CLZ Pr'!$A$1:$X$100000,12,FALSE)*C66,"")</f>
        <v>291.66000000000003</v>
      </c>
      <c r="N66" s="4">
        <f>IFERROR(VLOOKUP(G66,'CLZ Pr'!$A$1:$X$100000,24,FALSE), "")</f>
        <v>0</v>
      </c>
      <c r="O66">
        <f>IFERROR(VLOOKUP(G66,'CLZ Pr'!$A$1:$X$100000,21,FALSE), "")</f>
        <v>4</v>
      </c>
    </row>
    <row r="67" spans="1:15">
      <c r="A67" t="str">
        <f>T('CLZ TT'!A67)</f>
        <v>T-367694</v>
      </c>
      <c r="B67" s="9" t="str">
        <f>T('CLZ TT'!D67)</f>
        <v>G.I.Teh</v>
      </c>
      <c r="C67" s="10">
        <f>IF(LEN(A67) &gt; 0, 'CLZ TT'!E67, "")</f>
        <v>1</v>
      </c>
      <c r="D67" s="7" t="str">
        <f>T('CLZ TT'!F67)</f>
        <v>Hours</v>
      </c>
      <c r="E67" s="7" t="str">
        <f>IFERROR(VLOOKUP('CLZ TT'!A67,'CLZ WI'!$A$1:$E$100000,3,FALSE),"")</f>
        <v>Heritage ArchitectureNon-Billable Committed Hours</v>
      </c>
      <c r="F67" t="str">
        <f>IFERROR(VLOOKUP('CLZ TT'!A67,'CLZ WI'!$A$1:$E$100000,4,FALSE),"")</f>
        <v>CS Project</v>
      </c>
      <c r="G67" t="str">
        <f>IFERROR(VLOOKUP('CLZ TT'!A67,'CLZ WI'!$A$1:$K$100000,5,FALSE),"")</f>
        <v>P-150928</v>
      </c>
      <c r="H67" t="str">
        <f>IFERROR(VLOOKUP(G67,'CLZ WI'!$A$1:$K$100000,6,FALSE),"")</f>
        <v>Fixed Hours</v>
      </c>
      <c r="I67" t="str">
        <f>IFERROR(VLOOKUP(G67,'CLZ WI'!$A$1:$K$100000,7,FALSE),"")</f>
        <v>USA</v>
      </c>
      <c r="J67" t="str">
        <f>T('CLZ TT'!I67)</f>
        <v/>
      </c>
      <c r="K67" t="str">
        <f>IF(IFERROR(VLOOKUP('CLZ TT'!A67,'CLZ WI'!$A$1:$L$100000,12,FALSE),"")=TRUE, "Billable", IF(IFERROR(VLOOKUP('CLZ TT'!A67,'CLZ WI'!$A$1:$L$100000,12,FALSE),"")=FALSE, "Non-Billable", ""))</f>
        <v>Non-Billable</v>
      </c>
      <c r="L67" s="19">
        <f>IF('CLZ TT'!G67="","",'CLZ TT'!G67)</f>
        <v>40994</v>
      </c>
      <c r="M67">
        <f>IFERROR(VLOOKUP(G67,'CLZ Pr'!$A$1:$X$100000,12,FALSE)*C67,"")</f>
        <v>0</v>
      </c>
      <c r="N67" s="4">
        <f>IFERROR(VLOOKUP(G67,'CLZ Pr'!$A$1:$X$100000,24,FALSE), "")</f>
        <v>0</v>
      </c>
      <c r="O67">
        <f>IFERROR(VLOOKUP(G67,'CLZ Pr'!$A$1:$X$100000,21,FALSE), "")</f>
        <v>0</v>
      </c>
    </row>
    <row r="68" spans="1:15">
      <c r="A68" t="str">
        <f>T('CLZ TT'!A68)</f>
        <v>P-164707</v>
      </c>
      <c r="B68" s="9" t="str">
        <f>T('CLZ TT'!D68)</f>
        <v>Josh Santos</v>
      </c>
      <c r="C68" s="10">
        <f>IF(LEN(A68) &gt; 0, 'CLZ TT'!E68, "")</f>
        <v>3</v>
      </c>
      <c r="D68" s="7" t="str">
        <f>T('CLZ TT'!F68)</f>
        <v>Hours</v>
      </c>
      <c r="E68" s="7" t="str">
        <f>IFERROR(VLOOKUP('CLZ TT'!A68,'CLZ WI'!$A$1:$E$100000,3,FALSE),"")</f>
        <v>EMD Serono Project Management Office Fixed Hours</v>
      </c>
      <c r="F68" t="str">
        <f>IFERROR(VLOOKUP('CLZ TT'!A68,'CLZ WI'!$A$1:$E$100000,4,FALSE),"")</f>
        <v>CS Project</v>
      </c>
      <c r="G68" t="str">
        <f>IFERROR(VLOOKUP('CLZ TT'!A68,'CLZ WI'!$A$1:$K$100000,5,FALSE),"")</f>
        <v>P-164707</v>
      </c>
      <c r="H68" t="str">
        <f>IFERROR(VLOOKUP(G68,'CLZ WI'!$A$1:$K$100000,6,FALSE),"")</f>
        <v>Fixed Hours</v>
      </c>
      <c r="I68" t="str">
        <f>IFERROR(VLOOKUP(G68,'CLZ WI'!$A$1:$K$100000,7,FALSE),"")</f>
        <v>USA</v>
      </c>
      <c r="J68" t="str">
        <f>T('CLZ TT'!I68)</f>
        <v/>
      </c>
      <c r="K68" t="str">
        <f>IF(IFERROR(VLOOKUP('CLZ TT'!A68,'CLZ WI'!$A$1:$L$100000,12,FALSE),"")=TRUE, "Billable", IF(IFERROR(VLOOKUP('CLZ TT'!A68,'CLZ WI'!$A$1:$L$100000,12,FALSE),"")=FALSE, "Non-Billable", ""))</f>
        <v>Billable</v>
      </c>
      <c r="L68" s="19">
        <f>IF('CLZ TT'!G68="","",'CLZ TT'!G68)</f>
        <v>40994</v>
      </c>
      <c r="M68">
        <f>IFERROR(VLOOKUP(G68,'CLZ Pr'!$A$1:$X$100000,12,FALSE)*C68,"")</f>
        <v>500.01</v>
      </c>
      <c r="N68" s="4">
        <f>IFERROR(VLOOKUP(G68,'CLZ Pr'!$A$1:$X$100000,24,FALSE), "")</f>
        <v>0</v>
      </c>
      <c r="O68">
        <f>IFERROR(VLOOKUP(G68,'CLZ Pr'!$A$1:$X$100000,21,FALSE), "")</f>
        <v>0</v>
      </c>
    </row>
    <row r="69" spans="1:15">
      <c r="A69" t="str">
        <f>T('CLZ TT'!A69)</f>
        <v>P-158424</v>
      </c>
      <c r="B69" s="9" t="str">
        <f>T('CLZ TT'!D69)</f>
        <v>Josh Santos</v>
      </c>
      <c r="C69" s="10">
        <f>IF(LEN(A69) &gt; 0, 'CLZ TT'!E69, "")</f>
        <v>1</v>
      </c>
      <c r="D69" s="7" t="str">
        <f>T('CLZ TT'!F69)</f>
        <v>Hours</v>
      </c>
      <c r="E69" s="7" t="str">
        <f>IFERROR(VLOOKUP('CLZ TT'!A69,'CLZ WI'!$A$1:$E$100000,3,FALSE),"")</f>
        <v>PureDriven Tier1</v>
      </c>
      <c r="F69" t="str">
        <f>IFERROR(VLOOKUP('CLZ TT'!A69,'CLZ WI'!$A$1:$E$100000,4,FALSE),"")</f>
        <v>CS Quick Start</v>
      </c>
      <c r="G69" t="str">
        <f>IFERROR(VLOOKUP('CLZ TT'!A69,'CLZ WI'!$A$1:$K$100000,5,FALSE),"")</f>
        <v>P-158424</v>
      </c>
      <c r="H69" t="str">
        <f>IFERROR(VLOOKUP(G69,'CLZ WI'!$A$1:$K$100000,6,FALSE),"")</f>
        <v>Package Large</v>
      </c>
      <c r="I69" t="str">
        <f>IFERROR(VLOOKUP(G69,'CLZ WI'!$A$1:$K$100000,7,FALSE),"")</f>
        <v>USA</v>
      </c>
      <c r="J69" t="str">
        <f>T('CLZ TT'!I69)</f>
        <v/>
      </c>
      <c r="K69" t="str">
        <f>IF(IFERROR(VLOOKUP('CLZ TT'!A69,'CLZ WI'!$A$1:$L$100000,12,FALSE),"")=TRUE, "Billable", IF(IFERROR(VLOOKUP('CLZ TT'!A69,'CLZ WI'!$A$1:$L$100000,12,FALSE),"")=FALSE, "Non-Billable", ""))</f>
        <v>Billable</v>
      </c>
      <c r="L69" s="19">
        <f>IF('CLZ TT'!G69="","",'CLZ TT'!G69)</f>
        <v>40994</v>
      </c>
      <c r="M69">
        <f>IFERROR(VLOOKUP(G69,'CLZ Pr'!$A$1:$X$100000,12,FALSE)*C69,"")</f>
        <v>145.83000000000001</v>
      </c>
      <c r="N69" s="4">
        <f>IFERROR(VLOOKUP(G69,'CLZ Pr'!$A$1:$X$100000,24,FALSE), "")</f>
        <v>0</v>
      </c>
      <c r="O69">
        <f>IFERROR(VLOOKUP(G69,'CLZ Pr'!$A$1:$X$100000,21,FALSE), "")</f>
        <v>9</v>
      </c>
    </row>
    <row r="70" spans="1:15">
      <c r="A70" t="str">
        <f>T('CLZ TT'!A70)</f>
        <v>P-157089</v>
      </c>
      <c r="B70" s="9" t="str">
        <f>T('CLZ TT'!D70)</f>
        <v>Alex Gorman</v>
      </c>
      <c r="C70" s="10">
        <f>IF(LEN(A70) &gt; 0, 'CLZ TT'!E70, "")</f>
        <v>0.5</v>
      </c>
      <c r="D70" s="7" t="str">
        <f>T('CLZ TT'!F70)</f>
        <v>Hours</v>
      </c>
      <c r="E70" s="7" t="str">
        <f>IFERROR(VLOOKUP('CLZ TT'!A70,'CLZ WI'!$A$1:$E$100000,3,FALSE),"")</f>
        <v>Edifice Information Management - 2 Non-Billable Committed Hour</v>
      </c>
      <c r="F70" t="str">
        <f>IFERROR(VLOOKUP('CLZ TT'!A70,'CLZ WI'!$A$1:$E$100000,4,FALSE),"")</f>
        <v>CS Project</v>
      </c>
      <c r="G70" t="str">
        <f>IFERROR(VLOOKUP('CLZ TT'!A70,'CLZ WI'!$A$1:$K$100000,5,FALSE),"")</f>
        <v>P-157089</v>
      </c>
      <c r="H70" t="str">
        <f>IFERROR(VLOOKUP(G70,'CLZ WI'!$A$1:$K$100000,6,FALSE),"")</f>
        <v>Fixed Hours</v>
      </c>
      <c r="I70" t="str">
        <f>IFERROR(VLOOKUP(G70,'CLZ WI'!$A$1:$K$100000,7,FALSE),"")</f>
        <v>USA</v>
      </c>
      <c r="J70" t="str">
        <f>T('CLZ TT'!I70)</f>
        <v/>
      </c>
      <c r="K70" t="str">
        <f>IF(IFERROR(VLOOKUP('CLZ TT'!A70,'CLZ WI'!$A$1:$L$100000,12,FALSE),"")=TRUE, "Billable", IF(IFERROR(VLOOKUP('CLZ TT'!A70,'CLZ WI'!$A$1:$L$100000,12,FALSE),"")=FALSE, "Non-Billable", ""))</f>
        <v>Non-Billable</v>
      </c>
      <c r="L70" s="19">
        <f>IF('CLZ TT'!G70="","",'CLZ TT'!G70)</f>
        <v>40994</v>
      </c>
      <c r="M70">
        <f>IFERROR(VLOOKUP(G70,'CLZ Pr'!$A$1:$X$100000,12,FALSE)*C70,"")</f>
        <v>0</v>
      </c>
      <c r="N70" s="4">
        <f>IFERROR(VLOOKUP(G70,'CLZ Pr'!$A$1:$X$100000,24,FALSE), "")</f>
        <v>0</v>
      </c>
      <c r="O70">
        <f>IFERROR(VLOOKUP(G70,'CLZ Pr'!$A$1:$X$100000,21,FALSE), "")</f>
        <v>0</v>
      </c>
    </row>
    <row r="71" spans="1:15">
      <c r="A71" t="str">
        <f>T('CLZ TT'!A71)</f>
        <v>M-202762</v>
      </c>
      <c r="B71" s="9" t="str">
        <f>T('CLZ TT'!D71)</f>
        <v>Alex Gorman</v>
      </c>
      <c r="C71" s="10">
        <f>IF(LEN(A71) &gt; 0, 'CLZ TT'!E71, "")</f>
        <v>1</v>
      </c>
      <c r="D71" s="7" t="str">
        <f>T('CLZ TT'!F71)</f>
        <v>Hours</v>
      </c>
      <c r="E71" s="7" t="str">
        <f>IFERROR(VLOOKUP('CLZ TT'!A71,'CLZ WI'!$A$1:$E$100000,3,FALSE),"")</f>
        <v>BPL Global Medium</v>
      </c>
      <c r="F71" t="str">
        <f>IFERROR(VLOOKUP('CLZ TT'!A71,'CLZ WI'!$A$1:$E$100000,4,FALSE),"")</f>
        <v>CS Quick Start</v>
      </c>
      <c r="G71" t="str">
        <f>IFERROR(VLOOKUP('CLZ TT'!A71,'CLZ WI'!$A$1:$K$100000,5,FALSE),"")</f>
        <v>P-160798</v>
      </c>
      <c r="H71" t="str">
        <f>IFERROR(VLOOKUP(G71,'CLZ WI'!$A$1:$K$100000,6,FALSE),"")</f>
        <v>Package Medium</v>
      </c>
      <c r="I71" t="str">
        <f>IFERROR(VLOOKUP(G71,'CLZ WI'!$A$1:$K$100000,7,FALSE),"")</f>
        <v>USA</v>
      </c>
      <c r="J71" t="str">
        <f>T('CLZ TT'!I71)</f>
        <v/>
      </c>
      <c r="K71" t="str">
        <f>IF(IFERROR(VLOOKUP('CLZ TT'!A71,'CLZ WI'!$A$1:$L$100000,12,FALSE),"")=TRUE, "Billable", IF(IFERROR(VLOOKUP('CLZ TT'!A71,'CLZ WI'!$A$1:$L$100000,12,FALSE),"")=FALSE, "Non-Billable", ""))</f>
        <v>Billable</v>
      </c>
      <c r="L71" s="19">
        <f>IF('CLZ TT'!G71="","",'CLZ TT'!G71)</f>
        <v>40994</v>
      </c>
      <c r="M71">
        <f>IFERROR(VLOOKUP(G71,'CLZ Pr'!$A$1:$X$100000,12,FALSE)*C71,"")</f>
        <v>100</v>
      </c>
      <c r="N71" s="4">
        <f>IFERROR(VLOOKUP(G71,'CLZ Pr'!$A$1:$X$100000,24,FALSE), "")</f>
        <v>0</v>
      </c>
      <c r="O71">
        <f>IFERROR(VLOOKUP(G71,'CLZ Pr'!$A$1:$X$100000,21,FALSE), "")</f>
        <v>3</v>
      </c>
    </row>
    <row r="72" spans="1:15">
      <c r="A72" t="str">
        <f>T('CLZ TT'!A72)</f>
        <v>M-198014</v>
      </c>
      <c r="B72" s="9" t="str">
        <f>T('CLZ TT'!D72)</f>
        <v>Alex Gorman</v>
      </c>
      <c r="C72" s="10">
        <f>IF(LEN(A72) &gt; 0, 'CLZ TT'!E72, "")</f>
        <v>1</v>
      </c>
      <c r="D72" s="7" t="str">
        <f>T('CLZ TT'!F72)</f>
        <v>Hours</v>
      </c>
      <c r="E72" s="7" t="str">
        <f>IFERROR(VLOOKUP('CLZ TT'!A72,'CLZ WI'!$A$1:$E$100000,3,FALSE),"")</f>
        <v>HP Training Large</v>
      </c>
      <c r="F72" t="str">
        <f>IFERROR(VLOOKUP('CLZ TT'!A72,'CLZ WI'!$A$1:$E$100000,4,FALSE),"")</f>
        <v>CS Quick Start</v>
      </c>
      <c r="G72" t="str">
        <f>IFERROR(VLOOKUP('CLZ TT'!A72,'CLZ WI'!$A$1:$K$100000,5,FALSE),"")</f>
        <v>P-156733</v>
      </c>
      <c r="H72" t="str">
        <f>IFERROR(VLOOKUP(G72,'CLZ WI'!$A$1:$K$100000,6,FALSE),"")</f>
        <v>Package Large</v>
      </c>
      <c r="I72" t="str">
        <f>IFERROR(VLOOKUP(G72,'CLZ WI'!$A$1:$K$100000,7,FALSE),"")</f>
        <v>USA</v>
      </c>
      <c r="J72" t="str">
        <f>T('CLZ TT'!I72)</f>
        <v/>
      </c>
      <c r="K72" t="str">
        <f>IF(IFERROR(VLOOKUP('CLZ TT'!A72,'CLZ WI'!$A$1:$L$100000,12,FALSE),"")=TRUE, "Billable", IF(IFERROR(VLOOKUP('CLZ TT'!A72,'CLZ WI'!$A$1:$L$100000,12,FALSE),"")=FALSE, "Non-Billable", ""))</f>
        <v>Billable</v>
      </c>
      <c r="L72" s="19">
        <f>IF('CLZ TT'!G72="","",'CLZ TT'!G72)</f>
        <v>40994</v>
      </c>
      <c r="M72">
        <f>IFERROR(VLOOKUP(G72,'CLZ Pr'!$A$1:$X$100000,12,FALSE)*C72,"")</f>
        <v>145.83000000000001</v>
      </c>
      <c r="N72" s="4">
        <f>IFERROR(VLOOKUP(G72,'CLZ Pr'!$A$1:$X$100000,24,FALSE), "")</f>
        <v>0</v>
      </c>
      <c r="O72">
        <f>IFERROR(VLOOKUP(G72,'CLZ Pr'!$A$1:$X$100000,21,FALSE), "")</f>
        <v>9.08</v>
      </c>
    </row>
    <row r="73" spans="1:15">
      <c r="A73" t="str">
        <f>T('CLZ TT'!A73)</f>
        <v>P-157089</v>
      </c>
      <c r="B73" s="9" t="str">
        <f>T('CLZ TT'!D73)</f>
        <v>Alex Gorman</v>
      </c>
      <c r="C73" s="10">
        <f>IF(LEN(A73) &gt; 0, 'CLZ TT'!E73, "")</f>
        <v>0.5</v>
      </c>
      <c r="D73" s="7" t="str">
        <f>T('CLZ TT'!F73)</f>
        <v>Hours</v>
      </c>
      <c r="E73" s="7" t="str">
        <f>IFERROR(VLOOKUP('CLZ TT'!A73,'CLZ WI'!$A$1:$E$100000,3,FALSE),"")</f>
        <v>Edifice Information Management - 2 Non-Billable Committed Hour</v>
      </c>
      <c r="F73" t="str">
        <f>IFERROR(VLOOKUP('CLZ TT'!A73,'CLZ WI'!$A$1:$E$100000,4,FALSE),"")</f>
        <v>CS Project</v>
      </c>
      <c r="G73" t="str">
        <f>IFERROR(VLOOKUP('CLZ TT'!A73,'CLZ WI'!$A$1:$K$100000,5,FALSE),"")</f>
        <v>P-157089</v>
      </c>
      <c r="H73" t="str">
        <f>IFERROR(VLOOKUP(G73,'CLZ WI'!$A$1:$K$100000,6,FALSE),"")</f>
        <v>Fixed Hours</v>
      </c>
      <c r="I73" t="str">
        <f>IFERROR(VLOOKUP(G73,'CLZ WI'!$A$1:$K$100000,7,FALSE),"")</f>
        <v>USA</v>
      </c>
      <c r="J73" t="str">
        <f>T('CLZ TT'!I73)</f>
        <v/>
      </c>
      <c r="K73" t="str">
        <f>IF(IFERROR(VLOOKUP('CLZ TT'!A73,'CLZ WI'!$A$1:$L$100000,12,FALSE),"")=TRUE, "Billable", IF(IFERROR(VLOOKUP('CLZ TT'!A73,'CLZ WI'!$A$1:$L$100000,12,FALSE),"")=FALSE, "Non-Billable", ""))</f>
        <v>Non-Billable</v>
      </c>
      <c r="L73" s="19">
        <f>IF('CLZ TT'!G73="","",'CLZ TT'!G73)</f>
        <v>40995</v>
      </c>
      <c r="M73">
        <f>IFERROR(VLOOKUP(G73,'CLZ Pr'!$A$1:$X$100000,12,FALSE)*C73,"")</f>
        <v>0</v>
      </c>
      <c r="N73" s="4">
        <f>IFERROR(VLOOKUP(G73,'CLZ Pr'!$A$1:$X$100000,24,FALSE), "")</f>
        <v>0</v>
      </c>
      <c r="O73">
        <f>IFERROR(VLOOKUP(G73,'CLZ Pr'!$A$1:$X$100000,21,FALSE), "")</f>
        <v>0</v>
      </c>
    </row>
    <row r="74" spans="1:15">
      <c r="A74" t="str">
        <f>T('CLZ TT'!A74)</f>
        <v>P-164986</v>
      </c>
      <c r="B74" s="9" t="str">
        <f>T('CLZ TT'!D74)</f>
        <v>David Goulden</v>
      </c>
      <c r="C74" s="10">
        <f>IF(LEN(A74) &gt; 0, 'CLZ TT'!E74, "")</f>
        <v>0.92</v>
      </c>
      <c r="D74" s="7" t="str">
        <f>T('CLZ TT'!F74)</f>
        <v>Hours</v>
      </c>
      <c r="E74" s="7" t="str">
        <f>IFERROR(VLOOKUP('CLZ TT'!A74,'CLZ WI'!$A$1:$E$100000,3,FALSE),"")</f>
        <v>ADAC-ICS Excel Report (3h)</v>
      </c>
      <c r="F74" t="str">
        <f>IFERROR(VLOOKUP('CLZ TT'!A74,'CLZ WI'!$A$1:$E$100000,4,FALSE),"")</f>
        <v>CS Project</v>
      </c>
      <c r="G74" t="str">
        <f>IFERROR(VLOOKUP('CLZ TT'!A74,'CLZ WI'!$A$1:$K$100000,5,FALSE),"")</f>
        <v>P-164986</v>
      </c>
      <c r="H74" t="str">
        <f>IFERROR(VLOOKUP(G74,'CLZ WI'!$A$1:$K$100000,6,FALSE),"")</f>
        <v>Fixed Hours</v>
      </c>
      <c r="I74" t="str">
        <f>IFERROR(VLOOKUP(G74,'CLZ WI'!$A$1:$K$100000,7,FALSE),"")</f>
        <v>EMEA</v>
      </c>
      <c r="J74" t="str">
        <f>T('CLZ TT'!I74)</f>
        <v/>
      </c>
      <c r="K74" t="str">
        <f>IF(IFERROR(VLOOKUP('CLZ TT'!A74,'CLZ WI'!$A$1:$L$100000,12,FALSE),"")=TRUE, "Billable", IF(IFERROR(VLOOKUP('CLZ TT'!A74,'CLZ WI'!$A$1:$L$100000,12,FALSE),"")=FALSE, "Non-Billable", ""))</f>
        <v>Billable</v>
      </c>
      <c r="L74" s="19">
        <f>IF('CLZ TT'!G74="","",'CLZ TT'!G74)</f>
        <v>40995</v>
      </c>
      <c r="M74">
        <f>IFERROR(VLOOKUP(G74,'CLZ Pr'!$A$1:$X$100000,12,FALSE)*C74,"")</f>
        <v>153.3364</v>
      </c>
      <c r="N74" s="4">
        <f>IFERROR(VLOOKUP(G74,'CLZ Pr'!$A$1:$X$100000,24,FALSE), "")</f>
        <v>0</v>
      </c>
      <c r="O74">
        <f>IFERROR(VLOOKUP(G74,'CLZ Pr'!$A$1:$X$100000,21,FALSE), "")</f>
        <v>0</v>
      </c>
    </row>
    <row r="75" spans="1:15">
      <c r="A75" t="str">
        <f>T('CLZ TT'!A75)</f>
        <v>M-257737</v>
      </c>
      <c r="B75" s="9" t="str">
        <f>T('CLZ TT'!D75)</f>
        <v>Eran Fishov</v>
      </c>
      <c r="C75" s="10">
        <f>IF(LEN(A75) &gt; 0, 'CLZ TT'!E75, "")</f>
        <v>2</v>
      </c>
      <c r="D75" s="7" t="str">
        <f>T('CLZ TT'!F75)</f>
        <v>Hours</v>
      </c>
      <c r="E75" s="7" t="str">
        <f>IFERROR(VLOOKUP('CLZ TT'!A75,'CLZ WI'!$A$1:$E$100000,3,FALSE),"")</f>
        <v>Gard:Small Package</v>
      </c>
      <c r="F75" t="str">
        <f>IFERROR(VLOOKUP('CLZ TT'!A75,'CLZ WI'!$A$1:$E$100000,4,FALSE),"")</f>
        <v>CS Quick Start</v>
      </c>
      <c r="G75" t="str">
        <f>IFERROR(VLOOKUP('CLZ TT'!A75,'CLZ WI'!$A$1:$K$100000,5,FALSE),"")</f>
        <v>P-206853</v>
      </c>
      <c r="H75" t="str">
        <f>IFERROR(VLOOKUP(G75,'CLZ WI'!$A$1:$K$100000,6,FALSE),"")</f>
        <v>Package Small</v>
      </c>
      <c r="I75" t="str">
        <f>IFERROR(VLOOKUP(G75,'CLZ WI'!$A$1:$K$100000,7,FALSE),"")</f>
        <v>EMEA</v>
      </c>
      <c r="J75" t="str">
        <f>T('CLZ TT'!I75)</f>
        <v/>
      </c>
      <c r="K75" t="str">
        <f>IF(IFERROR(VLOOKUP('CLZ TT'!A75,'CLZ WI'!$A$1:$L$100000,12,FALSE),"")=TRUE, "Billable", IF(IFERROR(VLOOKUP('CLZ TT'!A75,'CLZ WI'!$A$1:$L$100000,12,FALSE),"")=FALSE, "Non-Billable", ""))</f>
        <v>Billable</v>
      </c>
      <c r="L75" s="19">
        <f>IF('CLZ TT'!G75="","",'CLZ TT'!G75)</f>
        <v>40996</v>
      </c>
      <c r="M75">
        <f>IFERROR(VLOOKUP(G75,'CLZ Pr'!$A$1:$X$100000,12,FALSE)*C75,"")</f>
        <v>400</v>
      </c>
      <c r="N75" s="4">
        <f>IFERROR(VLOOKUP(G75,'CLZ Pr'!$A$1:$X$100000,24,FALSE), "")</f>
        <v>0</v>
      </c>
      <c r="O75">
        <f>IFERROR(VLOOKUP(G75,'CLZ Pr'!$A$1:$X$100000,21,FALSE), "")</f>
        <v>0</v>
      </c>
    </row>
    <row r="76" spans="1:15">
      <c r="A76" t="str">
        <f>T('CLZ TT'!A76)</f>
        <v>P-157089</v>
      </c>
      <c r="B76" s="9" t="str">
        <f>T('CLZ TT'!D76)</f>
        <v>Alex Gorman</v>
      </c>
      <c r="C76" s="10">
        <f>IF(LEN(A76) &gt; 0, 'CLZ TT'!E76, "")</f>
        <v>0.5</v>
      </c>
      <c r="D76" s="7" t="str">
        <f>T('CLZ TT'!F76)</f>
        <v>Hours</v>
      </c>
      <c r="E76" s="7" t="str">
        <f>IFERROR(VLOOKUP('CLZ TT'!A76,'CLZ WI'!$A$1:$E$100000,3,FALSE),"")</f>
        <v>Edifice Information Management - 2 Non-Billable Committed Hour</v>
      </c>
      <c r="F76" t="str">
        <f>IFERROR(VLOOKUP('CLZ TT'!A76,'CLZ WI'!$A$1:$E$100000,4,FALSE),"")</f>
        <v>CS Project</v>
      </c>
      <c r="G76" t="str">
        <f>IFERROR(VLOOKUP('CLZ TT'!A76,'CLZ WI'!$A$1:$K$100000,5,FALSE),"")</f>
        <v>P-157089</v>
      </c>
      <c r="H76" t="str">
        <f>IFERROR(VLOOKUP(G76,'CLZ WI'!$A$1:$K$100000,6,FALSE),"")</f>
        <v>Fixed Hours</v>
      </c>
      <c r="I76" t="str">
        <f>IFERROR(VLOOKUP(G76,'CLZ WI'!$A$1:$K$100000,7,FALSE),"")</f>
        <v>USA</v>
      </c>
      <c r="J76" t="str">
        <f>T('CLZ TT'!I76)</f>
        <v/>
      </c>
      <c r="K76" t="str">
        <f>IF(IFERROR(VLOOKUP('CLZ TT'!A76,'CLZ WI'!$A$1:$L$100000,12,FALSE),"")=TRUE, "Billable", IF(IFERROR(VLOOKUP('CLZ TT'!A76,'CLZ WI'!$A$1:$L$100000,12,FALSE),"")=FALSE, "Non-Billable", ""))</f>
        <v>Non-Billable</v>
      </c>
      <c r="L76" s="19">
        <f>IF('CLZ TT'!G76="","",'CLZ TT'!G76)</f>
        <v>40996</v>
      </c>
      <c r="M76">
        <f>IFERROR(VLOOKUP(G76,'CLZ Pr'!$A$1:$X$100000,12,FALSE)*C76,"")</f>
        <v>0</v>
      </c>
      <c r="N76" s="4">
        <f>IFERROR(VLOOKUP(G76,'CLZ Pr'!$A$1:$X$100000,24,FALSE), "")</f>
        <v>0</v>
      </c>
      <c r="O76">
        <f>IFERROR(VLOOKUP(G76,'CLZ Pr'!$A$1:$X$100000,21,FALSE), "")</f>
        <v>0</v>
      </c>
    </row>
    <row r="77" spans="1:15">
      <c r="A77" t="str">
        <f>T('CLZ TT'!A77)</f>
        <v>M-199881</v>
      </c>
      <c r="B77" s="9" t="str">
        <f>T('CLZ TT'!D77)</f>
        <v>David Goulden</v>
      </c>
      <c r="C77" s="10">
        <f>IF(LEN(A77) &gt; 0, 'CLZ TT'!E77, "")</f>
        <v>2</v>
      </c>
      <c r="D77" s="7" t="str">
        <f>T('CLZ TT'!F77)</f>
        <v>Hours</v>
      </c>
      <c r="E77" s="7" t="str">
        <f>IFERROR(VLOOKUP('CLZ TT'!A77,'CLZ WI'!$A$1:$E$100000,3,FALSE),"")</f>
        <v>Block Solutions Tier2</v>
      </c>
      <c r="F77" t="str">
        <f>IFERROR(VLOOKUP('CLZ TT'!A77,'CLZ WI'!$A$1:$E$100000,4,FALSE),"")</f>
        <v>CS Quick Start</v>
      </c>
      <c r="G77" t="str">
        <f>IFERROR(VLOOKUP('CLZ TT'!A77,'CLZ WI'!$A$1:$K$100000,5,FALSE),"")</f>
        <v>P-158383</v>
      </c>
      <c r="H77" t="str">
        <f>IFERROR(VLOOKUP(G77,'CLZ WI'!$A$1:$K$100000,6,FALSE),"")</f>
        <v>Package Medium</v>
      </c>
      <c r="I77" t="str">
        <f>IFERROR(VLOOKUP(G77,'CLZ WI'!$A$1:$K$100000,7,FALSE),"")</f>
        <v>EMEA</v>
      </c>
      <c r="J77" t="str">
        <f>T('CLZ TT'!I77)</f>
        <v/>
      </c>
      <c r="K77" t="str">
        <f>IF(IFERROR(VLOOKUP('CLZ TT'!A77,'CLZ WI'!$A$1:$L$100000,12,FALSE),"")=TRUE, "Billable", IF(IFERROR(VLOOKUP('CLZ TT'!A77,'CLZ WI'!$A$1:$L$100000,12,FALSE),"")=FALSE, "Non-Billable", ""))</f>
        <v>Billable</v>
      </c>
      <c r="L77" s="19">
        <f>IF('CLZ TT'!G77="","",'CLZ TT'!G77)</f>
        <v>40996</v>
      </c>
      <c r="M77">
        <f>IFERROR(VLOOKUP(G77,'CLZ Pr'!$A$1:$X$100000,12,FALSE)*C77,"")</f>
        <v>300</v>
      </c>
      <c r="N77" s="4" t="str">
        <f>IFERROR(VLOOKUP(G77,'CLZ Pr'!$A$1:$X$100000,24,FALSE), "")</f>
        <v>N-X-45021</v>
      </c>
      <c r="O77">
        <f>IFERROR(VLOOKUP(G77,'CLZ Pr'!$A$1:$X$100000,21,FALSE), "")</f>
        <v>0</v>
      </c>
    </row>
    <row r="78" spans="1:15">
      <c r="A78" t="str">
        <f>T('CLZ TT'!A78)</f>
        <v>P-165600</v>
      </c>
      <c r="B78" s="9" t="str">
        <f>T('CLZ TT'!D78)</f>
        <v>Alex Gorman</v>
      </c>
      <c r="C78" s="10">
        <f>IF(LEN(A78) &gt; 0, 'CLZ TT'!E78, "")</f>
        <v>1</v>
      </c>
      <c r="D78" s="7" t="str">
        <f>T('CLZ TT'!F78)</f>
        <v>Hours</v>
      </c>
      <c r="E78" s="7" t="str">
        <f>IFERROR(VLOOKUP('CLZ TT'!A78,'CLZ WI'!$A$1:$E$100000,3,FALSE),"")</f>
        <v>Aetna Non-Billable 3 Committed Hours</v>
      </c>
      <c r="F78" t="str">
        <f>IFERROR(VLOOKUP('CLZ TT'!A78,'CLZ WI'!$A$1:$E$100000,4,FALSE),"")</f>
        <v>CS Project</v>
      </c>
      <c r="G78" t="str">
        <f>IFERROR(VLOOKUP('CLZ TT'!A78,'CLZ WI'!$A$1:$K$100000,5,FALSE),"")</f>
        <v>P-165600</v>
      </c>
      <c r="H78" t="str">
        <f>IFERROR(VLOOKUP(G78,'CLZ WI'!$A$1:$K$100000,6,FALSE),"")</f>
        <v>Fixed Hours</v>
      </c>
      <c r="I78" t="str">
        <f>IFERROR(VLOOKUP(G78,'CLZ WI'!$A$1:$K$100000,7,FALSE),"")</f>
        <v>USA</v>
      </c>
      <c r="J78" t="str">
        <f>T('CLZ TT'!I78)</f>
        <v/>
      </c>
      <c r="K78" t="str">
        <f>IF(IFERROR(VLOOKUP('CLZ TT'!A78,'CLZ WI'!$A$1:$L$100000,12,FALSE),"")=TRUE, "Billable", IF(IFERROR(VLOOKUP('CLZ TT'!A78,'CLZ WI'!$A$1:$L$100000,12,FALSE),"")=FALSE, "Non-Billable", ""))</f>
        <v>Non-Billable</v>
      </c>
      <c r="L78" s="19">
        <f>IF('CLZ TT'!G78="","",'CLZ TT'!G78)</f>
        <v>40996</v>
      </c>
      <c r="M78">
        <f>IFERROR(VLOOKUP(G78,'CLZ Pr'!$A$1:$X$100000,12,FALSE)*C78,"")</f>
        <v>0</v>
      </c>
      <c r="N78" s="4">
        <f>IFERROR(VLOOKUP(G78,'CLZ Pr'!$A$1:$X$100000,24,FALSE), "")</f>
        <v>0</v>
      </c>
      <c r="O78">
        <f>IFERROR(VLOOKUP(G78,'CLZ Pr'!$A$1:$X$100000,21,FALSE), "")</f>
        <v>2</v>
      </c>
    </row>
    <row r="79" spans="1:15">
      <c r="A79" t="str">
        <f>T('CLZ TT'!A79)</f>
        <v>P-183271</v>
      </c>
      <c r="B79" s="9" t="str">
        <f>T('CLZ TT'!D79)</f>
        <v>Patrick Smith</v>
      </c>
      <c r="C79" s="10">
        <f>IF(LEN(A79) &gt; 0, 'CLZ TT'!E79, "")</f>
        <v>1</v>
      </c>
      <c r="D79" s="7" t="str">
        <f>T('CLZ TT'!F79)</f>
        <v>Hours</v>
      </c>
      <c r="E79" s="7" t="str">
        <f>IFERROR(VLOOKUP('CLZ TT'!A79,'CLZ WI'!$A$1:$E$100000,3,FALSE),"")</f>
        <v>LTCP 1 h PS</v>
      </c>
      <c r="F79" t="str">
        <f>IFERROR(VLOOKUP('CLZ TT'!A79,'CLZ WI'!$A$1:$E$100000,4,FALSE),"")</f>
        <v>CS Project</v>
      </c>
      <c r="G79" t="str">
        <f>IFERROR(VLOOKUP('CLZ TT'!A79,'CLZ WI'!$A$1:$K$100000,5,FALSE),"")</f>
        <v>P-183271</v>
      </c>
      <c r="H79" t="str">
        <f>IFERROR(VLOOKUP(G79,'CLZ WI'!$A$1:$K$100000,6,FALSE),"")</f>
        <v>Fixed Hours</v>
      </c>
      <c r="I79" t="str">
        <f>IFERROR(VLOOKUP(G79,'CLZ WI'!$A$1:$K$100000,7,FALSE),"")</f>
        <v>USA</v>
      </c>
      <c r="J79" t="str">
        <f>T('CLZ TT'!I79)</f>
        <v/>
      </c>
      <c r="K79" t="str">
        <f>IF(IFERROR(VLOOKUP('CLZ TT'!A79,'CLZ WI'!$A$1:$L$100000,12,FALSE),"")=TRUE, "Billable", IF(IFERROR(VLOOKUP('CLZ TT'!A79,'CLZ WI'!$A$1:$L$100000,12,FALSE),"")=FALSE, "Non-Billable", ""))</f>
        <v>Non-Billable</v>
      </c>
      <c r="L79" s="19">
        <f>IF('CLZ TT'!G79="","",'CLZ TT'!G79)</f>
        <v>40996</v>
      </c>
      <c r="M79">
        <f>IFERROR(VLOOKUP(G79,'CLZ Pr'!$A$1:$X$100000,12,FALSE)*C79,"")</f>
        <v>0</v>
      </c>
      <c r="N79" s="4">
        <f>IFERROR(VLOOKUP(G79,'CLZ Pr'!$A$1:$X$100000,24,FALSE), "")</f>
        <v>0</v>
      </c>
      <c r="O79">
        <f>IFERROR(VLOOKUP(G79,'CLZ Pr'!$A$1:$X$100000,21,FALSE), "")</f>
        <v>0</v>
      </c>
    </row>
    <row r="80" spans="1:15">
      <c r="A80" t="str">
        <f>T('CLZ TT'!A80)</f>
        <v>P-164986</v>
      </c>
      <c r="B80" s="9" t="str">
        <f>T('CLZ TT'!D80)</f>
        <v>David Goulden</v>
      </c>
      <c r="C80" s="10">
        <f>IF(LEN(A80) &gt; 0, 'CLZ TT'!E80, "")</f>
        <v>1.5</v>
      </c>
      <c r="D80" s="7" t="str">
        <f>T('CLZ TT'!F80)</f>
        <v>Hours</v>
      </c>
      <c r="E80" s="7" t="str">
        <f>IFERROR(VLOOKUP('CLZ TT'!A80,'CLZ WI'!$A$1:$E$100000,3,FALSE),"")</f>
        <v>ADAC-ICS Excel Report (3h)</v>
      </c>
      <c r="F80" t="str">
        <f>IFERROR(VLOOKUP('CLZ TT'!A80,'CLZ WI'!$A$1:$E$100000,4,FALSE),"")</f>
        <v>CS Project</v>
      </c>
      <c r="G80" t="str">
        <f>IFERROR(VLOOKUP('CLZ TT'!A80,'CLZ WI'!$A$1:$K$100000,5,FALSE),"")</f>
        <v>P-164986</v>
      </c>
      <c r="H80" t="str">
        <f>IFERROR(VLOOKUP(G80,'CLZ WI'!$A$1:$K$100000,6,FALSE),"")</f>
        <v>Fixed Hours</v>
      </c>
      <c r="I80" t="str">
        <f>IFERROR(VLOOKUP(G80,'CLZ WI'!$A$1:$K$100000,7,FALSE),"")</f>
        <v>EMEA</v>
      </c>
      <c r="J80" t="str">
        <f>T('CLZ TT'!I80)</f>
        <v/>
      </c>
      <c r="K80" t="str">
        <f>IF(IFERROR(VLOOKUP('CLZ TT'!A80,'CLZ WI'!$A$1:$L$100000,12,FALSE),"")=TRUE, "Billable", IF(IFERROR(VLOOKUP('CLZ TT'!A80,'CLZ WI'!$A$1:$L$100000,12,FALSE),"")=FALSE, "Non-Billable", ""))</f>
        <v>Billable</v>
      </c>
      <c r="L80" s="19">
        <f>IF('CLZ TT'!G80="","",'CLZ TT'!G80)</f>
        <v>40996</v>
      </c>
      <c r="M80">
        <f>IFERROR(VLOOKUP(G80,'CLZ Pr'!$A$1:$X$100000,12,FALSE)*C80,"")</f>
        <v>250.005</v>
      </c>
      <c r="N80" s="4">
        <f>IFERROR(VLOOKUP(G80,'CLZ Pr'!$A$1:$X$100000,24,FALSE), "")</f>
        <v>0</v>
      </c>
      <c r="O80">
        <f>IFERROR(VLOOKUP(G80,'CLZ Pr'!$A$1:$X$100000,21,FALSE), "")</f>
        <v>0</v>
      </c>
    </row>
    <row r="81" spans="1:15">
      <c r="A81" t="str">
        <f>T('CLZ TT'!A81)</f>
        <v>T-406012</v>
      </c>
      <c r="B81" s="9" t="str">
        <f>T('CLZ TT'!D81)</f>
        <v>Tal Noga</v>
      </c>
      <c r="C81" s="10">
        <f>IF(LEN(A81) &gt; 0, 'CLZ TT'!E81, "")</f>
        <v>3</v>
      </c>
      <c r="D81" s="7" t="str">
        <f>T('CLZ TT'!F81)</f>
        <v>Hours</v>
      </c>
      <c r="E81" s="7" t="str">
        <f>IFERROR(VLOOKUP('CLZ TT'!A81,'CLZ WI'!$A$1:$E$100000,3,FALSE),"")</f>
        <v>Net Translators Implementation Program</v>
      </c>
      <c r="F81" t="str">
        <f>IFERROR(VLOOKUP('CLZ TT'!A81,'CLZ WI'!$A$1:$E$100000,4,FALSE),"")</f>
        <v>CS Project</v>
      </c>
      <c r="G81" t="str">
        <f>IFERROR(VLOOKUP('CLZ TT'!A81,'CLZ WI'!$A$1:$K$100000,5,FALSE),"")</f>
        <v>P-168678</v>
      </c>
      <c r="H81" t="str">
        <f>IFERROR(VLOOKUP(G81,'CLZ WI'!$A$1:$K$100000,6,FALSE),"")</f>
        <v>Fixed Hours</v>
      </c>
      <c r="I81" t="str">
        <f>IFERROR(VLOOKUP(G81,'CLZ WI'!$A$1:$K$100000,7,FALSE),"")</f>
        <v>EMEA</v>
      </c>
      <c r="J81" t="str">
        <f>T('CLZ TT'!I81)</f>
        <v>Kick-off</v>
      </c>
      <c r="K81" t="str">
        <f>IF(IFERROR(VLOOKUP('CLZ TT'!A81,'CLZ WI'!$A$1:$L$100000,12,FALSE),"")=TRUE, "Billable", IF(IFERROR(VLOOKUP('CLZ TT'!A81,'CLZ WI'!$A$1:$L$100000,12,FALSE),"")=FALSE, "Non-Billable", ""))</f>
        <v>Billable</v>
      </c>
      <c r="L81" s="19">
        <f>IF('CLZ TT'!G81="","",'CLZ TT'!G81)</f>
        <v>40997</v>
      </c>
      <c r="M81">
        <f>IFERROR(VLOOKUP(G81,'CLZ Pr'!$A$1:$X$100000,12,FALSE)*C81,"")</f>
        <v>212.49</v>
      </c>
      <c r="N81" s="4">
        <f>IFERROR(VLOOKUP(G81,'CLZ Pr'!$A$1:$X$100000,24,FALSE), "")</f>
        <v>0</v>
      </c>
      <c r="O81">
        <f>IFERROR(VLOOKUP(G81,'CLZ Pr'!$A$1:$X$100000,21,FALSE), "")</f>
        <v>59.58</v>
      </c>
    </row>
    <row r="82" spans="1:15">
      <c r="A82" t="str">
        <f>T('CLZ TT'!A82)</f>
        <v>P-182883</v>
      </c>
      <c r="B82" s="9" t="str">
        <f>T('CLZ TT'!D82)</f>
        <v>Patrick Smith</v>
      </c>
      <c r="C82" s="10">
        <f>IF(LEN(A82) &gt; 0, 'CLZ TT'!E82, "")</f>
        <v>0.5</v>
      </c>
      <c r="D82" s="7" t="str">
        <f>T('CLZ TT'!F82)</f>
        <v>Hours</v>
      </c>
      <c r="E82" s="7" t="str">
        <f>IFERROR(VLOOKUP('CLZ TT'!A82,'CLZ WI'!$A$1:$E$100000,3,FALSE),"")</f>
        <v>Brisbane Marketing Pty Ltd 6 h PS</v>
      </c>
      <c r="F82" t="str">
        <f>IFERROR(VLOOKUP('CLZ TT'!A82,'CLZ WI'!$A$1:$E$100000,4,FALSE),"")</f>
        <v>CS Project</v>
      </c>
      <c r="G82" t="str">
        <f>IFERROR(VLOOKUP('CLZ TT'!A82,'CLZ WI'!$A$1:$K$100000,5,FALSE),"")</f>
        <v>P-182883</v>
      </c>
      <c r="H82" t="str">
        <f>IFERROR(VLOOKUP(G82,'CLZ WI'!$A$1:$K$100000,6,FALSE),"")</f>
        <v>Fixed Hours</v>
      </c>
      <c r="I82" t="str">
        <f>IFERROR(VLOOKUP(G82,'CLZ WI'!$A$1:$K$100000,7,FALSE),"")</f>
        <v>USA</v>
      </c>
      <c r="J82" t="str">
        <f>T('CLZ TT'!I82)</f>
        <v/>
      </c>
      <c r="K82" t="str">
        <f>IF(IFERROR(VLOOKUP('CLZ TT'!A82,'CLZ WI'!$A$1:$L$100000,12,FALSE),"")=TRUE, "Billable", IF(IFERROR(VLOOKUP('CLZ TT'!A82,'CLZ WI'!$A$1:$L$100000,12,FALSE),"")=FALSE, "Non-Billable", ""))</f>
        <v>Billable</v>
      </c>
      <c r="L82" s="19">
        <f>IF('CLZ TT'!G82="","",'CLZ TT'!G82)</f>
        <v>40997</v>
      </c>
      <c r="M82">
        <f>IFERROR(VLOOKUP(G82,'CLZ Pr'!$A$1:$X$100000,12,FALSE)*C82,"")</f>
        <v>83.334999999999994</v>
      </c>
      <c r="N82" s="4">
        <f>IFERROR(VLOOKUP(G82,'CLZ Pr'!$A$1:$X$100000,24,FALSE), "")</f>
        <v>0</v>
      </c>
      <c r="O82">
        <f>IFERROR(VLOOKUP(G82,'CLZ Pr'!$A$1:$X$100000,21,FALSE), "")</f>
        <v>2</v>
      </c>
    </row>
    <row r="83" spans="1:15">
      <c r="A83" t="str">
        <f>T('CLZ TT'!A83)</f>
        <v>P-157498</v>
      </c>
      <c r="B83" s="9" t="str">
        <f>T('CLZ TT'!D83)</f>
        <v>Alex Gorman</v>
      </c>
      <c r="C83" s="10">
        <f>IF(LEN(A83) &gt; 0, 'CLZ TT'!E83, "")</f>
        <v>1.17</v>
      </c>
      <c r="D83" s="7" t="str">
        <f>T('CLZ TT'!F83)</f>
        <v>Hours</v>
      </c>
      <c r="E83" s="7" t="str">
        <f>IFERROR(VLOOKUP('CLZ TT'!A83,'CLZ WI'!$A$1:$E$100000,3,FALSE),"")</f>
        <v>PlatformOne - 2 Non-Billable Committed Hours</v>
      </c>
      <c r="F83" t="str">
        <f>IFERROR(VLOOKUP('CLZ TT'!A83,'CLZ WI'!$A$1:$E$100000,4,FALSE),"")</f>
        <v>CS Project</v>
      </c>
      <c r="G83" t="str">
        <f>IFERROR(VLOOKUP('CLZ TT'!A83,'CLZ WI'!$A$1:$K$100000,5,FALSE),"")</f>
        <v>P-157498</v>
      </c>
      <c r="H83" t="str">
        <f>IFERROR(VLOOKUP(G83,'CLZ WI'!$A$1:$K$100000,6,FALSE),"")</f>
        <v>Fixed Hours</v>
      </c>
      <c r="I83" t="str">
        <f>IFERROR(VLOOKUP(G83,'CLZ WI'!$A$1:$K$100000,7,FALSE),"")</f>
        <v>USA</v>
      </c>
      <c r="J83" t="str">
        <f>T('CLZ TT'!I83)</f>
        <v/>
      </c>
      <c r="K83" t="str">
        <f>IF(IFERROR(VLOOKUP('CLZ TT'!A83,'CLZ WI'!$A$1:$L$100000,12,FALSE),"")=TRUE, "Billable", IF(IFERROR(VLOOKUP('CLZ TT'!A83,'CLZ WI'!$A$1:$L$100000,12,FALSE),"")=FALSE, "Non-Billable", ""))</f>
        <v>Non-Billable</v>
      </c>
      <c r="L83" s="19">
        <f>IF('CLZ TT'!G83="","",'CLZ TT'!G83)</f>
        <v>40997</v>
      </c>
      <c r="M83">
        <f>IFERROR(VLOOKUP(G83,'CLZ Pr'!$A$1:$X$100000,12,FALSE)*C83,"")</f>
        <v>0</v>
      </c>
      <c r="N83" s="4">
        <f>IFERROR(VLOOKUP(G83,'CLZ Pr'!$A$1:$X$100000,24,FALSE), "")</f>
        <v>0</v>
      </c>
      <c r="O83">
        <f>IFERROR(VLOOKUP(G83,'CLZ Pr'!$A$1:$X$100000,21,FALSE), "")</f>
        <v>0.57999999999999996</v>
      </c>
    </row>
    <row r="84" spans="1:15">
      <c r="A84" t="str">
        <f>T('CLZ TT'!A84)</f>
        <v>P-164986</v>
      </c>
      <c r="B84" s="9" t="str">
        <f>T('CLZ TT'!D84)</f>
        <v>David Goulden</v>
      </c>
      <c r="C84" s="10">
        <f>IF(LEN(A84) &gt; 0, 'CLZ TT'!E84, "")</f>
        <v>0.5</v>
      </c>
      <c r="D84" s="7" t="str">
        <f>T('CLZ TT'!F84)</f>
        <v>Hours</v>
      </c>
      <c r="E84" s="7" t="str">
        <f>IFERROR(VLOOKUP('CLZ TT'!A84,'CLZ WI'!$A$1:$E$100000,3,FALSE),"")</f>
        <v>ADAC-ICS Excel Report (3h)</v>
      </c>
      <c r="F84" t="str">
        <f>IFERROR(VLOOKUP('CLZ TT'!A84,'CLZ WI'!$A$1:$E$100000,4,FALSE),"")</f>
        <v>CS Project</v>
      </c>
      <c r="G84" t="str">
        <f>IFERROR(VLOOKUP('CLZ TT'!A84,'CLZ WI'!$A$1:$K$100000,5,FALSE),"")</f>
        <v>P-164986</v>
      </c>
      <c r="H84" t="str">
        <f>IFERROR(VLOOKUP(G84,'CLZ WI'!$A$1:$K$100000,6,FALSE),"")</f>
        <v>Fixed Hours</v>
      </c>
      <c r="I84" t="str">
        <f>IFERROR(VLOOKUP(G84,'CLZ WI'!$A$1:$K$100000,7,FALSE),"")</f>
        <v>EMEA</v>
      </c>
      <c r="J84" t="str">
        <f>T('CLZ TT'!I84)</f>
        <v/>
      </c>
      <c r="K84" t="str">
        <f>IF(IFERROR(VLOOKUP('CLZ TT'!A84,'CLZ WI'!$A$1:$L$100000,12,FALSE),"")=TRUE, "Billable", IF(IFERROR(VLOOKUP('CLZ TT'!A84,'CLZ WI'!$A$1:$L$100000,12,FALSE),"")=FALSE, "Non-Billable", ""))</f>
        <v>Billable</v>
      </c>
      <c r="L84" s="19">
        <f>IF('CLZ TT'!G84="","",'CLZ TT'!G84)</f>
        <v>40997</v>
      </c>
      <c r="M84">
        <f>IFERROR(VLOOKUP(G84,'CLZ Pr'!$A$1:$X$100000,12,FALSE)*C84,"")</f>
        <v>83.334999999999994</v>
      </c>
      <c r="N84" s="4">
        <f>IFERROR(VLOOKUP(G84,'CLZ Pr'!$A$1:$X$100000,24,FALSE), "")</f>
        <v>0</v>
      </c>
      <c r="O84">
        <f>IFERROR(VLOOKUP(G84,'CLZ Pr'!$A$1:$X$100000,21,FALSE), "")</f>
        <v>0</v>
      </c>
    </row>
    <row r="85" spans="1:15">
      <c r="A85" t="str">
        <f>T('CLZ TT'!A85)</f>
        <v>T-406014</v>
      </c>
      <c r="B85" s="9" t="str">
        <f>T('CLZ TT'!D85)</f>
        <v>Tal Noga</v>
      </c>
      <c r="C85" s="10">
        <f>IF(LEN(A85) &gt; 0, 'CLZ TT'!E85, "")</f>
        <v>2.2999999999999998</v>
      </c>
      <c r="D85" s="7" t="str">
        <f>T('CLZ TT'!F85)</f>
        <v>Hours</v>
      </c>
      <c r="E85" s="7" t="str">
        <f>IFERROR(VLOOKUP('CLZ TT'!A85,'CLZ WI'!$A$1:$E$100000,3,FALSE),"")</f>
        <v>Net Translators Implementation Program</v>
      </c>
      <c r="F85" t="str">
        <f>IFERROR(VLOOKUP('CLZ TT'!A85,'CLZ WI'!$A$1:$E$100000,4,FALSE),"")</f>
        <v>CS Project</v>
      </c>
      <c r="G85" t="str">
        <f>IFERROR(VLOOKUP('CLZ TT'!A85,'CLZ WI'!$A$1:$K$100000,5,FALSE),"")</f>
        <v>P-168678</v>
      </c>
      <c r="H85" t="str">
        <f>IFERROR(VLOOKUP(G85,'CLZ WI'!$A$1:$K$100000,6,FALSE),"")</f>
        <v>Fixed Hours</v>
      </c>
      <c r="I85" t="str">
        <f>IFERROR(VLOOKUP(G85,'CLZ WI'!$A$1:$K$100000,7,FALSE),"")</f>
        <v>EMEA</v>
      </c>
      <c r="J85" t="str">
        <f>T('CLZ TT'!I85)</f>
        <v>Customization</v>
      </c>
      <c r="K85" t="str">
        <f>IF(IFERROR(VLOOKUP('CLZ TT'!A85,'CLZ WI'!$A$1:$L$100000,12,FALSE),"")=TRUE, "Billable", IF(IFERROR(VLOOKUP('CLZ TT'!A85,'CLZ WI'!$A$1:$L$100000,12,FALSE),"")=FALSE, "Non-Billable", ""))</f>
        <v>Billable</v>
      </c>
      <c r="L85" s="19">
        <f>IF('CLZ TT'!G85="","",'CLZ TT'!G85)</f>
        <v>41001</v>
      </c>
      <c r="M85">
        <f>IFERROR(VLOOKUP(G85,'CLZ Pr'!$A$1:$X$100000,12,FALSE)*C85,"")</f>
        <v>162.90899999999999</v>
      </c>
      <c r="N85" s="4">
        <f>IFERROR(VLOOKUP(G85,'CLZ Pr'!$A$1:$X$100000,24,FALSE), "")</f>
        <v>0</v>
      </c>
      <c r="O85">
        <f>IFERROR(VLOOKUP(G85,'CLZ Pr'!$A$1:$X$100000,21,FALSE), "")</f>
        <v>59.58</v>
      </c>
    </row>
    <row r="86" spans="1:15">
      <c r="A86" t="str">
        <f>T('CLZ TT'!A86)</f>
        <v>T-399411</v>
      </c>
      <c r="B86" s="9" t="str">
        <f>T('CLZ TT'!D86)</f>
        <v>G.I.Teh</v>
      </c>
      <c r="C86" s="10">
        <f>IF(LEN(A86) &gt; 0, 'CLZ TT'!E86, "")</f>
        <v>2</v>
      </c>
      <c r="D86" s="7" t="str">
        <f>T('CLZ TT'!F86)</f>
        <v>Hours</v>
      </c>
      <c r="E86" s="7" t="str">
        <f>IFERROR(VLOOKUP('CLZ TT'!A86,'CLZ WI'!$A$1:$E$100000,3,FALSE),"")</f>
        <v>Tessera Global Services, Inc. Tier1</v>
      </c>
      <c r="F86" t="str">
        <f>IFERROR(VLOOKUP('CLZ TT'!A86,'CLZ WI'!$A$1:$E$100000,4,FALSE),"")</f>
        <v>CS Quick Start</v>
      </c>
      <c r="G86" t="str">
        <f>IFERROR(VLOOKUP('CLZ TT'!A86,'CLZ WI'!$A$1:$K$100000,5,FALSE),"")</f>
        <v>P-165488</v>
      </c>
      <c r="H86" t="str">
        <f>IFERROR(VLOOKUP(G86,'CLZ WI'!$A$1:$K$100000,6,FALSE),"")</f>
        <v>Package Large</v>
      </c>
      <c r="I86" t="str">
        <f>IFERROR(VLOOKUP(G86,'CLZ WI'!$A$1:$K$100000,7,FALSE),"")</f>
        <v>USA</v>
      </c>
      <c r="J86" t="str">
        <f>T('CLZ TT'!I86)</f>
        <v/>
      </c>
      <c r="K86" t="str">
        <f>IF(IFERROR(VLOOKUP('CLZ TT'!A86,'CLZ WI'!$A$1:$L$100000,12,FALSE),"")=TRUE, "Billable", IF(IFERROR(VLOOKUP('CLZ TT'!A86,'CLZ WI'!$A$1:$L$100000,12,FALSE),"")=FALSE, "Non-Billable", ""))</f>
        <v>Billable</v>
      </c>
      <c r="L86" s="19">
        <f>IF('CLZ TT'!G86="","",'CLZ TT'!G86)</f>
        <v>41001</v>
      </c>
      <c r="M86">
        <f>IFERROR(VLOOKUP(G86,'CLZ Pr'!$A$1:$X$100000,12,FALSE)*C86,"")</f>
        <v>291.66000000000003</v>
      </c>
      <c r="N86" s="4">
        <f>IFERROR(VLOOKUP(G86,'CLZ Pr'!$A$1:$X$100000,24,FALSE), "")</f>
        <v>0</v>
      </c>
      <c r="O86">
        <f>IFERROR(VLOOKUP(G86,'CLZ Pr'!$A$1:$X$100000,21,FALSE), "")</f>
        <v>4</v>
      </c>
    </row>
    <row r="87" spans="1:15">
      <c r="A87" t="str">
        <f>T('CLZ TT'!A87)</f>
        <v>T-399401</v>
      </c>
      <c r="B87" s="9" t="str">
        <f>T('CLZ TT'!D87)</f>
        <v>G.I.Teh</v>
      </c>
      <c r="C87" s="10">
        <f>IF(LEN(A87) &gt; 0, 'CLZ TT'!E87, "")</f>
        <v>1</v>
      </c>
      <c r="D87" s="7" t="str">
        <f>T('CLZ TT'!F87)</f>
        <v>Hours</v>
      </c>
      <c r="E87" s="7" t="str">
        <f>IFERROR(VLOOKUP('CLZ TT'!A87,'CLZ WI'!$A$1:$E$100000,3,FALSE),"")</f>
        <v>Tessera Global Services, Inc. Tier1</v>
      </c>
      <c r="F87" t="str">
        <f>IFERROR(VLOOKUP('CLZ TT'!A87,'CLZ WI'!$A$1:$E$100000,4,FALSE),"")</f>
        <v>CS Quick Start</v>
      </c>
      <c r="G87" t="str">
        <f>IFERROR(VLOOKUP('CLZ TT'!A87,'CLZ WI'!$A$1:$K$100000,5,FALSE),"")</f>
        <v>P-165488</v>
      </c>
      <c r="H87" t="str">
        <f>IFERROR(VLOOKUP(G87,'CLZ WI'!$A$1:$K$100000,6,FALSE),"")</f>
        <v>Package Large</v>
      </c>
      <c r="I87" t="str">
        <f>IFERROR(VLOOKUP(G87,'CLZ WI'!$A$1:$K$100000,7,FALSE),"")</f>
        <v>USA</v>
      </c>
      <c r="J87" t="str">
        <f>T('CLZ TT'!I87)</f>
        <v/>
      </c>
      <c r="K87" t="str">
        <f>IF(IFERROR(VLOOKUP('CLZ TT'!A87,'CLZ WI'!$A$1:$L$100000,12,FALSE),"")=TRUE, "Billable", IF(IFERROR(VLOOKUP('CLZ TT'!A87,'CLZ WI'!$A$1:$L$100000,12,FALSE),"")=FALSE, "Non-Billable", ""))</f>
        <v>Billable</v>
      </c>
      <c r="L87" s="19">
        <f>IF('CLZ TT'!G87="","",'CLZ TT'!G87)</f>
        <v>41001</v>
      </c>
      <c r="M87">
        <f>IFERROR(VLOOKUP(G87,'CLZ Pr'!$A$1:$X$100000,12,FALSE)*C87,"")</f>
        <v>145.83000000000001</v>
      </c>
      <c r="N87" s="4">
        <f>IFERROR(VLOOKUP(G87,'CLZ Pr'!$A$1:$X$100000,24,FALSE), "")</f>
        <v>0</v>
      </c>
      <c r="O87">
        <f>IFERROR(VLOOKUP(G87,'CLZ Pr'!$A$1:$X$100000,21,FALSE), "")</f>
        <v>4</v>
      </c>
    </row>
    <row r="88" spans="1:15">
      <c r="A88" t="str">
        <f>T('CLZ TT'!A88)</f>
        <v>M-202762</v>
      </c>
      <c r="B88" s="9" t="str">
        <f>T('CLZ TT'!D88)</f>
        <v>Alex Gorman</v>
      </c>
      <c r="C88" s="10">
        <f>IF(LEN(A88) &gt; 0, 'CLZ TT'!E88, "")</f>
        <v>1</v>
      </c>
      <c r="D88" s="7" t="str">
        <f>T('CLZ TT'!F88)</f>
        <v>Hours</v>
      </c>
      <c r="E88" s="7" t="str">
        <f>IFERROR(VLOOKUP('CLZ TT'!A88,'CLZ WI'!$A$1:$E$100000,3,FALSE),"")</f>
        <v>BPL Global Medium</v>
      </c>
      <c r="F88" t="str">
        <f>IFERROR(VLOOKUP('CLZ TT'!A88,'CLZ WI'!$A$1:$E$100000,4,FALSE),"")</f>
        <v>CS Quick Start</v>
      </c>
      <c r="G88" t="str">
        <f>IFERROR(VLOOKUP('CLZ TT'!A88,'CLZ WI'!$A$1:$K$100000,5,FALSE),"")</f>
        <v>P-160798</v>
      </c>
      <c r="H88" t="str">
        <f>IFERROR(VLOOKUP(G88,'CLZ WI'!$A$1:$K$100000,6,FALSE),"")</f>
        <v>Package Medium</v>
      </c>
      <c r="I88" t="str">
        <f>IFERROR(VLOOKUP(G88,'CLZ WI'!$A$1:$K$100000,7,FALSE),"")</f>
        <v>USA</v>
      </c>
      <c r="J88" t="str">
        <f>T('CLZ TT'!I88)</f>
        <v/>
      </c>
      <c r="K88" t="str">
        <f>IF(IFERROR(VLOOKUP('CLZ TT'!A88,'CLZ WI'!$A$1:$L$100000,12,FALSE),"")=TRUE, "Billable", IF(IFERROR(VLOOKUP('CLZ TT'!A88,'CLZ WI'!$A$1:$L$100000,12,FALSE),"")=FALSE, "Non-Billable", ""))</f>
        <v>Billable</v>
      </c>
      <c r="L88" s="19">
        <f>IF('CLZ TT'!G88="","",'CLZ TT'!G88)</f>
        <v>41001</v>
      </c>
      <c r="M88">
        <f>IFERROR(VLOOKUP(G88,'CLZ Pr'!$A$1:$X$100000,12,FALSE)*C88,"")</f>
        <v>100</v>
      </c>
      <c r="N88" s="4">
        <f>IFERROR(VLOOKUP(G88,'CLZ Pr'!$A$1:$X$100000,24,FALSE), "")</f>
        <v>0</v>
      </c>
      <c r="O88">
        <f>IFERROR(VLOOKUP(G88,'CLZ Pr'!$A$1:$X$100000,21,FALSE), "")</f>
        <v>3</v>
      </c>
    </row>
    <row r="89" spans="1:15">
      <c r="A89" t="str">
        <f>T('CLZ TT'!A89)</f>
        <v>T-399398</v>
      </c>
      <c r="B89" s="9" t="str">
        <f>T('CLZ TT'!D89)</f>
        <v>G.I.Teh</v>
      </c>
      <c r="C89" s="10">
        <f>IF(LEN(A89) &gt; 0, 'CLZ TT'!E89, "")</f>
        <v>1</v>
      </c>
      <c r="D89" s="7" t="str">
        <f>T('CLZ TT'!F89)</f>
        <v>Hours</v>
      </c>
      <c r="E89" s="7" t="str">
        <f>IFERROR(VLOOKUP('CLZ TT'!A89,'CLZ WI'!$A$1:$E$100000,3,FALSE),"")</f>
        <v>Tessera Global Services, Inc. Tier1</v>
      </c>
      <c r="F89" t="str">
        <f>IFERROR(VLOOKUP('CLZ TT'!A89,'CLZ WI'!$A$1:$E$100000,4,FALSE),"")</f>
        <v>CS Quick Start</v>
      </c>
      <c r="G89" t="str">
        <f>IFERROR(VLOOKUP('CLZ TT'!A89,'CLZ WI'!$A$1:$K$100000,5,FALSE),"")</f>
        <v>P-165488</v>
      </c>
      <c r="H89" t="str">
        <f>IFERROR(VLOOKUP(G89,'CLZ WI'!$A$1:$K$100000,6,FALSE),"")</f>
        <v>Package Large</v>
      </c>
      <c r="I89" t="str">
        <f>IFERROR(VLOOKUP(G89,'CLZ WI'!$A$1:$K$100000,7,FALSE),"")</f>
        <v>USA</v>
      </c>
      <c r="J89" t="str">
        <f>T('CLZ TT'!I89)</f>
        <v/>
      </c>
      <c r="K89" t="str">
        <f>IF(IFERROR(VLOOKUP('CLZ TT'!A89,'CLZ WI'!$A$1:$L$100000,12,FALSE),"")=TRUE, "Billable", IF(IFERROR(VLOOKUP('CLZ TT'!A89,'CLZ WI'!$A$1:$L$100000,12,FALSE),"")=FALSE, "Non-Billable", ""))</f>
        <v>Billable</v>
      </c>
      <c r="L89" s="19">
        <f>IF('CLZ TT'!G89="","",'CLZ TT'!G89)</f>
        <v>41001</v>
      </c>
      <c r="M89">
        <f>IFERROR(VLOOKUP(G89,'CLZ Pr'!$A$1:$X$100000,12,FALSE)*C89,"")</f>
        <v>145.83000000000001</v>
      </c>
      <c r="N89" s="4">
        <f>IFERROR(VLOOKUP(G89,'CLZ Pr'!$A$1:$X$100000,24,FALSE), "")</f>
        <v>0</v>
      </c>
      <c r="O89">
        <f>IFERROR(VLOOKUP(G89,'CLZ Pr'!$A$1:$X$100000,21,FALSE), "")</f>
        <v>4</v>
      </c>
    </row>
    <row r="90" spans="1:15">
      <c r="A90" t="str">
        <f>T('CLZ TT'!A90)</f>
        <v>P-158424</v>
      </c>
      <c r="B90" s="9" t="str">
        <f>T('CLZ TT'!D90)</f>
        <v>Josh Santos</v>
      </c>
      <c r="C90" s="10">
        <f>IF(LEN(A90) &gt; 0, 'CLZ TT'!E90, "")</f>
        <v>1</v>
      </c>
      <c r="D90" s="7" t="str">
        <f>T('CLZ TT'!F90)</f>
        <v>Hours</v>
      </c>
      <c r="E90" s="7" t="str">
        <f>IFERROR(VLOOKUP('CLZ TT'!A90,'CLZ WI'!$A$1:$E$100000,3,FALSE),"")</f>
        <v>PureDriven Tier1</v>
      </c>
      <c r="F90" t="str">
        <f>IFERROR(VLOOKUP('CLZ TT'!A90,'CLZ WI'!$A$1:$E$100000,4,FALSE),"")</f>
        <v>CS Quick Start</v>
      </c>
      <c r="G90" t="str">
        <f>IFERROR(VLOOKUP('CLZ TT'!A90,'CLZ WI'!$A$1:$K$100000,5,FALSE),"")</f>
        <v>P-158424</v>
      </c>
      <c r="H90" t="str">
        <f>IFERROR(VLOOKUP(G90,'CLZ WI'!$A$1:$K$100000,6,FALSE),"")</f>
        <v>Package Large</v>
      </c>
      <c r="I90" t="str">
        <f>IFERROR(VLOOKUP(G90,'CLZ WI'!$A$1:$K$100000,7,FALSE),"")</f>
        <v>USA</v>
      </c>
      <c r="J90" t="str">
        <f>T('CLZ TT'!I90)</f>
        <v/>
      </c>
      <c r="K90" t="str">
        <f>IF(IFERROR(VLOOKUP('CLZ TT'!A90,'CLZ WI'!$A$1:$L$100000,12,FALSE),"")=TRUE, "Billable", IF(IFERROR(VLOOKUP('CLZ TT'!A90,'CLZ WI'!$A$1:$L$100000,12,FALSE),"")=FALSE, "Non-Billable", ""))</f>
        <v>Billable</v>
      </c>
      <c r="L90" s="19">
        <f>IF('CLZ TT'!G90="","",'CLZ TT'!G90)</f>
        <v>41001</v>
      </c>
      <c r="M90">
        <f>IFERROR(VLOOKUP(G90,'CLZ Pr'!$A$1:$X$100000,12,FALSE)*C90,"")</f>
        <v>145.83000000000001</v>
      </c>
      <c r="N90" s="4">
        <f>IFERROR(VLOOKUP(G90,'CLZ Pr'!$A$1:$X$100000,24,FALSE), "")</f>
        <v>0</v>
      </c>
      <c r="O90">
        <f>IFERROR(VLOOKUP(G90,'CLZ Pr'!$A$1:$X$100000,21,FALSE), "")</f>
        <v>9</v>
      </c>
    </row>
    <row r="91" spans="1:15">
      <c r="A91" t="str">
        <f>T('CLZ TT'!A91)</f>
        <v>T-399402</v>
      </c>
      <c r="B91" s="9" t="str">
        <f>T('CLZ TT'!D91)</f>
        <v>G.I.Teh</v>
      </c>
      <c r="C91" s="10">
        <f>IF(LEN(A91) &gt; 0, 'CLZ TT'!E91, "")</f>
        <v>2</v>
      </c>
      <c r="D91" s="7" t="str">
        <f>T('CLZ TT'!F91)</f>
        <v>Hours</v>
      </c>
      <c r="E91" s="7" t="str">
        <f>IFERROR(VLOOKUP('CLZ TT'!A91,'CLZ WI'!$A$1:$E$100000,3,FALSE),"")</f>
        <v>Tessera Global Services, Inc. Tier1</v>
      </c>
      <c r="F91" t="str">
        <f>IFERROR(VLOOKUP('CLZ TT'!A91,'CLZ WI'!$A$1:$E$100000,4,FALSE),"")</f>
        <v>CS Quick Start</v>
      </c>
      <c r="G91" t="str">
        <f>IFERROR(VLOOKUP('CLZ TT'!A91,'CLZ WI'!$A$1:$K$100000,5,FALSE),"")</f>
        <v>P-165488</v>
      </c>
      <c r="H91" t="str">
        <f>IFERROR(VLOOKUP(G91,'CLZ WI'!$A$1:$K$100000,6,FALSE),"")</f>
        <v>Package Large</v>
      </c>
      <c r="I91" t="str">
        <f>IFERROR(VLOOKUP(G91,'CLZ WI'!$A$1:$K$100000,7,FALSE),"")</f>
        <v>USA</v>
      </c>
      <c r="J91" t="str">
        <f>T('CLZ TT'!I91)</f>
        <v/>
      </c>
      <c r="K91" t="str">
        <f>IF(IFERROR(VLOOKUP('CLZ TT'!A91,'CLZ WI'!$A$1:$L$100000,12,FALSE),"")=TRUE, "Billable", IF(IFERROR(VLOOKUP('CLZ TT'!A91,'CLZ WI'!$A$1:$L$100000,12,FALSE),"")=FALSE, "Non-Billable", ""))</f>
        <v>Billable</v>
      </c>
      <c r="L91" s="19">
        <f>IF('CLZ TT'!G91="","",'CLZ TT'!G91)</f>
        <v>41001</v>
      </c>
      <c r="M91">
        <f>IFERROR(VLOOKUP(G91,'CLZ Pr'!$A$1:$X$100000,12,FALSE)*C91,"")</f>
        <v>291.66000000000003</v>
      </c>
      <c r="N91" s="4">
        <f>IFERROR(VLOOKUP(G91,'CLZ Pr'!$A$1:$X$100000,24,FALSE), "")</f>
        <v>0</v>
      </c>
      <c r="O91">
        <f>IFERROR(VLOOKUP(G91,'CLZ Pr'!$A$1:$X$100000,21,FALSE), "")</f>
        <v>4</v>
      </c>
    </row>
    <row r="92" spans="1:15">
      <c r="A92" t="str">
        <f>T('CLZ TT'!A92)</f>
        <v>T-435762</v>
      </c>
      <c r="B92" s="9" t="str">
        <f>T('CLZ TT'!D92)</f>
        <v>Tal Noga</v>
      </c>
      <c r="C92" s="10">
        <f>IF(LEN(A92) &gt; 0, 'CLZ TT'!E92, "")</f>
        <v>0.75</v>
      </c>
      <c r="D92" s="7" t="str">
        <f>T('CLZ TT'!F92)</f>
        <v>Hours</v>
      </c>
      <c r="E92" s="7" t="str">
        <f>IFERROR(VLOOKUP('CLZ TT'!A92,'CLZ WI'!$A$1:$E$100000,3,FALSE),"")</f>
        <v>Sondrel/Tier2/10h</v>
      </c>
      <c r="F92" t="str">
        <f>IFERROR(VLOOKUP('CLZ TT'!A92,'CLZ WI'!$A$1:$E$100000,4,FALSE),"")</f>
        <v>CS Quick Start</v>
      </c>
      <c r="G92" t="str">
        <f>IFERROR(VLOOKUP('CLZ TT'!A92,'CLZ WI'!$A$1:$K$100000,5,FALSE),"")</f>
        <v>P-145889</v>
      </c>
      <c r="H92" t="str">
        <f>IFERROR(VLOOKUP(G92,'CLZ WI'!$A$1:$K$100000,6,FALSE),"")</f>
        <v>Package Medium</v>
      </c>
      <c r="I92" t="str">
        <f>IFERROR(VLOOKUP(G92,'CLZ WI'!$A$1:$K$100000,7,FALSE),"")</f>
        <v>EMEA</v>
      </c>
      <c r="J92" t="str">
        <f>T('CLZ TT'!I92)</f>
        <v>Customization</v>
      </c>
      <c r="K92" t="str">
        <f>IF(IFERROR(VLOOKUP('CLZ TT'!A92,'CLZ WI'!$A$1:$L$100000,12,FALSE),"")=TRUE, "Billable", IF(IFERROR(VLOOKUP('CLZ TT'!A92,'CLZ WI'!$A$1:$L$100000,12,FALSE),"")=FALSE, "Non-Billable", ""))</f>
        <v>Billable</v>
      </c>
      <c r="L92" s="19">
        <f>IF('CLZ TT'!G92="","",'CLZ TT'!G92)</f>
        <v>41002</v>
      </c>
      <c r="M92" t="str">
        <f>IFERROR(VLOOKUP(G92,'CLZ Pr'!$A$1:$X$100000,12,FALSE)*C92,"")</f>
        <v/>
      </c>
      <c r="N92" s="4" t="str">
        <f>IFERROR(VLOOKUP(G92,'CLZ Pr'!$A$1:$X$100000,24,FALSE), "")</f>
        <v/>
      </c>
      <c r="O92" t="str">
        <f>IFERROR(VLOOKUP(G92,'CLZ Pr'!$A$1:$X$100000,21,FALSE), "")</f>
        <v/>
      </c>
    </row>
    <row r="93" spans="1:15">
      <c r="A93" t="str">
        <f>T('CLZ TT'!A93)</f>
        <v>T-406013</v>
      </c>
      <c r="B93" s="9" t="str">
        <f>T('CLZ TT'!D93)</f>
        <v>Tal Noga</v>
      </c>
      <c r="C93" s="10">
        <f>IF(LEN(A93) &gt; 0, 'CLZ TT'!E93, "")</f>
        <v>2</v>
      </c>
      <c r="D93" s="7" t="str">
        <f>T('CLZ TT'!F93)</f>
        <v>Hours</v>
      </c>
      <c r="E93" s="7" t="str">
        <f>IFERROR(VLOOKUP('CLZ TT'!A93,'CLZ WI'!$A$1:$E$100000,3,FALSE),"")</f>
        <v>Net Translators Implementation Program</v>
      </c>
      <c r="F93" t="str">
        <f>IFERROR(VLOOKUP('CLZ TT'!A93,'CLZ WI'!$A$1:$E$100000,4,FALSE),"")</f>
        <v>CS Project</v>
      </c>
      <c r="G93" t="str">
        <f>IFERROR(VLOOKUP('CLZ TT'!A93,'CLZ WI'!$A$1:$K$100000,5,FALSE),"")</f>
        <v>P-168678</v>
      </c>
      <c r="H93" t="str">
        <f>IFERROR(VLOOKUP(G93,'CLZ WI'!$A$1:$K$100000,6,FALSE),"")</f>
        <v>Fixed Hours</v>
      </c>
      <c r="I93" t="str">
        <f>IFERROR(VLOOKUP(G93,'CLZ WI'!$A$1:$K$100000,7,FALSE),"")</f>
        <v>EMEA</v>
      </c>
      <c r="J93" t="str">
        <f>T('CLZ TT'!I93)</f>
        <v>Customization</v>
      </c>
      <c r="K93" t="str">
        <f>IF(IFERROR(VLOOKUP('CLZ TT'!A93,'CLZ WI'!$A$1:$L$100000,12,FALSE),"")=TRUE, "Billable", IF(IFERROR(VLOOKUP('CLZ TT'!A93,'CLZ WI'!$A$1:$L$100000,12,FALSE),"")=FALSE, "Non-Billable", ""))</f>
        <v>Billable</v>
      </c>
      <c r="L93" s="19">
        <f>IF('CLZ TT'!G93="","",'CLZ TT'!G93)</f>
        <v>41002</v>
      </c>
      <c r="M93">
        <f>IFERROR(VLOOKUP(G93,'CLZ Pr'!$A$1:$X$100000,12,FALSE)*C93,"")</f>
        <v>141.66</v>
      </c>
      <c r="N93" s="4">
        <f>IFERROR(VLOOKUP(G93,'CLZ Pr'!$A$1:$X$100000,24,FALSE), "")</f>
        <v>0</v>
      </c>
      <c r="O93">
        <f>IFERROR(VLOOKUP(G93,'CLZ Pr'!$A$1:$X$100000,21,FALSE), "")</f>
        <v>59.58</v>
      </c>
    </row>
    <row r="94" spans="1:15">
      <c r="A94" t="str">
        <f>T('CLZ TT'!A94)</f>
        <v>M-208086</v>
      </c>
      <c r="B94" s="9" t="str">
        <f>T('CLZ TT'!D94)</f>
        <v>Alex Gorman</v>
      </c>
      <c r="C94" s="10">
        <f>IF(LEN(A94) &gt; 0, 'CLZ TT'!E94, "")</f>
        <v>1</v>
      </c>
      <c r="D94" s="7" t="str">
        <f>T('CLZ TT'!F94)</f>
        <v>Hours</v>
      </c>
      <c r="E94" s="7" t="str">
        <f>IFERROR(VLOOKUP('CLZ TT'!A94,'CLZ WI'!$A$1:$E$100000,3,FALSE),"")</f>
        <v>Memorial Family of Services Large</v>
      </c>
      <c r="F94" t="str">
        <f>IFERROR(VLOOKUP('CLZ TT'!A94,'CLZ WI'!$A$1:$E$100000,4,FALSE),"")</f>
        <v>CS Quick Start</v>
      </c>
      <c r="G94" t="str">
        <f>IFERROR(VLOOKUP('CLZ TT'!A94,'CLZ WI'!$A$1:$K$100000,5,FALSE),"")</f>
        <v>P-165213</v>
      </c>
      <c r="H94" t="str">
        <f>IFERROR(VLOOKUP(G94,'CLZ WI'!$A$1:$K$100000,6,FALSE),"")</f>
        <v>Package Large</v>
      </c>
      <c r="I94" t="str">
        <f>IFERROR(VLOOKUP(G94,'CLZ WI'!$A$1:$K$100000,7,FALSE),"")</f>
        <v>USA</v>
      </c>
      <c r="J94" t="str">
        <f>T('CLZ TT'!I94)</f>
        <v/>
      </c>
      <c r="K94" t="str">
        <f>IF(IFERROR(VLOOKUP('CLZ TT'!A94,'CLZ WI'!$A$1:$L$100000,12,FALSE),"")=TRUE, "Billable", IF(IFERROR(VLOOKUP('CLZ TT'!A94,'CLZ WI'!$A$1:$L$100000,12,FALSE),"")=FALSE, "Non-Billable", ""))</f>
        <v>Billable</v>
      </c>
      <c r="L94" s="19">
        <f>IF('CLZ TT'!G94="","",'CLZ TT'!G94)</f>
        <v>41002</v>
      </c>
      <c r="M94">
        <f>IFERROR(VLOOKUP(G94,'CLZ Pr'!$A$1:$X$100000,12,FALSE)*C94,"")</f>
        <v>145.83000000000001</v>
      </c>
      <c r="N94" s="4">
        <f>IFERROR(VLOOKUP(G94,'CLZ Pr'!$A$1:$X$100000,24,FALSE), "")</f>
        <v>0</v>
      </c>
      <c r="O94">
        <f>IFERROR(VLOOKUP(G94,'CLZ Pr'!$A$1:$X$100000,21,FALSE), "")</f>
        <v>21</v>
      </c>
    </row>
    <row r="95" spans="1:15">
      <c r="A95" t="str">
        <f>T('CLZ TT'!A95)</f>
        <v>T-78151</v>
      </c>
      <c r="B95" s="9" t="str">
        <f>T('CLZ TT'!D95)</f>
        <v>Rami Cohen</v>
      </c>
      <c r="C95" s="10">
        <f>IF(LEN(A95) &gt; 0, 'CLZ TT'!E95, "")</f>
        <v>1</v>
      </c>
      <c r="D95" s="7" t="str">
        <f>T('CLZ TT'!F95)</f>
        <v>Hours</v>
      </c>
      <c r="E95" s="7" t="str">
        <f>IFERROR(VLOOKUP('CLZ TT'!A95,'CLZ WI'!$A$1:$E$100000,3,FALSE),"")</f>
        <v>Orbit.uk</v>
      </c>
      <c r="F95" t="str">
        <f>IFERROR(VLOOKUP('CLZ TT'!A95,'CLZ WI'!$A$1:$E$100000,4,FALSE),"")</f>
        <v>CS Project</v>
      </c>
      <c r="G95" t="str">
        <f>IFERROR(VLOOKUP('CLZ TT'!A95,'CLZ WI'!$A$1:$K$100000,5,FALSE),"")</f>
        <v>P-25770</v>
      </c>
      <c r="H95" t="str">
        <f>IFERROR(VLOOKUP(G95,'CLZ WI'!$A$1:$K$100000,6,FALSE),"")</f>
        <v>Fixed Hours</v>
      </c>
      <c r="I95" t="str">
        <f>IFERROR(VLOOKUP(G95,'CLZ WI'!$A$1:$K$100000,7,FALSE),"")</f>
        <v>EMEA</v>
      </c>
      <c r="J95" t="str">
        <f>T('CLZ TT'!I95)</f>
        <v>Training</v>
      </c>
      <c r="K95" t="str">
        <f>IF(IFERROR(VLOOKUP('CLZ TT'!A95,'CLZ WI'!$A$1:$L$100000,12,FALSE),"")=TRUE, "Billable", IF(IFERROR(VLOOKUP('CLZ TT'!A95,'CLZ WI'!$A$1:$L$100000,12,FALSE),"")=FALSE, "Non-Billable", ""))</f>
        <v>Billable</v>
      </c>
      <c r="L95" s="19">
        <f>IF('CLZ TT'!G95="","",'CLZ TT'!G95)</f>
        <v>41002</v>
      </c>
      <c r="M95" t="str">
        <f>IFERROR(VLOOKUP(G95,'CLZ Pr'!$A$1:$X$100000,12,FALSE)*C95,"")</f>
        <v/>
      </c>
      <c r="N95" s="4" t="str">
        <f>IFERROR(VLOOKUP(G95,'CLZ Pr'!$A$1:$X$100000,24,FALSE), "")</f>
        <v/>
      </c>
      <c r="O95" t="str">
        <f>IFERROR(VLOOKUP(G95,'CLZ Pr'!$A$1:$X$100000,21,FALSE), "")</f>
        <v/>
      </c>
    </row>
    <row r="96" spans="1:15">
      <c r="A96" t="str">
        <f>T('CLZ TT'!A96)</f>
        <v>M-213329</v>
      </c>
      <c r="B96" s="9" t="str">
        <f>T('CLZ TT'!D96)</f>
        <v>Alex Gorman</v>
      </c>
      <c r="C96" s="10">
        <f>IF(LEN(A96) &gt; 0, 'CLZ TT'!E96, "")</f>
        <v>0.5</v>
      </c>
      <c r="D96" s="7" t="str">
        <f>T('CLZ TT'!F96)</f>
        <v>Hours</v>
      </c>
      <c r="E96" s="7" t="str">
        <f>IFERROR(VLOOKUP('CLZ TT'!A96,'CLZ WI'!$A$1:$E$100000,3,FALSE),"")</f>
        <v/>
      </c>
      <c r="F96" t="str">
        <f>IFERROR(VLOOKUP('CLZ TT'!A96,'CLZ WI'!$A$1:$E$100000,4,FALSE),"")</f>
        <v/>
      </c>
      <c r="G96" t="str">
        <f>IFERROR(VLOOKUP('CLZ TT'!A96,'CLZ WI'!$A$1:$K$100000,5,FALSE),"")</f>
        <v/>
      </c>
      <c r="H96" t="str">
        <f>IFERROR(VLOOKUP(G96,'CLZ WI'!$A$1:$K$100000,6,FALSE),"")</f>
        <v/>
      </c>
      <c r="I96" t="str">
        <f>IFERROR(VLOOKUP(G96,'CLZ WI'!$A$1:$K$100000,7,FALSE),"")</f>
        <v/>
      </c>
      <c r="J96" t="str">
        <f>T('CLZ TT'!I96)</f>
        <v/>
      </c>
      <c r="K96" t="str">
        <f>IF(IFERROR(VLOOKUP('CLZ TT'!A96,'CLZ WI'!$A$1:$L$100000,12,FALSE),"")=TRUE, "Billable", IF(IFERROR(VLOOKUP('CLZ TT'!A96,'CLZ WI'!$A$1:$L$100000,12,FALSE),"")=FALSE, "Non-Billable", ""))</f>
        <v/>
      </c>
      <c r="L96" s="19">
        <f>IF('CLZ TT'!G96="","",'CLZ TT'!G96)</f>
        <v>41002</v>
      </c>
      <c r="M96" t="str">
        <f>IFERROR(VLOOKUP(G96,'CLZ Pr'!$A$1:$X$100000,12,FALSE)*C96,"")</f>
        <v/>
      </c>
      <c r="N96" s="4" t="str">
        <f>IFERROR(VLOOKUP(G96,'CLZ Pr'!$A$1:$X$100000,24,FALSE), "")</f>
        <v/>
      </c>
      <c r="O96" t="str">
        <f>IFERROR(VLOOKUP(G96,'CLZ Pr'!$A$1:$X$100000,21,FALSE), "")</f>
        <v/>
      </c>
    </row>
    <row r="97" spans="1:15">
      <c r="A97" t="str">
        <f>T('CLZ TT'!A97)</f>
        <v>M-174397</v>
      </c>
      <c r="B97" s="9" t="str">
        <f>T('CLZ TT'!D97)</f>
        <v>Eran Fishov</v>
      </c>
      <c r="C97" s="10">
        <f>IF(LEN(A97) &gt; 0, 'CLZ TT'!E97, "")</f>
        <v>1</v>
      </c>
      <c r="D97" s="7" t="str">
        <f>T('CLZ TT'!F97)</f>
        <v>Hours</v>
      </c>
      <c r="E97" s="7" t="str">
        <f>IFERROR(VLOOKUP('CLZ TT'!A97,'CLZ WI'!$A$1:$E$100000,3,FALSE),"")</f>
        <v>Afinium Tier 2 QS</v>
      </c>
      <c r="F97" t="str">
        <f>IFERROR(VLOOKUP('CLZ TT'!A97,'CLZ WI'!$A$1:$E$100000,4,FALSE),"")</f>
        <v>CS Quick Start</v>
      </c>
      <c r="G97" t="str">
        <f>IFERROR(VLOOKUP('CLZ TT'!A97,'CLZ WI'!$A$1:$K$100000,5,FALSE),"")</f>
        <v>P-137424</v>
      </c>
      <c r="H97" t="str">
        <f>IFERROR(VLOOKUP(G97,'CLZ WI'!$A$1:$K$100000,6,FALSE),"")</f>
        <v>Package Medium</v>
      </c>
      <c r="I97" t="str">
        <f>IFERROR(VLOOKUP(G97,'CLZ WI'!$A$1:$K$100000,7,FALSE),"")</f>
        <v>EMEA</v>
      </c>
      <c r="J97" t="str">
        <f>T('CLZ TT'!I97)</f>
        <v/>
      </c>
      <c r="K97" t="str">
        <f>IF(IFERROR(VLOOKUP('CLZ TT'!A97,'CLZ WI'!$A$1:$L$100000,12,FALSE),"")=TRUE, "Billable", IF(IFERROR(VLOOKUP('CLZ TT'!A97,'CLZ WI'!$A$1:$L$100000,12,FALSE),"")=FALSE, "Non-Billable", ""))</f>
        <v>Billable</v>
      </c>
      <c r="L97" s="19">
        <f>IF('CLZ TT'!G97="","",'CLZ TT'!G97)</f>
        <v>41002</v>
      </c>
      <c r="M97" t="str">
        <f>IFERROR(VLOOKUP(G97,'CLZ Pr'!$A$1:$X$100000,12,FALSE)*C97,"")</f>
        <v/>
      </c>
      <c r="N97" s="4" t="str">
        <f>IFERROR(VLOOKUP(G97,'CLZ Pr'!$A$1:$X$100000,24,FALSE), "")</f>
        <v/>
      </c>
      <c r="O97" t="str">
        <f>IFERROR(VLOOKUP(G97,'CLZ Pr'!$A$1:$X$100000,21,FALSE), "")</f>
        <v/>
      </c>
    </row>
    <row r="98" spans="1:15">
      <c r="A98" t="str">
        <f>T('CLZ TT'!A98)</f>
        <v>T-337131</v>
      </c>
      <c r="B98" s="9" t="str">
        <f>T('CLZ TT'!D98)</f>
        <v>Tal Noga</v>
      </c>
      <c r="C98" s="10">
        <f>IF(LEN(A98) &gt; 0, 'CLZ TT'!E98, "")</f>
        <v>5</v>
      </c>
      <c r="D98" s="7" t="str">
        <f>T('CLZ TT'!F98)</f>
        <v>Hours</v>
      </c>
      <c r="E98" s="7" t="str">
        <f>IFERROR(VLOOKUP('CLZ TT'!A98,'CLZ WI'!$A$1:$E$100000,3,FALSE),"")</f>
        <v>College of Management</v>
      </c>
      <c r="F98" t="str">
        <f>IFERROR(VLOOKUP('CLZ TT'!A98,'CLZ WI'!$A$1:$E$100000,4,FALSE),"")</f>
        <v>CS Project</v>
      </c>
      <c r="G98" t="str">
        <f>IFERROR(VLOOKUP('CLZ TT'!A98,'CLZ WI'!$A$1:$K$100000,5,FALSE),"")</f>
        <v>P-137643</v>
      </c>
      <c r="H98" t="str">
        <f>IFERROR(VLOOKUP(G98,'CLZ WI'!$A$1:$K$100000,6,FALSE),"")</f>
        <v>Fixed Hours</v>
      </c>
      <c r="I98" t="str">
        <f>IFERROR(VLOOKUP(G98,'CLZ WI'!$A$1:$K$100000,7,FALSE),"")</f>
        <v>EMEA</v>
      </c>
      <c r="J98" t="str">
        <f>T('CLZ TT'!I98)</f>
        <v>Customization</v>
      </c>
      <c r="K98" t="str">
        <f>IF(IFERROR(VLOOKUP('CLZ TT'!A98,'CLZ WI'!$A$1:$L$100000,12,FALSE),"")=TRUE, "Billable", IF(IFERROR(VLOOKUP('CLZ TT'!A98,'CLZ WI'!$A$1:$L$100000,12,FALSE),"")=FALSE, "Non-Billable", ""))</f>
        <v>Billable</v>
      </c>
      <c r="L98" s="19">
        <f>IF('CLZ TT'!G98="","",'CLZ TT'!G98)</f>
        <v>41003</v>
      </c>
      <c r="M98" t="str">
        <f>IFERROR(VLOOKUP(G98,'CLZ Pr'!$A$1:$X$100000,12,FALSE)*C98,"")</f>
        <v/>
      </c>
      <c r="N98" s="4" t="str">
        <f>IFERROR(VLOOKUP(G98,'CLZ Pr'!$A$1:$X$100000,24,FALSE), "")</f>
        <v/>
      </c>
      <c r="O98" t="str">
        <f>IFERROR(VLOOKUP(G98,'CLZ Pr'!$A$1:$X$100000,21,FALSE), "")</f>
        <v/>
      </c>
    </row>
    <row r="99" spans="1:15">
      <c r="A99" t="str">
        <f>T('CLZ TT'!A99)</f>
        <v>M-174397</v>
      </c>
      <c r="B99" s="9" t="str">
        <f>T('CLZ TT'!D99)</f>
        <v>Eran Fishov</v>
      </c>
      <c r="C99" s="10">
        <f>IF(LEN(A99) &gt; 0, 'CLZ TT'!E99, "")</f>
        <v>1</v>
      </c>
      <c r="D99" s="7" t="str">
        <f>T('CLZ TT'!F99)</f>
        <v>Hours</v>
      </c>
      <c r="E99" s="7" t="str">
        <f>IFERROR(VLOOKUP('CLZ TT'!A99,'CLZ WI'!$A$1:$E$100000,3,FALSE),"")</f>
        <v>Afinium Tier 2 QS</v>
      </c>
      <c r="F99" t="str">
        <f>IFERROR(VLOOKUP('CLZ TT'!A99,'CLZ WI'!$A$1:$E$100000,4,FALSE),"")</f>
        <v>CS Quick Start</v>
      </c>
      <c r="G99" t="str">
        <f>IFERROR(VLOOKUP('CLZ TT'!A99,'CLZ WI'!$A$1:$K$100000,5,FALSE),"")</f>
        <v>P-137424</v>
      </c>
      <c r="H99" t="str">
        <f>IFERROR(VLOOKUP(G99,'CLZ WI'!$A$1:$K$100000,6,FALSE),"")</f>
        <v>Package Medium</v>
      </c>
      <c r="I99" t="str">
        <f>IFERROR(VLOOKUP(G99,'CLZ WI'!$A$1:$K$100000,7,FALSE),"")</f>
        <v>EMEA</v>
      </c>
      <c r="J99" t="str">
        <f>T('CLZ TT'!I99)</f>
        <v/>
      </c>
      <c r="K99" t="str">
        <f>IF(IFERROR(VLOOKUP('CLZ TT'!A99,'CLZ WI'!$A$1:$L$100000,12,FALSE),"")=TRUE, "Billable", IF(IFERROR(VLOOKUP('CLZ TT'!A99,'CLZ WI'!$A$1:$L$100000,12,FALSE),"")=FALSE, "Non-Billable", ""))</f>
        <v>Billable</v>
      </c>
      <c r="L99" s="19">
        <f>IF('CLZ TT'!G99="","",'CLZ TT'!G99)</f>
        <v>41003</v>
      </c>
      <c r="M99" t="str">
        <f>IFERROR(VLOOKUP(G99,'CLZ Pr'!$A$1:$X$100000,12,FALSE)*C99,"")</f>
        <v/>
      </c>
      <c r="N99" s="4" t="str">
        <f>IFERROR(VLOOKUP(G99,'CLZ Pr'!$A$1:$X$100000,24,FALSE), "")</f>
        <v/>
      </c>
      <c r="O99" t="str">
        <f>IFERROR(VLOOKUP(G99,'CLZ Pr'!$A$1:$X$100000,21,FALSE), "")</f>
        <v/>
      </c>
    </row>
    <row r="100" spans="1:15">
      <c r="A100" t="str">
        <f>T('CLZ TT'!A100)</f>
        <v>M-257737</v>
      </c>
      <c r="B100" s="9" t="str">
        <f>T('CLZ TT'!D100)</f>
        <v>Eran Fishov</v>
      </c>
      <c r="C100" s="10">
        <f>IF(LEN(A100) &gt; 0, 'CLZ TT'!E100, "")</f>
        <v>1</v>
      </c>
      <c r="D100" s="7" t="str">
        <f>T('CLZ TT'!F100)</f>
        <v>Hours</v>
      </c>
      <c r="E100" s="7" t="str">
        <f>IFERROR(VLOOKUP('CLZ TT'!A100,'CLZ WI'!$A$1:$E$100000,3,FALSE),"")</f>
        <v>Gard:Small Package</v>
      </c>
      <c r="F100" t="str">
        <f>IFERROR(VLOOKUP('CLZ TT'!A100,'CLZ WI'!$A$1:$E$100000,4,FALSE),"")</f>
        <v>CS Quick Start</v>
      </c>
      <c r="G100" t="str">
        <f>IFERROR(VLOOKUP('CLZ TT'!A100,'CLZ WI'!$A$1:$K$100000,5,FALSE),"")</f>
        <v>P-206853</v>
      </c>
      <c r="H100" t="str">
        <f>IFERROR(VLOOKUP(G100,'CLZ WI'!$A$1:$K$100000,6,FALSE),"")</f>
        <v>Package Small</v>
      </c>
      <c r="I100" t="str">
        <f>IFERROR(VLOOKUP(G100,'CLZ WI'!$A$1:$K$100000,7,FALSE),"")</f>
        <v>EMEA</v>
      </c>
      <c r="J100" t="str">
        <f>T('CLZ TT'!I100)</f>
        <v/>
      </c>
      <c r="K100" t="str">
        <f>IF(IFERROR(VLOOKUP('CLZ TT'!A100,'CLZ WI'!$A$1:$L$100000,12,FALSE),"")=TRUE, "Billable", IF(IFERROR(VLOOKUP('CLZ TT'!A100,'CLZ WI'!$A$1:$L$100000,12,FALSE),"")=FALSE, "Non-Billable", ""))</f>
        <v>Billable</v>
      </c>
      <c r="L100" s="19">
        <f>IF('CLZ TT'!G100="","",'CLZ TT'!G100)</f>
        <v>41003</v>
      </c>
      <c r="M100">
        <f>IFERROR(VLOOKUP(G100,'CLZ Pr'!$A$1:$X$100000,12,FALSE)*C100,"")</f>
        <v>200</v>
      </c>
      <c r="N100" s="4">
        <f>IFERROR(VLOOKUP(G100,'CLZ Pr'!$A$1:$X$100000,24,FALSE), "")</f>
        <v>0</v>
      </c>
      <c r="O100">
        <f>IFERROR(VLOOKUP(G100,'CLZ Pr'!$A$1:$X$100000,21,FALSE), "")</f>
        <v>0</v>
      </c>
    </row>
    <row r="101" spans="1:15">
      <c r="A101" t="str">
        <f>T('CLZ TT'!A101)</f>
        <v>P-157089</v>
      </c>
      <c r="B101" s="9" t="str">
        <f>T('CLZ TT'!D101)</f>
        <v>Alex Gorman</v>
      </c>
      <c r="C101" s="10">
        <f>IF(LEN(A101) &gt; 0, 'CLZ TT'!E101, "")</f>
        <v>1</v>
      </c>
      <c r="D101" s="7" t="str">
        <f>T('CLZ TT'!F101)</f>
        <v>Hours</v>
      </c>
      <c r="E101" s="7" t="str">
        <f>IFERROR(VLOOKUP('CLZ TT'!A101,'CLZ WI'!$A$1:$E$100000,3,FALSE),"")</f>
        <v>Edifice Information Management - 2 Non-Billable Committed Hour</v>
      </c>
      <c r="F101" t="str">
        <f>IFERROR(VLOOKUP('CLZ TT'!A101,'CLZ WI'!$A$1:$E$100000,4,FALSE),"")</f>
        <v>CS Project</v>
      </c>
      <c r="G101" t="str">
        <f>IFERROR(VLOOKUP('CLZ TT'!A101,'CLZ WI'!$A$1:$K$100000,5,FALSE),"")</f>
        <v>P-157089</v>
      </c>
      <c r="H101" t="str">
        <f>IFERROR(VLOOKUP(G101,'CLZ WI'!$A$1:$K$100000,6,FALSE),"")</f>
        <v>Fixed Hours</v>
      </c>
      <c r="I101" t="str">
        <f>IFERROR(VLOOKUP(G101,'CLZ WI'!$A$1:$K$100000,7,FALSE),"")</f>
        <v>USA</v>
      </c>
      <c r="J101" t="str">
        <f>T('CLZ TT'!I101)</f>
        <v/>
      </c>
      <c r="K101" t="str">
        <f>IF(IFERROR(VLOOKUP('CLZ TT'!A101,'CLZ WI'!$A$1:$L$100000,12,FALSE),"")=TRUE, "Billable", IF(IFERROR(VLOOKUP('CLZ TT'!A101,'CLZ WI'!$A$1:$L$100000,12,FALSE),"")=FALSE, "Non-Billable", ""))</f>
        <v>Non-Billable</v>
      </c>
      <c r="L101" s="19">
        <f>IF('CLZ TT'!G101="","",'CLZ TT'!G101)</f>
        <v>41003</v>
      </c>
      <c r="M101">
        <f>IFERROR(VLOOKUP(G101,'CLZ Pr'!$A$1:$X$100000,12,FALSE)*C101,"")</f>
        <v>0</v>
      </c>
      <c r="N101" s="4">
        <f>IFERROR(VLOOKUP(G101,'CLZ Pr'!$A$1:$X$100000,24,FALSE), "")</f>
        <v>0</v>
      </c>
      <c r="O101">
        <f>IFERROR(VLOOKUP(G101,'CLZ Pr'!$A$1:$X$100000,21,FALSE), "")</f>
        <v>0</v>
      </c>
    </row>
    <row r="102" spans="1:15">
      <c r="A102" t="str">
        <f>T('CLZ TT'!A102)</f>
        <v>P-171083</v>
      </c>
      <c r="B102" s="9" t="str">
        <f>T('CLZ TT'!D102)</f>
        <v>Roni Feldsher</v>
      </c>
      <c r="C102" s="10">
        <f>IF(LEN(A102) &gt; 0, 'CLZ TT'!E102, "")</f>
        <v>1</v>
      </c>
      <c r="D102" s="7" t="str">
        <f>T('CLZ TT'!F102)</f>
        <v>Hours</v>
      </c>
      <c r="E102" s="7" t="str">
        <f>IFERROR(VLOOKUP('CLZ TT'!A102,'CLZ WI'!$A$1:$E$100000,3,FALSE),"")</f>
        <v>Sony PlayStation PDIT:Large Package</v>
      </c>
      <c r="F102" t="str">
        <f>IFERROR(VLOOKUP('CLZ TT'!A102,'CLZ WI'!$A$1:$E$100000,4,FALSE),"")</f>
        <v>CS Quick Start</v>
      </c>
      <c r="G102" t="str">
        <f>IFERROR(VLOOKUP('CLZ TT'!A102,'CLZ WI'!$A$1:$K$100000,5,FALSE),"")</f>
        <v>P-171083</v>
      </c>
      <c r="H102" t="str">
        <f>IFERROR(VLOOKUP(G102,'CLZ WI'!$A$1:$K$100000,6,FALSE),"")</f>
        <v>Package Large</v>
      </c>
      <c r="I102" t="str">
        <f>IFERROR(VLOOKUP(G102,'CLZ WI'!$A$1:$K$100000,7,FALSE),"")</f>
        <v>USA</v>
      </c>
      <c r="J102" t="str">
        <f>T('CLZ TT'!I102)</f>
        <v/>
      </c>
      <c r="K102" t="str">
        <f>IF(IFERROR(VLOOKUP('CLZ TT'!A102,'CLZ WI'!$A$1:$L$100000,12,FALSE),"")=TRUE, "Billable", IF(IFERROR(VLOOKUP('CLZ TT'!A102,'CLZ WI'!$A$1:$L$100000,12,FALSE),"")=FALSE, "Non-Billable", ""))</f>
        <v>Billable</v>
      </c>
      <c r="L102" s="19">
        <f>IF('CLZ TT'!G102="","",'CLZ TT'!G102)</f>
        <v>41003</v>
      </c>
      <c r="M102">
        <f>IFERROR(VLOOKUP(G102,'CLZ Pr'!$A$1:$X$100000,12,FALSE)*C102,"")</f>
        <v>145.83000000000001</v>
      </c>
      <c r="N102" s="4">
        <f>IFERROR(VLOOKUP(G102,'CLZ Pr'!$A$1:$X$100000,24,FALSE), "")</f>
        <v>0</v>
      </c>
      <c r="O102">
        <f>IFERROR(VLOOKUP(G102,'CLZ Pr'!$A$1:$X$100000,21,FALSE), "")</f>
        <v>5</v>
      </c>
    </row>
    <row r="103" spans="1:15">
      <c r="A103" t="str">
        <f>T('CLZ TT'!A103)</f>
        <v>M-198016</v>
      </c>
      <c r="B103" s="9" t="str">
        <f>T('CLZ TT'!D103)</f>
        <v>Alex Gorman</v>
      </c>
      <c r="C103" s="10">
        <f>IF(LEN(A103) &gt; 0, 'CLZ TT'!E103, "")</f>
        <v>0.5</v>
      </c>
      <c r="D103" s="7" t="str">
        <f>T('CLZ TT'!F103)</f>
        <v>Hours</v>
      </c>
      <c r="E103" s="7" t="str">
        <f>IFERROR(VLOOKUP('CLZ TT'!A103,'CLZ WI'!$A$1:$E$100000,3,FALSE),"")</f>
        <v>HP Training Large</v>
      </c>
      <c r="F103" t="str">
        <f>IFERROR(VLOOKUP('CLZ TT'!A103,'CLZ WI'!$A$1:$E$100000,4,FALSE),"")</f>
        <v>CS Quick Start</v>
      </c>
      <c r="G103" t="str">
        <f>IFERROR(VLOOKUP('CLZ TT'!A103,'CLZ WI'!$A$1:$K$100000,5,FALSE),"")</f>
        <v>P-156733</v>
      </c>
      <c r="H103" t="str">
        <f>IFERROR(VLOOKUP(G103,'CLZ WI'!$A$1:$K$100000,6,FALSE),"")</f>
        <v>Package Large</v>
      </c>
      <c r="I103" t="str">
        <f>IFERROR(VLOOKUP(G103,'CLZ WI'!$A$1:$K$100000,7,FALSE),"")</f>
        <v>USA</v>
      </c>
      <c r="J103" t="str">
        <f>T('CLZ TT'!I103)</f>
        <v/>
      </c>
      <c r="K103" t="str">
        <f>IF(IFERROR(VLOOKUP('CLZ TT'!A103,'CLZ WI'!$A$1:$L$100000,12,FALSE),"")=TRUE, "Billable", IF(IFERROR(VLOOKUP('CLZ TT'!A103,'CLZ WI'!$A$1:$L$100000,12,FALSE),"")=FALSE, "Non-Billable", ""))</f>
        <v>Billable</v>
      </c>
      <c r="L103" s="19">
        <f>IF('CLZ TT'!G103="","",'CLZ TT'!G103)</f>
        <v>41003</v>
      </c>
      <c r="M103">
        <f>IFERROR(VLOOKUP(G103,'CLZ Pr'!$A$1:$X$100000,12,FALSE)*C103,"")</f>
        <v>72.915000000000006</v>
      </c>
      <c r="N103" s="4">
        <f>IFERROR(VLOOKUP(G103,'CLZ Pr'!$A$1:$X$100000,24,FALSE), "")</f>
        <v>0</v>
      </c>
      <c r="O103">
        <f>IFERROR(VLOOKUP(G103,'CLZ Pr'!$A$1:$X$100000,21,FALSE), "")</f>
        <v>9.08</v>
      </c>
    </row>
    <row r="104" spans="1:15">
      <c r="A104" t="str">
        <f>T('CLZ TT'!A104)</f>
        <v>M-199881</v>
      </c>
      <c r="B104" s="9" t="str">
        <f>T('CLZ TT'!D104)</f>
        <v>David Goulden</v>
      </c>
      <c r="C104" s="10">
        <f>IF(LEN(A104) &gt; 0, 'CLZ TT'!E104, "")</f>
        <v>2</v>
      </c>
      <c r="D104" s="7" t="str">
        <f>T('CLZ TT'!F104)</f>
        <v>Hours</v>
      </c>
      <c r="E104" s="7" t="str">
        <f>IFERROR(VLOOKUP('CLZ TT'!A104,'CLZ WI'!$A$1:$E$100000,3,FALSE),"")</f>
        <v>Block Solutions Tier2</v>
      </c>
      <c r="F104" t="str">
        <f>IFERROR(VLOOKUP('CLZ TT'!A104,'CLZ WI'!$A$1:$E$100000,4,FALSE),"")</f>
        <v>CS Quick Start</v>
      </c>
      <c r="G104" t="str">
        <f>IFERROR(VLOOKUP('CLZ TT'!A104,'CLZ WI'!$A$1:$K$100000,5,FALSE),"")</f>
        <v>P-158383</v>
      </c>
      <c r="H104" t="str">
        <f>IFERROR(VLOOKUP(G104,'CLZ WI'!$A$1:$K$100000,6,FALSE),"")</f>
        <v>Package Medium</v>
      </c>
      <c r="I104" t="str">
        <f>IFERROR(VLOOKUP(G104,'CLZ WI'!$A$1:$K$100000,7,FALSE),"")</f>
        <v>EMEA</v>
      </c>
      <c r="J104" t="str">
        <f>T('CLZ TT'!I104)</f>
        <v/>
      </c>
      <c r="K104" t="str">
        <f>IF(IFERROR(VLOOKUP('CLZ TT'!A104,'CLZ WI'!$A$1:$L$100000,12,FALSE),"")=TRUE, "Billable", IF(IFERROR(VLOOKUP('CLZ TT'!A104,'CLZ WI'!$A$1:$L$100000,12,FALSE),"")=FALSE, "Non-Billable", ""))</f>
        <v>Billable</v>
      </c>
      <c r="L104" s="19">
        <f>IF('CLZ TT'!G104="","",'CLZ TT'!G104)</f>
        <v>41003</v>
      </c>
      <c r="M104">
        <f>IFERROR(VLOOKUP(G104,'CLZ Pr'!$A$1:$X$100000,12,FALSE)*C104,"")</f>
        <v>300</v>
      </c>
      <c r="N104" s="4" t="str">
        <f>IFERROR(VLOOKUP(G104,'CLZ Pr'!$A$1:$X$100000,24,FALSE), "")</f>
        <v>N-X-45021</v>
      </c>
      <c r="O104">
        <f>IFERROR(VLOOKUP(G104,'CLZ Pr'!$A$1:$X$100000,21,FALSE), "")</f>
        <v>0</v>
      </c>
    </row>
    <row r="105" spans="1:15">
      <c r="A105" t="str">
        <f>T('CLZ TT'!A105)</f>
        <v>T-406013</v>
      </c>
      <c r="B105" s="9" t="str">
        <f>T('CLZ TT'!D105)</f>
        <v>Tal Noga</v>
      </c>
      <c r="C105" s="10">
        <f>IF(LEN(A105) &gt; 0, 'CLZ TT'!E105, "")</f>
        <v>0.25</v>
      </c>
      <c r="D105" s="7" t="str">
        <f>T('CLZ TT'!F105)</f>
        <v>Hours</v>
      </c>
      <c r="E105" s="7" t="str">
        <f>IFERROR(VLOOKUP('CLZ TT'!A105,'CLZ WI'!$A$1:$E$100000,3,FALSE),"")</f>
        <v>Net Translators Implementation Program</v>
      </c>
      <c r="F105" t="str">
        <f>IFERROR(VLOOKUP('CLZ TT'!A105,'CLZ WI'!$A$1:$E$100000,4,FALSE),"")</f>
        <v>CS Project</v>
      </c>
      <c r="G105" t="str">
        <f>IFERROR(VLOOKUP('CLZ TT'!A105,'CLZ WI'!$A$1:$K$100000,5,FALSE),"")</f>
        <v>P-168678</v>
      </c>
      <c r="H105" t="str">
        <f>IFERROR(VLOOKUP(G105,'CLZ WI'!$A$1:$K$100000,6,FALSE),"")</f>
        <v>Fixed Hours</v>
      </c>
      <c r="I105" t="str">
        <f>IFERROR(VLOOKUP(G105,'CLZ WI'!$A$1:$K$100000,7,FALSE),"")</f>
        <v>EMEA</v>
      </c>
      <c r="J105" t="str">
        <f>T('CLZ TT'!I105)</f>
        <v/>
      </c>
      <c r="K105" t="str">
        <f>IF(IFERROR(VLOOKUP('CLZ TT'!A105,'CLZ WI'!$A$1:$L$100000,12,FALSE),"")=TRUE, "Billable", IF(IFERROR(VLOOKUP('CLZ TT'!A105,'CLZ WI'!$A$1:$L$100000,12,FALSE),"")=FALSE, "Non-Billable", ""))</f>
        <v>Billable</v>
      </c>
      <c r="L105" s="19">
        <f>IF('CLZ TT'!G105="","",'CLZ TT'!G105)</f>
        <v>41004</v>
      </c>
      <c r="M105">
        <f>IFERROR(VLOOKUP(G105,'CLZ Pr'!$A$1:$X$100000,12,FALSE)*C105,"")</f>
        <v>17.7075</v>
      </c>
      <c r="N105" s="4">
        <f>IFERROR(VLOOKUP(G105,'CLZ Pr'!$A$1:$X$100000,24,FALSE), "")</f>
        <v>0</v>
      </c>
      <c r="O105">
        <f>IFERROR(VLOOKUP(G105,'CLZ Pr'!$A$1:$X$100000,21,FALSE), "")</f>
        <v>59.58</v>
      </c>
    </row>
    <row r="106" spans="1:15">
      <c r="A106" t="str">
        <f>T('CLZ TT'!A106)</f>
        <v>T-435762</v>
      </c>
      <c r="B106" s="9" t="str">
        <f>T('CLZ TT'!D106)</f>
        <v>Tal Noga</v>
      </c>
      <c r="C106" s="10">
        <f>IF(LEN(A106) &gt; 0, 'CLZ TT'!E106, "")</f>
        <v>3</v>
      </c>
      <c r="D106" s="7" t="str">
        <f>T('CLZ TT'!F106)</f>
        <v>Hours</v>
      </c>
      <c r="E106" s="7" t="str">
        <f>IFERROR(VLOOKUP('CLZ TT'!A106,'CLZ WI'!$A$1:$E$100000,3,FALSE),"")</f>
        <v>Sondrel/Tier2/10h</v>
      </c>
      <c r="F106" t="str">
        <f>IFERROR(VLOOKUP('CLZ TT'!A106,'CLZ WI'!$A$1:$E$100000,4,FALSE),"")</f>
        <v>CS Quick Start</v>
      </c>
      <c r="G106" t="str">
        <f>IFERROR(VLOOKUP('CLZ TT'!A106,'CLZ WI'!$A$1:$K$100000,5,FALSE),"")</f>
        <v>P-145889</v>
      </c>
      <c r="H106" t="str">
        <f>IFERROR(VLOOKUP(G106,'CLZ WI'!$A$1:$K$100000,6,FALSE),"")</f>
        <v>Package Medium</v>
      </c>
      <c r="I106" t="str">
        <f>IFERROR(VLOOKUP(G106,'CLZ WI'!$A$1:$K$100000,7,FALSE),"")</f>
        <v>EMEA</v>
      </c>
      <c r="J106" t="str">
        <f>T('CLZ TT'!I106)</f>
        <v>Customization</v>
      </c>
      <c r="K106" t="str">
        <f>IF(IFERROR(VLOOKUP('CLZ TT'!A106,'CLZ WI'!$A$1:$L$100000,12,FALSE),"")=TRUE, "Billable", IF(IFERROR(VLOOKUP('CLZ TT'!A106,'CLZ WI'!$A$1:$L$100000,12,FALSE),"")=FALSE, "Non-Billable", ""))</f>
        <v>Billable</v>
      </c>
      <c r="L106" s="19">
        <f>IF('CLZ TT'!G106="","",'CLZ TT'!G106)</f>
        <v>41004</v>
      </c>
      <c r="M106" t="str">
        <f>IFERROR(VLOOKUP(G106,'CLZ Pr'!$A$1:$X$100000,12,FALSE)*C106,"")</f>
        <v/>
      </c>
      <c r="N106" s="4" t="str">
        <f>IFERROR(VLOOKUP(G106,'CLZ Pr'!$A$1:$X$100000,24,FALSE), "")</f>
        <v/>
      </c>
      <c r="O106" t="str">
        <f>IFERROR(VLOOKUP(G106,'CLZ Pr'!$A$1:$X$100000,21,FALSE), "")</f>
        <v/>
      </c>
    </row>
    <row r="107" spans="1:15">
      <c r="A107" t="str">
        <f>T('CLZ TT'!A107)</f>
        <v>T-292050</v>
      </c>
      <c r="B107" s="9" t="str">
        <f>T('CLZ TT'!D107)</f>
        <v>Roni Feldsher</v>
      </c>
      <c r="C107" s="10">
        <f>IF(LEN(A107) &gt; 0, 'CLZ TT'!E107, "")</f>
        <v>1</v>
      </c>
      <c r="D107" s="7" t="str">
        <f>T('CLZ TT'!F107)</f>
        <v>Hours</v>
      </c>
      <c r="E107" s="7" t="str">
        <f>IFERROR(VLOOKUP('CLZ TT'!A107,'CLZ WI'!$A$1:$E$100000,3,FALSE),"")</f>
        <v>ELC Online - - 58 h PS</v>
      </c>
      <c r="F107" t="str">
        <f>IFERROR(VLOOKUP('CLZ TT'!A107,'CLZ WI'!$A$1:$E$100000,4,FALSE),"")</f>
        <v>CS Project</v>
      </c>
      <c r="G107" t="str">
        <f>IFERROR(VLOOKUP('CLZ TT'!A107,'CLZ WI'!$A$1:$K$100000,5,FALSE),"")</f>
        <v>P-113869</v>
      </c>
      <c r="H107" t="str">
        <f>IFERROR(VLOOKUP(G107,'CLZ WI'!$A$1:$K$100000,6,FALSE),"")</f>
        <v>Fixed Hours</v>
      </c>
      <c r="I107" t="str">
        <f>IFERROR(VLOOKUP(G107,'CLZ WI'!$A$1:$K$100000,7,FALSE),"")</f>
        <v>USA</v>
      </c>
      <c r="J107" t="str">
        <f>T('CLZ TT'!I107)</f>
        <v/>
      </c>
      <c r="K107" t="str">
        <f>IF(IFERROR(VLOOKUP('CLZ TT'!A107,'CLZ WI'!$A$1:$L$100000,12,FALSE),"")=TRUE, "Billable", IF(IFERROR(VLOOKUP('CLZ TT'!A107,'CLZ WI'!$A$1:$L$100000,12,FALSE),"")=FALSE, "Non-Billable", ""))</f>
        <v>Billable</v>
      </c>
      <c r="L107" s="19">
        <f>IF('CLZ TT'!G107="","",'CLZ TT'!G107)</f>
        <v>41004</v>
      </c>
      <c r="M107" t="str">
        <f>IFERROR(VLOOKUP(G107,'CLZ Pr'!$A$1:$X$100000,12,FALSE)*C107,"")</f>
        <v/>
      </c>
      <c r="N107" s="4" t="str">
        <f>IFERROR(VLOOKUP(G107,'CLZ Pr'!$A$1:$X$100000,24,FALSE), "")</f>
        <v/>
      </c>
      <c r="O107" t="str">
        <f>IFERROR(VLOOKUP(G107,'CLZ Pr'!$A$1:$X$100000,21,FALSE), "")</f>
        <v/>
      </c>
    </row>
    <row r="108" spans="1:15">
      <c r="A108" t="str">
        <f>T('CLZ TT'!A108)</f>
        <v>M-202762</v>
      </c>
      <c r="B108" s="9" t="str">
        <f>T('CLZ TT'!D108)</f>
        <v>Alex Gorman</v>
      </c>
      <c r="C108" s="10">
        <f>IF(LEN(A108) &gt; 0, 'CLZ TT'!E108, "")</f>
        <v>1</v>
      </c>
      <c r="D108" s="7" t="str">
        <f>T('CLZ TT'!F108)</f>
        <v>Hours</v>
      </c>
      <c r="E108" s="7" t="str">
        <f>IFERROR(VLOOKUP('CLZ TT'!A108,'CLZ WI'!$A$1:$E$100000,3,FALSE),"")</f>
        <v>BPL Global Medium</v>
      </c>
      <c r="F108" t="str">
        <f>IFERROR(VLOOKUP('CLZ TT'!A108,'CLZ WI'!$A$1:$E$100000,4,FALSE),"")</f>
        <v>CS Quick Start</v>
      </c>
      <c r="G108" t="str">
        <f>IFERROR(VLOOKUP('CLZ TT'!A108,'CLZ WI'!$A$1:$K$100000,5,FALSE),"")</f>
        <v>P-160798</v>
      </c>
      <c r="H108" t="str">
        <f>IFERROR(VLOOKUP(G108,'CLZ WI'!$A$1:$K$100000,6,FALSE),"")</f>
        <v>Package Medium</v>
      </c>
      <c r="I108" t="str">
        <f>IFERROR(VLOOKUP(G108,'CLZ WI'!$A$1:$K$100000,7,FALSE),"")</f>
        <v>USA</v>
      </c>
      <c r="J108" t="str">
        <f>T('CLZ TT'!I108)</f>
        <v/>
      </c>
      <c r="K108" t="str">
        <f>IF(IFERROR(VLOOKUP('CLZ TT'!A108,'CLZ WI'!$A$1:$L$100000,12,FALSE),"")=TRUE, "Billable", IF(IFERROR(VLOOKUP('CLZ TT'!A108,'CLZ WI'!$A$1:$L$100000,12,FALSE),"")=FALSE, "Non-Billable", ""))</f>
        <v>Billable</v>
      </c>
      <c r="L108" s="19">
        <f>IF('CLZ TT'!G108="","",'CLZ TT'!G108)</f>
        <v>41004</v>
      </c>
      <c r="M108">
        <f>IFERROR(VLOOKUP(G108,'CLZ Pr'!$A$1:$X$100000,12,FALSE)*C108,"")</f>
        <v>100</v>
      </c>
      <c r="N108" s="4">
        <f>IFERROR(VLOOKUP(G108,'CLZ Pr'!$A$1:$X$100000,24,FALSE), "")</f>
        <v>0</v>
      </c>
      <c r="O108">
        <f>IFERROR(VLOOKUP(G108,'CLZ Pr'!$A$1:$X$100000,21,FALSE), "")</f>
        <v>3</v>
      </c>
    </row>
    <row r="109" spans="1:15">
      <c r="A109" t="str">
        <f>T('CLZ TT'!A109)</f>
        <v>M-213329</v>
      </c>
      <c r="B109" s="9" t="str">
        <f>T('CLZ TT'!D109)</f>
        <v>Alex Gorman</v>
      </c>
      <c r="C109" s="10">
        <f>IF(LEN(A109) &gt; 0, 'CLZ TT'!E109, "")</f>
        <v>1</v>
      </c>
      <c r="D109" s="7" t="str">
        <f>T('CLZ TT'!F109)</f>
        <v>Hours</v>
      </c>
      <c r="E109" s="7" t="str">
        <f>IFERROR(VLOOKUP('CLZ TT'!A109,'CLZ WI'!$A$1:$E$100000,3,FALSE),"")</f>
        <v/>
      </c>
      <c r="F109" t="str">
        <f>IFERROR(VLOOKUP('CLZ TT'!A109,'CLZ WI'!$A$1:$E$100000,4,FALSE),"")</f>
        <v/>
      </c>
      <c r="G109" t="str">
        <f>IFERROR(VLOOKUP('CLZ TT'!A109,'CLZ WI'!$A$1:$K$100000,5,FALSE),"")</f>
        <v/>
      </c>
      <c r="H109" t="str">
        <f>IFERROR(VLOOKUP(G109,'CLZ WI'!$A$1:$K$100000,6,FALSE),"")</f>
        <v/>
      </c>
      <c r="I109" t="str">
        <f>IFERROR(VLOOKUP(G109,'CLZ WI'!$A$1:$K$100000,7,FALSE),"")</f>
        <v/>
      </c>
      <c r="J109" t="str">
        <f>T('CLZ TT'!I109)</f>
        <v/>
      </c>
      <c r="K109" t="str">
        <f>IF(IFERROR(VLOOKUP('CLZ TT'!A109,'CLZ WI'!$A$1:$L$100000,12,FALSE),"")=TRUE, "Billable", IF(IFERROR(VLOOKUP('CLZ TT'!A109,'CLZ WI'!$A$1:$L$100000,12,FALSE),"")=FALSE, "Non-Billable", ""))</f>
        <v/>
      </c>
      <c r="L109" s="19">
        <f>IF('CLZ TT'!G109="","",'CLZ TT'!G109)</f>
        <v>41004</v>
      </c>
      <c r="M109" t="str">
        <f>IFERROR(VLOOKUP(G109,'CLZ Pr'!$A$1:$X$100000,12,FALSE)*C109,"")</f>
        <v/>
      </c>
      <c r="N109" s="4" t="str">
        <f>IFERROR(VLOOKUP(G109,'CLZ Pr'!$A$1:$X$100000,24,FALSE), "")</f>
        <v/>
      </c>
      <c r="O109" t="str">
        <f>IFERROR(VLOOKUP(G109,'CLZ Pr'!$A$1:$X$100000,21,FALSE), "")</f>
        <v/>
      </c>
    </row>
    <row r="110" spans="1:15">
      <c r="A110" t="str">
        <f>T('CLZ TT'!A110)</f>
        <v>M-212761</v>
      </c>
      <c r="B110" s="9" t="str">
        <f>T('CLZ TT'!D110)</f>
        <v>Alex Gorman</v>
      </c>
      <c r="C110" s="10">
        <f>IF(LEN(A110) &gt; 0, 'CLZ TT'!E110, "")</f>
        <v>1</v>
      </c>
      <c r="D110" s="7" t="str">
        <f>T('CLZ TT'!F110)</f>
        <v>Hours</v>
      </c>
      <c r="E110" s="7" t="str">
        <f>IFERROR(VLOOKUP('CLZ TT'!A110,'CLZ WI'!$A$1:$E$100000,3,FALSE),"")</f>
        <v>Aetna Consulting Small</v>
      </c>
      <c r="F110" t="str">
        <f>IFERROR(VLOOKUP('CLZ TT'!A110,'CLZ WI'!$A$1:$E$100000,4,FALSE),"")</f>
        <v>CS Quick Start</v>
      </c>
      <c r="G110" t="str">
        <f>IFERROR(VLOOKUP('CLZ TT'!A110,'CLZ WI'!$A$1:$K$100000,5,FALSE),"")</f>
        <v>P-169298</v>
      </c>
      <c r="H110" t="str">
        <f>IFERROR(VLOOKUP(G110,'CLZ WI'!$A$1:$K$100000,6,FALSE),"")</f>
        <v>Package Small</v>
      </c>
      <c r="I110" t="str">
        <f>IFERROR(VLOOKUP(G110,'CLZ WI'!$A$1:$K$100000,7,FALSE),"")</f>
        <v>USA</v>
      </c>
      <c r="J110" t="str">
        <f>T('CLZ TT'!I110)</f>
        <v/>
      </c>
      <c r="K110" t="str">
        <f>IF(IFERROR(VLOOKUP('CLZ TT'!A110,'CLZ WI'!$A$1:$L$100000,12,FALSE),"")=TRUE, "Billable", IF(IFERROR(VLOOKUP('CLZ TT'!A110,'CLZ WI'!$A$1:$L$100000,12,FALSE),"")=FALSE, "Non-Billable", ""))</f>
        <v>Billable</v>
      </c>
      <c r="L110" s="19">
        <f>IF('CLZ TT'!G110="","",'CLZ TT'!G110)</f>
        <v>41004</v>
      </c>
      <c r="M110">
        <f>IFERROR(VLOOKUP(G110,'CLZ Pr'!$A$1:$X$100000,12,FALSE)*C110,"")</f>
        <v>160</v>
      </c>
      <c r="N110" s="4">
        <f>IFERROR(VLOOKUP(G110,'CLZ Pr'!$A$1:$X$100000,24,FALSE), "")</f>
        <v>0</v>
      </c>
      <c r="O110">
        <f>IFERROR(VLOOKUP(G110,'CLZ Pr'!$A$1:$X$100000,21,FALSE), "")</f>
        <v>2</v>
      </c>
    </row>
    <row r="111" spans="1:15">
      <c r="A111" t="str">
        <f>T('CLZ TT'!A111)</f>
        <v>M-198016</v>
      </c>
      <c r="B111" s="9" t="str">
        <f>T('CLZ TT'!D111)</f>
        <v>Alex Gorman</v>
      </c>
      <c r="C111" s="10">
        <f>IF(LEN(A111) &gt; 0, 'CLZ TT'!E111, "")</f>
        <v>0.75</v>
      </c>
      <c r="D111" s="7" t="str">
        <f>T('CLZ TT'!F111)</f>
        <v>Hours</v>
      </c>
      <c r="E111" s="7" t="str">
        <f>IFERROR(VLOOKUP('CLZ TT'!A111,'CLZ WI'!$A$1:$E$100000,3,FALSE),"")</f>
        <v>HP Training Large</v>
      </c>
      <c r="F111" t="str">
        <f>IFERROR(VLOOKUP('CLZ TT'!A111,'CLZ WI'!$A$1:$E$100000,4,FALSE),"")</f>
        <v>CS Quick Start</v>
      </c>
      <c r="G111" t="str">
        <f>IFERROR(VLOOKUP('CLZ TT'!A111,'CLZ WI'!$A$1:$K$100000,5,FALSE),"")</f>
        <v>P-156733</v>
      </c>
      <c r="H111" t="str">
        <f>IFERROR(VLOOKUP(G111,'CLZ WI'!$A$1:$K$100000,6,FALSE),"")</f>
        <v>Package Large</v>
      </c>
      <c r="I111" t="str">
        <f>IFERROR(VLOOKUP(G111,'CLZ WI'!$A$1:$K$100000,7,FALSE),"")</f>
        <v>USA</v>
      </c>
      <c r="J111" t="str">
        <f>T('CLZ TT'!I111)</f>
        <v/>
      </c>
      <c r="K111" t="str">
        <f>IF(IFERROR(VLOOKUP('CLZ TT'!A111,'CLZ WI'!$A$1:$L$100000,12,FALSE),"")=TRUE, "Billable", IF(IFERROR(VLOOKUP('CLZ TT'!A111,'CLZ WI'!$A$1:$L$100000,12,FALSE),"")=FALSE, "Non-Billable", ""))</f>
        <v>Billable</v>
      </c>
      <c r="L111" s="19">
        <f>IF('CLZ TT'!G111="","",'CLZ TT'!G111)</f>
        <v>41004</v>
      </c>
      <c r="M111">
        <f>IFERROR(VLOOKUP(G111,'CLZ Pr'!$A$1:$X$100000,12,FALSE)*C111,"")</f>
        <v>109.3725</v>
      </c>
      <c r="N111" s="4">
        <f>IFERROR(VLOOKUP(G111,'CLZ Pr'!$A$1:$X$100000,24,FALSE), "")</f>
        <v>0</v>
      </c>
      <c r="O111">
        <f>IFERROR(VLOOKUP(G111,'CLZ Pr'!$A$1:$X$100000,21,FALSE), "")</f>
        <v>9.08</v>
      </c>
    </row>
    <row r="112" spans="1:15">
      <c r="A112" t="str">
        <f>T('CLZ TT'!A112)</f>
        <v>T-435762</v>
      </c>
      <c r="B112" s="9" t="str">
        <f>T('CLZ TT'!D112)</f>
        <v>Tal Noga</v>
      </c>
      <c r="C112" s="10">
        <f>IF(LEN(A112) &gt; 0, 'CLZ TT'!E112, "")</f>
        <v>1</v>
      </c>
      <c r="D112" s="7" t="str">
        <f>T('CLZ TT'!F112)</f>
        <v>Hours</v>
      </c>
      <c r="E112" s="7" t="str">
        <f>IFERROR(VLOOKUP('CLZ TT'!A112,'CLZ WI'!$A$1:$E$100000,3,FALSE),"")</f>
        <v>Sondrel/Tier2/10h</v>
      </c>
      <c r="F112" t="str">
        <f>IFERROR(VLOOKUP('CLZ TT'!A112,'CLZ WI'!$A$1:$E$100000,4,FALSE),"")</f>
        <v>CS Quick Start</v>
      </c>
      <c r="G112" t="str">
        <f>IFERROR(VLOOKUP('CLZ TT'!A112,'CLZ WI'!$A$1:$K$100000,5,FALSE),"")</f>
        <v>P-145889</v>
      </c>
      <c r="H112" t="str">
        <f>IFERROR(VLOOKUP(G112,'CLZ WI'!$A$1:$K$100000,6,FALSE),"")</f>
        <v>Package Medium</v>
      </c>
      <c r="I112" t="str">
        <f>IFERROR(VLOOKUP(G112,'CLZ WI'!$A$1:$K$100000,7,FALSE),"")</f>
        <v>EMEA</v>
      </c>
      <c r="J112" t="str">
        <f>T('CLZ TT'!I112)</f>
        <v>Customization</v>
      </c>
      <c r="K112" t="str">
        <f>IF(IFERROR(VLOOKUP('CLZ TT'!A112,'CLZ WI'!$A$1:$L$100000,12,FALSE),"")=TRUE, "Billable", IF(IFERROR(VLOOKUP('CLZ TT'!A112,'CLZ WI'!$A$1:$L$100000,12,FALSE),"")=FALSE, "Non-Billable", ""))</f>
        <v>Billable</v>
      </c>
      <c r="L112" s="19">
        <f>IF('CLZ TT'!G112="","",'CLZ TT'!G112)</f>
        <v>41005</v>
      </c>
      <c r="M112" t="str">
        <f>IFERROR(VLOOKUP(G112,'CLZ Pr'!$A$1:$X$100000,12,FALSE)*C112,"")</f>
        <v/>
      </c>
      <c r="N112" s="4" t="str">
        <f>IFERROR(VLOOKUP(G112,'CLZ Pr'!$A$1:$X$100000,24,FALSE), "")</f>
        <v/>
      </c>
      <c r="O112" t="str">
        <f>IFERROR(VLOOKUP(G112,'CLZ Pr'!$A$1:$X$100000,21,FALSE), "")</f>
        <v/>
      </c>
    </row>
    <row r="113" spans="1:15">
      <c r="A113" t="str">
        <f>T('CLZ TT'!A113)</f>
        <v>T-406014</v>
      </c>
      <c r="B113" s="9" t="str">
        <f>T('CLZ TT'!D113)</f>
        <v>Tal Noga</v>
      </c>
      <c r="C113" s="10">
        <f>IF(LEN(A113) &gt; 0, 'CLZ TT'!E113, "")</f>
        <v>3</v>
      </c>
      <c r="D113" s="7" t="str">
        <f>T('CLZ TT'!F113)</f>
        <v>Hours</v>
      </c>
      <c r="E113" s="7" t="str">
        <f>IFERROR(VLOOKUP('CLZ TT'!A113,'CLZ WI'!$A$1:$E$100000,3,FALSE),"")</f>
        <v>Net Translators Implementation Program</v>
      </c>
      <c r="F113" t="str">
        <f>IFERROR(VLOOKUP('CLZ TT'!A113,'CLZ WI'!$A$1:$E$100000,4,FALSE),"")</f>
        <v>CS Project</v>
      </c>
      <c r="G113" t="str">
        <f>IFERROR(VLOOKUP('CLZ TT'!A113,'CLZ WI'!$A$1:$K$100000,5,FALSE),"")</f>
        <v>P-168678</v>
      </c>
      <c r="H113" t="str">
        <f>IFERROR(VLOOKUP(G113,'CLZ WI'!$A$1:$K$100000,6,FALSE),"")</f>
        <v>Fixed Hours</v>
      </c>
      <c r="I113" t="str">
        <f>IFERROR(VLOOKUP(G113,'CLZ WI'!$A$1:$K$100000,7,FALSE),"")</f>
        <v>EMEA</v>
      </c>
      <c r="J113" t="str">
        <f>T('CLZ TT'!I113)</f>
        <v>Customization</v>
      </c>
      <c r="K113" t="str">
        <f>IF(IFERROR(VLOOKUP('CLZ TT'!A113,'CLZ WI'!$A$1:$L$100000,12,FALSE),"")=TRUE, "Billable", IF(IFERROR(VLOOKUP('CLZ TT'!A113,'CLZ WI'!$A$1:$L$100000,12,FALSE),"")=FALSE, "Non-Billable", ""))</f>
        <v>Billable</v>
      </c>
      <c r="L113" s="19">
        <f>IF('CLZ TT'!G113="","",'CLZ TT'!G113)</f>
        <v>41009</v>
      </c>
      <c r="M113">
        <f>IFERROR(VLOOKUP(G113,'CLZ Pr'!$A$1:$X$100000,12,FALSE)*C113,"")</f>
        <v>212.49</v>
      </c>
      <c r="N113" s="4">
        <f>IFERROR(VLOOKUP(G113,'CLZ Pr'!$A$1:$X$100000,24,FALSE), "")</f>
        <v>0</v>
      </c>
      <c r="O113">
        <f>IFERROR(VLOOKUP(G113,'CLZ Pr'!$A$1:$X$100000,21,FALSE), "")</f>
        <v>59.58</v>
      </c>
    </row>
    <row r="114" spans="1:15">
      <c r="A114" t="str">
        <f>T('CLZ TT'!A114)</f>
        <v>M-228971</v>
      </c>
      <c r="B114" s="9" t="str">
        <f>T('CLZ TT'!D114)</f>
        <v>Tal Noga</v>
      </c>
      <c r="C114" s="10">
        <f>IF(LEN(A114) &gt; 0, 'CLZ TT'!E114, "")</f>
        <v>1</v>
      </c>
      <c r="D114" s="7" t="str">
        <f>T('CLZ TT'!F114)</f>
        <v>Hours</v>
      </c>
      <c r="E114" s="7" t="str">
        <f>IFERROR(VLOOKUP('CLZ TT'!A114,'CLZ WI'!$A$1:$E$100000,3,FALSE),"")</f>
        <v>Strauss Water</v>
      </c>
      <c r="F114" t="str">
        <f>IFERROR(VLOOKUP('CLZ TT'!A114,'CLZ WI'!$A$1:$E$100000,4,FALSE),"")</f>
        <v>CS Project</v>
      </c>
      <c r="G114" t="str">
        <f>IFERROR(VLOOKUP('CLZ TT'!A114,'CLZ WI'!$A$1:$K$100000,5,FALSE),"")</f>
        <v>P-39369</v>
      </c>
      <c r="H114" t="str">
        <f>IFERROR(VLOOKUP(G114,'CLZ WI'!$A$1:$K$100000,6,FALSE),"")</f>
        <v>Fixed Hours</v>
      </c>
      <c r="I114" t="str">
        <f>IFERROR(VLOOKUP(G114,'CLZ WI'!$A$1:$K$100000,7,FALSE),"")</f>
        <v>EMEA</v>
      </c>
      <c r="J114" t="str">
        <f>T('CLZ TT'!I114)</f>
        <v>Customization</v>
      </c>
      <c r="K114" t="str">
        <f>IF(IFERROR(VLOOKUP('CLZ TT'!A114,'CLZ WI'!$A$1:$L$100000,12,FALSE),"")=TRUE, "Billable", IF(IFERROR(VLOOKUP('CLZ TT'!A114,'CLZ WI'!$A$1:$L$100000,12,FALSE),"")=FALSE, "Non-Billable", ""))</f>
        <v>Non-Billable</v>
      </c>
      <c r="L114" s="19">
        <f>IF('CLZ TT'!G114="","",'CLZ TT'!G114)</f>
        <v>41009</v>
      </c>
      <c r="M114" t="str">
        <f>IFERROR(VLOOKUP(G114,'CLZ Pr'!$A$1:$X$100000,12,FALSE)*C114,"")</f>
        <v/>
      </c>
      <c r="N114" s="4" t="str">
        <f>IFERROR(VLOOKUP(G114,'CLZ Pr'!$A$1:$X$100000,24,FALSE), "")</f>
        <v/>
      </c>
      <c r="O114" t="str">
        <f>IFERROR(VLOOKUP(G114,'CLZ Pr'!$A$1:$X$100000,21,FALSE), "")</f>
        <v/>
      </c>
    </row>
    <row r="115" spans="1:15">
      <c r="A115" t="str">
        <f>T('CLZ TT'!A115)</f>
        <v>T-399409</v>
      </c>
      <c r="B115" s="9" t="str">
        <f>T('CLZ TT'!D115)</f>
        <v>G.I.Teh</v>
      </c>
      <c r="C115" s="10">
        <f>IF(LEN(A115) &gt; 0, 'CLZ TT'!E115, "")</f>
        <v>0</v>
      </c>
      <c r="D115" s="7" t="str">
        <f>T('CLZ TT'!F115)</f>
        <v>Hours</v>
      </c>
      <c r="E115" s="7" t="str">
        <f>IFERROR(VLOOKUP('CLZ TT'!A115,'CLZ WI'!$A$1:$E$100000,3,FALSE),"")</f>
        <v/>
      </c>
      <c r="F115" t="str">
        <f>IFERROR(VLOOKUP('CLZ TT'!A115,'CLZ WI'!$A$1:$E$100000,4,FALSE),"")</f>
        <v/>
      </c>
      <c r="G115" t="str">
        <f>IFERROR(VLOOKUP('CLZ TT'!A115,'CLZ WI'!$A$1:$K$100000,5,FALSE),"")</f>
        <v/>
      </c>
      <c r="H115" t="str">
        <f>IFERROR(VLOOKUP(G115,'CLZ WI'!$A$1:$K$100000,6,FALSE),"")</f>
        <v/>
      </c>
      <c r="I115" t="str">
        <f>IFERROR(VLOOKUP(G115,'CLZ WI'!$A$1:$K$100000,7,FALSE),"")</f>
        <v/>
      </c>
      <c r="J115" t="str">
        <f>T('CLZ TT'!I115)</f>
        <v/>
      </c>
      <c r="K115" t="str">
        <f>IF(IFERROR(VLOOKUP('CLZ TT'!A115,'CLZ WI'!$A$1:$L$100000,12,FALSE),"")=TRUE, "Billable", IF(IFERROR(VLOOKUP('CLZ TT'!A115,'CLZ WI'!$A$1:$L$100000,12,FALSE),"")=FALSE, "Non-Billable", ""))</f>
        <v/>
      </c>
      <c r="L115" s="19">
        <f>IF('CLZ TT'!G115="","",'CLZ TT'!G115)</f>
        <v>41009</v>
      </c>
      <c r="M115" t="str">
        <f>IFERROR(VLOOKUP(G115,'CLZ Pr'!$A$1:$X$100000,12,FALSE)*C115,"")</f>
        <v/>
      </c>
      <c r="N115" s="4" t="str">
        <f>IFERROR(VLOOKUP(G115,'CLZ Pr'!$A$1:$X$100000,24,FALSE), "")</f>
        <v/>
      </c>
      <c r="O115" t="str">
        <f>IFERROR(VLOOKUP(G115,'CLZ Pr'!$A$1:$X$100000,21,FALSE), "")</f>
        <v/>
      </c>
    </row>
    <row r="116" spans="1:15">
      <c r="A116" t="str">
        <f>T('CLZ TT'!A116)</f>
        <v>T-293949</v>
      </c>
      <c r="B116" s="9" t="str">
        <f>T('CLZ TT'!D116)</f>
        <v>Roni Feldsher</v>
      </c>
      <c r="C116" s="10">
        <f>IF(LEN(A116) &gt; 0, 'CLZ TT'!E116, "")</f>
        <v>1</v>
      </c>
      <c r="D116" s="7" t="str">
        <f>T('CLZ TT'!F116)</f>
        <v>Hours</v>
      </c>
      <c r="E116" s="7" t="str">
        <f>IFERROR(VLOOKUP('CLZ TT'!A116,'CLZ WI'!$A$1:$E$100000,3,FALSE),"")</f>
        <v>Lincoln Financial Group - 18h PS</v>
      </c>
      <c r="F116" t="str">
        <f>IFERROR(VLOOKUP('CLZ TT'!A116,'CLZ WI'!$A$1:$E$100000,4,FALSE),"")</f>
        <v>CS Project</v>
      </c>
      <c r="G116" t="str">
        <f>IFERROR(VLOOKUP('CLZ TT'!A116,'CLZ WI'!$A$1:$K$100000,5,FALSE),"")</f>
        <v>P-114894</v>
      </c>
      <c r="H116" t="str">
        <f>IFERROR(VLOOKUP(G116,'CLZ WI'!$A$1:$K$100000,6,FALSE),"")</f>
        <v>Fixed Hours</v>
      </c>
      <c r="I116" t="str">
        <f>IFERROR(VLOOKUP(G116,'CLZ WI'!$A$1:$K$100000,7,FALSE),"")</f>
        <v>USA</v>
      </c>
      <c r="J116" t="str">
        <f>T('CLZ TT'!I116)</f>
        <v/>
      </c>
      <c r="K116" t="str">
        <f>IF(IFERROR(VLOOKUP('CLZ TT'!A116,'CLZ WI'!$A$1:$L$100000,12,FALSE),"")=TRUE, "Billable", IF(IFERROR(VLOOKUP('CLZ TT'!A116,'CLZ WI'!$A$1:$L$100000,12,FALSE),"")=FALSE, "Non-Billable", ""))</f>
        <v>Billable</v>
      </c>
      <c r="L116" s="19">
        <f>IF('CLZ TT'!G116="","",'CLZ TT'!G116)</f>
        <v>41009</v>
      </c>
      <c r="M116" t="str">
        <f>IFERROR(VLOOKUP(G116,'CLZ Pr'!$A$1:$X$100000,12,FALSE)*C116,"")</f>
        <v/>
      </c>
      <c r="N116" s="4" t="str">
        <f>IFERROR(VLOOKUP(G116,'CLZ Pr'!$A$1:$X$100000,24,FALSE), "")</f>
        <v/>
      </c>
      <c r="O116" t="str">
        <f>IFERROR(VLOOKUP(G116,'CLZ Pr'!$A$1:$X$100000,21,FALSE), "")</f>
        <v/>
      </c>
    </row>
    <row r="117" spans="1:15">
      <c r="A117" t="str">
        <f>T('CLZ TT'!A117)</f>
        <v>T-399412</v>
      </c>
      <c r="B117" s="9" t="str">
        <f>T('CLZ TT'!D117)</f>
        <v>G.I.Teh</v>
      </c>
      <c r="C117" s="10">
        <f>IF(LEN(A117) &gt; 0, 'CLZ TT'!E117, "")</f>
        <v>1</v>
      </c>
      <c r="D117" s="7" t="str">
        <f>T('CLZ TT'!F117)</f>
        <v>Hours</v>
      </c>
      <c r="E117" s="7" t="str">
        <f>IFERROR(VLOOKUP('CLZ TT'!A117,'CLZ WI'!$A$1:$E$100000,3,FALSE),"")</f>
        <v>Tessera Global Services, Inc. Tier1</v>
      </c>
      <c r="F117" t="str">
        <f>IFERROR(VLOOKUP('CLZ TT'!A117,'CLZ WI'!$A$1:$E$100000,4,FALSE),"")</f>
        <v>CS Quick Start</v>
      </c>
      <c r="G117" t="str">
        <f>IFERROR(VLOOKUP('CLZ TT'!A117,'CLZ WI'!$A$1:$K$100000,5,FALSE),"")</f>
        <v>P-165488</v>
      </c>
      <c r="H117" t="str">
        <f>IFERROR(VLOOKUP(G117,'CLZ WI'!$A$1:$K$100000,6,FALSE),"")</f>
        <v>Package Large</v>
      </c>
      <c r="I117" t="str">
        <f>IFERROR(VLOOKUP(G117,'CLZ WI'!$A$1:$K$100000,7,FALSE),"")</f>
        <v>USA</v>
      </c>
      <c r="J117" t="str">
        <f>T('CLZ TT'!I117)</f>
        <v/>
      </c>
      <c r="K117" t="str">
        <f>IF(IFERROR(VLOOKUP('CLZ TT'!A117,'CLZ WI'!$A$1:$L$100000,12,FALSE),"")=TRUE, "Billable", IF(IFERROR(VLOOKUP('CLZ TT'!A117,'CLZ WI'!$A$1:$L$100000,12,FALSE),"")=FALSE, "Non-Billable", ""))</f>
        <v>Billable</v>
      </c>
      <c r="L117" s="19">
        <f>IF('CLZ TT'!G117="","",'CLZ TT'!G117)</f>
        <v>41009</v>
      </c>
      <c r="M117">
        <f>IFERROR(VLOOKUP(G117,'CLZ Pr'!$A$1:$X$100000,12,FALSE)*C117,"")</f>
        <v>145.83000000000001</v>
      </c>
      <c r="N117" s="4">
        <f>IFERROR(VLOOKUP(G117,'CLZ Pr'!$A$1:$X$100000,24,FALSE), "")</f>
        <v>0</v>
      </c>
      <c r="O117">
        <f>IFERROR(VLOOKUP(G117,'CLZ Pr'!$A$1:$X$100000,21,FALSE), "")</f>
        <v>4</v>
      </c>
    </row>
    <row r="118" spans="1:15">
      <c r="A118" t="str">
        <f>T('CLZ TT'!A118)</f>
        <v>P-158424</v>
      </c>
      <c r="B118" s="9" t="str">
        <f>T('CLZ TT'!D118)</f>
        <v>Josh Santos</v>
      </c>
      <c r="C118" s="10">
        <f>IF(LEN(A118) &gt; 0, 'CLZ TT'!E118, "")</f>
        <v>1.5</v>
      </c>
      <c r="D118" s="7" t="str">
        <f>T('CLZ TT'!F118)</f>
        <v>Hours</v>
      </c>
      <c r="E118" s="7" t="str">
        <f>IFERROR(VLOOKUP('CLZ TT'!A118,'CLZ WI'!$A$1:$E$100000,3,FALSE),"")</f>
        <v>PureDriven Tier1</v>
      </c>
      <c r="F118" t="str">
        <f>IFERROR(VLOOKUP('CLZ TT'!A118,'CLZ WI'!$A$1:$E$100000,4,FALSE),"")</f>
        <v>CS Quick Start</v>
      </c>
      <c r="G118" t="str">
        <f>IFERROR(VLOOKUP('CLZ TT'!A118,'CLZ WI'!$A$1:$K$100000,5,FALSE),"")</f>
        <v>P-158424</v>
      </c>
      <c r="H118" t="str">
        <f>IFERROR(VLOOKUP(G118,'CLZ WI'!$A$1:$K$100000,6,FALSE),"")</f>
        <v>Package Large</v>
      </c>
      <c r="I118" t="str">
        <f>IFERROR(VLOOKUP(G118,'CLZ WI'!$A$1:$K$100000,7,FALSE),"")</f>
        <v>USA</v>
      </c>
      <c r="J118" t="str">
        <f>T('CLZ TT'!I118)</f>
        <v/>
      </c>
      <c r="K118" t="str">
        <f>IF(IFERROR(VLOOKUP('CLZ TT'!A118,'CLZ WI'!$A$1:$L$100000,12,FALSE),"")=TRUE, "Billable", IF(IFERROR(VLOOKUP('CLZ TT'!A118,'CLZ WI'!$A$1:$L$100000,12,FALSE),"")=FALSE, "Non-Billable", ""))</f>
        <v>Billable</v>
      </c>
      <c r="L118" s="19">
        <f>IF('CLZ TT'!G118="","",'CLZ TT'!G118)</f>
        <v>41009</v>
      </c>
      <c r="M118">
        <f>IFERROR(VLOOKUP(G118,'CLZ Pr'!$A$1:$X$100000,12,FALSE)*C118,"")</f>
        <v>218.745</v>
      </c>
      <c r="N118" s="4">
        <f>IFERROR(VLOOKUP(G118,'CLZ Pr'!$A$1:$X$100000,24,FALSE), "")</f>
        <v>0</v>
      </c>
      <c r="O118">
        <f>IFERROR(VLOOKUP(G118,'CLZ Pr'!$A$1:$X$100000,21,FALSE), "")</f>
        <v>9</v>
      </c>
    </row>
    <row r="119" spans="1:15">
      <c r="A119" t="str">
        <f>T('CLZ TT'!A119)</f>
        <v>M-215142</v>
      </c>
      <c r="B119" s="9" t="str">
        <f>T('CLZ TT'!D119)</f>
        <v>G.I.Teh</v>
      </c>
      <c r="C119" s="10">
        <f>IF(LEN(A119) &gt; 0, 'CLZ TT'!E119, "")</f>
        <v>1</v>
      </c>
      <c r="D119" s="7" t="str">
        <f>T('CLZ TT'!F119)</f>
        <v>Hours</v>
      </c>
      <c r="E119" s="7" t="str">
        <f>IFERROR(VLOOKUP('CLZ TT'!A119,'CLZ WI'!$A$1:$E$100000,3,FALSE),"")</f>
        <v>Neenah Paper QS</v>
      </c>
      <c r="F119" t="str">
        <f>IFERROR(VLOOKUP('CLZ TT'!A119,'CLZ WI'!$A$1:$E$100000,4,FALSE),"")</f>
        <v>CS Quick Start</v>
      </c>
      <c r="G119" t="str">
        <f>IFERROR(VLOOKUP('CLZ TT'!A119,'CLZ WI'!$A$1:$K$100000,5,FALSE),"")</f>
        <v>P-171784</v>
      </c>
      <c r="H119" t="str">
        <f>IFERROR(VLOOKUP(G119,'CLZ WI'!$A$1:$K$100000,6,FALSE),"")</f>
        <v>Package Small</v>
      </c>
      <c r="I119" t="str">
        <f>IFERROR(VLOOKUP(G119,'CLZ WI'!$A$1:$K$100000,7,FALSE),"")</f>
        <v>USA</v>
      </c>
      <c r="J119" t="str">
        <f>T('CLZ TT'!I119)</f>
        <v/>
      </c>
      <c r="K119" t="str">
        <f>IF(IFERROR(VLOOKUP('CLZ TT'!A119,'CLZ WI'!$A$1:$L$100000,12,FALSE),"")=TRUE, "Billable", IF(IFERROR(VLOOKUP('CLZ TT'!A119,'CLZ WI'!$A$1:$L$100000,12,FALSE),"")=FALSE, "Non-Billable", ""))</f>
        <v>Billable</v>
      </c>
      <c r="L119" s="19">
        <f>IF('CLZ TT'!G119="","",'CLZ TT'!G119)</f>
        <v>41009</v>
      </c>
      <c r="M119">
        <f>IFERROR(VLOOKUP(G119,'CLZ Pr'!$A$1:$X$100000,12,FALSE)*C119,"")</f>
        <v>160</v>
      </c>
      <c r="N119" s="4">
        <f>IFERROR(VLOOKUP(G119,'CLZ Pr'!$A$1:$X$100000,24,FALSE), "")</f>
        <v>0</v>
      </c>
      <c r="O119">
        <f>IFERROR(VLOOKUP(G119,'CLZ Pr'!$A$1:$X$100000,21,FALSE), "")</f>
        <v>3</v>
      </c>
    </row>
    <row r="120" spans="1:15">
      <c r="A120" t="str">
        <f>T('CLZ TT'!A120)</f>
        <v>T-292050</v>
      </c>
      <c r="B120" s="9" t="str">
        <f>T('CLZ TT'!D120)</f>
        <v>Roni Feldsher</v>
      </c>
      <c r="C120" s="10">
        <f>IF(LEN(A120) &gt; 0, 'CLZ TT'!E120, "")</f>
        <v>1</v>
      </c>
      <c r="D120" s="7" t="str">
        <f>T('CLZ TT'!F120)</f>
        <v>Hours</v>
      </c>
      <c r="E120" s="7" t="str">
        <f>IFERROR(VLOOKUP('CLZ TT'!A120,'CLZ WI'!$A$1:$E$100000,3,FALSE),"")</f>
        <v>ELC Online - - 58 h PS</v>
      </c>
      <c r="F120" t="str">
        <f>IFERROR(VLOOKUP('CLZ TT'!A120,'CLZ WI'!$A$1:$E$100000,4,FALSE),"")</f>
        <v>CS Project</v>
      </c>
      <c r="G120" t="str">
        <f>IFERROR(VLOOKUP('CLZ TT'!A120,'CLZ WI'!$A$1:$K$100000,5,FALSE),"")</f>
        <v>P-113869</v>
      </c>
      <c r="H120" t="str">
        <f>IFERROR(VLOOKUP(G120,'CLZ WI'!$A$1:$K$100000,6,FALSE),"")</f>
        <v>Fixed Hours</v>
      </c>
      <c r="I120" t="str">
        <f>IFERROR(VLOOKUP(G120,'CLZ WI'!$A$1:$K$100000,7,FALSE),"")</f>
        <v>USA</v>
      </c>
      <c r="J120" t="str">
        <f>T('CLZ TT'!I120)</f>
        <v/>
      </c>
      <c r="K120" t="str">
        <f>IF(IFERROR(VLOOKUP('CLZ TT'!A120,'CLZ WI'!$A$1:$L$100000,12,FALSE),"")=TRUE, "Billable", IF(IFERROR(VLOOKUP('CLZ TT'!A120,'CLZ WI'!$A$1:$L$100000,12,FALSE),"")=FALSE, "Non-Billable", ""))</f>
        <v>Billable</v>
      </c>
      <c r="L120" s="19">
        <f>IF('CLZ TT'!G120="","",'CLZ TT'!G120)</f>
        <v>41010</v>
      </c>
      <c r="M120" t="str">
        <f>IFERROR(VLOOKUP(G120,'CLZ Pr'!$A$1:$X$100000,12,FALSE)*C120,"")</f>
        <v/>
      </c>
      <c r="N120" s="4" t="str">
        <f>IFERROR(VLOOKUP(G120,'CLZ Pr'!$A$1:$X$100000,24,FALSE), "")</f>
        <v/>
      </c>
      <c r="O120" t="str">
        <f>IFERROR(VLOOKUP(G120,'CLZ Pr'!$A$1:$X$100000,21,FALSE), "")</f>
        <v/>
      </c>
    </row>
    <row r="121" spans="1:15">
      <c r="A121" t="str">
        <f>T('CLZ TT'!A121)</f>
        <v>T-412496</v>
      </c>
      <c r="B121" s="9" t="str">
        <f>T('CLZ TT'!D121)</f>
        <v>G.I.Teh</v>
      </c>
      <c r="C121" s="10">
        <f>IF(LEN(A121) &gt; 0, 'CLZ TT'!E121, "")</f>
        <v>1</v>
      </c>
      <c r="D121" s="7" t="str">
        <f>T('CLZ TT'!F121)</f>
        <v>Hours</v>
      </c>
      <c r="E121" s="7" t="str">
        <f>IFERROR(VLOOKUP('CLZ TT'!A121,'CLZ WI'!$A$1:$E$100000,3,FALSE),"")</f>
        <v>Simthetiq</v>
      </c>
      <c r="F121" t="str">
        <f>IFERROR(VLOOKUP('CLZ TT'!A121,'CLZ WI'!$A$1:$E$100000,4,FALSE),"")</f>
        <v>CS Project</v>
      </c>
      <c r="G121" t="str">
        <f>IFERROR(VLOOKUP('CLZ TT'!A121,'CLZ WI'!$A$1:$K$100000,5,FALSE),"")</f>
        <v>P-171785</v>
      </c>
      <c r="H121" t="str">
        <f>IFERROR(VLOOKUP(G121,'CLZ WI'!$A$1:$K$100000,6,FALSE),"")</f>
        <v>Fixed Hours</v>
      </c>
      <c r="I121" t="str">
        <f>IFERROR(VLOOKUP(G121,'CLZ WI'!$A$1:$K$100000,7,FALSE),"")</f>
        <v>USA</v>
      </c>
      <c r="J121" t="str">
        <f>T('CLZ TT'!I121)</f>
        <v/>
      </c>
      <c r="K121" t="str">
        <f>IF(IFERROR(VLOOKUP('CLZ TT'!A121,'CLZ WI'!$A$1:$L$100000,12,FALSE),"")=TRUE, "Billable", IF(IFERROR(VLOOKUP('CLZ TT'!A121,'CLZ WI'!$A$1:$L$100000,12,FALSE),"")=FALSE, "Non-Billable", ""))</f>
        <v>Billable</v>
      </c>
      <c r="L121" s="19">
        <f>IF('CLZ TT'!G121="","",'CLZ TT'!G121)</f>
        <v>41010</v>
      </c>
      <c r="M121">
        <f>IFERROR(VLOOKUP(G121,'CLZ Pr'!$A$1:$X$100000,12,FALSE)*C121,"")</f>
        <v>0</v>
      </c>
      <c r="N121" s="4">
        <f>IFERROR(VLOOKUP(G121,'CLZ Pr'!$A$1:$X$100000,24,FALSE), "")</f>
        <v>0</v>
      </c>
      <c r="O121">
        <f>IFERROR(VLOOKUP(G121,'CLZ Pr'!$A$1:$X$100000,21,FALSE), "")</f>
        <v>0</v>
      </c>
    </row>
    <row r="122" spans="1:15">
      <c r="A122" t="str">
        <f>T('CLZ TT'!A122)</f>
        <v>T-421382</v>
      </c>
      <c r="B122" s="9" t="str">
        <f>T('CLZ TT'!D122)</f>
        <v>Roni Feldsher</v>
      </c>
      <c r="C122" s="10">
        <f>IF(LEN(A122) &gt; 0, 'CLZ TT'!E122, "")</f>
        <v>1</v>
      </c>
      <c r="D122" s="7" t="str">
        <f>T('CLZ TT'!F122)</f>
        <v>Hours</v>
      </c>
      <c r="E122" s="7" t="str">
        <f>IFERROR(VLOOKUP('CLZ TT'!A122,'CLZ WI'!$A$1:$E$100000,3,FALSE),"")</f>
        <v>IO Media 10 h PS</v>
      </c>
      <c r="F122" t="str">
        <f>IFERROR(VLOOKUP('CLZ TT'!A122,'CLZ WI'!$A$1:$E$100000,4,FALSE),"")</f>
        <v>CS Project</v>
      </c>
      <c r="G122" t="str">
        <f>IFERROR(VLOOKUP('CLZ TT'!A122,'CLZ WI'!$A$1:$K$100000,5,FALSE),"")</f>
        <v>P-175923</v>
      </c>
      <c r="H122" t="str">
        <f>IFERROR(VLOOKUP(G122,'CLZ WI'!$A$1:$K$100000,6,FALSE),"")</f>
        <v>Fixed Hours</v>
      </c>
      <c r="I122" t="str">
        <f>IFERROR(VLOOKUP(G122,'CLZ WI'!$A$1:$K$100000,7,FALSE),"")</f>
        <v>USA</v>
      </c>
      <c r="J122" t="str">
        <f>T('CLZ TT'!I122)</f>
        <v/>
      </c>
      <c r="K122" t="str">
        <f>IF(IFERROR(VLOOKUP('CLZ TT'!A122,'CLZ WI'!$A$1:$L$100000,12,FALSE),"")=TRUE, "Billable", IF(IFERROR(VLOOKUP('CLZ TT'!A122,'CLZ WI'!$A$1:$L$100000,12,FALSE),"")=FALSE, "Non-Billable", ""))</f>
        <v>Billable</v>
      </c>
      <c r="L122" s="19">
        <f>IF('CLZ TT'!G122="","",'CLZ TT'!G122)</f>
        <v>41011</v>
      </c>
      <c r="M122">
        <f>IFERROR(VLOOKUP(G122,'CLZ Pr'!$A$1:$X$100000,12,FALSE)*C122,"")</f>
        <v>150</v>
      </c>
      <c r="N122" s="4">
        <f>IFERROR(VLOOKUP(G122,'CLZ Pr'!$A$1:$X$100000,24,FALSE), "")</f>
        <v>0</v>
      </c>
      <c r="O122">
        <f>IFERROR(VLOOKUP(G122,'CLZ Pr'!$A$1:$X$100000,21,FALSE), "")</f>
        <v>0</v>
      </c>
    </row>
    <row r="123" spans="1:15">
      <c r="A123" t="str">
        <f>T('CLZ TT'!A123)</f>
        <v>M-198014</v>
      </c>
      <c r="B123" s="9" t="str">
        <f>T('CLZ TT'!D123)</f>
        <v>Alex Gorman</v>
      </c>
      <c r="C123" s="10">
        <f>IF(LEN(A123) &gt; 0, 'CLZ TT'!E123, "")</f>
        <v>1</v>
      </c>
      <c r="D123" s="7" t="str">
        <f>T('CLZ TT'!F123)</f>
        <v>Hours</v>
      </c>
      <c r="E123" s="7" t="str">
        <f>IFERROR(VLOOKUP('CLZ TT'!A123,'CLZ WI'!$A$1:$E$100000,3,FALSE),"")</f>
        <v>HP Training Large</v>
      </c>
      <c r="F123" t="str">
        <f>IFERROR(VLOOKUP('CLZ TT'!A123,'CLZ WI'!$A$1:$E$100000,4,FALSE),"")</f>
        <v>CS Quick Start</v>
      </c>
      <c r="G123" t="str">
        <f>IFERROR(VLOOKUP('CLZ TT'!A123,'CLZ WI'!$A$1:$K$100000,5,FALSE),"")</f>
        <v>P-156733</v>
      </c>
      <c r="H123" t="str">
        <f>IFERROR(VLOOKUP(G123,'CLZ WI'!$A$1:$K$100000,6,FALSE),"")</f>
        <v>Package Large</v>
      </c>
      <c r="I123" t="str">
        <f>IFERROR(VLOOKUP(G123,'CLZ WI'!$A$1:$K$100000,7,FALSE),"")</f>
        <v>USA</v>
      </c>
      <c r="J123" t="str">
        <f>T('CLZ TT'!I123)</f>
        <v/>
      </c>
      <c r="K123" t="str">
        <f>IF(IFERROR(VLOOKUP('CLZ TT'!A123,'CLZ WI'!$A$1:$L$100000,12,FALSE),"")=TRUE, "Billable", IF(IFERROR(VLOOKUP('CLZ TT'!A123,'CLZ WI'!$A$1:$L$100000,12,FALSE),"")=FALSE, "Non-Billable", ""))</f>
        <v>Billable</v>
      </c>
      <c r="L123" s="19">
        <f>IF('CLZ TT'!G123="","",'CLZ TT'!G123)</f>
        <v>41011</v>
      </c>
      <c r="M123">
        <f>IFERROR(VLOOKUP(G123,'CLZ Pr'!$A$1:$X$100000,12,FALSE)*C123,"")</f>
        <v>145.83000000000001</v>
      </c>
      <c r="N123" s="4">
        <f>IFERROR(VLOOKUP(G123,'CLZ Pr'!$A$1:$X$100000,24,FALSE), "")</f>
        <v>0</v>
      </c>
      <c r="O123">
        <f>IFERROR(VLOOKUP(G123,'CLZ Pr'!$A$1:$X$100000,21,FALSE), "")</f>
        <v>9.08</v>
      </c>
    </row>
    <row r="124" spans="1:15">
      <c r="A124" t="str">
        <f>T('CLZ TT'!A124)</f>
        <v>T-421382</v>
      </c>
      <c r="B124" s="9" t="str">
        <f>T('CLZ TT'!D124)</f>
        <v>Roni Feldsher</v>
      </c>
      <c r="C124" s="10">
        <f>IF(LEN(A124) &gt; 0, 'CLZ TT'!E124, "")</f>
        <v>1</v>
      </c>
      <c r="D124" s="7" t="str">
        <f>T('CLZ TT'!F124)</f>
        <v>Hours</v>
      </c>
      <c r="E124" s="7" t="str">
        <f>IFERROR(VLOOKUP('CLZ TT'!A124,'CLZ WI'!$A$1:$E$100000,3,FALSE),"")</f>
        <v>IO Media 10 h PS</v>
      </c>
      <c r="F124" t="str">
        <f>IFERROR(VLOOKUP('CLZ TT'!A124,'CLZ WI'!$A$1:$E$100000,4,FALSE),"")</f>
        <v>CS Project</v>
      </c>
      <c r="G124" t="str">
        <f>IFERROR(VLOOKUP('CLZ TT'!A124,'CLZ WI'!$A$1:$K$100000,5,FALSE),"")</f>
        <v>P-175923</v>
      </c>
      <c r="H124" t="str">
        <f>IFERROR(VLOOKUP(G124,'CLZ WI'!$A$1:$K$100000,6,FALSE),"")</f>
        <v>Fixed Hours</v>
      </c>
      <c r="I124" t="str">
        <f>IFERROR(VLOOKUP(G124,'CLZ WI'!$A$1:$K$100000,7,FALSE),"")</f>
        <v>USA</v>
      </c>
      <c r="J124" t="str">
        <f>T('CLZ TT'!I124)</f>
        <v/>
      </c>
      <c r="K124" t="str">
        <f>IF(IFERROR(VLOOKUP('CLZ TT'!A124,'CLZ WI'!$A$1:$L$100000,12,FALSE),"")=TRUE, "Billable", IF(IFERROR(VLOOKUP('CLZ TT'!A124,'CLZ WI'!$A$1:$L$100000,12,FALSE),"")=FALSE, "Non-Billable", ""))</f>
        <v>Billable</v>
      </c>
      <c r="L124" s="19">
        <f>IF('CLZ TT'!G124="","",'CLZ TT'!G124)</f>
        <v>41011</v>
      </c>
      <c r="M124">
        <f>IFERROR(VLOOKUP(G124,'CLZ Pr'!$A$1:$X$100000,12,FALSE)*C124,"")</f>
        <v>150</v>
      </c>
      <c r="N124" s="4">
        <f>IFERROR(VLOOKUP(G124,'CLZ Pr'!$A$1:$X$100000,24,FALSE), "")</f>
        <v>0</v>
      </c>
      <c r="O124">
        <f>IFERROR(VLOOKUP(G124,'CLZ Pr'!$A$1:$X$100000,21,FALSE), "")</f>
        <v>0</v>
      </c>
    </row>
    <row r="125" spans="1:15">
      <c r="A125" t="str">
        <f>T('CLZ TT'!A125)</f>
        <v>M-198014</v>
      </c>
      <c r="B125" s="9" t="str">
        <f>T('CLZ TT'!D125)</f>
        <v>Alex Gorman</v>
      </c>
      <c r="C125" s="10">
        <f>IF(LEN(A125) &gt; 0, 'CLZ TT'!E125, "")</f>
        <v>0.5</v>
      </c>
      <c r="D125" s="7" t="str">
        <f>T('CLZ TT'!F125)</f>
        <v>Hours</v>
      </c>
      <c r="E125" s="7" t="str">
        <f>IFERROR(VLOOKUP('CLZ TT'!A125,'CLZ WI'!$A$1:$E$100000,3,FALSE),"")</f>
        <v>HP Training Large</v>
      </c>
      <c r="F125" t="str">
        <f>IFERROR(VLOOKUP('CLZ TT'!A125,'CLZ WI'!$A$1:$E$100000,4,FALSE),"")</f>
        <v>CS Quick Start</v>
      </c>
      <c r="G125" t="str">
        <f>IFERROR(VLOOKUP('CLZ TT'!A125,'CLZ WI'!$A$1:$K$100000,5,FALSE),"")</f>
        <v>P-156733</v>
      </c>
      <c r="H125" t="str">
        <f>IFERROR(VLOOKUP(G125,'CLZ WI'!$A$1:$K$100000,6,FALSE),"")</f>
        <v>Package Large</v>
      </c>
      <c r="I125" t="str">
        <f>IFERROR(VLOOKUP(G125,'CLZ WI'!$A$1:$K$100000,7,FALSE),"")</f>
        <v>USA</v>
      </c>
      <c r="J125" t="str">
        <f>T('CLZ TT'!I125)</f>
        <v/>
      </c>
      <c r="K125" t="str">
        <f>IF(IFERROR(VLOOKUP('CLZ TT'!A125,'CLZ WI'!$A$1:$L$100000,12,FALSE),"")=TRUE, "Billable", IF(IFERROR(VLOOKUP('CLZ TT'!A125,'CLZ WI'!$A$1:$L$100000,12,FALSE),"")=FALSE, "Non-Billable", ""))</f>
        <v>Billable</v>
      </c>
      <c r="L125" s="19">
        <f>IF('CLZ TT'!G125="","",'CLZ TT'!G125)</f>
        <v>41012</v>
      </c>
      <c r="M125">
        <f>IFERROR(VLOOKUP(G125,'CLZ Pr'!$A$1:$X$100000,12,FALSE)*C125,"")</f>
        <v>72.915000000000006</v>
      </c>
      <c r="N125" s="4">
        <f>IFERROR(VLOOKUP(G125,'CLZ Pr'!$A$1:$X$100000,24,FALSE), "")</f>
        <v>0</v>
      </c>
      <c r="O125">
        <f>IFERROR(VLOOKUP(G125,'CLZ Pr'!$A$1:$X$100000,21,FALSE), "")</f>
        <v>9.08</v>
      </c>
    </row>
    <row r="126" spans="1:15">
      <c r="A126" t="str">
        <f>T('CLZ TT'!A126)</f>
        <v>T-337131</v>
      </c>
      <c r="B126" s="9" t="str">
        <f>T('CLZ TT'!D126)</f>
        <v>Tal Noga</v>
      </c>
      <c r="C126" s="10">
        <f>IF(LEN(A126) &gt; 0, 'CLZ TT'!E126, "")</f>
        <v>5</v>
      </c>
      <c r="D126" s="7" t="str">
        <f>T('CLZ TT'!F126)</f>
        <v>Hours</v>
      </c>
      <c r="E126" s="7" t="str">
        <f>IFERROR(VLOOKUP('CLZ TT'!A126,'CLZ WI'!$A$1:$E$100000,3,FALSE),"")</f>
        <v>College of Management</v>
      </c>
      <c r="F126" t="str">
        <f>IFERROR(VLOOKUP('CLZ TT'!A126,'CLZ WI'!$A$1:$E$100000,4,FALSE),"")</f>
        <v>CS Project</v>
      </c>
      <c r="G126" t="str">
        <f>IFERROR(VLOOKUP('CLZ TT'!A126,'CLZ WI'!$A$1:$K$100000,5,FALSE),"")</f>
        <v>P-137643</v>
      </c>
      <c r="H126" t="str">
        <f>IFERROR(VLOOKUP(G126,'CLZ WI'!$A$1:$K$100000,6,FALSE),"")</f>
        <v>Fixed Hours</v>
      </c>
      <c r="I126" t="str">
        <f>IFERROR(VLOOKUP(G126,'CLZ WI'!$A$1:$K$100000,7,FALSE),"")</f>
        <v>EMEA</v>
      </c>
      <c r="J126" t="str">
        <f>T('CLZ TT'!I126)</f>
        <v>Customization</v>
      </c>
      <c r="K126" t="str">
        <f>IF(IFERROR(VLOOKUP('CLZ TT'!A126,'CLZ WI'!$A$1:$L$100000,12,FALSE),"")=TRUE, "Billable", IF(IFERROR(VLOOKUP('CLZ TT'!A126,'CLZ WI'!$A$1:$L$100000,12,FALSE),"")=FALSE, "Non-Billable", ""))</f>
        <v>Billable</v>
      </c>
      <c r="L126" s="19">
        <f>IF('CLZ TT'!G126="","",'CLZ TT'!G126)</f>
        <v>41015</v>
      </c>
      <c r="M126" t="str">
        <f>IFERROR(VLOOKUP(G126,'CLZ Pr'!$A$1:$X$100000,12,FALSE)*C126,"")</f>
        <v/>
      </c>
      <c r="N126" s="4" t="str">
        <f>IFERROR(VLOOKUP(G126,'CLZ Pr'!$A$1:$X$100000,24,FALSE), "")</f>
        <v/>
      </c>
      <c r="O126" t="str">
        <f>IFERROR(VLOOKUP(G126,'CLZ Pr'!$A$1:$X$100000,21,FALSE), "")</f>
        <v/>
      </c>
    </row>
    <row r="127" spans="1:15">
      <c r="A127" t="str">
        <f>T('CLZ TT'!A127)</f>
        <v>P-157078</v>
      </c>
      <c r="B127" s="9" t="str">
        <f>T('CLZ TT'!D127)</f>
        <v>Rob Sidhu</v>
      </c>
      <c r="C127" s="10">
        <f>IF(LEN(A127) &gt; 0, 'CLZ TT'!E127, "")</f>
        <v>1</v>
      </c>
      <c r="D127" s="7" t="str">
        <f>T('CLZ TT'!F127)</f>
        <v>Hours</v>
      </c>
      <c r="E127" s="7" t="str">
        <f>IFERROR(VLOOKUP('CLZ TT'!A127,'CLZ WI'!$A$1:$E$100000,3,FALSE),"")</f>
        <v>_ Fixed Hours (Arbor)</v>
      </c>
      <c r="F127" t="str">
        <f>IFERROR(VLOOKUP('CLZ TT'!A127,'CLZ WI'!$A$1:$E$100000,4,FALSE),"")</f>
        <v>CS Project</v>
      </c>
      <c r="G127" t="str">
        <f>IFERROR(VLOOKUP('CLZ TT'!A127,'CLZ WI'!$A$1:$K$100000,5,FALSE),"")</f>
        <v>P-157078</v>
      </c>
      <c r="H127" t="str">
        <f>IFERROR(VLOOKUP(G127,'CLZ WI'!$A$1:$K$100000,6,FALSE),"")</f>
        <v>Fixed Hours</v>
      </c>
      <c r="I127" t="str">
        <f>IFERROR(VLOOKUP(G127,'CLZ WI'!$A$1:$K$100000,7,FALSE),"")</f>
        <v>USA</v>
      </c>
      <c r="J127" t="str">
        <f>T('CLZ TT'!I127)</f>
        <v/>
      </c>
      <c r="K127" t="str">
        <f>IF(IFERROR(VLOOKUP('CLZ TT'!A127,'CLZ WI'!$A$1:$L$100000,12,FALSE),"")=TRUE, "Billable", IF(IFERROR(VLOOKUP('CLZ TT'!A127,'CLZ WI'!$A$1:$L$100000,12,FALSE),"")=FALSE, "Non-Billable", ""))</f>
        <v>Billable</v>
      </c>
      <c r="L127" s="19">
        <f>IF('CLZ TT'!G127="","",'CLZ TT'!G127)</f>
        <v>41015</v>
      </c>
      <c r="M127">
        <f>IFERROR(VLOOKUP(G127,'CLZ Pr'!$A$1:$X$100000,12,FALSE)*C127,"")</f>
        <v>167</v>
      </c>
      <c r="N127" s="4">
        <f>IFERROR(VLOOKUP(G127,'CLZ Pr'!$A$1:$X$100000,24,FALSE), "")</f>
        <v>0</v>
      </c>
      <c r="O127">
        <f>IFERROR(VLOOKUP(G127,'CLZ Pr'!$A$1:$X$100000,21,FALSE), "")</f>
        <v>0</v>
      </c>
    </row>
    <row r="128" spans="1:15">
      <c r="A128" t="str">
        <f>T('CLZ TT'!A128)</f>
        <v>M-223338</v>
      </c>
      <c r="B128" s="9" t="str">
        <f>T('CLZ TT'!D128)</f>
        <v>Eran Fishov</v>
      </c>
      <c r="C128" s="10">
        <f>IF(LEN(A128) &gt; 0, 'CLZ TT'!E128, "")</f>
        <v>1.3</v>
      </c>
      <c r="D128" s="7" t="str">
        <f>T('CLZ TT'!F128)</f>
        <v>Hours</v>
      </c>
      <c r="E128" s="7" t="str">
        <f>IFERROR(VLOOKUP('CLZ TT'!A128,'CLZ WI'!$A$1:$E$100000,3,FALSE),"")</f>
        <v>movento Schweiz AG:Medium Package</v>
      </c>
      <c r="F128" t="str">
        <f>IFERROR(VLOOKUP('CLZ TT'!A128,'CLZ WI'!$A$1:$E$100000,4,FALSE),"")</f>
        <v>CS Quick Start</v>
      </c>
      <c r="G128" t="str">
        <f>IFERROR(VLOOKUP('CLZ TT'!A128,'CLZ WI'!$A$1:$K$100000,5,FALSE),"")</f>
        <v>P-178153</v>
      </c>
      <c r="H128" t="str">
        <f>IFERROR(VLOOKUP(G128,'CLZ WI'!$A$1:$K$100000,6,FALSE),"")</f>
        <v>Package Medium</v>
      </c>
      <c r="I128" t="str">
        <f>IFERROR(VLOOKUP(G128,'CLZ WI'!$A$1:$K$100000,7,FALSE),"")</f>
        <v>EMEA</v>
      </c>
      <c r="J128" t="str">
        <f>T('CLZ TT'!I128)</f>
        <v>Kick-off</v>
      </c>
      <c r="K128" t="str">
        <f>IF(IFERROR(VLOOKUP('CLZ TT'!A128,'CLZ WI'!$A$1:$L$100000,12,FALSE),"")=TRUE, "Billable", IF(IFERROR(VLOOKUP('CLZ TT'!A128,'CLZ WI'!$A$1:$L$100000,12,FALSE),"")=FALSE, "Non-Billable", ""))</f>
        <v>Billable</v>
      </c>
      <c r="L128" s="19">
        <f>IF('CLZ TT'!G128="","",'CLZ TT'!G128)</f>
        <v>41015</v>
      </c>
      <c r="M128">
        <f>IFERROR(VLOOKUP(G128,'CLZ Pr'!$A$1:$X$100000,12,FALSE)*C128,"")</f>
        <v>195</v>
      </c>
      <c r="N128" s="4">
        <f>IFERROR(VLOOKUP(G128,'CLZ Pr'!$A$1:$X$100000,24,FALSE), "")</f>
        <v>0</v>
      </c>
      <c r="O128">
        <f>IFERROR(VLOOKUP(G128,'CLZ Pr'!$A$1:$X$100000,21,FALSE), "")</f>
        <v>4.7</v>
      </c>
    </row>
    <row r="129" spans="1:15">
      <c r="A129" t="str">
        <f>T('CLZ TT'!A129)</f>
        <v>P-178064</v>
      </c>
      <c r="B129" s="9" t="str">
        <f>T('CLZ TT'!D129)</f>
        <v>Rob Sidhu</v>
      </c>
      <c r="C129" s="10">
        <f>IF(LEN(A129) &gt; 0, 'CLZ TT'!E129, "")</f>
        <v>1</v>
      </c>
      <c r="D129" s="7" t="str">
        <f>T('CLZ TT'!F129)</f>
        <v>Hours</v>
      </c>
      <c r="E129" s="7" t="str">
        <f>IFERROR(VLOOKUP('CLZ TT'!A129,'CLZ WI'!$A$1:$E$100000,3,FALSE),"")</f>
        <v>Envisiontel 3 h PS</v>
      </c>
      <c r="F129" t="str">
        <f>IFERROR(VLOOKUP('CLZ TT'!A129,'CLZ WI'!$A$1:$E$100000,4,FALSE),"")</f>
        <v>CS Project</v>
      </c>
      <c r="G129" t="str">
        <f>IFERROR(VLOOKUP('CLZ TT'!A129,'CLZ WI'!$A$1:$K$100000,5,FALSE),"")</f>
        <v>P-178064</v>
      </c>
      <c r="H129" t="str">
        <f>IFERROR(VLOOKUP(G129,'CLZ WI'!$A$1:$K$100000,6,FALSE),"")</f>
        <v>Fixed Hours</v>
      </c>
      <c r="I129" t="str">
        <f>IFERROR(VLOOKUP(G129,'CLZ WI'!$A$1:$K$100000,7,FALSE),"")</f>
        <v>USA</v>
      </c>
      <c r="J129" t="str">
        <f>T('CLZ TT'!I129)</f>
        <v/>
      </c>
      <c r="K129" t="str">
        <f>IF(IFERROR(VLOOKUP('CLZ TT'!A129,'CLZ WI'!$A$1:$L$100000,12,FALSE),"")=TRUE, "Billable", IF(IFERROR(VLOOKUP('CLZ TT'!A129,'CLZ WI'!$A$1:$L$100000,12,FALSE),"")=FALSE, "Non-Billable", ""))</f>
        <v>Billable</v>
      </c>
      <c r="L129" s="19">
        <f>IF('CLZ TT'!G129="","",'CLZ TT'!G129)</f>
        <v>41016</v>
      </c>
      <c r="M129">
        <f>IFERROR(VLOOKUP(G129,'CLZ Pr'!$A$1:$X$100000,12,FALSE)*C129,"")</f>
        <v>166.67</v>
      </c>
      <c r="N129" s="4">
        <f>IFERROR(VLOOKUP(G129,'CLZ Pr'!$A$1:$X$100000,24,FALSE), "")</f>
        <v>0</v>
      </c>
      <c r="O129">
        <f>IFERROR(VLOOKUP(G129,'CLZ Pr'!$A$1:$X$100000,21,FALSE), "")</f>
        <v>2</v>
      </c>
    </row>
    <row r="130" spans="1:15">
      <c r="A130" t="str">
        <f>T('CLZ TT'!A130)</f>
        <v>T-427079</v>
      </c>
      <c r="B130" s="9" t="str">
        <f>T('CLZ TT'!D130)</f>
        <v>Rob Sidhu</v>
      </c>
      <c r="C130" s="10">
        <f>IF(LEN(A130) &gt; 0, 'CLZ TT'!E130, "")</f>
        <v>0</v>
      </c>
      <c r="D130" s="7" t="str">
        <f>T('CLZ TT'!F130)</f>
        <v>Hours</v>
      </c>
      <c r="E130" s="7" t="str">
        <f>IFERROR(VLOOKUP('CLZ TT'!A130,'CLZ WI'!$A$1:$E$100000,3,FALSE),"")</f>
        <v/>
      </c>
      <c r="F130" t="str">
        <f>IFERROR(VLOOKUP('CLZ TT'!A130,'CLZ WI'!$A$1:$E$100000,4,FALSE),"")</f>
        <v/>
      </c>
      <c r="G130" t="str">
        <f>IFERROR(VLOOKUP('CLZ TT'!A130,'CLZ WI'!$A$1:$K$100000,5,FALSE),"")</f>
        <v/>
      </c>
      <c r="H130" t="str">
        <f>IFERROR(VLOOKUP(G130,'CLZ WI'!$A$1:$K$100000,6,FALSE),"")</f>
        <v/>
      </c>
      <c r="I130" t="str">
        <f>IFERROR(VLOOKUP(G130,'CLZ WI'!$A$1:$K$100000,7,FALSE),"")</f>
        <v/>
      </c>
      <c r="J130" t="str">
        <f>T('CLZ TT'!I130)</f>
        <v/>
      </c>
      <c r="K130" t="str">
        <f>IF(IFERROR(VLOOKUP('CLZ TT'!A130,'CLZ WI'!$A$1:$L$100000,12,FALSE),"")=TRUE, "Billable", IF(IFERROR(VLOOKUP('CLZ TT'!A130,'CLZ WI'!$A$1:$L$100000,12,FALSE),"")=FALSE, "Non-Billable", ""))</f>
        <v/>
      </c>
      <c r="L130" s="19">
        <f>IF('CLZ TT'!G130="","",'CLZ TT'!G130)</f>
        <v>41016</v>
      </c>
      <c r="M130" t="str">
        <f>IFERROR(VLOOKUP(G130,'CLZ Pr'!$A$1:$X$100000,12,FALSE)*C130,"")</f>
        <v/>
      </c>
      <c r="N130" s="4" t="str">
        <f>IFERROR(VLOOKUP(G130,'CLZ Pr'!$A$1:$X$100000,24,FALSE), "")</f>
        <v/>
      </c>
      <c r="O130" t="str">
        <f>IFERROR(VLOOKUP(G130,'CLZ Pr'!$A$1:$X$100000,21,FALSE), "")</f>
        <v/>
      </c>
    </row>
    <row r="131" spans="1:15">
      <c r="A131" t="str">
        <f>T('CLZ TT'!A131)</f>
        <v>M-228971</v>
      </c>
      <c r="B131" s="9" t="str">
        <f>T('CLZ TT'!D131)</f>
        <v>Tal Noga</v>
      </c>
      <c r="C131" s="10">
        <f>IF(LEN(A131) &gt; 0, 'CLZ TT'!E131, "")</f>
        <v>2.5</v>
      </c>
      <c r="D131" s="7" t="str">
        <f>T('CLZ TT'!F131)</f>
        <v>Hours</v>
      </c>
      <c r="E131" s="7" t="str">
        <f>IFERROR(VLOOKUP('CLZ TT'!A131,'CLZ WI'!$A$1:$E$100000,3,FALSE),"")</f>
        <v>Strauss Water</v>
      </c>
      <c r="F131" t="str">
        <f>IFERROR(VLOOKUP('CLZ TT'!A131,'CLZ WI'!$A$1:$E$100000,4,FALSE),"")</f>
        <v>CS Project</v>
      </c>
      <c r="G131" t="str">
        <f>IFERROR(VLOOKUP('CLZ TT'!A131,'CLZ WI'!$A$1:$K$100000,5,FALSE),"")</f>
        <v>P-39369</v>
      </c>
      <c r="H131" t="str">
        <f>IFERROR(VLOOKUP(G131,'CLZ WI'!$A$1:$K$100000,6,FALSE),"")</f>
        <v>Fixed Hours</v>
      </c>
      <c r="I131" t="str">
        <f>IFERROR(VLOOKUP(G131,'CLZ WI'!$A$1:$K$100000,7,FALSE),"")</f>
        <v>EMEA</v>
      </c>
      <c r="J131" t="str">
        <f>T('CLZ TT'!I131)</f>
        <v>Training</v>
      </c>
      <c r="K131" t="str">
        <f>IF(IFERROR(VLOOKUP('CLZ TT'!A131,'CLZ WI'!$A$1:$L$100000,12,FALSE),"")=TRUE, "Billable", IF(IFERROR(VLOOKUP('CLZ TT'!A131,'CLZ WI'!$A$1:$L$100000,12,FALSE),"")=FALSE, "Non-Billable", ""))</f>
        <v>Non-Billable</v>
      </c>
      <c r="L131" s="19">
        <f>IF('CLZ TT'!G131="","",'CLZ TT'!G131)</f>
        <v>41016</v>
      </c>
      <c r="M131" t="str">
        <f>IFERROR(VLOOKUP(G131,'CLZ Pr'!$A$1:$X$100000,12,FALSE)*C131,"")</f>
        <v/>
      </c>
      <c r="N131" s="4" t="str">
        <f>IFERROR(VLOOKUP(G131,'CLZ Pr'!$A$1:$X$100000,24,FALSE), "")</f>
        <v/>
      </c>
      <c r="O131" t="str">
        <f>IFERROR(VLOOKUP(G131,'CLZ Pr'!$A$1:$X$100000,21,FALSE), "")</f>
        <v/>
      </c>
    </row>
    <row r="132" spans="1:15">
      <c r="A132" t="str">
        <f>T('CLZ TT'!A132)</f>
        <v>T-292050</v>
      </c>
      <c r="B132" s="9" t="str">
        <f>T('CLZ TT'!D132)</f>
        <v>G.I.Teh</v>
      </c>
      <c r="C132" s="10">
        <f>IF(LEN(A132) &gt; 0, 'CLZ TT'!E132, "")</f>
        <v>4</v>
      </c>
      <c r="D132" s="7" t="str">
        <f>T('CLZ TT'!F132)</f>
        <v>Hours</v>
      </c>
      <c r="E132" s="7" t="str">
        <f>IFERROR(VLOOKUP('CLZ TT'!A132,'CLZ WI'!$A$1:$E$100000,3,FALSE),"")</f>
        <v>ELC Online - - 58 h PS</v>
      </c>
      <c r="F132" t="str">
        <f>IFERROR(VLOOKUP('CLZ TT'!A132,'CLZ WI'!$A$1:$E$100000,4,FALSE),"")</f>
        <v>CS Project</v>
      </c>
      <c r="G132" t="str">
        <f>IFERROR(VLOOKUP('CLZ TT'!A132,'CLZ WI'!$A$1:$K$100000,5,FALSE),"")</f>
        <v>P-113869</v>
      </c>
      <c r="H132" t="str">
        <f>IFERROR(VLOOKUP(G132,'CLZ WI'!$A$1:$K$100000,6,FALSE),"")</f>
        <v>Fixed Hours</v>
      </c>
      <c r="I132" t="str">
        <f>IFERROR(VLOOKUP(G132,'CLZ WI'!$A$1:$K$100000,7,FALSE),"")</f>
        <v>USA</v>
      </c>
      <c r="J132" t="str">
        <f>T('CLZ TT'!I132)</f>
        <v/>
      </c>
      <c r="K132" t="str">
        <f>IF(IFERROR(VLOOKUP('CLZ TT'!A132,'CLZ WI'!$A$1:$L$100000,12,FALSE),"")=TRUE, "Billable", IF(IFERROR(VLOOKUP('CLZ TT'!A132,'CLZ WI'!$A$1:$L$100000,12,FALSE),"")=FALSE, "Non-Billable", ""))</f>
        <v>Billable</v>
      </c>
      <c r="L132" s="19">
        <f>IF('CLZ TT'!G132="","",'CLZ TT'!G132)</f>
        <v>41016</v>
      </c>
      <c r="M132" t="str">
        <f>IFERROR(VLOOKUP(G132,'CLZ Pr'!$A$1:$X$100000,12,FALSE)*C132,"")</f>
        <v/>
      </c>
      <c r="N132" s="4" t="str">
        <f>IFERROR(VLOOKUP(G132,'CLZ Pr'!$A$1:$X$100000,24,FALSE), "")</f>
        <v/>
      </c>
      <c r="O132" t="str">
        <f>IFERROR(VLOOKUP(G132,'CLZ Pr'!$A$1:$X$100000,21,FALSE), "")</f>
        <v/>
      </c>
    </row>
    <row r="133" spans="1:15">
      <c r="A133" t="str">
        <f>T('CLZ TT'!A133)</f>
        <v>M-212762</v>
      </c>
      <c r="B133" s="9" t="str">
        <f>T('CLZ TT'!D133)</f>
        <v>Alex Gorman</v>
      </c>
      <c r="C133" s="10">
        <f>IF(LEN(A133) &gt; 0, 'CLZ TT'!E133, "")</f>
        <v>1</v>
      </c>
      <c r="D133" s="7" t="str">
        <f>T('CLZ TT'!F133)</f>
        <v>Hours</v>
      </c>
      <c r="E133" s="7" t="str">
        <f>IFERROR(VLOOKUP('CLZ TT'!A133,'CLZ WI'!$A$1:$E$100000,3,FALSE),"")</f>
        <v>Aetna Consulting Small</v>
      </c>
      <c r="F133" t="str">
        <f>IFERROR(VLOOKUP('CLZ TT'!A133,'CLZ WI'!$A$1:$E$100000,4,FALSE),"")</f>
        <v>CS Quick Start</v>
      </c>
      <c r="G133" t="str">
        <f>IFERROR(VLOOKUP('CLZ TT'!A133,'CLZ WI'!$A$1:$K$100000,5,FALSE),"")</f>
        <v>P-169298</v>
      </c>
      <c r="H133" t="str">
        <f>IFERROR(VLOOKUP(G133,'CLZ WI'!$A$1:$K$100000,6,FALSE),"")</f>
        <v>Package Small</v>
      </c>
      <c r="I133" t="str">
        <f>IFERROR(VLOOKUP(G133,'CLZ WI'!$A$1:$K$100000,7,FALSE),"")</f>
        <v>USA</v>
      </c>
      <c r="J133" t="str">
        <f>T('CLZ TT'!I133)</f>
        <v/>
      </c>
      <c r="K133" t="str">
        <f>IF(IFERROR(VLOOKUP('CLZ TT'!A133,'CLZ WI'!$A$1:$L$100000,12,FALSE),"")=TRUE, "Billable", IF(IFERROR(VLOOKUP('CLZ TT'!A133,'CLZ WI'!$A$1:$L$100000,12,FALSE),"")=FALSE, "Non-Billable", ""))</f>
        <v>Billable</v>
      </c>
      <c r="L133" s="19">
        <f>IF('CLZ TT'!G133="","",'CLZ TT'!G133)</f>
        <v>41016</v>
      </c>
      <c r="M133">
        <f>IFERROR(VLOOKUP(G133,'CLZ Pr'!$A$1:$X$100000,12,FALSE)*C133,"")</f>
        <v>160</v>
      </c>
      <c r="N133" s="4">
        <f>IFERROR(VLOOKUP(G133,'CLZ Pr'!$A$1:$X$100000,24,FALSE), "")</f>
        <v>0</v>
      </c>
      <c r="O133">
        <f>IFERROR(VLOOKUP(G133,'CLZ Pr'!$A$1:$X$100000,21,FALSE), "")</f>
        <v>2</v>
      </c>
    </row>
    <row r="134" spans="1:15">
      <c r="A134" t="str">
        <f>T('CLZ TT'!A134)</f>
        <v>M-174398</v>
      </c>
      <c r="B134" s="9" t="str">
        <f>T('CLZ TT'!D134)</f>
        <v>Eran Fishov</v>
      </c>
      <c r="C134" s="10">
        <f>IF(LEN(A134) &gt; 0, 'CLZ TT'!E134, "")</f>
        <v>1</v>
      </c>
      <c r="D134" s="7" t="str">
        <f>T('CLZ TT'!F134)</f>
        <v>Hours</v>
      </c>
      <c r="E134" s="7" t="str">
        <f>IFERROR(VLOOKUP('CLZ TT'!A134,'CLZ WI'!$A$1:$E$100000,3,FALSE),"")</f>
        <v>Afinium Tier 2 QS</v>
      </c>
      <c r="F134" t="str">
        <f>IFERROR(VLOOKUP('CLZ TT'!A134,'CLZ WI'!$A$1:$E$100000,4,FALSE),"")</f>
        <v>CS Quick Start</v>
      </c>
      <c r="G134" t="str">
        <f>IFERROR(VLOOKUP('CLZ TT'!A134,'CLZ WI'!$A$1:$K$100000,5,FALSE),"")</f>
        <v>P-137424</v>
      </c>
      <c r="H134" t="str">
        <f>IFERROR(VLOOKUP(G134,'CLZ WI'!$A$1:$K$100000,6,FALSE),"")</f>
        <v>Package Medium</v>
      </c>
      <c r="I134" t="str">
        <f>IFERROR(VLOOKUP(G134,'CLZ WI'!$A$1:$K$100000,7,FALSE),"")</f>
        <v>EMEA</v>
      </c>
      <c r="J134" t="str">
        <f>T('CLZ TT'!I134)</f>
        <v/>
      </c>
      <c r="K134" t="str">
        <f>IF(IFERROR(VLOOKUP('CLZ TT'!A134,'CLZ WI'!$A$1:$L$100000,12,FALSE),"")=TRUE, "Billable", IF(IFERROR(VLOOKUP('CLZ TT'!A134,'CLZ WI'!$A$1:$L$100000,12,FALSE),"")=FALSE, "Non-Billable", ""))</f>
        <v>Billable</v>
      </c>
      <c r="L134" s="19">
        <f>IF('CLZ TT'!G134="","",'CLZ TT'!G134)</f>
        <v>41016</v>
      </c>
      <c r="M134" t="str">
        <f>IFERROR(VLOOKUP(G134,'CLZ Pr'!$A$1:$X$100000,12,FALSE)*C134,"")</f>
        <v/>
      </c>
      <c r="N134" s="4" t="str">
        <f>IFERROR(VLOOKUP(G134,'CLZ Pr'!$A$1:$X$100000,24,FALSE), "")</f>
        <v/>
      </c>
      <c r="O134" t="str">
        <f>IFERROR(VLOOKUP(G134,'CLZ Pr'!$A$1:$X$100000,21,FALSE), "")</f>
        <v/>
      </c>
    </row>
    <row r="135" spans="1:15">
      <c r="A135" t="str">
        <f>T('CLZ TT'!A135)</f>
        <v>P-184733</v>
      </c>
      <c r="B135" s="9" t="str">
        <f>T('CLZ TT'!D135)</f>
        <v>Patrick Smith</v>
      </c>
      <c r="C135" s="10">
        <f>IF(LEN(A135) &gt; 0, 'CLZ TT'!E135, "")</f>
        <v>1</v>
      </c>
      <c r="D135" s="7" t="str">
        <f>T('CLZ TT'!F135)</f>
        <v>Hours</v>
      </c>
      <c r="E135" s="7" t="str">
        <f>IFERROR(VLOOKUP('CLZ TT'!A135,'CLZ WI'!$A$1:$E$100000,3,FALSE),"")</f>
        <v>HealthTrust Purchasing Group:Large Package</v>
      </c>
      <c r="F135" t="str">
        <f>IFERROR(VLOOKUP('CLZ TT'!A135,'CLZ WI'!$A$1:$E$100000,4,FALSE),"")</f>
        <v>CS Quick Start</v>
      </c>
      <c r="G135" t="str">
        <f>IFERROR(VLOOKUP('CLZ TT'!A135,'CLZ WI'!$A$1:$K$100000,5,FALSE),"")</f>
        <v>P-184733</v>
      </c>
      <c r="H135" t="str">
        <f>IFERROR(VLOOKUP(G135,'CLZ WI'!$A$1:$K$100000,6,FALSE),"")</f>
        <v>Package Large</v>
      </c>
      <c r="I135" t="str">
        <f>IFERROR(VLOOKUP(G135,'CLZ WI'!$A$1:$K$100000,7,FALSE),"")</f>
        <v>USA</v>
      </c>
      <c r="J135" t="str">
        <f>T('CLZ TT'!I135)</f>
        <v/>
      </c>
      <c r="K135" t="str">
        <f>IF(IFERROR(VLOOKUP('CLZ TT'!A135,'CLZ WI'!$A$1:$L$100000,12,FALSE),"")=TRUE, "Billable", IF(IFERROR(VLOOKUP('CLZ TT'!A135,'CLZ WI'!$A$1:$L$100000,12,FALSE),"")=FALSE, "Non-Billable", ""))</f>
        <v>Billable</v>
      </c>
      <c r="L135" s="19">
        <f>IF('CLZ TT'!G135="","",'CLZ TT'!G135)</f>
        <v>41016</v>
      </c>
      <c r="M135">
        <f>IFERROR(VLOOKUP(G135,'CLZ Pr'!$A$1:$X$100000,12,FALSE)*C135,"")</f>
        <v>125</v>
      </c>
      <c r="N135" s="4">
        <f>IFERROR(VLOOKUP(G135,'CLZ Pr'!$A$1:$X$100000,24,FALSE), "")</f>
        <v>0</v>
      </c>
      <c r="O135">
        <f>IFERROR(VLOOKUP(G135,'CLZ Pr'!$A$1:$X$100000,21,FALSE), "")</f>
        <v>22.17</v>
      </c>
    </row>
    <row r="136" spans="1:15">
      <c r="A136" t="str">
        <f>T('CLZ TT'!A136)</f>
        <v>M-198014</v>
      </c>
      <c r="B136" s="9" t="str">
        <f>T('CLZ TT'!D136)</f>
        <v>Alex Gorman</v>
      </c>
      <c r="C136" s="10">
        <f>IF(LEN(A136) &gt; 0, 'CLZ TT'!E136, "")</f>
        <v>0.33</v>
      </c>
      <c r="D136" s="7" t="str">
        <f>T('CLZ TT'!F136)</f>
        <v>Hours</v>
      </c>
      <c r="E136" s="7" t="str">
        <f>IFERROR(VLOOKUP('CLZ TT'!A136,'CLZ WI'!$A$1:$E$100000,3,FALSE),"")</f>
        <v>HP Training Large</v>
      </c>
      <c r="F136" t="str">
        <f>IFERROR(VLOOKUP('CLZ TT'!A136,'CLZ WI'!$A$1:$E$100000,4,FALSE),"")</f>
        <v>CS Quick Start</v>
      </c>
      <c r="G136" t="str">
        <f>IFERROR(VLOOKUP('CLZ TT'!A136,'CLZ WI'!$A$1:$K$100000,5,FALSE),"")</f>
        <v>P-156733</v>
      </c>
      <c r="H136" t="str">
        <f>IFERROR(VLOOKUP(G136,'CLZ WI'!$A$1:$K$100000,6,FALSE),"")</f>
        <v>Package Large</v>
      </c>
      <c r="I136" t="str">
        <f>IFERROR(VLOOKUP(G136,'CLZ WI'!$A$1:$K$100000,7,FALSE),"")</f>
        <v>USA</v>
      </c>
      <c r="J136" t="str">
        <f>T('CLZ TT'!I136)</f>
        <v/>
      </c>
      <c r="K136" t="str">
        <f>IF(IFERROR(VLOOKUP('CLZ TT'!A136,'CLZ WI'!$A$1:$L$100000,12,FALSE),"")=TRUE, "Billable", IF(IFERROR(VLOOKUP('CLZ TT'!A136,'CLZ WI'!$A$1:$L$100000,12,FALSE),"")=FALSE, "Non-Billable", ""))</f>
        <v>Billable</v>
      </c>
      <c r="L136" s="19">
        <f>IF('CLZ TT'!G136="","",'CLZ TT'!G136)</f>
        <v>41016</v>
      </c>
      <c r="M136">
        <f>IFERROR(VLOOKUP(G136,'CLZ Pr'!$A$1:$X$100000,12,FALSE)*C136,"")</f>
        <v>48.123900000000006</v>
      </c>
      <c r="N136" s="4">
        <f>IFERROR(VLOOKUP(G136,'CLZ Pr'!$A$1:$X$100000,24,FALSE), "")</f>
        <v>0</v>
      </c>
      <c r="O136">
        <f>IFERROR(VLOOKUP(G136,'CLZ Pr'!$A$1:$X$100000,21,FALSE), "")</f>
        <v>9.08</v>
      </c>
    </row>
    <row r="137" spans="1:15">
      <c r="A137" t="str">
        <f>T('CLZ TT'!A137)</f>
        <v>P-171083</v>
      </c>
      <c r="B137" s="9" t="str">
        <f>T('CLZ TT'!D137)</f>
        <v>G.I.Teh</v>
      </c>
      <c r="C137" s="10">
        <f>IF(LEN(A137) &gt; 0, 'CLZ TT'!E137, "")</f>
        <v>0.5</v>
      </c>
      <c r="D137" s="7" t="str">
        <f>T('CLZ TT'!F137)</f>
        <v>Hours</v>
      </c>
      <c r="E137" s="7" t="str">
        <f>IFERROR(VLOOKUP('CLZ TT'!A137,'CLZ WI'!$A$1:$E$100000,3,FALSE),"")</f>
        <v>Sony PlayStation PDIT:Large Package</v>
      </c>
      <c r="F137" t="str">
        <f>IFERROR(VLOOKUP('CLZ TT'!A137,'CLZ WI'!$A$1:$E$100000,4,FALSE),"")</f>
        <v>CS Quick Start</v>
      </c>
      <c r="G137" t="str">
        <f>IFERROR(VLOOKUP('CLZ TT'!A137,'CLZ WI'!$A$1:$K$100000,5,FALSE),"")</f>
        <v>P-171083</v>
      </c>
      <c r="H137" t="str">
        <f>IFERROR(VLOOKUP(G137,'CLZ WI'!$A$1:$K$100000,6,FALSE),"")</f>
        <v>Package Large</v>
      </c>
      <c r="I137" t="str">
        <f>IFERROR(VLOOKUP(G137,'CLZ WI'!$A$1:$K$100000,7,FALSE),"")</f>
        <v>USA</v>
      </c>
      <c r="J137" t="str">
        <f>T('CLZ TT'!I137)</f>
        <v/>
      </c>
      <c r="K137" t="str">
        <f>IF(IFERROR(VLOOKUP('CLZ TT'!A137,'CLZ WI'!$A$1:$L$100000,12,FALSE),"")=TRUE, "Billable", IF(IFERROR(VLOOKUP('CLZ TT'!A137,'CLZ WI'!$A$1:$L$100000,12,FALSE),"")=FALSE, "Non-Billable", ""))</f>
        <v>Billable</v>
      </c>
      <c r="L137" s="19">
        <f>IF('CLZ TT'!G137="","",'CLZ TT'!G137)</f>
        <v>41016</v>
      </c>
      <c r="M137">
        <f>IFERROR(VLOOKUP(G137,'CLZ Pr'!$A$1:$X$100000,12,FALSE)*C137,"")</f>
        <v>72.915000000000006</v>
      </c>
      <c r="N137" s="4">
        <f>IFERROR(VLOOKUP(G137,'CLZ Pr'!$A$1:$X$100000,24,FALSE), "")</f>
        <v>0</v>
      </c>
      <c r="O137">
        <f>IFERROR(VLOOKUP(G137,'CLZ Pr'!$A$1:$X$100000,21,FALSE), "")</f>
        <v>5</v>
      </c>
    </row>
    <row r="138" spans="1:15">
      <c r="A138" t="str">
        <f>T('CLZ TT'!A138)</f>
        <v>P-179364</v>
      </c>
      <c r="B138" s="9" t="str">
        <f>T('CLZ TT'!D138)</f>
        <v>Rob Sidhu</v>
      </c>
      <c r="C138" s="10">
        <f>IF(LEN(A138) &gt; 0, 'CLZ TT'!E138, "")</f>
        <v>0.5</v>
      </c>
      <c r="D138" s="7" t="str">
        <f>T('CLZ TT'!F138)</f>
        <v>Hours</v>
      </c>
      <c r="E138" s="7" t="str">
        <f>IFERROR(VLOOKUP('CLZ TT'!A138,'CLZ WI'!$A$1:$E$100000,3,FALSE),"")</f>
        <v>Capture Studio 2 h PS</v>
      </c>
      <c r="F138" t="str">
        <f>IFERROR(VLOOKUP('CLZ TT'!A138,'CLZ WI'!$A$1:$E$100000,4,FALSE),"")</f>
        <v>CS Project</v>
      </c>
      <c r="G138" t="str">
        <f>IFERROR(VLOOKUP('CLZ TT'!A138,'CLZ WI'!$A$1:$K$100000,5,FALSE),"")</f>
        <v>P-179364</v>
      </c>
      <c r="H138" t="str">
        <f>IFERROR(VLOOKUP(G138,'CLZ WI'!$A$1:$K$100000,6,FALSE),"")</f>
        <v>Fixed Hours</v>
      </c>
      <c r="I138" t="str">
        <f>IFERROR(VLOOKUP(G138,'CLZ WI'!$A$1:$K$100000,7,FALSE),"")</f>
        <v>USA</v>
      </c>
      <c r="J138" t="str">
        <f>T('CLZ TT'!I138)</f>
        <v/>
      </c>
      <c r="K138" t="str">
        <f>IF(IFERROR(VLOOKUP('CLZ TT'!A138,'CLZ WI'!$A$1:$L$100000,12,FALSE),"")=TRUE, "Billable", IF(IFERROR(VLOOKUP('CLZ TT'!A138,'CLZ WI'!$A$1:$L$100000,12,FALSE),"")=FALSE, "Non-Billable", ""))</f>
        <v>Billable</v>
      </c>
      <c r="L138" s="19">
        <f>IF('CLZ TT'!G138="","",'CLZ TT'!G138)</f>
        <v>41017</v>
      </c>
      <c r="M138">
        <f>IFERROR(VLOOKUP(G138,'CLZ Pr'!$A$1:$X$100000,12,FALSE)*C138,"")</f>
        <v>83.5</v>
      </c>
      <c r="N138" s="4">
        <f>IFERROR(VLOOKUP(G138,'CLZ Pr'!$A$1:$X$100000,24,FALSE), "")</f>
        <v>0</v>
      </c>
      <c r="O138">
        <f>IFERROR(VLOOKUP(G138,'CLZ Pr'!$A$1:$X$100000,21,FALSE), "")</f>
        <v>0</v>
      </c>
    </row>
    <row r="139" spans="1:15">
      <c r="A139" t="str">
        <f>T('CLZ TT'!A139)</f>
        <v>T-406014</v>
      </c>
      <c r="B139" s="9" t="str">
        <f>T('CLZ TT'!D139)</f>
        <v>Tal Noga</v>
      </c>
      <c r="C139" s="10">
        <f>IF(LEN(A139) &gt; 0, 'CLZ TT'!E139, "")</f>
        <v>1.5</v>
      </c>
      <c r="D139" s="7" t="str">
        <f>T('CLZ TT'!F139)</f>
        <v>Hours</v>
      </c>
      <c r="E139" s="7" t="str">
        <f>IFERROR(VLOOKUP('CLZ TT'!A139,'CLZ WI'!$A$1:$E$100000,3,FALSE),"")</f>
        <v>Net Translators Implementation Program</v>
      </c>
      <c r="F139" t="str">
        <f>IFERROR(VLOOKUP('CLZ TT'!A139,'CLZ WI'!$A$1:$E$100000,4,FALSE),"")</f>
        <v>CS Project</v>
      </c>
      <c r="G139" t="str">
        <f>IFERROR(VLOOKUP('CLZ TT'!A139,'CLZ WI'!$A$1:$K$100000,5,FALSE),"")</f>
        <v>P-168678</v>
      </c>
      <c r="H139" t="str">
        <f>IFERROR(VLOOKUP(G139,'CLZ WI'!$A$1:$K$100000,6,FALSE),"")</f>
        <v>Fixed Hours</v>
      </c>
      <c r="I139" t="str">
        <f>IFERROR(VLOOKUP(G139,'CLZ WI'!$A$1:$K$100000,7,FALSE),"")</f>
        <v>EMEA</v>
      </c>
      <c r="J139" t="str">
        <f>T('CLZ TT'!I139)</f>
        <v>Customization</v>
      </c>
      <c r="K139" t="str">
        <f>IF(IFERROR(VLOOKUP('CLZ TT'!A139,'CLZ WI'!$A$1:$L$100000,12,FALSE),"")=TRUE, "Billable", IF(IFERROR(VLOOKUP('CLZ TT'!A139,'CLZ WI'!$A$1:$L$100000,12,FALSE),"")=FALSE, "Non-Billable", ""))</f>
        <v>Billable</v>
      </c>
      <c r="L139" s="19">
        <f>IF('CLZ TT'!G139="","",'CLZ TT'!G139)</f>
        <v>41017</v>
      </c>
      <c r="M139">
        <f>IFERROR(VLOOKUP(G139,'CLZ Pr'!$A$1:$X$100000,12,FALSE)*C139,"")</f>
        <v>106.245</v>
      </c>
      <c r="N139" s="4">
        <f>IFERROR(VLOOKUP(G139,'CLZ Pr'!$A$1:$X$100000,24,FALSE), "")</f>
        <v>0</v>
      </c>
      <c r="O139">
        <f>IFERROR(VLOOKUP(G139,'CLZ Pr'!$A$1:$X$100000,21,FALSE), "")</f>
        <v>59.58</v>
      </c>
    </row>
    <row r="140" spans="1:15">
      <c r="A140" t="str">
        <f>T('CLZ TT'!A140)</f>
        <v>T-292050</v>
      </c>
      <c r="B140" s="9" t="str">
        <f>T('CLZ TT'!D140)</f>
        <v>G.I.Teh</v>
      </c>
      <c r="C140" s="10">
        <f>IF(LEN(A140) &gt; 0, 'CLZ TT'!E140, "")</f>
        <v>1</v>
      </c>
      <c r="D140" s="7" t="str">
        <f>T('CLZ TT'!F140)</f>
        <v>Hours</v>
      </c>
      <c r="E140" s="7" t="str">
        <f>IFERROR(VLOOKUP('CLZ TT'!A140,'CLZ WI'!$A$1:$E$100000,3,FALSE),"")</f>
        <v>ELC Online - - 58 h PS</v>
      </c>
      <c r="F140" t="str">
        <f>IFERROR(VLOOKUP('CLZ TT'!A140,'CLZ WI'!$A$1:$E$100000,4,FALSE),"")</f>
        <v>CS Project</v>
      </c>
      <c r="G140" t="str">
        <f>IFERROR(VLOOKUP('CLZ TT'!A140,'CLZ WI'!$A$1:$K$100000,5,FALSE),"")</f>
        <v>P-113869</v>
      </c>
      <c r="H140" t="str">
        <f>IFERROR(VLOOKUP(G140,'CLZ WI'!$A$1:$K$100000,6,FALSE),"")</f>
        <v>Fixed Hours</v>
      </c>
      <c r="I140" t="str">
        <f>IFERROR(VLOOKUP(G140,'CLZ WI'!$A$1:$K$100000,7,FALSE),"")</f>
        <v>USA</v>
      </c>
      <c r="J140" t="str">
        <f>T('CLZ TT'!I140)</f>
        <v/>
      </c>
      <c r="K140" t="str">
        <f>IF(IFERROR(VLOOKUP('CLZ TT'!A140,'CLZ WI'!$A$1:$L$100000,12,FALSE),"")=TRUE, "Billable", IF(IFERROR(VLOOKUP('CLZ TT'!A140,'CLZ WI'!$A$1:$L$100000,12,FALSE),"")=FALSE, "Non-Billable", ""))</f>
        <v>Billable</v>
      </c>
      <c r="L140" s="19">
        <f>IF('CLZ TT'!G140="","",'CLZ TT'!G140)</f>
        <v>41017</v>
      </c>
      <c r="M140" t="str">
        <f>IFERROR(VLOOKUP(G140,'CLZ Pr'!$A$1:$X$100000,12,FALSE)*C140,"")</f>
        <v/>
      </c>
      <c r="N140" s="4" t="str">
        <f>IFERROR(VLOOKUP(G140,'CLZ Pr'!$A$1:$X$100000,24,FALSE), "")</f>
        <v/>
      </c>
      <c r="O140" t="str">
        <f>IFERROR(VLOOKUP(G140,'CLZ Pr'!$A$1:$X$100000,21,FALSE), "")</f>
        <v/>
      </c>
    </row>
    <row r="141" spans="1:15">
      <c r="A141" t="str">
        <f>T('CLZ TT'!A141)</f>
        <v>P-171083</v>
      </c>
      <c r="B141" s="9" t="str">
        <f>T('CLZ TT'!D141)</f>
        <v>G.I.Teh</v>
      </c>
      <c r="C141" s="10">
        <f>IF(LEN(A141) &gt; 0, 'CLZ TT'!E141, "")</f>
        <v>0.5</v>
      </c>
      <c r="D141" s="7" t="str">
        <f>T('CLZ TT'!F141)</f>
        <v>Hours</v>
      </c>
      <c r="E141" s="7" t="str">
        <f>IFERROR(VLOOKUP('CLZ TT'!A141,'CLZ WI'!$A$1:$E$100000,3,FALSE),"")</f>
        <v>Sony PlayStation PDIT:Large Package</v>
      </c>
      <c r="F141" t="str">
        <f>IFERROR(VLOOKUP('CLZ TT'!A141,'CLZ WI'!$A$1:$E$100000,4,FALSE),"")</f>
        <v>CS Quick Start</v>
      </c>
      <c r="G141" t="str">
        <f>IFERROR(VLOOKUP('CLZ TT'!A141,'CLZ WI'!$A$1:$K$100000,5,FALSE),"")</f>
        <v>P-171083</v>
      </c>
      <c r="H141" t="str">
        <f>IFERROR(VLOOKUP(G141,'CLZ WI'!$A$1:$K$100000,6,FALSE),"")</f>
        <v>Package Large</v>
      </c>
      <c r="I141" t="str">
        <f>IFERROR(VLOOKUP(G141,'CLZ WI'!$A$1:$K$100000,7,FALSE),"")</f>
        <v>USA</v>
      </c>
      <c r="J141" t="str">
        <f>T('CLZ TT'!I141)</f>
        <v/>
      </c>
      <c r="K141" t="str">
        <f>IF(IFERROR(VLOOKUP('CLZ TT'!A141,'CLZ WI'!$A$1:$L$100000,12,FALSE),"")=TRUE, "Billable", IF(IFERROR(VLOOKUP('CLZ TT'!A141,'CLZ WI'!$A$1:$L$100000,12,FALSE),"")=FALSE, "Non-Billable", ""))</f>
        <v>Billable</v>
      </c>
      <c r="L141" s="19">
        <f>IF('CLZ TT'!G141="","",'CLZ TT'!G141)</f>
        <v>41017</v>
      </c>
      <c r="M141">
        <f>IFERROR(VLOOKUP(G141,'CLZ Pr'!$A$1:$X$100000,12,FALSE)*C141,"")</f>
        <v>72.915000000000006</v>
      </c>
      <c r="N141" s="4">
        <f>IFERROR(VLOOKUP(G141,'CLZ Pr'!$A$1:$X$100000,24,FALSE), "")</f>
        <v>0</v>
      </c>
      <c r="O141">
        <f>IFERROR(VLOOKUP(G141,'CLZ Pr'!$A$1:$X$100000,21,FALSE), "")</f>
        <v>5</v>
      </c>
    </row>
    <row r="142" spans="1:15">
      <c r="A142" t="str">
        <f>T('CLZ TT'!A142)</f>
        <v>P-180213</v>
      </c>
      <c r="B142" s="9" t="str">
        <f>T('CLZ TT'!D142)</f>
        <v>Alex Gorman</v>
      </c>
      <c r="C142" s="10">
        <f>IF(LEN(A142) &gt; 0, 'CLZ TT'!E142, "")</f>
        <v>1</v>
      </c>
      <c r="D142" s="7" t="str">
        <f>T('CLZ TT'!F142)</f>
        <v>Hours</v>
      </c>
      <c r="E142" s="7" t="str">
        <f>IFERROR(VLOOKUP('CLZ TT'!A142,'CLZ WI'!$A$1:$E$100000,3,FALSE),"")</f>
        <v>Brainshark 1 h PS</v>
      </c>
      <c r="F142" t="str">
        <f>IFERROR(VLOOKUP('CLZ TT'!A142,'CLZ WI'!$A$1:$E$100000,4,FALSE),"")</f>
        <v>CS Project</v>
      </c>
      <c r="G142" t="str">
        <f>IFERROR(VLOOKUP('CLZ TT'!A142,'CLZ WI'!$A$1:$K$100000,5,FALSE),"")</f>
        <v>P-180213</v>
      </c>
      <c r="H142" t="str">
        <f>IFERROR(VLOOKUP(G142,'CLZ WI'!$A$1:$K$100000,6,FALSE),"")</f>
        <v>Fixed Hours</v>
      </c>
      <c r="I142" t="str">
        <f>IFERROR(VLOOKUP(G142,'CLZ WI'!$A$1:$K$100000,7,FALSE),"")</f>
        <v>USA</v>
      </c>
      <c r="J142" t="str">
        <f>T('CLZ TT'!I142)</f>
        <v/>
      </c>
      <c r="K142" t="str">
        <f>IF(IFERROR(VLOOKUP('CLZ TT'!A142,'CLZ WI'!$A$1:$L$100000,12,FALSE),"")=TRUE, "Billable", IF(IFERROR(VLOOKUP('CLZ TT'!A142,'CLZ WI'!$A$1:$L$100000,12,FALSE),"")=FALSE, "Non-Billable", ""))</f>
        <v>Non-Billable</v>
      </c>
      <c r="L142" s="19">
        <f>IF('CLZ TT'!G142="","",'CLZ TT'!G142)</f>
        <v>41017</v>
      </c>
      <c r="M142">
        <f>IFERROR(VLOOKUP(G142,'CLZ Pr'!$A$1:$X$100000,12,FALSE)*C142,"")</f>
        <v>0</v>
      </c>
      <c r="N142" s="4">
        <f>IFERROR(VLOOKUP(G142,'CLZ Pr'!$A$1:$X$100000,24,FALSE), "")</f>
        <v>0</v>
      </c>
      <c r="O142">
        <f>IFERROR(VLOOKUP(G142,'CLZ Pr'!$A$1:$X$100000,21,FALSE), "")</f>
        <v>0</v>
      </c>
    </row>
    <row r="143" spans="1:15">
      <c r="A143" t="str">
        <f>T('CLZ TT'!A143)</f>
        <v>T-399403</v>
      </c>
      <c r="B143" s="9" t="str">
        <f>T('CLZ TT'!D143)</f>
        <v>G.I.Teh</v>
      </c>
      <c r="C143" s="10">
        <f>IF(LEN(A143) &gt; 0, 'CLZ TT'!E143, "")</f>
        <v>1</v>
      </c>
      <c r="D143" s="7" t="str">
        <f>T('CLZ TT'!F143)</f>
        <v>Hours</v>
      </c>
      <c r="E143" s="7" t="str">
        <f>IFERROR(VLOOKUP('CLZ TT'!A143,'CLZ WI'!$A$1:$E$100000,3,FALSE),"")</f>
        <v>Tessera Global Services, Inc. Tier1</v>
      </c>
      <c r="F143" t="str">
        <f>IFERROR(VLOOKUP('CLZ TT'!A143,'CLZ WI'!$A$1:$E$100000,4,FALSE),"")</f>
        <v>CS Quick Start</v>
      </c>
      <c r="G143" t="str">
        <f>IFERROR(VLOOKUP('CLZ TT'!A143,'CLZ WI'!$A$1:$K$100000,5,FALSE),"")</f>
        <v>P-165488</v>
      </c>
      <c r="H143" t="str">
        <f>IFERROR(VLOOKUP(G143,'CLZ WI'!$A$1:$K$100000,6,FALSE),"")</f>
        <v>Package Large</v>
      </c>
      <c r="I143" t="str">
        <f>IFERROR(VLOOKUP(G143,'CLZ WI'!$A$1:$K$100000,7,FALSE),"")</f>
        <v>USA</v>
      </c>
      <c r="J143" t="str">
        <f>T('CLZ TT'!I143)</f>
        <v/>
      </c>
      <c r="K143" t="str">
        <f>IF(IFERROR(VLOOKUP('CLZ TT'!A143,'CLZ WI'!$A$1:$L$100000,12,FALSE),"")=TRUE, "Billable", IF(IFERROR(VLOOKUP('CLZ TT'!A143,'CLZ WI'!$A$1:$L$100000,12,FALSE),"")=FALSE, "Non-Billable", ""))</f>
        <v>Billable</v>
      </c>
      <c r="L143" s="19">
        <f>IF('CLZ TT'!G143="","",'CLZ TT'!G143)</f>
        <v>41017</v>
      </c>
      <c r="M143">
        <f>IFERROR(VLOOKUP(G143,'CLZ Pr'!$A$1:$X$100000,12,FALSE)*C143,"")</f>
        <v>145.83000000000001</v>
      </c>
      <c r="N143" s="4">
        <f>IFERROR(VLOOKUP(G143,'CLZ Pr'!$A$1:$X$100000,24,FALSE), "")</f>
        <v>0</v>
      </c>
      <c r="O143">
        <f>IFERROR(VLOOKUP(G143,'CLZ Pr'!$A$1:$X$100000,21,FALSE), "")</f>
        <v>4</v>
      </c>
    </row>
    <row r="144" spans="1:15">
      <c r="A144" t="str">
        <f>T('CLZ TT'!A144)</f>
        <v>P-180236</v>
      </c>
      <c r="B144" s="9" t="str">
        <f>T('CLZ TT'!D144)</f>
        <v>Patrick Smith</v>
      </c>
      <c r="C144" s="10">
        <f>IF(LEN(A144) &gt; 0, 'CLZ TT'!E144, "")</f>
        <v>1</v>
      </c>
      <c r="D144" s="7" t="str">
        <f>T('CLZ TT'!F144)</f>
        <v>Hours</v>
      </c>
      <c r="E144" s="7" t="str">
        <f>IFERROR(VLOOKUP('CLZ TT'!A144,'CLZ WI'!$A$1:$E$100000,3,FALSE),"")</f>
        <v>Medium QuickStart Professional Services -- Trinet</v>
      </c>
      <c r="F144" t="str">
        <f>IFERROR(VLOOKUP('CLZ TT'!A144,'CLZ WI'!$A$1:$E$100000,4,FALSE),"")</f>
        <v>CS Quick Start</v>
      </c>
      <c r="G144" t="str">
        <f>IFERROR(VLOOKUP('CLZ TT'!A144,'CLZ WI'!$A$1:$K$100000,5,FALSE),"")</f>
        <v>P-180236</v>
      </c>
      <c r="H144" t="str">
        <f>IFERROR(VLOOKUP(G144,'CLZ WI'!$A$1:$K$100000,6,FALSE),"")</f>
        <v>Fixed Hours</v>
      </c>
      <c r="I144" t="str">
        <f>IFERROR(VLOOKUP(G144,'CLZ WI'!$A$1:$K$100000,7,FALSE),"")</f>
        <v>USA</v>
      </c>
      <c r="J144" t="str">
        <f>T('CLZ TT'!I144)</f>
        <v/>
      </c>
      <c r="K144" t="str">
        <f>IF(IFERROR(VLOOKUP('CLZ TT'!A144,'CLZ WI'!$A$1:$L$100000,12,FALSE),"")=TRUE, "Billable", IF(IFERROR(VLOOKUP('CLZ TT'!A144,'CLZ WI'!$A$1:$L$100000,12,FALSE),"")=FALSE, "Non-Billable", ""))</f>
        <v>Non-Billable</v>
      </c>
      <c r="L144" s="19">
        <f>IF('CLZ TT'!G144="","",'CLZ TT'!G144)</f>
        <v>41017</v>
      </c>
      <c r="M144">
        <f>IFERROR(VLOOKUP(G144,'CLZ Pr'!$A$1:$X$100000,12,FALSE)*C144,"")</f>
        <v>0</v>
      </c>
      <c r="N144" s="4">
        <f>IFERROR(VLOOKUP(G144,'CLZ Pr'!$A$1:$X$100000,24,FALSE), "")</f>
        <v>0</v>
      </c>
      <c r="O144">
        <f>IFERROR(VLOOKUP(G144,'CLZ Pr'!$A$1:$X$100000,21,FALSE), "")</f>
        <v>3</v>
      </c>
    </row>
    <row r="145" spans="1:15">
      <c r="A145" t="str">
        <f>T('CLZ TT'!A145)</f>
        <v>P-182865</v>
      </c>
      <c r="B145" s="9" t="str">
        <f>T('CLZ TT'!D145)</f>
        <v>Patrick Smith</v>
      </c>
      <c r="C145" s="10">
        <f>IF(LEN(A145) &gt; 0, 'CLZ TT'!E145, "")</f>
        <v>1</v>
      </c>
      <c r="D145" s="7" t="str">
        <f>T('CLZ TT'!F145)</f>
        <v>Hours</v>
      </c>
      <c r="E145" s="7" t="str">
        <f>IFERROR(VLOOKUP('CLZ TT'!A145,'CLZ WI'!$A$1:$E$100000,3,FALSE),"")</f>
        <v>Musician Institute 6 h PS</v>
      </c>
      <c r="F145" t="str">
        <f>IFERROR(VLOOKUP('CLZ TT'!A145,'CLZ WI'!$A$1:$E$100000,4,FALSE),"")</f>
        <v>CS Project</v>
      </c>
      <c r="G145" t="str">
        <f>IFERROR(VLOOKUP('CLZ TT'!A145,'CLZ WI'!$A$1:$K$100000,5,FALSE),"")</f>
        <v>P-182865</v>
      </c>
      <c r="H145" t="str">
        <f>IFERROR(VLOOKUP(G145,'CLZ WI'!$A$1:$K$100000,6,FALSE),"")</f>
        <v>Fixed Hours</v>
      </c>
      <c r="I145" t="str">
        <f>IFERROR(VLOOKUP(G145,'CLZ WI'!$A$1:$K$100000,7,FALSE),"")</f>
        <v>USA</v>
      </c>
      <c r="J145" t="str">
        <f>T('CLZ TT'!I145)</f>
        <v/>
      </c>
      <c r="K145" t="str">
        <f>IF(IFERROR(VLOOKUP('CLZ TT'!A145,'CLZ WI'!$A$1:$L$100000,12,FALSE),"")=TRUE, "Billable", IF(IFERROR(VLOOKUP('CLZ TT'!A145,'CLZ WI'!$A$1:$L$100000,12,FALSE),"")=FALSE, "Non-Billable", ""))</f>
        <v>Non-Billable</v>
      </c>
      <c r="L145" s="19">
        <f>IF('CLZ TT'!G145="","",'CLZ TT'!G145)</f>
        <v>41017</v>
      </c>
      <c r="M145">
        <f>IFERROR(VLOOKUP(G145,'CLZ Pr'!$A$1:$X$100000,12,FALSE)*C145,"")</f>
        <v>0</v>
      </c>
      <c r="N145" s="4">
        <f>IFERROR(VLOOKUP(G145,'CLZ Pr'!$A$1:$X$100000,24,FALSE), "")</f>
        <v>0</v>
      </c>
      <c r="O145">
        <f>IFERROR(VLOOKUP(G145,'CLZ Pr'!$A$1:$X$100000,21,FALSE), "")</f>
        <v>3.5</v>
      </c>
    </row>
    <row r="146" spans="1:15">
      <c r="A146" t="str">
        <f>T('CLZ TT'!A146)</f>
        <v>P-179122</v>
      </c>
      <c r="B146" s="9" t="str">
        <f>T('CLZ TT'!D146)</f>
        <v>Roni Feldsher</v>
      </c>
      <c r="C146" s="10">
        <f>IF(LEN(A146) &gt; 0, 'CLZ TT'!E146, "")</f>
        <v>8</v>
      </c>
      <c r="D146" s="7" t="str">
        <f>T('CLZ TT'!F146)</f>
        <v>Hours</v>
      </c>
      <c r="E146" s="7" t="str">
        <f>IFERROR(VLOOKUP('CLZ TT'!A146,'CLZ WI'!$A$1:$E$100000,3,FALSE),"")</f>
        <v>Lattice Engines 1 day on site workshop</v>
      </c>
      <c r="F146" t="str">
        <f>IFERROR(VLOOKUP('CLZ TT'!A146,'CLZ WI'!$A$1:$E$100000,4,FALSE),"")</f>
        <v>CS Project</v>
      </c>
      <c r="G146" t="str">
        <f>IFERROR(VLOOKUP('CLZ TT'!A146,'CLZ WI'!$A$1:$K$100000,5,FALSE),"")</f>
        <v>P-179122</v>
      </c>
      <c r="H146" t="str">
        <f>IFERROR(VLOOKUP(G146,'CLZ WI'!$A$1:$K$100000,6,FALSE),"")</f>
        <v>Fixed Hours</v>
      </c>
      <c r="I146" t="str">
        <f>IFERROR(VLOOKUP(G146,'CLZ WI'!$A$1:$K$100000,7,FALSE),"")</f>
        <v>USA</v>
      </c>
      <c r="J146" t="str">
        <f>T('CLZ TT'!I146)</f>
        <v/>
      </c>
      <c r="K146" t="str">
        <f>IF(IFERROR(VLOOKUP('CLZ TT'!A146,'CLZ WI'!$A$1:$L$100000,12,FALSE),"")=TRUE, "Billable", IF(IFERROR(VLOOKUP('CLZ TT'!A146,'CLZ WI'!$A$1:$L$100000,12,FALSE),"")=FALSE, "Non-Billable", ""))</f>
        <v>Billable</v>
      </c>
      <c r="L146" s="19">
        <f>IF('CLZ TT'!G146="","",'CLZ TT'!G146)</f>
        <v>41017</v>
      </c>
      <c r="M146">
        <f>IFERROR(VLOOKUP(G146,'CLZ Pr'!$A$1:$X$100000,12,FALSE)*C146,"")</f>
        <v>1000</v>
      </c>
      <c r="N146" s="4">
        <f>IFERROR(VLOOKUP(G146,'CLZ Pr'!$A$1:$X$100000,24,FALSE), "")</f>
        <v>0</v>
      </c>
      <c r="O146">
        <f>IFERROR(VLOOKUP(G146,'CLZ Pr'!$A$1:$X$100000,21,FALSE), "")</f>
        <v>0</v>
      </c>
    </row>
    <row r="147" spans="1:15">
      <c r="A147" t="str">
        <f>T('CLZ TT'!A147)</f>
        <v>T-399400</v>
      </c>
      <c r="B147" s="9" t="str">
        <f>T('CLZ TT'!D147)</f>
        <v>G.I.Teh</v>
      </c>
      <c r="C147" s="10">
        <f>IF(LEN(A147) &gt; 0, 'CLZ TT'!E147, "")</f>
        <v>1</v>
      </c>
      <c r="D147" s="7" t="str">
        <f>T('CLZ TT'!F147)</f>
        <v>Hours</v>
      </c>
      <c r="E147" s="7" t="str">
        <f>IFERROR(VLOOKUP('CLZ TT'!A147,'CLZ WI'!$A$1:$E$100000,3,FALSE),"")</f>
        <v>Tessera Global Services, Inc. Tier1</v>
      </c>
      <c r="F147" t="str">
        <f>IFERROR(VLOOKUP('CLZ TT'!A147,'CLZ WI'!$A$1:$E$100000,4,FALSE),"")</f>
        <v>CS Quick Start</v>
      </c>
      <c r="G147" t="str">
        <f>IFERROR(VLOOKUP('CLZ TT'!A147,'CLZ WI'!$A$1:$K$100000,5,FALSE),"")</f>
        <v>P-165488</v>
      </c>
      <c r="H147" t="str">
        <f>IFERROR(VLOOKUP(G147,'CLZ WI'!$A$1:$K$100000,6,FALSE),"")</f>
        <v>Package Large</v>
      </c>
      <c r="I147" t="str">
        <f>IFERROR(VLOOKUP(G147,'CLZ WI'!$A$1:$K$100000,7,FALSE),"")</f>
        <v>USA</v>
      </c>
      <c r="J147" t="str">
        <f>T('CLZ TT'!I147)</f>
        <v/>
      </c>
      <c r="K147" t="str">
        <f>IF(IFERROR(VLOOKUP('CLZ TT'!A147,'CLZ WI'!$A$1:$L$100000,12,FALSE),"")=TRUE, "Billable", IF(IFERROR(VLOOKUP('CLZ TT'!A147,'CLZ WI'!$A$1:$L$100000,12,FALSE),"")=FALSE, "Non-Billable", ""))</f>
        <v>Billable</v>
      </c>
      <c r="L147" s="19">
        <f>IF('CLZ TT'!G147="","",'CLZ TT'!G147)</f>
        <v>41017</v>
      </c>
      <c r="M147">
        <f>IFERROR(VLOOKUP(G147,'CLZ Pr'!$A$1:$X$100000,12,FALSE)*C147,"")</f>
        <v>145.83000000000001</v>
      </c>
      <c r="N147" s="4">
        <f>IFERROR(VLOOKUP(G147,'CLZ Pr'!$A$1:$X$100000,24,FALSE), "")</f>
        <v>0</v>
      </c>
      <c r="O147">
        <f>IFERROR(VLOOKUP(G147,'CLZ Pr'!$A$1:$X$100000,21,FALSE), "")</f>
        <v>4</v>
      </c>
    </row>
    <row r="148" spans="1:15">
      <c r="A148" t="str">
        <f>T('CLZ TT'!A148)</f>
        <v>T-435762</v>
      </c>
      <c r="B148" s="9" t="str">
        <f>T('CLZ TT'!D148)</f>
        <v>Tal Noga</v>
      </c>
      <c r="C148" s="10">
        <f>IF(LEN(A148) &gt; 0, 'CLZ TT'!E148, "")</f>
        <v>1.33</v>
      </c>
      <c r="D148" s="7" t="str">
        <f>T('CLZ TT'!F148)</f>
        <v>Hours</v>
      </c>
      <c r="E148" s="7" t="str">
        <f>IFERROR(VLOOKUP('CLZ TT'!A148,'CLZ WI'!$A$1:$E$100000,3,FALSE),"")</f>
        <v>Sondrel/Tier2/10h</v>
      </c>
      <c r="F148" t="str">
        <f>IFERROR(VLOOKUP('CLZ TT'!A148,'CLZ WI'!$A$1:$E$100000,4,FALSE),"")</f>
        <v>CS Quick Start</v>
      </c>
      <c r="G148" t="str">
        <f>IFERROR(VLOOKUP('CLZ TT'!A148,'CLZ WI'!$A$1:$K$100000,5,FALSE),"")</f>
        <v>P-145889</v>
      </c>
      <c r="H148" t="str">
        <f>IFERROR(VLOOKUP(G148,'CLZ WI'!$A$1:$K$100000,6,FALSE),"")</f>
        <v>Package Medium</v>
      </c>
      <c r="I148" t="str">
        <f>IFERROR(VLOOKUP(G148,'CLZ WI'!$A$1:$K$100000,7,FALSE),"")</f>
        <v>EMEA</v>
      </c>
      <c r="J148" t="str">
        <f>T('CLZ TT'!I148)</f>
        <v>Customization</v>
      </c>
      <c r="K148" t="str">
        <f>IF(IFERROR(VLOOKUP('CLZ TT'!A148,'CLZ WI'!$A$1:$L$100000,12,FALSE),"")=TRUE, "Billable", IF(IFERROR(VLOOKUP('CLZ TT'!A148,'CLZ WI'!$A$1:$L$100000,12,FALSE),"")=FALSE, "Non-Billable", ""))</f>
        <v>Billable</v>
      </c>
      <c r="L148" s="19">
        <f>IF('CLZ TT'!G148="","",'CLZ TT'!G148)</f>
        <v>41018</v>
      </c>
      <c r="M148" t="str">
        <f>IFERROR(VLOOKUP(G148,'CLZ Pr'!$A$1:$X$100000,12,FALSE)*C148,"")</f>
        <v/>
      </c>
      <c r="N148" s="4" t="str">
        <f>IFERROR(VLOOKUP(G148,'CLZ Pr'!$A$1:$X$100000,24,FALSE), "")</f>
        <v/>
      </c>
      <c r="O148" t="str">
        <f>IFERROR(VLOOKUP(G148,'CLZ Pr'!$A$1:$X$100000,21,FALSE), "")</f>
        <v/>
      </c>
    </row>
    <row r="149" spans="1:15">
      <c r="A149" t="str">
        <f>T('CLZ TT'!A149)</f>
        <v>T-406014</v>
      </c>
      <c r="B149" s="9" t="str">
        <f>T('CLZ TT'!D149)</f>
        <v>Tal Noga</v>
      </c>
      <c r="C149" s="10">
        <f>IF(LEN(A149) &gt; 0, 'CLZ TT'!E149, "")</f>
        <v>1.64</v>
      </c>
      <c r="D149" s="7" t="str">
        <f>T('CLZ TT'!F149)</f>
        <v>Hours</v>
      </c>
      <c r="E149" s="7" t="str">
        <f>IFERROR(VLOOKUP('CLZ TT'!A149,'CLZ WI'!$A$1:$E$100000,3,FALSE),"")</f>
        <v>Net Translators Implementation Program</v>
      </c>
      <c r="F149" t="str">
        <f>IFERROR(VLOOKUP('CLZ TT'!A149,'CLZ WI'!$A$1:$E$100000,4,FALSE),"")</f>
        <v>CS Project</v>
      </c>
      <c r="G149" t="str">
        <f>IFERROR(VLOOKUP('CLZ TT'!A149,'CLZ WI'!$A$1:$K$100000,5,FALSE),"")</f>
        <v>P-168678</v>
      </c>
      <c r="H149" t="str">
        <f>IFERROR(VLOOKUP(G149,'CLZ WI'!$A$1:$K$100000,6,FALSE),"")</f>
        <v>Fixed Hours</v>
      </c>
      <c r="I149" t="str">
        <f>IFERROR(VLOOKUP(G149,'CLZ WI'!$A$1:$K$100000,7,FALSE),"")</f>
        <v>EMEA</v>
      </c>
      <c r="J149" t="str">
        <f>T('CLZ TT'!I149)</f>
        <v/>
      </c>
      <c r="K149" t="str">
        <f>IF(IFERROR(VLOOKUP('CLZ TT'!A149,'CLZ WI'!$A$1:$L$100000,12,FALSE),"")=TRUE, "Billable", IF(IFERROR(VLOOKUP('CLZ TT'!A149,'CLZ WI'!$A$1:$L$100000,12,FALSE),"")=FALSE, "Non-Billable", ""))</f>
        <v>Billable</v>
      </c>
      <c r="L149" s="19">
        <f>IF('CLZ TT'!G149="","",'CLZ TT'!G149)</f>
        <v>41018</v>
      </c>
      <c r="M149">
        <f>IFERROR(VLOOKUP(G149,'CLZ Pr'!$A$1:$X$100000,12,FALSE)*C149,"")</f>
        <v>116.16119999999999</v>
      </c>
      <c r="N149" s="4">
        <f>IFERROR(VLOOKUP(G149,'CLZ Pr'!$A$1:$X$100000,24,FALSE), "")</f>
        <v>0</v>
      </c>
      <c r="O149">
        <f>IFERROR(VLOOKUP(G149,'CLZ Pr'!$A$1:$X$100000,21,FALSE), "")</f>
        <v>59.58</v>
      </c>
    </row>
    <row r="150" spans="1:15">
      <c r="A150" t="str">
        <f>T('CLZ TT'!A150)</f>
        <v>T-294653</v>
      </c>
      <c r="B150" s="9" t="str">
        <f>T('CLZ TT'!D150)</f>
        <v>Tal Noga</v>
      </c>
      <c r="C150" s="10">
        <f>IF(LEN(A150) &gt; 0, 'CLZ TT'!E150, "")</f>
        <v>1</v>
      </c>
      <c r="D150" s="7" t="str">
        <f>T('CLZ TT'!F150)</f>
        <v>Hours</v>
      </c>
      <c r="E150" s="7" t="str">
        <f>IFERROR(VLOOKUP('CLZ TT'!A150,'CLZ WI'!$A$1:$E$100000,3,FALSE),"")</f>
        <v>Qoveo - 8h 1000$</v>
      </c>
      <c r="F150" t="str">
        <f>IFERROR(VLOOKUP('CLZ TT'!A150,'CLZ WI'!$A$1:$E$100000,4,FALSE),"")</f>
        <v>CS Project</v>
      </c>
      <c r="G150" t="str">
        <f>IFERROR(VLOOKUP('CLZ TT'!A150,'CLZ WI'!$A$1:$K$100000,5,FALSE),"")</f>
        <v>P-114863</v>
      </c>
      <c r="H150" t="str">
        <f>IFERROR(VLOOKUP(G150,'CLZ WI'!$A$1:$K$100000,6,FALSE),"")</f>
        <v>Fixed Hours</v>
      </c>
      <c r="I150" t="str">
        <f>IFERROR(VLOOKUP(G150,'CLZ WI'!$A$1:$K$100000,7,FALSE),"")</f>
        <v>EMEA</v>
      </c>
      <c r="J150" t="str">
        <f>T('CLZ TT'!I150)</f>
        <v>Customization</v>
      </c>
      <c r="K150" t="str">
        <f>IF(IFERROR(VLOOKUP('CLZ TT'!A150,'CLZ WI'!$A$1:$L$100000,12,FALSE),"")=TRUE, "Billable", IF(IFERROR(VLOOKUP('CLZ TT'!A150,'CLZ WI'!$A$1:$L$100000,12,FALSE),"")=FALSE, "Non-Billable", ""))</f>
        <v>Billable</v>
      </c>
      <c r="L150" s="19">
        <f>IF('CLZ TT'!G150="","",'CLZ TT'!G150)</f>
        <v>41018</v>
      </c>
      <c r="M150" t="str">
        <f>IFERROR(VLOOKUP(G150,'CLZ Pr'!$A$1:$X$100000,12,FALSE)*C150,"")</f>
        <v/>
      </c>
      <c r="N150" s="4" t="str">
        <f>IFERROR(VLOOKUP(G150,'CLZ Pr'!$A$1:$X$100000,24,FALSE), "")</f>
        <v/>
      </c>
      <c r="O150" t="str">
        <f>IFERROR(VLOOKUP(G150,'CLZ Pr'!$A$1:$X$100000,21,FALSE), "")</f>
        <v/>
      </c>
    </row>
    <row r="151" spans="1:15">
      <c r="A151" t="str">
        <f>T('CLZ TT'!A151)</f>
        <v>P-171083</v>
      </c>
      <c r="B151" s="9" t="str">
        <f>T('CLZ TT'!D151)</f>
        <v>G.I.Teh</v>
      </c>
      <c r="C151" s="10">
        <f>IF(LEN(A151) &gt; 0, 'CLZ TT'!E151, "")</f>
        <v>0.5</v>
      </c>
      <c r="D151" s="7" t="str">
        <f>T('CLZ TT'!F151)</f>
        <v>Hours</v>
      </c>
      <c r="E151" s="7" t="str">
        <f>IFERROR(VLOOKUP('CLZ TT'!A151,'CLZ WI'!$A$1:$E$100000,3,FALSE),"")</f>
        <v>Sony PlayStation PDIT:Large Package</v>
      </c>
      <c r="F151" t="str">
        <f>IFERROR(VLOOKUP('CLZ TT'!A151,'CLZ WI'!$A$1:$E$100000,4,FALSE),"")</f>
        <v>CS Quick Start</v>
      </c>
      <c r="G151" t="str">
        <f>IFERROR(VLOOKUP('CLZ TT'!A151,'CLZ WI'!$A$1:$K$100000,5,FALSE),"")</f>
        <v>P-171083</v>
      </c>
      <c r="H151" t="str">
        <f>IFERROR(VLOOKUP(G151,'CLZ WI'!$A$1:$K$100000,6,FALSE),"")</f>
        <v>Package Large</v>
      </c>
      <c r="I151" t="str">
        <f>IFERROR(VLOOKUP(G151,'CLZ WI'!$A$1:$K$100000,7,FALSE),"")</f>
        <v>USA</v>
      </c>
      <c r="J151" t="str">
        <f>T('CLZ TT'!I151)</f>
        <v/>
      </c>
      <c r="K151" t="str">
        <f>IF(IFERROR(VLOOKUP('CLZ TT'!A151,'CLZ WI'!$A$1:$L$100000,12,FALSE),"")=TRUE, "Billable", IF(IFERROR(VLOOKUP('CLZ TT'!A151,'CLZ WI'!$A$1:$L$100000,12,FALSE),"")=FALSE, "Non-Billable", ""))</f>
        <v>Billable</v>
      </c>
      <c r="L151" s="19">
        <f>IF('CLZ TT'!G151="","",'CLZ TT'!G151)</f>
        <v>41018</v>
      </c>
      <c r="M151">
        <f>IFERROR(VLOOKUP(G151,'CLZ Pr'!$A$1:$X$100000,12,FALSE)*C151,"")</f>
        <v>72.915000000000006</v>
      </c>
      <c r="N151" s="4">
        <f>IFERROR(VLOOKUP(G151,'CLZ Pr'!$A$1:$X$100000,24,FALSE), "")</f>
        <v>0</v>
      </c>
      <c r="O151">
        <f>IFERROR(VLOOKUP(G151,'CLZ Pr'!$A$1:$X$100000,21,FALSE), "")</f>
        <v>5</v>
      </c>
    </row>
    <row r="152" spans="1:15">
      <c r="A152" t="str">
        <f>T('CLZ TT'!A152)</f>
        <v>T-292050</v>
      </c>
      <c r="B152" s="9" t="str">
        <f>T('CLZ TT'!D152)</f>
        <v>G.I.Teh</v>
      </c>
      <c r="C152" s="10">
        <f>IF(LEN(A152) &gt; 0, 'CLZ TT'!E152, "")</f>
        <v>2</v>
      </c>
      <c r="D152" s="7" t="str">
        <f>T('CLZ TT'!F152)</f>
        <v>Hours</v>
      </c>
      <c r="E152" s="7" t="str">
        <f>IFERROR(VLOOKUP('CLZ TT'!A152,'CLZ WI'!$A$1:$E$100000,3,FALSE),"")</f>
        <v>ELC Online - - 58 h PS</v>
      </c>
      <c r="F152" t="str">
        <f>IFERROR(VLOOKUP('CLZ TT'!A152,'CLZ WI'!$A$1:$E$100000,4,FALSE),"")</f>
        <v>CS Project</v>
      </c>
      <c r="G152" t="str">
        <f>IFERROR(VLOOKUP('CLZ TT'!A152,'CLZ WI'!$A$1:$K$100000,5,FALSE),"")</f>
        <v>P-113869</v>
      </c>
      <c r="H152" t="str">
        <f>IFERROR(VLOOKUP(G152,'CLZ WI'!$A$1:$K$100000,6,FALSE),"")</f>
        <v>Fixed Hours</v>
      </c>
      <c r="I152" t="str">
        <f>IFERROR(VLOOKUP(G152,'CLZ WI'!$A$1:$K$100000,7,FALSE),"")</f>
        <v>USA</v>
      </c>
      <c r="J152" t="str">
        <f>T('CLZ TT'!I152)</f>
        <v/>
      </c>
      <c r="K152" t="str">
        <f>IF(IFERROR(VLOOKUP('CLZ TT'!A152,'CLZ WI'!$A$1:$L$100000,12,FALSE),"")=TRUE, "Billable", IF(IFERROR(VLOOKUP('CLZ TT'!A152,'CLZ WI'!$A$1:$L$100000,12,FALSE),"")=FALSE, "Non-Billable", ""))</f>
        <v>Billable</v>
      </c>
      <c r="L152" s="19">
        <f>IF('CLZ TT'!G152="","",'CLZ TT'!G152)</f>
        <v>41018</v>
      </c>
      <c r="M152" t="str">
        <f>IFERROR(VLOOKUP(G152,'CLZ Pr'!$A$1:$X$100000,12,FALSE)*C152,"")</f>
        <v/>
      </c>
      <c r="N152" s="4" t="str">
        <f>IFERROR(VLOOKUP(G152,'CLZ Pr'!$A$1:$X$100000,24,FALSE), "")</f>
        <v/>
      </c>
      <c r="O152" t="str">
        <f>IFERROR(VLOOKUP(G152,'CLZ Pr'!$A$1:$X$100000,21,FALSE), "")</f>
        <v/>
      </c>
    </row>
    <row r="153" spans="1:15">
      <c r="A153" t="str">
        <f>T('CLZ TT'!A153)</f>
        <v>M-224427</v>
      </c>
      <c r="B153" s="9" t="str">
        <f>T('CLZ TT'!D153)</f>
        <v>Alex Gorman</v>
      </c>
      <c r="C153" s="10">
        <f>IF(LEN(A153) &gt; 0, 'CLZ TT'!E153, "")</f>
        <v>1</v>
      </c>
      <c r="D153" s="7" t="str">
        <f>T('CLZ TT'!F153)</f>
        <v>Hours</v>
      </c>
      <c r="E153" s="7" t="str">
        <f>IFERROR(VLOOKUP('CLZ TT'!A153,'CLZ WI'!$A$1:$E$100000,3,FALSE),"")</f>
        <v>511IT-Tactical:Small Package</v>
      </c>
      <c r="F153" t="str">
        <f>IFERROR(VLOOKUP('CLZ TT'!A153,'CLZ WI'!$A$1:$E$100000,4,FALSE),"")</f>
        <v>CS Quick Start</v>
      </c>
      <c r="G153" t="str">
        <f>IFERROR(VLOOKUP('CLZ TT'!A153,'CLZ WI'!$A$1:$K$100000,5,FALSE),"")</f>
        <v>P-179143</v>
      </c>
      <c r="H153" t="str">
        <f>IFERROR(VLOOKUP(G153,'CLZ WI'!$A$1:$K$100000,6,FALSE),"")</f>
        <v>Package Small</v>
      </c>
      <c r="I153" t="str">
        <f>IFERROR(VLOOKUP(G153,'CLZ WI'!$A$1:$K$100000,7,FALSE),"")</f>
        <v>USA</v>
      </c>
      <c r="J153" t="str">
        <f>T('CLZ TT'!I153)</f>
        <v/>
      </c>
      <c r="K153" t="str">
        <f>IF(IFERROR(VLOOKUP('CLZ TT'!A153,'CLZ WI'!$A$1:$L$100000,12,FALSE),"")=TRUE, "Billable", IF(IFERROR(VLOOKUP('CLZ TT'!A153,'CLZ WI'!$A$1:$L$100000,12,FALSE),"")=FALSE, "Non-Billable", ""))</f>
        <v>Billable</v>
      </c>
      <c r="L153" s="19">
        <f>IF('CLZ TT'!G153="","",'CLZ TT'!G153)</f>
        <v>41018</v>
      </c>
      <c r="M153">
        <f>IFERROR(VLOOKUP(G153,'CLZ Pr'!$A$1:$X$100000,12,FALSE)*C153,"")</f>
        <v>160</v>
      </c>
      <c r="N153" s="4">
        <f>IFERROR(VLOOKUP(G153,'CLZ Pr'!$A$1:$X$100000,24,FALSE), "")</f>
        <v>0</v>
      </c>
      <c r="O153">
        <f>IFERROR(VLOOKUP(G153,'CLZ Pr'!$A$1:$X$100000,21,FALSE), "")</f>
        <v>1</v>
      </c>
    </row>
    <row r="154" spans="1:15">
      <c r="A154" t="str">
        <f>T('CLZ TT'!A154)</f>
        <v>P-178685</v>
      </c>
      <c r="B154" s="9" t="str">
        <f>T('CLZ TT'!D154)</f>
        <v>Josh Santos</v>
      </c>
      <c r="C154" s="10">
        <f>IF(LEN(A154) &gt; 0, 'CLZ TT'!E154, "")</f>
        <v>1.5</v>
      </c>
      <c r="D154" s="7" t="str">
        <f>T('CLZ TT'!F154)</f>
        <v>Hours</v>
      </c>
      <c r="E154" s="7" t="str">
        <f>IFERROR(VLOOKUP('CLZ TT'!A154,'CLZ WI'!$A$1:$E$100000,3,FALSE),"")</f>
        <v>OnStar EPM 2 h PS</v>
      </c>
      <c r="F154" t="str">
        <f>IFERROR(VLOOKUP('CLZ TT'!A154,'CLZ WI'!$A$1:$E$100000,4,FALSE),"")</f>
        <v>CS Project</v>
      </c>
      <c r="G154" t="str">
        <f>IFERROR(VLOOKUP('CLZ TT'!A154,'CLZ WI'!$A$1:$K$100000,5,FALSE),"")</f>
        <v>P-178685</v>
      </c>
      <c r="H154" t="str">
        <f>IFERROR(VLOOKUP(G154,'CLZ WI'!$A$1:$K$100000,6,FALSE),"")</f>
        <v>Fixed Hours</v>
      </c>
      <c r="I154" t="str">
        <f>IFERROR(VLOOKUP(G154,'CLZ WI'!$A$1:$K$100000,7,FALSE),"")</f>
        <v>USA</v>
      </c>
      <c r="J154" t="str">
        <f>T('CLZ TT'!I154)</f>
        <v/>
      </c>
      <c r="K154" t="str">
        <f>IF(IFERROR(VLOOKUP('CLZ TT'!A154,'CLZ WI'!$A$1:$L$100000,12,FALSE),"")=TRUE, "Billable", IF(IFERROR(VLOOKUP('CLZ TT'!A154,'CLZ WI'!$A$1:$L$100000,12,FALSE),"")=FALSE, "Non-Billable", ""))</f>
        <v>Non-Billable</v>
      </c>
      <c r="L154" s="19">
        <f>IF('CLZ TT'!G154="","",'CLZ TT'!G154)</f>
        <v>41018</v>
      </c>
      <c r="M154">
        <f>IFERROR(VLOOKUP(G154,'CLZ Pr'!$A$1:$X$100000,12,FALSE)*C154,"")</f>
        <v>0</v>
      </c>
      <c r="N154" s="4">
        <f>IFERROR(VLOOKUP(G154,'CLZ Pr'!$A$1:$X$100000,24,FALSE), "")</f>
        <v>0</v>
      </c>
      <c r="O154">
        <f>IFERROR(VLOOKUP(G154,'CLZ Pr'!$A$1:$X$100000,21,FALSE), "")</f>
        <v>0.5</v>
      </c>
    </row>
    <row r="155" spans="1:15">
      <c r="A155" t="str">
        <f>T('CLZ TT'!A155)</f>
        <v>P-158424</v>
      </c>
      <c r="B155" s="9" t="str">
        <f>T('CLZ TT'!D155)</f>
        <v>Josh Santos</v>
      </c>
      <c r="C155" s="10">
        <f>IF(LEN(A155) &gt; 0, 'CLZ TT'!E155, "")</f>
        <v>1</v>
      </c>
      <c r="D155" s="7" t="str">
        <f>T('CLZ TT'!F155)</f>
        <v>Hours</v>
      </c>
      <c r="E155" s="7" t="str">
        <f>IFERROR(VLOOKUP('CLZ TT'!A155,'CLZ WI'!$A$1:$E$100000,3,FALSE),"")</f>
        <v>PureDriven Tier1</v>
      </c>
      <c r="F155" t="str">
        <f>IFERROR(VLOOKUP('CLZ TT'!A155,'CLZ WI'!$A$1:$E$100000,4,FALSE),"")</f>
        <v>CS Quick Start</v>
      </c>
      <c r="G155" t="str">
        <f>IFERROR(VLOOKUP('CLZ TT'!A155,'CLZ WI'!$A$1:$K$100000,5,FALSE),"")</f>
        <v>P-158424</v>
      </c>
      <c r="H155" t="str">
        <f>IFERROR(VLOOKUP(G155,'CLZ WI'!$A$1:$K$100000,6,FALSE),"")</f>
        <v>Package Large</v>
      </c>
      <c r="I155" t="str">
        <f>IFERROR(VLOOKUP(G155,'CLZ WI'!$A$1:$K$100000,7,FALSE),"")</f>
        <v>USA</v>
      </c>
      <c r="J155" t="str">
        <f>T('CLZ TT'!I155)</f>
        <v/>
      </c>
      <c r="K155" t="str">
        <f>IF(IFERROR(VLOOKUP('CLZ TT'!A155,'CLZ WI'!$A$1:$L$100000,12,FALSE),"")=TRUE, "Billable", IF(IFERROR(VLOOKUP('CLZ TT'!A155,'CLZ WI'!$A$1:$L$100000,12,FALSE),"")=FALSE, "Non-Billable", ""))</f>
        <v>Billable</v>
      </c>
      <c r="L155" s="19">
        <f>IF('CLZ TT'!G155="","",'CLZ TT'!G155)</f>
        <v>41018</v>
      </c>
      <c r="M155">
        <f>IFERROR(VLOOKUP(G155,'CLZ Pr'!$A$1:$X$100000,12,FALSE)*C155,"")</f>
        <v>145.83000000000001</v>
      </c>
      <c r="N155" s="4">
        <f>IFERROR(VLOOKUP(G155,'CLZ Pr'!$A$1:$X$100000,24,FALSE), "")</f>
        <v>0</v>
      </c>
      <c r="O155">
        <f>IFERROR(VLOOKUP(G155,'CLZ Pr'!$A$1:$X$100000,21,FALSE), "")</f>
        <v>9</v>
      </c>
    </row>
    <row r="156" spans="1:15">
      <c r="A156" t="str">
        <f>T('CLZ TT'!A156)</f>
        <v>P-184073</v>
      </c>
      <c r="B156" s="9" t="str">
        <f>T('CLZ TT'!D156)</f>
        <v>Patrick Smith</v>
      </c>
      <c r="C156" s="10">
        <f>IF(LEN(A156) &gt; 0, 'CLZ TT'!E156, "")</f>
        <v>1.5</v>
      </c>
      <c r="D156" s="7" t="str">
        <f>T('CLZ TT'!F156)</f>
        <v>Hours</v>
      </c>
      <c r="E156" s="7" t="str">
        <f>IFERROR(VLOOKUP('CLZ TT'!A156,'CLZ WI'!$A$1:$E$100000,3,FALSE),"")</f>
        <v>Unleashed Online Marketing 3 h PS</v>
      </c>
      <c r="F156" t="str">
        <f>IFERROR(VLOOKUP('CLZ TT'!A156,'CLZ WI'!$A$1:$E$100000,4,FALSE),"")</f>
        <v>CS Project</v>
      </c>
      <c r="G156" t="str">
        <f>IFERROR(VLOOKUP('CLZ TT'!A156,'CLZ WI'!$A$1:$K$100000,5,FALSE),"")</f>
        <v>P-184073</v>
      </c>
      <c r="H156" t="str">
        <f>IFERROR(VLOOKUP(G156,'CLZ WI'!$A$1:$K$100000,6,FALSE),"")</f>
        <v>Fixed Hours</v>
      </c>
      <c r="I156" t="str">
        <f>IFERROR(VLOOKUP(G156,'CLZ WI'!$A$1:$K$100000,7,FALSE),"")</f>
        <v>USA</v>
      </c>
      <c r="J156" t="str">
        <f>T('CLZ TT'!I156)</f>
        <v/>
      </c>
      <c r="K156" t="str">
        <f>IF(IFERROR(VLOOKUP('CLZ TT'!A156,'CLZ WI'!$A$1:$L$100000,12,FALSE),"")=TRUE, "Billable", IF(IFERROR(VLOOKUP('CLZ TT'!A156,'CLZ WI'!$A$1:$L$100000,12,FALSE),"")=FALSE, "Non-Billable", ""))</f>
        <v>Billable</v>
      </c>
      <c r="L156" s="19">
        <f>IF('CLZ TT'!G156="","",'CLZ TT'!G156)</f>
        <v>41018</v>
      </c>
      <c r="M156">
        <f>IFERROR(VLOOKUP(G156,'CLZ Pr'!$A$1:$X$100000,12,FALSE)*C156,"")</f>
        <v>250.005</v>
      </c>
      <c r="N156" s="4">
        <f>IFERROR(VLOOKUP(G156,'CLZ Pr'!$A$1:$X$100000,24,FALSE), "")</f>
        <v>0</v>
      </c>
      <c r="O156">
        <f>IFERROR(VLOOKUP(G156,'CLZ Pr'!$A$1:$X$100000,21,FALSE), "")</f>
        <v>0.5</v>
      </c>
    </row>
    <row r="157" spans="1:15">
      <c r="A157" t="str">
        <f>T('CLZ TT'!A157)</f>
        <v>P-181008</v>
      </c>
      <c r="B157" s="9" t="str">
        <f>T('CLZ TT'!D157)</f>
        <v>Alex Gorman</v>
      </c>
      <c r="C157" s="10">
        <f>IF(LEN(A157) &gt; 0, 'CLZ TT'!E157, "")</f>
        <v>1</v>
      </c>
      <c r="D157" s="7" t="str">
        <f>T('CLZ TT'!F157)</f>
        <v>Hours</v>
      </c>
      <c r="E157" s="7" t="str">
        <f>IFERROR(VLOOKUP('CLZ TT'!A157,'CLZ WI'!$A$1:$E$100000,3,FALSE),"")</f>
        <v>Gems Sensors and Controls 1 h PS</v>
      </c>
      <c r="F157" t="str">
        <f>IFERROR(VLOOKUP('CLZ TT'!A157,'CLZ WI'!$A$1:$E$100000,4,FALSE),"")</f>
        <v>CS Project</v>
      </c>
      <c r="G157" t="str">
        <f>IFERROR(VLOOKUP('CLZ TT'!A157,'CLZ WI'!$A$1:$K$100000,5,FALSE),"")</f>
        <v>P-181008</v>
      </c>
      <c r="H157" t="str">
        <f>IFERROR(VLOOKUP(G157,'CLZ WI'!$A$1:$K$100000,6,FALSE),"")</f>
        <v>Fixed Hours</v>
      </c>
      <c r="I157" t="str">
        <f>IFERROR(VLOOKUP(G157,'CLZ WI'!$A$1:$K$100000,7,FALSE),"")</f>
        <v>USA</v>
      </c>
      <c r="J157" t="str">
        <f>T('CLZ TT'!I157)</f>
        <v/>
      </c>
      <c r="K157" t="str">
        <f>IF(IFERROR(VLOOKUP('CLZ TT'!A157,'CLZ WI'!$A$1:$L$100000,12,FALSE),"")=TRUE, "Billable", IF(IFERROR(VLOOKUP('CLZ TT'!A157,'CLZ WI'!$A$1:$L$100000,12,FALSE),"")=FALSE, "Non-Billable", ""))</f>
        <v>Non-Billable</v>
      </c>
      <c r="L157" s="19">
        <f>IF('CLZ TT'!G157="","",'CLZ TT'!G157)</f>
        <v>41018</v>
      </c>
      <c r="M157">
        <f>IFERROR(VLOOKUP(G157,'CLZ Pr'!$A$1:$X$100000,12,FALSE)*C157,"")</f>
        <v>0</v>
      </c>
      <c r="N157" s="4">
        <f>IFERROR(VLOOKUP(G157,'CLZ Pr'!$A$1:$X$100000,24,FALSE), "")</f>
        <v>0</v>
      </c>
      <c r="O157">
        <f>IFERROR(VLOOKUP(G157,'CLZ Pr'!$A$1:$X$100000,21,FALSE), "")</f>
        <v>0</v>
      </c>
    </row>
    <row r="158" spans="1:15">
      <c r="A158" t="str">
        <f>T('CLZ TT'!A158)</f>
        <v>P-181673</v>
      </c>
      <c r="B158" s="9" t="str">
        <f>T('CLZ TT'!D158)</f>
        <v>Alex Gorman</v>
      </c>
      <c r="C158" s="10">
        <f>IF(LEN(A158) &gt; 0, 'CLZ TT'!E158, "")</f>
        <v>0.5</v>
      </c>
      <c r="D158" s="7" t="str">
        <f>T('CLZ TT'!F158)</f>
        <v>Hours</v>
      </c>
      <c r="E158" s="7" t="str">
        <f>IFERROR(VLOOKUP('CLZ TT'!A158,'CLZ WI'!$A$1:$E$100000,3,FALSE),"")</f>
        <v>TOR Excel Add-in Issue-Customer-Contact Report</v>
      </c>
      <c r="F158" t="str">
        <f>IFERROR(VLOOKUP('CLZ TT'!A158,'CLZ WI'!$A$1:$E$100000,4,FALSE),"")</f>
        <v>CS Project</v>
      </c>
      <c r="G158" t="str">
        <f>IFERROR(VLOOKUP('CLZ TT'!A158,'CLZ WI'!$A$1:$K$100000,5,FALSE),"")</f>
        <v>P-181673</v>
      </c>
      <c r="H158" t="str">
        <f>IFERROR(VLOOKUP(G158,'CLZ WI'!$A$1:$K$100000,6,FALSE),"")</f>
        <v>Fixed Hours</v>
      </c>
      <c r="I158" t="str">
        <f>IFERROR(VLOOKUP(G158,'CLZ WI'!$A$1:$K$100000,7,FALSE),"")</f>
        <v>USA</v>
      </c>
      <c r="J158" t="str">
        <f>T('CLZ TT'!I158)</f>
        <v/>
      </c>
      <c r="K158" t="str">
        <f>IF(IFERROR(VLOOKUP('CLZ TT'!A158,'CLZ WI'!$A$1:$L$100000,12,FALSE),"")=TRUE, "Billable", IF(IFERROR(VLOOKUP('CLZ TT'!A158,'CLZ WI'!$A$1:$L$100000,12,FALSE),"")=FALSE, "Non-Billable", ""))</f>
        <v>Non-Billable</v>
      </c>
      <c r="L158" s="19">
        <f>IF('CLZ TT'!G158="","",'CLZ TT'!G158)</f>
        <v>41018</v>
      </c>
      <c r="M158">
        <f>IFERROR(VLOOKUP(G158,'CLZ Pr'!$A$1:$X$100000,12,FALSE)*C158,"")</f>
        <v>0</v>
      </c>
      <c r="N158" s="4">
        <f>IFERROR(VLOOKUP(G158,'CLZ Pr'!$A$1:$X$100000,24,FALSE), "")</f>
        <v>0</v>
      </c>
      <c r="O158">
        <f>IFERROR(VLOOKUP(G158,'CLZ Pr'!$A$1:$X$100000,21,FALSE), "")</f>
        <v>0</v>
      </c>
    </row>
    <row r="159" spans="1:15">
      <c r="A159" t="str">
        <f>T('CLZ TT'!A159)</f>
        <v>M-257737</v>
      </c>
      <c r="B159" s="9" t="str">
        <f>T('CLZ TT'!D159)</f>
        <v>Eran Fishov</v>
      </c>
      <c r="C159" s="10">
        <f>IF(LEN(A159) &gt; 0, 'CLZ TT'!E159, "")</f>
        <v>2</v>
      </c>
      <c r="D159" s="7" t="str">
        <f>T('CLZ TT'!F159)</f>
        <v>Hours</v>
      </c>
      <c r="E159" s="7" t="str">
        <f>IFERROR(VLOOKUP('CLZ TT'!A159,'CLZ WI'!$A$1:$E$100000,3,FALSE),"")</f>
        <v>Gard:Small Package</v>
      </c>
      <c r="F159" t="str">
        <f>IFERROR(VLOOKUP('CLZ TT'!A159,'CLZ WI'!$A$1:$E$100000,4,FALSE),"")</f>
        <v>CS Quick Start</v>
      </c>
      <c r="G159" t="str">
        <f>IFERROR(VLOOKUP('CLZ TT'!A159,'CLZ WI'!$A$1:$K$100000,5,FALSE),"")</f>
        <v>P-206853</v>
      </c>
      <c r="H159" t="str">
        <f>IFERROR(VLOOKUP(G159,'CLZ WI'!$A$1:$K$100000,6,FALSE),"")</f>
        <v>Package Small</v>
      </c>
      <c r="I159" t="str">
        <f>IFERROR(VLOOKUP(G159,'CLZ WI'!$A$1:$K$100000,7,FALSE),"")</f>
        <v>EMEA</v>
      </c>
      <c r="J159" t="str">
        <f>T('CLZ TT'!I159)</f>
        <v/>
      </c>
      <c r="K159" t="str">
        <f>IF(IFERROR(VLOOKUP('CLZ TT'!A159,'CLZ WI'!$A$1:$L$100000,12,FALSE),"")=TRUE, "Billable", IF(IFERROR(VLOOKUP('CLZ TT'!A159,'CLZ WI'!$A$1:$L$100000,12,FALSE),"")=FALSE, "Non-Billable", ""))</f>
        <v>Billable</v>
      </c>
      <c r="L159" s="19">
        <f>IF('CLZ TT'!G159="","",'CLZ TT'!G159)</f>
        <v>41018</v>
      </c>
      <c r="M159">
        <f>IFERROR(VLOOKUP(G159,'CLZ Pr'!$A$1:$X$100000,12,FALSE)*C159,"")</f>
        <v>400</v>
      </c>
      <c r="N159" s="4">
        <f>IFERROR(VLOOKUP(G159,'CLZ Pr'!$A$1:$X$100000,24,FALSE), "")</f>
        <v>0</v>
      </c>
      <c r="O159">
        <f>IFERROR(VLOOKUP(G159,'CLZ Pr'!$A$1:$X$100000,21,FALSE), "")</f>
        <v>0</v>
      </c>
    </row>
    <row r="160" spans="1:15">
      <c r="A160" t="str">
        <f>T('CLZ TT'!A160)</f>
        <v>T-406014</v>
      </c>
      <c r="B160" s="9" t="str">
        <f>T('CLZ TT'!D160)</f>
        <v>Tal Noga</v>
      </c>
      <c r="C160" s="10">
        <f>IF(LEN(A160) &gt; 0, 'CLZ TT'!E160, "")</f>
        <v>1.5</v>
      </c>
      <c r="D160" s="7" t="str">
        <f>T('CLZ TT'!F160)</f>
        <v>Hours</v>
      </c>
      <c r="E160" s="7" t="str">
        <f>IFERROR(VLOOKUP('CLZ TT'!A160,'CLZ WI'!$A$1:$E$100000,3,FALSE),"")</f>
        <v>Net Translators Implementation Program</v>
      </c>
      <c r="F160" t="str">
        <f>IFERROR(VLOOKUP('CLZ TT'!A160,'CLZ WI'!$A$1:$E$100000,4,FALSE),"")</f>
        <v>CS Project</v>
      </c>
      <c r="G160" t="str">
        <f>IFERROR(VLOOKUP('CLZ TT'!A160,'CLZ WI'!$A$1:$K$100000,5,FALSE),"")</f>
        <v>P-168678</v>
      </c>
      <c r="H160" t="str">
        <f>IFERROR(VLOOKUP(G160,'CLZ WI'!$A$1:$K$100000,6,FALSE),"")</f>
        <v>Fixed Hours</v>
      </c>
      <c r="I160" t="str">
        <f>IFERROR(VLOOKUP(G160,'CLZ WI'!$A$1:$K$100000,7,FALSE),"")</f>
        <v>EMEA</v>
      </c>
      <c r="J160" t="str">
        <f>T('CLZ TT'!I160)</f>
        <v>Customization</v>
      </c>
      <c r="K160" t="str">
        <f>IF(IFERROR(VLOOKUP('CLZ TT'!A160,'CLZ WI'!$A$1:$L$100000,12,FALSE),"")=TRUE, "Billable", IF(IFERROR(VLOOKUP('CLZ TT'!A160,'CLZ WI'!$A$1:$L$100000,12,FALSE),"")=FALSE, "Non-Billable", ""))</f>
        <v>Billable</v>
      </c>
      <c r="L160" s="19">
        <f>IF('CLZ TT'!G160="","",'CLZ TT'!G160)</f>
        <v>41019</v>
      </c>
      <c r="M160">
        <f>IFERROR(VLOOKUP(G160,'CLZ Pr'!$A$1:$X$100000,12,FALSE)*C160,"")</f>
        <v>106.245</v>
      </c>
      <c r="N160" s="4">
        <f>IFERROR(VLOOKUP(G160,'CLZ Pr'!$A$1:$X$100000,24,FALSE), "")</f>
        <v>0</v>
      </c>
      <c r="O160">
        <f>IFERROR(VLOOKUP(G160,'CLZ Pr'!$A$1:$X$100000,21,FALSE), "")</f>
        <v>59.58</v>
      </c>
    </row>
    <row r="161" spans="1:15">
      <c r="A161" t="str">
        <f>T('CLZ TT'!A161)</f>
        <v>P-181673</v>
      </c>
      <c r="B161" s="9" t="str">
        <f>T('CLZ TT'!D161)</f>
        <v>Alex Gorman</v>
      </c>
      <c r="C161" s="10">
        <f>IF(LEN(A161) &gt; 0, 'CLZ TT'!E161, "")</f>
        <v>0.5</v>
      </c>
      <c r="D161" s="7" t="str">
        <f>T('CLZ TT'!F161)</f>
        <v>Hours</v>
      </c>
      <c r="E161" s="7" t="str">
        <f>IFERROR(VLOOKUP('CLZ TT'!A161,'CLZ WI'!$A$1:$E$100000,3,FALSE),"")</f>
        <v>TOR Excel Add-in Issue-Customer-Contact Report</v>
      </c>
      <c r="F161" t="str">
        <f>IFERROR(VLOOKUP('CLZ TT'!A161,'CLZ WI'!$A$1:$E$100000,4,FALSE),"")</f>
        <v>CS Project</v>
      </c>
      <c r="G161" t="str">
        <f>IFERROR(VLOOKUP('CLZ TT'!A161,'CLZ WI'!$A$1:$K$100000,5,FALSE),"")</f>
        <v>P-181673</v>
      </c>
      <c r="H161" t="str">
        <f>IFERROR(VLOOKUP(G161,'CLZ WI'!$A$1:$K$100000,6,FALSE),"")</f>
        <v>Fixed Hours</v>
      </c>
      <c r="I161" t="str">
        <f>IFERROR(VLOOKUP(G161,'CLZ WI'!$A$1:$K$100000,7,FALSE),"")</f>
        <v>USA</v>
      </c>
      <c r="J161" t="str">
        <f>T('CLZ TT'!I161)</f>
        <v/>
      </c>
      <c r="K161" t="str">
        <f>IF(IFERROR(VLOOKUP('CLZ TT'!A161,'CLZ WI'!$A$1:$L$100000,12,FALSE),"")=TRUE, "Billable", IF(IFERROR(VLOOKUP('CLZ TT'!A161,'CLZ WI'!$A$1:$L$100000,12,FALSE),"")=FALSE, "Non-Billable", ""))</f>
        <v>Non-Billable</v>
      </c>
      <c r="L161" s="19">
        <f>IF('CLZ TT'!G161="","",'CLZ TT'!G161)</f>
        <v>41019</v>
      </c>
      <c r="M161">
        <f>IFERROR(VLOOKUP(G161,'CLZ Pr'!$A$1:$X$100000,12,FALSE)*C161,"")</f>
        <v>0</v>
      </c>
      <c r="N161" s="4">
        <f>IFERROR(VLOOKUP(G161,'CLZ Pr'!$A$1:$X$100000,24,FALSE), "")</f>
        <v>0</v>
      </c>
      <c r="O161">
        <f>IFERROR(VLOOKUP(G161,'CLZ Pr'!$A$1:$X$100000,21,FALSE), "")</f>
        <v>0</v>
      </c>
    </row>
    <row r="162" spans="1:15">
      <c r="A162" t="str">
        <f>T('CLZ TT'!A162)</f>
        <v>P-180236</v>
      </c>
      <c r="B162" s="9" t="str">
        <f>T('CLZ TT'!D162)</f>
        <v>Patrick Smith</v>
      </c>
      <c r="C162" s="10">
        <f>IF(LEN(A162) &gt; 0, 'CLZ TT'!E162, "")</f>
        <v>6</v>
      </c>
      <c r="D162" s="7" t="str">
        <f>T('CLZ TT'!F162)</f>
        <v>Hours</v>
      </c>
      <c r="E162" s="7" t="str">
        <f>IFERROR(VLOOKUP('CLZ TT'!A162,'CLZ WI'!$A$1:$E$100000,3,FALSE),"")</f>
        <v>Medium QuickStart Professional Services -- Trinet</v>
      </c>
      <c r="F162" t="str">
        <f>IFERROR(VLOOKUP('CLZ TT'!A162,'CLZ WI'!$A$1:$E$100000,4,FALSE),"")</f>
        <v>CS Quick Start</v>
      </c>
      <c r="G162" t="str">
        <f>IFERROR(VLOOKUP('CLZ TT'!A162,'CLZ WI'!$A$1:$K$100000,5,FALSE),"")</f>
        <v>P-180236</v>
      </c>
      <c r="H162" t="str">
        <f>IFERROR(VLOOKUP(G162,'CLZ WI'!$A$1:$K$100000,6,FALSE),"")</f>
        <v>Fixed Hours</v>
      </c>
      <c r="I162" t="str">
        <f>IFERROR(VLOOKUP(G162,'CLZ WI'!$A$1:$K$100000,7,FALSE),"")</f>
        <v>USA</v>
      </c>
      <c r="J162" t="str">
        <f>T('CLZ TT'!I162)</f>
        <v/>
      </c>
      <c r="K162" t="str">
        <f>IF(IFERROR(VLOOKUP('CLZ TT'!A162,'CLZ WI'!$A$1:$L$100000,12,FALSE),"")=TRUE, "Billable", IF(IFERROR(VLOOKUP('CLZ TT'!A162,'CLZ WI'!$A$1:$L$100000,12,FALSE),"")=FALSE, "Non-Billable", ""))</f>
        <v>Non-Billable</v>
      </c>
      <c r="L162" s="19">
        <f>IF('CLZ TT'!G162="","",'CLZ TT'!G162)</f>
        <v>41019</v>
      </c>
      <c r="M162">
        <f>IFERROR(VLOOKUP(G162,'CLZ Pr'!$A$1:$X$100000,12,FALSE)*C162,"")</f>
        <v>0</v>
      </c>
      <c r="N162" s="4">
        <f>IFERROR(VLOOKUP(G162,'CLZ Pr'!$A$1:$X$100000,24,FALSE), "")</f>
        <v>0</v>
      </c>
      <c r="O162">
        <f>IFERROR(VLOOKUP(G162,'CLZ Pr'!$A$1:$X$100000,21,FALSE), "")</f>
        <v>3</v>
      </c>
    </row>
    <row r="163" spans="1:15">
      <c r="A163" t="str">
        <f>T('CLZ TT'!A163)</f>
        <v>T-292050</v>
      </c>
      <c r="B163" s="9" t="str">
        <f>T('CLZ TT'!D163)</f>
        <v>G.I.Teh</v>
      </c>
      <c r="C163" s="10">
        <f>IF(LEN(A163) &gt; 0, 'CLZ TT'!E163, "")</f>
        <v>4</v>
      </c>
      <c r="D163" s="7" t="str">
        <f>T('CLZ TT'!F163)</f>
        <v>Hours</v>
      </c>
      <c r="E163" s="7" t="str">
        <f>IFERROR(VLOOKUP('CLZ TT'!A163,'CLZ WI'!$A$1:$E$100000,3,FALSE),"")</f>
        <v>ELC Online - - 58 h PS</v>
      </c>
      <c r="F163" t="str">
        <f>IFERROR(VLOOKUP('CLZ TT'!A163,'CLZ WI'!$A$1:$E$100000,4,FALSE),"")</f>
        <v>CS Project</v>
      </c>
      <c r="G163" t="str">
        <f>IFERROR(VLOOKUP('CLZ TT'!A163,'CLZ WI'!$A$1:$K$100000,5,FALSE),"")</f>
        <v>P-113869</v>
      </c>
      <c r="H163" t="str">
        <f>IFERROR(VLOOKUP(G163,'CLZ WI'!$A$1:$K$100000,6,FALSE),"")</f>
        <v>Fixed Hours</v>
      </c>
      <c r="I163" t="str">
        <f>IFERROR(VLOOKUP(G163,'CLZ WI'!$A$1:$K$100000,7,FALSE),"")</f>
        <v>USA</v>
      </c>
      <c r="J163" t="str">
        <f>T('CLZ TT'!I163)</f>
        <v/>
      </c>
      <c r="K163" t="str">
        <f>IF(IFERROR(VLOOKUP('CLZ TT'!A163,'CLZ WI'!$A$1:$L$100000,12,FALSE),"")=TRUE, "Billable", IF(IFERROR(VLOOKUP('CLZ TT'!A163,'CLZ WI'!$A$1:$L$100000,12,FALSE),"")=FALSE, "Non-Billable", ""))</f>
        <v>Billable</v>
      </c>
      <c r="L163" s="19">
        <f>IF('CLZ TT'!G163="","",'CLZ TT'!G163)</f>
        <v>41019</v>
      </c>
      <c r="M163" t="str">
        <f>IFERROR(VLOOKUP(G163,'CLZ Pr'!$A$1:$X$100000,12,FALSE)*C163,"")</f>
        <v/>
      </c>
      <c r="N163" s="4" t="str">
        <f>IFERROR(VLOOKUP(G163,'CLZ Pr'!$A$1:$X$100000,24,FALSE), "")</f>
        <v/>
      </c>
      <c r="O163" t="str">
        <f>IFERROR(VLOOKUP(G163,'CLZ Pr'!$A$1:$X$100000,21,FALSE), "")</f>
        <v/>
      </c>
    </row>
    <row r="164" spans="1:15">
      <c r="A164" t="str">
        <f>T('CLZ TT'!A164)</f>
        <v>T-294653</v>
      </c>
      <c r="B164" s="9" t="str">
        <f>T('CLZ TT'!D164)</f>
        <v>Tal Noga</v>
      </c>
      <c r="C164" s="10">
        <f>IF(LEN(A164) &gt; 0, 'CLZ TT'!E164, "")</f>
        <v>1.5</v>
      </c>
      <c r="D164" s="7" t="str">
        <f>T('CLZ TT'!F164)</f>
        <v>Hours</v>
      </c>
      <c r="E164" s="7" t="str">
        <f>IFERROR(VLOOKUP('CLZ TT'!A164,'CLZ WI'!$A$1:$E$100000,3,FALSE),"")</f>
        <v>Qoveo - 8h 1000$</v>
      </c>
      <c r="F164" t="str">
        <f>IFERROR(VLOOKUP('CLZ TT'!A164,'CLZ WI'!$A$1:$E$100000,4,FALSE),"")</f>
        <v>CS Project</v>
      </c>
      <c r="G164" t="str">
        <f>IFERROR(VLOOKUP('CLZ TT'!A164,'CLZ WI'!$A$1:$K$100000,5,FALSE),"")</f>
        <v>P-114863</v>
      </c>
      <c r="H164" t="str">
        <f>IFERROR(VLOOKUP(G164,'CLZ WI'!$A$1:$K$100000,6,FALSE),"")</f>
        <v>Fixed Hours</v>
      </c>
      <c r="I164" t="str">
        <f>IFERROR(VLOOKUP(G164,'CLZ WI'!$A$1:$K$100000,7,FALSE),"")</f>
        <v>EMEA</v>
      </c>
      <c r="J164" t="str">
        <f>T('CLZ TT'!I164)</f>
        <v>Customization</v>
      </c>
      <c r="K164" t="str">
        <f>IF(IFERROR(VLOOKUP('CLZ TT'!A164,'CLZ WI'!$A$1:$L$100000,12,FALSE),"")=TRUE, "Billable", IF(IFERROR(VLOOKUP('CLZ TT'!A164,'CLZ WI'!$A$1:$L$100000,12,FALSE),"")=FALSE, "Non-Billable", ""))</f>
        <v>Billable</v>
      </c>
      <c r="L164" s="19">
        <f>IF('CLZ TT'!G164="","",'CLZ TT'!G164)</f>
        <v>41022</v>
      </c>
      <c r="M164" t="str">
        <f>IFERROR(VLOOKUP(G164,'CLZ Pr'!$A$1:$X$100000,12,FALSE)*C164,"")</f>
        <v/>
      </c>
      <c r="N164" s="4" t="str">
        <f>IFERROR(VLOOKUP(G164,'CLZ Pr'!$A$1:$X$100000,24,FALSE), "")</f>
        <v/>
      </c>
      <c r="O164" t="str">
        <f>IFERROR(VLOOKUP(G164,'CLZ Pr'!$A$1:$X$100000,21,FALSE), "")</f>
        <v/>
      </c>
    </row>
    <row r="165" spans="1:15">
      <c r="A165" t="str">
        <f>T('CLZ TT'!A165)</f>
        <v>T-292050</v>
      </c>
      <c r="B165" s="9" t="str">
        <f>T('CLZ TT'!D165)</f>
        <v>G.I.Teh</v>
      </c>
      <c r="C165" s="10">
        <f>IF(LEN(A165) &gt; 0, 'CLZ TT'!E165, "")</f>
        <v>3</v>
      </c>
      <c r="D165" s="7" t="str">
        <f>T('CLZ TT'!F165)</f>
        <v>Hours</v>
      </c>
      <c r="E165" s="7" t="str">
        <f>IFERROR(VLOOKUP('CLZ TT'!A165,'CLZ WI'!$A$1:$E$100000,3,FALSE),"")</f>
        <v>ELC Online - - 58 h PS</v>
      </c>
      <c r="F165" t="str">
        <f>IFERROR(VLOOKUP('CLZ TT'!A165,'CLZ WI'!$A$1:$E$100000,4,FALSE),"")</f>
        <v>CS Project</v>
      </c>
      <c r="G165" t="str">
        <f>IFERROR(VLOOKUP('CLZ TT'!A165,'CLZ WI'!$A$1:$K$100000,5,FALSE),"")</f>
        <v>P-113869</v>
      </c>
      <c r="H165" t="str">
        <f>IFERROR(VLOOKUP(G165,'CLZ WI'!$A$1:$K$100000,6,FALSE),"")</f>
        <v>Fixed Hours</v>
      </c>
      <c r="I165" t="str">
        <f>IFERROR(VLOOKUP(G165,'CLZ WI'!$A$1:$K$100000,7,FALSE),"")</f>
        <v>USA</v>
      </c>
      <c r="J165" t="str">
        <f>T('CLZ TT'!I165)</f>
        <v/>
      </c>
      <c r="K165" t="str">
        <f>IF(IFERROR(VLOOKUP('CLZ TT'!A165,'CLZ WI'!$A$1:$L$100000,12,FALSE),"")=TRUE, "Billable", IF(IFERROR(VLOOKUP('CLZ TT'!A165,'CLZ WI'!$A$1:$L$100000,12,FALSE),"")=FALSE, "Non-Billable", ""))</f>
        <v>Billable</v>
      </c>
      <c r="L165" s="19">
        <f>IF('CLZ TT'!G165="","",'CLZ TT'!G165)</f>
        <v>41022</v>
      </c>
      <c r="M165" t="str">
        <f>IFERROR(VLOOKUP(G165,'CLZ Pr'!$A$1:$X$100000,12,FALSE)*C165,"")</f>
        <v/>
      </c>
      <c r="N165" s="4" t="str">
        <f>IFERROR(VLOOKUP(G165,'CLZ Pr'!$A$1:$X$100000,24,FALSE), "")</f>
        <v/>
      </c>
      <c r="O165" t="str">
        <f>IFERROR(VLOOKUP(G165,'CLZ Pr'!$A$1:$X$100000,21,FALSE), "")</f>
        <v/>
      </c>
    </row>
    <row r="166" spans="1:15">
      <c r="A166" t="str">
        <f>T('CLZ TT'!A166)</f>
        <v>T-421382</v>
      </c>
      <c r="B166" s="9" t="str">
        <f>T('CLZ TT'!D166)</f>
        <v>Roni Feldsher</v>
      </c>
      <c r="C166" s="10">
        <f>IF(LEN(A166) &gt; 0, 'CLZ TT'!E166, "")</f>
        <v>0.75</v>
      </c>
      <c r="D166" s="7" t="str">
        <f>T('CLZ TT'!F166)</f>
        <v>Hours</v>
      </c>
      <c r="E166" s="7" t="str">
        <f>IFERROR(VLOOKUP('CLZ TT'!A166,'CLZ WI'!$A$1:$E$100000,3,FALSE),"")</f>
        <v>IO Media 10 h PS</v>
      </c>
      <c r="F166" t="str">
        <f>IFERROR(VLOOKUP('CLZ TT'!A166,'CLZ WI'!$A$1:$E$100000,4,FALSE),"")</f>
        <v>CS Project</v>
      </c>
      <c r="G166" t="str">
        <f>IFERROR(VLOOKUP('CLZ TT'!A166,'CLZ WI'!$A$1:$K$100000,5,FALSE),"")</f>
        <v>P-175923</v>
      </c>
      <c r="H166" t="str">
        <f>IFERROR(VLOOKUP(G166,'CLZ WI'!$A$1:$K$100000,6,FALSE),"")</f>
        <v>Fixed Hours</v>
      </c>
      <c r="I166" t="str">
        <f>IFERROR(VLOOKUP(G166,'CLZ WI'!$A$1:$K$100000,7,FALSE),"")</f>
        <v>USA</v>
      </c>
      <c r="J166" t="str">
        <f>T('CLZ TT'!I166)</f>
        <v/>
      </c>
      <c r="K166" t="str">
        <f>IF(IFERROR(VLOOKUP('CLZ TT'!A166,'CLZ WI'!$A$1:$L$100000,12,FALSE),"")=TRUE, "Billable", IF(IFERROR(VLOOKUP('CLZ TT'!A166,'CLZ WI'!$A$1:$L$100000,12,FALSE),"")=FALSE, "Non-Billable", ""))</f>
        <v>Billable</v>
      </c>
      <c r="L166" s="19">
        <f>IF('CLZ TT'!G166="","",'CLZ TT'!G166)</f>
        <v>41022</v>
      </c>
      <c r="M166">
        <f>IFERROR(VLOOKUP(G166,'CLZ Pr'!$A$1:$X$100000,12,FALSE)*C166,"")</f>
        <v>112.5</v>
      </c>
      <c r="N166" s="4">
        <f>IFERROR(VLOOKUP(G166,'CLZ Pr'!$A$1:$X$100000,24,FALSE), "")</f>
        <v>0</v>
      </c>
      <c r="O166">
        <f>IFERROR(VLOOKUP(G166,'CLZ Pr'!$A$1:$X$100000,21,FALSE), "")</f>
        <v>0</v>
      </c>
    </row>
    <row r="167" spans="1:15">
      <c r="A167" t="str">
        <f>T('CLZ TT'!A167)</f>
        <v>P-182865</v>
      </c>
      <c r="B167" s="9" t="str">
        <f>T('CLZ TT'!D167)</f>
        <v>Patrick Smith</v>
      </c>
      <c r="C167" s="10">
        <f>IF(LEN(A167) &gt; 0, 'CLZ TT'!E167, "")</f>
        <v>1.5</v>
      </c>
      <c r="D167" s="7" t="str">
        <f>T('CLZ TT'!F167)</f>
        <v>Hours</v>
      </c>
      <c r="E167" s="7" t="str">
        <f>IFERROR(VLOOKUP('CLZ TT'!A167,'CLZ WI'!$A$1:$E$100000,3,FALSE),"")</f>
        <v>Musician Institute 6 h PS</v>
      </c>
      <c r="F167" t="str">
        <f>IFERROR(VLOOKUP('CLZ TT'!A167,'CLZ WI'!$A$1:$E$100000,4,FALSE),"")</f>
        <v>CS Project</v>
      </c>
      <c r="G167" t="str">
        <f>IFERROR(VLOOKUP('CLZ TT'!A167,'CLZ WI'!$A$1:$K$100000,5,FALSE),"")</f>
        <v>P-182865</v>
      </c>
      <c r="H167" t="str">
        <f>IFERROR(VLOOKUP(G167,'CLZ WI'!$A$1:$K$100000,6,FALSE),"")</f>
        <v>Fixed Hours</v>
      </c>
      <c r="I167" t="str">
        <f>IFERROR(VLOOKUP(G167,'CLZ WI'!$A$1:$K$100000,7,FALSE),"")</f>
        <v>USA</v>
      </c>
      <c r="J167" t="str">
        <f>T('CLZ TT'!I167)</f>
        <v/>
      </c>
      <c r="K167" t="str">
        <f>IF(IFERROR(VLOOKUP('CLZ TT'!A167,'CLZ WI'!$A$1:$L$100000,12,FALSE),"")=TRUE, "Billable", IF(IFERROR(VLOOKUP('CLZ TT'!A167,'CLZ WI'!$A$1:$L$100000,12,FALSE),"")=FALSE, "Non-Billable", ""))</f>
        <v>Non-Billable</v>
      </c>
      <c r="L167" s="19">
        <f>IF('CLZ TT'!G167="","",'CLZ TT'!G167)</f>
        <v>41022</v>
      </c>
      <c r="M167">
        <f>IFERROR(VLOOKUP(G167,'CLZ Pr'!$A$1:$X$100000,12,FALSE)*C167,"")</f>
        <v>0</v>
      </c>
      <c r="N167" s="4">
        <f>IFERROR(VLOOKUP(G167,'CLZ Pr'!$A$1:$X$100000,24,FALSE), "")</f>
        <v>0</v>
      </c>
      <c r="O167">
        <f>IFERROR(VLOOKUP(G167,'CLZ Pr'!$A$1:$X$100000,21,FALSE), "")</f>
        <v>3.5</v>
      </c>
    </row>
    <row r="168" spans="1:15">
      <c r="A168" t="str">
        <f>T('CLZ TT'!A168)</f>
        <v>P-178691</v>
      </c>
      <c r="B168" s="9" t="str">
        <f>T('CLZ TT'!D168)</f>
        <v>Josh Santos</v>
      </c>
      <c r="C168" s="10">
        <f>IF(LEN(A168) &gt; 0, 'CLZ TT'!E168, "")</f>
        <v>1</v>
      </c>
      <c r="D168" s="7" t="str">
        <f>T('CLZ TT'!F168)</f>
        <v>Hours</v>
      </c>
      <c r="E168" s="7" t="str">
        <f>IFERROR(VLOOKUP('CLZ TT'!A168,'CLZ WI'!$A$1:$E$100000,3,FALSE),"")</f>
        <v>Frito-Lay 3 h PS</v>
      </c>
      <c r="F168" t="str">
        <f>IFERROR(VLOOKUP('CLZ TT'!A168,'CLZ WI'!$A$1:$E$100000,4,FALSE),"")</f>
        <v>CS Project</v>
      </c>
      <c r="G168" t="str">
        <f>IFERROR(VLOOKUP('CLZ TT'!A168,'CLZ WI'!$A$1:$K$100000,5,FALSE),"")</f>
        <v>P-178691</v>
      </c>
      <c r="H168" t="str">
        <f>IFERROR(VLOOKUP(G168,'CLZ WI'!$A$1:$K$100000,6,FALSE),"")</f>
        <v>Fixed Hours</v>
      </c>
      <c r="I168" t="str">
        <f>IFERROR(VLOOKUP(G168,'CLZ WI'!$A$1:$K$100000,7,FALSE),"")</f>
        <v>USA</v>
      </c>
      <c r="J168" t="str">
        <f>T('CLZ TT'!I168)</f>
        <v/>
      </c>
      <c r="K168" t="str">
        <f>IF(IFERROR(VLOOKUP('CLZ TT'!A168,'CLZ WI'!$A$1:$L$100000,12,FALSE),"")=TRUE, "Billable", IF(IFERROR(VLOOKUP('CLZ TT'!A168,'CLZ WI'!$A$1:$L$100000,12,FALSE),"")=FALSE, "Non-Billable", ""))</f>
        <v>Billable</v>
      </c>
      <c r="L168" s="19">
        <f>IF('CLZ TT'!G168="","",'CLZ TT'!G168)</f>
        <v>41022</v>
      </c>
      <c r="M168">
        <f>IFERROR(VLOOKUP(G168,'CLZ Pr'!$A$1:$X$100000,12,FALSE)*C168,"")</f>
        <v>166.67</v>
      </c>
      <c r="N168" s="4">
        <f>IFERROR(VLOOKUP(G168,'CLZ Pr'!$A$1:$X$100000,24,FALSE), "")</f>
        <v>0</v>
      </c>
      <c r="O168">
        <f>IFERROR(VLOOKUP(G168,'CLZ Pr'!$A$1:$X$100000,21,FALSE), "")</f>
        <v>2</v>
      </c>
    </row>
    <row r="169" spans="1:15">
      <c r="A169" t="str">
        <f>T('CLZ TT'!A169)</f>
        <v>P-179348</v>
      </c>
      <c r="B169" s="9" t="str">
        <f>T('CLZ TT'!D169)</f>
        <v>Rob Sidhu</v>
      </c>
      <c r="C169" s="10">
        <f>IF(LEN(A169) &gt; 0, 'CLZ TT'!E169, "")</f>
        <v>0.5</v>
      </c>
      <c r="D169" s="7" t="str">
        <f>T('CLZ TT'!F169)</f>
        <v>Hours</v>
      </c>
      <c r="E169" s="7" t="str">
        <f>IFERROR(VLOOKUP('CLZ TT'!A169,'CLZ WI'!$A$1:$E$100000,3,FALSE),"")</f>
        <v>Joan Mitchell FoundationTP:Small Package</v>
      </c>
      <c r="F169" t="str">
        <f>IFERROR(VLOOKUP('CLZ TT'!A169,'CLZ WI'!$A$1:$E$100000,4,FALSE),"")</f>
        <v>CS Quick Start</v>
      </c>
      <c r="G169" t="str">
        <f>IFERROR(VLOOKUP('CLZ TT'!A169,'CLZ WI'!$A$1:$K$100000,5,FALSE),"")</f>
        <v>P-179348</v>
      </c>
      <c r="H169" t="str">
        <f>IFERROR(VLOOKUP(G169,'CLZ WI'!$A$1:$K$100000,6,FALSE),"")</f>
        <v>Package Small</v>
      </c>
      <c r="I169" t="str">
        <f>IFERROR(VLOOKUP(G169,'CLZ WI'!$A$1:$K$100000,7,FALSE),"")</f>
        <v>USA</v>
      </c>
      <c r="J169" t="str">
        <f>T('CLZ TT'!I169)</f>
        <v/>
      </c>
      <c r="K169" t="str">
        <f>IF(IFERROR(VLOOKUP('CLZ TT'!A169,'CLZ WI'!$A$1:$L$100000,12,FALSE),"")=TRUE, "Billable", IF(IFERROR(VLOOKUP('CLZ TT'!A169,'CLZ WI'!$A$1:$L$100000,12,FALSE),"")=FALSE, "Non-Billable", ""))</f>
        <v>Billable</v>
      </c>
      <c r="L169" s="19">
        <f>IF('CLZ TT'!G169="","",'CLZ TT'!G169)</f>
        <v>41023</v>
      </c>
      <c r="M169">
        <f>IFERROR(VLOOKUP(G169,'CLZ Pr'!$A$1:$X$100000,12,FALSE)*C169,"")</f>
        <v>80</v>
      </c>
      <c r="N169" s="4">
        <f>IFERROR(VLOOKUP(G169,'CLZ Pr'!$A$1:$X$100000,24,FALSE), "")</f>
        <v>0</v>
      </c>
      <c r="O169">
        <f>IFERROR(VLOOKUP(G169,'CLZ Pr'!$A$1:$X$100000,21,FALSE), "")</f>
        <v>2.5</v>
      </c>
    </row>
    <row r="170" spans="1:15">
      <c r="A170" t="str">
        <f>T('CLZ TT'!A170)</f>
        <v>T-406014</v>
      </c>
      <c r="B170" s="9" t="str">
        <f>T('CLZ TT'!D170)</f>
        <v>Tal Noga</v>
      </c>
      <c r="C170" s="10">
        <f>IF(LEN(A170) &gt; 0, 'CLZ TT'!E170, "")</f>
        <v>1.4</v>
      </c>
      <c r="D170" s="7" t="str">
        <f>T('CLZ TT'!F170)</f>
        <v>Hours</v>
      </c>
      <c r="E170" s="7" t="str">
        <f>IFERROR(VLOOKUP('CLZ TT'!A170,'CLZ WI'!$A$1:$E$100000,3,FALSE),"")</f>
        <v>Net Translators Implementation Program</v>
      </c>
      <c r="F170" t="str">
        <f>IFERROR(VLOOKUP('CLZ TT'!A170,'CLZ WI'!$A$1:$E$100000,4,FALSE),"")</f>
        <v>CS Project</v>
      </c>
      <c r="G170" t="str">
        <f>IFERROR(VLOOKUP('CLZ TT'!A170,'CLZ WI'!$A$1:$K$100000,5,FALSE),"")</f>
        <v>P-168678</v>
      </c>
      <c r="H170" t="str">
        <f>IFERROR(VLOOKUP(G170,'CLZ WI'!$A$1:$K$100000,6,FALSE),"")</f>
        <v>Fixed Hours</v>
      </c>
      <c r="I170" t="str">
        <f>IFERROR(VLOOKUP(G170,'CLZ WI'!$A$1:$K$100000,7,FALSE),"")</f>
        <v>EMEA</v>
      </c>
      <c r="J170" t="str">
        <f>T('CLZ TT'!I170)</f>
        <v>Offline development</v>
      </c>
      <c r="K170" t="str">
        <f>IF(IFERROR(VLOOKUP('CLZ TT'!A170,'CLZ WI'!$A$1:$L$100000,12,FALSE),"")=TRUE, "Billable", IF(IFERROR(VLOOKUP('CLZ TT'!A170,'CLZ WI'!$A$1:$L$100000,12,FALSE),"")=FALSE, "Non-Billable", ""))</f>
        <v>Billable</v>
      </c>
      <c r="L170" s="19">
        <f>IF('CLZ TT'!G170="","",'CLZ TT'!G170)</f>
        <v>41023</v>
      </c>
      <c r="M170">
        <f>IFERROR(VLOOKUP(G170,'CLZ Pr'!$A$1:$X$100000,12,FALSE)*C170,"")</f>
        <v>99.161999999999992</v>
      </c>
      <c r="N170" s="4">
        <f>IFERROR(VLOOKUP(G170,'CLZ Pr'!$A$1:$X$100000,24,FALSE), "")</f>
        <v>0</v>
      </c>
      <c r="O170">
        <f>IFERROR(VLOOKUP(G170,'CLZ Pr'!$A$1:$X$100000,21,FALSE), "")</f>
        <v>59.58</v>
      </c>
    </row>
    <row r="171" spans="1:15">
      <c r="A171" t="str">
        <f>T('CLZ TT'!A171)</f>
        <v>P-158424</v>
      </c>
      <c r="B171" s="9" t="str">
        <f>T('CLZ TT'!D171)</f>
        <v>Josh Santos</v>
      </c>
      <c r="C171" s="10">
        <f>IF(LEN(A171) &gt; 0, 'CLZ TT'!E171, "")</f>
        <v>1</v>
      </c>
      <c r="D171" s="7" t="str">
        <f>T('CLZ TT'!F171)</f>
        <v>Hours</v>
      </c>
      <c r="E171" s="7" t="str">
        <f>IFERROR(VLOOKUP('CLZ TT'!A171,'CLZ WI'!$A$1:$E$100000,3,FALSE),"")</f>
        <v>PureDriven Tier1</v>
      </c>
      <c r="F171" t="str">
        <f>IFERROR(VLOOKUP('CLZ TT'!A171,'CLZ WI'!$A$1:$E$100000,4,FALSE),"")</f>
        <v>CS Quick Start</v>
      </c>
      <c r="G171" t="str">
        <f>IFERROR(VLOOKUP('CLZ TT'!A171,'CLZ WI'!$A$1:$K$100000,5,FALSE),"")</f>
        <v>P-158424</v>
      </c>
      <c r="H171" t="str">
        <f>IFERROR(VLOOKUP(G171,'CLZ WI'!$A$1:$K$100000,6,FALSE),"")</f>
        <v>Package Large</v>
      </c>
      <c r="I171" t="str">
        <f>IFERROR(VLOOKUP(G171,'CLZ WI'!$A$1:$K$100000,7,FALSE),"")</f>
        <v>USA</v>
      </c>
      <c r="J171" t="str">
        <f>T('CLZ TT'!I171)</f>
        <v/>
      </c>
      <c r="K171" t="str">
        <f>IF(IFERROR(VLOOKUP('CLZ TT'!A171,'CLZ WI'!$A$1:$L$100000,12,FALSE),"")=TRUE, "Billable", IF(IFERROR(VLOOKUP('CLZ TT'!A171,'CLZ WI'!$A$1:$L$100000,12,FALSE),"")=FALSE, "Non-Billable", ""))</f>
        <v>Billable</v>
      </c>
      <c r="L171" s="19">
        <f>IF('CLZ TT'!G171="","",'CLZ TT'!G171)</f>
        <v>41023</v>
      </c>
      <c r="M171">
        <f>IFERROR(VLOOKUP(G171,'CLZ Pr'!$A$1:$X$100000,12,FALSE)*C171,"")</f>
        <v>145.83000000000001</v>
      </c>
      <c r="N171" s="4">
        <f>IFERROR(VLOOKUP(G171,'CLZ Pr'!$A$1:$X$100000,24,FALSE), "")</f>
        <v>0</v>
      </c>
      <c r="O171">
        <f>IFERROR(VLOOKUP(G171,'CLZ Pr'!$A$1:$X$100000,21,FALSE), "")</f>
        <v>9</v>
      </c>
    </row>
    <row r="172" spans="1:15">
      <c r="A172" t="str">
        <f>T('CLZ TT'!A172)</f>
        <v>M-224428</v>
      </c>
      <c r="B172" s="9" t="str">
        <f>T('CLZ TT'!D172)</f>
        <v>Alex Gorman</v>
      </c>
      <c r="C172" s="10">
        <f>IF(LEN(A172) &gt; 0, 'CLZ TT'!E172, "")</f>
        <v>1</v>
      </c>
      <c r="D172" s="7" t="str">
        <f>T('CLZ TT'!F172)</f>
        <v>Hours</v>
      </c>
      <c r="E172" s="7" t="str">
        <f>IFERROR(VLOOKUP('CLZ TT'!A172,'CLZ WI'!$A$1:$E$100000,3,FALSE),"")</f>
        <v>511IT-Tactical:Small Package</v>
      </c>
      <c r="F172" t="str">
        <f>IFERROR(VLOOKUP('CLZ TT'!A172,'CLZ WI'!$A$1:$E$100000,4,FALSE),"")</f>
        <v>CS Quick Start</v>
      </c>
      <c r="G172" t="str">
        <f>IFERROR(VLOOKUP('CLZ TT'!A172,'CLZ WI'!$A$1:$K$100000,5,FALSE),"")</f>
        <v>P-179143</v>
      </c>
      <c r="H172" t="str">
        <f>IFERROR(VLOOKUP(G172,'CLZ WI'!$A$1:$K$100000,6,FALSE),"")</f>
        <v>Package Small</v>
      </c>
      <c r="I172" t="str">
        <f>IFERROR(VLOOKUP(G172,'CLZ WI'!$A$1:$K$100000,7,FALSE),"")</f>
        <v>USA</v>
      </c>
      <c r="J172" t="str">
        <f>T('CLZ TT'!I172)</f>
        <v/>
      </c>
      <c r="K172" t="str">
        <f>IF(IFERROR(VLOOKUP('CLZ TT'!A172,'CLZ WI'!$A$1:$L$100000,12,FALSE),"")=TRUE, "Billable", IF(IFERROR(VLOOKUP('CLZ TT'!A172,'CLZ WI'!$A$1:$L$100000,12,FALSE),"")=FALSE, "Non-Billable", ""))</f>
        <v>Billable</v>
      </c>
      <c r="L172" s="19">
        <f>IF('CLZ TT'!G172="","",'CLZ TT'!G172)</f>
        <v>41023</v>
      </c>
      <c r="M172">
        <f>IFERROR(VLOOKUP(G172,'CLZ Pr'!$A$1:$X$100000,12,FALSE)*C172,"")</f>
        <v>160</v>
      </c>
      <c r="N172" s="4">
        <f>IFERROR(VLOOKUP(G172,'CLZ Pr'!$A$1:$X$100000,24,FALSE), "")</f>
        <v>0</v>
      </c>
      <c r="O172">
        <f>IFERROR(VLOOKUP(G172,'CLZ Pr'!$A$1:$X$100000,21,FALSE), "")</f>
        <v>1</v>
      </c>
    </row>
    <row r="173" spans="1:15">
      <c r="A173" t="str">
        <f>T('CLZ TT'!A173)</f>
        <v>P-184094</v>
      </c>
      <c r="B173" s="9" t="str">
        <f>T('CLZ TT'!D173)</f>
        <v>Patrick Smith</v>
      </c>
      <c r="C173" s="10">
        <f>IF(LEN(A173) &gt; 0, 'CLZ TT'!E173, "")</f>
        <v>1</v>
      </c>
      <c r="D173" s="7" t="str">
        <f>T('CLZ TT'!F173)</f>
        <v>Hours</v>
      </c>
      <c r="E173" s="7" t="str">
        <f>IFERROR(VLOOKUP('CLZ TT'!A173,'CLZ WI'!$A$1:$E$100000,3,FALSE),"")</f>
        <v>FireRocket Concepts:Small Package</v>
      </c>
      <c r="F173" t="str">
        <f>IFERROR(VLOOKUP('CLZ TT'!A173,'CLZ WI'!$A$1:$E$100000,4,FALSE),"")</f>
        <v>CS Quick Start</v>
      </c>
      <c r="G173" t="str">
        <f>IFERROR(VLOOKUP('CLZ TT'!A173,'CLZ WI'!$A$1:$K$100000,5,FALSE),"")</f>
        <v>P-184094</v>
      </c>
      <c r="H173" t="str">
        <f>IFERROR(VLOOKUP(G173,'CLZ WI'!$A$1:$K$100000,6,FALSE),"")</f>
        <v>Package Small</v>
      </c>
      <c r="I173" t="str">
        <f>IFERROR(VLOOKUP(G173,'CLZ WI'!$A$1:$K$100000,7,FALSE),"")</f>
        <v>USA</v>
      </c>
      <c r="J173" t="str">
        <f>T('CLZ TT'!I173)</f>
        <v/>
      </c>
      <c r="K173" t="str">
        <f>IF(IFERROR(VLOOKUP('CLZ TT'!A173,'CLZ WI'!$A$1:$L$100000,12,FALSE),"")=TRUE, "Billable", IF(IFERROR(VLOOKUP('CLZ TT'!A173,'CLZ WI'!$A$1:$L$100000,12,FALSE),"")=FALSE, "Non-Billable", ""))</f>
        <v>Billable</v>
      </c>
      <c r="L173" s="19">
        <f>IF('CLZ TT'!G173="","",'CLZ TT'!G173)</f>
        <v>41023</v>
      </c>
      <c r="M173">
        <f>IFERROR(VLOOKUP(G173,'CLZ Pr'!$A$1:$X$100000,12,FALSE)*C173,"")</f>
        <v>160</v>
      </c>
      <c r="N173" s="4">
        <f>IFERROR(VLOOKUP(G173,'CLZ Pr'!$A$1:$X$100000,24,FALSE), "")</f>
        <v>0</v>
      </c>
      <c r="O173">
        <f>IFERROR(VLOOKUP(G173,'CLZ Pr'!$A$1:$X$100000,21,FALSE), "")</f>
        <v>0</v>
      </c>
    </row>
    <row r="174" spans="1:15">
      <c r="A174" t="str">
        <f>T('CLZ TT'!A174)</f>
        <v>P-205893</v>
      </c>
      <c r="B174" s="9" t="str">
        <f>T('CLZ TT'!D174)</f>
        <v>Patrick Smith</v>
      </c>
      <c r="C174" s="10">
        <f>IF(LEN(A174) &gt; 0, 'CLZ TT'!E174, "")</f>
        <v>1</v>
      </c>
      <c r="D174" s="7" t="str">
        <f>T('CLZ TT'!F174)</f>
        <v>Hours</v>
      </c>
      <c r="E174" s="7" t="str">
        <f>IFERROR(VLOOKUP('CLZ TT'!A174,'CLZ WI'!$A$1:$E$100000,3,FALSE),"")</f>
        <v>Certain Software, Inc. 3 h PS</v>
      </c>
      <c r="F174" t="str">
        <f>IFERROR(VLOOKUP('CLZ TT'!A174,'CLZ WI'!$A$1:$E$100000,4,FALSE),"")</f>
        <v>CS Project</v>
      </c>
      <c r="G174" t="str">
        <f>IFERROR(VLOOKUP('CLZ TT'!A174,'CLZ WI'!$A$1:$K$100000,5,FALSE),"")</f>
        <v>P-205893</v>
      </c>
      <c r="H174" t="str">
        <f>IFERROR(VLOOKUP(G174,'CLZ WI'!$A$1:$K$100000,6,FALSE),"")</f>
        <v>Fixed Hours</v>
      </c>
      <c r="I174" t="str">
        <f>IFERROR(VLOOKUP(G174,'CLZ WI'!$A$1:$K$100000,7,FALSE),"")</f>
        <v>USA</v>
      </c>
      <c r="J174" t="str">
        <f>T('CLZ TT'!I174)</f>
        <v/>
      </c>
      <c r="K174" t="str">
        <f>IF(IFERROR(VLOOKUP('CLZ TT'!A174,'CLZ WI'!$A$1:$L$100000,12,FALSE),"")=TRUE, "Billable", IF(IFERROR(VLOOKUP('CLZ TT'!A174,'CLZ WI'!$A$1:$L$100000,12,FALSE),"")=FALSE, "Non-Billable", ""))</f>
        <v>Billable</v>
      </c>
      <c r="L174" s="19">
        <f>IF('CLZ TT'!G174="","",'CLZ TT'!G174)</f>
        <v>41023</v>
      </c>
      <c r="M174">
        <f>IFERROR(VLOOKUP(G174,'CLZ Pr'!$A$1:$X$100000,12,FALSE)*C174,"")</f>
        <v>166.67</v>
      </c>
      <c r="N174" s="4">
        <f>IFERROR(VLOOKUP(G174,'CLZ Pr'!$A$1:$X$100000,24,FALSE), "")</f>
        <v>0</v>
      </c>
      <c r="O174">
        <f>IFERROR(VLOOKUP(G174,'CLZ Pr'!$A$1:$X$100000,21,FALSE), "")</f>
        <v>1</v>
      </c>
    </row>
    <row r="175" spans="1:15">
      <c r="A175" t="str">
        <f>T('CLZ TT'!A175)</f>
        <v>M-202762</v>
      </c>
      <c r="B175" s="9" t="str">
        <f>T('CLZ TT'!D175)</f>
        <v>Alex Gorman</v>
      </c>
      <c r="C175" s="10">
        <f>IF(LEN(A175) &gt; 0, 'CLZ TT'!E175, "")</f>
        <v>1</v>
      </c>
      <c r="D175" s="7" t="str">
        <f>T('CLZ TT'!F175)</f>
        <v>Hours</v>
      </c>
      <c r="E175" s="7" t="str">
        <f>IFERROR(VLOOKUP('CLZ TT'!A175,'CLZ WI'!$A$1:$E$100000,3,FALSE),"")</f>
        <v>BPL Global Medium</v>
      </c>
      <c r="F175" t="str">
        <f>IFERROR(VLOOKUP('CLZ TT'!A175,'CLZ WI'!$A$1:$E$100000,4,FALSE),"")</f>
        <v>CS Quick Start</v>
      </c>
      <c r="G175" t="str">
        <f>IFERROR(VLOOKUP('CLZ TT'!A175,'CLZ WI'!$A$1:$K$100000,5,FALSE),"")</f>
        <v>P-160798</v>
      </c>
      <c r="H175" t="str">
        <f>IFERROR(VLOOKUP(G175,'CLZ WI'!$A$1:$K$100000,6,FALSE),"")</f>
        <v>Package Medium</v>
      </c>
      <c r="I175" t="str">
        <f>IFERROR(VLOOKUP(G175,'CLZ WI'!$A$1:$K$100000,7,FALSE),"")</f>
        <v>USA</v>
      </c>
      <c r="J175" t="str">
        <f>T('CLZ TT'!I175)</f>
        <v/>
      </c>
      <c r="K175" t="str">
        <f>IF(IFERROR(VLOOKUP('CLZ TT'!A175,'CLZ WI'!$A$1:$L$100000,12,FALSE),"")=TRUE, "Billable", IF(IFERROR(VLOOKUP('CLZ TT'!A175,'CLZ WI'!$A$1:$L$100000,12,FALSE),"")=FALSE, "Non-Billable", ""))</f>
        <v>Billable</v>
      </c>
      <c r="L175" s="19">
        <f>IF('CLZ TT'!G175="","",'CLZ TT'!G175)</f>
        <v>41023</v>
      </c>
      <c r="M175">
        <f>IFERROR(VLOOKUP(G175,'CLZ Pr'!$A$1:$X$100000,12,FALSE)*C175,"")</f>
        <v>100</v>
      </c>
      <c r="N175" s="4">
        <f>IFERROR(VLOOKUP(G175,'CLZ Pr'!$A$1:$X$100000,24,FALSE), "")</f>
        <v>0</v>
      </c>
      <c r="O175">
        <f>IFERROR(VLOOKUP(G175,'CLZ Pr'!$A$1:$X$100000,21,FALSE), "")</f>
        <v>3</v>
      </c>
    </row>
    <row r="176" spans="1:15">
      <c r="A176" t="str">
        <f>T('CLZ TT'!A176)</f>
        <v>P-184073</v>
      </c>
      <c r="B176" s="9" t="str">
        <f>T('CLZ TT'!D176)</f>
        <v>Patrick Smith</v>
      </c>
      <c r="C176" s="10">
        <f>IF(LEN(A176) &gt; 0, 'CLZ TT'!E176, "")</f>
        <v>1</v>
      </c>
      <c r="D176" s="7" t="str">
        <f>T('CLZ TT'!F176)</f>
        <v>Hours</v>
      </c>
      <c r="E176" s="7" t="str">
        <f>IFERROR(VLOOKUP('CLZ TT'!A176,'CLZ WI'!$A$1:$E$100000,3,FALSE),"")</f>
        <v>Unleashed Online Marketing 3 h PS</v>
      </c>
      <c r="F176" t="str">
        <f>IFERROR(VLOOKUP('CLZ TT'!A176,'CLZ WI'!$A$1:$E$100000,4,FALSE),"")</f>
        <v>CS Project</v>
      </c>
      <c r="G176" t="str">
        <f>IFERROR(VLOOKUP('CLZ TT'!A176,'CLZ WI'!$A$1:$K$100000,5,FALSE),"")</f>
        <v>P-184073</v>
      </c>
      <c r="H176" t="str">
        <f>IFERROR(VLOOKUP(G176,'CLZ WI'!$A$1:$K$100000,6,FALSE),"")</f>
        <v>Fixed Hours</v>
      </c>
      <c r="I176" t="str">
        <f>IFERROR(VLOOKUP(G176,'CLZ WI'!$A$1:$K$100000,7,FALSE),"")</f>
        <v>USA</v>
      </c>
      <c r="J176" t="str">
        <f>T('CLZ TT'!I176)</f>
        <v/>
      </c>
      <c r="K176" t="str">
        <f>IF(IFERROR(VLOOKUP('CLZ TT'!A176,'CLZ WI'!$A$1:$L$100000,12,FALSE),"")=TRUE, "Billable", IF(IFERROR(VLOOKUP('CLZ TT'!A176,'CLZ WI'!$A$1:$L$100000,12,FALSE),"")=FALSE, "Non-Billable", ""))</f>
        <v>Billable</v>
      </c>
      <c r="L176" s="19">
        <f>IF('CLZ TT'!G176="","",'CLZ TT'!G176)</f>
        <v>41023</v>
      </c>
      <c r="M176">
        <f>IFERROR(VLOOKUP(G176,'CLZ Pr'!$A$1:$X$100000,12,FALSE)*C176,"")</f>
        <v>166.67</v>
      </c>
      <c r="N176" s="4">
        <f>IFERROR(VLOOKUP(G176,'CLZ Pr'!$A$1:$X$100000,24,FALSE), "")</f>
        <v>0</v>
      </c>
      <c r="O176">
        <f>IFERROR(VLOOKUP(G176,'CLZ Pr'!$A$1:$X$100000,21,FALSE), "")</f>
        <v>0.5</v>
      </c>
    </row>
    <row r="177" spans="1:15">
      <c r="A177" t="str">
        <f>T('CLZ TT'!A177)</f>
        <v>P-156868</v>
      </c>
      <c r="B177" s="9" t="str">
        <f>T('CLZ TT'!D177)</f>
        <v>Josh Santos</v>
      </c>
      <c r="C177" s="10">
        <f>IF(LEN(A177) &gt; 0, 'CLZ TT'!E177, "")</f>
        <v>1</v>
      </c>
      <c r="D177" s="7" t="str">
        <f>T('CLZ TT'!F177)</f>
        <v>Hours</v>
      </c>
      <c r="E177" s="7" t="str">
        <f>IFERROR(VLOOKUP('CLZ TT'!A177,'CLZ WI'!$A$1:$E$100000,3,FALSE),"")</f>
        <v>Marketo - Professional Services Hours</v>
      </c>
      <c r="F177" t="str">
        <f>IFERROR(VLOOKUP('CLZ TT'!A177,'CLZ WI'!$A$1:$E$100000,4,FALSE),"")</f>
        <v>CS Project</v>
      </c>
      <c r="G177" t="str">
        <f>IFERROR(VLOOKUP('CLZ TT'!A177,'CLZ WI'!$A$1:$K$100000,5,FALSE),"")</f>
        <v>P-156868</v>
      </c>
      <c r="H177" t="str">
        <f>IFERROR(VLOOKUP(G177,'CLZ WI'!$A$1:$K$100000,6,FALSE),"")</f>
        <v>Fixed Hours</v>
      </c>
      <c r="I177" t="str">
        <f>IFERROR(VLOOKUP(G177,'CLZ WI'!$A$1:$K$100000,7,FALSE),"")</f>
        <v>USA</v>
      </c>
      <c r="J177" t="str">
        <f>T('CLZ TT'!I177)</f>
        <v/>
      </c>
      <c r="K177" t="str">
        <f>IF(IFERROR(VLOOKUP('CLZ TT'!A177,'CLZ WI'!$A$1:$L$100000,12,FALSE),"")=TRUE, "Billable", IF(IFERROR(VLOOKUP('CLZ TT'!A177,'CLZ WI'!$A$1:$L$100000,12,FALSE),"")=FALSE, "Non-Billable", ""))</f>
        <v>Non-Billable</v>
      </c>
      <c r="L177" s="19">
        <f>IF('CLZ TT'!G177="","",'CLZ TT'!G177)</f>
        <v>41024</v>
      </c>
      <c r="M177">
        <f>IFERROR(VLOOKUP(G177,'CLZ Pr'!$A$1:$X$100000,12,FALSE)*C177,"")</f>
        <v>0</v>
      </c>
      <c r="N177" s="4">
        <f>IFERROR(VLOOKUP(G177,'CLZ Pr'!$A$1:$X$100000,24,FALSE), "")</f>
        <v>0</v>
      </c>
      <c r="O177">
        <f>IFERROR(VLOOKUP(G177,'CLZ Pr'!$A$1:$X$100000,21,FALSE), "")</f>
        <v>8</v>
      </c>
    </row>
    <row r="178" spans="1:15">
      <c r="A178" t="str">
        <f>T('CLZ TT'!A178)</f>
        <v>P-184094</v>
      </c>
      <c r="B178" s="9" t="str">
        <f>T('CLZ TT'!D178)</f>
        <v>Patrick Smith</v>
      </c>
      <c r="C178" s="10">
        <f>IF(LEN(A178) &gt; 0, 'CLZ TT'!E178, "")</f>
        <v>1.5</v>
      </c>
      <c r="D178" s="7" t="str">
        <f>T('CLZ TT'!F178)</f>
        <v>Hours</v>
      </c>
      <c r="E178" s="7" t="str">
        <f>IFERROR(VLOOKUP('CLZ TT'!A178,'CLZ WI'!$A$1:$E$100000,3,FALSE),"")</f>
        <v>FireRocket Concepts:Small Package</v>
      </c>
      <c r="F178" t="str">
        <f>IFERROR(VLOOKUP('CLZ TT'!A178,'CLZ WI'!$A$1:$E$100000,4,FALSE),"")</f>
        <v>CS Quick Start</v>
      </c>
      <c r="G178" t="str">
        <f>IFERROR(VLOOKUP('CLZ TT'!A178,'CLZ WI'!$A$1:$K$100000,5,FALSE),"")</f>
        <v>P-184094</v>
      </c>
      <c r="H178" t="str">
        <f>IFERROR(VLOOKUP(G178,'CLZ WI'!$A$1:$K$100000,6,FALSE),"")</f>
        <v>Package Small</v>
      </c>
      <c r="I178" t="str">
        <f>IFERROR(VLOOKUP(G178,'CLZ WI'!$A$1:$K$100000,7,FALSE),"")</f>
        <v>USA</v>
      </c>
      <c r="J178" t="str">
        <f>T('CLZ TT'!I178)</f>
        <v/>
      </c>
      <c r="K178" t="str">
        <f>IF(IFERROR(VLOOKUP('CLZ TT'!A178,'CLZ WI'!$A$1:$L$100000,12,FALSE),"")=TRUE, "Billable", IF(IFERROR(VLOOKUP('CLZ TT'!A178,'CLZ WI'!$A$1:$L$100000,12,FALSE),"")=FALSE, "Non-Billable", ""))</f>
        <v>Billable</v>
      </c>
      <c r="L178" s="19">
        <f>IF('CLZ TT'!G178="","",'CLZ TT'!G178)</f>
        <v>41024</v>
      </c>
      <c r="M178">
        <f>IFERROR(VLOOKUP(G178,'CLZ Pr'!$A$1:$X$100000,12,FALSE)*C178,"")</f>
        <v>240</v>
      </c>
      <c r="N178" s="4">
        <f>IFERROR(VLOOKUP(G178,'CLZ Pr'!$A$1:$X$100000,24,FALSE), "")</f>
        <v>0</v>
      </c>
      <c r="O178">
        <f>IFERROR(VLOOKUP(G178,'CLZ Pr'!$A$1:$X$100000,21,FALSE), "")</f>
        <v>0</v>
      </c>
    </row>
    <row r="179" spans="1:15">
      <c r="A179" t="str">
        <f>T('CLZ TT'!A179)</f>
        <v>P-184803</v>
      </c>
      <c r="B179" s="9" t="str">
        <f>T('CLZ TT'!D179)</f>
        <v>Rob Sidhu</v>
      </c>
      <c r="C179" s="10">
        <f>IF(LEN(A179) &gt; 0, 'CLZ TT'!E179, "")</f>
        <v>1</v>
      </c>
      <c r="D179" s="7" t="str">
        <f>T('CLZ TT'!F179)</f>
        <v>Hours</v>
      </c>
      <c r="E179" s="7" t="str">
        <f>IFERROR(VLOOKUP('CLZ TT'!A179,'CLZ WI'!$A$1:$E$100000,3,FALSE),"")</f>
        <v>Affero 3 h PS</v>
      </c>
      <c r="F179" t="str">
        <f>IFERROR(VLOOKUP('CLZ TT'!A179,'CLZ WI'!$A$1:$E$100000,4,FALSE),"")</f>
        <v>CS Project</v>
      </c>
      <c r="G179" t="str">
        <f>IFERROR(VLOOKUP('CLZ TT'!A179,'CLZ WI'!$A$1:$K$100000,5,FALSE),"")</f>
        <v>P-184803</v>
      </c>
      <c r="H179" t="str">
        <f>IFERROR(VLOOKUP(G179,'CLZ WI'!$A$1:$K$100000,6,FALSE),"")</f>
        <v>Fixed Hours</v>
      </c>
      <c r="I179" t="str">
        <f>IFERROR(VLOOKUP(G179,'CLZ WI'!$A$1:$K$100000,7,FALSE),"")</f>
        <v>USA</v>
      </c>
      <c r="J179" t="str">
        <f>T('CLZ TT'!I179)</f>
        <v/>
      </c>
      <c r="K179" t="str">
        <f>IF(IFERROR(VLOOKUP('CLZ TT'!A179,'CLZ WI'!$A$1:$L$100000,12,FALSE),"")=TRUE, "Billable", IF(IFERROR(VLOOKUP('CLZ TT'!A179,'CLZ WI'!$A$1:$L$100000,12,FALSE),"")=FALSE, "Non-Billable", ""))</f>
        <v>Billable</v>
      </c>
      <c r="L179" s="19">
        <f>IF('CLZ TT'!G179="","",'CLZ TT'!G179)</f>
        <v>41024</v>
      </c>
      <c r="M179">
        <f>IFERROR(VLOOKUP(G179,'CLZ Pr'!$A$1:$X$100000,12,FALSE)*C179,"")</f>
        <v>166.67</v>
      </c>
      <c r="N179" s="4">
        <f>IFERROR(VLOOKUP(G179,'CLZ Pr'!$A$1:$X$100000,24,FALSE), "")</f>
        <v>0</v>
      </c>
      <c r="O179">
        <f>IFERROR(VLOOKUP(G179,'CLZ Pr'!$A$1:$X$100000,21,FALSE), "")</f>
        <v>1</v>
      </c>
    </row>
    <row r="180" spans="1:15">
      <c r="A180" t="str">
        <f>T('CLZ TT'!A180)</f>
        <v>M-224428</v>
      </c>
      <c r="B180" s="9" t="str">
        <f>T('CLZ TT'!D180)</f>
        <v>Alex Gorman</v>
      </c>
      <c r="C180" s="10">
        <f>IF(LEN(A180) &gt; 0, 'CLZ TT'!E180, "")</f>
        <v>1</v>
      </c>
      <c r="D180" s="7" t="str">
        <f>T('CLZ TT'!F180)</f>
        <v>Hours</v>
      </c>
      <c r="E180" s="7" t="str">
        <f>IFERROR(VLOOKUP('CLZ TT'!A180,'CLZ WI'!$A$1:$E$100000,3,FALSE),"")</f>
        <v>511IT-Tactical:Small Package</v>
      </c>
      <c r="F180" t="str">
        <f>IFERROR(VLOOKUP('CLZ TT'!A180,'CLZ WI'!$A$1:$E$100000,4,FALSE),"")</f>
        <v>CS Quick Start</v>
      </c>
      <c r="G180" t="str">
        <f>IFERROR(VLOOKUP('CLZ TT'!A180,'CLZ WI'!$A$1:$K$100000,5,FALSE),"")</f>
        <v>P-179143</v>
      </c>
      <c r="H180" t="str">
        <f>IFERROR(VLOOKUP(G180,'CLZ WI'!$A$1:$K$100000,6,FALSE),"")</f>
        <v>Package Small</v>
      </c>
      <c r="I180" t="str">
        <f>IFERROR(VLOOKUP(G180,'CLZ WI'!$A$1:$K$100000,7,FALSE),"")</f>
        <v>USA</v>
      </c>
      <c r="J180" t="str">
        <f>T('CLZ TT'!I180)</f>
        <v/>
      </c>
      <c r="K180" t="str">
        <f>IF(IFERROR(VLOOKUP('CLZ TT'!A180,'CLZ WI'!$A$1:$L$100000,12,FALSE),"")=TRUE, "Billable", IF(IFERROR(VLOOKUP('CLZ TT'!A180,'CLZ WI'!$A$1:$L$100000,12,FALSE),"")=FALSE, "Non-Billable", ""))</f>
        <v>Billable</v>
      </c>
      <c r="L180" s="19">
        <f>IF('CLZ TT'!G180="","",'CLZ TT'!G180)</f>
        <v>41025</v>
      </c>
      <c r="M180">
        <f>IFERROR(VLOOKUP(G180,'CLZ Pr'!$A$1:$X$100000,12,FALSE)*C180,"")</f>
        <v>160</v>
      </c>
      <c r="N180" s="4">
        <f>IFERROR(VLOOKUP(G180,'CLZ Pr'!$A$1:$X$100000,24,FALSE), "")</f>
        <v>0</v>
      </c>
      <c r="O180">
        <f>IFERROR(VLOOKUP(G180,'CLZ Pr'!$A$1:$X$100000,21,FALSE), "")</f>
        <v>1</v>
      </c>
    </row>
    <row r="181" spans="1:15">
      <c r="A181" t="str">
        <f>T('CLZ TT'!A181)</f>
        <v>P-179348</v>
      </c>
      <c r="B181" s="9" t="str">
        <f>T('CLZ TT'!D181)</f>
        <v>Rob Sidhu</v>
      </c>
      <c r="C181" s="10">
        <f>IF(LEN(A181) &gt; 0, 'CLZ TT'!E181, "")</f>
        <v>1</v>
      </c>
      <c r="D181" s="7" t="str">
        <f>T('CLZ TT'!F181)</f>
        <v>Hours</v>
      </c>
      <c r="E181" s="7" t="str">
        <f>IFERROR(VLOOKUP('CLZ TT'!A181,'CLZ WI'!$A$1:$E$100000,3,FALSE),"")</f>
        <v>Joan Mitchell FoundationTP:Small Package</v>
      </c>
      <c r="F181" t="str">
        <f>IFERROR(VLOOKUP('CLZ TT'!A181,'CLZ WI'!$A$1:$E$100000,4,FALSE),"")</f>
        <v>CS Quick Start</v>
      </c>
      <c r="G181" t="str">
        <f>IFERROR(VLOOKUP('CLZ TT'!A181,'CLZ WI'!$A$1:$K$100000,5,FALSE),"")</f>
        <v>P-179348</v>
      </c>
      <c r="H181" t="str">
        <f>IFERROR(VLOOKUP(G181,'CLZ WI'!$A$1:$K$100000,6,FALSE),"")</f>
        <v>Package Small</v>
      </c>
      <c r="I181" t="str">
        <f>IFERROR(VLOOKUP(G181,'CLZ WI'!$A$1:$K$100000,7,FALSE),"")</f>
        <v>USA</v>
      </c>
      <c r="J181" t="str">
        <f>T('CLZ TT'!I181)</f>
        <v/>
      </c>
      <c r="K181" t="str">
        <f>IF(IFERROR(VLOOKUP('CLZ TT'!A181,'CLZ WI'!$A$1:$L$100000,12,FALSE),"")=TRUE, "Billable", IF(IFERROR(VLOOKUP('CLZ TT'!A181,'CLZ WI'!$A$1:$L$100000,12,FALSE),"")=FALSE, "Non-Billable", ""))</f>
        <v>Billable</v>
      </c>
      <c r="L181" s="19">
        <f>IF('CLZ TT'!G181="","",'CLZ TT'!G181)</f>
        <v>41025</v>
      </c>
      <c r="M181">
        <f>IFERROR(VLOOKUP(G181,'CLZ Pr'!$A$1:$X$100000,12,FALSE)*C181,"")</f>
        <v>160</v>
      </c>
      <c r="N181" s="4">
        <f>IFERROR(VLOOKUP(G181,'CLZ Pr'!$A$1:$X$100000,24,FALSE), "")</f>
        <v>0</v>
      </c>
      <c r="O181">
        <f>IFERROR(VLOOKUP(G181,'CLZ Pr'!$A$1:$X$100000,21,FALSE), "")</f>
        <v>2.5</v>
      </c>
    </row>
    <row r="182" spans="1:15">
      <c r="A182" t="str">
        <f>T('CLZ TT'!A182)</f>
        <v>T-292050</v>
      </c>
      <c r="B182" s="9" t="str">
        <f>T('CLZ TT'!D182)</f>
        <v>Roni Feldsher</v>
      </c>
      <c r="C182" s="10">
        <f>IF(LEN(A182) &gt; 0, 'CLZ TT'!E182, "")</f>
        <v>0.5</v>
      </c>
      <c r="D182" s="7" t="str">
        <f>T('CLZ TT'!F182)</f>
        <v>Hours</v>
      </c>
      <c r="E182" s="7" t="str">
        <f>IFERROR(VLOOKUP('CLZ TT'!A182,'CLZ WI'!$A$1:$E$100000,3,FALSE),"")</f>
        <v>ELC Online - - 58 h PS</v>
      </c>
      <c r="F182" t="str">
        <f>IFERROR(VLOOKUP('CLZ TT'!A182,'CLZ WI'!$A$1:$E$100000,4,FALSE),"")</f>
        <v>CS Project</v>
      </c>
      <c r="G182" t="str">
        <f>IFERROR(VLOOKUP('CLZ TT'!A182,'CLZ WI'!$A$1:$K$100000,5,FALSE),"")</f>
        <v>P-113869</v>
      </c>
      <c r="H182" t="str">
        <f>IFERROR(VLOOKUP(G182,'CLZ WI'!$A$1:$K$100000,6,FALSE),"")</f>
        <v>Fixed Hours</v>
      </c>
      <c r="I182" t="str">
        <f>IFERROR(VLOOKUP(G182,'CLZ WI'!$A$1:$K$100000,7,FALSE),"")</f>
        <v>USA</v>
      </c>
      <c r="J182" t="str">
        <f>T('CLZ TT'!I182)</f>
        <v/>
      </c>
      <c r="K182" t="str">
        <f>IF(IFERROR(VLOOKUP('CLZ TT'!A182,'CLZ WI'!$A$1:$L$100000,12,FALSE),"")=TRUE, "Billable", IF(IFERROR(VLOOKUP('CLZ TT'!A182,'CLZ WI'!$A$1:$L$100000,12,FALSE),"")=FALSE, "Non-Billable", ""))</f>
        <v>Billable</v>
      </c>
      <c r="L182" s="19">
        <f>IF('CLZ TT'!G182="","",'CLZ TT'!G182)</f>
        <v>41025</v>
      </c>
      <c r="M182" t="str">
        <f>IFERROR(VLOOKUP(G182,'CLZ Pr'!$A$1:$X$100000,12,FALSE)*C182,"")</f>
        <v/>
      </c>
      <c r="N182" s="4" t="str">
        <f>IFERROR(VLOOKUP(G182,'CLZ Pr'!$A$1:$X$100000,24,FALSE), "")</f>
        <v/>
      </c>
      <c r="O182" t="str">
        <f>IFERROR(VLOOKUP(G182,'CLZ Pr'!$A$1:$X$100000,21,FALSE), "")</f>
        <v/>
      </c>
    </row>
    <row r="183" spans="1:15">
      <c r="A183" t="str">
        <f>T('CLZ TT'!A183)</f>
        <v>P-158424</v>
      </c>
      <c r="B183" s="9" t="str">
        <f>T('CLZ TT'!D183)</f>
        <v>Josh Santos</v>
      </c>
      <c r="C183" s="10">
        <f>IF(LEN(A183) &gt; 0, 'CLZ TT'!E183, "")</f>
        <v>1</v>
      </c>
      <c r="D183" s="7" t="str">
        <f>T('CLZ TT'!F183)</f>
        <v>Hours</v>
      </c>
      <c r="E183" s="7" t="str">
        <f>IFERROR(VLOOKUP('CLZ TT'!A183,'CLZ WI'!$A$1:$E$100000,3,FALSE),"")</f>
        <v>PureDriven Tier1</v>
      </c>
      <c r="F183" t="str">
        <f>IFERROR(VLOOKUP('CLZ TT'!A183,'CLZ WI'!$A$1:$E$100000,4,FALSE),"")</f>
        <v>CS Quick Start</v>
      </c>
      <c r="G183" t="str">
        <f>IFERROR(VLOOKUP('CLZ TT'!A183,'CLZ WI'!$A$1:$K$100000,5,FALSE),"")</f>
        <v>P-158424</v>
      </c>
      <c r="H183" t="str">
        <f>IFERROR(VLOOKUP(G183,'CLZ WI'!$A$1:$K$100000,6,FALSE),"")</f>
        <v>Package Large</v>
      </c>
      <c r="I183" t="str">
        <f>IFERROR(VLOOKUP(G183,'CLZ WI'!$A$1:$K$100000,7,FALSE),"")</f>
        <v>USA</v>
      </c>
      <c r="J183" t="str">
        <f>T('CLZ TT'!I183)</f>
        <v/>
      </c>
      <c r="K183" t="str">
        <f>IF(IFERROR(VLOOKUP('CLZ TT'!A183,'CLZ WI'!$A$1:$L$100000,12,FALSE),"")=TRUE, "Billable", IF(IFERROR(VLOOKUP('CLZ TT'!A183,'CLZ WI'!$A$1:$L$100000,12,FALSE),"")=FALSE, "Non-Billable", ""))</f>
        <v>Billable</v>
      </c>
      <c r="L183" s="19">
        <f>IF('CLZ TT'!G183="","",'CLZ TT'!G183)</f>
        <v>41026</v>
      </c>
      <c r="M183">
        <f>IFERROR(VLOOKUP(G183,'CLZ Pr'!$A$1:$X$100000,12,FALSE)*C183,"")</f>
        <v>145.83000000000001</v>
      </c>
      <c r="N183" s="4">
        <f>IFERROR(VLOOKUP(G183,'CLZ Pr'!$A$1:$X$100000,24,FALSE), "")</f>
        <v>0</v>
      </c>
      <c r="O183">
        <f>IFERROR(VLOOKUP(G183,'CLZ Pr'!$A$1:$X$100000,21,FALSE), "")</f>
        <v>9</v>
      </c>
    </row>
    <row r="184" spans="1:15">
      <c r="A184" t="str">
        <f>T('CLZ TT'!A184)</f>
        <v>P-184803</v>
      </c>
      <c r="B184" s="9" t="str">
        <f>T('CLZ TT'!D184)</f>
        <v>Rob Sidhu</v>
      </c>
      <c r="C184" s="10">
        <f>IF(LEN(A184) &gt; 0, 'CLZ TT'!E184, "")</f>
        <v>1</v>
      </c>
      <c r="D184" s="7" t="str">
        <f>T('CLZ TT'!F184)</f>
        <v>Hours</v>
      </c>
      <c r="E184" s="7" t="str">
        <f>IFERROR(VLOOKUP('CLZ TT'!A184,'CLZ WI'!$A$1:$E$100000,3,FALSE),"")</f>
        <v>Affero 3 h PS</v>
      </c>
      <c r="F184" t="str">
        <f>IFERROR(VLOOKUP('CLZ TT'!A184,'CLZ WI'!$A$1:$E$100000,4,FALSE),"")</f>
        <v>CS Project</v>
      </c>
      <c r="G184" t="str">
        <f>IFERROR(VLOOKUP('CLZ TT'!A184,'CLZ WI'!$A$1:$K$100000,5,FALSE),"")</f>
        <v>P-184803</v>
      </c>
      <c r="H184" t="str">
        <f>IFERROR(VLOOKUP(G184,'CLZ WI'!$A$1:$K$100000,6,FALSE),"")</f>
        <v>Fixed Hours</v>
      </c>
      <c r="I184" t="str">
        <f>IFERROR(VLOOKUP(G184,'CLZ WI'!$A$1:$K$100000,7,FALSE),"")</f>
        <v>USA</v>
      </c>
      <c r="J184" t="str">
        <f>T('CLZ TT'!I184)</f>
        <v/>
      </c>
      <c r="K184" t="str">
        <f>IF(IFERROR(VLOOKUP('CLZ TT'!A184,'CLZ WI'!$A$1:$L$100000,12,FALSE),"")=TRUE, "Billable", IF(IFERROR(VLOOKUP('CLZ TT'!A184,'CLZ WI'!$A$1:$L$100000,12,FALSE),"")=FALSE, "Non-Billable", ""))</f>
        <v>Billable</v>
      </c>
      <c r="L184" s="19">
        <f>IF('CLZ TT'!G184="","",'CLZ TT'!G184)</f>
        <v>41026</v>
      </c>
      <c r="M184">
        <f>IFERROR(VLOOKUP(G184,'CLZ Pr'!$A$1:$X$100000,12,FALSE)*C184,"")</f>
        <v>166.67</v>
      </c>
      <c r="N184" s="4">
        <f>IFERROR(VLOOKUP(G184,'CLZ Pr'!$A$1:$X$100000,24,FALSE), "")</f>
        <v>0</v>
      </c>
      <c r="O184">
        <f>IFERROR(VLOOKUP(G184,'CLZ Pr'!$A$1:$X$100000,21,FALSE), "")</f>
        <v>1</v>
      </c>
    </row>
    <row r="185" spans="1:15">
      <c r="A185" t="str">
        <f>T('CLZ TT'!A185)</f>
        <v>P-184094</v>
      </c>
      <c r="B185" s="9" t="str">
        <f>T('CLZ TT'!D185)</f>
        <v>Patrick Smith</v>
      </c>
      <c r="C185" s="10">
        <f>IF(LEN(A185) &gt; 0, 'CLZ TT'!E185, "")</f>
        <v>1.5</v>
      </c>
      <c r="D185" s="7" t="str">
        <f>T('CLZ TT'!F185)</f>
        <v>Hours</v>
      </c>
      <c r="E185" s="7" t="str">
        <f>IFERROR(VLOOKUP('CLZ TT'!A185,'CLZ WI'!$A$1:$E$100000,3,FALSE),"")</f>
        <v>FireRocket Concepts:Small Package</v>
      </c>
      <c r="F185" t="str">
        <f>IFERROR(VLOOKUP('CLZ TT'!A185,'CLZ WI'!$A$1:$E$100000,4,FALSE),"")</f>
        <v>CS Quick Start</v>
      </c>
      <c r="G185" t="str">
        <f>IFERROR(VLOOKUP('CLZ TT'!A185,'CLZ WI'!$A$1:$K$100000,5,FALSE),"")</f>
        <v>P-184094</v>
      </c>
      <c r="H185" t="str">
        <f>IFERROR(VLOOKUP(G185,'CLZ WI'!$A$1:$K$100000,6,FALSE),"")</f>
        <v>Package Small</v>
      </c>
      <c r="I185" t="str">
        <f>IFERROR(VLOOKUP(G185,'CLZ WI'!$A$1:$K$100000,7,FALSE),"")</f>
        <v>USA</v>
      </c>
      <c r="J185" t="str">
        <f>T('CLZ TT'!I185)</f>
        <v/>
      </c>
      <c r="K185" t="str">
        <f>IF(IFERROR(VLOOKUP('CLZ TT'!A185,'CLZ WI'!$A$1:$L$100000,12,FALSE),"")=TRUE, "Billable", IF(IFERROR(VLOOKUP('CLZ TT'!A185,'CLZ WI'!$A$1:$L$100000,12,FALSE),"")=FALSE, "Non-Billable", ""))</f>
        <v>Billable</v>
      </c>
      <c r="L185" s="19">
        <f>IF('CLZ TT'!G185="","",'CLZ TT'!G185)</f>
        <v>41026</v>
      </c>
      <c r="M185">
        <f>IFERROR(VLOOKUP(G185,'CLZ Pr'!$A$1:$X$100000,12,FALSE)*C185,"")</f>
        <v>240</v>
      </c>
      <c r="N185" s="4">
        <f>IFERROR(VLOOKUP(G185,'CLZ Pr'!$A$1:$X$100000,24,FALSE), "")</f>
        <v>0</v>
      </c>
      <c r="O185">
        <f>IFERROR(VLOOKUP(G185,'CLZ Pr'!$A$1:$X$100000,21,FALSE), "")</f>
        <v>0</v>
      </c>
    </row>
    <row r="186" spans="1:15">
      <c r="A186" t="str">
        <f>T('CLZ TT'!A186)</f>
        <v>T-406014</v>
      </c>
      <c r="B186" s="9" t="str">
        <f>T('CLZ TT'!D186)</f>
        <v>Tal Noga</v>
      </c>
      <c r="C186" s="10">
        <f>IF(LEN(A186) &gt; 0, 'CLZ TT'!E186, "")</f>
        <v>1.6</v>
      </c>
      <c r="D186" s="7" t="str">
        <f>T('CLZ TT'!F186)</f>
        <v>Hours</v>
      </c>
      <c r="E186" s="7" t="str">
        <f>IFERROR(VLOOKUP('CLZ TT'!A186,'CLZ WI'!$A$1:$E$100000,3,FALSE),"")</f>
        <v>Net Translators Implementation Program</v>
      </c>
      <c r="F186" t="str">
        <f>IFERROR(VLOOKUP('CLZ TT'!A186,'CLZ WI'!$A$1:$E$100000,4,FALSE),"")</f>
        <v>CS Project</v>
      </c>
      <c r="G186" t="str">
        <f>IFERROR(VLOOKUP('CLZ TT'!A186,'CLZ WI'!$A$1:$K$100000,5,FALSE),"")</f>
        <v>P-168678</v>
      </c>
      <c r="H186" t="str">
        <f>IFERROR(VLOOKUP(G186,'CLZ WI'!$A$1:$K$100000,6,FALSE),"")</f>
        <v>Fixed Hours</v>
      </c>
      <c r="I186" t="str">
        <f>IFERROR(VLOOKUP(G186,'CLZ WI'!$A$1:$K$100000,7,FALSE),"")</f>
        <v>EMEA</v>
      </c>
      <c r="J186" t="str">
        <f>T('CLZ TT'!I186)</f>
        <v>Customization</v>
      </c>
      <c r="K186" t="str">
        <f>IF(IFERROR(VLOOKUP('CLZ TT'!A186,'CLZ WI'!$A$1:$L$100000,12,FALSE),"")=TRUE, "Billable", IF(IFERROR(VLOOKUP('CLZ TT'!A186,'CLZ WI'!$A$1:$L$100000,12,FALSE),"")=FALSE, "Non-Billable", ""))</f>
        <v>Billable</v>
      </c>
      <c r="L186" s="19">
        <f>IF('CLZ TT'!G186="","",'CLZ TT'!G186)</f>
        <v>41026</v>
      </c>
      <c r="M186">
        <f>IFERROR(VLOOKUP(G186,'CLZ Pr'!$A$1:$X$100000,12,FALSE)*C186,"")</f>
        <v>113.328</v>
      </c>
      <c r="N186" s="4">
        <f>IFERROR(VLOOKUP(G186,'CLZ Pr'!$A$1:$X$100000,24,FALSE), "")</f>
        <v>0</v>
      </c>
      <c r="O186">
        <f>IFERROR(VLOOKUP(G186,'CLZ Pr'!$A$1:$X$100000,21,FALSE), "")</f>
        <v>59.58</v>
      </c>
    </row>
    <row r="187" spans="1:15">
      <c r="A187" t="str">
        <f>T('CLZ TT'!A187)</f>
        <v>M-208087</v>
      </c>
      <c r="B187" s="9" t="str">
        <f>T('CLZ TT'!D187)</f>
        <v>Alex Gorman</v>
      </c>
      <c r="C187" s="10">
        <f>IF(LEN(A187) &gt; 0, 'CLZ TT'!E187, "")</f>
        <v>1</v>
      </c>
      <c r="D187" s="7" t="str">
        <f>T('CLZ TT'!F187)</f>
        <v>Hours</v>
      </c>
      <c r="E187" s="7" t="str">
        <f>IFERROR(VLOOKUP('CLZ TT'!A187,'CLZ WI'!$A$1:$E$100000,3,FALSE),"")</f>
        <v/>
      </c>
      <c r="F187" t="str">
        <f>IFERROR(VLOOKUP('CLZ TT'!A187,'CLZ WI'!$A$1:$E$100000,4,FALSE),"")</f>
        <v/>
      </c>
      <c r="G187" t="str">
        <f>IFERROR(VLOOKUP('CLZ TT'!A187,'CLZ WI'!$A$1:$K$100000,5,FALSE),"")</f>
        <v/>
      </c>
      <c r="H187" t="str">
        <f>IFERROR(VLOOKUP(G187,'CLZ WI'!$A$1:$K$100000,6,FALSE),"")</f>
        <v/>
      </c>
      <c r="I187" t="str">
        <f>IFERROR(VLOOKUP(G187,'CLZ WI'!$A$1:$K$100000,7,FALSE),"")</f>
        <v/>
      </c>
      <c r="J187" t="str">
        <f>T('CLZ TT'!I187)</f>
        <v/>
      </c>
      <c r="K187" t="str">
        <f>IF(IFERROR(VLOOKUP('CLZ TT'!A187,'CLZ WI'!$A$1:$L$100000,12,FALSE),"")=TRUE, "Billable", IF(IFERROR(VLOOKUP('CLZ TT'!A187,'CLZ WI'!$A$1:$L$100000,12,FALSE),"")=FALSE, "Non-Billable", ""))</f>
        <v/>
      </c>
      <c r="L187" s="19">
        <f>IF('CLZ TT'!G187="","",'CLZ TT'!G187)</f>
        <v>41029</v>
      </c>
      <c r="M187" t="str">
        <f>IFERROR(VLOOKUP(G187,'CLZ Pr'!$A$1:$X$100000,12,FALSE)*C187,"")</f>
        <v/>
      </c>
      <c r="N187" s="4" t="str">
        <f>IFERROR(VLOOKUP(G187,'CLZ Pr'!$A$1:$X$100000,24,FALSE), "")</f>
        <v/>
      </c>
      <c r="O187" t="str">
        <f>IFERROR(VLOOKUP(G187,'CLZ Pr'!$A$1:$X$100000,21,FALSE), "")</f>
        <v/>
      </c>
    </row>
    <row r="188" spans="1:15">
      <c r="A188" t="str">
        <f>T('CLZ TT'!A188)</f>
        <v>T-421382</v>
      </c>
      <c r="B188" s="9" t="str">
        <f>T('CLZ TT'!D188)</f>
        <v>Roni Feldsher</v>
      </c>
      <c r="C188" s="10">
        <f>IF(LEN(A188) &gt; 0, 'CLZ TT'!E188, "")</f>
        <v>2.5</v>
      </c>
      <c r="D188" s="7" t="str">
        <f>T('CLZ TT'!F188)</f>
        <v>Hours</v>
      </c>
      <c r="E188" s="7" t="str">
        <f>IFERROR(VLOOKUP('CLZ TT'!A188,'CLZ WI'!$A$1:$E$100000,3,FALSE),"")</f>
        <v>IO Media 10 h PS</v>
      </c>
      <c r="F188" t="str">
        <f>IFERROR(VLOOKUP('CLZ TT'!A188,'CLZ WI'!$A$1:$E$100000,4,FALSE),"")</f>
        <v>CS Project</v>
      </c>
      <c r="G188" t="str">
        <f>IFERROR(VLOOKUP('CLZ TT'!A188,'CLZ WI'!$A$1:$K$100000,5,FALSE),"")</f>
        <v>P-175923</v>
      </c>
      <c r="H188" t="str">
        <f>IFERROR(VLOOKUP(G188,'CLZ WI'!$A$1:$K$100000,6,FALSE),"")</f>
        <v>Fixed Hours</v>
      </c>
      <c r="I188" t="str">
        <f>IFERROR(VLOOKUP(G188,'CLZ WI'!$A$1:$K$100000,7,FALSE),"")</f>
        <v>USA</v>
      </c>
      <c r="J188" t="str">
        <f>T('CLZ TT'!I188)</f>
        <v/>
      </c>
      <c r="K188" t="str">
        <f>IF(IFERROR(VLOOKUP('CLZ TT'!A188,'CLZ WI'!$A$1:$L$100000,12,FALSE),"")=TRUE, "Billable", IF(IFERROR(VLOOKUP('CLZ TT'!A188,'CLZ WI'!$A$1:$L$100000,12,FALSE),"")=FALSE, "Non-Billable", ""))</f>
        <v>Billable</v>
      </c>
      <c r="L188" s="19">
        <f>IF('CLZ TT'!G188="","",'CLZ TT'!G188)</f>
        <v>41029</v>
      </c>
      <c r="M188">
        <f>IFERROR(VLOOKUP(G188,'CLZ Pr'!$A$1:$X$100000,12,FALSE)*C188,"")</f>
        <v>375</v>
      </c>
      <c r="N188" s="4">
        <f>IFERROR(VLOOKUP(G188,'CLZ Pr'!$A$1:$X$100000,24,FALSE), "")</f>
        <v>0</v>
      </c>
      <c r="O188">
        <f>IFERROR(VLOOKUP(G188,'CLZ Pr'!$A$1:$X$100000,21,FALSE), "")</f>
        <v>0</v>
      </c>
    </row>
    <row r="189" spans="1:15">
      <c r="A189" t="str">
        <f>T('CLZ TT'!A189)</f>
        <v>T-293949</v>
      </c>
      <c r="B189" s="9" t="str">
        <f>T('CLZ TT'!D189)</f>
        <v>Roni Feldsher</v>
      </c>
      <c r="C189" s="10">
        <f>IF(LEN(A189) &gt; 0, 'CLZ TT'!E189, "")</f>
        <v>0.5</v>
      </c>
      <c r="D189" s="7" t="str">
        <f>T('CLZ TT'!F189)</f>
        <v>Hours</v>
      </c>
      <c r="E189" s="7" t="str">
        <f>IFERROR(VLOOKUP('CLZ TT'!A189,'CLZ WI'!$A$1:$E$100000,3,FALSE),"")</f>
        <v>Lincoln Financial Group - 18h PS</v>
      </c>
      <c r="F189" t="str">
        <f>IFERROR(VLOOKUP('CLZ TT'!A189,'CLZ WI'!$A$1:$E$100000,4,FALSE),"")</f>
        <v>CS Project</v>
      </c>
      <c r="G189" t="str">
        <f>IFERROR(VLOOKUP('CLZ TT'!A189,'CLZ WI'!$A$1:$K$100000,5,FALSE),"")</f>
        <v>P-114894</v>
      </c>
      <c r="H189" t="str">
        <f>IFERROR(VLOOKUP(G189,'CLZ WI'!$A$1:$K$100000,6,FALSE),"")</f>
        <v>Fixed Hours</v>
      </c>
      <c r="I189" t="str">
        <f>IFERROR(VLOOKUP(G189,'CLZ WI'!$A$1:$K$100000,7,FALSE),"")</f>
        <v>USA</v>
      </c>
      <c r="J189" t="str">
        <f>T('CLZ TT'!I189)</f>
        <v/>
      </c>
      <c r="K189" t="str">
        <f>IF(IFERROR(VLOOKUP('CLZ TT'!A189,'CLZ WI'!$A$1:$L$100000,12,FALSE),"")=TRUE, "Billable", IF(IFERROR(VLOOKUP('CLZ TT'!A189,'CLZ WI'!$A$1:$L$100000,12,FALSE),"")=FALSE, "Non-Billable", ""))</f>
        <v>Billable</v>
      </c>
      <c r="L189" s="19">
        <f>IF('CLZ TT'!G189="","",'CLZ TT'!G189)</f>
        <v>41029</v>
      </c>
      <c r="M189" t="str">
        <f>IFERROR(VLOOKUP(G189,'CLZ Pr'!$A$1:$X$100000,12,FALSE)*C189,"")</f>
        <v/>
      </c>
      <c r="N189" s="4" t="str">
        <f>IFERROR(VLOOKUP(G189,'CLZ Pr'!$A$1:$X$100000,24,FALSE), "")</f>
        <v/>
      </c>
      <c r="O189" t="str">
        <f>IFERROR(VLOOKUP(G189,'CLZ Pr'!$A$1:$X$100000,21,FALSE), "")</f>
        <v/>
      </c>
    </row>
    <row r="190" spans="1:15">
      <c r="A190" t="str">
        <f>T('CLZ TT'!A190)</f>
        <v>P-179348</v>
      </c>
      <c r="B190" s="9" t="str">
        <f>T('CLZ TT'!D190)</f>
        <v>Rob Sidhu</v>
      </c>
      <c r="C190" s="10">
        <f>IF(LEN(A190) &gt; 0, 'CLZ TT'!E190, "")</f>
        <v>1</v>
      </c>
      <c r="D190" s="7" t="str">
        <f>T('CLZ TT'!F190)</f>
        <v>Hours</v>
      </c>
      <c r="E190" s="7" t="str">
        <f>IFERROR(VLOOKUP('CLZ TT'!A190,'CLZ WI'!$A$1:$E$100000,3,FALSE),"")</f>
        <v>Joan Mitchell FoundationTP:Small Package</v>
      </c>
      <c r="F190" t="str">
        <f>IFERROR(VLOOKUP('CLZ TT'!A190,'CLZ WI'!$A$1:$E$100000,4,FALSE),"")</f>
        <v>CS Quick Start</v>
      </c>
      <c r="G190" t="str">
        <f>IFERROR(VLOOKUP('CLZ TT'!A190,'CLZ WI'!$A$1:$K$100000,5,FALSE),"")</f>
        <v>P-179348</v>
      </c>
      <c r="H190" t="str">
        <f>IFERROR(VLOOKUP(G190,'CLZ WI'!$A$1:$K$100000,6,FALSE),"")</f>
        <v>Package Small</v>
      </c>
      <c r="I190" t="str">
        <f>IFERROR(VLOOKUP(G190,'CLZ WI'!$A$1:$K$100000,7,FALSE),"")</f>
        <v>USA</v>
      </c>
      <c r="J190" t="str">
        <f>T('CLZ TT'!I190)</f>
        <v/>
      </c>
      <c r="K190" t="str">
        <f>IF(IFERROR(VLOOKUP('CLZ TT'!A190,'CLZ WI'!$A$1:$L$100000,12,FALSE),"")=TRUE, "Billable", IF(IFERROR(VLOOKUP('CLZ TT'!A190,'CLZ WI'!$A$1:$L$100000,12,FALSE),"")=FALSE, "Non-Billable", ""))</f>
        <v>Billable</v>
      </c>
      <c r="L190" s="19">
        <f>IF('CLZ TT'!G190="","",'CLZ TT'!G190)</f>
        <v>41029</v>
      </c>
      <c r="M190">
        <f>IFERROR(VLOOKUP(G190,'CLZ Pr'!$A$1:$X$100000,12,FALSE)*C190,"")</f>
        <v>160</v>
      </c>
      <c r="N190" s="4">
        <f>IFERROR(VLOOKUP(G190,'CLZ Pr'!$A$1:$X$100000,24,FALSE), "")</f>
        <v>0</v>
      </c>
      <c r="O190">
        <f>IFERROR(VLOOKUP(G190,'CLZ Pr'!$A$1:$X$100000,21,FALSE), "")</f>
        <v>2.5</v>
      </c>
    </row>
    <row r="191" spans="1:15">
      <c r="A191" t="str">
        <f>T('CLZ TT'!A191)</f>
        <v>T-292050</v>
      </c>
      <c r="B191" s="9" t="str">
        <f>T('CLZ TT'!D191)</f>
        <v>G.I.Teh</v>
      </c>
      <c r="C191" s="10">
        <f>IF(LEN(A191) &gt; 0, 'CLZ TT'!E191, "")</f>
        <v>1</v>
      </c>
      <c r="D191" s="7" t="str">
        <f>T('CLZ TT'!F191)</f>
        <v>Hours</v>
      </c>
      <c r="E191" s="7" t="str">
        <f>IFERROR(VLOOKUP('CLZ TT'!A191,'CLZ WI'!$A$1:$E$100000,3,FALSE),"")</f>
        <v>ELC Online - - 58 h PS</v>
      </c>
      <c r="F191" t="str">
        <f>IFERROR(VLOOKUP('CLZ TT'!A191,'CLZ WI'!$A$1:$E$100000,4,FALSE),"")</f>
        <v>CS Project</v>
      </c>
      <c r="G191" t="str">
        <f>IFERROR(VLOOKUP('CLZ TT'!A191,'CLZ WI'!$A$1:$K$100000,5,FALSE),"")</f>
        <v>P-113869</v>
      </c>
      <c r="H191" t="str">
        <f>IFERROR(VLOOKUP(G191,'CLZ WI'!$A$1:$K$100000,6,FALSE),"")</f>
        <v>Fixed Hours</v>
      </c>
      <c r="I191" t="str">
        <f>IFERROR(VLOOKUP(G191,'CLZ WI'!$A$1:$K$100000,7,FALSE),"")</f>
        <v>USA</v>
      </c>
      <c r="J191" t="str">
        <f>T('CLZ TT'!I191)</f>
        <v/>
      </c>
      <c r="K191" t="str">
        <f>IF(IFERROR(VLOOKUP('CLZ TT'!A191,'CLZ WI'!$A$1:$L$100000,12,FALSE),"")=TRUE, "Billable", IF(IFERROR(VLOOKUP('CLZ TT'!A191,'CLZ WI'!$A$1:$L$100000,12,FALSE),"")=FALSE, "Non-Billable", ""))</f>
        <v>Billable</v>
      </c>
      <c r="L191" s="19">
        <f>IF('CLZ TT'!G191="","",'CLZ TT'!G191)</f>
        <v>41029</v>
      </c>
      <c r="M191" t="str">
        <f>IFERROR(VLOOKUP(G191,'CLZ Pr'!$A$1:$X$100000,12,FALSE)*C191,"")</f>
        <v/>
      </c>
      <c r="N191" s="4" t="str">
        <f>IFERROR(VLOOKUP(G191,'CLZ Pr'!$A$1:$X$100000,24,FALSE), "")</f>
        <v/>
      </c>
      <c r="O191" t="str">
        <f>IFERROR(VLOOKUP(G191,'CLZ Pr'!$A$1:$X$100000,21,FALSE), "")</f>
        <v/>
      </c>
    </row>
    <row r="192" spans="1:15">
      <c r="A192" t="str">
        <f>T('CLZ TT'!A192)</f>
        <v>T-406014</v>
      </c>
      <c r="B192" s="9" t="str">
        <f>T('CLZ TT'!D192)</f>
        <v>Tal Noga</v>
      </c>
      <c r="C192" s="10">
        <f>IF(LEN(A192) &gt; 0, 'CLZ TT'!E192, "")</f>
        <v>2.38</v>
      </c>
      <c r="D192" s="7" t="str">
        <f>T('CLZ TT'!F192)</f>
        <v>Hours</v>
      </c>
      <c r="E192" s="7" t="str">
        <f>IFERROR(VLOOKUP('CLZ TT'!A192,'CLZ WI'!$A$1:$E$100000,3,FALSE),"")</f>
        <v>Net Translators Implementation Program</v>
      </c>
      <c r="F192" t="str">
        <f>IFERROR(VLOOKUP('CLZ TT'!A192,'CLZ WI'!$A$1:$E$100000,4,FALSE),"")</f>
        <v>CS Project</v>
      </c>
      <c r="G192" t="str">
        <f>IFERROR(VLOOKUP('CLZ TT'!A192,'CLZ WI'!$A$1:$K$100000,5,FALSE),"")</f>
        <v>P-168678</v>
      </c>
      <c r="H192" t="str">
        <f>IFERROR(VLOOKUP(G192,'CLZ WI'!$A$1:$K$100000,6,FALSE),"")</f>
        <v>Fixed Hours</v>
      </c>
      <c r="I192" t="str">
        <f>IFERROR(VLOOKUP(G192,'CLZ WI'!$A$1:$K$100000,7,FALSE),"")</f>
        <v>EMEA</v>
      </c>
      <c r="J192" t="str">
        <f>T('CLZ TT'!I192)</f>
        <v/>
      </c>
      <c r="K192" t="str">
        <f>IF(IFERROR(VLOOKUP('CLZ TT'!A192,'CLZ WI'!$A$1:$L$100000,12,FALSE),"")=TRUE, "Billable", IF(IFERROR(VLOOKUP('CLZ TT'!A192,'CLZ WI'!$A$1:$L$100000,12,FALSE),"")=FALSE, "Non-Billable", ""))</f>
        <v>Billable</v>
      </c>
      <c r="L192" s="19">
        <f>IF('CLZ TT'!G192="","",'CLZ TT'!G192)</f>
        <v>41029</v>
      </c>
      <c r="M192">
        <f>IFERROR(VLOOKUP(G192,'CLZ Pr'!$A$1:$X$100000,12,FALSE)*C192,"")</f>
        <v>168.5754</v>
      </c>
      <c r="N192" s="4">
        <f>IFERROR(VLOOKUP(G192,'CLZ Pr'!$A$1:$X$100000,24,FALSE), "")</f>
        <v>0</v>
      </c>
      <c r="O192">
        <f>IFERROR(VLOOKUP(G192,'CLZ Pr'!$A$1:$X$100000,21,FALSE), "")</f>
        <v>59.58</v>
      </c>
    </row>
    <row r="193" spans="1:15">
      <c r="A193" t="str">
        <f>T('CLZ TT'!A193)</f>
        <v>P-158424</v>
      </c>
      <c r="B193" s="9" t="str">
        <f>T('CLZ TT'!D193)</f>
        <v>Josh Santos</v>
      </c>
      <c r="C193" s="10">
        <f>IF(LEN(A193) &gt; 0, 'CLZ TT'!E193, "")</f>
        <v>1</v>
      </c>
      <c r="D193" s="7" t="str">
        <f>T('CLZ TT'!F193)</f>
        <v>Hours</v>
      </c>
      <c r="E193" s="7" t="str">
        <f>IFERROR(VLOOKUP('CLZ TT'!A193,'CLZ WI'!$A$1:$E$100000,3,FALSE),"")</f>
        <v>PureDriven Tier1</v>
      </c>
      <c r="F193" t="str">
        <f>IFERROR(VLOOKUP('CLZ TT'!A193,'CLZ WI'!$A$1:$E$100000,4,FALSE),"")</f>
        <v>CS Quick Start</v>
      </c>
      <c r="G193" t="str">
        <f>IFERROR(VLOOKUP('CLZ TT'!A193,'CLZ WI'!$A$1:$K$100000,5,FALSE),"")</f>
        <v>P-158424</v>
      </c>
      <c r="H193" t="str">
        <f>IFERROR(VLOOKUP(G193,'CLZ WI'!$A$1:$K$100000,6,FALSE),"")</f>
        <v>Package Large</v>
      </c>
      <c r="I193" t="str">
        <f>IFERROR(VLOOKUP(G193,'CLZ WI'!$A$1:$K$100000,7,FALSE),"")</f>
        <v>USA</v>
      </c>
      <c r="J193" t="str">
        <f>T('CLZ TT'!I193)</f>
        <v/>
      </c>
      <c r="K193" t="str">
        <f>IF(IFERROR(VLOOKUP('CLZ TT'!A193,'CLZ WI'!$A$1:$L$100000,12,FALSE),"")=TRUE, "Billable", IF(IFERROR(VLOOKUP('CLZ TT'!A193,'CLZ WI'!$A$1:$L$100000,12,FALSE),"")=FALSE, "Non-Billable", ""))</f>
        <v>Billable</v>
      </c>
      <c r="L193" s="19">
        <f>IF('CLZ TT'!G193="","",'CLZ TT'!G193)</f>
        <v>41029</v>
      </c>
      <c r="M193">
        <f>IFERROR(VLOOKUP(G193,'CLZ Pr'!$A$1:$X$100000,12,FALSE)*C193,"")</f>
        <v>145.83000000000001</v>
      </c>
      <c r="N193" s="4">
        <f>IFERROR(VLOOKUP(G193,'CLZ Pr'!$A$1:$X$100000,24,FALSE), "")</f>
        <v>0</v>
      </c>
      <c r="O193">
        <f>IFERROR(VLOOKUP(G193,'CLZ Pr'!$A$1:$X$100000,21,FALSE), "")</f>
        <v>9</v>
      </c>
    </row>
    <row r="194" spans="1:15">
      <c r="A194" t="str">
        <f>T('CLZ TT'!A194)</f>
        <v>P-186313</v>
      </c>
      <c r="B194" s="9" t="str">
        <f>T('CLZ TT'!D194)</f>
        <v>Rob Sidhu</v>
      </c>
      <c r="C194" s="10">
        <f>IF(LEN(A194) &gt; 0, 'CLZ TT'!E194, "")</f>
        <v>1.5</v>
      </c>
      <c r="D194" s="7" t="str">
        <f>T('CLZ TT'!F194)</f>
        <v>Hours</v>
      </c>
      <c r="E194" s="7" t="str">
        <f>IFERROR(VLOOKUP('CLZ TT'!A194,'CLZ WI'!$A$1:$E$100000,3,FALSE),"")</f>
        <v>Affinity Solutions:Medium Package</v>
      </c>
      <c r="F194" t="str">
        <f>IFERROR(VLOOKUP('CLZ TT'!A194,'CLZ WI'!$A$1:$E$100000,4,FALSE),"")</f>
        <v>CS Quick Start</v>
      </c>
      <c r="G194" t="str">
        <f>IFERROR(VLOOKUP('CLZ TT'!A194,'CLZ WI'!$A$1:$K$100000,5,FALSE),"")</f>
        <v>P-186313</v>
      </c>
      <c r="H194" t="str">
        <f>IFERROR(VLOOKUP(G194,'CLZ WI'!$A$1:$K$100000,6,FALSE),"")</f>
        <v>Package Medium</v>
      </c>
      <c r="I194" t="str">
        <f>IFERROR(VLOOKUP(G194,'CLZ WI'!$A$1:$K$100000,7,FALSE),"")</f>
        <v>USA</v>
      </c>
      <c r="J194" t="str">
        <f>T('CLZ TT'!I194)</f>
        <v/>
      </c>
      <c r="K194" t="str">
        <f>IF(IFERROR(VLOOKUP('CLZ TT'!A194,'CLZ WI'!$A$1:$L$100000,12,FALSE),"")=TRUE, "Billable", IF(IFERROR(VLOOKUP('CLZ TT'!A194,'CLZ WI'!$A$1:$L$100000,12,FALSE),"")=FALSE, "Non-Billable", ""))</f>
        <v>Billable</v>
      </c>
      <c r="L194" s="19">
        <f>IF('CLZ TT'!G194="","",'CLZ TT'!G194)</f>
        <v>41030</v>
      </c>
      <c r="M194">
        <f>IFERROR(VLOOKUP(G194,'CLZ Pr'!$A$1:$X$100000,12,FALSE)*C194,"")</f>
        <v>204.54000000000002</v>
      </c>
      <c r="N194" s="4">
        <f>IFERROR(VLOOKUP(G194,'CLZ Pr'!$A$1:$X$100000,24,FALSE), "")</f>
        <v>0</v>
      </c>
      <c r="O194">
        <f>IFERROR(VLOOKUP(G194,'CLZ Pr'!$A$1:$X$100000,21,FALSE), "")</f>
        <v>2</v>
      </c>
    </row>
    <row r="195" spans="1:15">
      <c r="A195" t="str">
        <f>T('CLZ TT'!A195)</f>
        <v>T-406014</v>
      </c>
      <c r="B195" s="9" t="str">
        <f>T('CLZ TT'!D195)</f>
        <v>Tal Noga</v>
      </c>
      <c r="C195" s="10">
        <f>IF(LEN(A195) &gt; 0, 'CLZ TT'!E195, "")</f>
        <v>0.72</v>
      </c>
      <c r="D195" s="7" t="str">
        <f>T('CLZ TT'!F195)</f>
        <v>Hours</v>
      </c>
      <c r="E195" s="7" t="str">
        <f>IFERROR(VLOOKUP('CLZ TT'!A195,'CLZ WI'!$A$1:$E$100000,3,FALSE),"")</f>
        <v>Net Translators Implementation Program</v>
      </c>
      <c r="F195" t="str">
        <f>IFERROR(VLOOKUP('CLZ TT'!A195,'CLZ WI'!$A$1:$E$100000,4,FALSE),"")</f>
        <v>CS Project</v>
      </c>
      <c r="G195" t="str">
        <f>IFERROR(VLOOKUP('CLZ TT'!A195,'CLZ WI'!$A$1:$K$100000,5,FALSE),"")</f>
        <v>P-168678</v>
      </c>
      <c r="H195" t="str">
        <f>IFERROR(VLOOKUP(G195,'CLZ WI'!$A$1:$K$100000,6,FALSE),"")</f>
        <v>Fixed Hours</v>
      </c>
      <c r="I195" t="str">
        <f>IFERROR(VLOOKUP(G195,'CLZ WI'!$A$1:$K$100000,7,FALSE),"")</f>
        <v>EMEA</v>
      </c>
      <c r="J195" t="str">
        <f>T('CLZ TT'!I195)</f>
        <v/>
      </c>
      <c r="K195" t="str">
        <f>IF(IFERROR(VLOOKUP('CLZ TT'!A195,'CLZ WI'!$A$1:$L$100000,12,FALSE),"")=TRUE, "Billable", IF(IFERROR(VLOOKUP('CLZ TT'!A195,'CLZ WI'!$A$1:$L$100000,12,FALSE),"")=FALSE, "Non-Billable", ""))</f>
        <v>Billable</v>
      </c>
      <c r="L195" s="19">
        <f>IF('CLZ TT'!G195="","",'CLZ TT'!G195)</f>
        <v>41030</v>
      </c>
      <c r="M195">
        <f>IFERROR(VLOOKUP(G195,'CLZ Pr'!$A$1:$X$100000,12,FALSE)*C195,"")</f>
        <v>50.997599999999998</v>
      </c>
      <c r="N195" s="4">
        <f>IFERROR(VLOOKUP(G195,'CLZ Pr'!$A$1:$X$100000,24,FALSE), "")</f>
        <v>0</v>
      </c>
      <c r="O195">
        <f>IFERROR(VLOOKUP(G195,'CLZ Pr'!$A$1:$X$100000,21,FALSE), "")</f>
        <v>59.58</v>
      </c>
    </row>
    <row r="196" spans="1:15">
      <c r="A196" t="str">
        <f>T('CLZ TT'!A196)</f>
        <v>T-292050</v>
      </c>
      <c r="B196" s="9" t="str">
        <f>T('CLZ TT'!D196)</f>
        <v>G.I.Teh</v>
      </c>
      <c r="C196" s="10">
        <f>IF(LEN(A196) &gt; 0, 'CLZ TT'!E196, "")</f>
        <v>1</v>
      </c>
      <c r="D196" s="7" t="str">
        <f>T('CLZ TT'!F196)</f>
        <v>Hours</v>
      </c>
      <c r="E196" s="7" t="str">
        <f>IFERROR(VLOOKUP('CLZ TT'!A196,'CLZ WI'!$A$1:$E$100000,3,FALSE),"")</f>
        <v>ELC Online - - 58 h PS</v>
      </c>
      <c r="F196" t="str">
        <f>IFERROR(VLOOKUP('CLZ TT'!A196,'CLZ WI'!$A$1:$E$100000,4,FALSE),"")</f>
        <v>CS Project</v>
      </c>
      <c r="G196" t="str">
        <f>IFERROR(VLOOKUP('CLZ TT'!A196,'CLZ WI'!$A$1:$K$100000,5,FALSE),"")</f>
        <v>P-113869</v>
      </c>
      <c r="H196" t="str">
        <f>IFERROR(VLOOKUP(G196,'CLZ WI'!$A$1:$K$100000,6,FALSE),"")</f>
        <v>Fixed Hours</v>
      </c>
      <c r="I196" t="str">
        <f>IFERROR(VLOOKUP(G196,'CLZ WI'!$A$1:$K$100000,7,FALSE),"")</f>
        <v>USA</v>
      </c>
      <c r="J196" t="str">
        <f>T('CLZ TT'!I196)</f>
        <v/>
      </c>
      <c r="K196" t="str">
        <f>IF(IFERROR(VLOOKUP('CLZ TT'!A196,'CLZ WI'!$A$1:$L$100000,12,FALSE),"")=TRUE, "Billable", IF(IFERROR(VLOOKUP('CLZ TT'!A196,'CLZ WI'!$A$1:$L$100000,12,FALSE),"")=FALSE, "Non-Billable", ""))</f>
        <v>Billable</v>
      </c>
      <c r="L196" s="19">
        <f>IF('CLZ TT'!G196="","",'CLZ TT'!G196)</f>
        <v>41030</v>
      </c>
      <c r="M196" t="str">
        <f>IFERROR(VLOOKUP(G196,'CLZ Pr'!$A$1:$X$100000,12,FALSE)*C196,"")</f>
        <v/>
      </c>
      <c r="N196" s="4" t="str">
        <f>IFERROR(VLOOKUP(G196,'CLZ Pr'!$A$1:$X$100000,24,FALSE), "")</f>
        <v/>
      </c>
      <c r="O196" t="str">
        <f>IFERROR(VLOOKUP(G196,'CLZ Pr'!$A$1:$X$100000,21,FALSE), "")</f>
        <v/>
      </c>
    </row>
    <row r="197" spans="1:15">
      <c r="A197" t="str">
        <f>T('CLZ TT'!A197)</f>
        <v>M-198016</v>
      </c>
      <c r="B197" s="9" t="str">
        <f>T('CLZ TT'!D197)</f>
        <v>Alex Gorman</v>
      </c>
      <c r="C197" s="10">
        <f>IF(LEN(A197) &gt; 0, 'CLZ TT'!E197, "")</f>
        <v>1</v>
      </c>
      <c r="D197" s="7" t="str">
        <f>T('CLZ TT'!F197)</f>
        <v>Hours</v>
      </c>
      <c r="E197" s="7" t="str">
        <f>IFERROR(VLOOKUP('CLZ TT'!A197,'CLZ WI'!$A$1:$E$100000,3,FALSE),"")</f>
        <v>HP Training Large</v>
      </c>
      <c r="F197" t="str">
        <f>IFERROR(VLOOKUP('CLZ TT'!A197,'CLZ WI'!$A$1:$E$100000,4,FALSE),"")</f>
        <v>CS Quick Start</v>
      </c>
      <c r="G197" t="str">
        <f>IFERROR(VLOOKUP('CLZ TT'!A197,'CLZ WI'!$A$1:$K$100000,5,FALSE),"")</f>
        <v>P-156733</v>
      </c>
      <c r="H197" t="str">
        <f>IFERROR(VLOOKUP(G197,'CLZ WI'!$A$1:$K$100000,6,FALSE),"")</f>
        <v>Package Large</v>
      </c>
      <c r="I197" t="str">
        <f>IFERROR(VLOOKUP(G197,'CLZ WI'!$A$1:$K$100000,7,FALSE),"")</f>
        <v>USA</v>
      </c>
      <c r="J197" t="str">
        <f>T('CLZ TT'!I197)</f>
        <v/>
      </c>
      <c r="K197" t="str">
        <f>IF(IFERROR(VLOOKUP('CLZ TT'!A197,'CLZ WI'!$A$1:$L$100000,12,FALSE),"")=TRUE, "Billable", IF(IFERROR(VLOOKUP('CLZ TT'!A197,'CLZ WI'!$A$1:$L$100000,12,FALSE),"")=FALSE, "Non-Billable", ""))</f>
        <v>Billable</v>
      </c>
      <c r="L197" s="19">
        <f>IF('CLZ TT'!G197="","",'CLZ TT'!G197)</f>
        <v>41030</v>
      </c>
      <c r="M197">
        <f>IFERROR(VLOOKUP(G197,'CLZ Pr'!$A$1:$X$100000,12,FALSE)*C197,"")</f>
        <v>145.83000000000001</v>
      </c>
      <c r="N197" s="4">
        <f>IFERROR(VLOOKUP(G197,'CLZ Pr'!$A$1:$X$100000,24,FALSE), "")</f>
        <v>0</v>
      </c>
      <c r="O197">
        <f>IFERROR(VLOOKUP(G197,'CLZ Pr'!$A$1:$X$100000,21,FALSE), "")</f>
        <v>9.08</v>
      </c>
    </row>
    <row r="198" spans="1:15">
      <c r="A198" t="str">
        <f>T('CLZ TT'!A198)</f>
        <v>M-199881</v>
      </c>
      <c r="B198" s="9" t="str">
        <f>T('CLZ TT'!D198)</f>
        <v>David Goulden</v>
      </c>
      <c r="C198" s="10">
        <f>IF(LEN(A198) &gt; 0, 'CLZ TT'!E198, "")</f>
        <v>2</v>
      </c>
      <c r="D198" s="7" t="str">
        <f>T('CLZ TT'!F198)</f>
        <v>Hours</v>
      </c>
      <c r="E198" s="7" t="str">
        <f>IFERROR(VLOOKUP('CLZ TT'!A198,'CLZ WI'!$A$1:$E$100000,3,FALSE),"")</f>
        <v>Block Solutions Tier2</v>
      </c>
      <c r="F198" t="str">
        <f>IFERROR(VLOOKUP('CLZ TT'!A198,'CLZ WI'!$A$1:$E$100000,4,FALSE),"")</f>
        <v>CS Quick Start</v>
      </c>
      <c r="G198" t="str">
        <f>IFERROR(VLOOKUP('CLZ TT'!A198,'CLZ WI'!$A$1:$K$100000,5,FALSE),"")</f>
        <v>P-158383</v>
      </c>
      <c r="H198" t="str">
        <f>IFERROR(VLOOKUP(G198,'CLZ WI'!$A$1:$K$100000,6,FALSE),"")</f>
        <v>Package Medium</v>
      </c>
      <c r="I198" t="str">
        <f>IFERROR(VLOOKUP(G198,'CLZ WI'!$A$1:$K$100000,7,FALSE),"")</f>
        <v>EMEA</v>
      </c>
      <c r="J198" t="str">
        <f>T('CLZ TT'!I198)</f>
        <v/>
      </c>
      <c r="K198" t="str">
        <f>IF(IFERROR(VLOOKUP('CLZ TT'!A198,'CLZ WI'!$A$1:$L$100000,12,FALSE),"")=TRUE, "Billable", IF(IFERROR(VLOOKUP('CLZ TT'!A198,'CLZ WI'!$A$1:$L$100000,12,FALSE),"")=FALSE, "Non-Billable", ""))</f>
        <v>Billable</v>
      </c>
      <c r="L198" s="19">
        <f>IF('CLZ TT'!G198="","",'CLZ TT'!G198)</f>
        <v>41030</v>
      </c>
      <c r="M198">
        <f>IFERROR(VLOOKUP(G198,'CLZ Pr'!$A$1:$X$100000,12,FALSE)*C198,"")</f>
        <v>300</v>
      </c>
      <c r="N198" s="4" t="str">
        <f>IFERROR(VLOOKUP(G198,'CLZ Pr'!$A$1:$X$100000,24,FALSE), "")</f>
        <v>N-X-45021</v>
      </c>
      <c r="O198">
        <f>IFERROR(VLOOKUP(G198,'CLZ Pr'!$A$1:$X$100000,21,FALSE), "")</f>
        <v>0</v>
      </c>
    </row>
    <row r="199" spans="1:15">
      <c r="A199" t="str">
        <f>T('CLZ TT'!A199)</f>
        <v>M-229519</v>
      </c>
      <c r="B199" s="9" t="str">
        <f>T('CLZ TT'!D199)</f>
        <v>Evgeni Haikin</v>
      </c>
      <c r="C199" s="10">
        <f>IF(LEN(A199) &gt; 0, 'CLZ TT'!E199, "")</f>
        <v>1</v>
      </c>
      <c r="D199" s="7" t="str">
        <f>T('CLZ TT'!F199)</f>
        <v>Hours</v>
      </c>
      <c r="E199" s="7" t="str">
        <f>IFERROR(VLOOKUP('CLZ TT'!A199,'CLZ WI'!$A$1:$E$100000,3,FALSE),"")</f>
        <v>Soutthern Investments Pvt Ltd:Medium Package</v>
      </c>
      <c r="F199" t="str">
        <f>IFERROR(VLOOKUP('CLZ TT'!A199,'CLZ WI'!$A$1:$E$100000,4,FALSE),"")</f>
        <v>CS Quick Start</v>
      </c>
      <c r="G199" t="str">
        <f>IFERROR(VLOOKUP('CLZ TT'!A199,'CLZ WI'!$A$1:$K$100000,5,FALSE),"")</f>
        <v>P-183868</v>
      </c>
      <c r="H199" t="str">
        <f>IFERROR(VLOOKUP(G199,'CLZ WI'!$A$1:$K$100000,6,FALSE),"")</f>
        <v>Package Medium</v>
      </c>
      <c r="I199" t="str">
        <f>IFERROR(VLOOKUP(G199,'CLZ WI'!$A$1:$K$100000,7,FALSE),"")</f>
        <v>EMEA</v>
      </c>
      <c r="J199" t="str">
        <f>T('CLZ TT'!I199)</f>
        <v/>
      </c>
      <c r="K199" t="str">
        <f>IF(IFERROR(VLOOKUP('CLZ TT'!A199,'CLZ WI'!$A$1:$L$100000,12,FALSE),"")=TRUE, "Billable", IF(IFERROR(VLOOKUP('CLZ TT'!A199,'CLZ WI'!$A$1:$L$100000,12,FALSE),"")=FALSE, "Non-Billable", ""))</f>
        <v>Billable</v>
      </c>
      <c r="L199" s="19">
        <f>IF('CLZ TT'!G199="","",'CLZ TT'!G199)</f>
        <v>41030</v>
      </c>
      <c r="M199">
        <f>IFERROR(VLOOKUP(G199,'CLZ Pr'!$A$1:$X$100000,12,FALSE)*C199,"")</f>
        <v>72</v>
      </c>
      <c r="N199" s="4">
        <f>IFERROR(VLOOKUP(G199,'CLZ Pr'!$A$1:$X$100000,24,FALSE), "")</f>
        <v>0</v>
      </c>
      <c r="O199">
        <f>IFERROR(VLOOKUP(G199,'CLZ Pr'!$A$1:$X$100000,21,FALSE), "")</f>
        <v>3</v>
      </c>
    </row>
    <row r="200" spans="1:15">
      <c r="A200" t="str">
        <f>T('CLZ TT'!A200)</f>
        <v>P-192974</v>
      </c>
      <c r="B200" s="9" t="str">
        <f>T('CLZ TT'!D200)</f>
        <v>Evgeni Haikin</v>
      </c>
      <c r="C200" s="10">
        <f>IF(LEN(A200) &gt; 0, 'CLZ TT'!E200, "")</f>
        <v>1</v>
      </c>
      <c r="D200" s="7" t="str">
        <f>T('CLZ TT'!F200)</f>
        <v>Hours</v>
      </c>
      <c r="E200" s="7" t="str">
        <f>IFERROR(VLOOKUP('CLZ TT'!A200,'CLZ WI'!$A$1:$E$100000,3,FALSE),"")</f>
        <v>Eurotech Master 10 h PS</v>
      </c>
      <c r="F200" t="str">
        <f>IFERROR(VLOOKUP('CLZ TT'!A200,'CLZ WI'!$A$1:$E$100000,4,FALSE),"")</f>
        <v>CS Project</v>
      </c>
      <c r="G200" t="str">
        <f>IFERROR(VLOOKUP('CLZ TT'!A200,'CLZ WI'!$A$1:$K$100000,5,FALSE),"")</f>
        <v>P-192974</v>
      </c>
      <c r="H200" t="str">
        <f>IFERROR(VLOOKUP(G200,'CLZ WI'!$A$1:$K$100000,6,FALSE),"")</f>
        <v>Fixed Hours</v>
      </c>
      <c r="I200" t="str">
        <f>IFERROR(VLOOKUP(G200,'CLZ WI'!$A$1:$K$100000,7,FALSE),"")</f>
        <v>EMEA</v>
      </c>
      <c r="J200" t="str">
        <f>T('CLZ TT'!I200)</f>
        <v/>
      </c>
      <c r="K200" t="str">
        <f>IF(IFERROR(VLOOKUP('CLZ TT'!A200,'CLZ WI'!$A$1:$L$100000,12,FALSE),"")=TRUE, "Billable", IF(IFERROR(VLOOKUP('CLZ TT'!A200,'CLZ WI'!$A$1:$L$100000,12,FALSE),"")=FALSE, "Non-Billable", ""))</f>
        <v>Non-Billable</v>
      </c>
      <c r="L200" s="19">
        <f>IF('CLZ TT'!G200="","",'CLZ TT'!G200)</f>
        <v>41030</v>
      </c>
      <c r="M200">
        <f>IFERROR(VLOOKUP(G200,'CLZ Pr'!$A$1:$X$100000,12,FALSE)*C200,"")</f>
        <v>0</v>
      </c>
      <c r="N200" s="4">
        <f>IFERROR(VLOOKUP(G200,'CLZ Pr'!$A$1:$X$100000,24,FALSE), "")</f>
        <v>0</v>
      </c>
      <c r="O200">
        <f>IFERROR(VLOOKUP(G200,'CLZ Pr'!$A$1:$X$100000,21,FALSE), "")</f>
        <v>7</v>
      </c>
    </row>
    <row r="201" spans="1:15">
      <c r="A201" t="str">
        <f>T('CLZ TT'!A201)</f>
        <v>P-188703</v>
      </c>
      <c r="B201" s="9" t="str">
        <f>T('CLZ TT'!D201)</f>
        <v>Josh Santos</v>
      </c>
      <c r="C201" s="10">
        <f>IF(LEN(A201) &gt; 0, 'CLZ TT'!E201, "")</f>
        <v>1</v>
      </c>
      <c r="D201" s="7" t="str">
        <f>T('CLZ TT'!F201)</f>
        <v>Hours</v>
      </c>
      <c r="E201" s="7" t="str">
        <f>IFERROR(VLOOKUP('CLZ TT'!A201,'CLZ WI'!$A$1:$E$100000,3,FALSE),"")</f>
        <v>Defran Systems 1 h PS</v>
      </c>
      <c r="F201" t="str">
        <f>IFERROR(VLOOKUP('CLZ TT'!A201,'CLZ WI'!$A$1:$E$100000,4,FALSE),"")</f>
        <v>CS Project</v>
      </c>
      <c r="G201" t="str">
        <f>IFERROR(VLOOKUP('CLZ TT'!A201,'CLZ WI'!$A$1:$K$100000,5,FALSE),"")</f>
        <v>P-188703</v>
      </c>
      <c r="H201" t="str">
        <f>IFERROR(VLOOKUP(G201,'CLZ WI'!$A$1:$K$100000,6,FALSE),"")</f>
        <v>Fixed Hours</v>
      </c>
      <c r="I201" t="str">
        <f>IFERROR(VLOOKUP(G201,'CLZ WI'!$A$1:$K$100000,7,FALSE),"")</f>
        <v>USA</v>
      </c>
      <c r="J201" t="str">
        <f>T('CLZ TT'!I201)</f>
        <v/>
      </c>
      <c r="K201" t="str">
        <f>IF(IFERROR(VLOOKUP('CLZ TT'!A201,'CLZ WI'!$A$1:$L$100000,12,FALSE),"")=TRUE, "Billable", IF(IFERROR(VLOOKUP('CLZ TT'!A201,'CLZ WI'!$A$1:$L$100000,12,FALSE),"")=FALSE, "Non-Billable", ""))</f>
        <v>Non-Billable</v>
      </c>
      <c r="L201" s="19">
        <f>IF('CLZ TT'!G201="","",'CLZ TT'!G201)</f>
        <v>41030</v>
      </c>
      <c r="M201">
        <f>IFERROR(VLOOKUP(G201,'CLZ Pr'!$A$1:$X$100000,12,FALSE)*C201,"")</f>
        <v>0</v>
      </c>
      <c r="N201" s="4">
        <f>IFERROR(VLOOKUP(G201,'CLZ Pr'!$A$1:$X$100000,24,FALSE), "")</f>
        <v>0</v>
      </c>
      <c r="O201">
        <f>IFERROR(VLOOKUP(G201,'CLZ Pr'!$A$1:$X$100000,21,FALSE), "")</f>
        <v>0</v>
      </c>
    </row>
    <row r="202" spans="1:15">
      <c r="A202" t="str">
        <f>T('CLZ TT'!A202)</f>
        <v>M-215143</v>
      </c>
      <c r="B202" s="9" t="str">
        <f>T('CLZ TT'!D202)</f>
        <v>G.I.Teh</v>
      </c>
      <c r="C202" s="10">
        <f>IF(LEN(A202) &gt; 0, 'CLZ TT'!E202, "")</f>
        <v>1</v>
      </c>
      <c r="D202" s="7" t="str">
        <f>T('CLZ TT'!F202)</f>
        <v>Hours</v>
      </c>
      <c r="E202" s="7" t="str">
        <f>IFERROR(VLOOKUP('CLZ TT'!A202,'CLZ WI'!$A$1:$E$100000,3,FALSE),"")</f>
        <v>Neenah Paper QS</v>
      </c>
      <c r="F202" t="str">
        <f>IFERROR(VLOOKUP('CLZ TT'!A202,'CLZ WI'!$A$1:$E$100000,4,FALSE),"")</f>
        <v>CS Quick Start</v>
      </c>
      <c r="G202" t="str">
        <f>IFERROR(VLOOKUP('CLZ TT'!A202,'CLZ WI'!$A$1:$K$100000,5,FALSE),"")</f>
        <v>P-171784</v>
      </c>
      <c r="H202" t="str">
        <f>IFERROR(VLOOKUP(G202,'CLZ WI'!$A$1:$K$100000,6,FALSE),"")</f>
        <v>Package Small</v>
      </c>
      <c r="I202" t="str">
        <f>IFERROR(VLOOKUP(G202,'CLZ WI'!$A$1:$K$100000,7,FALSE),"")</f>
        <v>USA</v>
      </c>
      <c r="J202" t="str">
        <f>T('CLZ TT'!I202)</f>
        <v/>
      </c>
      <c r="K202" t="str">
        <f>IF(IFERROR(VLOOKUP('CLZ TT'!A202,'CLZ WI'!$A$1:$L$100000,12,FALSE),"")=TRUE, "Billable", IF(IFERROR(VLOOKUP('CLZ TT'!A202,'CLZ WI'!$A$1:$L$100000,12,FALSE),"")=FALSE, "Non-Billable", ""))</f>
        <v>Billable</v>
      </c>
      <c r="L202" s="19">
        <f>IF('CLZ TT'!G202="","",'CLZ TT'!G202)</f>
        <v>41031</v>
      </c>
      <c r="M202">
        <f>IFERROR(VLOOKUP(G202,'CLZ Pr'!$A$1:$X$100000,12,FALSE)*C202,"")</f>
        <v>160</v>
      </c>
      <c r="N202" s="4">
        <f>IFERROR(VLOOKUP(G202,'CLZ Pr'!$A$1:$X$100000,24,FALSE), "")</f>
        <v>0</v>
      </c>
      <c r="O202">
        <f>IFERROR(VLOOKUP(G202,'CLZ Pr'!$A$1:$X$100000,21,FALSE), "")</f>
        <v>3</v>
      </c>
    </row>
    <row r="203" spans="1:15">
      <c r="A203" t="str">
        <f>T('CLZ TT'!A203)</f>
        <v>T-292050</v>
      </c>
      <c r="B203" s="9" t="str">
        <f>T('CLZ TT'!D203)</f>
        <v>G.I.Teh</v>
      </c>
      <c r="C203" s="10">
        <f>IF(LEN(A203) &gt; 0, 'CLZ TT'!E203, "")</f>
        <v>1</v>
      </c>
      <c r="D203" s="7" t="str">
        <f>T('CLZ TT'!F203)</f>
        <v>Hours</v>
      </c>
      <c r="E203" s="7" t="str">
        <f>IFERROR(VLOOKUP('CLZ TT'!A203,'CLZ WI'!$A$1:$E$100000,3,FALSE),"")</f>
        <v>ELC Online - - 58 h PS</v>
      </c>
      <c r="F203" t="str">
        <f>IFERROR(VLOOKUP('CLZ TT'!A203,'CLZ WI'!$A$1:$E$100000,4,FALSE),"")</f>
        <v>CS Project</v>
      </c>
      <c r="G203" t="str">
        <f>IFERROR(VLOOKUP('CLZ TT'!A203,'CLZ WI'!$A$1:$K$100000,5,FALSE),"")</f>
        <v>P-113869</v>
      </c>
      <c r="H203" t="str">
        <f>IFERROR(VLOOKUP(G203,'CLZ WI'!$A$1:$K$100000,6,FALSE),"")</f>
        <v>Fixed Hours</v>
      </c>
      <c r="I203" t="str">
        <f>IFERROR(VLOOKUP(G203,'CLZ WI'!$A$1:$K$100000,7,FALSE),"")</f>
        <v>USA</v>
      </c>
      <c r="J203" t="str">
        <f>T('CLZ TT'!I203)</f>
        <v/>
      </c>
      <c r="K203" t="str">
        <f>IF(IFERROR(VLOOKUP('CLZ TT'!A203,'CLZ WI'!$A$1:$L$100000,12,FALSE),"")=TRUE, "Billable", IF(IFERROR(VLOOKUP('CLZ TT'!A203,'CLZ WI'!$A$1:$L$100000,12,FALSE),"")=FALSE, "Non-Billable", ""))</f>
        <v>Billable</v>
      </c>
      <c r="L203" s="19">
        <f>IF('CLZ TT'!G203="","",'CLZ TT'!G203)</f>
        <v>41031</v>
      </c>
      <c r="M203" t="str">
        <f>IFERROR(VLOOKUP(G203,'CLZ Pr'!$A$1:$X$100000,12,FALSE)*C203,"")</f>
        <v/>
      </c>
      <c r="N203" s="4" t="str">
        <f>IFERROR(VLOOKUP(G203,'CLZ Pr'!$A$1:$X$100000,24,FALSE), "")</f>
        <v/>
      </c>
      <c r="O203" t="str">
        <f>IFERROR(VLOOKUP(G203,'CLZ Pr'!$A$1:$X$100000,21,FALSE), "")</f>
        <v/>
      </c>
    </row>
    <row r="204" spans="1:15">
      <c r="A204" t="str">
        <f>T('CLZ TT'!A204)</f>
        <v>P-192974</v>
      </c>
      <c r="B204" s="9" t="str">
        <f>T('CLZ TT'!D204)</f>
        <v>Evgeni Haikin</v>
      </c>
      <c r="C204" s="10">
        <f>IF(LEN(A204) &gt; 0, 'CLZ TT'!E204, "")</f>
        <v>1</v>
      </c>
      <c r="D204" s="7" t="str">
        <f>T('CLZ TT'!F204)</f>
        <v>Hours</v>
      </c>
      <c r="E204" s="7" t="str">
        <f>IFERROR(VLOOKUP('CLZ TT'!A204,'CLZ WI'!$A$1:$E$100000,3,FALSE),"")</f>
        <v>Eurotech Master 10 h PS</v>
      </c>
      <c r="F204" t="str">
        <f>IFERROR(VLOOKUP('CLZ TT'!A204,'CLZ WI'!$A$1:$E$100000,4,FALSE),"")</f>
        <v>CS Project</v>
      </c>
      <c r="G204" t="str">
        <f>IFERROR(VLOOKUP('CLZ TT'!A204,'CLZ WI'!$A$1:$K$100000,5,FALSE),"")</f>
        <v>P-192974</v>
      </c>
      <c r="H204" t="str">
        <f>IFERROR(VLOOKUP(G204,'CLZ WI'!$A$1:$K$100000,6,FALSE),"")</f>
        <v>Fixed Hours</v>
      </c>
      <c r="I204" t="str">
        <f>IFERROR(VLOOKUP(G204,'CLZ WI'!$A$1:$K$100000,7,FALSE),"")</f>
        <v>EMEA</v>
      </c>
      <c r="J204" t="str">
        <f>T('CLZ TT'!I204)</f>
        <v/>
      </c>
      <c r="K204" t="str">
        <f>IF(IFERROR(VLOOKUP('CLZ TT'!A204,'CLZ WI'!$A$1:$L$100000,12,FALSE),"")=TRUE, "Billable", IF(IFERROR(VLOOKUP('CLZ TT'!A204,'CLZ WI'!$A$1:$L$100000,12,FALSE),"")=FALSE, "Non-Billable", ""))</f>
        <v>Non-Billable</v>
      </c>
      <c r="L204" s="19">
        <f>IF('CLZ TT'!G204="","",'CLZ TT'!G204)</f>
        <v>41031</v>
      </c>
      <c r="M204">
        <f>IFERROR(VLOOKUP(G204,'CLZ Pr'!$A$1:$X$100000,12,FALSE)*C204,"")</f>
        <v>0</v>
      </c>
      <c r="N204" s="4">
        <f>IFERROR(VLOOKUP(G204,'CLZ Pr'!$A$1:$X$100000,24,FALSE), "")</f>
        <v>0</v>
      </c>
      <c r="O204">
        <f>IFERROR(VLOOKUP(G204,'CLZ Pr'!$A$1:$X$100000,21,FALSE), "")</f>
        <v>7</v>
      </c>
    </row>
    <row r="205" spans="1:15">
      <c r="A205" t="str">
        <f>T('CLZ TT'!A205)</f>
        <v>M-199881</v>
      </c>
      <c r="B205" s="9" t="str">
        <f>T('CLZ TT'!D205)</f>
        <v>David Goulden</v>
      </c>
      <c r="C205" s="10">
        <f>IF(LEN(A205) &gt; 0, 'CLZ TT'!E205, "")</f>
        <v>4</v>
      </c>
      <c r="D205" s="7" t="str">
        <f>T('CLZ TT'!F205)</f>
        <v>Hours</v>
      </c>
      <c r="E205" s="7" t="str">
        <f>IFERROR(VLOOKUP('CLZ TT'!A205,'CLZ WI'!$A$1:$E$100000,3,FALSE),"")</f>
        <v>Block Solutions Tier2</v>
      </c>
      <c r="F205" t="str">
        <f>IFERROR(VLOOKUP('CLZ TT'!A205,'CLZ WI'!$A$1:$E$100000,4,FALSE),"")</f>
        <v>CS Quick Start</v>
      </c>
      <c r="G205" t="str">
        <f>IFERROR(VLOOKUP('CLZ TT'!A205,'CLZ WI'!$A$1:$K$100000,5,FALSE),"")</f>
        <v>P-158383</v>
      </c>
      <c r="H205" t="str">
        <f>IFERROR(VLOOKUP(G205,'CLZ WI'!$A$1:$K$100000,6,FALSE),"")</f>
        <v>Package Medium</v>
      </c>
      <c r="I205" t="str">
        <f>IFERROR(VLOOKUP(G205,'CLZ WI'!$A$1:$K$100000,7,FALSE),"")</f>
        <v>EMEA</v>
      </c>
      <c r="J205" t="str">
        <f>T('CLZ TT'!I205)</f>
        <v/>
      </c>
      <c r="K205" t="str">
        <f>IF(IFERROR(VLOOKUP('CLZ TT'!A205,'CLZ WI'!$A$1:$L$100000,12,FALSE),"")=TRUE, "Billable", IF(IFERROR(VLOOKUP('CLZ TT'!A205,'CLZ WI'!$A$1:$L$100000,12,FALSE),"")=FALSE, "Non-Billable", ""))</f>
        <v>Billable</v>
      </c>
      <c r="L205" s="19">
        <f>IF('CLZ TT'!G205="","",'CLZ TT'!G205)</f>
        <v>41031</v>
      </c>
      <c r="M205">
        <f>IFERROR(VLOOKUP(G205,'CLZ Pr'!$A$1:$X$100000,12,FALSE)*C205,"")</f>
        <v>600</v>
      </c>
      <c r="N205" s="4" t="str">
        <f>IFERROR(VLOOKUP(G205,'CLZ Pr'!$A$1:$X$100000,24,FALSE), "")</f>
        <v>N-X-45021</v>
      </c>
      <c r="O205">
        <f>IFERROR(VLOOKUP(G205,'CLZ Pr'!$A$1:$X$100000,21,FALSE), "")</f>
        <v>0</v>
      </c>
    </row>
    <row r="206" spans="1:15">
      <c r="A206" t="str">
        <f>T('CLZ TT'!A206)</f>
        <v>P-180458</v>
      </c>
      <c r="B206" s="9" t="str">
        <f>T('CLZ TT'!D206)</f>
        <v>Josh Santos</v>
      </c>
      <c r="C206" s="10">
        <f>IF(LEN(A206) &gt; 0, 'CLZ TT'!E206, "")</f>
        <v>1</v>
      </c>
      <c r="D206" s="7" t="str">
        <f>T('CLZ TT'!F206)</f>
        <v>Hours</v>
      </c>
      <c r="E206" s="7" t="str">
        <f>IFERROR(VLOOKUP('CLZ TT'!A206,'CLZ WI'!$A$1:$E$100000,3,FALSE),"")</f>
        <v>DPR Construction:Small Package</v>
      </c>
      <c r="F206" t="str">
        <f>IFERROR(VLOOKUP('CLZ TT'!A206,'CLZ WI'!$A$1:$E$100000,4,FALSE),"")</f>
        <v>CS Quick Start</v>
      </c>
      <c r="G206" t="str">
        <f>IFERROR(VLOOKUP('CLZ TT'!A206,'CLZ WI'!$A$1:$K$100000,5,FALSE),"")</f>
        <v>P-180458</v>
      </c>
      <c r="H206" t="str">
        <f>IFERROR(VLOOKUP(G206,'CLZ WI'!$A$1:$K$100000,6,FALSE),"")</f>
        <v>Package Medium</v>
      </c>
      <c r="I206" t="str">
        <f>IFERROR(VLOOKUP(G206,'CLZ WI'!$A$1:$K$100000,7,FALSE),"")</f>
        <v>USA</v>
      </c>
      <c r="J206" t="str">
        <f>T('CLZ TT'!I206)</f>
        <v/>
      </c>
      <c r="K206" t="str">
        <f>IF(IFERROR(VLOOKUP('CLZ TT'!A206,'CLZ WI'!$A$1:$L$100000,12,FALSE),"")=TRUE, "Billable", IF(IFERROR(VLOOKUP('CLZ TT'!A206,'CLZ WI'!$A$1:$L$100000,12,FALSE),"")=FALSE, "Non-Billable", ""))</f>
        <v>Billable</v>
      </c>
      <c r="L206" s="19">
        <f>IF('CLZ TT'!G206="","",'CLZ TT'!G206)</f>
        <v>41031</v>
      </c>
      <c r="M206">
        <f>IFERROR(VLOOKUP(G206,'CLZ Pr'!$A$1:$X$100000,12,FALSE)*C206,"")</f>
        <v>133.33000000000001</v>
      </c>
      <c r="N206" s="4">
        <f>IFERROR(VLOOKUP(G206,'CLZ Pr'!$A$1:$X$100000,24,FALSE), "")</f>
        <v>0</v>
      </c>
      <c r="O206">
        <f>IFERROR(VLOOKUP(G206,'CLZ Pr'!$A$1:$X$100000,21,FALSE), "")</f>
        <v>0</v>
      </c>
    </row>
    <row r="207" spans="1:15">
      <c r="A207" t="str">
        <f>T('CLZ TT'!A207)</f>
        <v>M-199881</v>
      </c>
      <c r="B207" s="9" t="str">
        <f>T('CLZ TT'!D207)</f>
        <v>David Goulden</v>
      </c>
      <c r="C207" s="10">
        <f>IF(LEN(A207) &gt; 0, 'CLZ TT'!E207, "")</f>
        <v>1</v>
      </c>
      <c r="D207" s="7" t="str">
        <f>T('CLZ TT'!F207)</f>
        <v>Hours</v>
      </c>
      <c r="E207" s="7" t="str">
        <f>IFERROR(VLOOKUP('CLZ TT'!A207,'CLZ WI'!$A$1:$E$100000,3,FALSE),"")</f>
        <v>Block Solutions Tier2</v>
      </c>
      <c r="F207" t="str">
        <f>IFERROR(VLOOKUP('CLZ TT'!A207,'CLZ WI'!$A$1:$E$100000,4,FALSE),"")</f>
        <v>CS Quick Start</v>
      </c>
      <c r="G207" t="str">
        <f>IFERROR(VLOOKUP('CLZ TT'!A207,'CLZ WI'!$A$1:$K$100000,5,FALSE),"")</f>
        <v>P-158383</v>
      </c>
      <c r="H207" t="str">
        <f>IFERROR(VLOOKUP(G207,'CLZ WI'!$A$1:$K$100000,6,FALSE),"")</f>
        <v>Package Medium</v>
      </c>
      <c r="I207" t="str">
        <f>IFERROR(VLOOKUP(G207,'CLZ WI'!$A$1:$K$100000,7,FALSE),"")</f>
        <v>EMEA</v>
      </c>
      <c r="J207" t="str">
        <f>T('CLZ TT'!I207)</f>
        <v/>
      </c>
      <c r="K207" t="str">
        <f>IF(IFERROR(VLOOKUP('CLZ TT'!A207,'CLZ WI'!$A$1:$L$100000,12,FALSE),"")=TRUE, "Billable", IF(IFERROR(VLOOKUP('CLZ TT'!A207,'CLZ WI'!$A$1:$L$100000,12,FALSE),"")=FALSE, "Non-Billable", ""))</f>
        <v>Billable</v>
      </c>
      <c r="L207" s="19">
        <f>IF('CLZ TT'!G207="","",'CLZ TT'!G207)</f>
        <v>41032</v>
      </c>
      <c r="M207">
        <f>IFERROR(VLOOKUP(G207,'CLZ Pr'!$A$1:$X$100000,12,FALSE)*C207,"")</f>
        <v>150</v>
      </c>
      <c r="N207" s="4" t="str">
        <f>IFERROR(VLOOKUP(G207,'CLZ Pr'!$A$1:$X$100000,24,FALSE), "")</f>
        <v>N-X-45021</v>
      </c>
      <c r="O207">
        <f>IFERROR(VLOOKUP(G207,'CLZ Pr'!$A$1:$X$100000,21,FALSE), "")</f>
        <v>0</v>
      </c>
    </row>
    <row r="208" spans="1:15">
      <c r="A208" t="str">
        <f>T('CLZ TT'!A208)</f>
        <v>P-165213</v>
      </c>
      <c r="B208" s="9" t="str">
        <f>T('CLZ TT'!D208)</f>
        <v>Alex Gorman</v>
      </c>
      <c r="C208" s="10">
        <f>IF(LEN(A208) &gt; 0, 'CLZ TT'!E208, "")</f>
        <v>1</v>
      </c>
      <c r="D208" s="7" t="str">
        <f>T('CLZ TT'!F208)</f>
        <v>Hours</v>
      </c>
      <c r="E208" s="7" t="str">
        <f>IFERROR(VLOOKUP('CLZ TT'!A208,'CLZ WI'!$A$1:$E$100000,3,FALSE),"")</f>
        <v>Memorial Family of Services Large</v>
      </c>
      <c r="F208" t="str">
        <f>IFERROR(VLOOKUP('CLZ TT'!A208,'CLZ WI'!$A$1:$E$100000,4,FALSE),"")</f>
        <v>CS Quick Start</v>
      </c>
      <c r="G208" t="str">
        <f>IFERROR(VLOOKUP('CLZ TT'!A208,'CLZ WI'!$A$1:$K$100000,5,FALSE),"")</f>
        <v>P-165213</v>
      </c>
      <c r="H208" t="str">
        <f>IFERROR(VLOOKUP(G208,'CLZ WI'!$A$1:$K$100000,6,FALSE),"")</f>
        <v>Package Large</v>
      </c>
      <c r="I208" t="str">
        <f>IFERROR(VLOOKUP(G208,'CLZ WI'!$A$1:$K$100000,7,FALSE),"")</f>
        <v>USA</v>
      </c>
      <c r="J208" t="str">
        <f>T('CLZ TT'!I208)</f>
        <v/>
      </c>
      <c r="K208" t="str">
        <f>IF(IFERROR(VLOOKUP('CLZ TT'!A208,'CLZ WI'!$A$1:$L$100000,12,FALSE),"")=TRUE, "Billable", IF(IFERROR(VLOOKUP('CLZ TT'!A208,'CLZ WI'!$A$1:$L$100000,12,FALSE),"")=FALSE, "Non-Billable", ""))</f>
        <v>Billable</v>
      </c>
      <c r="L208" s="19">
        <f>IF('CLZ TT'!G208="","",'CLZ TT'!G208)</f>
        <v>41033</v>
      </c>
      <c r="M208">
        <f>IFERROR(VLOOKUP(G208,'CLZ Pr'!$A$1:$X$100000,12,FALSE)*C208,"")</f>
        <v>145.83000000000001</v>
      </c>
      <c r="N208" s="4">
        <f>IFERROR(VLOOKUP(G208,'CLZ Pr'!$A$1:$X$100000,24,FALSE), "")</f>
        <v>0</v>
      </c>
      <c r="O208">
        <f>IFERROR(VLOOKUP(G208,'CLZ Pr'!$A$1:$X$100000,21,FALSE), "")</f>
        <v>21</v>
      </c>
    </row>
    <row r="209" spans="1:15">
      <c r="A209" t="str">
        <f>T('CLZ TT'!A209)</f>
        <v>P-186313</v>
      </c>
      <c r="B209" s="9" t="str">
        <f>T('CLZ TT'!D209)</f>
        <v>Rob Sidhu</v>
      </c>
      <c r="C209" s="10">
        <f>IF(LEN(A209) &gt; 0, 'CLZ TT'!E209, "")</f>
        <v>2</v>
      </c>
      <c r="D209" s="7" t="str">
        <f>T('CLZ TT'!F209)</f>
        <v>Hours</v>
      </c>
      <c r="E209" s="7" t="str">
        <f>IFERROR(VLOOKUP('CLZ TT'!A209,'CLZ WI'!$A$1:$E$100000,3,FALSE),"")</f>
        <v>Affinity Solutions:Medium Package</v>
      </c>
      <c r="F209" t="str">
        <f>IFERROR(VLOOKUP('CLZ TT'!A209,'CLZ WI'!$A$1:$E$100000,4,FALSE),"")</f>
        <v>CS Quick Start</v>
      </c>
      <c r="G209" t="str">
        <f>IFERROR(VLOOKUP('CLZ TT'!A209,'CLZ WI'!$A$1:$K$100000,5,FALSE),"")</f>
        <v>P-186313</v>
      </c>
      <c r="H209" t="str">
        <f>IFERROR(VLOOKUP(G209,'CLZ WI'!$A$1:$K$100000,6,FALSE),"")</f>
        <v>Package Medium</v>
      </c>
      <c r="I209" t="str">
        <f>IFERROR(VLOOKUP(G209,'CLZ WI'!$A$1:$K$100000,7,FALSE),"")</f>
        <v>USA</v>
      </c>
      <c r="J209" t="str">
        <f>T('CLZ TT'!I209)</f>
        <v/>
      </c>
      <c r="K209" t="str">
        <f>IF(IFERROR(VLOOKUP('CLZ TT'!A209,'CLZ WI'!$A$1:$L$100000,12,FALSE),"")=TRUE, "Billable", IF(IFERROR(VLOOKUP('CLZ TT'!A209,'CLZ WI'!$A$1:$L$100000,12,FALSE),"")=FALSE, "Non-Billable", ""))</f>
        <v>Billable</v>
      </c>
      <c r="L209" s="19">
        <f>IF('CLZ TT'!G209="","",'CLZ TT'!G209)</f>
        <v>41033</v>
      </c>
      <c r="M209">
        <f>IFERROR(VLOOKUP(G209,'CLZ Pr'!$A$1:$X$100000,12,FALSE)*C209,"")</f>
        <v>272.72000000000003</v>
      </c>
      <c r="N209" s="4">
        <f>IFERROR(VLOOKUP(G209,'CLZ Pr'!$A$1:$X$100000,24,FALSE), "")</f>
        <v>0</v>
      </c>
      <c r="O209">
        <f>IFERROR(VLOOKUP(G209,'CLZ Pr'!$A$1:$X$100000,21,FALSE), "")</f>
        <v>2</v>
      </c>
    </row>
    <row r="210" spans="1:15">
      <c r="A210" t="str">
        <f>T('CLZ TT'!A210)</f>
        <v>P-216085</v>
      </c>
      <c r="B210" s="9" t="str">
        <f>T('CLZ TT'!D210)</f>
        <v>Patrick Smith</v>
      </c>
      <c r="C210" s="10">
        <f>IF(LEN(A210) &gt; 0, 'CLZ TT'!E210, "")</f>
        <v>1</v>
      </c>
      <c r="D210" s="7" t="str">
        <f>T('CLZ TT'!F210)</f>
        <v>Hours</v>
      </c>
      <c r="E210" s="7" t="str">
        <f>IFERROR(VLOOKUP('CLZ TT'!A210,'CLZ WI'!$A$1:$E$100000,3,FALSE),"")</f>
        <v>Chicago Cubs Baseball Club, LLC 3 h PS</v>
      </c>
      <c r="F210" t="str">
        <f>IFERROR(VLOOKUP('CLZ TT'!A210,'CLZ WI'!$A$1:$E$100000,4,FALSE),"")</f>
        <v>CS Project</v>
      </c>
      <c r="G210" t="str">
        <f>IFERROR(VLOOKUP('CLZ TT'!A210,'CLZ WI'!$A$1:$K$100000,5,FALSE),"")</f>
        <v>P-216085</v>
      </c>
      <c r="H210" t="str">
        <f>IFERROR(VLOOKUP(G210,'CLZ WI'!$A$1:$K$100000,6,FALSE),"")</f>
        <v>Fixed Hours</v>
      </c>
      <c r="I210" t="str">
        <f>IFERROR(VLOOKUP(G210,'CLZ WI'!$A$1:$K$100000,7,FALSE),"")</f>
        <v>USA</v>
      </c>
      <c r="J210" t="str">
        <f>T('CLZ TT'!I210)</f>
        <v/>
      </c>
      <c r="K210" t="str">
        <f>IF(IFERROR(VLOOKUP('CLZ TT'!A210,'CLZ WI'!$A$1:$L$100000,12,FALSE),"")=TRUE, "Billable", IF(IFERROR(VLOOKUP('CLZ TT'!A210,'CLZ WI'!$A$1:$L$100000,12,FALSE),"")=FALSE, "Non-Billable", ""))</f>
        <v>Non-Billable</v>
      </c>
      <c r="L210" s="19">
        <f>IF('CLZ TT'!G210="","",'CLZ TT'!G210)</f>
        <v>41033</v>
      </c>
      <c r="M210">
        <f>IFERROR(VLOOKUP(G210,'CLZ Pr'!$A$1:$X$100000,12,FALSE)*C210,"")</f>
        <v>0</v>
      </c>
      <c r="N210" s="4">
        <f>IFERROR(VLOOKUP(G210,'CLZ Pr'!$A$1:$X$100000,24,FALSE), "")</f>
        <v>0</v>
      </c>
      <c r="O210">
        <f>IFERROR(VLOOKUP(G210,'CLZ Pr'!$A$1:$X$100000,21,FALSE), "")</f>
        <v>0</v>
      </c>
    </row>
    <row r="211" spans="1:15">
      <c r="A211" t="str">
        <f>T('CLZ TT'!A211)</f>
        <v>M-229325</v>
      </c>
      <c r="B211" s="9" t="str">
        <f>T('CLZ TT'!D211)</f>
        <v>Tal Noga</v>
      </c>
      <c r="C211" s="10">
        <f>IF(LEN(A211) &gt; 0, 'CLZ TT'!E211, "")</f>
        <v>1</v>
      </c>
      <c r="D211" s="7" t="str">
        <f>T('CLZ TT'!F211)</f>
        <v>Hours</v>
      </c>
      <c r="E211" s="7" t="str">
        <f>IFERROR(VLOOKUP('CLZ TT'!A211,'CLZ WI'!$A$1:$E$100000,3,FALSE),"")</f>
        <v>Qoveo - 8h 1000$</v>
      </c>
      <c r="F211" t="str">
        <f>IFERROR(VLOOKUP('CLZ TT'!A211,'CLZ WI'!$A$1:$E$100000,4,FALSE),"")</f>
        <v>CS Project</v>
      </c>
      <c r="G211" t="str">
        <f>IFERROR(VLOOKUP('CLZ TT'!A211,'CLZ WI'!$A$1:$K$100000,5,FALSE),"")</f>
        <v>P-114863</v>
      </c>
      <c r="H211" t="str">
        <f>IFERROR(VLOOKUP(G211,'CLZ WI'!$A$1:$K$100000,6,FALSE),"")</f>
        <v>Fixed Hours</v>
      </c>
      <c r="I211" t="str">
        <f>IFERROR(VLOOKUP(G211,'CLZ WI'!$A$1:$K$100000,7,FALSE),"")</f>
        <v>EMEA</v>
      </c>
      <c r="J211" t="str">
        <f>T('CLZ TT'!I211)</f>
        <v>Training</v>
      </c>
      <c r="K211" t="str">
        <f>IF(IFERROR(VLOOKUP('CLZ TT'!A211,'CLZ WI'!$A$1:$L$100000,12,FALSE),"")=TRUE, "Billable", IF(IFERROR(VLOOKUP('CLZ TT'!A211,'CLZ WI'!$A$1:$L$100000,12,FALSE),"")=FALSE, "Non-Billable", ""))</f>
        <v>Billable</v>
      </c>
      <c r="L211" s="19">
        <f>IF('CLZ TT'!G211="","",'CLZ TT'!G211)</f>
        <v>41033</v>
      </c>
      <c r="M211" t="str">
        <f>IFERROR(VLOOKUP(G211,'CLZ Pr'!$A$1:$X$100000,12,FALSE)*C211,"")</f>
        <v/>
      </c>
      <c r="N211" s="4" t="str">
        <f>IFERROR(VLOOKUP(G211,'CLZ Pr'!$A$1:$X$100000,24,FALSE), "")</f>
        <v/>
      </c>
      <c r="O211" t="str">
        <f>IFERROR(VLOOKUP(G211,'CLZ Pr'!$A$1:$X$100000,21,FALSE), "")</f>
        <v/>
      </c>
    </row>
    <row r="212" spans="1:15">
      <c r="A212" t="str">
        <f>T('CLZ TT'!A212)</f>
        <v>P-158424</v>
      </c>
      <c r="B212" s="9" t="str">
        <f>T('CLZ TT'!D212)</f>
        <v>Josh Santos</v>
      </c>
      <c r="C212" s="10">
        <f>IF(LEN(A212) &gt; 0, 'CLZ TT'!E212, "")</f>
        <v>1</v>
      </c>
      <c r="D212" s="7" t="str">
        <f>T('CLZ TT'!F212)</f>
        <v>Hours</v>
      </c>
      <c r="E212" s="7" t="str">
        <f>IFERROR(VLOOKUP('CLZ TT'!A212,'CLZ WI'!$A$1:$E$100000,3,FALSE),"")</f>
        <v>PureDriven Tier1</v>
      </c>
      <c r="F212" t="str">
        <f>IFERROR(VLOOKUP('CLZ TT'!A212,'CLZ WI'!$A$1:$E$100000,4,FALSE),"")</f>
        <v>CS Quick Start</v>
      </c>
      <c r="G212" t="str">
        <f>IFERROR(VLOOKUP('CLZ TT'!A212,'CLZ WI'!$A$1:$K$100000,5,FALSE),"")</f>
        <v>P-158424</v>
      </c>
      <c r="H212" t="str">
        <f>IFERROR(VLOOKUP(G212,'CLZ WI'!$A$1:$K$100000,6,FALSE),"")</f>
        <v>Package Large</v>
      </c>
      <c r="I212" t="str">
        <f>IFERROR(VLOOKUP(G212,'CLZ WI'!$A$1:$K$100000,7,FALSE),"")</f>
        <v>USA</v>
      </c>
      <c r="J212" t="str">
        <f>T('CLZ TT'!I212)</f>
        <v/>
      </c>
      <c r="K212" t="str">
        <f>IF(IFERROR(VLOOKUP('CLZ TT'!A212,'CLZ WI'!$A$1:$L$100000,12,FALSE),"")=TRUE, "Billable", IF(IFERROR(VLOOKUP('CLZ TT'!A212,'CLZ WI'!$A$1:$L$100000,12,FALSE),"")=FALSE, "Non-Billable", ""))</f>
        <v>Billable</v>
      </c>
      <c r="L212" s="19">
        <f>IF('CLZ TT'!G212="","",'CLZ TT'!G212)</f>
        <v>41033</v>
      </c>
      <c r="M212">
        <f>IFERROR(VLOOKUP(G212,'CLZ Pr'!$A$1:$X$100000,12,FALSE)*C212,"")</f>
        <v>145.83000000000001</v>
      </c>
      <c r="N212" s="4">
        <f>IFERROR(VLOOKUP(G212,'CLZ Pr'!$A$1:$X$100000,24,FALSE), "")</f>
        <v>0</v>
      </c>
      <c r="O212">
        <f>IFERROR(VLOOKUP(G212,'CLZ Pr'!$A$1:$X$100000,21,FALSE), "")</f>
        <v>9</v>
      </c>
    </row>
    <row r="213" spans="1:15">
      <c r="A213" t="str">
        <f>T('CLZ TT'!A213)</f>
        <v>M-229326</v>
      </c>
      <c r="B213" s="9" t="str">
        <f>T('CLZ TT'!D213)</f>
        <v>Tal Noga</v>
      </c>
      <c r="C213" s="10">
        <f>IF(LEN(A213) &gt; 0, 'CLZ TT'!E213, "")</f>
        <v>8</v>
      </c>
      <c r="D213" s="7" t="str">
        <f>T('CLZ TT'!F213)</f>
        <v>Hours</v>
      </c>
      <c r="E213" s="7" t="str">
        <f>IFERROR(VLOOKUP('CLZ TT'!A213,'CLZ WI'!$A$1:$E$100000,3,FALSE),"")</f>
        <v>Sondrel/Tier2/10h</v>
      </c>
      <c r="F213" t="str">
        <f>IFERROR(VLOOKUP('CLZ TT'!A213,'CLZ WI'!$A$1:$E$100000,4,FALSE),"")</f>
        <v>CS Quick Start</v>
      </c>
      <c r="G213" t="str">
        <f>IFERROR(VLOOKUP('CLZ TT'!A213,'CLZ WI'!$A$1:$K$100000,5,FALSE),"")</f>
        <v>P-145889</v>
      </c>
      <c r="H213" t="str">
        <f>IFERROR(VLOOKUP(G213,'CLZ WI'!$A$1:$K$100000,6,FALSE),"")</f>
        <v>Package Medium</v>
      </c>
      <c r="I213" t="str">
        <f>IFERROR(VLOOKUP(G213,'CLZ WI'!$A$1:$K$100000,7,FALSE),"")</f>
        <v>EMEA</v>
      </c>
      <c r="J213" t="str">
        <f>T('CLZ TT'!I213)</f>
        <v>Customization</v>
      </c>
      <c r="K213" t="str">
        <f>IF(IFERROR(VLOOKUP('CLZ TT'!A213,'CLZ WI'!$A$1:$L$100000,12,FALSE),"")=TRUE, "Billable", IF(IFERROR(VLOOKUP('CLZ TT'!A213,'CLZ WI'!$A$1:$L$100000,12,FALSE),"")=FALSE, "Non-Billable", ""))</f>
        <v>Non-Billable</v>
      </c>
      <c r="L213" s="19">
        <f>IF('CLZ TT'!G213="","",'CLZ TT'!G213)</f>
        <v>41033</v>
      </c>
      <c r="M213" t="str">
        <f>IFERROR(VLOOKUP(G213,'CLZ Pr'!$A$1:$X$100000,12,FALSE)*C213,"")</f>
        <v/>
      </c>
      <c r="N213" s="4" t="str">
        <f>IFERROR(VLOOKUP(G213,'CLZ Pr'!$A$1:$X$100000,24,FALSE), "")</f>
        <v/>
      </c>
      <c r="O213" t="str">
        <f>IFERROR(VLOOKUP(G213,'CLZ Pr'!$A$1:$X$100000,21,FALSE), "")</f>
        <v/>
      </c>
    </row>
    <row r="214" spans="1:15">
      <c r="A214" t="str">
        <f>T('CLZ TT'!A214)</f>
        <v>T-292050</v>
      </c>
      <c r="B214" s="9" t="str">
        <f>T('CLZ TT'!D214)</f>
        <v>Roni Feldsher</v>
      </c>
      <c r="C214" s="10">
        <f>IF(LEN(A214) &gt; 0, 'CLZ TT'!E214, "")</f>
        <v>1</v>
      </c>
      <c r="D214" s="7" t="str">
        <f>T('CLZ TT'!F214)</f>
        <v>Hours</v>
      </c>
      <c r="E214" s="7" t="str">
        <f>IFERROR(VLOOKUP('CLZ TT'!A214,'CLZ WI'!$A$1:$E$100000,3,FALSE),"")</f>
        <v>ELC Online - - 58 h PS</v>
      </c>
      <c r="F214" t="str">
        <f>IFERROR(VLOOKUP('CLZ TT'!A214,'CLZ WI'!$A$1:$E$100000,4,FALSE),"")</f>
        <v>CS Project</v>
      </c>
      <c r="G214" t="str">
        <f>IFERROR(VLOOKUP('CLZ TT'!A214,'CLZ WI'!$A$1:$K$100000,5,FALSE),"")</f>
        <v>P-113869</v>
      </c>
      <c r="H214" t="str">
        <f>IFERROR(VLOOKUP(G214,'CLZ WI'!$A$1:$K$100000,6,FALSE),"")</f>
        <v>Fixed Hours</v>
      </c>
      <c r="I214" t="str">
        <f>IFERROR(VLOOKUP(G214,'CLZ WI'!$A$1:$K$100000,7,FALSE),"")</f>
        <v>USA</v>
      </c>
      <c r="J214" t="str">
        <f>T('CLZ TT'!I214)</f>
        <v/>
      </c>
      <c r="K214" t="str">
        <f>IF(IFERROR(VLOOKUP('CLZ TT'!A214,'CLZ WI'!$A$1:$L$100000,12,FALSE),"")=TRUE, "Billable", IF(IFERROR(VLOOKUP('CLZ TT'!A214,'CLZ WI'!$A$1:$L$100000,12,FALSE),"")=FALSE, "Non-Billable", ""))</f>
        <v>Billable</v>
      </c>
      <c r="L214" s="19">
        <f>IF('CLZ TT'!G214="","",'CLZ TT'!G214)</f>
        <v>41035</v>
      </c>
      <c r="M214" t="str">
        <f>IFERROR(VLOOKUP(G214,'CLZ Pr'!$A$1:$X$100000,12,FALSE)*C214,"")</f>
        <v/>
      </c>
      <c r="N214" s="4" t="str">
        <f>IFERROR(VLOOKUP(G214,'CLZ Pr'!$A$1:$X$100000,24,FALSE), "")</f>
        <v/>
      </c>
      <c r="O214" t="str">
        <f>IFERROR(VLOOKUP(G214,'CLZ Pr'!$A$1:$X$100000,21,FALSE), "")</f>
        <v/>
      </c>
    </row>
    <row r="215" spans="1:15">
      <c r="A215" t="str">
        <f>T('CLZ TT'!A215)</f>
        <v>P-186313</v>
      </c>
      <c r="B215" s="9" t="str">
        <f>T('CLZ TT'!D215)</f>
        <v>Rob Sidhu</v>
      </c>
      <c r="C215" s="10">
        <f>IF(LEN(A215) &gt; 0, 'CLZ TT'!E215, "")</f>
        <v>1</v>
      </c>
      <c r="D215" s="7" t="str">
        <f>T('CLZ TT'!F215)</f>
        <v>Hours</v>
      </c>
      <c r="E215" s="7" t="str">
        <f>IFERROR(VLOOKUP('CLZ TT'!A215,'CLZ WI'!$A$1:$E$100000,3,FALSE),"")</f>
        <v>Affinity Solutions:Medium Package</v>
      </c>
      <c r="F215" t="str">
        <f>IFERROR(VLOOKUP('CLZ TT'!A215,'CLZ WI'!$A$1:$E$100000,4,FALSE),"")</f>
        <v>CS Quick Start</v>
      </c>
      <c r="G215" t="str">
        <f>IFERROR(VLOOKUP('CLZ TT'!A215,'CLZ WI'!$A$1:$K$100000,5,FALSE),"")</f>
        <v>P-186313</v>
      </c>
      <c r="H215" t="str">
        <f>IFERROR(VLOOKUP(G215,'CLZ WI'!$A$1:$K$100000,6,FALSE),"")</f>
        <v>Package Medium</v>
      </c>
      <c r="I215" t="str">
        <f>IFERROR(VLOOKUP(G215,'CLZ WI'!$A$1:$K$100000,7,FALSE),"")</f>
        <v>USA</v>
      </c>
      <c r="J215" t="str">
        <f>T('CLZ TT'!I215)</f>
        <v/>
      </c>
      <c r="K215" t="str">
        <f>IF(IFERROR(VLOOKUP('CLZ TT'!A215,'CLZ WI'!$A$1:$L$100000,12,FALSE),"")=TRUE, "Billable", IF(IFERROR(VLOOKUP('CLZ TT'!A215,'CLZ WI'!$A$1:$L$100000,12,FALSE),"")=FALSE, "Non-Billable", ""))</f>
        <v>Billable</v>
      </c>
      <c r="L215" s="19">
        <f>IF('CLZ TT'!G215="","",'CLZ TT'!G215)</f>
        <v>41036</v>
      </c>
      <c r="M215">
        <f>IFERROR(VLOOKUP(G215,'CLZ Pr'!$A$1:$X$100000,12,FALSE)*C215,"")</f>
        <v>136.36000000000001</v>
      </c>
      <c r="N215" s="4">
        <f>IFERROR(VLOOKUP(G215,'CLZ Pr'!$A$1:$X$100000,24,FALSE), "")</f>
        <v>0</v>
      </c>
      <c r="O215">
        <f>IFERROR(VLOOKUP(G215,'CLZ Pr'!$A$1:$X$100000,21,FALSE), "")</f>
        <v>2</v>
      </c>
    </row>
    <row r="216" spans="1:15">
      <c r="A216" t="str">
        <f>T('CLZ TT'!A216)</f>
        <v>T-337131</v>
      </c>
      <c r="B216" s="9" t="str">
        <f>T('CLZ TT'!D216)</f>
        <v>Tal Noga</v>
      </c>
      <c r="C216" s="10">
        <f>IF(LEN(A216) &gt; 0, 'CLZ TT'!E216, "")</f>
        <v>5</v>
      </c>
      <c r="D216" s="7" t="str">
        <f>T('CLZ TT'!F216)</f>
        <v>Hours</v>
      </c>
      <c r="E216" s="7" t="str">
        <f>IFERROR(VLOOKUP('CLZ TT'!A216,'CLZ WI'!$A$1:$E$100000,3,FALSE),"")</f>
        <v>College of Management</v>
      </c>
      <c r="F216" t="str">
        <f>IFERROR(VLOOKUP('CLZ TT'!A216,'CLZ WI'!$A$1:$E$100000,4,FALSE),"")</f>
        <v>CS Project</v>
      </c>
      <c r="G216" t="str">
        <f>IFERROR(VLOOKUP('CLZ TT'!A216,'CLZ WI'!$A$1:$K$100000,5,FALSE),"")</f>
        <v>P-137643</v>
      </c>
      <c r="H216" t="str">
        <f>IFERROR(VLOOKUP(G216,'CLZ WI'!$A$1:$K$100000,6,FALSE),"")</f>
        <v>Fixed Hours</v>
      </c>
      <c r="I216" t="str">
        <f>IFERROR(VLOOKUP(G216,'CLZ WI'!$A$1:$K$100000,7,FALSE),"")</f>
        <v>EMEA</v>
      </c>
      <c r="J216" t="str">
        <f>T('CLZ TT'!I216)</f>
        <v>Customization</v>
      </c>
      <c r="K216" t="str">
        <f>IF(IFERROR(VLOOKUP('CLZ TT'!A216,'CLZ WI'!$A$1:$L$100000,12,FALSE),"")=TRUE, "Billable", IF(IFERROR(VLOOKUP('CLZ TT'!A216,'CLZ WI'!$A$1:$L$100000,12,FALSE),"")=FALSE, "Non-Billable", ""))</f>
        <v>Billable</v>
      </c>
      <c r="L216" s="19">
        <f>IF('CLZ TT'!G216="","",'CLZ TT'!G216)</f>
        <v>41036</v>
      </c>
      <c r="M216" t="str">
        <f>IFERROR(VLOOKUP(G216,'CLZ Pr'!$A$1:$X$100000,12,FALSE)*C216,"")</f>
        <v/>
      </c>
      <c r="N216" s="4" t="str">
        <f>IFERROR(VLOOKUP(G216,'CLZ Pr'!$A$1:$X$100000,24,FALSE), "")</f>
        <v/>
      </c>
      <c r="O216" t="str">
        <f>IFERROR(VLOOKUP(G216,'CLZ Pr'!$A$1:$X$100000,21,FALSE), "")</f>
        <v/>
      </c>
    </row>
    <row r="217" spans="1:15">
      <c r="A217" t="str">
        <f>T('CLZ TT'!A217)</f>
        <v>M-199881</v>
      </c>
      <c r="B217" s="9" t="str">
        <f>T('CLZ TT'!D217)</f>
        <v>David Goulden</v>
      </c>
      <c r="C217" s="10">
        <f>IF(LEN(A217) &gt; 0, 'CLZ TT'!E217, "")</f>
        <v>2</v>
      </c>
      <c r="D217" s="7" t="str">
        <f>T('CLZ TT'!F217)</f>
        <v>Hours</v>
      </c>
      <c r="E217" s="7" t="str">
        <f>IFERROR(VLOOKUP('CLZ TT'!A217,'CLZ WI'!$A$1:$E$100000,3,FALSE),"")</f>
        <v>Block Solutions Tier2</v>
      </c>
      <c r="F217" t="str">
        <f>IFERROR(VLOOKUP('CLZ TT'!A217,'CLZ WI'!$A$1:$E$100000,4,FALSE),"")</f>
        <v>CS Quick Start</v>
      </c>
      <c r="G217" t="str">
        <f>IFERROR(VLOOKUP('CLZ TT'!A217,'CLZ WI'!$A$1:$K$100000,5,FALSE),"")</f>
        <v>P-158383</v>
      </c>
      <c r="H217" t="str">
        <f>IFERROR(VLOOKUP(G217,'CLZ WI'!$A$1:$K$100000,6,FALSE),"")</f>
        <v>Package Medium</v>
      </c>
      <c r="I217" t="str">
        <f>IFERROR(VLOOKUP(G217,'CLZ WI'!$A$1:$K$100000,7,FALSE),"")</f>
        <v>EMEA</v>
      </c>
      <c r="J217" t="str">
        <f>T('CLZ TT'!I217)</f>
        <v/>
      </c>
      <c r="K217" t="str">
        <f>IF(IFERROR(VLOOKUP('CLZ TT'!A217,'CLZ WI'!$A$1:$L$100000,12,FALSE),"")=TRUE, "Billable", IF(IFERROR(VLOOKUP('CLZ TT'!A217,'CLZ WI'!$A$1:$L$100000,12,FALSE),"")=FALSE, "Non-Billable", ""))</f>
        <v>Billable</v>
      </c>
      <c r="L217" s="19">
        <f>IF('CLZ TT'!G217="","",'CLZ TT'!G217)</f>
        <v>41036</v>
      </c>
      <c r="M217">
        <f>IFERROR(VLOOKUP(G217,'CLZ Pr'!$A$1:$X$100000,12,FALSE)*C217,"")</f>
        <v>300</v>
      </c>
      <c r="N217" s="4" t="str">
        <f>IFERROR(VLOOKUP(G217,'CLZ Pr'!$A$1:$X$100000,24,FALSE), "")</f>
        <v>N-X-45021</v>
      </c>
      <c r="O217">
        <f>IFERROR(VLOOKUP(G217,'CLZ Pr'!$A$1:$X$100000,21,FALSE), "")</f>
        <v>0</v>
      </c>
    </row>
    <row r="218" spans="1:15">
      <c r="A218" t="str">
        <f>T('CLZ TT'!A218)</f>
        <v>P-187747</v>
      </c>
      <c r="B218" s="9" t="str">
        <f>T('CLZ TT'!D218)</f>
        <v>Alex Gorman</v>
      </c>
      <c r="C218" s="10">
        <f>IF(LEN(A218) &gt; 0, 'CLZ TT'!E218, "")</f>
        <v>1</v>
      </c>
      <c r="D218" s="7" t="str">
        <f>T('CLZ TT'!F218)</f>
        <v>Hours</v>
      </c>
      <c r="E218" s="7" t="str">
        <f>IFERROR(VLOOKUP('CLZ TT'!A218,'CLZ WI'!$A$1:$E$100000,3,FALSE),"")</f>
        <v>Echo Global:Small Package</v>
      </c>
      <c r="F218" t="str">
        <f>IFERROR(VLOOKUP('CLZ TT'!A218,'CLZ WI'!$A$1:$E$100000,4,FALSE),"")</f>
        <v>CS Quick Start</v>
      </c>
      <c r="G218" t="str">
        <f>IFERROR(VLOOKUP('CLZ TT'!A218,'CLZ WI'!$A$1:$K$100000,5,FALSE),"")</f>
        <v>P-187747</v>
      </c>
      <c r="H218" t="str">
        <f>IFERROR(VLOOKUP(G218,'CLZ WI'!$A$1:$K$100000,6,FALSE),"")</f>
        <v>Package Small</v>
      </c>
      <c r="I218" t="str">
        <f>IFERROR(VLOOKUP(G218,'CLZ WI'!$A$1:$K$100000,7,FALSE),"")</f>
        <v>USA</v>
      </c>
      <c r="J218" t="str">
        <f>T('CLZ TT'!I218)</f>
        <v/>
      </c>
      <c r="K218" t="str">
        <f>IF(IFERROR(VLOOKUP('CLZ TT'!A218,'CLZ WI'!$A$1:$L$100000,12,FALSE),"")=TRUE, "Billable", IF(IFERROR(VLOOKUP('CLZ TT'!A218,'CLZ WI'!$A$1:$L$100000,12,FALSE),"")=FALSE, "Non-Billable", ""))</f>
        <v>Billable</v>
      </c>
      <c r="L218" s="19">
        <f>IF('CLZ TT'!G218="","",'CLZ TT'!G218)</f>
        <v>41036</v>
      </c>
      <c r="M218">
        <f>IFERROR(VLOOKUP(G218,'CLZ Pr'!$A$1:$X$100000,12,FALSE)*C218,"")</f>
        <v>133.33000000000001</v>
      </c>
      <c r="N218" s="4">
        <f>IFERROR(VLOOKUP(G218,'CLZ Pr'!$A$1:$X$100000,24,FALSE), "")</f>
        <v>0</v>
      </c>
      <c r="O218">
        <f>IFERROR(VLOOKUP(G218,'CLZ Pr'!$A$1:$X$100000,21,FALSE), "")</f>
        <v>2</v>
      </c>
    </row>
    <row r="219" spans="1:15">
      <c r="A219" t="str">
        <f>T('CLZ TT'!A219)</f>
        <v>T-421382</v>
      </c>
      <c r="B219" s="9" t="str">
        <f>T('CLZ TT'!D219)</f>
        <v>Roni Feldsher</v>
      </c>
      <c r="C219" s="10">
        <f>IF(LEN(A219) &gt; 0, 'CLZ TT'!E219, "")</f>
        <v>1</v>
      </c>
      <c r="D219" s="7" t="str">
        <f>T('CLZ TT'!F219)</f>
        <v>Hours</v>
      </c>
      <c r="E219" s="7" t="str">
        <f>IFERROR(VLOOKUP('CLZ TT'!A219,'CLZ WI'!$A$1:$E$100000,3,FALSE),"")</f>
        <v>IO Media 10 h PS</v>
      </c>
      <c r="F219" t="str">
        <f>IFERROR(VLOOKUP('CLZ TT'!A219,'CLZ WI'!$A$1:$E$100000,4,FALSE),"")</f>
        <v>CS Project</v>
      </c>
      <c r="G219" t="str">
        <f>IFERROR(VLOOKUP('CLZ TT'!A219,'CLZ WI'!$A$1:$K$100000,5,FALSE),"")</f>
        <v>P-175923</v>
      </c>
      <c r="H219" t="str">
        <f>IFERROR(VLOOKUP(G219,'CLZ WI'!$A$1:$K$100000,6,FALSE),"")</f>
        <v>Fixed Hours</v>
      </c>
      <c r="I219" t="str">
        <f>IFERROR(VLOOKUP(G219,'CLZ WI'!$A$1:$K$100000,7,FALSE),"")</f>
        <v>USA</v>
      </c>
      <c r="J219" t="str">
        <f>T('CLZ TT'!I219)</f>
        <v/>
      </c>
      <c r="K219" t="str">
        <f>IF(IFERROR(VLOOKUP('CLZ TT'!A219,'CLZ WI'!$A$1:$L$100000,12,FALSE),"")=TRUE, "Billable", IF(IFERROR(VLOOKUP('CLZ TT'!A219,'CLZ WI'!$A$1:$L$100000,12,FALSE),"")=FALSE, "Non-Billable", ""))</f>
        <v>Billable</v>
      </c>
      <c r="L219" s="19">
        <f>IF('CLZ TT'!G219="","",'CLZ TT'!G219)</f>
        <v>41036</v>
      </c>
      <c r="M219">
        <f>IFERROR(VLOOKUP(G219,'CLZ Pr'!$A$1:$X$100000,12,FALSE)*C219,"")</f>
        <v>150</v>
      </c>
      <c r="N219" s="4">
        <f>IFERROR(VLOOKUP(G219,'CLZ Pr'!$A$1:$X$100000,24,FALSE), "")</f>
        <v>0</v>
      </c>
      <c r="O219">
        <f>IFERROR(VLOOKUP(G219,'CLZ Pr'!$A$1:$X$100000,21,FALSE), "")</f>
        <v>0</v>
      </c>
    </row>
    <row r="220" spans="1:15">
      <c r="A220" t="str">
        <f>T('CLZ TT'!A220)</f>
        <v>M-196139</v>
      </c>
      <c r="B220" s="9" t="str">
        <f>T('CLZ TT'!D220)</f>
        <v>Evgeni Haikin</v>
      </c>
      <c r="C220" s="10">
        <f>IF(LEN(A220) &gt; 0, 'CLZ TT'!E220, "")</f>
        <v>1</v>
      </c>
      <c r="D220" s="7" t="str">
        <f>T('CLZ TT'!F220)</f>
        <v>Hours</v>
      </c>
      <c r="E220" s="7" t="str">
        <f>IFERROR(VLOOKUP('CLZ TT'!A220,'CLZ WI'!$A$1:$E$100000,3,FALSE),"")</f>
        <v>Capital One Advisers Sp. z o.o. Tier3</v>
      </c>
      <c r="F220" t="str">
        <f>IFERROR(VLOOKUP('CLZ TT'!A220,'CLZ WI'!$A$1:$E$100000,4,FALSE),"")</f>
        <v>CS Quick Start</v>
      </c>
      <c r="G220" t="str">
        <f>IFERROR(VLOOKUP('CLZ TT'!A220,'CLZ WI'!$A$1:$K$100000,5,FALSE),"")</f>
        <v>P-155283</v>
      </c>
      <c r="H220" t="str">
        <f>IFERROR(VLOOKUP(G220,'CLZ WI'!$A$1:$K$100000,6,FALSE),"")</f>
        <v>Package Small</v>
      </c>
      <c r="I220" t="str">
        <f>IFERROR(VLOOKUP(G220,'CLZ WI'!$A$1:$K$100000,7,FALSE),"")</f>
        <v>EMEA</v>
      </c>
      <c r="J220" t="str">
        <f>T('CLZ TT'!I220)</f>
        <v/>
      </c>
      <c r="K220" t="str">
        <f>IF(IFERROR(VLOOKUP('CLZ TT'!A220,'CLZ WI'!$A$1:$L$100000,12,FALSE),"")=TRUE, "Billable", IF(IFERROR(VLOOKUP('CLZ TT'!A220,'CLZ WI'!$A$1:$L$100000,12,FALSE),"")=FALSE, "Non-Billable", ""))</f>
        <v>Billable</v>
      </c>
      <c r="L220" s="19">
        <f>IF('CLZ TT'!G220="","",'CLZ TT'!G220)</f>
        <v>41036</v>
      </c>
      <c r="M220">
        <f>IFERROR(VLOOKUP(G220,'CLZ Pr'!$A$1:$X$100000,12,FALSE)*C220,"")</f>
        <v>160</v>
      </c>
      <c r="N220" s="4">
        <f>IFERROR(VLOOKUP(G220,'CLZ Pr'!$A$1:$X$100000,24,FALSE), "")</f>
        <v>0</v>
      </c>
      <c r="O220">
        <f>IFERROR(VLOOKUP(G220,'CLZ Pr'!$A$1:$X$100000,21,FALSE), "")</f>
        <v>0</v>
      </c>
    </row>
    <row r="221" spans="1:15">
      <c r="A221" t="str">
        <f>T('CLZ TT'!A221)</f>
        <v>M-199882</v>
      </c>
      <c r="B221" s="9" t="str">
        <f>T('CLZ TT'!D221)</f>
        <v>David Goulden</v>
      </c>
      <c r="C221" s="10">
        <f>IF(LEN(A221) &gt; 0, 'CLZ TT'!E221, "")</f>
        <v>2</v>
      </c>
      <c r="D221" s="7" t="str">
        <f>T('CLZ TT'!F221)</f>
        <v>Hours</v>
      </c>
      <c r="E221" s="7" t="str">
        <f>IFERROR(VLOOKUP('CLZ TT'!A221,'CLZ WI'!$A$1:$E$100000,3,FALSE),"")</f>
        <v>Block Solutions Tier2</v>
      </c>
      <c r="F221" t="str">
        <f>IFERROR(VLOOKUP('CLZ TT'!A221,'CLZ WI'!$A$1:$E$100000,4,FALSE),"")</f>
        <v>CS Quick Start</v>
      </c>
      <c r="G221" t="str">
        <f>IFERROR(VLOOKUP('CLZ TT'!A221,'CLZ WI'!$A$1:$K$100000,5,FALSE),"")</f>
        <v>P-158383</v>
      </c>
      <c r="H221" t="str">
        <f>IFERROR(VLOOKUP(G221,'CLZ WI'!$A$1:$K$100000,6,FALSE),"")</f>
        <v>Package Medium</v>
      </c>
      <c r="I221" t="str">
        <f>IFERROR(VLOOKUP(G221,'CLZ WI'!$A$1:$K$100000,7,FALSE),"")</f>
        <v>EMEA</v>
      </c>
      <c r="J221" t="str">
        <f>T('CLZ TT'!I221)</f>
        <v/>
      </c>
      <c r="K221" t="str">
        <f>IF(IFERROR(VLOOKUP('CLZ TT'!A221,'CLZ WI'!$A$1:$L$100000,12,FALSE),"")=TRUE, "Billable", IF(IFERROR(VLOOKUP('CLZ TT'!A221,'CLZ WI'!$A$1:$L$100000,12,FALSE),"")=FALSE, "Non-Billable", ""))</f>
        <v>Billable</v>
      </c>
      <c r="L221" s="19">
        <f>IF('CLZ TT'!G221="","",'CLZ TT'!G221)</f>
        <v>41036</v>
      </c>
      <c r="M221">
        <f>IFERROR(VLOOKUP(G221,'CLZ Pr'!$A$1:$X$100000,12,FALSE)*C221,"")</f>
        <v>300</v>
      </c>
      <c r="N221" s="4" t="str">
        <f>IFERROR(VLOOKUP(G221,'CLZ Pr'!$A$1:$X$100000,24,FALSE), "")</f>
        <v>N-X-45021</v>
      </c>
      <c r="O221">
        <f>IFERROR(VLOOKUP(G221,'CLZ Pr'!$A$1:$X$100000,21,FALSE), "")</f>
        <v>0</v>
      </c>
    </row>
    <row r="222" spans="1:15">
      <c r="A222" t="str">
        <f>T('CLZ TT'!A222)</f>
        <v>M-198016</v>
      </c>
      <c r="B222" s="9" t="str">
        <f>T('CLZ TT'!D222)</f>
        <v>Alex Gorman</v>
      </c>
      <c r="C222" s="10">
        <f>IF(LEN(A222) &gt; 0, 'CLZ TT'!E222, "")</f>
        <v>1.25</v>
      </c>
      <c r="D222" s="7" t="str">
        <f>T('CLZ TT'!F222)</f>
        <v>Hours</v>
      </c>
      <c r="E222" s="7" t="str">
        <f>IFERROR(VLOOKUP('CLZ TT'!A222,'CLZ WI'!$A$1:$E$100000,3,FALSE),"")</f>
        <v>HP Training Large</v>
      </c>
      <c r="F222" t="str">
        <f>IFERROR(VLOOKUP('CLZ TT'!A222,'CLZ WI'!$A$1:$E$100000,4,FALSE),"")</f>
        <v>CS Quick Start</v>
      </c>
      <c r="G222" t="str">
        <f>IFERROR(VLOOKUP('CLZ TT'!A222,'CLZ WI'!$A$1:$K$100000,5,FALSE),"")</f>
        <v>P-156733</v>
      </c>
      <c r="H222" t="str">
        <f>IFERROR(VLOOKUP(G222,'CLZ WI'!$A$1:$K$100000,6,FALSE),"")</f>
        <v>Package Large</v>
      </c>
      <c r="I222" t="str">
        <f>IFERROR(VLOOKUP(G222,'CLZ WI'!$A$1:$K$100000,7,FALSE),"")</f>
        <v>USA</v>
      </c>
      <c r="J222" t="str">
        <f>T('CLZ TT'!I222)</f>
        <v/>
      </c>
      <c r="K222" t="str">
        <f>IF(IFERROR(VLOOKUP('CLZ TT'!A222,'CLZ WI'!$A$1:$L$100000,12,FALSE),"")=TRUE, "Billable", IF(IFERROR(VLOOKUP('CLZ TT'!A222,'CLZ WI'!$A$1:$L$100000,12,FALSE),"")=FALSE, "Non-Billable", ""))</f>
        <v>Billable</v>
      </c>
      <c r="L222" s="19">
        <f>IF('CLZ TT'!G222="","",'CLZ TT'!G222)</f>
        <v>41037</v>
      </c>
      <c r="M222">
        <f>IFERROR(VLOOKUP(G222,'CLZ Pr'!$A$1:$X$100000,12,FALSE)*C222,"")</f>
        <v>182.28750000000002</v>
      </c>
      <c r="N222" s="4">
        <f>IFERROR(VLOOKUP(G222,'CLZ Pr'!$A$1:$X$100000,24,FALSE), "")</f>
        <v>0</v>
      </c>
      <c r="O222">
        <f>IFERROR(VLOOKUP(G222,'CLZ Pr'!$A$1:$X$100000,21,FALSE), "")</f>
        <v>9.08</v>
      </c>
    </row>
    <row r="223" spans="1:15">
      <c r="A223" t="str">
        <f>T('CLZ TT'!A223)</f>
        <v>P-186313</v>
      </c>
      <c r="B223" s="9" t="str">
        <f>T('CLZ TT'!D223)</f>
        <v>Rob Sidhu</v>
      </c>
      <c r="C223" s="10">
        <f>IF(LEN(A223) &gt; 0, 'CLZ TT'!E223, "")</f>
        <v>1</v>
      </c>
      <c r="D223" s="7" t="str">
        <f>T('CLZ TT'!F223)</f>
        <v>Hours</v>
      </c>
      <c r="E223" s="7" t="str">
        <f>IFERROR(VLOOKUP('CLZ TT'!A223,'CLZ WI'!$A$1:$E$100000,3,FALSE),"")</f>
        <v>Affinity Solutions:Medium Package</v>
      </c>
      <c r="F223" t="str">
        <f>IFERROR(VLOOKUP('CLZ TT'!A223,'CLZ WI'!$A$1:$E$100000,4,FALSE),"")</f>
        <v>CS Quick Start</v>
      </c>
      <c r="G223" t="str">
        <f>IFERROR(VLOOKUP('CLZ TT'!A223,'CLZ WI'!$A$1:$K$100000,5,FALSE),"")</f>
        <v>P-186313</v>
      </c>
      <c r="H223" t="str">
        <f>IFERROR(VLOOKUP(G223,'CLZ WI'!$A$1:$K$100000,6,FALSE),"")</f>
        <v>Package Medium</v>
      </c>
      <c r="I223" t="str">
        <f>IFERROR(VLOOKUP(G223,'CLZ WI'!$A$1:$K$100000,7,FALSE),"")</f>
        <v>USA</v>
      </c>
      <c r="J223" t="str">
        <f>T('CLZ TT'!I223)</f>
        <v/>
      </c>
      <c r="K223" t="str">
        <f>IF(IFERROR(VLOOKUP('CLZ TT'!A223,'CLZ WI'!$A$1:$L$100000,12,FALSE),"")=TRUE, "Billable", IF(IFERROR(VLOOKUP('CLZ TT'!A223,'CLZ WI'!$A$1:$L$100000,12,FALSE),"")=FALSE, "Non-Billable", ""))</f>
        <v>Billable</v>
      </c>
      <c r="L223" s="19">
        <f>IF('CLZ TT'!G223="","",'CLZ TT'!G223)</f>
        <v>41037</v>
      </c>
      <c r="M223">
        <f>IFERROR(VLOOKUP(G223,'CLZ Pr'!$A$1:$X$100000,12,FALSE)*C223,"")</f>
        <v>136.36000000000001</v>
      </c>
      <c r="N223" s="4">
        <f>IFERROR(VLOOKUP(G223,'CLZ Pr'!$A$1:$X$100000,24,FALSE), "")</f>
        <v>0</v>
      </c>
      <c r="O223">
        <f>IFERROR(VLOOKUP(G223,'CLZ Pr'!$A$1:$X$100000,21,FALSE), "")</f>
        <v>2</v>
      </c>
    </row>
    <row r="224" spans="1:15">
      <c r="A224" t="str">
        <f>T('CLZ TT'!A224)</f>
        <v>T-238585</v>
      </c>
      <c r="B224" s="9" t="str">
        <f>T('CLZ TT'!D224)</f>
        <v>Tal Noga</v>
      </c>
      <c r="C224" s="10">
        <f>IF(LEN(A224) &gt; 0, 'CLZ TT'!E224, "")</f>
        <v>4</v>
      </c>
      <c r="D224" s="7" t="str">
        <f>T('CLZ TT'!F224)</f>
        <v>Hours</v>
      </c>
      <c r="E224" s="7" t="str">
        <f>IFERROR(VLOOKUP('CLZ TT'!A224,'CLZ WI'!$A$1:$E$100000,3,FALSE),"")</f>
        <v>Bezeq-Int</v>
      </c>
      <c r="F224" t="str">
        <f>IFERROR(VLOOKUP('CLZ TT'!A224,'CLZ WI'!$A$1:$E$100000,4,FALSE),"")</f>
        <v>CS Project</v>
      </c>
      <c r="G224" t="str">
        <f>IFERROR(VLOOKUP('CLZ TT'!A224,'CLZ WI'!$A$1:$K$100000,5,FALSE),"")</f>
        <v>P-88263</v>
      </c>
      <c r="H224" t="str">
        <f>IFERROR(VLOOKUP(G224,'CLZ WI'!$A$1:$K$100000,6,FALSE),"")</f>
        <v>Fixed Hours</v>
      </c>
      <c r="I224" t="str">
        <f>IFERROR(VLOOKUP(G224,'CLZ WI'!$A$1:$K$100000,7,FALSE),"")</f>
        <v>EMEA</v>
      </c>
      <c r="J224" t="str">
        <f>T('CLZ TT'!I224)</f>
        <v/>
      </c>
      <c r="K224" t="str">
        <f>IF(IFERROR(VLOOKUP('CLZ TT'!A224,'CLZ WI'!$A$1:$L$100000,12,FALSE),"")=TRUE, "Billable", IF(IFERROR(VLOOKUP('CLZ TT'!A224,'CLZ WI'!$A$1:$L$100000,12,FALSE),"")=FALSE, "Non-Billable", ""))</f>
        <v>Billable</v>
      </c>
      <c r="L224" s="19">
        <f>IF('CLZ TT'!G224="","",'CLZ TT'!G224)</f>
        <v>41037</v>
      </c>
      <c r="M224" t="str">
        <f>IFERROR(VLOOKUP(G224,'CLZ Pr'!$A$1:$X$100000,12,FALSE)*C224,"")</f>
        <v/>
      </c>
      <c r="N224" s="4" t="str">
        <f>IFERROR(VLOOKUP(G224,'CLZ Pr'!$A$1:$X$100000,24,FALSE), "")</f>
        <v/>
      </c>
      <c r="O224" t="str">
        <f>IFERROR(VLOOKUP(G224,'CLZ Pr'!$A$1:$X$100000,21,FALSE), "")</f>
        <v/>
      </c>
    </row>
    <row r="225" spans="1:15">
      <c r="A225" t="str">
        <f>T('CLZ TT'!A225)</f>
        <v>P-193188</v>
      </c>
      <c r="B225" s="9" t="str">
        <f>T('CLZ TT'!D225)</f>
        <v>Alex Gorman</v>
      </c>
      <c r="C225" s="10">
        <f>IF(LEN(A225) &gt; 0, 'CLZ TT'!E225, "")</f>
        <v>1</v>
      </c>
      <c r="D225" s="7" t="str">
        <f>T('CLZ TT'!F225)</f>
        <v>Hours</v>
      </c>
      <c r="E225" s="7" t="str">
        <f>IFERROR(VLOOKUP('CLZ TT'!A225,'CLZ WI'!$A$1:$E$100000,3,FALSE),"")</f>
        <v>Lexi-Comp Inc. 1 h PS</v>
      </c>
      <c r="F225" t="str">
        <f>IFERROR(VLOOKUP('CLZ TT'!A225,'CLZ WI'!$A$1:$E$100000,4,FALSE),"")</f>
        <v>CS Project</v>
      </c>
      <c r="G225" t="str">
        <f>IFERROR(VLOOKUP('CLZ TT'!A225,'CLZ WI'!$A$1:$K$100000,5,FALSE),"")</f>
        <v>P-193188</v>
      </c>
      <c r="H225" t="str">
        <f>IFERROR(VLOOKUP(G225,'CLZ WI'!$A$1:$K$100000,6,FALSE),"")</f>
        <v>Fixed Hours</v>
      </c>
      <c r="I225" t="str">
        <f>IFERROR(VLOOKUP(G225,'CLZ WI'!$A$1:$K$100000,7,FALSE),"")</f>
        <v>USA</v>
      </c>
      <c r="J225" t="str">
        <f>T('CLZ TT'!I225)</f>
        <v/>
      </c>
      <c r="K225" t="str">
        <f>IF(IFERROR(VLOOKUP('CLZ TT'!A225,'CLZ WI'!$A$1:$L$100000,12,FALSE),"")=TRUE, "Billable", IF(IFERROR(VLOOKUP('CLZ TT'!A225,'CLZ WI'!$A$1:$L$100000,12,FALSE),"")=FALSE, "Non-Billable", ""))</f>
        <v>Non-Billable</v>
      </c>
      <c r="L225" s="19">
        <f>IF('CLZ TT'!G225="","",'CLZ TT'!G225)</f>
        <v>41037</v>
      </c>
      <c r="M225">
        <f>IFERROR(VLOOKUP(G225,'CLZ Pr'!$A$1:$X$100000,12,FALSE)*C225,"")</f>
        <v>0</v>
      </c>
      <c r="N225" s="4">
        <f>IFERROR(VLOOKUP(G225,'CLZ Pr'!$A$1:$X$100000,24,FALSE), "")</f>
        <v>0</v>
      </c>
      <c r="O225">
        <f>IFERROR(VLOOKUP(G225,'CLZ Pr'!$A$1:$X$100000,21,FALSE), "")</f>
        <v>0</v>
      </c>
    </row>
    <row r="226" spans="1:15">
      <c r="A226" t="str">
        <f>T('CLZ TT'!A226)</f>
        <v>P-158424</v>
      </c>
      <c r="B226" s="9" t="str">
        <f>T('CLZ TT'!D226)</f>
        <v>Josh Santos</v>
      </c>
      <c r="C226" s="10">
        <f>IF(LEN(A226) &gt; 0, 'CLZ TT'!E226, "")</f>
        <v>1</v>
      </c>
      <c r="D226" s="7" t="str">
        <f>T('CLZ TT'!F226)</f>
        <v>Hours</v>
      </c>
      <c r="E226" s="7" t="str">
        <f>IFERROR(VLOOKUP('CLZ TT'!A226,'CLZ WI'!$A$1:$E$100000,3,FALSE),"")</f>
        <v>PureDriven Tier1</v>
      </c>
      <c r="F226" t="str">
        <f>IFERROR(VLOOKUP('CLZ TT'!A226,'CLZ WI'!$A$1:$E$100000,4,FALSE),"")</f>
        <v>CS Quick Start</v>
      </c>
      <c r="G226" t="str">
        <f>IFERROR(VLOOKUP('CLZ TT'!A226,'CLZ WI'!$A$1:$K$100000,5,FALSE),"")</f>
        <v>P-158424</v>
      </c>
      <c r="H226" t="str">
        <f>IFERROR(VLOOKUP(G226,'CLZ WI'!$A$1:$K$100000,6,FALSE),"")</f>
        <v>Package Large</v>
      </c>
      <c r="I226" t="str">
        <f>IFERROR(VLOOKUP(G226,'CLZ WI'!$A$1:$K$100000,7,FALSE),"")</f>
        <v>USA</v>
      </c>
      <c r="J226" t="str">
        <f>T('CLZ TT'!I226)</f>
        <v/>
      </c>
      <c r="K226" t="str">
        <f>IF(IFERROR(VLOOKUP('CLZ TT'!A226,'CLZ WI'!$A$1:$L$100000,12,FALSE),"")=TRUE, "Billable", IF(IFERROR(VLOOKUP('CLZ TT'!A226,'CLZ WI'!$A$1:$L$100000,12,FALSE),"")=FALSE, "Non-Billable", ""))</f>
        <v>Billable</v>
      </c>
      <c r="L226" s="19">
        <f>IF('CLZ TT'!G226="","",'CLZ TT'!G226)</f>
        <v>41037</v>
      </c>
      <c r="M226">
        <f>IFERROR(VLOOKUP(G226,'CLZ Pr'!$A$1:$X$100000,12,FALSE)*C226,"")</f>
        <v>145.83000000000001</v>
      </c>
      <c r="N226" s="4">
        <f>IFERROR(VLOOKUP(G226,'CLZ Pr'!$A$1:$X$100000,24,FALSE), "")</f>
        <v>0</v>
      </c>
      <c r="O226">
        <f>IFERROR(VLOOKUP(G226,'CLZ Pr'!$A$1:$X$100000,21,FALSE), "")</f>
        <v>9</v>
      </c>
    </row>
    <row r="227" spans="1:15">
      <c r="A227" t="str">
        <f>T('CLZ TT'!A227)</f>
        <v>P-184094</v>
      </c>
      <c r="B227" s="9" t="str">
        <f>T('CLZ TT'!D227)</f>
        <v>Patrick Smith</v>
      </c>
      <c r="C227" s="10">
        <f>IF(LEN(A227) &gt; 0, 'CLZ TT'!E227, "")</f>
        <v>1</v>
      </c>
      <c r="D227" s="7" t="str">
        <f>T('CLZ TT'!F227)</f>
        <v>Hours</v>
      </c>
      <c r="E227" s="7" t="str">
        <f>IFERROR(VLOOKUP('CLZ TT'!A227,'CLZ WI'!$A$1:$E$100000,3,FALSE),"")</f>
        <v>FireRocket Concepts:Small Package</v>
      </c>
      <c r="F227" t="str">
        <f>IFERROR(VLOOKUP('CLZ TT'!A227,'CLZ WI'!$A$1:$E$100000,4,FALSE),"")</f>
        <v>CS Quick Start</v>
      </c>
      <c r="G227" t="str">
        <f>IFERROR(VLOOKUP('CLZ TT'!A227,'CLZ WI'!$A$1:$K$100000,5,FALSE),"")</f>
        <v>P-184094</v>
      </c>
      <c r="H227" t="str">
        <f>IFERROR(VLOOKUP(G227,'CLZ WI'!$A$1:$K$100000,6,FALSE),"")</f>
        <v>Package Small</v>
      </c>
      <c r="I227" t="str">
        <f>IFERROR(VLOOKUP(G227,'CLZ WI'!$A$1:$K$100000,7,FALSE),"")</f>
        <v>USA</v>
      </c>
      <c r="J227" t="str">
        <f>T('CLZ TT'!I227)</f>
        <v/>
      </c>
      <c r="K227" t="str">
        <f>IF(IFERROR(VLOOKUP('CLZ TT'!A227,'CLZ WI'!$A$1:$L$100000,12,FALSE),"")=TRUE, "Billable", IF(IFERROR(VLOOKUP('CLZ TT'!A227,'CLZ WI'!$A$1:$L$100000,12,FALSE),"")=FALSE, "Non-Billable", ""))</f>
        <v>Billable</v>
      </c>
      <c r="L227" s="19">
        <f>IF('CLZ TT'!G227="","",'CLZ TT'!G227)</f>
        <v>41037</v>
      </c>
      <c r="M227">
        <f>IFERROR(VLOOKUP(G227,'CLZ Pr'!$A$1:$X$100000,12,FALSE)*C227,"")</f>
        <v>160</v>
      </c>
      <c r="N227" s="4">
        <f>IFERROR(VLOOKUP(G227,'CLZ Pr'!$A$1:$X$100000,24,FALSE), "")</f>
        <v>0</v>
      </c>
      <c r="O227">
        <f>IFERROR(VLOOKUP(G227,'CLZ Pr'!$A$1:$X$100000,21,FALSE), "")</f>
        <v>0</v>
      </c>
    </row>
    <row r="228" spans="1:15">
      <c r="A228" t="str">
        <f>T('CLZ TT'!A228)</f>
        <v>M-229519</v>
      </c>
      <c r="B228" s="9" t="str">
        <f>T('CLZ TT'!D228)</f>
        <v>Evgeni Haikin</v>
      </c>
      <c r="C228" s="10">
        <f>IF(LEN(A228) &gt; 0, 'CLZ TT'!E228, "")</f>
        <v>1</v>
      </c>
      <c r="D228" s="7" t="str">
        <f>T('CLZ TT'!F228)</f>
        <v>Hours</v>
      </c>
      <c r="E228" s="7" t="str">
        <f>IFERROR(VLOOKUP('CLZ TT'!A228,'CLZ WI'!$A$1:$E$100000,3,FALSE),"")</f>
        <v>Soutthern Investments Pvt Ltd:Medium Package</v>
      </c>
      <c r="F228" t="str">
        <f>IFERROR(VLOOKUP('CLZ TT'!A228,'CLZ WI'!$A$1:$E$100000,4,FALSE),"")</f>
        <v>CS Quick Start</v>
      </c>
      <c r="G228" t="str">
        <f>IFERROR(VLOOKUP('CLZ TT'!A228,'CLZ WI'!$A$1:$K$100000,5,FALSE),"")</f>
        <v>P-183868</v>
      </c>
      <c r="H228" t="str">
        <f>IFERROR(VLOOKUP(G228,'CLZ WI'!$A$1:$K$100000,6,FALSE),"")</f>
        <v>Package Medium</v>
      </c>
      <c r="I228" t="str">
        <f>IFERROR(VLOOKUP(G228,'CLZ WI'!$A$1:$K$100000,7,FALSE),"")</f>
        <v>EMEA</v>
      </c>
      <c r="J228" t="str">
        <f>T('CLZ TT'!I228)</f>
        <v/>
      </c>
      <c r="K228" t="str">
        <f>IF(IFERROR(VLOOKUP('CLZ TT'!A228,'CLZ WI'!$A$1:$L$100000,12,FALSE),"")=TRUE, "Billable", IF(IFERROR(VLOOKUP('CLZ TT'!A228,'CLZ WI'!$A$1:$L$100000,12,FALSE),"")=FALSE, "Non-Billable", ""))</f>
        <v>Billable</v>
      </c>
      <c r="L228" s="19">
        <f>IF('CLZ TT'!G228="","",'CLZ TT'!G228)</f>
        <v>41037</v>
      </c>
      <c r="M228">
        <f>IFERROR(VLOOKUP(G228,'CLZ Pr'!$A$1:$X$100000,12,FALSE)*C228,"")</f>
        <v>72</v>
      </c>
      <c r="N228" s="4">
        <f>IFERROR(VLOOKUP(G228,'CLZ Pr'!$A$1:$X$100000,24,FALSE), "")</f>
        <v>0</v>
      </c>
      <c r="O228">
        <f>IFERROR(VLOOKUP(G228,'CLZ Pr'!$A$1:$X$100000,21,FALSE), "")</f>
        <v>3</v>
      </c>
    </row>
    <row r="229" spans="1:15">
      <c r="A229" t="str">
        <f>T('CLZ TT'!A229)</f>
        <v>T-406014</v>
      </c>
      <c r="B229" s="9" t="str">
        <f>T('CLZ TT'!D229)</f>
        <v>Tal Noga</v>
      </c>
      <c r="C229" s="10">
        <f>IF(LEN(A229) &gt; 0, 'CLZ TT'!E229, "")</f>
        <v>1.1000000000000001</v>
      </c>
      <c r="D229" s="7" t="str">
        <f>T('CLZ TT'!F229)</f>
        <v>Hours</v>
      </c>
      <c r="E229" s="7" t="str">
        <f>IFERROR(VLOOKUP('CLZ TT'!A229,'CLZ WI'!$A$1:$E$100000,3,FALSE),"")</f>
        <v>Net Translators Implementation Program</v>
      </c>
      <c r="F229" t="str">
        <f>IFERROR(VLOOKUP('CLZ TT'!A229,'CLZ WI'!$A$1:$E$100000,4,FALSE),"")</f>
        <v>CS Project</v>
      </c>
      <c r="G229" t="str">
        <f>IFERROR(VLOOKUP('CLZ TT'!A229,'CLZ WI'!$A$1:$K$100000,5,FALSE),"")</f>
        <v>P-168678</v>
      </c>
      <c r="H229" t="str">
        <f>IFERROR(VLOOKUP(G229,'CLZ WI'!$A$1:$K$100000,6,FALSE),"")</f>
        <v>Fixed Hours</v>
      </c>
      <c r="I229" t="str">
        <f>IFERROR(VLOOKUP(G229,'CLZ WI'!$A$1:$K$100000,7,FALSE),"")</f>
        <v>EMEA</v>
      </c>
      <c r="J229" t="str">
        <f>T('CLZ TT'!I229)</f>
        <v>Customization</v>
      </c>
      <c r="K229" t="str">
        <f>IF(IFERROR(VLOOKUP('CLZ TT'!A229,'CLZ WI'!$A$1:$L$100000,12,FALSE),"")=TRUE, "Billable", IF(IFERROR(VLOOKUP('CLZ TT'!A229,'CLZ WI'!$A$1:$L$100000,12,FALSE),"")=FALSE, "Non-Billable", ""))</f>
        <v>Billable</v>
      </c>
      <c r="L229" s="19">
        <f>IF('CLZ TT'!G229="","",'CLZ TT'!G229)</f>
        <v>41037</v>
      </c>
      <c r="M229">
        <f>IFERROR(VLOOKUP(G229,'CLZ Pr'!$A$1:$X$100000,12,FALSE)*C229,"")</f>
        <v>77.913000000000011</v>
      </c>
      <c r="N229" s="4">
        <f>IFERROR(VLOOKUP(G229,'CLZ Pr'!$A$1:$X$100000,24,FALSE), "")</f>
        <v>0</v>
      </c>
      <c r="O229">
        <f>IFERROR(VLOOKUP(G229,'CLZ Pr'!$A$1:$X$100000,21,FALSE), "")</f>
        <v>59.58</v>
      </c>
    </row>
    <row r="230" spans="1:15">
      <c r="A230" t="str">
        <f>T('CLZ TT'!A230)</f>
        <v>P-193383</v>
      </c>
      <c r="B230" s="9" t="str">
        <f>T('CLZ TT'!D230)</f>
        <v>Rob Sidhu</v>
      </c>
      <c r="C230" s="10">
        <f>IF(LEN(A230) &gt; 0, 'CLZ TT'!E230, "")</f>
        <v>1</v>
      </c>
      <c r="D230" s="7" t="str">
        <f>T('CLZ TT'!F230)</f>
        <v>Hours</v>
      </c>
      <c r="E230" s="7" t="str">
        <f>IFERROR(VLOOKUP('CLZ TT'!A230,'CLZ WI'!$A$1:$E$100000,3,FALSE),"")</f>
        <v>FulCircle 1 h PS</v>
      </c>
      <c r="F230" t="str">
        <f>IFERROR(VLOOKUP('CLZ TT'!A230,'CLZ WI'!$A$1:$E$100000,4,FALSE),"")</f>
        <v>CS Project</v>
      </c>
      <c r="G230" t="str">
        <f>IFERROR(VLOOKUP('CLZ TT'!A230,'CLZ WI'!$A$1:$K$100000,5,FALSE),"")</f>
        <v>P-193383</v>
      </c>
      <c r="H230" t="str">
        <f>IFERROR(VLOOKUP(G230,'CLZ WI'!$A$1:$K$100000,6,FALSE),"")</f>
        <v>Fixed Hours</v>
      </c>
      <c r="I230" t="str">
        <f>IFERROR(VLOOKUP(G230,'CLZ WI'!$A$1:$K$100000,7,FALSE),"")</f>
        <v>USA</v>
      </c>
      <c r="J230" t="str">
        <f>T('CLZ TT'!I230)</f>
        <v/>
      </c>
      <c r="K230" t="str">
        <f>IF(IFERROR(VLOOKUP('CLZ TT'!A230,'CLZ WI'!$A$1:$L$100000,12,FALSE),"")=TRUE, "Billable", IF(IFERROR(VLOOKUP('CLZ TT'!A230,'CLZ WI'!$A$1:$L$100000,12,FALSE),"")=FALSE, "Non-Billable", ""))</f>
        <v>Billable</v>
      </c>
      <c r="L230" s="19">
        <f>IF('CLZ TT'!G230="","",'CLZ TT'!G230)</f>
        <v>41038</v>
      </c>
      <c r="M230">
        <f>IFERROR(VLOOKUP(G230,'CLZ Pr'!$A$1:$X$100000,12,FALSE)*C230,"")</f>
        <v>167</v>
      </c>
      <c r="N230" s="4">
        <f>IFERROR(VLOOKUP(G230,'CLZ Pr'!$A$1:$X$100000,24,FALSE), "")</f>
        <v>0</v>
      </c>
      <c r="O230">
        <f>IFERROR(VLOOKUP(G230,'CLZ Pr'!$A$1:$X$100000,21,FALSE), "")</f>
        <v>0</v>
      </c>
    </row>
    <row r="231" spans="1:15">
      <c r="A231" t="str">
        <f>T('CLZ TT'!A231)</f>
        <v>T-406014</v>
      </c>
      <c r="B231" s="9" t="str">
        <f>T('CLZ TT'!D231)</f>
        <v>Tal Noga</v>
      </c>
      <c r="C231" s="10">
        <f>IF(LEN(A231) &gt; 0, 'CLZ TT'!E231, "")</f>
        <v>1.1200000000000001</v>
      </c>
      <c r="D231" s="7" t="str">
        <f>T('CLZ TT'!F231)</f>
        <v>Hours</v>
      </c>
      <c r="E231" s="7" t="str">
        <f>IFERROR(VLOOKUP('CLZ TT'!A231,'CLZ WI'!$A$1:$E$100000,3,FALSE),"")</f>
        <v>Net Translators Implementation Program</v>
      </c>
      <c r="F231" t="str">
        <f>IFERROR(VLOOKUP('CLZ TT'!A231,'CLZ WI'!$A$1:$E$100000,4,FALSE),"")</f>
        <v>CS Project</v>
      </c>
      <c r="G231" t="str">
        <f>IFERROR(VLOOKUP('CLZ TT'!A231,'CLZ WI'!$A$1:$K$100000,5,FALSE),"")</f>
        <v>P-168678</v>
      </c>
      <c r="H231" t="str">
        <f>IFERROR(VLOOKUP(G231,'CLZ WI'!$A$1:$K$100000,6,FALSE),"")</f>
        <v>Fixed Hours</v>
      </c>
      <c r="I231" t="str">
        <f>IFERROR(VLOOKUP(G231,'CLZ WI'!$A$1:$K$100000,7,FALSE),"")</f>
        <v>EMEA</v>
      </c>
      <c r="J231" t="str">
        <f>T('CLZ TT'!I231)</f>
        <v>Customization</v>
      </c>
      <c r="K231" t="str">
        <f>IF(IFERROR(VLOOKUP('CLZ TT'!A231,'CLZ WI'!$A$1:$L$100000,12,FALSE),"")=TRUE, "Billable", IF(IFERROR(VLOOKUP('CLZ TT'!A231,'CLZ WI'!$A$1:$L$100000,12,FALSE),"")=FALSE, "Non-Billable", ""))</f>
        <v>Billable</v>
      </c>
      <c r="L231" s="19">
        <f>IF('CLZ TT'!G231="","",'CLZ TT'!G231)</f>
        <v>41038</v>
      </c>
      <c r="M231">
        <f>IFERROR(VLOOKUP(G231,'CLZ Pr'!$A$1:$X$100000,12,FALSE)*C231,"")</f>
        <v>79.329599999999999</v>
      </c>
      <c r="N231" s="4">
        <f>IFERROR(VLOOKUP(G231,'CLZ Pr'!$A$1:$X$100000,24,FALSE), "")</f>
        <v>0</v>
      </c>
      <c r="O231">
        <f>IFERROR(VLOOKUP(G231,'CLZ Pr'!$A$1:$X$100000,21,FALSE), "")</f>
        <v>59.58</v>
      </c>
    </row>
    <row r="232" spans="1:15">
      <c r="A232" t="str">
        <f>T('CLZ TT'!A232)</f>
        <v>M-196139</v>
      </c>
      <c r="B232" s="9" t="str">
        <f>T('CLZ TT'!D232)</f>
        <v>Evgeni Haikin</v>
      </c>
      <c r="C232" s="10">
        <f>IF(LEN(A232) &gt; 0, 'CLZ TT'!E232, "")</f>
        <v>1</v>
      </c>
      <c r="D232" s="7" t="str">
        <f>T('CLZ TT'!F232)</f>
        <v>Hours</v>
      </c>
      <c r="E232" s="7" t="str">
        <f>IFERROR(VLOOKUP('CLZ TT'!A232,'CLZ WI'!$A$1:$E$100000,3,FALSE),"")</f>
        <v>Capital One Advisers Sp. z o.o. Tier3</v>
      </c>
      <c r="F232" t="str">
        <f>IFERROR(VLOOKUP('CLZ TT'!A232,'CLZ WI'!$A$1:$E$100000,4,FALSE),"")</f>
        <v>CS Quick Start</v>
      </c>
      <c r="G232" t="str">
        <f>IFERROR(VLOOKUP('CLZ TT'!A232,'CLZ WI'!$A$1:$K$100000,5,FALSE),"")</f>
        <v>P-155283</v>
      </c>
      <c r="H232" t="str">
        <f>IFERROR(VLOOKUP(G232,'CLZ WI'!$A$1:$K$100000,6,FALSE),"")</f>
        <v>Package Small</v>
      </c>
      <c r="I232" t="str">
        <f>IFERROR(VLOOKUP(G232,'CLZ WI'!$A$1:$K$100000,7,FALSE),"")</f>
        <v>EMEA</v>
      </c>
      <c r="J232" t="str">
        <f>T('CLZ TT'!I232)</f>
        <v/>
      </c>
      <c r="K232" t="str">
        <f>IF(IFERROR(VLOOKUP('CLZ TT'!A232,'CLZ WI'!$A$1:$L$100000,12,FALSE),"")=TRUE, "Billable", IF(IFERROR(VLOOKUP('CLZ TT'!A232,'CLZ WI'!$A$1:$L$100000,12,FALSE),"")=FALSE, "Non-Billable", ""))</f>
        <v>Billable</v>
      </c>
      <c r="L232" s="19">
        <f>IF('CLZ TT'!G232="","",'CLZ TT'!G232)</f>
        <v>41038</v>
      </c>
      <c r="M232">
        <f>IFERROR(VLOOKUP(G232,'CLZ Pr'!$A$1:$X$100000,12,FALSE)*C232,"")</f>
        <v>160</v>
      </c>
      <c r="N232" s="4">
        <f>IFERROR(VLOOKUP(G232,'CLZ Pr'!$A$1:$X$100000,24,FALSE), "")</f>
        <v>0</v>
      </c>
      <c r="O232">
        <f>IFERROR(VLOOKUP(G232,'CLZ Pr'!$A$1:$X$100000,21,FALSE), "")</f>
        <v>0</v>
      </c>
    </row>
    <row r="233" spans="1:15">
      <c r="A233" t="str">
        <f>T('CLZ TT'!A233)</f>
        <v>M-199881</v>
      </c>
      <c r="B233" s="9" t="str">
        <f>T('CLZ TT'!D233)</f>
        <v>David Goulden</v>
      </c>
      <c r="C233" s="10">
        <f>IF(LEN(A233) &gt; 0, 'CLZ TT'!E233, "")</f>
        <v>1.5</v>
      </c>
      <c r="D233" s="7" t="str">
        <f>T('CLZ TT'!F233)</f>
        <v>Hours</v>
      </c>
      <c r="E233" s="7" t="str">
        <f>IFERROR(VLOOKUP('CLZ TT'!A233,'CLZ WI'!$A$1:$E$100000,3,FALSE),"")</f>
        <v>Block Solutions Tier2</v>
      </c>
      <c r="F233" t="str">
        <f>IFERROR(VLOOKUP('CLZ TT'!A233,'CLZ WI'!$A$1:$E$100000,4,FALSE),"")</f>
        <v>CS Quick Start</v>
      </c>
      <c r="G233" t="str">
        <f>IFERROR(VLOOKUP('CLZ TT'!A233,'CLZ WI'!$A$1:$K$100000,5,FALSE),"")</f>
        <v>P-158383</v>
      </c>
      <c r="H233" t="str">
        <f>IFERROR(VLOOKUP(G233,'CLZ WI'!$A$1:$K$100000,6,FALSE),"")</f>
        <v>Package Medium</v>
      </c>
      <c r="I233" t="str">
        <f>IFERROR(VLOOKUP(G233,'CLZ WI'!$A$1:$K$100000,7,FALSE),"")</f>
        <v>EMEA</v>
      </c>
      <c r="J233" t="str">
        <f>T('CLZ TT'!I233)</f>
        <v/>
      </c>
      <c r="K233" t="str">
        <f>IF(IFERROR(VLOOKUP('CLZ TT'!A233,'CLZ WI'!$A$1:$L$100000,12,FALSE),"")=TRUE, "Billable", IF(IFERROR(VLOOKUP('CLZ TT'!A233,'CLZ WI'!$A$1:$L$100000,12,FALSE),"")=FALSE, "Non-Billable", ""))</f>
        <v>Billable</v>
      </c>
      <c r="L233" s="19">
        <f>IF('CLZ TT'!G233="","",'CLZ TT'!G233)</f>
        <v>41038</v>
      </c>
      <c r="M233">
        <f>IFERROR(VLOOKUP(G233,'CLZ Pr'!$A$1:$X$100000,12,FALSE)*C233,"")</f>
        <v>225</v>
      </c>
      <c r="N233" s="4" t="str">
        <f>IFERROR(VLOOKUP(G233,'CLZ Pr'!$A$1:$X$100000,24,FALSE), "")</f>
        <v>N-X-45021</v>
      </c>
      <c r="O233">
        <f>IFERROR(VLOOKUP(G233,'CLZ Pr'!$A$1:$X$100000,21,FALSE), "")</f>
        <v>0</v>
      </c>
    </row>
    <row r="234" spans="1:15">
      <c r="A234" t="str">
        <f>T('CLZ TT'!A234)</f>
        <v>T-439898</v>
      </c>
      <c r="B234" s="9" t="str">
        <f>T('CLZ TT'!D234)</f>
        <v>Roni Feldsher</v>
      </c>
      <c r="C234" s="10">
        <f>IF(LEN(A234) &gt; 0, 'CLZ TT'!E234, "")</f>
        <v>1</v>
      </c>
      <c r="D234" s="7" t="str">
        <f>T('CLZ TT'!F234)</f>
        <v>Hours</v>
      </c>
      <c r="E234" s="7" t="str">
        <f>IFERROR(VLOOKUP('CLZ TT'!A234,'CLZ WI'!$A$1:$E$100000,3,FALSE),"")</f>
        <v>Buxton Company 5 h PS</v>
      </c>
      <c r="F234" t="str">
        <f>IFERROR(VLOOKUP('CLZ TT'!A234,'CLZ WI'!$A$1:$E$100000,4,FALSE),"")</f>
        <v>CS Project</v>
      </c>
      <c r="G234" t="str">
        <f>IFERROR(VLOOKUP('CLZ TT'!A234,'CLZ WI'!$A$1:$K$100000,5,FALSE),"")</f>
        <v>P-186188</v>
      </c>
      <c r="H234" t="str">
        <f>IFERROR(VLOOKUP(G234,'CLZ WI'!$A$1:$K$100000,6,FALSE),"")</f>
        <v>Fixed Hours</v>
      </c>
      <c r="I234" t="str">
        <f>IFERROR(VLOOKUP(G234,'CLZ WI'!$A$1:$K$100000,7,FALSE),"")</f>
        <v>USA</v>
      </c>
      <c r="J234" t="str">
        <f>T('CLZ TT'!I234)</f>
        <v/>
      </c>
      <c r="K234" t="str">
        <f>IF(IFERROR(VLOOKUP('CLZ TT'!A234,'CLZ WI'!$A$1:$L$100000,12,FALSE),"")=TRUE, "Billable", IF(IFERROR(VLOOKUP('CLZ TT'!A234,'CLZ WI'!$A$1:$L$100000,12,FALSE),"")=FALSE, "Non-Billable", ""))</f>
        <v>Billable</v>
      </c>
      <c r="L234" s="19">
        <f>IF('CLZ TT'!G234="","",'CLZ TT'!G234)</f>
        <v>41038</v>
      </c>
      <c r="M234">
        <f>IFERROR(VLOOKUP(G234,'CLZ Pr'!$A$1:$X$100000,12,FALSE)*C234,"")</f>
        <v>160</v>
      </c>
      <c r="N234" s="4">
        <f>IFERROR(VLOOKUP(G234,'CLZ Pr'!$A$1:$X$100000,24,FALSE), "")</f>
        <v>0</v>
      </c>
      <c r="O234">
        <f>IFERROR(VLOOKUP(G234,'CLZ Pr'!$A$1:$X$100000,21,FALSE), "")</f>
        <v>3</v>
      </c>
    </row>
    <row r="235" spans="1:15">
      <c r="A235" t="str">
        <f>T('CLZ TT'!A235)</f>
        <v>P-158424</v>
      </c>
      <c r="B235" s="9" t="str">
        <f>T('CLZ TT'!D235)</f>
        <v>Josh Santos</v>
      </c>
      <c r="C235" s="10">
        <f>IF(LEN(A235) &gt; 0, 'CLZ TT'!E235, "")</f>
        <v>1</v>
      </c>
      <c r="D235" s="7" t="str">
        <f>T('CLZ TT'!F235)</f>
        <v>Hours</v>
      </c>
      <c r="E235" s="7" t="str">
        <f>IFERROR(VLOOKUP('CLZ TT'!A235,'CLZ WI'!$A$1:$E$100000,3,FALSE),"")</f>
        <v>PureDriven Tier1</v>
      </c>
      <c r="F235" t="str">
        <f>IFERROR(VLOOKUP('CLZ TT'!A235,'CLZ WI'!$A$1:$E$100000,4,FALSE),"")</f>
        <v>CS Quick Start</v>
      </c>
      <c r="G235" t="str">
        <f>IFERROR(VLOOKUP('CLZ TT'!A235,'CLZ WI'!$A$1:$K$100000,5,FALSE),"")</f>
        <v>P-158424</v>
      </c>
      <c r="H235" t="str">
        <f>IFERROR(VLOOKUP(G235,'CLZ WI'!$A$1:$K$100000,6,FALSE),"")</f>
        <v>Package Large</v>
      </c>
      <c r="I235" t="str">
        <f>IFERROR(VLOOKUP(G235,'CLZ WI'!$A$1:$K$100000,7,FALSE),"")</f>
        <v>USA</v>
      </c>
      <c r="J235" t="str">
        <f>T('CLZ TT'!I235)</f>
        <v/>
      </c>
      <c r="K235" t="str">
        <f>IF(IFERROR(VLOOKUP('CLZ TT'!A235,'CLZ WI'!$A$1:$L$100000,12,FALSE),"")=TRUE, "Billable", IF(IFERROR(VLOOKUP('CLZ TT'!A235,'CLZ WI'!$A$1:$L$100000,12,FALSE),"")=FALSE, "Non-Billable", ""))</f>
        <v>Billable</v>
      </c>
      <c r="L235" s="19">
        <f>IF('CLZ TT'!G235="","",'CLZ TT'!G235)</f>
        <v>41038</v>
      </c>
      <c r="M235">
        <f>IFERROR(VLOOKUP(G235,'CLZ Pr'!$A$1:$X$100000,12,FALSE)*C235,"")</f>
        <v>145.83000000000001</v>
      </c>
      <c r="N235" s="4">
        <f>IFERROR(VLOOKUP(G235,'CLZ Pr'!$A$1:$X$100000,24,FALSE), "")</f>
        <v>0</v>
      </c>
      <c r="O235">
        <f>IFERROR(VLOOKUP(G235,'CLZ Pr'!$A$1:$X$100000,21,FALSE), "")</f>
        <v>9</v>
      </c>
    </row>
    <row r="236" spans="1:15">
      <c r="A236" t="str">
        <f>T('CLZ TT'!A236)</f>
        <v>P-186313</v>
      </c>
      <c r="B236" s="9" t="str">
        <f>T('CLZ TT'!D236)</f>
        <v>Rob Sidhu</v>
      </c>
      <c r="C236" s="10">
        <f>IF(LEN(A236) &gt; 0, 'CLZ TT'!E236, "")</f>
        <v>1</v>
      </c>
      <c r="D236" s="7" t="str">
        <f>T('CLZ TT'!F236)</f>
        <v>Hours</v>
      </c>
      <c r="E236" s="7" t="str">
        <f>IFERROR(VLOOKUP('CLZ TT'!A236,'CLZ WI'!$A$1:$E$100000,3,FALSE),"")</f>
        <v>Affinity Solutions:Medium Package</v>
      </c>
      <c r="F236" t="str">
        <f>IFERROR(VLOOKUP('CLZ TT'!A236,'CLZ WI'!$A$1:$E$100000,4,FALSE),"")</f>
        <v>CS Quick Start</v>
      </c>
      <c r="G236" t="str">
        <f>IFERROR(VLOOKUP('CLZ TT'!A236,'CLZ WI'!$A$1:$K$100000,5,FALSE),"")</f>
        <v>P-186313</v>
      </c>
      <c r="H236" t="str">
        <f>IFERROR(VLOOKUP(G236,'CLZ WI'!$A$1:$K$100000,6,FALSE),"")</f>
        <v>Package Medium</v>
      </c>
      <c r="I236" t="str">
        <f>IFERROR(VLOOKUP(G236,'CLZ WI'!$A$1:$K$100000,7,FALSE),"")</f>
        <v>USA</v>
      </c>
      <c r="J236" t="str">
        <f>T('CLZ TT'!I236)</f>
        <v/>
      </c>
      <c r="K236" t="str">
        <f>IF(IFERROR(VLOOKUP('CLZ TT'!A236,'CLZ WI'!$A$1:$L$100000,12,FALSE),"")=TRUE, "Billable", IF(IFERROR(VLOOKUP('CLZ TT'!A236,'CLZ WI'!$A$1:$L$100000,12,FALSE),"")=FALSE, "Non-Billable", ""))</f>
        <v>Billable</v>
      </c>
      <c r="L236" s="19">
        <f>IF('CLZ TT'!G236="","",'CLZ TT'!G236)</f>
        <v>41039</v>
      </c>
      <c r="M236">
        <f>IFERROR(VLOOKUP(G236,'CLZ Pr'!$A$1:$X$100000,12,FALSE)*C236,"")</f>
        <v>136.36000000000001</v>
      </c>
      <c r="N236" s="4">
        <f>IFERROR(VLOOKUP(G236,'CLZ Pr'!$A$1:$X$100000,24,FALSE), "")</f>
        <v>0</v>
      </c>
      <c r="O236">
        <f>IFERROR(VLOOKUP(G236,'CLZ Pr'!$A$1:$X$100000,21,FALSE), "")</f>
        <v>2</v>
      </c>
    </row>
    <row r="237" spans="1:15">
      <c r="A237" t="str">
        <f>T('CLZ TT'!A237)</f>
        <v>P-187747</v>
      </c>
      <c r="B237" s="9" t="str">
        <f>T('CLZ TT'!D237)</f>
        <v>Alex Gorman</v>
      </c>
      <c r="C237" s="10">
        <f>IF(LEN(A237) &gt; 0, 'CLZ TT'!E237, "")</f>
        <v>1</v>
      </c>
      <c r="D237" s="7" t="str">
        <f>T('CLZ TT'!F237)</f>
        <v>Hours</v>
      </c>
      <c r="E237" s="7" t="str">
        <f>IFERROR(VLOOKUP('CLZ TT'!A237,'CLZ WI'!$A$1:$E$100000,3,FALSE),"")</f>
        <v>Echo Global:Small Package</v>
      </c>
      <c r="F237" t="str">
        <f>IFERROR(VLOOKUP('CLZ TT'!A237,'CLZ WI'!$A$1:$E$100000,4,FALSE),"")</f>
        <v>CS Quick Start</v>
      </c>
      <c r="G237" t="str">
        <f>IFERROR(VLOOKUP('CLZ TT'!A237,'CLZ WI'!$A$1:$K$100000,5,FALSE),"")</f>
        <v>P-187747</v>
      </c>
      <c r="H237" t="str">
        <f>IFERROR(VLOOKUP(G237,'CLZ WI'!$A$1:$K$100000,6,FALSE),"")</f>
        <v>Package Small</v>
      </c>
      <c r="I237" t="str">
        <f>IFERROR(VLOOKUP(G237,'CLZ WI'!$A$1:$K$100000,7,FALSE),"")</f>
        <v>USA</v>
      </c>
      <c r="J237" t="str">
        <f>T('CLZ TT'!I237)</f>
        <v/>
      </c>
      <c r="K237" t="str">
        <f>IF(IFERROR(VLOOKUP('CLZ TT'!A237,'CLZ WI'!$A$1:$L$100000,12,FALSE),"")=TRUE, "Billable", IF(IFERROR(VLOOKUP('CLZ TT'!A237,'CLZ WI'!$A$1:$L$100000,12,FALSE),"")=FALSE, "Non-Billable", ""))</f>
        <v>Billable</v>
      </c>
      <c r="L237" s="19">
        <f>IF('CLZ TT'!G237="","",'CLZ TT'!G237)</f>
        <v>41039</v>
      </c>
      <c r="M237">
        <f>IFERROR(VLOOKUP(G237,'CLZ Pr'!$A$1:$X$100000,12,FALSE)*C237,"")</f>
        <v>133.33000000000001</v>
      </c>
      <c r="N237" s="4">
        <f>IFERROR(VLOOKUP(G237,'CLZ Pr'!$A$1:$X$100000,24,FALSE), "")</f>
        <v>0</v>
      </c>
      <c r="O237">
        <f>IFERROR(VLOOKUP(G237,'CLZ Pr'!$A$1:$X$100000,21,FALSE), "")</f>
        <v>2</v>
      </c>
    </row>
    <row r="238" spans="1:15">
      <c r="A238" t="str">
        <f>T('CLZ TT'!A238)</f>
        <v>M-242512</v>
      </c>
      <c r="B238" s="9" t="str">
        <f>T('CLZ TT'!D238)</f>
        <v>David Goulden</v>
      </c>
      <c r="C238" s="10">
        <f>IF(LEN(A238) &gt; 0, 'CLZ TT'!E238, "")</f>
        <v>0.5</v>
      </c>
      <c r="D238" s="7" t="str">
        <f>T('CLZ TT'!F238)</f>
        <v>Hours</v>
      </c>
      <c r="E238" s="7" t="str">
        <f>IFERROR(VLOOKUP('CLZ TT'!A238,'CLZ WI'!$A$1:$E$100000,3,FALSE),"")</f>
        <v>ADVA Optical Networking:Large Package</v>
      </c>
      <c r="F238" t="str">
        <f>IFERROR(VLOOKUP('CLZ TT'!A238,'CLZ WI'!$A$1:$E$100000,4,FALSE),"")</f>
        <v>CS Quick Start</v>
      </c>
      <c r="G238" t="str">
        <f>IFERROR(VLOOKUP('CLZ TT'!A238,'CLZ WI'!$A$1:$K$100000,5,FALSE),"")</f>
        <v>P-194329</v>
      </c>
      <c r="H238" t="str">
        <f>IFERROR(VLOOKUP(G238,'CLZ WI'!$A$1:$K$100000,6,FALSE),"")</f>
        <v>Package Large</v>
      </c>
      <c r="I238" t="str">
        <f>IFERROR(VLOOKUP(G238,'CLZ WI'!$A$1:$K$100000,7,FALSE),"")</f>
        <v>EMEA</v>
      </c>
      <c r="J238" t="str">
        <f>T('CLZ TT'!I238)</f>
        <v/>
      </c>
      <c r="K238" t="str">
        <f>IF(IFERROR(VLOOKUP('CLZ TT'!A238,'CLZ WI'!$A$1:$L$100000,12,FALSE),"")=TRUE, "Billable", IF(IFERROR(VLOOKUP('CLZ TT'!A238,'CLZ WI'!$A$1:$L$100000,12,FALSE),"")=FALSE, "Non-Billable", ""))</f>
        <v>Billable</v>
      </c>
      <c r="L238" s="19">
        <f>IF('CLZ TT'!G238="","",'CLZ TT'!G238)</f>
        <v>41039</v>
      </c>
      <c r="M238">
        <f>IFERROR(VLOOKUP(G238,'CLZ Pr'!$A$1:$X$100000,12,FALSE)*C238,"")</f>
        <v>72.915000000000006</v>
      </c>
      <c r="N238" s="4">
        <f>IFERROR(VLOOKUP(G238,'CLZ Pr'!$A$1:$X$100000,24,FALSE), "")</f>
        <v>0</v>
      </c>
      <c r="O238">
        <f>IFERROR(VLOOKUP(G238,'CLZ Pr'!$A$1:$X$100000,21,FALSE), "")</f>
        <v>4</v>
      </c>
    </row>
    <row r="239" spans="1:15">
      <c r="A239" t="str">
        <f>T('CLZ TT'!A239)</f>
        <v>T-406014</v>
      </c>
      <c r="B239" s="9" t="str">
        <f>T('CLZ TT'!D239)</f>
        <v>Tal Noga</v>
      </c>
      <c r="C239" s="10">
        <f>IF(LEN(A239) &gt; 0, 'CLZ TT'!E239, "")</f>
        <v>1.1000000000000001</v>
      </c>
      <c r="D239" s="7" t="str">
        <f>T('CLZ TT'!F239)</f>
        <v>Hours</v>
      </c>
      <c r="E239" s="7" t="str">
        <f>IFERROR(VLOOKUP('CLZ TT'!A239,'CLZ WI'!$A$1:$E$100000,3,FALSE),"")</f>
        <v>Net Translators Implementation Program</v>
      </c>
      <c r="F239" t="str">
        <f>IFERROR(VLOOKUP('CLZ TT'!A239,'CLZ WI'!$A$1:$E$100000,4,FALSE),"")</f>
        <v>CS Project</v>
      </c>
      <c r="G239" t="str">
        <f>IFERROR(VLOOKUP('CLZ TT'!A239,'CLZ WI'!$A$1:$K$100000,5,FALSE),"")</f>
        <v>P-168678</v>
      </c>
      <c r="H239" t="str">
        <f>IFERROR(VLOOKUP(G239,'CLZ WI'!$A$1:$K$100000,6,FALSE),"")</f>
        <v>Fixed Hours</v>
      </c>
      <c r="I239" t="str">
        <f>IFERROR(VLOOKUP(G239,'CLZ WI'!$A$1:$K$100000,7,FALSE),"")</f>
        <v>EMEA</v>
      </c>
      <c r="J239" t="str">
        <f>T('CLZ TT'!I239)</f>
        <v>Customization</v>
      </c>
      <c r="K239" t="str">
        <f>IF(IFERROR(VLOOKUP('CLZ TT'!A239,'CLZ WI'!$A$1:$L$100000,12,FALSE),"")=TRUE, "Billable", IF(IFERROR(VLOOKUP('CLZ TT'!A239,'CLZ WI'!$A$1:$L$100000,12,FALSE),"")=FALSE, "Non-Billable", ""))</f>
        <v>Billable</v>
      </c>
      <c r="L239" s="19">
        <f>IF('CLZ TT'!G239="","",'CLZ TT'!G239)</f>
        <v>41039</v>
      </c>
      <c r="M239">
        <f>IFERROR(VLOOKUP(G239,'CLZ Pr'!$A$1:$X$100000,12,FALSE)*C239,"")</f>
        <v>77.913000000000011</v>
      </c>
      <c r="N239" s="4">
        <f>IFERROR(VLOOKUP(G239,'CLZ Pr'!$A$1:$X$100000,24,FALSE), "")</f>
        <v>0</v>
      </c>
      <c r="O239">
        <f>IFERROR(VLOOKUP(G239,'CLZ Pr'!$A$1:$X$100000,21,FALSE), "")</f>
        <v>59.58</v>
      </c>
    </row>
    <row r="240" spans="1:15">
      <c r="A240" t="str">
        <f>T('CLZ TT'!A240)</f>
        <v>P-193598</v>
      </c>
      <c r="B240" s="9" t="str">
        <f>T('CLZ TT'!D240)</f>
        <v>Alex Gorman</v>
      </c>
      <c r="C240" s="10">
        <f>IF(LEN(A240) &gt; 0, 'CLZ TT'!E240, "")</f>
        <v>1</v>
      </c>
      <c r="D240" s="7" t="str">
        <f>T('CLZ TT'!F240)</f>
        <v>Hours</v>
      </c>
      <c r="E240" s="7" t="str">
        <f>IFERROR(VLOOKUP('CLZ TT'!A240,'CLZ WI'!$A$1:$E$100000,3,FALSE),"")</f>
        <v>Brainshark:Small Package</v>
      </c>
      <c r="F240" t="str">
        <f>IFERROR(VLOOKUP('CLZ TT'!A240,'CLZ WI'!$A$1:$E$100000,4,FALSE),"")</f>
        <v>CS Quick Start</v>
      </c>
      <c r="G240" t="str">
        <f>IFERROR(VLOOKUP('CLZ TT'!A240,'CLZ WI'!$A$1:$K$100000,5,FALSE),"")</f>
        <v>P-193598</v>
      </c>
      <c r="H240" t="str">
        <f>IFERROR(VLOOKUP(G240,'CLZ WI'!$A$1:$K$100000,6,FALSE),"")</f>
        <v>Package Small</v>
      </c>
      <c r="I240" t="str">
        <f>IFERROR(VLOOKUP(G240,'CLZ WI'!$A$1:$K$100000,7,FALSE),"")</f>
        <v>USA</v>
      </c>
      <c r="J240" t="str">
        <f>T('CLZ TT'!I240)</f>
        <v/>
      </c>
      <c r="K240" t="str">
        <f>IF(IFERROR(VLOOKUP('CLZ TT'!A240,'CLZ WI'!$A$1:$L$100000,12,FALSE),"")=TRUE, "Billable", IF(IFERROR(VLOOKUP('CLZ TT'!A240,'CLZ WI'!$A$1:$L$100000,12,FALSE),"")=FALSE, "Non-Billable", ""))</f>
        <v>Billable</v>
      </c>
      <c r="L240" s="19">
        <f>IF('CLZ TT'!G240="","",'CLZ TT'!G240)</f>
        <v>41040</v>
      </c>
      <c r="M240">
        <f>IFERROR(VLOOKUP(G240,'CLZ Pr'!$A$1:$X$100000,12,FALSE)*C240,"")</f>
        <v>133.33000000000001</v>
      </c>
      <c r="N240" s="4">
        <f>IFERROR(VLOOKUP(G240,'CLZ Pr'!$A$1:$X$100000,24,FALSE), "")</f>
        <v>0</v>
      </c>
      <c r="O240">
        <f>IFERROR(VLOOKUP(G240,'CLZ Pr'!$A$1:$X$100000,21,FALSE), "")</f>
        <v>2.4</v>
      </c>
    </row>
    <row r="241" spans="1:15">
      <c r="A241" t="str">
        <f>T('CLZ TT'!A241)</f>
        <v>P-171083</v>
      </c>
      <c r="B241" s="9" t="str">
        <f>T('CLZ TT'!D241)</f>
        <v>G.I.Teh</v>
      </c>
      <c r="C241" s="10">
        <f>IF(LEN(A241) &gt; 0, 'CLZ TT'!E241, "")</f>
        <v>1.5</v>
      </c>
      <c r="D241" s="7" t="str">
        <f>T('CLZ TT'!F241)</f>
        <v>Hours</v>
      </c>
      <c r="E241" s="7" t="str">
        <f>IFERROR(VLOOKUP('CLZ TT'!A241,'CLZ WI'!$A$1:$E$100000,3,FALSE),"")</f>
        <v>Sony PlayStation PDIT:Large Package</v>
      </c>
      <c r="F241" t="str">
        <f>IFERROR(VLOOKUP('CLZ TT'!A241,'CLZ WI'!$A$1:$E$100000,4,FALSE),"")</f>
        <v>CS Quick Start</v>
      </c>
      <c r="G241" t="str">
        <f>IFERROR(VLOOKUP('CLZ TT'!A241,'CLZ WI'!$A$1:$K$100000,5,FALSE),"")</f>
        <v>P-171083</v>
      </c>
      <c r="H241" t="str">
        <f>IFERROR(VLOOKUP(G241,'CLZ WI'!$A$1:$K$100000,6,FALSE),"")</f>
        <v>Package Large</v>
      </c>
      <c r="I241" t="str">
        <f>IFERROR(VLOOKUP(G241,'CLZ WI'!$A$1:$K$100000,7,FALSE),"")</f>
        <v>USA</v>
      </c>
      <c r="J241" t="str">
        <f>T('CLZ TT'!I241)</f>
        <v/>
      </c>
      <c r="K241" t="str">
        <f>IF(IFERROR(VLOOKUP('CLZ TT'!A241,'CLZ WI'!$A$1:$L$100000,12,FALSE),"")=TRUE, "Billable", IF(IFERROR(VLOOKUP('CLZ TT'!A241,'CLZ WI'!$A$1:$L$100000,12,FALSE),"")=FALSE, "Non-Billable", ""))</f>
        <v>Billable</v>
      </c>
      <c r="L241" s="19">
        <f>IF('CLZ TT'!G241="","",'CLZ TT'!G241)</f>
        <v>41040</v>
      </c>
      <c r="M241">
        <f>IFERROR(VLOOKUP(G241,'CLZ Pr'!$A$1:$X$100000,12,FALSE)*C241,"")</f>
        <v>218.745</v>
      </c>
      <c r="N241" s="4">
        <f>IFERROR(VLOOKUP(G241,'CLZ Pr'!$A$1:$X$100000,24,FALSE), "")</f>
        <v>0</v>
      </c>
      <c r="O241">
        <f>IFERROR(VLOOKUP(G241,'CLZ Pr'!$A$1:$X$100000,21,FALSE), "")</f>
        <v>5</v>
      </c>
    </row>
    <row r="242" spans="1:15">
      <c r="A242" t="str">
        <f>T('CLZ TT'!A242)</f>
        <v>T-421382</v>
      </c>
      <c r="B242" s="9" t="str">
        <f>T('CLZ TT'!D242)</f>
        <v>Roni Feldsher</v>
      </c>
      <c r="C242" s="10">
        <f>IF(LEN(A242) &gt; 0, 'CLZ TT'!E242, "")</f>
        <v>1</v>
      </c>
      <c r="D242" s="7" t="str">
        <f>T('CLZ TT'!F242)</f>
        <v>Hours</v>
      </c>
      <c r="E242" s="7" t="str">
        <f>IFERROR(VLOOKUP('CLZ TT'!A242,'CLZ WI'!$A$1:$E$100000,3,FALSE),"")</f>
        <v>IO Media 10 h PS</v>
      </c>
      <c r="F242" t="str">
        <f>IFERROR(VLOOKUP('CLZ TT'!A242,'CLZ WI'!$A$1:$E$100000,4,FALSE),"")</f>
        <v>CS Project</v>
      </c>
      <c r="G242" t="str">
        <f>IFERROR(VLOOKUP('CLZ TT'!A242,'CLZ WI'!$A$1:$K$100000,5,FALSE),"")</f>
        <v>P-175923</v>
      </c>
      <c r="H242" t="str">
        <f>IFERROR(VLOOKUP(G242,'CLZ WI'!$A$1:$K$100000,6,FALSE),"")</f>
        <v>Fixed Hours</v>
      </c>
      <c r="I242" t="str">
        <f>IFERROR(VLOOKUP(G242,'CLZ WI'!$A$1:$K$100000,7,FALSE),"")</f>
        <v>USA</v>
      </c>
      <c r="J242" t="str">
        <f>T('CLZ TT'!I242)</f>
        <v/>
      </c>
      <c r="K242" t="str">
        <f>IF(IFERROR(VLOOKUP('CLZ TT'!A242,'CLZ WI'!$A$1:$L$100000,12,FALSE),"")=TRUE, "Billable", IF(IFERROR(VLOOKUP('CLZ TT'!A242,'CLZ WI'!$A$1:$L$100000,12,FALSE),"")=FALSE, "Non-Billable", ""))</f>
        <v>Billable</v>
      </c>
      <c r="L242" s="19">
        <f>IF('CLZ TT'!G242="","",'CLZ TT'!G242)</f>
        <v>41042</v>
      </c>
      <c r="M242">
        <f>IFERROR(VLOOKUP(G242,'CLZ Pr'!$A$1:$X$100000,12,FALSE)*C242,"")</f>
        <v>150</v>
      </c>
      <c r="N242" s="4">
        <f>IFERROR(VLOOKUP(G242,'CLZ Pr'!$A$1:$X$100000,24,FALSE), "")</f>
        <v>0</v>
      </c>
      <c r="O242">
        <f>IFERROR(VLOOKUP(G242,'CLZ Pr'!$A$1:$X$100000,21,FALSE), "")</f>
        <v>0</v>
      </c>
    </row>
    <row r="243" spans="1:15">
      <c r="A243" t="str">
        <f>T('CLZ TT'!A243)</f>
        <v>P-187747</v>
      </c>
      <c r="B243" s="9" t="str">
        <f>T('CLZ TT'!D243)</f>
        <v>Alex Gorman</v>
      </c>
      <c r="C243" s="10">
        <f>IF(LEN(A243) &gt; 0, 'CLZ TT'!E243, "")</f>
        <v>1</v>
      </c>
      <c r="D243" s="7" t="str">
        <f>T('CLZ TT'!F243)</f>
        <v>Hours</v>
      </c>
      <c r="E243" s="7" t="str">
        <f>IFERROR(VLOOKUP('CLZ TT'!A243,'CLZ WI'!$A$1:$E$100000,3,FALSE),"")</f>
        <v>Echo Global:Small Package</v>
      </c>
      <c r="F243" t="str">
        <f>IFERROR(VLOOKUP('CLZ TT'!A243,'CLZ WI'!$A$1:$E$100000,4,FALSE),"")</f>
        <v>CS Quick Start</v>
      </c>
      <c r="G243" t="str">
        <f>IFERROR(VLOOKUP('CLZ TT'!A243,'CLZ WI'!$A$1:$K$100000,5,FALSE),"")</f>
        <v>P-187747</v>
      </c>
      <c r="H243" t="str">
        <f>IFERROR(VLOOKUP(G243,'CLZ WI'!$A$1:$K$100000,6,FALSE),"")</f>
        <v>Package Small</v>
      </c>
      <c r="I243" t="str">
        <f>IFERROR(VLOOKUP(G243,'CLZ WI'!$A$1:$K$100000,7,FALSE),"")</f>
        <v>USA</v>
      </c>
      <c r="J243" t="str">
        <f>T('CLZ TT'!I243)</f>
        <v/>
      </c>
      <c r="K243" t="str">
        <f>IF(IFERROR(VLOOKUP('CLZ TT'!A243,'CLZ WI'!$A$1:$L$100000,12,FALSE),"")=TRUE, "Billable", IF(IFERROR(VLOOKUP('CLZ TT'!A243,'CLZ WI'!$A$1:$L$100000,12,FALSE),"")=FALSE, "Non-Billable", ""))</f>
        <v>Billable</v>
      </c>
      <c r="L243" s="19">
        <f>IF('CLZ TT'!G243="","",'CLZ TT'!G243)</f>
        <v>41043</v>
      </c>
      <c r="M243">
        <f>IFERROR(VLOOKUP(G243,'CLZ Pr'!$A$1:$X$100000,12,FALSE)*C243,"")</f>
        <v>133.33000000000001</v>
      </c>
      <c r="N243" s="4">
        <f>IFERROR(VLOOKUP(G243,'CLZ Pr'!$A$1:$X$100000,24,FALSE), "")</f>
        <v>0</v>
      </c>
      <c r="O243">
        <f>IFERROR(VLOOKUP(G243,'CLZ Pr'!$A$1:$X$100000,21,FALSE), "")</f>
        <v>2</v>
      </c>
    </row>
    <row r="244" spans="1:15">
      <c r="A244" t="str">
        <f>T('CLZ TT'!A244)</f>
        <v>P-186313</v>
      </c>
      <c r="B244" s="9" t="str">
        <f>T('CLZ TT'!D244)</f>
        <v>Rob Sidhu</v>
      </c>
      <c r="C244" s="10">
        <f>IF(LEN(A244) &gt; 0, 'CLZ TT'!E244, "")</f>
        <v>1</v>
      </c>
      <c r="D244" s="7" t="str">
        <f>T('CLZ TT'!F244)</f>
        <v>Hours</v>
      </c>
      <c r="E244" s="7" t="str">
        <f>IFERROR(VLOOKUP('CLZ TT'!A244,'CLZ WI'!$A$1:$E$100000,3,FALSE),"")</f>
        <v>Affinity Solutions:Medium Package</v>
      </c>
      <c r="F244" t="str">
        <f>IFERROR(VLOOKUP('CLZ TT'!A244,'CLZ WI'!$A$1:$E$100000,4,FALSE),"")</f>
        <v>CS Quick Start</v>
      </c>
      <c r="G244" t="str">
        <f>IFERROR(VLOOKUP('CLZ TT'!A244,'CLZ WI'!$A$1:$K$100000,5,FALSE),"")</f>
        <v>P-186313</v>
      </c>
      <c r="H244" t="str">
        <f>IFERROR(VLOOKUP(G244,'CLZ WI'!$A$1:$K$100000,6,FALSE),"")</f>
        <v>Package Medium</v>
      </c>
      <c r="I244" t="str">
        <f>IFERROR(VLOOKUP(G244,'CLZ WI'!$A$1:$K$100000,7,FALSE),"")</f>
        <v>USA</v>
      </c>
      <c r="J244" t="str">
        <f>T('CLZ TT'!I244)</f>
        <v/>
      </c>
      <c r="K244" t="str">
        <f>IF(IFERROR(VLOOKUP('CLZ TT'!A244,'CLZ WI'!$A$1:$L$100000,12,FALSE),"")=TRUE, "Billable", IF(IFERROR(VLOOKUP('CLZ TT'!A244,'CLZ WI'!$A$1:$L$100000,12,FALSE),"")=FALSE, "Non-Billable", ""))</f>
        <v>Billable</v>
      </c>
      <c r="L244" s="19">
        <f>IF('CLZ TT'!G244="","",'CLZ TT'!G244)</f>
        <v>41043</v>
      </c>
      <c r="M244">
        <f>IFERROR(VLOOKUP(G244,'CLZ Pr'!$A$1:$X$100000,12,FALSE)*C244,"")</f>
        <v>136.36000000000001</v>
      </c>
      <c r="N244" s="4">
        <f>IFERROR(VLOOKUP(G244,'CLZ Pr'!$A$1:$X$100000,24,FALSE), "")</f>
        <v>0</v>
      </c>
      <c r="O244">
        <f>IFERROR(VLOOKUP(G244,'CLZ Pr'!$A$1:$X$100000,21,FALSE), "")</f>
        <v>2</v>
      </c>
    </row>
    <row r="245" spans="1:15">
      <c r="A245" t="str">
        <f>T('CLZ TT'!A245)</f>
        <v>T-421382</v>
      </c>
      <c r="B245" s="9" t="str">
        <f>T('CLZ TT'!D245)</f>
        <v>Roni Feldsher</v>
      </c>
      <c r="C245" s="10">
        <f>IF(LEN(A245) &gt; 0, 'CLZ TT'!E245, "")</f>
        <v>1</v>
      </c>
      <c r="D245" s="7" t="str">
        <f>T('CLZ TT'!F245)</f>
        <v>Hours</v>
      </c>
      <c r="E245" s="7" t="str">
        <f>IFERROR(VLOOKUP('CLZ TT'!A245,'CLZ WI'!$A$1:$E$100000,3,FALSE),"")</f>
        <v>IO Media 10 h PS</v>
      </c>
      <c r="F245" t="str">
        <f>IFERROR(VLOOKUP('CLZ TT'!A245,'CLZ WI'!$A$1:$E$100000,4,FALSE),"")</f>
        <v>CS Project</v>
      </c>
      <c r="G245" t="str">
        <f>IFERROR(VLOOKUP('CLZ TT'!A245,'CLZ WI'!$A$1:$K$100000,5,FALSE),"")</f>
        <v>P-175923</v>
      </c>
      <c r="H245" t="str">
        <f>IFERROR(VLOOKUP(G245,'CLZ WI'!$A$1:$K$100000,6,FALSE),"")</f>
        <v>Fixed Hours</v>
      </c>
      <c r="I245" t="str">
        <f>IFERROR(VLOOKUP(G245,'CLZ WI'!$A$1:$K$100000,7,FALSE),"")</f>
        <v>USA</v>
      </c>
      <c r="J245" t="str">
        <f>T('CLZ TT'!I245)</f>
        <v/>
      </c>
      <c r="K245" t="str">
        <f>IF(IFERROR(VLOOKUP('CLZ TT'!A245,'CLZ WI'!$A$1:$L$100000,12,FALSE),"")=TRUE, "Billable", IF(IFERROR(VLOOKUP('CLZ TT'!A245,'CLZ WI'!$A$1:$L$100000,12,FALSE),"")=FALSE, "Non-Billable", ""))</f>
        <v>Billable</v>
      </c>
      <c r="L245" s="19">
        <f>IF('CLZ TT'!G245="","",'CLZ TT'!G245)</f>
        <v>41043</v>
      </c>
      <c r="M245">
        <f>IFERROR(VLOOKUP(G245,'CLZ Pr'!$A$1:$X$100000,12,FALSE)*C245,"")</f>
        <v>150</v>
      </c>
      <c r="N245" s="4">
        <f>IFERROR(VLOOKUP(G245,'CLZ Pr'!$A$1:$X$100000,24,FALSE), "")</f>
        <v>0</v>
      </c>
      <c r="O245">
        <f>IFERROR(VLOOKUP(G245,'CLZ Pr'!$A$1:$X$100000,21,FALSE), "")</f>
        <v>0</v>
      </c>
    </row>
    <row r="246" spans="1:15">
      <c r="A246" t="str">
        <f>T('CLZ TT'!A246)</f>
        <v>T-458426</v>
      </c>
      <c r="B246" s="9" t="str">
        <f>T('CLZ TT'!D246)</f>
        <v>Eran Fishov</v>
      </c>
      <c r="C246" s="10">
        <f>IF(LEN(A246) &gt; 0, 'CLZ TT'!E246, "")</f>
        <v>8</v>
      </c>
      <c r="D246" s="7" t="str">
        <f>T('CLZ TT'!F246)</f>
        <v>Hours</v>
      </c>
      <c r="E246" s="7" t="str">
        <f>IFERROR(VLOOKUP('CLZ TT'!A246,'CLZ WI'!$A$1:$E$100000,3,FALSE),"")</f>
        <v>Wijs 6 days on site</v>
      </c>
      <c r="F246" t="str">
        <f>IFERROR(VLOOKUP('CLZ TT'!A246,'CLZ WI'!$A$1:$E$100000,4,FALSE),"")</f>
        <v>CS Project</v>
      </c>
      <c r="G246" t="str">
        <f>IFERROR(VLOOKUP('CLZ TT'!A246,'CLZ WI'!$A$1:$K$100000,5,FALSE),"")</f>
        <v>P-194330</v>
      </c>
      <c r="H246" t="str">
        <f>IFERROR(VLOOKUP(G246,'CLZ WI'!$A$1:$K$100000,6,FALSE),"")</f>
        <v>Fixed Hours</v>
      </c>
      <c r="I246" t="str">
        <f>IFERROR(VLOOKUP(G246,'CLZ WI'!$A$1:$K$100000,7,FALSE),"")</f>
        <v>EMEA</v>
      </c>
      <c r="J246" t="str">
        <f>T('CLZ TT'!I246)</f>
        <v/>
      </c>
      <c r="K246" t="str">
        <f>IF(IFERROR(VLOOKUP('CLZ TT'!A246,'CLZ WI'!$A$1:$L$100000,12,FALSE),"")=TRUE, "Billable", IF(IFERROR(VLOOKUP('CLZ TT'!A246,'CLZ WI'!$A$1:$L$100000,12,FALSE),"")=FALSE, "Non-Billable", ""))</f>
        <v>Billable</v>
      </c>
      <c r="L246" s="19">
        <f>IF('CLZ TT'!G246="","",'CLZ TT'!G246)</f>
        <v>41043</v>
      </c>
      <c r="M246">
        <f>IFERROR(VLOOKUP(G246,'CLZ Pr'!$A$1:$X$100000,12,FALSE)*C246,"")</f>
        <v>1930.8</v>
      </c>
      <c r="N246" s="4">
        <f>IFERROR(VLOOKUP(G246,'CLZ Pr'!$A$1:$X$100000,24,FALSE), "")</f>
        <v>0</v>
      </c>
      <c r="O246">
        <f>IFERROR(VLOOKUP(G246,'CLZ Pr'!$A$1:$X$100000,21,FALSE), "")</f>
        <v>0</v>
      </c>
    </row>
    <row r="247" spans="1:15">
      <c r="A247" t="str">
        <f>T('CLZ TT'!A247)</f>
        <v>P-180458</v>
      </c>
      <c r="B247" s="9" t="str">
        <f>T('CLZ TT'!D247)</f>
        <v>Josh Santos</v>
      </c>
      <c r="C247" s="10">
        <f>IF(LEN(A247) &gt; 0, 'CLZ TT'!E247, "")</f>
        <v>1</v>
      </c>
      <c r="D247" s="7" t="str">
        <f>T('CLZ TT'!F247)</f>
        <v>Hours</v>
      </c>
      <c r="E247" s="7" t="str">
        <f>IFERROR(VLOOKUP('CLZ TT'!A247,'CLZ WI'!$A$1:$E$100000,3,FALSE),"")</f>
        <v>DPR Construction:Small Package</v>
      </c>
      <c r="F247" t="str">
        <f>IFERROR(VLOOKUP('CLZ TT'!A247,'CLZ WI'!$A$1:$E$100000,4,FALSE),"")</f>
        <v>CS Quick Start</v>
      </c>
      <c r="G247" t="str">
        <f>IFERROR(VLOOKUP('CLZ TT'!A247,'CLZ WI'!$A$1:$K$100000,5,FALSE),"")</f>
        <v>P-180458</v>
      </c>
      <c r="H247" t="str">
        <f>IFERROR(VLOOKUP(G247,'CLZ WI'!$A$1:$K$100000,6,FALSE),"")</f>
        <v>Package Medium</v>
      </c>
      <c r="I247" t="str">
        <f>IFERROR(VLOOKUP(G247,'CLZ WI'!$A$1:$K$100000,7,FALSE),"")</f>
        <v>USA</v>
      </c>
      <c r="J247" t="str">
        <f>T('CLZ TT'!I247)</f>
        <v/>
      </c>
      <c r="K247" t="str">
        <f>IF(IFERROR(VLOOKUP('CLZ TT'!A247,'CLZ WI'!$A$1:$L$100000,12,FALSE),"")=TRUE, "Billable", IF(IFERROR(VLOOKUP('CLZ TT'!A247,'CLZ WI'!$A$1:$L$100000,12,FALSE),"")=FALSE, "Non-Billable", ""))</f>
        <v>Billable</v>
      </c>
      <c r="L247" s="19">
        <f>IF('CLZ TT'!G247="","",'CLZ TT'!G247)</f>
        <v>41043</v>
      </c>
      <c r="M247">
        <f>IFERROR(VLOOKUP(G247,'CLZ Pr'!$A$1:$X$100000,12,FALSE)*C247,"")</f>
        <v>133.33000000000001</v>
      </c>
      <c r="N247" s="4">
        <f>IFERROR(VLOOKUP(G247,'CLZ Pr'!$A$1:$X$100000,24,FALSE), "")</f>
        <v>0</v>
      </c>
      <c r="O247">
        <f>IFERROR(VLOOKUP(G247,'CLZ Pr'!$A$1:$X$100000,21,FALSE), "")</f>
        <v>0</v>
      </c>
    </row>
    <row r="248" spans="1:15">
      <c r="A248" t="str">
        <f>T('CLZ TT'!A248)</f>
        <v>T-406014</v>
      </c>
      <c r="B248" s="9" t="str">
        <f>T('CLZ TT'!D248)</f>
        <v>Tal Noga</v>
      </c>
      <c r="C248" s="10">
        <f>IF(LEN(A248) &gt; 0, 'CLZ TT'!E248, "")</f>
        <v>1.75</v>
      </c>
      <c r="D248" s="7" t="str">
        <f>T('CLZ TT'!F248)</f>
        <v>Hours</v>
      </c>
      <c r="E248" s="7" t="str">
        <f>IFERROR(VLOOKUP('CLZ TT'!A248,'CLZ WI'!$A$1:$E$100000,3,FALSE),"")</f>
        <v>Net Translators Implementation Program</v>
      </c>
      <c r="F248" t="str">
        <f>IFERROR(VLOOKUP('CLZ TT'!A248,'CLZ WI'!$A$1:$E$100000,4,FALSE),"")</f>
        <v>CS Project</v>
      </c>
      <c r="G248" t="str">
        <f>IFERROR(VLOOKUP('CLZ TT'!A248,'CLZ WI'!$A$1:$K$100000,5,FALSE),"")</f>
        <v>P-168678</v>
      </c>
      <c r="H248" t="str">
        <f>IFERROR(VLOOKUP(G248,'CLZ WI'!$A$1:$K$100000,6,FALSE),"")</f>
        <v>Fixed Hours</v>
      </c>
      <c r="I248" t="str">
        <f>IFERROR(VLOOKUP(G248,'CLZ WI'!$A$1:$K$100000,7,FALSE),"")</f>
        <v>EMEA</v>
      </c>
      <c r="J248" t="str">
        <f>T('CLZ TT'!I248)</f>
        <v>Customization</v>
      </c>
      <c r="K248" t="str">
        <f>IF(IFERROR(VLOOKUP('CLZ TT'!A248,'CLZ WI'!$A$1:$L$100000,12,FALSE),"")=TRUE, "Billable", IF(IFERROR(VLOOKUP('CLZ TT'!A248,'CLZ WI'!$A$1:$L$100000,12,FALSE),"")=FALSE, "Non-Billable", ""))</f>
        <v>Billable</v>
      </c>
      <c r="L248" s="19">
        <f>IF('CLZ TT'!G248="","",'CLZ TT'!G248)</f>
        <v>41043</v>
      </c>
      <c r="M248">
        <f>IFERROR(VLOOKUP(G248,'CLZ Pr'!$A$1:$X$100000,12,FALSE)*C248,"")</f>
        <v>123.9525</v>
      </c>
      <c r="N248" s="4">
        <f>IFERROR(VLOOKUP(G248,'CLZ Pr'!$A$1:$X$100000,24,FALSE), "")</f>
        <v>0</v>
      </c>
      <c r="O248">
        <f>IFERROR(VLOOKUP(G248,'CLZ Pr'!$A$1:$X$100000,21,FALSE), "")</f>
        <v>59.58</v>
      </c>
    </row>
    <row r="249" spans="1:15">
      <c r="A249" t="str">
        <f>T('CLZ TT'!A249)</f>
        <v>T-458426</v>
      </c>
      <c r="B249" s="9" t="str">
        <f>T('CLZ TT'!D249)</f>
        <v>Eran Fishov</v>
      </c>
      <c r="C249" s="10">
        <f>IF(LEN(A249) &gt; 0, 'CLZ TT'!E249, "")</f>
        <v>8</v>
      </c>
      <c r="D249" s="7" t="str">
        <f>T('CLZ TT'!F249)</f>
        <v>Hours</v>
      </c>
      <c r="E249" s="7" t="str">
        <f>IFERROR(VLOOKUP('CLZ TT'!A249,'CLZ WI'!$A$1:$E$100000,3,FALSE),"")</f>
        <v>Wijs 6 days on site</v>
      </c>
      <c r="F249" t="str">
        <f>IFERROR(VLOOKUP('CLZ TT'!A249,'CLZ WI'!$A$1:$E$100000,4,FALSE),"")</f>
        <v>CS Project</v>
      </c>
      <c r="G249" t="str">
        <f>IFERROR(VLOOKUP('CLZ TT'!A249,'CLZ WI'!$A$1:$K$100000,5,FALSE),"")</f>
        <v>P-194330</v>
      </c>
      <c r="H249" t="str">
        <f>IFERROR(VLOOKUP(G249,'CLZ WI'!$A$1:$K$100000,6,FALSE),"")</f>
        <v>Fixed Hours</v>
      </c>
      <c r="I249" t="str">
        <f>IFERROR(VLOOKUP(G249,'CLZ WI'!$A$1:$K$100000,7,FALSE),"")</f>
        <v>EMEA</v>
      </c>
      <c r="J249" t="str">
        <f>T('CLZ TT'!I249)</f>
        <v/>
      </c>
      <c r="K249" t="str">
        <f>IF(IFERROR(VLOOKUP('CLZ TT'!A249,'CLZ WI'!$A$1:$L$100000,12,FALSE),"")=TRUE, "Billable", IF(IFERROR(VLOOKUP('CLZ TT'!A249,'CLZ WI'!$A$1:$L$100000,12,FALSE),"")=FALSE, "Non-Billable", ""))</f>
        <v>Billable</v>
      </c>
      <c r="L249" s="19">
        <f>IF('CLZ TT'!G249="","",'CLZ TT'!G249)</f>
        <v>41044</v>
      </c>
      <c r="M249">
        <f>IFERROR(VLOOKUP(G249,'CLZ Pr'!$A$1:$X$100000,12,FALSE)*C249,"")</f>
        <v>1930.8</v>
      </c>
      <c r="N249" s="4">
        <f>IFERROR(VLOOKUP(G249,'CLZ Pr'!$A$1:$X$100000,24,FALSE), "")</f>
        <v>0</v>
      </c>
      <c r="O249">
        <f>IFERROR(VLOOKUP(G249,'CLZ Pr'!$A$1:$X$100000,21,FALSE), "")</f>
        <v>0</v>
      </c>
    </row>
    <row r="250" spans="1:15">
      <c r="A250" t="str">
        <f>T('CLZ TT'!A250)</f>
        <v>P-195483</v>
      </c>
      <c r="B250" s="9" t="str">
        <f>T('CLZ TT'!D250)</f>
        <v>Alex Gorman</v>
      </c>
      <c r="C250" s="10">
        <f>IF(LEN(A250) &gt; 0, 'CLZ TT'!E250, "")</f>
        <v>1</v>
      </c>
      <c r="D250" s="7" t="str">
        <f>T('CLZ TT'!F250)</f>
        <v>Hours</v>
      </c>
      <c r="E250" s="7" t="str">
        <f>IFERROR(VLOOKUP('CLZ TT'!A250,'CLZ WI'!$A$1:$E$100000,3,FALSE),"")</f>
        <v>School Improvement Network:Medium Package</v>
      </c>
      <c r="F250" t="str">
        <f>IFERROR(VLOOKUP('CLZ TT'!A250,'CLZ WI'!$A$1:$E$100000,4,FALSE),"")</f>
        <v>CS Quick Start</v>
      </c>
      <c r="G250" t="str">
        <f>IFERROR(VLOOKUP('CLZ TT'!A250,'CLZ WI'!$A$1:$K$100000,5,FALSE),"")</f>
        <v>P-195483</v>
      </c>
      <c r="H250" t="str">
        <f>IFERROR(VLOOKUP(G250,'CLZ WI'!$A$1:$K$100000,6,FALSE),"")</f>
        <v>Package Medium</v>
      </c>
      <c r="I250" t="str">
        <f>IFERROR(VLOOKUP(G250,'CLZ WI'!$A$1:$K$100000,7,FALSE),"")</f>
        <v>USA</v>
      </c>
      <c r="J250" t="str">
        <f>T('CLZ TT'!I250)</f>
        <v/>
      </c>
      <c r="K250" t="str">
        <f>IF(IFERROR(VLOOKUP('CLZ TT'!A250,'CLZ WI'!$A$1:$L$100000,12,FALSE),"")=TRUE, "Billable", IF(IFERROR(VLOOKUP('CLZ TT'!A250,'CLZ WI'!$A$1:$L$100000,12,FALSE),"")=FALSE, "Non-Billable", ""))</f>
        <v>Billable</v>
      </c>
      <c r="L250" s="19">
        <f>IF('CLZ TT'!G250="","",'CLZ TT'!G250)</f>
        <v>41045</v>
      </c>
      <c r="M250">
        <f>IFERROR(VLOOKUP(G250,'CLZ Pr'!$A$1:$X$100000,12,FALSE)*C250,"")</f>
        <v>136.36000000000001</v>
      </c>
      <c r="N250" s="4">
        <f>IFERROR(VLOOKUP(G250,'CLZ Pr'!$A$1:$X$100000,24,FALSE), "")</f>
        <v>0</v>
      </c>
      <c r="O250">
        <f>IFERROR(VLOOKUP(G250,'CLZ Pr'!$A$1:$X$100000,21,FALSE), "")</f>
        <v>6</v>
      </c>
    </row>
    <row r="251" spans="1:15">
      <c r="A251" t="str">
        <f>T('CLZ TT'!A251)</f>
        <v>T-337131</v>
      </c>
      <c r="B251" s="9" t="str">
        <f>T('CLZ TT'!D251)</f>
        <v>Tal Noga</v>
      </c>
      <c r="C251" s="10">
        <f>IF(LEN(A251) &gt; 0, 'CLZ TT'!E251, "")</f>
        <v>4</v>
      </c>
      <c r="D251" s="7" t="str">
        <f>T('CLZ TT'!F251)</f>
        <v>Hours</v>
      </c>
      <c r="E251" s="7" t="str">
        <f>IFERROR(VLOOKUP('CLZ TT'!A251,'CLZ WI'!$A$1:$E$100000,3,FALSE),"")</f>
        <v>College of Management</v>
      </c>
      <c r="F251" t="str">
        <f>IFERROR(VLOOKUP('CLZ TT'!A251,'CLZ WI'!$A$1:$E$100000,4,FALSE),"")</f>
        <v>CS Project</v>
      </c>
      <c r="G251" t="str">
        <f>IFERROR(VLOOKUP('CLZ TT'!A251,'CLZ WI'!$A$1:$K$100000,5,FALSE),"")</f>
        <v>P-137643</v>
      </c>
      <c r="H251" t="str">
        <f>IFERROR(VLOOKUP(G251,'CLZ WI'!$A$1:$K$100000,6,FALSE),"")</f>
        <v>Fixed Hours</v>
      </c>
      <c r="I251" t="str">
        <f>IFERROR(VLOOKUP(G251,'CLZ WI'!$A$1:$K$100000,7,FALSE),"")</f>
        <v>EMEA</v>
      </c>
      <c r="J251" t="str">
        <f>T('CLZ TT'!I251)</f>
        <v>Customization</v>
      </c>
      <c r="K251" t="str">
        <f>IF(IFERROR(VLOOKUP('CLZ TT'!A251,'CLZ WI'!$A$1:$L$100000,12,FALSE),"")=TRUE, "Billable", IF(IFERROR(VLOOKUP('CLZ TT'!A251,'CLZ WI'!$A$1:$L$100000,12,FALSE),"")=FALSE, "Non-Billable", ""))</f>
        <v>Billable</v>
      </c>
      <c r="L251" s="19">
        <f>IF('CLZ TT'!G251="","",'CLZ TT'!G251)</f>
        <v>41045</v>
      </c>
      <c r="M251" t="str">
        <f>IFERROR(VLOOKUP(G251,'CLZ Pr'!$A$1:$X$100000,12,FALSE)*C251,"")</f>
        <v/>
      </c>
      <c r="N251" s="4" t="str">
        <f>IFERROR(VLOOKUP(G251,'CLZ Pr'!$A$1:$X$100000,24,FALSE), "")</f>
        <v/>
      </c>
      <c r="O251" t="str">
        <f>IFERROR(VLOOKUP(G251,'CLZ Pr'!$A$1:$X$100000,21,FALSE), "")</f>
        <v/>
      </c>
    </row>
    <row r="252" spans="1:15">
      <c r="A252" t="str">
        <f>T('CLZ TT'!A252)</f>
        <v>P-171083</v>
      </c>
      <c r="B252" s="9" t="str">
        <f>T('CLZ TT'!D252)</f>
        <v>G.I.Teh</v>
      </c>
      <c r="C252" s="10">
        <f>IF(LEN(A252) &gt; 0, 'CLZ TT'!E252, "")</f>
        <v>0.5</v>
      </c>
      <c r="D252" s="7" t="str">
        <f>T('CLZ TT'!F252)</f>
        <v>Hours</v>
      </c>
      <c r="E252" s="7" t="str">
        <f>IFERROR(VLOOKUP('CLZ TT'!A252,'CLZ WI'!$A$1:$E$100000,3,FALSE),"")</f>
        <v>Sony PlayStation PDIT:Large Package</v>
      </c>
      <c r="F252" t="str">
        <f>IFERROR(VLOOKUP('CLZ TT'!A252,'CLZ WI'!$A$1:$E$100000,4,FALSE),"")</f>
        <v>CS Quick Start</v>
      </c>
      <c r="G252" t="str">
        <f>IFERROR(VLOOKUP('CLZ TT'!A252,'CLZ WI'!$A$1:$K$100000,5,FALSE),"")</f>
        <v>P-171083</v>
      </c>
      <c r="H252" t="str">
        <f>IFERROR(VLOOKUP(G252,'CLZ WI'!$A$1:$K$100000,6,FALSE),"")</f>
        <v>Package Large</v>
      </c>
      <c r="I252" t="str">
        <f>IFERROR(VLOOKUP(G252,'CLZ WI'!$A$1:$K$100000,7,FALSE),"")</f>
        <v>USA</v>
      </c>
      <c r="J252" t="str">
        <f>T('CLZ TT'!I252)</f>
        <v/>
      </c>
      <c r="K252" t="str">
        <f>IF(IFERROR(VLOOKUP('CLZ TT'!A252,'CLZ WI'!$A$1:$L$100000,12,FALSE),"")=TRUE, "Billable", IF(IFERROR(VLOOKUP('CLZ TT'!A252,'CLZ WI'!$A$1:$L$100000,12,FALSE),"")=FALSE, "Non-Billable", ""))</f>
        <v>Billable</v>
      </c>
      <c r="L252" s="19">
        <f>IF('CLZ TT'!G252="","",'CLZ TT'!G252)</f>
        <v>41045</v>
      </c>
      <c r="M252">
        <f>IFERROR(VLOOKUP(G252,'CLZ Pr'!$A$1:$X$100000,12,FALSE)*C252,"")</f>
        <v>72.915000000000006</v>
      </c>
      <c r="N252" s="4">
        <f>IFERROR(VLOOKUP(G252,'CLZ Pr'!$A$1:$X$100000,24,FALSE), "")</f>
        <v>0</v>
      </c>
      <c r="O252">
        <f>IFERROR(VLOOKUP(G252,'CLZ Pr'!$A$1:$X$100000,21,FALSE), "")</f>
        <v>5</v>
      </c>
    </row>
    <row r="253" spans="1:15">
      <c r="A253" t="str">
        <f>T('CLZ TT'!A253)</f>
        <v>M-198012</v>
      </c>
      <c r="B253" s="9" t="str">
        <f>T('CLZ TT'!D253)</f>
        <v>Alex Gorman</v>
      </c>
      <c r="C253" s="10">
        <f>IF(LEN(A253) &gt; 0, 'CLZ TT'!E253, "")</f>
        <v>1.5</v>
      </c>
      <c r="D253" s="7" t="str">
        <f>T('CLZ TT'!F253)</f>
        <v>Hours</v>
      </c>
      <c r="E253" s="7" t="str">
        <f>IFERROR(VLOOKUP('CLZ TT'!A253,'CLZ WI'!$A$1:$E$100000,3,FALSE),"")</f>
        <v>HP Training Large</v>
      </c>
      <c r="F253" t="str">
        <f>IFERROR(VLOOKUP('CLZ TT'!A253,'CLZ WI'!$A$1:$E$100000,4,FALSE),"")</f>
        <v>CS Quick Start</v>
      </c>
      <c r="G253" t="str">
        <f>IFERROR(VLOOKUP('CLZ TT'!A253,'CLZ WI'!$A$1:$K$100000,5,FALSE),"")</f>
        <v>P-156733</v>
      </c>
      <c r="H253" t="str">
        <f>IFERROR(VLOOKUP(G253,'CLZ WI'!$A$1:$K$100000,6,FALSE),"")</f>
        <v>Package Large</v>
      </c>
      <c r="I253" t="str">
        <f>IFERROR(VLOOKUP(G253,'CLZ WI'!$A$1:$K$100000,7,FALSE),"")</f>
        <v>USA</v>
      </c>
      <c r="J253" t="str">
        <f>T('CLZ TT'!I253)</f>
        <v/>
      </c>
      <c r="K253" t="str">
        <f>IF(IFERROR(VLOOKUP('CLZ TT'!A253,'CLZ WI'!$A$1:$L$100000,12,FALSE),"")=TRUE, "Billable", IF(IFERROR(VLOOKUP('CLZ TT'!A253,'CLZ WI'!$A$1:$L$100000,12,FALSE),"")=FALSE, "Non-Billable", ""))</f>
        <v>Billable</v>
      </c>
      <c r="L253" s="19">
        <f>IF('CLZ TT'!G253="","",'CLZ TT'!G253)</f>
        <v>41045</v>
      </c>
      <c r="M253">
        <f>IFERROR(VLOOKUP(G253,'CLZ Pr'!$A$1:$X$100000,12,FALSE)*C253,"")</f>
        <v>218.745</v>
      </c>
      <c r="N253" s="4">
        <f>IFERROR(VLOOKUP(G253,'CLZ Pr'!$A$1:$X$100000,24,FALSE), "")</f>
        <v>0</v>
      </c>
      <c r="O253">
        <f>IFERROR(VLOOKUP(G253,'CLZ Pr'!$A$1:$X$100000,21,FALSE), "")</f>
        <v>9.08</v>
      </c>
    </row>
    <row r="254" spans="1:15">
      <c r="A254" t="str">
        <f>T('CLZ TT'!A254)</f>
        <v>M-242512</v>
      </c>
      <c r="B254" s="9" t="str">
        <f>T('CLZ TT'!D254)</f>
        <v>David Goulden</v>
      </c>
      <c r="C254" s="10">
        <f>IF(LEN(A254) &gt; 0, 'CLZ TT'!E254, "")</f>
        <v>1.5</v>
      </c>
      <c r="D254" s="7" t="str">
        <f>T('CLZ TT'!F254)</f>
        <v>Hours</v>
      </c>
      <c r="E254" s="7" t="str">
        <f>IFERROR(VLOOKUP('CLZ TT'!A254,'CLZ WI'!$A$1:$E$100000,3,FALSE),"")</f>
        <v>ADVA Optical Networking:Large Package</v>
      </c>
      <c r="F254" t="str">
        <f>IFERROR(VLOOKUP('CLZ TT'!A254,'CLZ WI'!$A$1:$E$100000,4,FALSE),"")</f>
        <v>CS Quick Start</v>
      </c>
      <c r="G254" t="str">
        <f>IFERROR(VLOOKUP('CLZ TT'!A254,'CLZ WI'!$A$1:$K$100000,5,FALSE),"")</f>
        <v>P-194329</v>
      </c>
      <c r="H254" t="str">
        <f>IFERROR(VLOOKUP(G254,'CLZ WI'!$A$1:$K$100000,6,FALSE),"")</f>
        <v>Package Large</v>
      </c>
      <c r="I254" t="str">
        <f>IFERROR(VLOOKUP(G254,'CLZ WI'!$A$1:$K$100000,7,FALSE),"")</f>
        <v>EMEA</v>
      </c>
      <c r="J254" t="str">
        <f>T('CLZ TT'!I254)</f>
        <v/>
      </c>
      <c r="K254" t="str">
        <f>IF(IFERROR(VLOOKUP('CLZ TT'!A254,'CLZ WI'!$A$1:$L$100000,12,FALSE),"")=TRUE, "Billable", IF(IFERROR(VLOOKUP('CLZ TT'!A254,'CLZ WI'!$A$1:$L$100000,12,FALSE),"")=FALSE, "Non-Billable", ""))</f>
        <v>Billable</v>
      </c>
      <c r="L254" s="19">
        <f>IF('CLZ TT'!G254="","",'CLZ TT'!G254)</f>
        <v>41045</v>
      </c>
      <c r="M254">
        <f>IFERROR(VLOOKUP(G254,'CLZ Pr'!$A$1:$X$100000,12,FALSE)*C254,"")</f>
        <v>218.745</v>
      </c>
      <c r="N254" s="4">
        <f>IFERROR(VLOOKUP(G254,'CLZ Pr'!$A$1:$X$100000,24,FALSE), "")</f>
        <v>0</v>
      </c>
      <c r="O254">
        <f>IFERROR(VLOOKUP(G254,'CLZ Pr'!$A$1:$X$100000,21,FALSE), "")</f>
        <v>4</v>
      </c>
    </row>
    <row r="255" spans="1:15">
      <c r="A255" t="str">
        <f>T('CLZ TT'!A255)</f>
        <v>M-242512</v>
      </c>
      <c r="B255" s="9" t="str">
        <f>T('CLZ TT'!D255)</f>
        <v>David Goulden</v>
      </c>
      <c r="C255" s="10">
        <f>IF(LEN(A255) &gt; 0, 'CLZ TT'!E255, "")</f>
        <v>0.5</v>
      </c>
      <c r="D255" s="7" t="str">
        <f>T('CLZ TT'!F255)</f>
        <v>Hours</v>
      </c>
      <c r="E255" s="7" t="str">
        <f>IFERROR(VLOOKUP('CLZ TT'!A255,'CLZ WI'!$A$1:$E$100000,3,FALSE),"")</f>
        <v>ADVA Optical Networking:Large Package</v>
      </c>
      <c r="F255" t="str">
        <f>IFERROR(VLOOKUP('CLZ TT'!A255,'CLZ WI'!$A$1:$E$100000,4,FALSE),"")</f>
        <v>CS Quick Start</v>
      </c>
      <c r="G255" t="str">
        <f>IFERROR(VLOOKUP('CLZ TT'!A255,'CLZ WI'!$A$1:$K$100000,5,FALSE),"")</f>
        <v>P-194329</v>
      </c>
      <c r="H255" t="str">
        <f>IFERROR(VLOOKUP(G255,'CLZ WI'!$A$1:$K$100000,6,FALSE),"")</f>
        <v>Package Large</v>
      </c>
      <c r="I255" t="str">
        <f>IFERROR(VLOOKUP(G255,'CLZ WI'!$A$1:$K$100000,7,FALSE),"")</f>
        <v>EMEA</v>
      </c>
      <c r="J255" t="str">
        <f>T('CLZ TT'!I255)</f>
        <v/>
      </c>
      <c r="K255" t="str">
        <f>IF(IFERROR(VLOOKUP('CLZ TT'!A255,'CLZ WI'!$A$1:$L$100000,12,FALSE),"")=TRUE, "Billable", IF(IFERROR(VLOOKUP('CLZ TT'!A255,'CLZ WI'!$A$1:$L$100000,12,FALSE),"")=FALSE, "Non-Billable", ""))</f>
        <v>Billable</v>
      </c>
      <c r="L255" s="19">
        <f>IF('CLZ TT'!G255="","",'CLZ TT'!G255)</f>
        <v>41045</v>
      </c>
      <c r="M255">
        <f>IFERROR(VLOOKUP(G255,'CLZ Pr'!$A$1:$X$100000,12,FALSE)*C255,"")</f>
        <v>72.915000000000006</v>
      </c>
      <c r="N255" s="4">
        <f>IFERROR(VLOOKUP(G255,'CLZ Pr'!$A$1:$X$100000,24,FALSE), "")</f>
        <v>0</v>
      </c>
      <c r="O255">
        <f>IFERROR(VLOOKUP(G255,'CLZ Pr'!$A$1:$X$100000,21,FALSE), "")</f>
        <v>4</v>
      </c>
    </row>
    <row r="256" spans="1:15">
      <c r="A256" t="str">
        <f>T('CLZ TT'!A256)</f>
        <v>M-198012</v>
      </c>
      <c r="B256" s="9" t="str">
        <f>T('CLZ TT'!D256)</f>
        <v>Alex Gorman</v>
      </c>
      <c r="C256" s="10">
        <f>IF(LEN(A256) &gt; 0, 'CLZ TT'!E256, "")</f>
        <v>1</v>
      </c>
      <c r="D256" s="7" t="str">
        <f>T('CLZ TT'!F256)</f>
        <v>Hours</v>
      </c>
      <c r="E256" s="7" t="str">
        <f>IFERROR(VLOOKUP('CLZ TT'!A256,'CLZ WI'!$A$1:$E$100000,3,FALSE),"")</f>
        <v>HP Training Large</v>
      </c>
      <c r="F256" t="str">
        <f>IFERROR(VLOOKUP('CLZ TT'!A256,'CLZ WI'!$A$1:$E$100000,4,FALSE),"")</f>
        <v>CS Quick Start</v>
      </c>
      <c r="G256" t="str">
        <f>IFERROR(VLOOKUP('CLZ TT'!A256,'CLZ WI'!$A$1:$K$100000,5,FALSE),"")</f>
        <v>P-156733</v>
      </c>
      <c r="H256" t="str">
        <f>IFERROR(VLOOKUP(G256,'CLZ WI'!$A$1:$K$100000,6,FALSE),"")</f>
        <v>Package Large</v>
      </c>
      <c r="I256" t="str">
        <f>IFERROR(VLOOKUP(G256,'CLZ WI'!$A$1:$K$100000,7,FALSE),"")</f>
        <v>USA</v>
      </c>
      <c r="J256" t="str">
        <f>T('CLZ TT'!I256)</f>
        <v/>
      </c>
      <c r="K256" t="str">
        <f>IF(IFERROR(VLOOKUP('CLZ TT'!A256,'CLZ WI'!$A$1:$L$100000,12,FALSE),"")=TRUE, "Billable", IF(IFERROR(VLOOKUP('CLZ TT'!A256,'CLZ WI'!$A$1:$L$100000,12,FALSE),"")=FALSE, "Non-Billable", ""))</f>
        <v>Billable</v>
      </c>
      <c r="L256" s="19">
        <f>IF('CLZ TT'!G256="","",'CLZ TT'!G256)</f>
        <v>41045</v>
      </c>
      <c r="M256">
        <f>IFERROR(VLOOKUP(G256,'CLZ Pr'!$A$1:$X$100000,12,FALSE)*C256,"")</f>
        <v>145.83000000000001</v>
      </c>
      <c r="N256" s="4">
        <f>IFERROR(VLOOKUP(G256,'CLZ Pr'!$A$1:$X$100000,24,FALSE), "")</f>
        <v>0</v>
      </c>
      <c r="O256">
        <f>IFERROR(VLOOKUP(G256,'CLZ Pr'!$A$1:$X$100000,21,FALSE), "")</f>
        <v>9.08</v>
      </c>
    </row>
    <row r="257" spans="1:15">
      <c r="A257" t="str">
        <f>T('CLZ TT'!A257)</f>
        <v>T-459262</v>
      </c>
      <c r="B257" s="9" t="str">
        <f>T('CLZ TT'!D257)</f>
        <v>Eran Fishov</v>
      </c>
      <c r="C257" s="10">
        <f>IF(LEN(A257) &gt; 0, 'CLZ TT'!E257, "")</f>
        <v>8</v>
      </c>
      <c r="D257" s="7" t="str">
        <f>T('CLZ TT'!F257)</f>
        <v>Hours</v>
      </c>
      <c r="E257" s="7" t="str">
        <f>IFERROR(VLOOKUP('CLZ TT'!A257,'CLZ WI'!$A$1:$E$100000,3,FALSE),"")</f>
        <v>Wijs 6 days on site</v>
      </c>
      <c r="F257" t="str">
        <f>IFERROR(VLOOKUP('CLZ TT'!A257,'CLZ WI'!$A$1:$E$100000,4,FALSE),"")</f>
        <v>CS Project</v>
      </c>
      <c r="G257" t="str">
        <f>IFERROR(VLOOKUP('CLZ TT'!A257,'CLZ WI'!$A$1:$K$100000,5,FALSE),"")</f>
        <v>P-194330</v>
      </c>
      <c r="H257" t="str">
        <f>IFERROR(VLOOKUP(G257,'CLZ WI'!$A$1:$K$100000,6,FALSE),"")</f>
        <v>Fixed Hours</v>
      </c>
      <c r="I257" t="str">
        <f>IFERROR(VLOOKUP(G257,'CLZ WI'!$A$1:$K$100000,7,FALSE),"")</f>
        <v>EMEA</v>
      </c>
      <c r="J257" t="str">
        <f>T('CLZ TT'!I257)</f>
        <v/>
      </c>
      <c r="K257" t="str">
        <f>IF(IFERROR(VLOOKUP('CLZ TT'!A257,'CLZ WI'!$A$1:$L$100000,12,FALSE),"")=TRUE, "Billable", IF(IFERROR(VLOOKUP('CLZ TT'!A257,'CLZ WI'!$A$1:$L$100000,12,FALSE),"")=FALSE, "Non-Billable", ""))</f>
        <v>Billable</v>
      </c>
      <c r="L257" s="19">
        <f>IF('CLZ TT'!G257="","",'CLZ TT'!G257)</f>
        <v>41045</v>
      </c>
      <c r="M257">
        <f>IFERROR(VLOOKUP(G257,'CLZ Pr'!$A$1:$X$100000,12,FALSE)*C257,"")</f>
        <v>1930.8</v>
      </c>
      <c r="N257" s="4">
        <f>IFERROR(VLOOKUP(G257,'CLZ Pr'!$A$1:$X$100000,24,FALSE), "")</f>
        <v>0</v>
      </c>
      <c r="O257">
        <f>IFERROR(VLOOKUP(G257,'CLZ Pr'!$A$1:$X$100000,21,FALSE), "")</f>
        <v>0</v>
      </c>
    </row>
    <row r="258" spans="1:15">
      <c r="A258" t="str">
        <f>T('CLZ TT'!A258)</f>
        <v>P-198824</v>
      </c>
      <c r="B258" s="9" t="str">
        <f>T('CLZ TT'!D258)</f>
        <v>Alex Gorman</v>
      </c>
      <c r="C258" s="10">
        <f>IF(LEN(A258) &gt; 0, 'CLZ TT'!E258, "")</f>
        <v>1</v>
      </c>
      <c r="D258" s="7" t="str">
        <f>T('CLZ TT'!F258)</f>
        <v>Hours</v>
      </c>
      <c r="E258" s="7" t="str">
        <f>IFERROR(VLOOKUP('CLZ TT'!A258,'CLZ WI'!$A$1:$E$100000,3,FALSE),"")</f>
        <v>mindSHIFT 1 h PS</v>
      </c>
      <c r="F258" t="str">
        <f>IFERROR(VLOOKUP('CLZ TT'!A258,'CLZ WI'!$A$1:$E$100000,4,FALSE),"")</f>
        <v>CS Project</v>
      </c>
      <c r="G258" t="str">
        <f>IFERROR(VLOOKUP('CLZ TT'!A258,'CLZ WI'!$A$1:$K$100000,5,FALSE),"")</f>
        <v>P-198824</v>
      </c>
      <c r="H258" t="str">
        <f>IFERROR(VLOOKUP(G258,'CLZ WI'!$A$1:$K$100000,6,FALSE),"")</f>
        <v>Fixed Hours</v>
      </c>
      <c r="I258" t="str">
        <f>IFERROR(VLOOKUP(G258,'CLZ WI'!$A$1:$K$100000,7,FALSE),"")</f>
        <v>USA</v>
      </c>
      <c r="J258" t="str">
        <f>T('CLZ TT'!I258)</f>
        <v/>
      </c>
      <c r="K258" t="str">
        <f>IF(IFERROR(VLOOKUP('CLZ TT'!A258,'CLZ WI'!$A$1:$L$100000,12,FALSE),"")=TRUE, "Billable", IF(IFERROR(VLOOKUP('CLZ TT'!A258,'CLZ WI'!$A$1:$L$100000,12,FALSE),"")=FALSE, "Non-Billable", ""))</f>
        <v>Non-Billable</v>
      </c>
      <c r="L258" s="19">
        <f>IF('CLZ TT'!G258="","",'CLZ TT'!G258)</f>
        <v>41046</v>
      </c>
      <c r="M258">
        <f>IFERROR(VLOOKUP(G258,'CLZ Pr'!$A$1:$X$100000,12,FALSE)*C258,"")</f>
        <v>0</v>
      </c>
      <c r="N258" s="4">
        <f>IFERROR(VLOOKUP(G258,'CLZ Pr'!$A$1:$X$100000,24,FALSE), "")</f>
        <v>0</v>
      </c>
      <c r="O258">
        <f>IFERROR(VLOOKUP(G258,'CLZ Pr'!$A$1:$X$100000,21,FALSE), "")</f>
        <v>0</v>
      </c>
    </row>
    <row r="259" spans="1:15">
      <c r="A259" t="str">
        <f>T('CLZ TT'!A259)</f>
        <v>M-198012</v>
      </c>
      <c r="B259" s="9" t="str">
        <f>T('CLZ TT'!D259)</f>
        <v>Alex Gorman</v>
      </c>
      <c r="C259" s="10">
        <f>IF(LEN(A259) &gt; 0, 'CLZ TT'!E259, "")</f>
        <v>1</v>
      </c>
      <c r="D259" s="7" t="str">
        <f>T('CLZ TT'!F259)</f>
        <v>Hours</v>
      </c>
      <c r="E259" s="7" t="str">
        <f>IFERROR(VLOOKUP('CLZ TT'!A259,'CLZ WI'!$A$1:$E$100000,3,FALSE),"")</f>
        <v>HP Training Large</v>
      </c>
      <c r="F259" t="str">
        <f>IFERROR(VLOOKUP('CLZ TT'!A259,'CLZ WI'!$A$1:$E$100000,4,FALSE),"")</f>
        <v>CS Quick Start</v>
      </c>
      <c r="G259" t="str">
        <f>IFERROR(VLOOKUP('CLZ TT'!A259,'CLZ WI'!$A$1:$K$100000,5,FALSE),"")</f>
        <v>P-156733</v>
      </c>
      <c r="H259" t="str">
        <f>IFERROR(VLOOKUP(G259,'CLZ WI'!$A$1:$K$100000,6,FALSE),"")</f>
        <v>Package Large</v>
      </c>
      <c r="I259" t="str">
        <f>IFERROR(VLOOKUP(G259,'CLZ WI'!$A$1:$K$100000,7,FALSE),"")</f>
        <v>USA</v>
      </c>
      <c r="J259" t="str">
        <f>T('CLZ TT'!I259)</f>
        <v/>
      </c>
      <c r="K259" t="str">
        <f>IF(IFERROR(VLOOKUP('CLZ TT'!A259,'CLZ WI'!$A$1:$L$100000,12,FALSE),"")=TRUE, "Billable", IF(IFERROR(VLOOKUP('CLZ TT'!A259,'CLZ WI'!$A$1:$L$100000,12,FALSE),"")=FALSE, "Non-Billable", ""))</f>
        <v>Billable</v>
      </c>
      <c r="L259" s="19">
        <f>IF('CLZ TT'!G259="","",'CLZ TT'!G259)</f>
        <v>41046</v>
      </c>
      <c r="M259">
        <f>IFERROR(VLOOKUP(G259,'CLZ Pr'!$A$1:$X$100000,12,FALSE)*C259,"")</f>
        <v>145.83000000000001</v>
      </c>
      <c r="N259" s="4">
        <f>IFERROR(VLOOKUP(G259,'CLZ Pr'!$A$1:$X$100000,24,FALSE), "")</f>
        <v>0</v>
      </c>
      <c r="O259">
        <f>IFERROR(VLOOKUP(G259,'CLZ Pr'!$A$1:$X$100000,21,FALSE), "")</f>
        <v>9.08</v>
      </c>
    </row>
    <row r="260" spans="1:15">
      <c r="A260" t="str">
        <f>T('CLZ TT'!A260)</f>
        <v>P-197993</v>
      </c>
      <c r="B260" s="9" t="str">
        <f>T('CLZ TT'!D260)</f>
        <v>G.I.Teh</v>
      </c>
      <c r="C260" s="10">
        <f>IF(LEN(A260) &gt; 0, 'CLZ TT'!E260, "")</f>
        <v>1</v>
      </c>
      <c r="D260" s="7" t="str">
        <f>T('CLZ TT'!F260)</f>
        <v>Hours</v>
      </c>
      <c r="E260" s="7" t="str">
        <f>IFERROR(VLOOKUP('CLZ TT'!A260,'CLZ WI'!$A$1:$E$100000,3,FALSE),"")</f>
        <v>Benefit Express:Medium Package</v>
      </c>
      <c r="F260" t="str">
        <f>IFERROR(VLOOKUP('CLZ TT'!A260,'CLZ WI'!$A$1:$E$100000,4,FALSE),"")</f>
        <v>CS Quick Start</v>
      </c>
      <c r="G260" t="str">
        <f>IFERROR(VLOOKUP('CLZ TT'!A260,'CLZ WI'!$A$1:$K$100000,5,FALSE),"")</f>
        <v>P-197993</v>
      </c>
      <c r="H260" t="str">
        <f>IFERROR(VLOOKUP(G260,'CLZ WI'!$A$1:$K$100000,6,FALSE),"")</f>
        <v>Package Medium</v>
      </c>
      <c r="I260" t="str">
        <f>IFERROR(VLOOKUP(G260,'CLZ WI'!$A$1:$K$100000,7,FALSE),"")</f>
        <v>USA</v>
      </c>
      <c r="J260" t="str">
        <f>T('CLZ TT'!I260)</f>
        <v/>
      </c>
      <c r="K260" t="str">
        <f>IF(IFERROR(VLOOKUP('CLZ TT'!A260,'CLZ WI'!$A$1:$L$100000,12,FALSE),"")=TRUE, "Billable", IF(IFERROR(VLOOKUP('CLZ TT'!A260,'CLZ WI'!$A$1:$L$100000,12,FALSE),"")=FALSE, "Non-Billable", ""))</f>
        <v>Billable</v>
      </c>
      <c r="L260" s="19">
        <f>IF('CLZ TT'!G260="","",'CLZ TT'!G260)</f>
        <v>41046</v>
      </c>
      <c r="M260">
        <f>IFERROR(VLOOKUP(G260,'CLZ Pr'!$A$1:$X$100000,12,FALSE)*C260,"")</f>
        <v>68.180000000000007</v>
      </c>
      <c r="N260" s="4">
        <f>IFERROR(VLOOKUP(G260,'CLZ Pr'!$A$1:$X$100000,24,FALSE), "")</f>
        <v>0</v>
      </c>
      <c r="O260">
        <f>IFERROR(VLOOKUP(G260,'CLZ Pr'!$A$1:$X$100000,21,FALSE), "")</f>
        <v>6.5</v>
      </c>
    </row>
    <row r="261" spans="1:15">
      <c r="A261" t="str">
        <f>T('CLZ TT'!A261)</f>
        <v>P-179375</v>
      </c>
      <c r="B261" s="9" t="str">
        <f>T('CLZ TT'!D261)</f>
        <v>Josh Santos</v>
      </c>
      <c r="C261" s="10">
        <f>IF(LEN(A261) &gt; 0, 'CLZ TT'!E261, "")</f>
        <v>1</v>
      </c>
      <c r="D261" s="7" t="str">
        <f>T('CLZ TT'!F261)</f>
        <v>Hours</v>
      </c>
      <c r="E261" s="7" t="str">
        <f>IFERROR(VLOOKUP('CLZ TT'!A261,'CLZ WI'!$A$1:$E$100000,3,FALSE),"")</f>
        <v>Adobe:Medium Package</v>
      </c>
      <c r="F261" t="str">
        <f>IFERROR(VLOOKUP('CLZ TT'!A261,'CLZ WI'!$A$1:$E$100000,4,FALSE),"")</f>
        <v>CS Quick Start</v>
      </c>
      <c r="G261" t="str">
        <f>IFERROR(VLOOKUP('CLZ TT'!A261,'CLZ WI'!$A$1:$K$100000,5,FALSE),"")</f>
        <v>P-179375</v>
      </c>
      <c r="H261" t="str">
        <f>IFERROR(VLOOKUP(G261,'CLZ WI'!$A$1:$K$100000,6,FALSE),"")</f>
        <v>Package Medium</v>
      </c>
      <c r="I261" t="str">
        <f>IFERROR(VLOOKUP(G261,'CLZ WI'!$A$1:$K$100000,7,FALSE),"")</f>
        <v>USA</v>
      </c>
      <c r="J261" t="str">
        <f>T('CLZ TT'!I261)</f>
        <v/>
      </c>
      <c r="K261" t="str">
        <f>IF(IFERROR(VLOOKUP('CLZ TT'!A261,'CLZ WI'!$A$1:$L$100000,12,FALSE),"")=TRUE, "Billable", IF(IFERROR(VLOOKUP('CLZ TT'!A261,'CLZ WI'!$A$1:$L$100000,12,FALSE),"")=FALSE, "Non-Billable", ""))</f>
        <v>Billable</v>
      </c>
      <c r="L261" s="19">
        <f>IF('CLZ TT'!G261="","",'CLZ TT'!G261)</f>
        <v>41047</v>
      </c>
      <c r="M261">
        <f>IFERROR(VLOOKUP(G261,'CLZ Pr'!$A$1:$X$100000,12,FALSE)*C261,"")</f>
        <v>136.36000000000001</v>
      </c>
      <c r="N261" s="4">
        <f>IFERROR(VLOOKUP(G261,'CLZ Pr'!$A$1:$X$100000,24,FALSE), "")</f>
        <v>0</v>
      </c>
      <c r="O261">
        <f>IFERROR(VLOOKUP(G261,'CLZ Pr'!$A$1:$X$100000,21,FALSE), "")</f>
        <v>4</v>
      </c>
    </row>
    <row r="262" spans="1:15">
      <c r="A262" t="str">
        <f>T('CLZ TT'!A262)</f>
        <v>M-198012</v>
      </c>
      <c r="B262" s="9" t="str">
        <f>T('CLZ TT'!D262)</f>
        <v>Alex Gorman</v>
      </c>
      <c r="C262" s="10">
        <f>IF(LEN(A262) &gt; 0, 'CLZ TT'!E262, "")</f>
        <v>0.57999999999999996</v>
      </c>
      <c r="D262" s="7" t="str">
        <f>T('CLZ TT'!F262)</f>
        <v>Hours</v>
      </c>
      <c r="E262" s="7" t="str">
        <f>IFERROR(VLOOKUP('CLZ TT'!A262,'CLZ WI'!$A$1:$E$100000,3,FALSE),"")</f>
        <v>HP Training Large</v>
      </c>
      <c r="F262" t="str">
        <f>IFERROR(VLOOKUP('CLZ TT'!A262,'CLZ WI'!$A$1:$E$100000,4,FALSE),"")</f>
        <v>CS Quick Start</v>
      </c>
      <c r="G262" t="str">
        <f>IFERROR(VLOOKUP('CLZ TT'!A262,'CLZ WI'!$A$1:$K$100000,5,FALSE),"")</f>
        <v>P-156733</v>
      </c>
      <c r="H262" t="str">
        <f>IFERROR(VLOOKUP(G262,'CLZ WI'!$A$1:$K$100000,6,FALSE),"")</f>
        <v>Package Large</v>
      </c>
      <c r="I262" t="str">
        <f>IFERROR(VLOOKUP(G262,'CLZ WI'!$A$1:$K$100000,7,FALSE),"")</f>
        <v>USA</v>
      </c>
      <c r="J262" t="str">
        <f>T('CLZ TT'!I262)</f>
        <v/>
      </c>
      <c r="K262" t="str">
        <f>IF(IFERROR(VLOOKUP('CLZ TT'!A262,'CLZ WI'!$A$1:$L$100000,12,FALSE),"")=TRUE, "Billable", IF(IFERROR(VLOOKUP('CLZ TT'!A262,'CLZ WI'!$A$1:$L$100000,12,FALSE),"")=FALSE, "Non-Billable", ""))</f>
        <v>Billable</v>
      </c>
      <c r="L262" s="19">
        <f>IF('CLZ TT'!G262="","",'CLZ TT'!G262)</f>
        <v>41047</v>
      </c>
      <c r="M262">
        <f>IFERROR(VLOOKUP(G262,'CLZ Pr'!$A$1:$X$100000,12,FALSE)*C262,"")</f>
        <v>84.581400000000002</v>
      </c>
      <c r="N262" s="4">
        <f>IFERROR(VLOOKUP(G262,'CLZ Pr'!$A$1:$X$100000,24,FALSE), "")</f>
        <v>0</v>
      </c>
      <c r="O262">
        <f>IFERROR(VLOOKUP(G262,'CLZ Pr'!$A$1:$X$100000,21,FALSE), "")</f>
        <v>9.08</v>
      </c>
    </row>
    <row r="263" spans="1:15">
      <c r="A263" t="str">
        <f>T('CLZ TT'!A263)</f>
        <v>T-406014</v>
      </c>
      <c r="B263" s="9" t="str">
        <f>T('CLZ TT'!D263)</f>
        <v>Tal Noga</v>
      </c>
      <c r="C263" s="10">
        <f>IF(LEN(A263) &gt; 0, 'CLZ TT'!E263, "")</f>
        <v>2.4500000000000002</v>
      </c>
      <c r="D263" s="7" t="str">
        <f>T('CLZ TT'!F263)</f>
        <v>Hours</v>
      </c>
      <c r="E263" s="7" t="str">
        <f>IFERROR(VLOOKUP('CLZ TT'!A263,'CLZ WI'!$A$1:$E$100000,3,FALSE),"")</f>
        <v>Net Translators Implementation Program</v>
      </c>
      <c r="F263" t="str">
        <f>IFERROR(VLOOKUP('CLZ TT'!A263,'CLZ WI'!$A$1:$E$100000,4,FALSE),"")</f>
        <v>CS Project</v>
      </c>
      <c r="G263" t="str">
        <f>IFERROR(VLOOKUP('CLZ TT'!A263,'CLZ WI'!$A$1:$K$100000,5,FALSE),"")</f>
        <v>P-168678</v>
      </c>
      <c r="H263" t="str">
        <f>IFERROR(VLOOKUP(G263,'CLZ WI'!$A$1:$K$100000,6,FALSE),"")</f>
        <v>Fixed Hours</v>
      </c>
      <c r="I263" t="str">
        <f>IFERROR(VLOOKUP(G263,'CLZ WI'!$A$1:$K$100000,7,FALSE),"")</f>
        <v>EMEA</v>
      </c>
      <c r="J263" t="str">
        <f>T('CLZ TT'!I263)</f>
        <v>Customization</v>
      </c>
      <c r="K263" t="str">
        <f>IF(IFERROR(VLOOKUP('CLZ TT'!A263,'CLZ WI'!$A$1:$L$100000,12,FALSE),"")=TRUE, "Billable", IF(IFERROR(VLOOKUP('CLZ TT'!A263,'CLZ WI'!$A$1:$L$100000,12,FALSE),"")=FALSE, "Non-Billable", ""))</f>
        <v>Billable</v>
      </c>
      <c r="L263" s="19">
        <f>IF('CLZ TT'!G263="","",'CLZ TT'!G263)</f>
        <v>41050</v>
      </c>
      <c r="M263">
        <f>IFERROR(VLOOKUP(G263,'CLZ Pr'!$A$1:$X$100000,12,FALSE)*C263,"")</f>
        <v>173.5335</v>
      </c>
      <c r="N263" s="4">
        <f>IFERROR(VLOOKUP(G263,'CLZ Pr'!$A$1:$X$100000,24,FALSE), "")</f>
        <v>0</v>
      </c>
      <c r="O263">
        <f>IFERROR(VLOOKUP(G263,'CLZ Pr'!$A$1:$X$100000,21,FALSE), "")</f>
        <v>59.58</v>
      </c>
    </row>
    <row r="264" spans="1:15">
      <c r="A264" t="str">
        <f>T('CLZ TT'!A264)</f>
        <v>P-205893</v>
      </c>
      <c r="B264" s="9" t="str">
        <f>T('CLZ TT'!D264)</f>
        <v>Patrick Smith</v>
      </c>
      <c r="C264" s="10">
        <f>IF(LEN(A264) &gt; 0, 'CLZ TT'!E264, "")</f>
        <v>1</v>
      </c>
      <c r="D264" s="7" t="str">
        <f>T('CLZ TT'!F264)</f>
        <v>Hours</v>
      </c>
      <c r="E264" s="7" t="str">
        <f>IFERROR(VLOOKUP('CLZ TT'!A264,'CLZ WI'!$A$1:$E$100000,3,FALSE),"")</f>
        <v>Certain Software, Inc. 3 h PS</v>
      </c>
      <c r="F264" t="str">
        <f>IFERROR(VLOOKUP('CLZ TT'!A264,'CLZ WI'!$A$1:$E$100000,4,FALSE),"")</f>
        <v>CS Project</v>
      </c>
      <c r="G264" t="str">
        <f>IFERROR(VLOOKUP('CLZ TT'!A264,'CLZ WI'!$A$1:$K$100000,5,FALSE),"")</f>
        <v>P-205893</v>
      </c>
      <c r="H264" t="str">
        <f>IFERROR(VLOOKUP(G264,'CLZ WI'!$A$1:$K$100000,6,FALSE),"")</f>
        <v>Fixed Hours</v>
      </c>
      <c r="I264" t="str">
        <f>IFERROR(VLOOKUP(G264,'CLZ WI'!$A$1:$K$100000,7,FALSE),"")</f>
        <v>USA</v>
      </c>
      <c r="J264" t="str">
        <f>T('CLZ TT'!I264)</f>
        <v/>
      </c>
      <c r="K264" t="str">
        <f>IF(IFERROR(VLOOKUP('CLZ TT'!A264,'CLZ WI'!$A$1:$L$100000,12,FALSE),"")=TRUE, "Billable", IF(IFERROR(VLOOKUP('CLZ TT'!A264,'CLZ WI'!$A$1:$L$100000,12,FALSE),"")=FALSE, "Non-Billable", ""))</f>
        <v>Billable</v>
      </c>
      <c r="L264" s="19">
        <f>IF('CLZ TT'!G264="","",'CLZ TT'!G264)</f>
        <v>41050</v>
      </c>
      <c r="M264">
        <f>IFERROR(VLOOKUP(G264,'CLZ Pr'!$A$1:$X$100000,12,FALSE)*C264,"")</f>
        <v>166.67</v>
      </c>
      <c r="N264" s="4">
        <f>IFERROR(VLOOKUP(G264,'CLZ Pr'!$A$1:$X$100000,24,FALSE), "")</f>
        <v>0</v>
      </c>
      <c r="O264">
        <f>IFERROR(VLOOKUP(G264,'CLZ Pr'!$A$1:$X$100000,21,FALSE), "")</f>
        <v>1</v>
      </c>
    </row>
    <row r="265" spans="1:15">
      <c r="A265" t="str">
        <f>T('CLZ TT'!A265)</f>
        <v>P-184094</v>
      </c>
      <c r="B265" s="9" t="str">
        <f>T('CLZ TT'!D265)</f>
        <v>Patrick Smith</v>
      </c>
      <c r="C265" s="10">
        <f>IF(LEN(A265) &gt; 0, 'CLZ TT'!E265, "")</f>
        <v>1</v>
      </c>
      <c r="D265" s="7" t="str">
        <f>T('CLZ TT'!F265)</f>
        <v>Hours</v>
      </c>
      <c r="E265" s="7" t="str">
        <f>IFERROR(VLOOKUP('CLZ TT'!A265,'CLZ WI'!$A$1:$E$100000,3,FALSE),"")</f>
        <v>FireRocket Concepts:Small Package</v>
      </c>
      <c r="F265" t="str">
        <f>IFERROR(VLOOKUP('CLZ TT'!A265,'CLZ WI'!$A$1:$E$100000,4,FALSE),"")</f>
        <v>CS Quick Start</v>
      </c>
      <c r="G265" t="str">
        <f>IFERROR(VLOOKUP('CLZ TT'!A265,'CLZ WI'!$A$1:$K$100000,5,FALSE),"")</f>
        <v>P-184094</v>
      </c>
      <c r="H265" t="str">
        <f>IFERROR(VLOOKUP(G265,'CLZ WI'!$A$1:$K$100000,6,FALSE),"")</f>
        <v>Package Small</v>
      </c>
      <c r="I265" t="str">
        <f>IFERROR(VLOOKUP(G265,'CLZ WI'!$A$1:$K$100000,7,FALSE),"")</f>
        <v>USA</v>
      </c>
      <c r="J265" t="str">
        <f>T('CLZ TT'!I265)</f>
        <v/>
      </c>
      <c r="K265" t="str">
        <f>IF(IFERROR(VLOOKUP('CLZ TT'!A265,'CLZ WI'!$A$1:$L$100000,12,FALSE),"")=TRUE, "Billable", IF(IFERROR(VLOOKUP('CLZ TT'!A265,'CLZ WI'!$A$1:$L$100000,12,FALSE),"")=FALSE, "Non-Billable", ""))</f>
        <v>Billable</v>
      </c>
      <c r="L265" s="19">
        <f>IF('CLZ TT'!G265="","",'CLZ TT'!G265)</f>
        <v>41051</v>
      </c>
      <c r="M265">
        <f>IFERROR(VLOOKUP(G265,'CLZ Pr'!$A$1:$X$100000,12,FALSE)*C265,"")</f>
        <v>160</v>
      </c>
      <c r="N265" s="4">
        <f>IFERROR(VLOOKUP(G265,'CLZ Pr'!$A$1:$X$100000,24,FALSE), "")</f>
        <v>0</v>
      </c>
      <c r="O265">
        <f>IFERROR(VLOOKUP(G265,'CLZ Pr'!$A$1:$X$100000,21,FALSE), "")</f>
        <v>0</v>
      </c>
    </row>
    <row r="266" spans="1:15">
      <c r="A266" t="str">
        <f>T('CLZ TT'!A266)</f>
        <v>T-352770</v>
      </c>
      <c r="B266" s="9" t="str">
        <f>T('CLZ TT'!D266)</f>
        <v>Eran Fishov</v>
      </c>
      <c r="C266" s="10">
        <f>IF(LEN(A266) &gt; 0, 'CLZ TT'!E266, "")</f>
        <v>1</v>
      </c>
      <c r="D266" s="7" t="str">
        <f>T('CLZ TT'!F266)</f>
        <v>Hours</v>
      </c>
      <c r="E266" s="7" t="str">
        <f>IFERROR(VLOOKUP('CLZ TT'!A266,'CLZ WI'!$A$1:$E$100000,3,FALSE),"")</f>
        <v>Kaltura</v>
      </c>
      <c r="F266" t="str">
        <f>IFERROR(VLOOKUP('CLZ TT'!A266,'CLZ WI'!$A$1:$E$100000,4,FALSE),"")</f>
        <v>CS Project</v>
      </c>
      <c r="G266" t="str">
        <f>IFERROR(VLOOKUP('CLZ TT'!A266,'CLZ WI'!$A$1:$K$100000,5,FALSE),"")</f>
        <v>P-142618</v>
      </c>
      <c r="H266" t="str">
        <f>IFERROR(VLOOKUP(G266,'CLZ WI'!$A$1:$K$100000,6,FALSE),"")</f>
        <v>Fixed Hours</v>
      </c>
      <c r="I266" t="str">
        <f>IFERROR(VLOOKUP(G266,'CLZ WI'!$A$1:$K$100000,7,FALSE),"")</f>
        <v>EMEA</v>
      </c>
      <c r="J266" t="str">
        <f>T('CLZ TT'!I266)</f>
        <v/>
      </c>
      <c r="K266" t="str">
        <f>IF(IFERROR(VLOOKUP('CLZ TT'!A266,'CLZ WI'!$A$1:$L$100000,12,FALSE),"")=TRUE, "Billable", IF(IFERROR(VLOOKUP('CLZ TT'!A266,'CLZ WI'!$A$1:$L$100000,12,FALSE),"")=FALSE, "Non-Billable", ""))</f>
        <v>Billable</v>
      </c>
      <c r="L266" s="19">
        <f>IF('CLZ TT'!G266="","",'CLZ TT'!G266)</f>
        <v>41051</v>
      </c>
      <c r="M266" t="str">
        <f>IFERROR(VLOOKUP(G266,'CLZ Pr'!$A$1:$X$100000,12,FALSE)*C266,"")</f>
        <v/>
      </c>
      <c r="N266" s="4" t="str">
        <f>IFERROR(VLOOKUP(G266,'CLZ Pr'!$A$1:$X$100000,24,FALSE), "")</f>
        <v/>
      </c>
      <c r="O266" t="str">
        <f>IFERROR(VLOOKUP(G266,'CLZ Pr'!$A$1:$X$100000,21,FALSE), "")</f>
        <v/>
      </c>
    </row>
    <row r="267" spans="1:15">
      <c r="A267" t="str">
        <f>T('CLZ TT'!A267)</f>
        <v>T-406014</v>
      </c>
      <c r="B267" s="9" t="str">
        <f>T('CLZ TT'!D267)</f>
        <v>Tal Noga</v>
      </c>
      <c r="C267" s="10">
        <f>IF(LEN(A267) &gt; 0, 'CLZ TT'!E267, "")</f>
        <v>0.34</v>
      </c>
      <c r="D267" s="7" t="str">
        <f>T('CLZ TT'!F267)</f>
        <v>Hours</v>
      </c>
      <c r="E267" s="7" t="str">
        <f>IFERROR(VLOOKUP('CLZ TT'!A267,'CLZ WI'!$A$1:$E$100000,3,FALSE),"")</f>
        <v>Net Translators Implementation Program</v>
      </c>
      <c r="F267" t="str">
        <f>IFERROR(VLOOKUP('CLZ TT'!A267,'CLZ WI'!$A$1:$E$100000,4,FALSE),"")</f>
        <v>CS Project</v>
      </c>
      <c r="G267" t="str">
        <f>IFERROR(VLOOKUP('CLZ TT'!A267,'CLZ WI'!$A$1:$K$100000,5,FALSE),"")</f>
        <v>P-168678</v>
      </c>
      <c r="H267" t="str">
        <f>IFERROR(VLOOKUP(G267,'CLZ WI'!$A$1:$K$100000,6,FALSE),"")</f>
        <v>Fixed Hours</v>
      </c>
      <c r="I267" t="str">
        <f>IFERROR(VLOOKUP(G267,'CLZ WI'!$A$1:$K$100000,7,FALSE),"")</f>
        <v>EMEA</v>
      </c>
      <c r="J267" t="str">
        <f>T('CLZ TT'!I267)</f>
        <v>Customization</v>
      </c>
      <c r="K267" t="str">
        <f>IF(IFERROR(VLOOKUP('CLZ TT'!A267,'CLZ WI'!$A$1:$L$100000,12,FALSE),"")=TRUE, "Billable", IF(IFERROR(VLOOKUP('CLZ TT'!A267,'CLZ WI'!$A$1:$L$100000,12,FALSE),"")=FALSE, "Non-Billable", ""))</f>
        <v>Billable</v>
      </c>
      <c r="L267" s="19">
        <f>IF('CLZ TT'!G267="","",'CLZ TT'!G267)</f>
        <v>41051</v>
      </c>
      <c r="M267">
        <f>IFERROR(VLOOKUP(G267,'CLZ Pr'!$A$1:$X$100000,12,FALSE)*C267,"")</f>
        <v>24.0822</v>
      </c>
      <c r="N267" s="4">
        <f>IFERROR(VLOOKUP(G267,'CLZ Pr'!$A$1:$X$100000,24,FALSE), "")</f>
        <v>0</v>
      </c>
      <c r="O267">
        <f>IFERROR(VLOOKUP(G267,'CLZ Pr'!$A$1:$X$100000,21,FALSE), "")</f>
        <v>59.58</v>
      </c>
    </row>
    <row r="268" spans="1:15">
      <c r="A268" t="str">
        <f>T('CLZ TT'!A268)</f>
        <v>T-406014</v>
      </c>
      <c r="B268" s="9" t="str">
        <f>T('CLZ TT'!D268)</f>
        <v>Tal Noga</v>
      </c>
      <c r="C268" s="10">
        <f>IF(LEN(A268) &gt; 0, 'CLZ TT'!E268, "")</f>
        <v>0.71</v>
      </c>
      <c r="D268" s="7" t="str">
        <f>T('CLZ TT'!F268)</f>
        <v>Hours</v>
      </c>
      <c r="E268" s="7" t="str">
        <f>IFERROR(VLOOKUP('CLZ TT'!A268,'CLZ WI'!$A$1:$E$100000,3,FALSE),"")</f>
        <v>Net Translators Implementation Program</v>
      </c>
      <c r="F268" t="str">
        <f>IFERROR(VLOOKUP('CLZ TT'!A268,'CLZ WI'!$A$1:$E$100000,4,FALSE),"")</f>
        <v>CS Project</v>
      </c>
      <c r="G268" t="str">
        <f>IFERROR(VLOOKUP('CLZ TT'!A268,'CLZ WI'!$A$1:$K$100000,5,FALSE),"")</f>
        <v>P-168678</v>
      </c>
      <c r="H268" t="str">
        <f>IFERROR(VLOOKUP(G268,'CLZ WI'!$A$1:$K$100000,6,FALSE),"")</f>
        <v>Fixed Hours</v>
      </c>
      <c r="I268" t="str">
        <f>IFERROR(VLOOKUP(G268,'CLZ WI'!$A$1:$K$100000,7,FALSE),"")</f>
        <v>EMEA</v>
      </c>
      <c r="J268" t="str">
        <f>T('CLZ TT'!I268)</f>
        <v/>
      </c>
      <c r="K268" t="str">
        <f>IF(IFERROR(VLOOKUP('CLZ TT'!A268,'CLZ WI'!$A$1:$L$100000,12,FALSE),"")=TRUE, "Billable", IF(IFERROR(VLOOKUP('CLZ TT'!A268,'CLZ WI'!$A$1:$L$100000,12,FALSE),"")=FALSE, "Non-Billable", ""))</f>
        <v>Billable</v>
      </c>
      <c r="L268" s="19">
        <f>IF('CLZ TT'!G268="","",'CLZ TT'!G268)</f>
        <v>41052</v>
      </c>
      <c r="M268">
        <f>IFERROR(VLOOKUP(G268,'CLZ Pr'!$A$1:$X$100000,12,FALSE)*C268,"")</f>
        <v>50.289299999999997</v>
      </c>
      <c r="N268" s="4">
        <f>IFERROR(VLOOKUP(G268,'CLZ Pr'!$A$1:$X$100000,24,FALSE), "")</f>
        <v>0</v>
      </c>
      <c r="O268">
        <f>IFERROR(VLOOKUP(G268,'CLZ Pr'!$A$1:$X$100000,21,FALSE), "")</f>
        <v>59.58</v>
      </c>
    </row>
    <row r="269" spans="1:15">
      <c r="A269" t="str">
        <f>T('CLZ TT'!A269)</f>
        <v>T-439898</v>
      </c>
      <c r="B269" s="9" t="str">
        <f>T('CLZ TT'!D269)</f>
        <v>Roni Feldsher</v>
      </c>
      <c r="C269" s="10">
        <f>IF(LEN(A269) &gt; 0, 'CLZ TT'!E269, "")</f>
        <v>1</v>
      </c>
      <c r="D269" s="7" t="str">
        <f>T('CLZ TT'!F269)</f>
        <v>Hours</v>
      </c>
      <c r="E269" s="7" t="str">
        <f>IFERROR(VLOOKUP('CLZ TT'!A269,'CLZ WI'!$A$1:$E$100000,3,FALSE),"")</f>
        <v>Buxton Company 5 h PS</v>
      </c>
      <c r="F269" t="str">
        <f>IFERROR(VLOOKUP('CLZ TT'!A269,'CLZ WI'!$A$1:$E$100000,4,FALSE),"")</f>
        <v>CS Project</v>
      </c>
      <c r="G269" t="str">
        <f>IFERROR(VLOOKUP('CLZ TT'!A269,'CLZ WI'!$A$1:$K$100000,5,FALSE),"")</f>
        <v>P-186188</v>
      </c>
      <c r="H269" t="str">
        <f>IFERROR(VLOOKUP(G269,'CLZ WI'!$A$1:$K$100000,6,FALSE),"")</f>
        <v>Fixed Hours</v>
      </c>
      <c r="I269" t="str">
        <f>IFERROR(VLOOKUP(G269,'CLZ WI'!$A$1:$K$100000,7,FALSE),"")</f>
        <v>USA</v>
      </c>
      <c r="J269" t="str">
        <f>T('CLZ TT'!I269)</f>
        <v/>
      </c>
      <c r="K269" t="str">
        <f>IF(IFERROR(VLOOKUP('CLZ TT'!A269,'CLZ WI'!$A$1:$L$100000,12,FALSE),"")=TRUE, "Billable", IF(IFERROR(VLOOKUP('CLZ TT'!A269,'CLZ WI'!$A$1:$L$100000,12,FALSE),"")=FALSE, "Non-Billable", ""))</f>
        <v>Billable</v>
      </c>
      <c r="L269" s="19">
        <f>IF('CLZ TT'!G269="","",'CLZ TT'!G269)</f>
        <v>41052</v>
      </c>
      <c r="M269">
        <f>IFERROR(VLOOKUP(G269,'CLZ Pr'!$A$1:$X$100000,12,FALSE)*C269,"")</f>
        <v>160</v>
      </c>
      <c r="N269" s="4">
        <f>IFERROR(VLOOKUP(G269,'CLZ Pr'!$A$1:$X$100000,24,FALSE), "")</f>
        <v>0</v>
      </c>
      <c r="O269">
        <f>IFERROR(VLOOKUP(G269,'CLZ Pr'!$A$1:$X$100000,21,FALSE), "")</f>
        <v>3</v>
      </c>
    </row>
    <row r="270" spans="1:15">
      <c r="A270" t="str">
        <f>T('CLZ TT'!A270)</f>
        <v>T-479975</v>
      </c>
      <c r="B270" s="9" t="str">
        <f>T('CLZ TT'!D270)</f>
        <v>Tal Noga</v>
      </c>
      <c r="C270" s="10">
        <f>IF(LEN(A270) &gt; 0, 'CLZ TT'!E270, "")</f>
        <v>0.93</v>
      </c>
      <c r="D270" s="7" t="str">
        <f>T('CLZ TT'!F270)</f>
        <v>Hours</v>
      </c>
      <c r="E270" s="7" t="str">
        <f>IFERROR(VLOOKUP('CLZ TT'!A270,'CLZ WI'!$A$1:$E$100000,3,FALSE),"")</f>
        <v>MyThings</v>
      </c>
      <c r="F270" t="str">
        <f>IFERROR(VLOOKUP('CLZ TT'!A270,'CLZ WI'!$A$1:$E$100000,4,FALSE),"")</f>
        <v>CS Quick Start</v>
      </c>
      <c r="G270" t="str">
        <f>IFERROR(VLOOKUP('CLZ TT'!A270,'CLZ WI'!$A$1:$K$100000,5,FALSE),"")</f>
        <v>P-203296</v>
      </c>
      <c r="H270" t="str">
        <f>IFERROR(VLOOKUP(G270,'CLZ WI'!$A$1:$K$100000,6,FALSE),"")</f>
        <v>Package Small</v>
      </c>
      <c r="I270" t="str">
        <f>IFERROR(VLOOKUP(G270,'CLZ WI'!$A$1:$K$100000,7,FALSE),"")</f>
        <v>EMEA</v>
      </c>
      <c r="J270" t="str">
        <f>T('CLZ TT'!I270)</f>
        <v>Customization</v>
      </c>
      <c r="K270" t="str">
        <f>IF(IFERROR(VLOOKUP('CLZ TT'!A270,'CLZ WI'!$A$1:$L$100000,12,FALSE),"")=TRUE, "Billable", IF(IFERROR(VLOOKUP('CLZ TT'!A270,'CLZ WI'!$A$1:$L$100000,12,FALSE),"")=FALSE, "Non-Billable", ""))</f>
        <v>Billable</v>
      </c>
      <c r="L270" s="19">
        <f>IF('CLZ TT'!G270="","",'CLZ TT'!G270)</f>
        <v>41052</v>
      </c>
      <c r="M270">
        <f>IFERROR(VLOOKUP(G270,'CLZ Pr'!$A$1:$X$100000,12,FALSE)*C270,"")</f>
        <v>77.496899999999997</v>
      </c>
      <c r="N270" s="4">
        <f>IFERROR(VLOOKUP(G270,'CLZ Pr'!$A$1:$X$100000,24,FALSE), "")</f>
        <v>0</v>
      </c>
      <c r="O270">
        <f>IFERROR(VLOOKUP(G270,'CLZ Pr'!$A$1:$X$100000,21,FALSE), "")</f>
        <v>0</v>
      </c>
    </row>
    <row r="271" spans="1:15">
      <c r="A271" t="str">
        <f>T('CLZ TT'!A271)</f>
        <v>M-174395</v>
      </c>
      <c r="B271" s="9" t="str">
        <f>T('CLZ TT'!D271)</f>
        <v>Eran Fishov</v>
      </c>
      <c r="C271" s="10">
        <f>IF(LEN(A271) &gt; 0, 'CLZ TT'!E271, "")</f>
        <v>1</v>
      </c>
      <c r="D271" s="7" t="str">
        <f>T('CLZ TT'!F271)</f>
        <v>Hours</v>
      </c>
      <c r="E271" s="7" t="str">
        <f>IFERROR(VLOOKUP('CLZ TT'!A271,'CLZ WI'!$A$1:$E$100000,3,FALSE),"")</f>
        <v>Afinium Tier 2 QS</v>
      </c>
      <c r="F271" t="str">
        <f>IFERROR(VLOOKUP('CLZ TT'!A271,'CLZ WI'!$A$1:$E$100000,4,FALSE),"")</f>
        <v>CS Quick Start</v>
      </c>
      <c r="G271" t="str">
        <f>IFERROR(VLOOKUP('CLZ TT'!A271,'CLZ WI'!$A$1:$K$100000,5,FALSE),"")</f>
        <v>P-137424</v>
      </c>
      <c r="H271" t="str">
        <f>IFERROR(VLOOKUP(G271,'CLZ WI'!$A$1:$K$100000,6,FALSE),"")</f>
        <v>Package Medium</v>
      </c>
      <c r="I271" t="str">
        <f>IFERROR(VLOOKUP(G271,'CLZ WI'!$A$1:$K$100000,7,FALSE),"")</f>
        <v>EMEA</v>
      </c>
      <c r="J271" t="str">
        <f>T('CLZ TT'!I271)</f>
        <v/>
      </c>
      <c r="K271" t="str">
        <f>IF(IFERROR(VLOOKUP('CLZ TT'!A271,'CLZ WI'!$A$1:$L$100000,12,FALSE),"")=TRUE, "Billable", IF(IFERROR(VLOOKUP('CLZ TT'!A271,'CLZ WI'!$A$1:$L$100000,12,FALSE),"")=FALSE, "Non-Billable", ""))</f>
        <v>Billable</v>
      </c>
      <c r="L271" s="19">
        <f>IF('CLZ TT'!G271="","",'CLZ TT'!G271)</f>
        <v>41052</v>
      </c>
      <c r="M271" t="str">
        <f>IFERROR(VLOOKUP(G271,'CLZ Pr'!$A$1:$X$100000,12,FALSE)*C271,"")</f>
        <v/>
      </c>
      <c r="N271" s="4" t="str">
        <f>IFERROR(VLOOKUP(G271,'CLZ Pr'!$A$1:$X$100000,24,FALSE), "")</f>
        <v/>
      </c>
      <c r="O271" t="str">
        <f>IFERROR(VLOOKUP(G271,'CLZ Pr'!$A$1:$X$100000,21,FALSE), "")</f>
        <v/>
      </c>
    </row>
    <row r="272" spans="1:15">
      <c r="A272" t="str">
        <f>T('CLZ TT'!A272)</f>
        <v>M-223339</v>
      </c>
      <c r="B272" s="9" t="str">
        <f>T('CLZ TT'!D272)</f>
        <v>Eran Fishov</v>
      </c>
      <c r="C272" s="10">
        <f>IF(LEN(A272) &gt; 0, 'CLZ TT'!E272, "")</f>
        <v>1</v>
      </c>
      <c r="D272" s="7" t="str">
        <f>T('CLZ TT'!F272)</f>
        <v>Hours</v>
      </c>
      <c r="E272" s="7" t="str">
        <f>IFERROR(VLOOKUP('CLZ TT'!A272,'CLZ WI'!$A$1:$E$100000,3,FALSE),"")</f>
        <v>movento Schweiz AG:Medium Package</v>
      </c>
      <c r="F272" t="str">
        <f>IFERROR(VLOOKUP('CLZ TT'!A272,'CLZ WI'!$A$1:$E$100000,4,FALSE),"")</f>
        <v>CS Quick Start</v>
      </c>
      <c r="G272" t="str">
        <f>IFERROR(VLOOKUP('CLZ TT'!A272,'CLZ WI'!$A$1:$K$100000,5,FALSE),"")</f>
        <v>P-178153</v>
      </c>
      <c r="H272" t="str">
        <f>IFERROR(VLOOKUP(G272,'CLZ WI'!$A$1:$K$100000,6,FALSE),"")</f>
        <v>Package Medium</v>
      </c>
      <c r="I272" t="str">
        <f>IFERROR(VLOOKUP(G272,'CLZ WI'!$A$1:$K$100000,7,FALSE),"")</f>
        <v>EMEA</v>
      </c>
      <c r="J272" t="str">
        <f>T('CLZ TT'!I272)</f>
        <v/>
      </c>
      <c r="K272" t="str">
        <f>IF(IFERROR(VLOOKUP('CLZ TT'!A272,'CLZ WI'!$A$1:$L$100000,12,FALSE),"")=TRUE, "Billable", IF(IFERROR(VLOOKUP('CLZ TT'!A272,'CLZ WI'!$A$1:$L$100000,12,FALSE),"")=FALSE, "Non-Billable", ""))</f>
        <v>Billable</v>
      </c>
      <c r="L272" s="19">
        <f>IF('CLZ TT'!G272="","",'CLZ TT'!G272)</f>
        <v>41052</v>
      </c>
      <c r="M272">
        <f>IFERROR(VLOOKUP(G272,'CLZ Pr'!$A$1:$X$100000,12,FALSE)*C272,"")</f>
        <v>150</v>
      </c>
      <c r="N272" s="4">
        <f>IFERROR(VLOOKUP(G272,'CLZ Pr'!$A$1:$X$100000,24,FALSE), "")</f>
        <v>0</v>
      </c>
      <c r="O272">
        <f>IFERROR(VLOOKUP(G272,'CLZ Pr'!$A$1:$X$100000,21,FALSE), "")</f>
        <v>4.7</v>
      </c>
    </row>
    <row r="273" spans="1:15">
      <c r="A273" t="str">
        <f>T('CLZ TT'!A273)</f>
        <v>P-197993</v>
      </c>
      <c r="B273" s="9" t="str">
        <f>T('CLZ TT'!D273)</f>
        <v>G.I.Teh</v>
      </c>
      <c r="C273" s="10">
        <f>IF(LEN(A273) &gt; 0, 'CLZ TT'!E273, "")</f>
        <v>1</v>
      </c>
      <c r="D273" s="7" t="str">
        <f>T('CLZ TT'!F273)</f>
        <v>Hours</v>
      </c>
      <c r="E273" s="7" t="str">
        <f>IFERROR(VLOOKUP('CLZ TT'!A273,'CLZ WI'!$A$1:$E$100000,3,FALSE),"")</f>
        <v>Benefit Express:Medium Package</v>
      </c>
      <c r="F273" t="str">
        <f>IFERROR(VLOOKUP('CLZ TT'!A273,'CLZ WI'!$A$1:$E$100000,4,FALSE),"")</f>
        <v>CS Quick Start</v>
      </c>
      <c r="G273" t="str">
        <f>IFERROR(VLOOKUP('CLZ TT'!A273,'CLZ WI'!$A$1:$K$100000,5,FALSE),"")</f>
        <v>P-197993</v>
      </c>
      <c r="H273" t="str">
        <f>IFERROR(VLOOKUP(G273,'CLZ WI'!$A$1:$K$100000,6,FALSE),"")</f>
        <v>Package Medium</v>
      </c>
      <c r="I273" t="str">
        <f>IFERROR(VLOOKUP(G273,'CLZ WI'!$A$1:$K$100000,7,FALSE),"")</f>
        <v>USA</v>
      </c>
      <c r="J273" t="str">
        <f>T('CLZ TT'!I273)</f>
        <v/>
      </c>
      <c r="K273" t="str">
        <f>IF(IFERROR(VLOOKUP('CLZ TT'!A273,'CLZ WI'!$A$1:$L$100000,12,FALSE),"")=TRUE, "Billable", IF(IFERROR(VLOOKUP('CLZ TT'!A273,'CLZ WI'!$A$1:$L$100000,12,FALSE),"")=FALSE, "Non-Billable", ""))</f>
        <v>Billable</v>
      </c>
      <c r="L273" s="19">
        <f>IF('CLZ TT'!G273="","",'CLZ TT'!G273)</f>
        <v>41052</v>
      </c>
      <c r="M273">
        <f>IFERROR(VLOOKUP(G273,'CLZ Pr'!$A$1:$X$100000,12,FALSE)*C273,"")</f>
        <v>68.180000000000007</v>
      </c>
      <c r="N273" s="4">
        <f>IFERROR(VLOOKUP(G273,'CLZ Pr'!$A$1:$X$100000,24,FALSE), "")</f>
        <v>0</v>
      </c>
      <c r="O273">
        <f>IFERROR(VLOOKUP(G273,'CLZ Pr'!$A$1:$X$100000,21,FALSE), "")</f>
        <v>6.5</v>
      </c>
    </row>
    <row r="274" spans="1:15">
      <c r="A274" t="str">
        <f>T('CLZ TT'!A274)</f>
        <v>P-171083</v>
      </c>
      <c r="B274" s="9" t="str">
        <f>T('CLZ TT'!D274)</f>
        <v>G.I.Teh</v>
      </c>
      <c r="C274" s="10">
        <f>IF(LEN(A274) &gt; 0, 'CLZ TT'!E274, "")</f>
        <v>1</v>
      </c>
      <c r="D274" s="7" t="str">
        <f>T('CLZ TT'!F274)</f>
        <v>Hours</v>
      </c>
      <c r="E274" s="7" t="str">
        <f>IFERROR(VLOOKUP('CLZ TT'!A274,'CLZ WI'!$A$1:$E$100000,3,FALSE),"")</f>
        <v>Sony PlayStation PDIT:Large Package</v>
      </c>
      <c r="F274" t="str">
        <f>IFERROR(VLOOKUP('CLZ TT'!A274,'CLZ WI'!$A$1:$E$100000,4,FALSE),"")</f>
        <v>CS Quick Start</v>
      </c>
      <c r="G274" t="str">
        <f>IFERROR(VLOOKUP('CLZ TT'!A274,'CLZ WI'!$A$1:$K$100000,5,FALSE),"")</f>
        <v>P-171083</v>
      </c>
      <c r="H274" t="str">
        <f>IFERROR(VLOOKUP(G274,'CLZ WI'!$A$1:$K$100000,6,FALSE),"")</f>
        <v>Package Large</v>
      </c>
      <c r="I274" t="str">
        <f>IFERROR(VLOOKUP(G274,'CLZ WI'!$A$1:$K$100000,7,FALSE),"")</f>
        <v>USA</v>
      </c>
      <c r="J274" t="str">
        <f>T('CLZ TT'!I274)</f>
        <v/>
      </c>
      <c r="K274" t="str">
        <f>IF(IFERROR(VLOOKUP('CLZ TT'!A274,'CLZ WI'!$A$1:$L$100000,12,FALSE),"")=TRUE, "Billable", IF(IFERROR(VLOOKUP('CLZ TT'!A274,'CLZ WI'!$A$1:$L$100000,12,FALSE),"")=FALSE, "Non-Billable", ""))</f>
        <v>Billable</v>
      </c>
      <c r="L274" s="19">
        <f>IF('CLZ TT'!G274="","",'CLZ TT'!G274)</f>
        <v>41052</v>
      </c>
      <c r="M274">
        <f>IFERROR(VLOOKUP(G274,'CLZ Pr'!$A$1:$X$100000,12,FALSE)*C274,"")</f>
        <v>145.83000000000001</v>
      </c>
      <c r="N274" s="4">
        <f>IFERROR(VLOOKUP(G274,'CLZ Pr'!$A$1:$X$100000,24,FALSE), "")</f>
        <v>0</v>
      </c>
      <c r="O274">
        <f>IFERROR(VLOOKUP(G274,'CLZ Pr'!$A$1:$X$100000,21,FALSE), "")</f>
        <v>5</v>
      </c>
    </row>
    <row r="275" spans="1:15">
      <c r="A275" t="str">
        <f>T('CLZ TT'!A275)</f>
        <v>P-179375</v>
      </c>
      <c r="B275" s="9" t="str">
        <f>T('CLZ TT'!D275)</f>
        <v>Josh Santos</v>
      </c>
      <c r="C275" s="10">
        <f>IF(LEN(A275) &gt; 0, 'CLZ TT'!E275, "")</f>
        <v>1</v>
      </c>
      <c r="D275" s="7" t="str">
        <f>T('CLZ TT'!F275)</f>
        <v>Hours</v>
      </c>
      <c r="E275" s="7" t="str">
        <f>IFERROR(VLOOKUP('CLZ TT'!A275,'CLZ WI'!$A$1:$E$100000,3,FALSE),"")</f>
        <v>Adobe:Medium Package</v>
      </c>
      <c r="F275" t="str">
        <f>IFERROR(VLOOKUP('CLZ TT'!A275,'CLZ WI'!$A$1:$E$100000,4,FALSE),"")</f>
        <v>CS Quick Start</v>
      </c>
      <c r="G275" t="str">
        <f>IFERROR(VLOOKUP('CLZ TT'!A275,'CLZ WI'!$A$1:$K$100000,5,FALSE),"")</f>
        <v>P-179375</v>
      </c>
      <c r="H275" t="str">
        <f>IFERROR(VLOOKUP(G275,'CLZ WI'!$A$1:$K$100000,6,FALSE),"")</f>
        <v>Package Medium</v>
      </c>
      <c r="I275" t="str">
        <f>IFERROR(VLOOKUP(G275,'CLZ WI'!$A$1:$K$100000,7,FALSE),"")</f>
        <v>USA</v>
      </c>
      <c r="J275" t="str">
        <f>T('CLZ TT'!I275)</f>
        <v/>
      </c>
      <c r="K275" t="str">
        <f>IF(IFERROR(VLOOKUP('CLZ TT'!A275,'CLZ WI'!$A$1:$L$100000,12,FALSE),"")=TRUE, "Billable", IF(IFERROR(VLOOKUP('CLZ TT'!A275,'CLZ WI'!$A$1:$L$100000,12,FALSE),"")=FALSE, "Non-Billable", ""))</f>
        <v>Billable</v>
      </c>
      <c r="L275" s="19">
        <f>IF('CLZ TT'!G275="","",'CLZ TT'!G275)</f>
        <v>41053</v>
      </c>
      <c r="M275">
        <f>IFERROR(VLOOKUP(G275,'CLZ Pr'!$A$1:$X$100000,12,FALSE)*C275,"")</f>
        <v>136.36000000000001</v>
      </c>
      <c r="N275" s="4">
        <f>IFERROR(VLOOKUP(G275,'CLZ Pr'!$A$1:$X$100000,24,FALSE), "")</f>
        <v>0</v>
      </c>
      <c r="O275">
        <f>IFERROR(VLOOKUP(G275,'CLZ Pr'!$A$1:$X$100000,21,FALSE), "")</f>
        <v>4</v>
      </c>
    </row>
    <row r="276" spans="1:15">
      <c r="A276" t="str">
        <f>T('CLZ TT'!A276)</f>
        <v>M-198012</v>
      </c>
      <c r="B276" s="9" t="str">
        <f>T('CLZ TT'!D276)</f>
        <v>Alex Gorman</v>
      </c>
      <c r="C276" s="10">
        <f>IF(LEN(A276) &gt; 0, 'CLZ TT'!E276, "")</f>
        <v>0.5</v>
      </c>
      <c r="D276" s="7" t="str">
        <f>T('CLZ TT'!F276)</f>
        <v>Hours</v>
      </c>
      <c r="E276" s="7" t="str">
        <f>IFERROR(VLOOKUP('CLZ TT'!A276,'CLZ WI'!$A$1:$E$100000,3,FALSE),"")</f>
        <v>HP Training Large</v>
      </c>
      <c r="F276" t="str">
        <f>IFERROR(VLOOKUP('CLZ TT'!A276,'CLZ WI'!$A$1:$E$100000,4,FALSE),"")</f>
        <v>CS Quick Start</v>
      </c>
      <c r="G276" t="str">
        <f>IFERROR(VLOOKUP('CLZ TT'!A276,'CLZ WI'!$A$1:$K$100000,5,FALSE),"")</f>
        <v>P-156733</v>
      </c>
      <c r="H276" t="str">
        <f>IFERROR(VLOOKUP(G276,'CLZ WI'!$A$1:$K$100000,6,FALSE),"")</f>
        <v>Package Large</v>
      </c>
      <c r="I276" t="str">
        <f>IFERROR(VLOOKUP(G276,'CLZ WI'!$A$1:$K$100000,7,FALSE),"")</f>
        <v>USA</v>
      </c>
      <c r="J276" t="str">
        <f>T('CLZ TT'!I276)</f>
        <v/>
      </c>
      <c r="K276" t="str">
        <f>IF(IFERROR(VLOOKUP('CLZ TT'!A276,'CLZ WI'!$A$1:$L$100000,12,FALSE),"")=TRUE, "Billable", IF(IFERROR(VLOOKUP('CLZ TT'!A276,'CLZ WI'!$A$1:$L$100000,12,FALSE),"")=FALSE, "Non-Billable", ""))</f>
        <v>Billable</v>
      </c>
      <c r="L276" s="19">
        <f>IF('CLZ TT'!G276="","",'CLZ TT'!G276)</f>
        <v>41053</v>
      </c>
      <c r="M276">
        <f>IFERROR(VLOOKUP(G276,'CLZ Pr'!$A$1:$X$100000,12,FALSE)*C276,"")</f>
        <v>72.915000000000006</v>
      </c>
      <c r="N276" s="4">
        <f>IFERROR(VLOOKUP(G276,'CLZ Pr'!$A$1:$X$100000,24,FALSE), "")</f>
        <v>0</v>
      </c>
      <c r="O276">
        <f>IFERROR(VLOOKUP(G276,'CLZ Pr'!$A$1:$X$100000,21,FALSE), "")</f>
        <v>9.08</v>
      </c>
    </row>
    <row r="277" spans="1:15">
      <c r="A277" t="str">
        <f>T('CLZ TT'!A277)</f>
        <v>T-292050</v>
      </c>
      <c r="B277" s="9" t="str">
        <f>T('CLZ TT'!D277)</f>
        <v>Roni Feldsher</v>
      </c>
      <c r="C277" s="10">
        <f>IF(LEN(A277) &gt; 0, 'CLZ TT'!E277, "")</f>
        <v>1</v>
      </c>
      <c r="D277" s="7" t="str">
        <f>T('CLZ TT'!F277)</f>
        <v>Hours</v>
      </c>
      <c r="E277" s="7" t="str">
        <f>IFERROR(VLOOKUP('CLZ TT'!A277,'CLZ WI'!$A$1:$E$100000,3,FALSE),"")</f>
        <v>ELC Online - - 58 h PS</v>
      </c>
      <c r="F277" t="str">
        <f>IFERROR(VLOOKUP('CLZ TT'!A277,'CLZ WI'!$A$1:$E$100000,4,FALSE),"")</f>
        <v>CS Project</v>
      </c>
      <c r="G277" t="str">
        <f>IFERROR(VLOOKUP('CLZ TT'!A277,'CLZ WI'!$A$1:$K$100000,5,FALSE),"")</f>
        <v>P-113869</v>
      </c>
      <c r="H277" t="str">
        <f>IFERROR(VLOOKUP(G277,'CLZ WI'!$A$1:$K$100000,6,FALSE),"")</f>
        <v>Fixed Hours</v>
      </c>
      <c r="I277" t="str">
        <f>IFERROR(VLOOKUP(G277,'CLZ WI'!$A$1:$K$100000,7,FALSE),"")</f>
        <v>USA</v>
      </c>
      <c r="J277" t="str">
        <f>T('CLZ TT'!I277)</f>
        <v/>
      </c>
      <c r="K277" t="str">
        <f>IF(IFERROR(VLOOKUP('CLZ TT'!A277,'CLZ WI'!$A$1:$L$100000,12,FALSE),"")=TRUE, "Billable", IF(IFERROR(VLOOKUP('CLZ TT'!A277,'CLZ WI'!$A$1:$L$100000,12,FALSE),"")=FALSE, "Non-Billable", ""))</f>
        <v>Billable</v>
      </c>
      <c r="L277" s="19">
        <f>IF('CLZ TT'!G277="","",'CLZ TT'!G277)</f>
        <v>41053</v>
      </c>
      <c r="M277" t="str">
        <f>IFERROR(VLOOKUP(G277,'CLZ Pr'!$A$1:$X$100000,12,FALSE)*C277,"")</f>
        <v/>
      </c>
      <c r="N277" s="4" t="str">
        <f>IFERROR(VLOOKUP(G277,'CLZ Pr'!$A$1:$X$100000,24,FALSE), "")</f>
        <v/>
      </c>
      <c r="O277" t="str">
        <f>IFERROR(VLOOKUP(G277,'CLZ Pr'!$A$1:$X$100000,21,FALSE), "")</f>
        <v/>
      </c>
    </row>
    <row r="278" spans="1:15">
      <c r="A278" t="str">
        <f>T('CLZ TT'!A278)</f>
        <v>P-202469</v>
      </c>
      <c r="B278" s="9" t="str">
        <f>T('CLZ TT'!D278)</f>
        <v>Rob Sidhu</v>
      </c>
      <c r="C278" s="10">
        <f>IF(LEN(A278) &gt; 0, 'CLZ TT'!E278, "")</f>
        <v>2</v>
      </c>
      <c r="D278" s="7" t="str">
        <f>T('CLZ TT'!F278)</f>
        <v>Hours</v>
      </c>
      <c r="E278" s="7" t="str">
        <f>IFERROR(VLOOKUP('CLZ TT'!A278,'CLZ WI'!$A$1:$E$100000,3,FALSE),"")</f>
        <v>KL Communications:Small Package</v>
      </c>
      <c r="F278" t="str">
        <f>IFERROR(VLOOKUP('CLZ TT'!A278,'CLZ WI'!$A$1:$E$100000,4,FALSE),"")</f>
        <v>CS Quick Start</v>
      </c>
      <c r="G278" t="str">
        <f>IFERROR(VLOOKUP('CLZ TT'!A278,'CLZ WI'!$A$1:$K$100000,5,FALSE),"")</f>
        <v>P-202469</v>
      </c>
      <c r="H278" t="str">
        <f>IFERROR(VLOOKUP(G278,'CLZ WI'!$A$1:$K$100000,6,FALSE),"")</f>
        <v>Package Small</v>
      </c>
      <c r="I278" t="str">
        <f>IFERROR(VLOOKUP(G278,'CLZ WI'!$A$1:$K$100000,7,FALSE),"")</f>
        <v>USA</v>
      </c>
      <c r="J278" t="str">
        <f>T('CLZ TT'!I278)</f>
        <v/>
      </c>
      <c r="K278" t="str">
        <f>IF(IFERROR(VLOOKUP('CLZ TT'!A278,'CLZ WI'!$A$1:$L$100000,12,FALSE),"")=TRUE, "Billable", IF(IFERROR(VLOOKUP('CLZ TT'!A278,'CLZ WI'!$A$1:$L$100000,12,FALSE),"")=FALSE, "Non-Billable", ""))</f>
        <v>Billable</v>
      </c>
      <c r="L278" s="19">
        <f>IF('CLZ TT'!G278="","",'CLZ TT'!G278)</f>
        <v>41053</v>
      </c>
      <c r="M278">
        <f>IFERROR(VLOOKUP(G278,'CLZ Pr'!$A$1:$X$100000,12,FALSE)*C278,"")</f>
        <v>320</v>
      </c>
      <c r="N278" s="4">
        <f>IFERROR(VLOOKUP(G278,'CLZ Pr'!$A$1:$X$100000,24,FALSE), "")</f>
        <v>0</v>
      </c>
      <c r="O278">
        <f>IFERROR(VLOOKUP(G278,'CLZ Pr'!$A$1:$X$100000,21,FALSE), "")</f>
        <v>3</v>
      </c>
    </row>
    <row r="279" spans="1:15">
      <c r="A279" t="str">
        <f>T('CLZ TT'!A279)</f>
        <v>P-157089</v>
      </c>
      <c r="B279" s="9" t="str">
        <f>T('CLZ TT'!D279)</f>
        <v>Alex Gorman</v>
      </c>
      <c r="C279" s="10">
        <f>IF(LEN(A279) &gt; 0, 'CLZ TT'!E279, "")</f>
        <v>0.5</v>
      </c>
      <c r="D279" s="7" t="str">
        <f>T('CLZ TT'!F279)</f>
        <v>Hours</v>
      </c>
      <c r="E279" s="7" t="str">
        <f>IFERROR(VLOOKUP('CLZ TT'!A279,'CLZ WI'!$A$1:$E$100000,3,FALSE),"")</f>
        <v>Edifice Information Management - 2 Non-Billable Committed Hour</v>
      </c>
      <c r="F279" t="str">
        <f>IFERROR(VLOOKUP('CLZ TT'!A279,'CLZ WI'!$A$1:$E$100000,4,FALSE),"")</f>
        <v>CS Project</v>
      </c>
      <c r="G279" t="str">
        <f>IFERROR(VLOOKUP('CLZ TT'!A279,'CLZ WI'!$A$1:$K$100000,5,FALSE),"")</f>
        <v>P-157089</v>
      </c>
      <c r="H279" t="str">
        <f>IFERROR(VLOOKUP(G279,'CLZ WI'!$A$1:$K$100000,6,FALSE),"")</f>
        <v>Fixed Hours</v>
      </c>
      <c r="I279" t="str">
        <f>IFERROR(VLOOKUP(G279,'CLZ WI'!$A$1:$K$100000,7,FALSE),"")</f>
        <v>USA</v>
      </c>
      <c r="J279" t="str">
        <f>T('CLZ TT'!I279)</f>
        <v/>
      </c>
      <c r="K279" t="str">
        <f>IF(IFERROR(VLOOKUP('CLZ TT'!A279,'CLZ WI'!$A$1:$L$100000,12,FALSE),"")=TRUE, "Billable", IF(IFERROR(VLOOKUP('CLZ TT'!A279,'CLZ WI'!$A$1:$L$100000,12,FALSE),"")=FALSE, "Non-Billable", ""))</f>
        <v>Non-Billable</v>
      </c>
      <c r="L279" s="19">
        <f>IF('CLZ TT'!G279="","",'CLZ TT'!G279)</f>
        <v>41054</v>
      </c>
      <c r="M279">
        <f>IFERROR(VLOOKUP(G279,'CLZ Pr'!$A$1:$X$100000,12,FALSE)*C279,"")</f>
        <v>0</v>
      </c>
      <c r="N279" s="4">
        <f>IFERROR(VLOOKUP(G279,'CLZ Pr'!$A$1:$X$100000,24,FALSE), "")</f>
        <v>0</v>
      </c>
      <c r="O279">
        <f>IFERROR(VLOOKUP(G279,'CLZ Pr'!$A$1:$X$100000,21,FALSE), "")</f>
        <v>0</v>
      </c>
    </row>
    <row r="280" spans="1:15">
      <c r="A280" t="str">
        <f>T('CLZ TT'!A280)</f>
        <v>P-195483</v>
      </c>
      <c r="B280" s="9" t="str">
        <f>T('CLZ TT'!D280)</f>
        <v>Alex Gorman</v>
      </c>
      <c r="C280" s="10">
        <f>IF(LEN(A280) &gt; 0, 'CLZ TT'!E280, "")</f>
        <v>1</v>
      </c>
      <c r="D280" s="7" t="str">
        <f>T('CLZ TT'!F280)</f>
        <v>Hours</v>
      </c>
      <c r="E280" s="7" t="str">
        <f>IFERROR(VLOOKUP('CLZ TT'!A280,'CLZ WI'!$A$1:$E$100000,3,FALSE),"")</f>
        <v>School Improvement Network:Medium Package</v>
      </c>
      <c r="F280" t="str">
        <f>IFERROR(VLOOKUP('CLZ TT'!A280,'CLZ WI'!$A$1:$E$100000,4,FALSE),"")</f>
        <v>CS Quick Start</v>
      </c>
      <c r="G280" t="str">
        <f>IFERROR(VLOOKUP('CLZ TT'!A280,'CLZ WI'!$A$1:$K$100000,5,FALSE),"")</f>
        <v>P-195483</v>
      </c>
      <c r="H280" t="str">
        <f>IFERROR(VLOOKUP(G280,'CLZ WI'!$A$1:$K$100000,6,FALSE),"")</f>
        <v>Package Medium</v>
      </c>
      <c r="I280" t="str">
        <f>IFERROR(VLOOKUP(G280,'CLZ WI'!$A$1:$K$100000,7,FALSE),"")</f>
        <v>USA</v>
      </c>
      <c r="J280" t="str">
        <f>T('CLZ TT'!I280)</f>
        <v/>
      </c>
      <c r="K280" t="str">
        <f>IF(IFERROR(VLOOKUP('CLZ TT'!A280,'CLZ WI'!$A$1:$L$100000,12,FALSE),"")=TRUE, "Billable", IF(IFERROR(VLOOKUP('CLZ TT'!A280,'CLZ WI'!$A$1:$L$100000,12,FALSE),"")=FALSE, "Non-Billable", ""))</f>
        <v>Billable</v>
      </c>
      <c r="L280" s="19">
        <f>IF('CLZ TT'!G280="","",'CLZ TT'!G280)</f>
        <v>41054</v>
      </c>
      <c r="M280">
        <f>IFERROR(VLOOKUP(G280,'CLZ Pr'!$A$1:$X$100000,12,FALSE)*C280,"")</f>
        <v>136.36000000000001</v>
      </c>
      <c r="N280" s="4">
        <f>IFERROR(VLOOKUP(G280,'CLZ Pr'!$A$1:$X$100000,24,FALSE), "")</f>
        <v>0</v>
      </c>
      <c r="O280">
        <f>IFERROR(VLOOKUP(G280,'CLZ Pr'!$A$1:$X$100000,21,FALSE), "")</f>
        <v>6</v>
      </c>
    </row>
    <row r="281" spans="1:15">
      <c r="A281" t="str">
        <f>T('CLZ TT'!A281)</f>
        <v>P-171083</v>
      </c>
      <c r="B281" s="9" t="str">
        <f>T('CLZ TT'!D281)</f>
        <v>G.I.Teh</v>
      </c>
      <c r="C281" s="10">
        <f>IF(LEN(A281) &gt; 0, 'CLZ TT'!E281, "")</f>
        <v>1.5</v>
      </c>
      <c r="D281" s="7" t="str">
        <f>T('CLZ TT'!F281)</f>
        <v>Hours</v>
      </c>
      <c r="E281" s="7" t="str">
        <f>IFERROR(VLOOKUP('CLZ TT'!A281,'CLZ WI'!$A$1:$E$100000,3,FALSE),"")</f>
        <v>Sony PlayStation PDIT:Large Package</v>
      </c>
      <c r="F281" t="str">
        <f>IFERROR(VLOOKUP('CLZ TT'!A281,'CLZ WI'!$A$1:$E$100000,4,FALSE),"")</f>
        <v>CS Quick Start</v>
      </c>
      <c r="G281" t="str">
        <f>IFERROR(VLOOKUP('CLZ TT'!A281,'CLZ WI'!$A$1:$K$100000,5,FALSE),"")</f>
        <v>P-171083</v>
      </c>
      <c r="H281" t="str">
        <f>IFERROR(VLOOKUP(G281,'CLZ WI'!$A$1:$K$100000,6,FALSE),"")</f>
        <v>Package Large</v>
      </c>
      <c r="I281" t="str">
        <f>IFERROR(VLOOKUP(G281,'CLZ WI'!$A$1:$K$100000,7,FALSE),"")</f>
        <v>USA</v>
      </c>
      <c r="J281" t="str">
        <f>T('CLZ TT'!I281)</f>
        <v/>
      </c>
      <c r="K281" t="str">
        <f>IF(IFERROR(VLOOKUP('CLZ TT'!A281,'CLZ WI'!$A$1:$L$100000,12,FALSE),"")=TRUE, "Billable", IF(IFERROR(VLOOKUP('CLZ TT'!A281,'CLZ WI'!$A$1:$L$100000,12,FALSE),"")=FALSE, "Non-Billable", ""))</f>
        <v>Billable</v>
      </c>
      <c r="L281" s="19">
        <f>IF('CLZ TT'!G281="","",'CLZ TT'!G281)</f>
        <v>41054</v>
      </c>
      <c r="M281">
        <f>IFERROR(VLOOKUP(G281,'CLZ Pr'!$A$1:$X$100000,12,FALSE)*C281,"")</f>
        <v>218.745</v>
      </c>
      <c r="N281" s="4">
        <f>IFERROR(VLOOKUP(G281,'CLZ Pr'!$A$1:$X$100000,24,FALSE), "")</f>
        <v>0</v>
      </c>
      <c r="O281">
        <f>IFERROR(VLOOKUP(G281,'CLZ Pr'!$A$1:$X$100000,21,FALSE), "")</f>
        <v>5</v>
      </c>
    </row>
    <row r="282" spans="1:15">
      <c r="A282" t="str">
        <f>T('CLZ TT'!A282)</f>
        <v>T-292050</v>
      </c>
      <c r="B282" s="9" t="str">
        <f>T('CLZ TT'!D282)</f>
        <v>G.I.Teh</v>
      </c>
      <c r="C282" s="10">
        <f>IF(LEN(A282) &gt; 0, 'CLZ TT'!E282, "")</f>
        <v>0.5</v>
      </c>
      <c r="D282" s="7" t="str">
        <f>T('CLZ TT'!F282)</f>
        <v>Hours</v>
      </c>
      <c r="E282" s="7" t="str">
        <f>IFERROR(VLOOKUP('CLZ TT'!A282,'CLZ WI'!$A$1:$E$100000,3,FALSE),"")</f>
        <v>ELC Online - - 58 h PS</v>
      </c>
      <c r="F282" t="str">
        <f>IFERROR(VLOOKUP('CLZ TT'!A282,'CLZ WI'!$A$1:$E$100000,4,FALSE),"")</f>
        <v>CS Project</v>
      </c>
      <c r="G282" t="str">
        <f>IFERROR(VLOOKUP('CLZ TT'!A282,'CLZ WI'!$A$1:$K$100000,5,FALSE),"")</f>
        <v>P-113869</v>
      </c>
      <c r="H282" t="str">
        <f>IFERROR(VLOOKUP(G282,'CLZ WI'!$A$1:$K$100000,6,FALSE),"")</f>
        <v>Fixed Hours</v>
      </c>
      <c r="I282" t="str">
        <f>IFERROR(VLOOKUP(G282,'CLZ WI'!$A$1:$K$100000,7,FALSE),"")</f>
        <v>USA</v>
      </c>
      <c r="J282" t="str">
        <f>T('CLZ TT'!I282)</f>
        <v/>
      </c>
      <c r="K282" t="str">
        <f>IF(IFERROR(VLOOKUP('CLZ TT'!A282,'CLZ WI'!$A$1:$L$100000,12,FALSE),"")=TRUE, "Billable", IF(IFERROR(VLOOKUP('CLZ TT'!A282,'CLZ WI'!$A$1:$L$100000,12,FALSE),"")=FALSE, "Non-Billable", ""))</f>
        <v>Billable</v>
      </c>
      <c r="L282" s="19">
        <f>IF('CLZ TT'!G282="","",'CLZ TT'!G282)</f>
        <v>41054</v>
      </c>
      <c r="M282" t="str">
        <f>IFERROR(VLOOKUP(G282,'CLZ Pr'!$A$1:$X$100000,12,FALSE)*C282,"")</f>
        <v/>
      </c>
      <c r="N282" s="4" t="str">
        <f>IFERROR(VLOOKUP(G282,'CLZ Pr'!$A$1:$X$100000,24,FALSE), "")</f>
        <v/>
      </c>
      <c r="O282" t="str">
        <f>IFERROR(VLOOKUP(G282,'CLZ Pr'!$A$1:$X$100000,21,FALSE), "")</f>
        <v/>
      </c>
    </row>
    <row r="283" spans="1:15">
      <c r="A283" t="str">
        <f>T('CLZ TT'!A283)</f>
        <v>P-193598</v>
      </c>
      <c r="B283" s="9" t="str">
        <f>T('CLZ TT'!D283)</f>
        <v>Alex Gorman</v>
      </c>
      <c r="C283" s="10">
        <f>IF(LEN(A283) &gt; 0, 'CLZ TT'!E283, "")</f>
        <v>1</v>
      </c>
      <c r="D283" s="7" t="str">
        <f>T('CLZ TT'!F283)</f>
        <v>Hours</v>
      </c>
      <c r="E283" s="7" t="str">
        <f>IFERROR(VLOOKUP('CLZ TT'!A283,'CLZ WI'!$A$1:$E$100000,3,FALSE),"")</f>
        <v>Brainshark:Small Package</v>
      </c>
      <c r="F283" t="str">
        <f>IFERROR(VLOOKUP('CLZ TT'!A283,'CLZ WI'!$A$1:$E$100000,4,FALSE),"")</f>
        <v>CS Quick Start</v>
      </c>
      <c r="G283" t="str">
        <f>IFERROR(VLOOKUP('CLZ TT'!A283,'CLZ WI'!$A$1:$K$100000,5,FALSE),"")</f>
        <v>P-193598</v>
      </c>
      <c r="H283" t="str">
        <f>IFERROR(VLOOKUP(G283,'CLZ WI'!$A$1:$K$100000,6,FALSE),"")</f>
        <v>Package Small</v>
      </c>
      <c r="I283" t="str">
        <f>IFERROR(VLOOKUP(G283,'CLZ WI'!$A$1:$K$100000,7,FALSE),"")</f>
        <v>USA</v>
      </c>
      <c r="J283" t="str">
        <f>T('CLZ TT'!I283)</f>
        <v/>
      </c>
      <c r="K283" t="str">
        <f>IF(IFERROR(VLOOKUP('CLZ TT'!A283,'CLZ WI'!$A$1:$L$100000,12,FALSE),"")=TRUE, "Billable", IF(IFERROR(VLOOKUP('CLZ TT'!A283,'CLZ WI'!$A$1:$L$100000,12,FALSE),"")=FALSE, "Non-Billable", ""))</f>
        <v>Billable</v>
      </c>
      <c r="L283" s="19">
        <f>IF('CLZ TT'!G283="","",'CLZ TT'!G283)</f>
        <v>41054</v>
      </c>
      <c r="M283">
        <f>IFERROR(VLOOKUP(G283,'CLZ Pr'!$A$1:$X$100000,12,FALSE)*C283,"")</f>
        <v>133.33000000000001</v>
      </c>
      <c r="N283" s="4">
        <f>IFERROR(VLOOKUP(G283,'CLZ Pr'!$A$1:$X$100000,24,FALSE), "")</f>
        <v>0</v>
      </c>
      <c r="O283">
        <f>IFERROR(VLOOKUP(G283,'CLZ Pr'!$A$1:$X$100000,21,FALSE), "")</f>
        <v>2.4</v>
      </c>
    </row>
    <row r="284" spans="1:15">
      <c r="A284" t="str">
        <f>T('CLZ TT'!A284)</f>
        <v>T-406014</v>
      </c>
      <c r="B284" s="9" t="str">
        <f>T('CLZ TT'!D284)</f>
        <v>Tal Noga</v>
      </c>
      <c r="C284" s="10">
        <f>IF(LEN(A284) &gt; 0, 'CLZ TT'!E284, "")</f>
        <v>1.78</v>
      </c>
      <c r="D284" s="7" t="str">
        <f>T('CLZ TT'!F284)</f>
        <v>Hours</v>
      </c>
      <c r="E284" s="7" t="str">
        <f>IFERROR(VLOOKUP('CLZ TT'!A284,'CLZ WI'!$A$1:$E$100000,3,FALSE),"")</f>
        <v>Net Translators Implementation Program</v>
      </c>
      <c r="F284" t="str">
        <f>IFERROR(VLOOKUP('CLZ TT'!A284,'CLZ WI'!$A$1:$E$100000,4,FALSE),"")</f>
        <v>CS Project</v>
      </c>
      <c r="G284" t="str">
        <f>IFERROR(VLOOKUP('CLZ TT'!A284,'CLZ WI'!$A$1:$K$100000,5,FALSE),"")</f>
        <v>P-168678</v>
      </c>
      <c r="H284" t="str">
        <f>IFERROR(VLOOKUP(G284,'CLZ WI'!$A$1:$K$100000,6,FALSE),"")</f>
        <v>Fixed Hours</v>
      </c>
      <c r="I284" t="str">
        <f>IFERROR(VLOOKUP(G284,'CLZ WI'!$A$1:$K$100000,7,FALSE),"")</f>
        <v>EMEA</v>
      </c>
      <c r="J284" t="str">
        <f>T('CLZ TT'!I284)</f>
        <v>Customization</v>
      </c>
      <c r="K284" t="str">
        <f>IF(IFERROR(VLOOKUP('CLZ TT'!A284,'CLZ WI'!$A$1:$L$100000,12,FALSE),"")=TRUE, "Billable", IF(IFERROR(VLOOKUP('CLZ TT'!A284,'CLZ WI'!$A$1:$L$100000,12,FALSE),"")=FALSE, "Non-Billable", ""))</f>
        <v>Billable</v>
      </c>
      <c r="L284" s="19">
        <f>IF('CLZ TT'!G284="","",'CLZ TT'!G284)</f>
        <v>41057</v>
      </c>
      <c r="M284">
        <f>IFERROR(VLOOKUP(G284,'CLZ Pr'!$A$1:$X$100000,12,FALSE)*C284,"")</f>
        <v>126.0774</v>
      </c>
      <c r="N284" s="4">
        <f>IFERROR(VLOOKUP(G284,'CLZ Pr'!$A$1:$X$100000,24,FALSE), "")</f>
        <v>0</v>
      </c>
      <c r="O284">
        <f>IFERROR(VLOOKUP(G284,'CLZ Pr'!$A$1:$X$100000,21,FALSE), "")</f>
        <v>59.58</v>
      </c>
    </row>
    <row r="285" spans="1:15">
      <c r="A285" t="str">
        <f>T('CLZ TT'!A285)</f>
        <v>M-199879</v>
      </c>
      <c r="B285" s="9" t="str">
        <f>T('CLZ TT'!D285)</f>
        <v>David Goulden</v>
      </c>
      <c r="C285" s="10">
        <f>IF(LEN(A285) &gt; 0, 'CLZ TT'!E285, "")</f>
        <v>1</v>
      </c>
      <c r="D285" s="7" t="str">
        <f>T('CLZ TT'!F285)</f>
        <v>Hours</v>
      </c>
      <c r="E285" s="7" t="str">
        <f>IFERROR(VLOOKUP('CLZ TT'!A285,'CLZ WI'!$A$1:$E$100000,3,FALSE),"")</f>
        <v>Block Solutions Tier2</v>
      </c>
      <c r="F285" t="str">
        <f>IFERROR(VLOOKUP('CLZ TT'!A285,'CLZ WI'!$A$1:$E$100000,4,FALSE),"")</f>
        <v>CS Quick Start</v>
      </c>
      <c r="G285" t="str">
        <f>IFERROR(VLOOKUP('CLZ TT'!A285,'CLZ WI'!$A$1:$K$100000,5,FALSE),"")</f>
        <v>P-158383</v>
      </c>
      <c r="H285" t="str">
        <f>IFERROR(VLOOKUP(G285,'CLZ WI'!$A$1:$K$100000,6,FALSE),"")</f>
        <v>Package Medium</v>
      </c>
      <c r="I285" t="str">
        <f>IFERROR(VLOOKUP(G285,'CLZ WI'!$A$1:$K$100000,7,FALSE),"")</f>
        <v>EMEA</v>
      </c>
      <c r="J285" t="str">
        <f>T('CLZ TT'!I285)</f>
        <v/>
      </c>
      <c r="K285" t="str">
        <f>IF(IFERROR(VLOOKUP('CLZ TT'!A285,'CLZ WI'!$A$1:$L$100000,12,FALSE),"")=TRUE, "Billable", IF(IFERROR(VLOOKUP('CLZ TT'!A285,'CLZ WI'!$A$1:$L$100000,12,FALSE),"")=FALSE, "Non-Billable", ""))</f>
        <v>Billable</v>
      </c>
      <c r="L285" s="19">
        <f>IF('CLZ TT'!G285="","",'CLZ TT'!G285)</f>
        <v>41057</v>
      </c>
      <c r="M285">
        <f>IFERROR(VLOOKUP(G285,'CLZ Pr'!$A$1:$X$100000,12,FALSE)*C285,"")</f>
        <v>150</v>
      </c>
      <c r="N285" s="4" t="str">
        <f>IFERROR(VLOOKUP(G285,'CLZ Pr'!$A$1:$X$100000,24,FALSE), "")</f>
        <v>N-X-45021</v>
      </c>
      <c r="O285">
        <f>IFERROR(VLOOKUP(G285,'CLZ Pr'!$A$1:$X$100000,21,FALSE), "")</f>
        <v>0</v>
      </c>
    </row>
    <row r="286" spans="1:15">
      <c r="A286" t="str">
        <f>T('CLZ TT'!A286)</f>
        <v>M-242512</v>
      </c>
      <c r="B286" s="9" t="str">
        <f>T('CLZ TT'!D286)</f>
        <v>David Goulden</v>
      </c>
      <c r="C286" s="10">
        <f>IF(LEN(A286) &gt; 0, 'CLZ TT'!E286, "")</f>
        <v>1</v>
      </c>
      <c r="D286" s="7" t="str">
        <f>T('CLZ TT'!F286)</f>
        <v>Hours</v>
      </c>
      <c r="E286" s="7" t="str">
        <f>IFERROR(VLOOKUP('CLZ TT'!A286,'CLZ WI'!$A$1:$E$100000,3,FALSE),"")</f>
        <v>ADVA Optical Networking:Large Package</v>
      </c>
      <c r="F286" t="str">
        <f>IFERROR(VLOOKUP('CLZ TT'!A286,'CLZ WI'!$A$1:$E$100000,4,FALSE),"")</f>
        <v>CS Quick Start</v>
      </c>
      <c r="G286" t="str">
        <f>IFERROR(VLOOKUP('CLZ TT'!A286,'CLZ WI'!$A$1:$K$100000,5,FALSE),"")</f>
        <v>P-194329</v>
      </c>
      <c r="H286" t="str">
        <f>IFERROR(VLOOKUP(G286,'CLZ WI'!$A$1:$K$100000,6,FALSE),"")</f>
        <v>Package Large</v>
      </c>
      <c r="I286" t="str">
        <f>IFERROR(VLOOKUP(G286,'CLZ WI'!$A$1:$K$100000,7,FALSE),"")</f>
        <v>EMEA</v>
      </c>
      <c r="J286" t="str">
        <f>T('CLZ TT'!I286)</f>
        <v/>
      </c>
      <c r="K286" t="str">
        <f>IF(IFERROR(VLOOKUP('CLZ TT'!A286,'CLZ WI'!$A$1:$L$100000,12,FALSE),"")=TRUE, "Billable", IF(IFERROR(VLOOKUP('CLZ TT'!A286,'CLZ WI'!$A$1:$L$100000,12,FALSE),"")=FALSE, "Non-Billable", ""))</f>
        <v>Billable</v>
      </c>
      <c r="L286" s="19">
        <f>IF('CLZ TT'!G286="","",'CLZ TT'!G286)</f>
        <v>41058</v>
      </c>
      <c r="M286">
        <f>IFERROR(VLOOKUP(G286,'CLZ Pr'!$A$1:$X$100000,12,FALSE)*C286,"")</f>
        <v>145.83000000000001</v>
      </c>
      <c r="N286" s="4">
        <f>IFERROR(VLOOKUP(G286,'CLZ Pr'!$A$1:$X$100000,24,FALSE), "")</f>
        <v>0</v>
      </c>
      <c r="O286">
        <f>IFERROR(VLOOKUP(G286,'CLZ Pr'!$A$1:$X$100000,21,FALSE), "")</f>
        <v>4</v>
      </c>
    </row>
    <row r="287" spans="1:15">
      <c r="A287" t="str">
        <f>T('CLZ TT'!A287)</f>
        <v>M-199879</v>
      </c>
      <c r="B287" s="9" t="str">
        <f>T('CLZ TT'!D287)</f>
        <v>David Goulden</v>
      </c>
      <c r="C287" s="10">
        <f>IF(LEN(A287) &gt; 0, 'CLZ TT'!E287, "")</f>
        <v>1</v>
      </c>
      <c r="D287" s="7" t="str">
        <f>T('CLZ TT'!F287)</f>
        <v>Hours</v>
      </c>
      <c r="E287" s="7" t="str">
        <f>IFERROR(VLOOKUP('CLZ TT'!A287,'CLZ WI'!$A$1:$E$100000,3,FALSE),"")</f>
        <v>Block Solutions Tier2</v>
      </c>
      <c r="F287" t="str">
        <f>IFERROR(VLOOKUP('CLZ TT'!A287,'CLZ WI'!$A$1:$E$100000,4,FALSE),"")</f>
        <v>CS Quick Start</v>
      </c>
      <c r="G287" t="str">
        <f>IFERROR(VLOOKUP('CLZ TT'!A287,'CLZ WI'!$A$1:$K$100000,5,FALSE),"")</f>
        <v>P-158383</v>
      </c>
      <c r="H287" t="str">
        <f>IFERROR(VLOOKUP(G287,'CLZ WI'!$A$1:$K$100000,6,FALSE),"")</f>
        <v>Package Medium</v>
      </c>
      <c r="I287" t="str">
        <f>IFERROR(VLOOKUP(G287,'CLZ WI'!$A$1:$K$100000,7,FALSE),"")</f>
        <v>EMEA</v>
      </c>
      <c r="J287" t="str">
        <f>T('CLZ TT'!I287)</f>
        <v/>
      </c>
      <c r="K287" t="str">
        <f>IF(IFERROR(VLOOKUP('CLZ TT'!A287,'CLZ WI'!$A$1:$L$100000,12,FALSE),"")=TRUE, "Billable", IF(IFERROR(VLOOKUP('CLZ TT'!A287,'CLZ WI'!$A$1:$L$100000,12,FALSE),"")=FALSE, "Non-Billable", ""))</f>
        <v>Billable</v>
      </c>
      <c r="L287" s="19">
        <f>IF('CLZ TT'!G287="","",'CLZ TT'!G287)</f>
        <v>41058</v>
      </c>
      <c r="M287">
        <f>IFERROR(VLOOKUP(G287,'CLZ Pr'!$A$1:$X$100000,12,FALSE)*C287,"")</f>
        <v>150</v>
      </c>
      <c r="N287" s="4" t="str">
        <f>IFERROR(VLOOKUP(G287,'CLZ Pr'!$A$1:$X$100000,24,FALSE), "")</f>
        <v>N-X-45021</v>
      </c>
      <c r="O287">
        <f>IFERROR(VLOOKUP(G287,'CLZ Pr'!$A$1:$X$100000,21,FALSE), "")</f>
        <v>0</v>
      </c>
    </row>
    <row r="288" spans="1:15">
      <c r="A288" t="str">
        <f>T('CLZ TT'!A288)</f>
        <v>P-207898</v>
      </c>
      <c r="B288" s="9" t="str">
        <f>T('CLZ TT'!D288)</f>
        <v>Roni Feldsher</v>
      </c>
      <c r="C288" s="10">
        <f>IF(LEN(A288) &gt; 0, 'CLZ TT'!E288, "")</f>
        <v>0.5</v>
      </c>
      <c r="D288" s="7" t="str">
        <f>T('CLZ TT'!F288)</f>
        <v>Hours</v>
      </c>
      <c r="E288" s="7" t="str">
        <f>IFERROR(VLOOKUP('CLZ TT'!A288,'CLZ WI'!$A$1:$E$100000,3,FALSE),"")</f>
        <v>TechProse 10 h PS</v>
      </c>
      <c r="F288" t="str">
        <f>IFERROR(VLOOKUP('CLZ TT'!A288,'CLZ WI'!$A$1:$E$100000,4,FALSE),"")</f>
        <v>CS Project</v>
      </c>
      <c r="G288" t="str">
        <f>IFERROR(VLOOKUP('CLZ TT'!A288,'CLZ WI'!$A$1:$K$100000,5,FALSE),"")</f>
        <v>P-207898</v>
      </c>
      <c r="H288" t="str">
        <f>IFERROR(VLOOKUP(G288,'CLZ WI'!$A$1:$K$100000,6,FALSE),"")</f>
        <v>Fixed Hours</v>
      </c>
      <c r="I288" t="str">
        <f>IFERROR(VLOOKUP(G288,'CLZ WI'!$A$1:$K$100000,7,FALSE),"")</f>
        <v>USA</v>
      </c>
      <c r="J288" t="str">
        <f>T('CLZ TT'!I288)</f>
        <v/>
      </c>
      <c r="K288" t="str">
        <f>IF(IFERROR(VLOOKUP('CLZ TT'!A288,'CLZ WI'!$A$1:$L$100000,12,FALSE),"")=TRUE, "Billable", IF(IFERROR(VLOOKUP('CLZ TT'!A288,'CLZ WI'!$A$1:$L$100000,12,FALSE),"")=FALSE, "Non-Billable", ""))</f>
        <v>Billable</v>
      </c>
      <c r="L288" s="19">
        <f>IF('CLZ TT'!G288="","",'CLZ TT'!G288)</f>
        <v>41058</v>
      </c>
      <c r="M288">
        <f>IFERROR(VLOOKUP(G288,'CLZ Pr'!$A$1:$X$100000,12,FALSE)*C288,"")</f>
        <v>75</v>
      </c>
      <c r="N288" s="4">
        <f>IFERROR(VLOOKUP(G288,'CLZ Pr'!$A$1:$X$100000,24,FALSE), "")</f>
        <v>0</v>
      </c>
      <c r="O288">
        <f>IFERROR(VLOOKUP(G288,'CLZ Pr'!$A$1:$X$100000,21,FALSE), "")</f>
        <v>3.2</v>
      </c>
    </row>
    <row r="289" spans="1:15">
      <c r="A289" t="str">
        <f>T('CLZ TT'!A289)</f>
        <v>T-479975</v>
      </c>
      <c r="B289" s="9" t="str">
        <f>T('CLZ TT'!D289)</f>
        <v>Tal Noga</v>
      </c>
      <c r="C289" s="10">
        <f>IF(LEN(A289) &gt; 0, 'CLZ TT'!E289, "")</f>
        <v>1</v>
      </c>
      <c r="D289" s="7" t="str">
        <f>T('CLZ TT'!F289)</f>
        <v>Hours</v>
      </c>
      <c r="E289" s="7" t="str">
        <f>IFERROR(VLOOKUP('CLZ TT'!A289,'CLZ WI'!$A$1:$E$100000,3,FALSE),"")</f>
        <v>MyThings</v>
      </c>
      <c r="F289" t="str">
        <f>IFERROR(VLOOKUP('CLZ TT'!A289,'CLZ WI'!$A$1:$E$100000,4,FALSE),"")</f>
        <v>CS Quick Start</v>
      </c>
      <c r="G289" t="str">
        <f>IFERROR(VLOOKUP('CLZ TT'!A289,'CLZ WI'!$A$1:$K$100000,5,FALSE),"")</f>
        <v>P-203296</v>
      </c>
      <c r="H289" t="str">
        <f>IFERROR(VLOOKUP(G289,'CLZ WI'!$A$1:$K$100000,6,FALSE),"")</f>
        <v>Package Small</v>
      </c>
      <c r="I289" t="str">
        <f>IFERROR(VLOOKUP(G289,'CLZ WI'!$A$1:$K$100000,7,FALSE),"")</f>
        <v>EMEA</v>
      </c>
      <c r="J289" t="str">
        <f>T('CLZ TT'!I289)</f>
        <v>Training</v>
      </c>
      <c r="K289" t="str">
        <f>IF(IFERROR(VLOOKUP('CLZ TT'!A289,'CLZ WI'!$A$1:$L$100000,12,FALSE),"")=TRUE, "Billable", IF(IFERROR(VLOOKUP('CLZ TT'!A289,'CLZ WI'!$A$1:$L$100000,12,FALSE),"")=FALSE, "Non-Billable", ""))</f>
        <v>Billable</v>
      </c>
      <c r="L289" s="19">
        <f>IF('CLZ TT'!G289="","",'CLZ TT'!G289)</f>
        <v>41058</v>
      </c>
      <c r="M289">
        <f>IFERROR(VLOOKUP(G289,'CLZ Pr'!$A$1:$X$100000,12,FALSE)*C289,"")</f>
        <v>83.33</v>
      </c>
      <c r="N289" s="4">
        <f>IFERROR(VLOOKUP(G289,'CLZ Pr'!$A$1:$X$100000,24,FALSE), "")</f>
        <v>0</v>
      </c>
      <c r="O289">
        <f>IFERROR(VLOOKUP(G289,'CLZ Pr'!$A$1:$X$100000,21,FALSE), "")</f>
        <v>0</v>
      </c>
    </row>
    <row r="290" spans="1:15">
      <c r="A290" t="str">
        <f>T('CLZ TT'!A290)</f>
        <v>M-224428</v>
      </c>
      <c r="B290" s="9" t="str">
        <f>T('CLZ TT'!D290)</f>
        <v>Alex Gorman</v>
      </c>
      <c r="C290" s="10">
        <f>IF(LEN(A290) &gt; 0, 'CLZ TT'!E290, "")</f>
        <v>1</v>
      </c>
      <c r="D290" s="7" t="str">
        <f>T('CLZ TT'!F290)</f>
        <v>Hours</v>
      </c>
      <c r="E290" s="7" t="str">
        <f>IFERROR(VLOOKUP('CLZ TT'!A290,'CLZ WI'!$A$1:$E$100000,3,FALSE),"")</f>
        <v>511IT-Tactical:Small Package</v>
      </c>
      <c r="F290" t="str">
        <f>IFERROR(VLOOKUP('CLZ TT'!A290,'CLZ WI'!$A$1:$E$100000,4,FALSE),"")</f>
        <v>CS Quick Start</v>
      </c>
      <c r="G290" t="str">
        <f>IFERROR(VLOOKUP('CLZ TT'!A290,'CLZ WI'!$A$1:$K$100000,5,FALSE),"")</f>
        <v>P-179143</v>
      </c>
      <c r="H290" t="str">
        <f>IFERROR(VLOOKUP(G290,'CLZ WI'!$A$1:$K$100000,6,FALSE),"")</f>
        <v>Package Small</v>
      </c>
      <c r="I290" t="str">
        <f>IFERROR(VLOOKUP(G290,'CLZ WI'!$A$1:$K$100000,7,FALSE),"")</f>
        <v>USA</v>
      </c>
      <c r="J290" t="str">
        <f>T('CLZ TT'!I290)</f>
        <v/>
      </c>
      <c r="K290" t="str">
        <f>IF(IFERROR(VLOOKUP('CLZ TT'!A290,'CLZ WI'!$A$1:$L$100000,12,FALSE),"")=TRUE, "Billable", IF(IFERROR(VLOOKUP('CLZ TT'!A290,'CLZ WI'!$A$1:$L$100000,12,FALSE),"")=FALSE, "Non-Billable", ""))</f>
        <v>Billable</v>
      </c>
      <c r="L290" s="19">
        <f>IF('CLZ TT'!G290="","",'CLZ TT'!G290)</f>
        <v>41058</v>
      </c>
      <c r="M290">
        <f>IFERROR(VLOOKUP(G290,'CLZ Pr'!$A$1:$X$100000,12,FALSE)*C290,"")</f>
        <v>160</v>
      </c>
      <c r="N290" s="4">
        <f>IFERROR(VLOOKUP(G290,'CLZ Pr'!$A$1:$X$100000,24,FALSE), "")</f>
        <v>0</v>
      </c>
      <c r="O290">
        <f>IFERROR(VLOOKUP(G290,'CLZ Pr'!$A$1:$X$100000,21,FALSE), "")</f>
        <v>1</v>
      </c>
    </row>
    <row r="291" spans="1:15">
      <c r="A291" t="str">
        <f>T('CLZ TT'!A291)</f>
        <v>P-207898</v>
      </c>
      <c r="B291" s="9" t="str">
        <f>T('CLZ TT'!D291)</f>
        <v>Roni Feldsher</v>
      </c>
      <c r="C291" s="10">
        <f>IF(LEN(A291) &gt; 0, 'CLZ TT'!E291, "")</f>
        <v>1.3</v>
      </c>
      <c r="D291" s="7" t="str">
        <f>T('CLZ TT'!F291)</f>
        <v>Hours</v>
      </c>
      <c r="E291" s="7" t="str">
        <f>IFERROR(VLOOKUP('CLZ TT'!A291,'CLZ WI'!$A$1:$E$100000,3,FALSE),"")</f>
        <v>TechProse 10 h PS</v>
      </c>
      <c r="F291" t="str">
        <f>IFERROR(VLOOKUP('CLZ TT'!A291,'CLZ WI'!$A$1:$E$100000,4,FALSE),"")</f>
        <v>CS Project</v>
      </c>
      <c r="G291" t="str">
        <f>IFERROR(VLOOKUP('CLZ TT'!A291,'CLZ WI'!$A$1:$K$100000,5,FALSE),"")</f>
        <v>P-207898</v>
      </c>
      <c r="H291" t="str">
        <f>IFERROR(VLOOKUP(G291,'CLZ WI'!$A$1:$K$100000,6,FALSE),"")</f>
        <v>Fixed Hours</v>
      </c>
      <c r="I291" t="str">
        <f>IFERROR(VLOOKUP(G291,'CLZ WI'!$A$1:$K$100000,7,FALSE),"")</f>
        <v>USA</v>
      </c>
      <c r="J291" t="str">
        <f>T('CLZ TT'!I291)</f>
        <v/>
      </c>
      <c r="K291" t="str">
        <f>IF(IFERROR(VLOOKUP('CLZ TT'!A291,'CLZ WI'!$A$1:$L$100000,12,FALSE),"")=TRUE, "Billable", IF(IFERROR(VLOOKUP('CLZ TT'!A291,'CLZ WI'!$A$1:$L$100000,12,FALSE),"")=FALSE, "Non-Billable", ""))</f>
        <v>Billable</v>
      </c>
      <c r="L291" s="19">
        <f>IF('CLZ TT'!G291="","",'CLZ TT'!G291)</f>
        <v>41059</v>
      </c>
      <c r="M291">
        <f>IFERROR(VLOOKUP(G291,'CLZ Pr'!$A$1:$X$100000,12,FALSE)*C291,"")</f>
        <v>195</v>
      </c>
      <c r="N291" s="4">
        <f>IFERROR(VLOOKUP(G291,'CLZ Pr'!$A$1:$X$100000,24,FALSE), "")</f>
        <v>0</v>
      </c>
      <c r="O291">
        <f>IFERROR(VLOOKUP(G291,'CLZ Pr'!$A$1:$X$100000,21,FALSE), "")</f>
        <v>3.2</v>
      </c>
    </row>
    <row r="292" spans="1:15">
      <c r="A292" t="str">
        <f>T('CLZ TT'!A292)</f>
        <v>P-211468</v>
      </c>
      <c r="B292" s="9" t="str">
        <f>T('CLZ TT'!D292)</f>
        <v>Alex Gorman</v>
      </c>
      <c r="C292" s="10">
        <f>IF(LEN(A292) &gt; 0, 'CLZ TT'!E292, "")</f>
        <v>0.75</v>
      </c>
      <c r="D292" s="7" t="str">
        <f>T('CLZ TT'!F292)</f>
        <v>Hours</v>
      </c>
      <c r="E292" s="7" t="str">
        <f>IFERROR(VLOOKUP('CLZ TT'!A292,'CLZ WI'!$A$1:$E$100000,3,FALSE),"")</f>
        <v>Leadership S&amp;D Q&amp;A .75h</v>
      </c>
      <c r="F292" t="str">
        <f>IFERROR(VLOOKUP('CLZ TT'!A292,'CLZ WI'!$A$1:$E$100000,4,FALSE),"")</f>
        <v>CS Project</v>
      </c>
      <c r="G292" t="str">
        <f>IFERROR(VLOOKUP('CLZ TT'!A292,'CLZ WI'!$A$1:$K$100000,5,FALSE),"")</f>
        <v>P-211468</v>
      </c>
      <c r="H292" t="str">
        <f>IFERROR(VLOOKUP(G292,'CLZ WI'!$A$1:$K$100000,6,FALSE),"")</f>
        <v>Fixed Hours</v>
      </c>
      <c r="I292" t="str">
        <f>IFERROR(VLOOKUP(G292,'CLZ WI'!$A$1:$K$100000,7,FALSE),"")</f>
        <v>USA</v>
      </c>
      <c r="J292" t="str">
        <f>T('CLZ TT'!I292)</f>
        <v/>
      </c>
      <c r="K292" t="str">
        <f>IF(IFERROR(VLOOKUP('CLZ TT'!A292,'CLZ WI'!$A$1:$L$100000,12,FALSE),"")=TRUE, "Billable", IF(IFERROR(VLOOKUP('CLZ TT'!A292,'CLZ WI'!$A$1:$L$100000,12,FALSE),"")=FALSE, "Non-Billable", ""))</f>
        <v>Non-Billable</v>
      </c>
      <c r="L292" s="19">
        <f>IF('CLZ TT'!G292="","",'CLZ TT'!G292)</f>
        <v>41060</v>
      </c>
      <c r="M292">
        <f>IFERROR(VLOOKUP(G292,'CLZ Pr'!$A$1:$X$100000,12,FALSE)*C292,"")</f>
        <v>0</v>
      </c>
      <c r="N292" s="4">
        <f>IFERROR(VLOOKUP(G292,'CLZ Pr'!$A$1:$X$100000,24,FALSE), "")</f>
        <v>0</v>
      </c>
      <c r="O292">
        <f>IFERROR(VLOOKUP(G292,'CLZ Pr'!$A$1:$X$100000,21,FALSE), "")</f>
        <v>0</v>
      </c>
    </row>
    <row r="293" spans="1:15">
      <c r="A293" t="str">
        <f>T('CLZ TT'!A293)</f>
        <v>P-198056</v>
      </c>
      <c r="B293" s="9" t="str">
        <f>T('CLZ TT'!D293)</f>
        <v>Roni Feldsher</v>
      </c>
      <c r="C293" s="10">
        <f>IF(LEN(A293) &gt; 0, 'CLZ TT'!E293, "")</f>
        <v>1</v>
      </c>
      <c r="D293" s="7" t="str">
        <f>T('CLZ TT'!F293)</f>
        <v>Hours</v>
      </c>
      <c r="E293" s="7" t="str">
        <f>IFERROR(VLOOKUP('CLZ TT'!A293,'CLZ WI'!$A$1:$E$100000,3,FALSE),"")</f>
        <v>VCE LLC 3 h PS</v>
      </c>
      <c r="F293" t="str">
        <f>IFERROR(VLOOKUP('CLZ TT'!A293,'CLZ WI'!$A$1:$E$100000,4,FALSE),"")</f>
        <v>CS Project</v>
      </c>
      <c r="G293" t="str">
        <f>IFERROR(VLOOKUP('CLZ TT'!A293,'CLZ WI'!$A$1:$K$100000,5,FALSE),"")</f>
        <v>P-198056</v>
      </c>
      <c r="H293" t="str">
        <f>IFERROR(VLOOKUP(G293,'CLZ WI'!$A$1:$K$100000,6,FALSE),"")</f>
        <v>Fixed Hours</v>
      </c>
      <c r="I293" t="str">
        <f>IFERROR(VLOOKUP(G293,'CLZ WI'!$A$1:$K$100000,7,FALSE),"")</f>
        <v>USA</v>
      </c>
      <c r="J293" t="str">
        <f>T('CLZ TT'!I293)</f>
        <v/>
      </c>
      <c r="K293" t="str">
        <f>IF(IFERROR(VLOOKUP('CLZ TT'!A293,'CLZ WI'!$A$1:$L$100000,12,FALSE),"")=TRUE, "Billable", IF(IFERROR(VLOOKUP('CLZ TT'!A293,'CLZ WI'!$A$1:$L$100000,12,FALSE),"")=FALSE, "Non-Billable", ""))</f>
        <v>Non-Billable</v>
      </c>
      <c r="L293" s="19">
        <f>IF('CLZ TT'!G293="","",'CLZ TT'!G293)</f>
        <v>41060</v>
      </c>
      <c r="M293">
        <f>IFERROR(VLOOKUP(G293,'CLZ Pr'!$A$1:$X$100000,12,FALSE)*C293,"")</f>
        <v>0</v>
      </c>
      <c r="N293" s="4">
        <f>IFERROR(VLOOKUP(G293,'CLZ Pr'!$A$1:$X$100000,24,FALSE), "")</f>
        <v>0</v>
      </c>
      <c r="O293">
        <f>IFERROR(VLOOKUP(G293,'CLZ Pr'!$A$1:$X$100000,21,FALSE), "")</f>
        <v>0</v>
      </c>
    </row>
    <row r="294" spans="1:15">
      <c r="A294" t="str">
        <f>T('CLZ TT'!A294)</f>
        <v>P-216085</v>
      </c>
      <c r="B294" s="9" t="str">
        <f>T('CLZ TT'!D294)</f>
        <v>Patrick Smith</v>
      </c>
      <c r="C294" s="10">
        <f>IF(LEN(A294) &gt; 0, 'CLZ TT'!E294, "")</f>
        <v>1</v>
      </c>
      <c r="D294" s="7" t="str">
        <f>T('CLZ TT'!F294)</f>
        <v>Hours</v>
      </c>
      <c r="E294" s="7" t="str">
        <f>IFERROR(VLOOKUP('CLZ TT'!A294,'CLZ WI'!$A$1:$E$100000,3,FALSE),"")</f>
        <v>Chicago Cubs Baseball Club, LLC 3 h PS</v>
      </c>
      <c r="F294" t="str">
        <f>IFERROR(VLOOKUP('CLZ TT'!A294,'CLZ WI'!$A$1:$E$100000,4,FALSE),"")</f>
        <v>CS Project</v>
      </c>
      <c r="G294" t="str">
        <f>IFERROR(VLOOKUP('CLZ TT'!A294,'CLZ WI'!$A$1:$K$100000,5,FALSE),"")</f>
        <v>P-216085</v>
      </c>
      <c r="H294" t="str">
        <f>IFERROR(VLOOKUP(G294,'CLZ WI'!$A$1:$K$100000,6,FALSE),"")</f>
        <v>Fixed Hours</v>
      </c>
      <c r="I294" t="str">
        <f>IFERROR(VLOOKUP(G294,'CLZ WI'!$A$1:$K$100000,7,FALSE),"")</f>
        <v>USA</v>
      </c>
      <c r="J294" t="str">
        <f>T('CLZ TT'!I294)</f>
        <v/>
      </c>
      <c r="K294" t="str">
        <f>IF(IFERROR(VLOOKUP('CLZ TT'!A294,'CLZ WI'!$A$1:$L$100000,12,FALSE),"")=TRUE, "Billable", IF(IFERROR(VLOOKUP('CLZ TT'!A294,'CLZ WI'!$A$1:$L$100000,12,FALSE),"")=FALSE, "Non-Billable", ""))</f>
        <v>Non-Billable</v>
      </c>
      <c r="L294" s="19">
        <f>IF('CLZ TT'!G294="","",'CLZ TT'!G294)</f>
        <v>41060</v>
      </c>
      <c r="M294">
        <f>IFERROR(VLOOKUP(G294,'CLZ Pr'!$A$1:$X$100000,12,FALSE)*C294,"")</f>
        <v>0</v>
      </c>
      <c r="N294" s="4">
        <f>IFERROR(VLOOKUP(G294,'CLZ Pr'!$A$1:$X$100000,24,FALSE), "")</f>
        <v>0</v>
      </c>
      <c r="O294">
        <f>IFERROR(VLOOKUP(G294,'CLZ Pr'!$A$1:$X$100000,21,FALSE), "")</f>
        <v>0</v>
      </c>
    </row>
    <row r="295" spans="1:15">
      <c r="A295" t="str">
        <f>T('CLZ TT'!A295)</f>
        <v>P-202819</v>
      </c>
      <c r="B295" s="9" t="str">
        <f>T('CLZ TT'!D295)</f>
        <v>Josh Santos</v>
      </c>
      <c r="C295" s="10">
        <f>IF(LEN(A295) &gt; 0, 'CLZ TT'!E295, "")</f>
        <v>2</v>
      </c>
      <c r="D295" s="7" t="str">
        <f>T('CLZ TT'!F295)</f>
        <v>Hours</v>
      </c>
      <c r="E295" s="7" t="str">
        <f>IFERROR(VLOOKUP('CLZ TT'!A295,'CLZ WI'!$A$1:$E$100000,3,FALSE),"")</f>
        <v>Agilent:Small Package</v>
      </c>
      <c r="F295" t="str">
        <f>IFERROR(VLOOKUP('CLZ TT'!A295,'CLZ WI'!$A$1:$E$100000,4,FALSE),"")</f>
        <v>CS Quick Start</v>
      </c>
      <c r="G295" t="str">
        <f>IFERROR(VLOOKUP('CLZ TT'!A295,'CLZ WI'!$A$1:$K$100000,5,FALSE),"")</f>
        <v>P-202819</v>
      </c>
      <c r="H295" t="str">
        <f>IFERROR(VLOOKUP(G295,'CLZ WI'!$A$1:$K$100000,6,FALSE),"")</f>
        <v>Package Small</v>
      </c>
      <c r="I295" t="str">
        <f>IFERROR(VLOOKUP(G295,'CLZ WI'!$A$1:$K$100000,7,FALSE),"")</f>
        <v>USA</v>
      </c>
      <c r="J295" t="str">
        <f>T('CLZ TT'!I295)</f>
        <v/>
      </c>
      <c r="K295" t="str">
        <f>IF(IFERROR(VLOOKUP('CLZ TT'!A295,'CLZ WI'!$A$1:$L$100000,12,FALSE),"")=TRUE, "Billable", IF(IFERROR(VLOOKUP('CLZ TT'!A295,'CLZ WI'!$A$1:$L$100000,12,FALSE),"")=FALSE, "Non-Billable", ""))</f>
        <v>Billable</v>
      </c>
      <c r="L295" s="19">
        <f>IF('CLZ TT'!G295="","",'CLZ TT'!G295)</f>
        <v>41060</v>
      </c>
      <c r="M295">
        <f>IFERROR(VLOOKUP(G295,'CLZ Pr'!$A$1:$X$100000,12,FALSE)*C295,"")</f>
        <v>320</v>
      </c>
      <c r="N295" s="4">
        <f>IFERROR(VLOOKUP(G295,'CLZ Pr'!$A$1:$X$100000,24,FALSE), "")</f>
        <v>0</v>
      </c>
      <c r="O295">
        <f>IFERROR(VLOOKUP(G295,'CLZ Pr'!$A$1:$X$100000,21,FALSE), "")</f>
        <v>2</v>
      </c>
    </row>
    <row r="296" spans="1:15">
      <c r="A296" t="str">
        <f>T('CLZ TT'!A296)</f>
        <v>P-171083</v>
      </c>
      <c r="B296" s="9" t="str">
        <f>T('CLZ TT'!D296)</f>
        <v>G.I.Teh</v>
      </c>
      <c r="C296" s="10">
        <f>IF(LEN(A296) &gt; 0, 'CLZ TT'!E296, "")</f>
        <v>1</v>
      </c>
      <c r="D296" s="7" t="str">
        <f>T('CLZ TT'!F296)</f>
        <v>Hours</v>
      </c>
      <c r="E296" s="7" t="str">
        <f>IFERROR(VLOOKUP('CLZ TT'!A296,'CLZ WI'!$A$1:$E$100000,3,FALSE),"")</f>
        <v>Sony PlayStation PDIT:Large Package</v>
      </c>
      <c r="F296" t="str">
        <f>IFERROR(VLOOKUP('CLZ TT'!A296,'CLZ WI'!$A$1:$E$100000,4,FALSE),"")</f>
        <v>CS Quick Start</v>
      </c>
      <c r="G296" t="str">
        <f>IFERROR(VLOOKUP('CLZ TT'!A296,'CLZ WI'!$A$1:$K$100000,5,FALSE),"")</f>
        <v>P-171083</v>
      </c>
      <c r="H296" t="str">
        <f>IFERROR(VLOOKUP(G296,'CLZ WI'!$A$1:$K$100000,6,FALSE),"")</f>
        <v>Package Large</v>
      </c>
      <c r="I296" t="str">
        <f>IFERROR(VLOOKUP(G296,'CLZ WI'!$A$1:$K$100000,7,FALSE),"")</f>
        <v>USA</v>
      </c>
      <c r="J296" t="str">
        <f>T('CLZ TT'!I296)</f>
        <v/>
      </c>
      <c r="K296" t="str">
        <f>IF(IFERROR(VLOOKUP('CLZ TT'!A296,'CLZ WI'!$A$1:$L$100000,12,FALSE),"")=TRUE, "Billable", IF(IFERROR(VLOOKUP('CLZ TT'!A296,'CLZ WI'!$A$1:$L$100000,12,FALSE),"")=FALSE, "Non-Billable", ""))</f>
        <v>Billable</v>
      </c>
      <c r="L296" s="19">
        <f>IF('CLZ TT'!G296="","",'CLZ TT'!G296)</f>
        <v>41060</v>
      </c>
      <c r="M296">
        <f>IFERROR(VLOOKUP(G296,'CLZ Pr'!$A$1:$X$100000,12,FALSE)*C296,"")</f>
        <v>145.83000000000001</v>
      </c>
      <c r="N296" s="4">
        <f>IFERROR(VLOOKUP(G296,'CLZ Pr'!$A$1:$X$100000,24,FALSE), "")</f>
        <v>0</v>
      </c>
      <c r="O296">
        <f>IFERROR(VLOOKUP(G296,'CLZ Pr'!$A$1:$X$100000,21,FALSE), "")</f>
        <v>5</v>
      </c>
    </row>
    <row r="297" spans="1:15">
      <c r="A297" t="str">
        <f>T('CLZ TT'!A297)</f>
        <v>P-197993</v>
      </c>
      <c r="B297" s="9" t="str">
        <f>T('CLZ TT'!D297)</f>
        <v>G.I.Teh</v>
      </c>
      <c r="C297" s="10">
        <f>IF(LEN(A297) &gt; 0, 'CLZ TT'!E297, "")</f>
        <v>0.5</v>
      </c>
      <c r="D297" s="7" t="str">
        <f>T('CLZ TT'!F297)</f>
        <v>Hours</v>
      </c>
      <c r="E297" s="7" t="str">
        <f>IFERROR(VLOOKUP('CLZ TT'!A297,'CLZ WI'!$A$1:$E$100000,3,FALSE),"")</f>
        <v>Benefit Express:Medium Package</v>
      </c>
      <c r="F297" t="str">
        <f>IFERROR(VLOOKUP('CLZ TT'!A297,'CLZ WI'!$A$1:$E$100000,4,FALSE),"")</f>
        <v>CS Quick Start</v>
      </c>
      <c r="G297" t="str">
        <f>IFERROR(VLOOKUP('CLZ TT'!A297,'CLZ WI'!$A$1:$K$100000,5,FALSE),"")</f>
        <v>P-197993</v>
      </c>
      <c r="H297" t="str">
        <f>IFERROR(VLOOKUP(G297,'CLZ WI'!$A$1:$K$100000,6,FALSE),"")</f>
        <v>Package Medium</v>
      </c>
      <c r="I297" t="str">
        <f>IFERROR(VLOOKUP(G297,'CLZ WI'!$A$1:$K$100000,7,FALSE),"")</f>
        <v>USA</v>
      </c>
      <c r="J297" t="str">
        <f>T('CLZ TT'!I297)</f>
        <v/>
      </c>
      <c r="K297" t="str">
        <f>IF(IFERROR(VLOOKUP('CLZ TT'!A297,'CLZ WI'!$A$1:$L$100000,12,FALSE),"")=TRUE, "Billable", IF(IFERROR(VLOOKUP('CLZ TT'!A297,'CLZ WI'!$A$1:$L$100000,12,FALSE),"")=FALSE, "Non-Billable", ""))</f>
        <v>Billable</v>
      </c>
      <c r="L297" s="19">
        <f>IF('CLZ TT'!G297="","",'CLZ TT'!G297)</f>
        <v>41060</v>
      </c>
      <c r="M297">
        <f>IFERROR(VLOOKUP(G297,'CLZ Pr'!$A$1:$X$100000,12,FALSE)*C297,"")</f>
        <v>34.090000000000003</v>
      </c>
      <c r="N297" s="4">
        <f>IFERROR(VLOOKUP(G297,'CLZ Pr'!$A$1:$X$100000,24,FALSE), "")</f>
        <v>0</v>
      </c>
      <c r="O297">
        <f>IFERROR(VLOOKUP(G297,'CLZ Pr'!$A$1:$X$100000,21,FALSE), "")</f>
        <v>6.5</v>
      </c>
    </row>
    <row r="298" spans="1:15">
      <c r="A298" t="str">
        <f>T('CLZ TT'!A298)</f>
        <v>T-483781</v>
      </c>
      <c r="B298" s="9" t="str">
        <f>T('CLZ TT'!D298)</f>
        <v>G.I.Teh</v>
      </c>
      <c r="C298" s="10">
        <f>IF(LEN(A298) &gt; 0, 'CLZ TT'!E298, "")</f>
        <v>1</v>
      </c>
      <c r="D298" s="7" t="str">
        <f>T('CLZ TT'!F298)</f>
        <v>Hours</v>
      </c>
      <c r="E298" s="7" t="str">
        <f>IFERROR(VLOOKUP('CLZ TT'!A298,'CLZ WI'!$A$1:$E$100000,3,FALSE),"")</f>
        <v>ELC Online - - 58 h PS</v>
      </c>
      <c r="F298" t="str">
        <f>IFERROR(VLOOKUP('CLZ TT'!A298,'CLZ WI'!$A$1:$E$100000,4,FALSE),"")</f>
        <v>CS Project</v>
      </c>
      <c r="G298" t="str">
        <f>IFERROR(VLOOKUP('CLZ TT'!A298,'CLZ WI'!$A$1:$K$100000,5,FALSE),"")</f>
        <v>P-113869</v>
      </c>
      <c r="H298" t="str">
        <f>IFERROR(VLOOKUP(G298,'CLZ WI'!$A$1:$K$100000,6,FALSE),"")</f>
        <v>Fixed Hours</v>
      </c>
      <c r="I298" t="str">
        <f>IFERROR(VLOOKUP(G298,'CLZ WI'!$A$1:$K$100000,7,FALSE),"")</f>
        <v>USA</v>
      </c>
      <c r="J298" t="str">
        <f>T('CLZ TT'!I298)</f>
        <v/>
      </c>
      <c r="K298" t="str">
        <f>IF(IFERROR(VLOOKUP('CLZ TT'!A298,'CLZ WI'!$A$1:$L$100000,12,FALSE),"")=TRUE, "Billable", IF(IFERROR(VLOOKUP('CLZ TT'!A298,'CLZ WI'!$A$1:$L$100000,12,FALSE),"")=FALSE, "Non-Billable", ""))</f>
        <v>Billable</v>
      </c>
      <c r="L298" s="19">
        <f>IF('CLZ TT'!G298="","",'CLZ TT'!G298)</f>
        <v>41060</v>
      </c>
      <c r="M298" t="str">
        <f>IFERROR(VLOOKUP(G298,'CLZ Pr'!$A$1:$X$100000,12,FALSE)*C298,"")</f>
        <v/>
      </c>
      <c r="N298" s="4" t="str">
        <f>IFERROR(VLOOKUP(G298,'CLZ Pr'!$A$1:$X$100000,24,FALSE), "")</f>
        <v/>
      </c>
      <c r="O298" t="str">
        <f>IFERROR(VLOOKUP(G298,'CLZ Pr'!$A$1:$X$100000,21,FALSE), "")</f>
        <v/>
      </c>
    </row>
    <row r="299" spans="1:15">
      <c r="A299" t="str">
        <f>T('CLZ TT'!A299)</f>
        <v>P-184733</v>
      </c>
      <c r="B299" s="9" t="str">
        <f>T('CLZ TT'!D299)</f>
        <v>Alex Gorman</v>
      </c>
      <c r="C299" s="10">
        <f>IF(LEN(A299) &gt; 0, 'CLZ TT'!E299, "")</f>
        <v>0.83</v>
      </c>
      <c r="D299" s="7" t="str">
        <f>T('CLZ TT'!F299)</f>
        <v>Hours</v>
      </c>
      <c r="E299" s="7" t="str">
        <f>IFERROR(VLOOKUP('CLZ TT'!A299,'CLZ WI'!$A$1:$E$100000,3,FALSE),"")</f>
        <v>HealthTrust Purchasing Group:Large Package</v>
      </c>
      <c r="F299" t="str">
        <f>IFERROR(VLOOKUP('CLZ TT'!A299,'CLZ WI'!$A$1:$E$100000,4,FALSE),"")</f>
        <v>CS Quick Start</v>
      </c>
      <c r="G299" t="str">
        <f>IFERROR(VLOOKUP('CLZ TT'!A299,'CLZ WI'!$A$1:$K$100000,5,FALSE),"")</f>
        <v>P-184733</v>
      </c>
      <c r="H299" t="str">
        <f>IFERROR(VLOOKUP(G299,'CLZ WI'!$A$1:$K$100000,6,FALSE),"")</f>
        <v>Package Large</v>
      </c>
      <c r="I299" t="str">
        <f>IFERROR(VLOOKUP(G299,'CLZ WI'!$A$1:$K$100000,7,FALSE),"")</f>
        <v>USA</v>
      </c>
      <c r="J299" t="str">
        <f>T('CLZ TT'!I299)</f>
        <v/>
      </c>
      <c r="K299" t="str">
        <f>IF(IFERROR(VLOOKUP('CLZ TT'!A299,'CLZ WI'!$A$1:$L$100000,12,FALSE),"")=TRUE, "Billable", IF(IFERROR(VLOOKUP('CLZ TT'!A299,'CLZ WI'!$A$1:$L$100000,12,FALSE),"")=FALSE, "Non-Billable", ""))</f>
        <v>Billable</v>
      </c>
      <c r="L299" s="19">
        <f>IF('CLZ TT'!G299="","",'CLZ TT'!G299)</f>
        <v>41060</v>
      </c>
      <c r="M299">
        <f>IFERROR(VLOOKUP(G299,'CLZ Pr'!$A$1:$X$100000,12,FALSE)*C299,"")</f>
        <v>103.75</v>
      </c>
      <c r="N299" s="4">
        <f>IFERROR(VLOOKUP(G299,'CLZ Pr'!$A$1:$X$100000,24,FALSE), "")</f>
        <v>0</v>
      </c>
      <c r="O299">
        <f>IFERROR(VLOOKUP(G299,'CLZ Pr'!$A$1:$X$100000,21,FALSE), "")</f>
        <v>22.17</v>
      </c>
    </row>
    <row r="300" spans="1:15">
      <c r="A300" t="str">
        <f>T('CLZ TT'!A300)</f>
        <v>M-223339</v>
      </c>
      <c r="B300" s="9" t="str">
        <f>T('CLZ TT'!D300)</f>
        <v>Eran Fishov</v>
      </c>
      <c r="C300" s="10">
        <f>IF(LEN(A300) &gt; 0, 'CLZ TT'!E300, "")</f>
        <v>2</v>
      </c>
      <c r="D300" s="7" t="str">
        <f>T('CLZ TT'!F300)</f>
        <v>Hours</v>
      </c>
      <c r="E300" s="7" t="str">
        <f>IFERROR(VLOOKUP('CLZ TT'!A300,'CLZ WI'!$A$1:$E$100000,3,FALSE),"")</f>
        <v>movento Schweiz AG:Medium Package</v>
      </c>
      <c r="F300" t="str">
        <f>IFERROR(VLOOKUP('CLZ TT'!A300,'CLZ WI'!$A$1:$E$100000,4,FALSE),"")</f>
        <v>CS Quick Start</v>
      </c>
      <c r="G300" t="str">
        <f>IFERROR(VLOOKUP('CLZ TT'!A300,'CLZ WI'!$A$1:$K$100000,5,FALSE),"")</f>
        <v>P-178153</v>
      </c>
      <c r="H300" t="str">
        <f>IFERROR(VLOOKUP(G300,'CLZ WI'!$A$1:$K$100000,6,FALSE),"")</f>
        <v>Package Medium</v>
      </c>
      <c r="I300" t="str">
        <f>IFERROR(VLOOKUP(G300,'CLZ WI'!$A$1:$K$100000,7,FALSE),"")</f>
        <v>EMEA</v>
      </c>
      <c r="J300" t="str">
        <f>T('CLZ TT'!I300)</f>
        <v/>
      </c>
      <c r="K300" t="str">
        <f>IF(IFERROR(VLOOKUP('CLZ TT'!A300,'CLZ WI'!$A$1:$L$100000,12,FALSE),"")=TRUE, "Billable", IF(IFERROR(VLOOKUP('CLZ TT'!A300,'CLZ WI'!$A$1:$L$100000,12,FALSE),"")=FALSE, "Non-Billable", ""))</f>
        <v>Billable</v>
      </c>
      <c r="L300" s="19">
        <f>IF('CLZ TT'!G300="","",'CLZ TT'!G300)</f>
        <v>41060</v>
      </c>
      <c r="M300">
        <f>IFERROR(VLOOKUP(G300,'CLZ Pr'!$A$1:$X$100000,12,FALSE)*C300,"")</f>
        <v>300</v>
      </c>
      <c r="N300" s="4">
        <f>IFERROR(VLOOKUP(G300,'CLZ Pr'!$A$1:$X$100000,24,FALSE), "")</f>
        <v>0</v>
      </c>
      <c r="O300">
        <f>IFERROR(VLOOKUP(G300,'CLZ Pr'!$A$1:$X$100000,21,FALSE), "")</f>
        <v>4.7</v>
      </c>
    </row>
    <row r="301" spans="1:15">
      <c r="A301" t="str">
        <f>T('CLZ TT'!A301)</f>
        <v>P-207898</v>
      </c>
      <c r="B301" s="9" t="str">
        <f>T('CLZ TT'!D301)</f>
        <v>Roni Feldsher</v>
      </c>
      <c r="C301" s="10">
        <f>IF(LEN(A301) &gt; 0, 'CLZ TT'!E301, "")</f>
        <v>1</v>
      </c>
      <c r="D301" s="7" t="str">
        <f>T('CLZ TT'!F301)</f>
        <v>Hours</v>
      </c>
      <c r="E301" s="7" t="str">
        <f>IFERROR(VLOOKUP('CLZ TT'!A301,'CLZ WI'!$A$1:$E$100000,3,FALSE),"")</f>
        <v>TechProse 10 h PS</v>
      </c>
      <c r="F301" t="str">
        <f>IFERROR(VLOOKUP('CLZ TT'!A301,'CLZ WI'!$A$1:$E$100000,4,FALSE),"")</f>
        <v>CS Project</v>
      </c>
      <c r="G301" t="str">
        <f>IFERROR(VLOOKUP('CLZ TT'!A301,'CLZ WI'!$A$1:$K$100000,5,FALSE),"")</f>
        <v>P-207898</v>
      </c>
      <c r="H301" t="str">
        <f>IFERROR(VLOOKUP(G301,'CLZ WI'!$A$1:$K$100000,6,FALSE),"")</f>
        <v>Fixed Hours</v>
      </c>
      <c r="I301" t="str">
        <f>IFERROR(VLOOKUP(G301,'CLZ WI'!$A$1:$K$100000,7,FALSE),"")</f>
        <v>USA</v>
      </c>
      <c r="J301" t="str">
        <f>T('CLZ TT'!I301)</f>
        <v/>
      </c>
      <c r="K301" t="str">
        <f>IF(IFERROR(VLOOKUP('CLZ TT'!A301,'CLZ WI'!$A$1:$L$100000,12,FALSE),"")=TRUE, "Billable", IF(IFERROR(VLOOKUP('CLZ TT'!A301,'CLZ WI'!$A$1:$L$100000,12,FALSE),"")=FALSE, "Non-Billable", ""))</f>
        <v>Billable</v>
      </c>
      <c r="L301" s="19">
        <f>IF('CLZ TT'!G301="","",'CLZ TT'!G301)</f>
        <v>41061</v>
      </c>
      <c r="M301">
        <f>IFERROR(VLOOKUP(G301,'CLZ Pr'!$A$1:$X$100000,12,FALSE)*C301,"")</f>
        <v>150</v>
      </c>
      <c r="N301" s="4">
        <f>IFERROR(VLOOKUP(G301,'CLZ Pr'!$A$1:$X$100000,24,FALSE), "")</f>
        <v>0</v>
      </c>
      <c r="O301">
        <f>IFERROR(VLOOKUP(G301,'CLZ Pr'!$A$1:$X$100000,21,FALSE), "")</f>
        <v>3.2</v>
      </c>
    </row>
    <row r="302" spans="1:15">
      <c r="A302" t="str">
        <f>T('CLZ TT'!A302)</f>
        <v>P-179375</v>
      </c>
      <c r="B302" s="9" t="str">
        <f>T('CLZ TT'!D302)</f>
        <v>Josh Santos</v>
      </c>
      <c r="C302" s="10">
        <f>IF(LEN(A302) &gt; 0, 'CLZ TT'!E302, "")</f>
        <v>2</v>
      </c>
      <c r="D302" s="7" t="str">
        <f>T('CLZ TT'!F302)</f>
        <v>Hours</v>
      </c>
      <c r="E302" s="7" t="str">
        <f>IFERROR(VLOOKUP('CLZ TT'!A302,'CLZ WI'!$A$1:$E$100000,3,FALSE),"")</f>
        <v>Adobe:Medium Package</v>
      </c>
      <c r="F302" t="str">
        <f>IFERROR(VLOOKUP('CLZ TT'!A302,'CLZ WI'!$A$1:$E$100000,4,FALSE),"")</f>
        <v>CS Quick Start</v>
      </c>
      <c r="G302" t="str">
        <f>IFERROR(VLOOKUP('CLZ TT'!A302,'CLZ WI'!$A$1:$K$100000,5,FALSE),"")</f>
        <v>P-179375</v>
      </c>
      <c r="H302" t="str">
        <f>IFERROR(VLOOKUP(G302,'CLZ WI'!$A$1:$K$100000,6,FALSE),"")</f>
        <v>Package Medium</v>
      </c>
      <c r="I302" t="str">
        <f>IFERROR(VLOOKUP(G302,'CLZ WI'!$A$1:$K$100000,7,FALSE),"")</f>
        <v>USA</v>
      </c>
      <c r="J302" t="str">
        <f>T('CLZ TT'!I302)</f>
        <v/>
      </c>
      <c r="K302" t="str">
        <f>IF(IFERROR(VLOOKUP('CLZ TT'!A302,'CLZ WI'!$A$1:$L$100000,12,FALSE),"")=TRUE, "Billable", IF(IFERROR(VLOOKUP('CLZ TT'!A302,'CLZ WI'!$A$1:$L$100000,12,FALSE),"")=FALSE, "Non-Billable", ""))</f>
        <v>Billable</v>
      </c>
      <c r="L302" s="19">
        <f>IF('CLZ TT'!G302="","",'CLZ TT'!G302)</f>
        <v>41061</v>
      </c>
      <c r="M302">
        <f>IFERROR(VLOOKUP(G302,'CLZ Pr'!$A$1:$X$100000,12,FALSE)*C302,"")</f>
        <v>272.72000000000003</v>
      </c>
      <c r="N302" s="4">
        <f>IFERROR(VLOOKUP(G302,'CLZ Pr'!$A$1:$X$100000,24,FALSE), "")</f>
        <v>0</v>
      </c>
      <c r="O302">
        <f>IFERROR(VLOOKUP(G302,'CLZ Pr'!$A$1:$X$100000,21,FALSE), "")</f>
        <v>4</v>
      </c>
    </row>
    <row r="303" spans="1:15">
      <c r="A303" t="str">
        <f>T('CLZ TT'!A303)</f>
        <v>P-197993</v>
      </c>
      <c r="B303" s="9" t="str">
        <f>T('CLZ TT'!D303)</f>
        <v>G.I.Teh</v>
      </c>
      <c r="C303" s="10">
        <f>IF(LEN(A303) &gt; 0, 'CLZ TT'!E303, "")</f>
        <v>1</v>
      </c>
      <c r="D303" s="7" t="str">
        <f>T('CLZ TT'!F303)</f>
        <v>Hours</v>
      </c>
      <c r="E303" s="7" t="str">
        <f>IFERROR(VLOOKUP('CLZ TT'!A303,'CLZ WI'!$A$1:$E$100000,3,FALSE),"")</f>
        <v>Benefit Express:Medium Package</v>
      </c>
      <c r="F303" t="str">
        <f>IFERROR(VLOOKUP('CLZ TT'!A303,'CLZ WI'!$A$1:$E$100000,4,FALSE),"")</f>
        <v>CS Quick Start</v>
      </c>
      <c r="G303" t="str">
        <f>IFERROR(VLOOKUP('CLZ TT'!A303,'CLZ WI'!$A$1:$K$100000,5,FALSE),"")</f>
        <v>P-197993</v>
      </c>
      <c r="H303" t="str">
        <f>IFERROR(VLOOKUP(G303,'CLZ WI'!$A$1:$K$100000,6,FALSE),"")</f>
        <v>Package Medium</v>
      </c>
      <c r="I303" t="str">
        <f>IFERROR(VLOOKUP(G303,'CLZ WI'!$A$1:$K$100000,7,FALSE),"")</f>
        <v>USA</v>
      </c>
      <c r="J303" t="str">
        <f>T('CLZ TT'!I303)</f>
        <v/>
      </c>
      <c r="K303" t="str">
        <f>IF(IFERROR(VLOOKUP('CLZ TT'!A303,'CLZ WI'!$A$1:$L$100000,12,FALSE),"")=TRUE, "Billable", IF(IFERROR(VLOOKUP('CLZ TT'!A303,'CLZ WI'!$A$1:$L$100000,12,FALSE),"")=FALSE, "Non-Billable", ""))</f>
        <v>Billable</v>
      </c>
      <c r="L303" s="19">
        <f>IF('CLZ TT'!G303="","",'CLZ TT'!G303)</f>
        <v>41061</v>
      </c>
      <c r="M303">
        <f>IFERROR(VLOOKUP(G303,'CLZ Pr'!$A$1:$X$100000,12,FALSE)*C303,"")</f>
        <v>68.180000000000007</v>
      </c>
      <c r="N303" s="4">
        <f>IFERROR(VLOOKUP(G303,'CLZ Pr'!$A$1:$X$100000,24,FALSE), "")</f>
        <v>0</v>
      </c>
      <c r="O303">
        <f>IFERROR(VLOOKUP(G303,'CLZ Pr'!$A$1:$X$100000,21,FALSE), "")</f>
        <v>6.5</v>
      </c>
    </row>
    <row r="304" spans="1:15">
      <c r="A304" t="str">
        <f>T('CLZ TT'!A304)</f>
        <v>P-171083</v>
      </c>
      <c r="B304" s="9" t="str">
        <f>T('CLZ TT'!D304)</f>
        <v>G.I.Teh</v>
      </c>
      <c r="C304" s="10">
        <f>IF(LEN(A304) &gt; 0, 'CLZ TT'!E304, "")</f>
        <v>0.5</v>
      </c>
      <c r="D304" s="7" t="str">
        <f>T('CLZ TT'!F304)</f>
        <v>Hours</v>
      </c>
      <c r="E304" s="7" t="str">
        <f>IFERROR(VLOOKUP('CLZ TT'!A304,'CLZ WI'!$A$1:$E$100000,3,FALSE),"")</f>
        <v>Sony PlayStation PDIT:Large Package</v>
      </c>
      <c r="F304" t="str">
        <f>IFERROR(VLOOKUP('CLZ TT'!A304,'CLZ WI'!$A$1:$E$100000,4,FALSE),"")</f>
        <v>CS Quick Start</v>
      </c>
      <c r="G304" t="str">
        <f>IFERROR(VLOOKUP('CLZ TT'!A304,'CLZ WI'!$A$1:$K$100000,5,FALSE),"")</f>
        <v>P-171083</v>
      </c>
      <c r="H304" t="str">
        <f>IFERROR(VLOOKUP(G304,'CLZ WI'!$A$1:$K$100000,6,FALSE),"")</f>
        <v>Package Large</v>
      </c>
      <c r="I304" t="str">
        <f>IFERROR(VLOOKUP(G304,'CLZ WI'!$A$1:$K$100000,7,FALSE),"")</f>
        <v>USA</v>
      </c>
      <c r="J304" t="str">
        <f>T('CLZ TT'!I304)</f>
        <v/>
      </c>
      <c r="K304" t="str">
        <f>IF(IFERROR(VLOOKUP('CLZ TT'!A304,'CLZ WI'!$A$1:$L$100000,12,FALSE),"")=TRUE, "Billable", IF(IFERROR(VLOOKUP('CLZ TT'!A304,'CLZ WI'!$A$1:$L$100000,12,FALSE),"")=FALSE, "Non-Billable", ""))</f>
        <v>Billable</v>
      </c>
      <c r="L304" s="19">
        <f>IF('CLZ TT'!G304="","",'CLZ TT'!G304)</f>
        <v>41061</v>
      </c>
      <c r="M304">
        <f>IFERROR(VLOOKUP(G304,'CLZ Pr'!$A$1:$X$100000,12,FALSE)*C304,"")</f>
        <v>72.915000000000006</v>
      </c>
      <c r="N304" s="4">
        <f>IFERROR(VLOOKUP(G304,'CLZ Pr'!$A$1:$X$100000,24,FALSE), "")</f>
        <v>0</v>
      </c>
      <c r="O304">
        <f>IFERROR(VLOOKUP(G304,'CLZ Pr'!$A$1:$X$100000,21,FALSE), "")</f>
        <v>5</v>
      </c>
    </row>
    <row r="305" spans="1:15">
      <c r="A305" t="str">
        <f>T('CLZ TT'!A305)</f>
        <v>T-483781</v>
      </c>
      <c r="B305" s="9" t="str">
        <f>T('CLZ TT'!D305)</f>
        <v>G.I.Teh</v>
      </c>
      <c r="C305" s="10">
        <f>IF(LEN(A305) &gt; 0, 'CLZ TT'!E305, "")</f>
        <v>0.5</v>
      </c>
      <c r="D305" s="7" t="str">
        <f>T('CLZ TT'!F305)</f>
        <v>Hours</v>
      </c>
      <c r="E305" s="7" t="str">
        <f>IFERROR(VLOOKUP('CLZ TT'!A305,'CLZ WI'!$A$1:$E$100000,3,FALSE),"")</f>
        <v>ELC Online - - 58 h PS</v>
      </c>
      <c r="F305" t="str">
        <f>IFERROR(VLOOKUP('CLZ TT'!A305,'CLZ WI'!$A$1:$E$100000,4,FALSE),"")</f>
        <v>CS Project</v>
      </c>
      <c r="G305" t="str">
        <f>IFERROR(VLOOKUP('CLZ TT'!A305,'CLZ WI'!$A$1:$K$100000,5,FALSE),"")</f>
        <v>P-113869</v>
      </c>
      <c r="H305" t="str">
        <f>IFERROR(VLOOKUP(G305,'CLZ WI'!$A$1:$K$100000,6,FALSE),"")</f>
        <v>Fixed Hours</v>
      </c>
      <c r="I305" t="str">
        <f>IFERROR(VLOOKUP(G305,'CLZ WI'!$A$1:$K$100000,7,FALSE),"")</f>
        <v>USA</v>
      </c>
      <c r="J305" t="str">
        <f>T('CLZ TT'!I305)</f>
        <v/>
      </c>
      <c r="K305" t="str">
        <f>IF(IFERROR(VLOOKUP('CLZ TT'!A305,'CLZ WI'!$A$1:$L$100000,12,FALSE),"")=TRUE, "Billable", IF(IFERROR(VLOOKUP('CLZ TT'!A305,'CLZ WI'!$A$1:$L$100000,12,FALSE),"")=FALSE, "Non-Billable", ""))</f>
        <v>Billable</v>
      </c>
      <c r="L305" s="19">
        <f>IF('CLZ TT'!G305="","",'CLZ TT'!G305)</f>
        <v>41061</v>
      </c>
      <c r="M305" t="str">
        <f>IFERROR(VLOOKUP(G305,'CLZ Pr'!$A$1:$X$100000,12,FALSE)*C305,"")</f>
        <v/>
      </c>
      <c r="N305" s="4" t="str">
        <f>IFERROR(VLOOKUP(G305,'CLZ Pr'!$A$1:$X$100000,24,FALSE), "")</f>
        <v/>
      </c>
      <c r="O305" t="str">
        <f>IFERROR(VLOOKUP(G305,'CLZ Pr'!$A$1:$X$100000,21,FALSE), "")</f>
        <v/>
      </c>
    </row>
    <row r="306" spans="1:15">
      <c r="A306" t="str">
        <f>T('CLZ TT'!A306)</f>
        <v>P-207898</v>
      </c>
      <c r="B306" s="9" t="str">
        <f>T('CLZ TT'!D306)</f>
        <v>Roni Feldsher</v>
      </c>
      <c r="C306" s="10">
        <f>IF(LEN(A306) &gt; 0, 'CLZ TT'!E306, "")</f>
        <v>0.5</v>
      </c>
      <c r="D306" s="7" t="str">
        <f>T('CLZ TT'!F306)</f>
        <v>Hours</v>
      </c>
      <c r="E306" s="7" t="str">
        <f>IFERROR(VLOOKUP('CLZ TT'!A306,'CLZ WI'!$A$1:$E$100000,3,FALSE),"")</f>
        <v>TechProse 10 h PS</v>
      </c>
      <c r="F306" t="str">
        <f>IFERROR(VLOOKUP('CLZ TT'!A306,'CLZ WI'!$A$1:$E$100000,4,FALSE),"")</f>
        <v>CS Project</v>
      </c>
      <c r="G306" t="str">
        <f>IFERROR(VLOOKUP('CLZ TT'!A306,'CLZ WI'!$A$1:$K$100000,5,FALSE),"")</f>
        <v>P-207898</v>
      </c>
      <c r="H306" t="str">
        <f>IFERROR(VLOOKUP(G306,'CLZ WI'!$A$1:$K$100000,6,FALSE),"")</f>
        <v>Fixed Hours</v>
      </c>
      <c r="I306" t="str">
        <f>IFERROR(VLOOKUP(G306,'CLZ WI'!$A$1:$K$100000,7,FALSE),"")</f>
        <v>USA</v>
      </c>
      <c r="J306" t="str">
        <f>T('CLZ TT'!I306)</f>
        <v/>
      </c>
      <c r="K306" t="str">
        <f>IF(IFERROR(VLOOKUP('CLZ TT'!A306,'CLZ WI'!$A$1:$L$100000,12,FALSE),"")=TRUE, "Billable", IF(IFERROR(VLOOKUP('CLZ TT'!A306,'CLZ WI'!$A$1:$L$100000,12,FALSE),"")=FALSE, "Non-Billable", ""))</f>
        <v>Billable</v>
      </c>
      <c r="L306" s="19">
        <f>IF('CLZ TT'!G306="","",'CLZ TT'!G306)</f>
        <v>41064</v>
      </c>
      <c r="M306">
        <f>IFERROR(VLOOKUP(G306,'CLZ Pr'!$A$1:$X$100000,12,FALSE)*C306,"")</f>
        <v>75</v>
      </c>
      <c r="N306" s="4">
        <f>IFERROR(VLOOKUP(G306,'CLZ Pr'!$A$1:$X$100000,24,FALSE), "")</f>
        <v>0</v>
      </c>
      <c r="O306">
        <f>IFERROR(VLOOKUP(G306,'CLZ Pr'!$A$1:$X$100000,21,FALSE), "")</f>
        <v>3.2</v>
      </c>
    </row>
    <row r="307" spans="1:15">
      <c r="A307" t="str">
        <f>T('CLZ TT'!A307)</f>
        <v>M-242515</v>
      </c>
      <c r="B307" s="9" t="str">
        <f>T('CLZ TT'!D307)</f>
        <v>David Goulden</v>
      </c>
      <c r="C307" s="10">
        <f>IF(LEN(A307) &gt; 0, 'CLZ TT'!E307, "")</f>
        <v>2.33</v>
      </c>
      <c r="D307" s="7" t="str">
        <f>T('CLZ TT'!F307)</f>
        <v>Hours</v>
      </c>
      <c r="E307" s="7" t="str">
        <f>IFERROR(VLOOKUP('CLZ TT'!A307,'CLZ WI'!$A$1:$E$100000,3,FALSE),"")</f>
        <v>ADVA Optical Networking:Large Package</v>
      </c>
      <c r="F307" t="str">
        <f>IFERROR(VLOOKUP('CLZ TT'!A307,'CLZ WI'!$A$1:$E$100000,4,FALSE),"")</f>
        <v>CS Quick Start</v>
      </c>
      <c r="G307" t="str">
        <f>IFERROR(VLOOKUP('CLZ TT'!A307,'CLZ WI'!$A$1:$K$100000,5,FALSE),"")</f>
        <v>P-194329</v>
      </c>
      <c r="H307" t="str">
        <f>IFERROR(VLOOKUP(G307,'CLZ WI'!$A$1:$K$100000,6,FALSE),"")</f>
        <v>Package Large</v>
      </c>
      <c r="I307" t="str">
        <f>IFERROR(VLOOKUP(G307,'CLZ WI'!$A$1:$K$100000,7,FALSE),"")</f>
        <v>EMEA</v>
      </c>
      <c r="J307" t="str">
        <f>T('CLZ TT'!I307)</f>
        <v/>
      </c>
      <c r="K307" t="str">
        <f>IF(IFERROR(VLOOKUP('CLZ TT'!A307,'CLZ WI'!$A$1:$L$100000,12,FALSE),"")=TRUE, "Billable", IF(IFERROR(VLOOKUP('CLZ TT'!A307,'CLZ WI'!$A$1:$L$100000,12,FALSE),"")=FALSE, "Non-Billable", ""))</f>
        <v>Billable</v>
      </c>
      <c r="L307" s="19">
        <f>IF('CLZ TT'!G307="","",'CLZ TT'!G307)</f>
        <v>41064</v>
      </c>
      <c r="M307">
        <f>IFERROR(VLOOKUP(G307,'CLZ Pr'!$A$1:$X$100000,12,FALSE)*C307,"")</f>
        <v>339.78390000000002</v>
      </c>
      <c r="N307" s="4">
        <f>IFERROR(VLOOKUP(G307,'CLZ Pr'!$A$1:$X$100000,24,FALSE), "")</f>
        <v>0</v>
      </c>
      <c r="O307">
        <f>IFERROR(VLOOKUP(G307,'CLZ Pr'!$A$1:$X$100000,21,FALSE), "")</f>
        <v>4</v>
      </c>
    </row>
    <row r="308" spans="1:15">
      <c r="A308" t="str">
        <f>T('CLZ TT'!A308)</f>
        <v>P-194336</v>
      </c>
      <c r="B308" s="9" t="str">
        <f>T('CLZ TT'!D308)</f>
        <v>Eran Fishov</v>
      </c>
      <c r="C308" s="10">
        <f>IF(LEN(A308) &gt; 0, 'CLZ TT'!E308, "")</f>
        <v>1</v>
      </c>
      <c r="D308" s="7" t="str">
        <f>T('CLZ TT'!F308)</f>
        <v>Hours</v>
      </c>
      <c r="E308" s="7" t="str">
        <f>IFERROR(VLOOKUP('CLZ TT'!A308,'CLZ WI'!$A$1:$E$100000,3,FALSE),"")</f>
        <v>Wijs 50 h PS</v>
      </c>
      <c r="F308" t="str">
        <f>IFERROR(VLOOKUP('CLZ TT'!A308,'CLZ WI'!$A$1:$E$100000,4,FALSE),"")</f>
        <v>CS Project</v>
      </c>
      <c r="G308" t="str">
        <f>IFERROR(VLOOKUP('CLZ TT'!A308,'CLZ WI'!$A$1:$K$100000,5,FALSE),"")</f>
        <v>P-194336</v>
      </c>
      <c r="H308" t="str">
        <f>IFERROR(VLOOKUP(G308,'CLZ WI'!$A$1:$K$100000,6,FALSE),"")</f>
        <v>Fixed Hours</v>
      </c>
      <c r="I308" t="str">
        <f>IFERROR(VLOOKUP(G308,'CLZ WI'!$A$1:$K$100000,7,FALSE),"")</f>
        <v>EMEA</v>
      </c>
      <c r="J308" t="str">
        <f>T('CLZ TT'!I308)</f>
        <v/>
      </c>
      <c r="K308" t="str">
        <f>IF(IFERROR(VLOOKUP('CLZ TT'!A308,'CLZ WI'!$A$1:$L$100000,12,FALSE),"")=TRUE, "Billable", IF(IFERROR(VLOOKUP('CLZ TT'!A308,'CLZ WI'!$A$1:$L$100000,12,FALSE),"")=FALSE, "Non-Billable", ""))</f>
        <v>Billable</v>
      </c>
      <c r="L308" s="19">
        <f>IF('CLZ TT'!G308="","",'CLZ TT'!G308)</f>
        <v>41064</v>
      </c>
      <c r="M308">
        <f>IFERROR(VLOOKUP(G308,'CLZ Pr'!$A$1:$X$100000,12,FALSE)*C308,"")</f>
        <v>150</v>
      </c>
      <c r="N308" s="4">
        <f>IFERROR(VLOOKUP(G308,'CLZ Pr'!$A$1:$X$100000,24,FALSE), "")</f>
        <v>0</v>
      </c>
      <c r="O308">
        <f>IFERROR(VLOOKUP(G308,'CLZ Pr'!$A$1:$X$100000,21,FALSE), "")</f>
        <v>37</v>
      </c>
    </row>
    <row r="309" spans="1:15">
      <c r="A309" t="str">
        <f>T('CLZ TT'!A309)</f>
        <v>M-223339</v>
      </c>
      <c r="B309" s="9" t="str">
        <f>T('CLZ TT'!D309)</f>
        <v>Eran Fishov</v>
      </c>
      <c r="C309" s="10">
        <f>IF(LEN(A309) &gt; 0, 'CLZ TT'!E309, "")</f>
        <v>1</v>
      </c>
      <c r="D309" s="7" t="str">
        <f>T('CLZ TT'!F309)</f>
        <v>Hours</v>
      </c>
      <c r="E309" s="7" t="str">
        <f>IFERROR(VLOOKUP('CLZ TT'!A309,'CLZ WI'!$A$1:$E$100000,3,FALSE),"")</f>
        <v>movento Schweiz AG:Medium Package</v>
      </c>
      <c r="F309" t="str">
        <f>IFERROR(VLOOKUP('CLZ TT'!A309,'CLZ WI'!$A$1:$E$100000,4,FALSE),"")</f>
        <v>CS Quick Start</v>
      </c>
      <c r="G309" t="str">
        <f>IFERROR(VLOOKUP('CLZ TT'!A309,'CLZ WI'!$A$1:$K$100000,5,FALSE),"")</f>
        <v>P-178153</v>
      </c>
      <c r="H309" t="str">
        <f>IFERROR(VLOOKUP(G309,'CLZ WI'!$A$1:$K$100000,6,FALSE),"")</f>
        <v>Package Medium</v>
      </c>
      <c r="I309" t="str">
        <f>IFERROR(VLOOKUP(G309,'CLZ WI'!$A$1:$K$100000,7,FALSE),"")</f>
        <v>EMEA</v>
      </c>
      <c r="J309" t="str">
        <f>T('CLZ TT'!I309)</f>
        <v/>
      </c>
      <c r="K309" t="str">
        <f>IF(IFERROR(VLOOKUP('CLZ TT'!A309,'CLZ WI'!$A$1:$L$100000,12,FALSE),"")=TRUE, "Billable", IF(IFERROR(VLOOKUP('CLZ TT'!A309,'CLZ WI'!$A$1:$L$100000,12,FALSE),"")=FALSE, "Non-Billable", ""))</f>
        <v>Billable</v>
      </c>
      <c r="L309" s="19">
        <f>IF('CLZ TT'!G309="","",'CLZ TT'!G309)</f>
        <v>41064</v>
      </c>
      <c r="M309">
        <f>IFERROR(VLOOKUP(G309,'CLZ Pr'!$A$1:$X$100000,12,FALSE)*C309,"")</f>
        <v>150</v>
      </c>
      <c r="N309" s="4">
        <f>IFERROR(VLOOKUP(G309,'CLZ Pr'!$A$1:$X$100000,24,FALSE), "")</f>
        <v>0</v>
      </c>
      <c r="O309">
        <f>IFERROR(VLOOKUP(G309,'CLZ Pr'!$A$1:$X$100000,21,FALSE), "")</f>
        <v>4.7</v>
      </c>
    </row>
    <row r="310" spans="1:15">
      <c r="A310" t="str">
        <f>T('CLZ TT'!A310)</f>
        <v>P-171083</v>
      </c>
      <c r="B310" s="9" t="str">
        <f>T('CLZ TT'!D310)</f>
        <v>G.I.Teh</v>
      </c>
      <c r="C310" s="10">
        <f>IF(LEN(A310) &gt; 0, 'CLZ TT'!E310, "")</f>
        <v>0.75</v>
      </c>
      <c r="D310" s="7" t="str">
        <f>T('CLZ TT'!F310)</f>
        <v>Hours</v>
      </c>
      <c r="E310" s="7" t="str">
        <f>IFERROR(VLOOKUP('CLZ TT'!A310,'CLZ WI'!$A$1:$E$100000,3,FALSE),"")</f>
        <v>Sony PlayStation PDIT:Large Package</v>
      </c>
      <c r="F310" t="str">
        <f>IFERROR(VLOOKUP('CLZ TT'!A310,'CLZ WI'!$A$1:$E$100000,4,FALSE),"")</f>
        <v>CS Quick Start</v>
      </c>
      <c r="G310" t="str">
        <f>IFERROR(VLOOKUP('CLZ TT'!A310,'CLZ WI'!$A$1:$K$100000,5,FALSE),"")</f>
        <v>P-171083</v>
      </c>
      <c r="H310" t="str">
        <f>IFERROR(VLOOKUP(G310,'CLZ WI'!$A$1:$K$100000,6,FALSE),"")</f>
        <v>Package Large</v>
      </c>
      <c r="I310" t="str">
        <f>IFERROR(VLOOKUP(G310,'CLZ WI'!$A$1:$K$100000,7,FALSE),"")</f>
        <v>USA</v>
      </c>
      <c r="J310" t="str">
        <f>T('CLZ TT'!I310)</f>
        <v/>
      </c>
      <c r="K310" t="str">
        <f>IF(IFERROR(VLOOKUP('CLZ TT'!A310,'CLZ WI'!$A$1:$L$100000,12,FALSE),"")=TRUE, "Billable", IF(IFERROR(VLOOKUP('CLZ TT'!A310,'CLZ WI'!$A$1:$L$100000,12,FALSE),"")=FALSE, "Non-Billable", ""))</f>
        <v>Billable</v>
      </c>
      <c r="L310" s="19">
        <f>IF('CLZ TT'!G310="","",'CLZ TT'!G310)</f>
        <v>41064</v>
      </c>
      <c r="M310">
        <f>IFERROR(VLOOKUP(G310,'CLZ Pr'!$A$1:$X$100000,12,FALSE)*C310,"")</f>
        <v>109.3725</v>
      </c>
      <c r="N310" s="4">
        <f>IFERROR(VLOOKUP(G310,'CLZ Pr'!$A$1:$X$100000,24,FALSE), "")</f>
        <v>0</v>
      </c>
      <c r="O310">
        <f>IFERROR(VLOOKUP(G310,'CLZ Pr'!$A$1:$X$100000,21,FALSE), "")</f>
        <v>5</v>
      </c>
    </row>
    <row r="311" spans="1:15">
      <c r="A311" t="str">
        <f>T('CLZ TT'!A311)</f>
        <v>T-479975</v>
      </c>
      <c r="B311" s="9" t="str">
        <f>T('CLZ TT'!D311)</f>
        <v>Tal Noga</v>
      </c>
      <c r="C311" s="10">
        <f>IF(LEN(A311) &gt; 0, 'CLZ TT'!E311, "")</f>
        <v>4</v>
      </c>
      <c r="D311" s="7" t="str">
        <f>T('CLZ TT'!F311)</f>
        <v>Hours</v>
      </c>
      <c r="E311" s="7" t="str">
        <f>IFERROR(VLOOKUP('CLZ TT'!A311,'CLZ WI'!$A$1:$E$100000,3,FALSE),"")</f>
        <v>MyThings</v>
      </c>
      <c r="F311" t="str">
        <f>IFERROR(VLOOKUP('CLZ TT'!A311,'CLZ WI'!$A$1:$E$100000,4,FALSE),"")</f>
        <v>CS Quick Start</v>
      </c>
      <c r="G311" t="str">
        <f>IFERROR(VLOOKUP('CLZ TT'!A311,'CLZ WI'!$A$1:$K$100000,5,FALSE),"")</f>
        <v>P-203296</v>
      </c>
      <c r="H311" t="str">
        <f>IFERROR(VLOOKUP(G311,'CLZ WI'!$A$1:$K$100000,6,FALSE),"")</f>
        <v>Package Small</v>
      </c>
      <c r="I311" t="str">
        <f>IFERROR(VLOOKUP(G311,'CLZ WI'!$A$1:$K$100000,7,FALSE),"")</f>
        <v>EMEA</v>
      </c>
      <c r="J311" t="str">
        <f>T('CLZ TT'!I311)</f>
        <v>Customization</v>
      </c>
      <c r="K311" t="str">
        <f>IF(IFERROR(VLOOKUP('CLZ TT'!A311,'CLZ WI'!$A$1:$L$100000,12,FALSE),"")=TRUE, "Billable", IF(IFERROR(VLOOKUP('CLZ TT'!A311,'CLZ WI'!$A$1:$L$100000,12,FALSE),"")=FALSE, "Non-Billable", ""))</f>
        <v>Billable</v>
      </c>
      <c r="L311" s="19">
        <f>IF('CLZ TT'!G311="","",'CLZ TT'!G311)</f>
        <v>41064</v>
      </c>
      <c r="M311">
        <f>IFERROR(VLOOKUP(G311,'CLZ Pr'!$A$1:$X$100000,12,FALSE)*C311,"")</f>
        <v>333.32</v>
      </c>
      <c r="N311" s="4">
        <f>IFERROR(VLOOKUP(G311,'CLZ Pr'!$A$1:$X$100000,24,FALSE), "")</f>
        <v>0</v>
      </c>
      <c r="O311">
        <f>IFERROR(VLOOKUP(G311,'CLZ Pr'!$A$1:$X$100000,21,FALSE), "")</f>
        <v>0</v>
      </c>
    </row>
    <row r="312" spans="1:15">
      <c r="A312" t="str">
        <f>T('CLZ TT'!A312)</f>
        <v>T-406014</v>
      </c>
      <c r="B312" s="9" t="str">
        <f>T('CLZ TT'!D312)</f>
        <v>Tal Noga</v>
      </c>
      <c r="C312" s="10">
        <f>IF(LEN(A312) &gt; 0, 'CLZ TT'!E312, "")</f>
        <v>1.04</v>
      </c>
      <c r="D312" s="7" t="str">
        <f>T('CLZ TT'!F312)</f>
        <v>Hours</v>
      </c>
      <c r="E312" s="7" t="str">
        <f>IFERROR(VLOOKUP('CLZ TT'!A312,'CLZ WI'!$A$1:$E$100000,3,FALSE),"")</f>
        <v>Net Translators Implementation Program</v>
      </c>
      <c r="F312" t="str">
        <f>IFERROR(VLOOKUP('CLZ TT'!A312,'CLZ WI'!$A$1:$E$100000,4,FALSE),"")</f>
        <v>CS Project</v>
      </c>
      <c r="G312" t="str">
        <f>IFERROR(VLOOKUP('CLZ TT'!A312,'CLZ WI'!$A$1:$K$100000,5,FALSE),"")</f>
        <v>P-168678</v>
      </c>
      <c r="H312" t="str">
        <f>IFERROR(VLOOKUP(G312,'CLZ WI'!$A$1:$K$100000,6,FALSE),"")</f>
        <v>Fixed Hours</v>
      </c>
      <c r="I312" t="str">
        <f>IFERROR(VLOOKUP(G312,'CLZ WI'!$A$1:$K$100000,7,FALSE),"")</f>
        <v>EMEA</v>
      </c>
      <c r="J312" t="str">
        <f>T('CLZ TT'!I312)</f>
        <v>Customization</v>
      </c>
      <c r="K312" t="str">
        <f>IF(IFERROR(VLOOKUP('CLZ TT'!A312,'CLZ WI'!$A$1:$L$100000,12,FALSE),"")=TRUE, "Billable", IF(IFERROR(VLOOKUP('CLZ TT'!A312,'CLZ WI'!$A$1:$L$100000,12,FALSE),"")=FALSE, "Non-Billable", ""))</f>
        <v>Billable</v>
      </c>
      <c r="L312" s="19">
        <f>IF('CLZ TT'!G312="","",'CLZ TT'!G312)</f>
        <v>41064</v>
      </c>
      <c r="M312">
        <f>IFERROR(VLOOKUP(G312,'CLZ Pr'!$A$1:$X$100000,12,FALSE)*C312,"")</f>
        <v>73.663200000000003</v>
      </c>
      <c r="N312" s="4">
        <f>IFERROR(VLOOKUP(G312,'CLZ Pr'!$A$1:$X$100000,24,FALSE), "")</f>
        <v>0</v>
      </c>
      <c r="O312">
        <f>IFERROR(VLOOKUP(G312,'CLZ Pr'!$A$1:$X$100000,21,FALSE), "")</f>
        <v>59.58</v>
      </c>
    </row>
    <row r="313" spans="1:15">
      <c r="A313" t="str">
        <f>T('CLZ TT'!A313)</f>
        <v>P-213469</v>
      </c>
      <c r="B313" s="9" t="str">
        <f>T('CLZ TT'!D313)</f>
        <v>Alex Gorman</v>
      </c>
      <c r="C313" s="10">
        <f>IF(LEN(A313) &gt; 0, 'CLZ TT'!E313, "")</f>
        <v>0.67</v>
      </c>
      <c r="D313" s="7" t="str">
        <f>T('CLZ TT'!F313)</f>
        <v>Hours</v>
      </c>
      <c r="E313" s="7" t="str">
        <f>IFERROR(VLOOKUP('CLZ TT'!A313,'CLZ WI'!$A$1:$E$100000,3,FALSE),"")</f>
        <v>Argus Group 1 h PS</v>
      </c>
      <c r="F313" t="str">
        <f>IFERROR(VLOOKUP('CLZ TT'!A313,'CLZ WI'!$A$1:$E$100000,4,FALSE),"")</f>
        <v>CS Project</v>
      </c>
      <c r="G313" t="str">
        <f>IFERROR(VLOOKUP('CLZ TT'!A313,'CLZ WI'!$A$1:$K$100000,5,FALSE),"")</f>
        <v>P-213469</v>
      </c>
      <c r="H313" t="str">
        <f>IFERROR(VLOOKUP(G313,'CLZ WI'!$A$1:$K$100000,6,FALSE),"")</f>
        <v>Fixed Hours</v>
      </c>
      <c r="I313" t="str">
        <f>IFERROR(VLOOKUP(G313,'CLZ WI'!$A$1:$K$100000,7,FALSE),"")</f>
        <v>USA</v>
      </c>
      <c r="J313" t="str">
        <f>T('CLZ TT'!I313)</f>
        <v/>
      </c>
      <c r="K313" t="str">
        <f>IF(IFERROR(VLOOKUP('CLZ TT'!A313,'CLZ WI'!$A$1:$L$100000,12,FALSE),"")=TRUE, "Billable", IF(IFERROR(VLOOKUP('CLZ TT'!A313,'CLZ WI'!$A$1:$L$100000,12,FALSE),"")=FALSE, "Non-Billable", ""))</f>
        <v>Non-Billable</v>
      </c>
      <c r="L313" s="19">
        <f>IF('CLZ TT'!G313="","",'CLZ TT'!G313)</f>
        <v>41064</v>
      </c>
      <c r="M313">
        <f>IFERROR(VLOOKUP(G313,'CLZ Pr'!$A$1:$X$100000,12,FALSE)*C313,"")</f>
        <v>0</v>
      </c>
      <c r="N313" s="4">
        <f>IFERROR(VLOOKUP(G313,'CLZ Pr'!$A$1:$X$100000,24,FALSE), "")</f>
        <v>0</v>
      </c>
      <c r="O313">
        <f>IFERROR(VLOOKUP(G313,'CLZ Pr'!$A$1:$X$100000,21,FALSE), "")</f>
        <v>0</v>
      </c>
    </row>
    <row r="314" spans="1:15">
      <c r="A314" t="str">
        <f>T('CLZ TT'!A314)</f>
        <v>T-406014</v>
      </c>
      <c r="B314" s="9" t="str">
        <f>T('CLZ TT'!D314)</f>
        <v>Tal Noga</v>
      </c>
      <c r="C314" s="10">
        <f>IF(LEN(A314) &gt; 0, 'CLZ TT'!E314, "")</f>
        <v>0.17</v>
      </c>
      <c r="D314" s="7" t="str">
        <f>T('CLZ TT'!F314)</f>
        <v>Hours</v>
      </c>
      <c r="E314" s="7" t="str">
        <f>IFERROR(VLOOKUP('CLZ TT'!A314,'CLZ WI'!$A$1:$E$100000,3,FALSE),"")</f>
        <v>Net Translators Implementation Program</v>
      </c>
      <c r="F314" t="str">
        <f>IFERROR(VLOOKUP('CLZ TT'!A314,'CLZ WI'!$A$1:$E$100000,4,FALSE),"")</f>
        <v>CS Project</v>
      </c>
      <c r="G314" t="str">
        <f>IFERROR(VLOOKUP('CLZ TT'!A314,'CLZ WI'!$A$1:$K$100000,5,FALSE),"")</f>
        <v>P-168678</v>
      </c>
      <c r="H314" t="str">
        <f>IFERROR(VLOOKUP(G314,'CLZ WI'!$A$1:$K$100000,6,FALSE),"")</f>
        <v>Fixed Hours</v>
      </c>
      <c r="I314" t="str">
        <f>IFERROR(VLOOKUP(G314,'CLZ WI'!$A$1:$K$100000,7,FALSE),"")</f>
        <v>EMEA</v>
      </c>
      <c r="J314" t="str">
        <f>T('CLZ TT'!I314)</f>
        <v>Customization</v>
      </c>
      <c r="K314" t="str">
        <f>IF(IFERROR(VLOOKUP('CLZ TT'!A314,'CLZ WI'!$A$1:$L$100000,12,FALSE),"")=TRUE, "Billable", IF(IFERROR(VLOOKUP('CLZ TT'!A314,'CLZ WI'!$A$1:$L$100000,12,FALSE),"")=FALSE, "Non-Billable", ""))</f>
        <v>Billable</v>
      </c>
      <c r="L314" s="19">
        <f>IF('CLZ TT'!G314="","",'CLZ TT'!G314)</f>
        <v>41065</v>
      </c>
      <c r="M314">
        <f>IFERROR(VLOOKUP(G314,'CLZ Pr'!$A$1:$X$100000,12,FALSE)*C314,"")</f>
        <v>12.0411</v>
      </c>
      <c r="N314" s="4">
        <f>IFERROR(VLOOKUP(G314,'CLZ Pr'!$A$1:$X$100000,24,FALSE), "")</f>
        <v>0</v>
      </c>
      <c r="O314">
        <f>IFERROR(VLOOKUP(G314,'CLZ Pr'!$A$1:$X$100000,21,FALSE), "")</f>
        <v>59.58</v>
      </c>
    </row>
    <row r="315" spans="1:15">
      <c r="A315" t="str">
        <f>T('CLZ TT'!A315)</f>
        <v>M-242514</v>
      </c>
      <c r="B315" s="9" t="str">
        <f>T('CLZ TT'!D315)</f>
        <v>David Goulden</v>
      </c>
      <c r="C315" s="10">
        <f>IF(LEN(A315) &gt; 0, 'CLZ TT'!E315, "")</f>
        <v>3</v>
      </c>
      <c r="D315" s="7" t="str">
        <f>T('CLZ TT'!F315)</f>
        <v>Hours</v>
      </c>
      <c r="E315" s="7" t="str">
        <f>IFERROR(VLOOKUP('CLZ TT'!A315,'CLZ WI'!$A$1:$E$100000,3,FALSE),"")</f>
        <v>ADVA Optical Networking:Large Package</v>
      </c>
      <c r="F315" t="str">
        <f>IFERROR(VLOOKUP('CLZ TT'!A315,'CLZ WI'!$A$1:$E$100000,4,FALSE),"")</f>
        <v>CS Quick Start</v>
      </c>
      <c r="G315" t="str">
        <f>IFERROR(VLOOKUP('CLZ TT'!A315,'CLZ WI'!$A$1:$K$100000,5,FALSE),"")</f>
        <v>P-194329</v>
      </c>
      <c r="H315" t="str">
        <f>IFERROR(VLOOKUP(G315,'CLZ WI'!$A$1:$K$100000,6,FALSE),"")</f>
        <v>Package Large</v>
      </c>
      <c r="I315" t="str">
        <f>IFERROR(VLOOKUP(G315,'CLZ WI'!$A$1:$K$100000,7,FALSE),"")</f>
        <v>EMEA</v>
      </c>
      <c r="J315" t="str">
        <f>T('CLZ TT'!I315)</f>
        <v/>
      </c>
      <c r="K315" t="str">
        <f>IF(IFERROR(VLOOKUP('CLZ TT'!A315,'CLZ WI'!$A$1:$L$100000,12,FALSE),"")=TRUE, "Billable", IF(IFERROR(VLOOKUP('CLZ TT'!A315,'CLZ WI'!$A$1:$L$100000,12,FALSE),"")=FALSE, "Non-Billable", ""))</f>
        <v>Billable</v>
      </c>
      <c r="L315" s="19">
        <f>IF('CLZ TT'!G315="","",'CLZ TT'!G315)</f>
        <v>41065</v>
      </c>
      <c r="M315">
        <f>IFERROR(VLOOKUP(G315,'CLZ Pr'!$A$1:$X$100000,12,FALSE)*C315,"")</f>
        <v>437.49</v>
      </c>
      <c r="N315" s="4">
        <f>IFERROR(VLOOKUP(G315,'CLZ Pr'!$A$1:$X$100000,24,FALSE), "")</f>
        <v>0</v>
      </c>
      <c r="O315">
        <f>IFERROR(VLOOKUP(G315,'CLZ Pr'!$A$1:$X$100000,21,FALSE), "")</f>
        <v>4</v>
      </c>
    </row>
    <row r="316" spans="1:15">
      <c r="A316" t="str">
        <f>T('CLZ TT'!A316)</f>
        <v>P-171083</v>
      </c>
      <c r="B316" s="9" t="str">
        <f>T('CLZ TT'!D316)</f>
        <v>G.I.Teh</v>
      </c>
      <c r="C316" s="10">
        <f>IF(LEN(A316) &gt; 0, 'CLZ TT'!E316, "")</f>
        <v>0.75</v>
      </c>
      <c r="D316" s="7" t="str">
        <f>T('CLZ TT'!F316)</f>
        <v>Hours</v>
      </c>
      <c r="E316" s="7" t="str">
        <f>IFERROR(VLOOKUP('CLZ TT'!A316,'CLZ WI'!$A$1:$E$100000,3,FALSE),"")</f>
        <v>Sony PlayStation PDIT:Large Package</v>
      </c>
      <c r="F316" t="str">
        <f>IFERROR(VLOOKUP('CLZ TT'!A316,'CLZ WI'!$A$1:$E$100000,4,FALSE),"")</f>
        <v>CS Quick Start</v>
      </c>
      <c r="G316" t="str">
        <f>IFERROR(VLOOKUP('CLZ TT'!A316,'CLZ WI'!$A$1:$K$100000,5,FALSE),"")</f>
        <v>P-171083</v>
      </c>
      <c r="H316" t="str">
        <f>IFERROR(VLOOKUP(G316,'CLZ WI'!$A$1:$K$100000,6,FALSE),"")</f>
        <v>Package Large</v>
      </c>
      <c r="I316" t="str">
        <f>IFERROR(VLOOKUP(G316,'CLZ WI'!$A$1:$K$100000,7,FALSE),"")</f>
        <v>USA</v>
      </c>
      <c r="J316" t="str">
        <f>T('CLZ TT'!I316)</f>
        <v/>
      </c>
      <c r="K316" t="str">
        <f>IF(IFERROR(VLOOKUP('CLZ TT'!A316,'CLZ WI'!$A$1:$L$100000,12,FALSE),"")=TRUE, "Billable", IF(IFERROR(VLOOKUP('CLZ TT'!A316,'CLZ WI'!$A$1:$L$100000,12,FALSE),"")=FALSE, "Non-Billable", ""))</f>
        <v>Billable</v>
      </c>
      <c r="L316" s="19">
        <f>IF('CLZ TT'!G316="","",'CLZ TT'!G316)</f>
        <v>41065</v>
      </c>
      <c r="M316">
        <f>IFERROR(VLOOKUP(G316,'CLZ Pr'!$A$1:$X$100000,12,FALSE)*C316,"")</f>
        <v>109.3725</v>
      </c>
      <c r="N316" s="4">
        <f>IFERROR(VLOOKUP(G316,'CLZ Pr'!$A$1:$X$100000,24,FALSE), "")</f>
        <v>0</v>
      </c>
      <c r="O316">
        <f>IFERROR(VLOOKUP(G316,'CLZ Pr'!$A$1:$X$100000,21,FALSE), "")</f>
        <v>5</v>
      </c>
    </row>
    <row r="317" spans="1:15">
      <c r="A317" t="str">
        <f>T('CLZ TT'!A317)</f>
        <v>T-483781</v>
      </c>
      <c r="B317" s="9" t="str">
        <f>T('CLZ TT'!D317)</f>
        <v>G.I.Teh</v>
      </c>
      <c r="C317" s="10">
        <f>IF(LEN(A317) &gt; 0, 'CLZ TT'!E317, "")</f>
        <v>1</v>
      </c>
      <c r="D317" s="7" t="str">
        <f>T('CLZ TT'!F317)</f>
        <v>Hours</v>
      </c>
      <c r="E317" s="7" t="str">
        <f>IFERROR(VLOOKUP('CLZ TT'!A317,'CLZ WI'!$A$1:$E$100000,3,FALSE),"")</f>
        <v>ELC Online - - 58 h PS</v>
      </c>
      <c r="F317" t="str">
        <f>IFERROR(VLOOKUP('CLZ TT'!A317,'CLZ WI'!$A$1:$E$100000,4,FALSE),"")</f>
        <v>CS Project</v>
      </c>
      <c r="G317" t="str">
        <f>IFERROR(VLOOKUP('CLZ TT'!A317,'CLZ WI'!$A$1:$K$100000,5,FALSE),"")</f>
        <v>P-113869</v>
      </c>
      <c r="H317" t="str">
        <f>IFERROR(VLOOKUP(G317,'CLZ WI'!$A$1:$K$100000,6,FALSE),"")</f>
        <v>Fixed Hours</v>
      </c>
      <c r="I317" t="str">
        <f>IFERROR(VLOOKUP(G317,'CLZ WI'!$A$1:$K$100000,7,FALSE),"")</f>
        <v>USA</v>
      </c>
      <c r="J317" t="str">
        <f>T('CLZ TT'!I317)</f>
        <v/>
      </c>
      <c r="K317" t="str">
        <f>IF(IFERROR(VLOOKUP('CLZ TT'!A317,'CLZ WI'!$A$1:$L$100000,12,FALSE),"")=TRUE, "Billable", IF(IFERROR(VLOOKUP('CLZ TT'!A317,'CLZ WI'!$A$1:$L$100000,12,FALSE),"")=FALSE, "Non-Billable", ""))</f>
        <v>Billable</v>
      </c>
      <c r="L317" s="19">
        <f>IF('CLZ TT'!G317="","",'CLZ TT'!G317)</f>
        <v>41065</v>
      </c>
      <c r="M317" t="str">
        <f>IFERROR(VLOOKUP(G317,'CLZ Pr'!$A$1:$X$100000,12,FALSE)*C317,"")</f>
        <v/>
      </c>
      <c r="N317" s="4" t="str">
        <f>IFERROR(VLOOKUP(G317,'CLZ Pr'!$A$1:$X$100000,24,FALSE), "")</f>
        <v/>
      </c>
      <c r="O317" t="str">
        <f>IFERROR(VLOOKUP(G317,'CLZ Pr'!$A$1:$X$100000,21,FALSE), "")</f>
        <v/>
      </c>
    </row>
    <row r="318" spans="1:15">
      <c r="A318" t="str">
        <f>T('CLZ TT'!A318)</f>
        <v>P-195483</v>
      </c>
      <c r="B318" s="9" t="str">
        <f>T('CLZ TT'!D318)</f>
        <v>Alex Gorman</v>
      </c>
      <c r="C318" s="10">
        <f>IF(LEN(A318) &gt; 0, 'CLZ TT'!E318, "")</f>
        <v>1</v>
      </c>
      <c r="D318" s="7" t="str">
        <f>T('CLZ TT'!F318)</f>
        <v>Hours</v>
      </c>
      <c r="E318" s="7" t="str">
        <f>IFERROR(VLOOKUP('CLZ TT'!A318,'CLZ WI'!$A$1:$E$100000,3,FALSE),"")</f>
        <v>School Improvement Network:Medium Package</v>
      </c>
      <c r="F318" t="str">
        <f>IFERROR(VLOOKUP('CLZ TT'!A318,'CLZ WI'!$A$1:$E$100000,4,FALSE),"")</f>
        <v>CS Quick Start</v>
      </c>
      <c r="G318" t="str">
        <f>IFERROR(VLOOKUP('CLZ TT'!A318,'CLZ WI'!$A$1:$K$100000,5,FALSE),"")</f>
        <v>P-195483</v>
      </c>
      <c r="H318" t="str">
        <f>IFERROR(VLOOKUP(G318,'CLZ WI'!$A$1:$K$100000,6,FALSE),"")</f>
        <v>Package Medium</v>
      </c>
      <c r="I318" t="str">
        <f>IFERROR(VLOOKUP(G318,'CLZ WI'!$A$1:$K$100000,7,FALSE),"")</f>
        <v>USA</v>
      </c>
      <c r="J318" t="str">
        <f>T('CLZ TT'!I318)</f>
        <v/>
      </c>
      <c r="K318" t="str">
        <f>IF(IFERROR(VLOOKUP('CLZ TT'!A318,'CLZ WI'!$A$1:$L$100000,12,FALSE),"")=TRUE, "Billable", IF(IFERROR(VLOOKUP('CLZ TT'!A318,'CLZ WI'!$A$1:$L$100000,12,FALSE),"")=FALSE, "Non-Billable", ""))</f>
        <v>Billable</v>
      </c>
      <c r="L318" s="19">
        <f>IF('CLZ TT'!G318="","",'CLZ TT'!G318)</f>
        <v>41065</v>
      </c>
      <c r="M318">
        <f>IFERROR(VLOOKUP(G318,'CLZ Pr'!$A$1:$X$100000,12,FALSE)*C318,"")</f>
        <v>136.36000000000001</v>
      </c>
      <c r="N318" s="4">
        <f>IFERROR(VLOOKUP(G318,'CLZ Pr'!$A$1:$X$100000,24,FALSE), "")</f>
        <v>0</v>
      </c>
      <c r="O318">
        <f>IFERROR(VLOOKUP(G318,'CLZ Pr'!$A$1:$X$100000,21,FALSE), "")</f>
        <v>6</v>
      </c>
    </row>
    <row r="319" spans="1:15">
      <c r="A319" t="str">
        <f>T('CLZ TT'!A319)</f>
        <v>P-202793</v>
      </c>
      <c r="B319" s="9" t="str">
        <f>T('CLZ TT'!D319)</f>
        <v>Josh Santos</v>
      </c>
      <c r="C319" s="10">
        <f>IF(LEN(A319) &gt; 0, 'CLZ TT'!E319, "")</f>
        <v>0.5</v>
      </c>
      <c r="D319" s="7" t="str">
        <f>T('CLZ TT'!F319)</f>
        <v>Hours</v>
      </c>
      <c r="E319" s="7" t="str">
        <f>IFERROR(VLOOKUP('CLZ TT'!A319,'CLZ WI'!$A$1:$E$100000,3,FALSE),"")</f>
        <v>Bonnier - Television Group 1 h PS</v>
      </c>
      <c r="F319" t="str">
        <f>IFERROR(VLOOKUP('CLZ TT'!A319,'CLZ WI'!$A$1:$E$100000,4,FALSE),"")</f>
        <v>CS Project</v>
      </c>
      <c r="G319" t="str">
        <f>IFERROR(VLOOKUP('CLZ TT'!A319,'CLZ WI'!$A$1:$K$100000,5,FALSE),"")</f>
        <v>P-202793</v>
      </c>
      <c r="H319" t="str">
        <f>IFERROR(VLOOKUP(G319,'CLZ WI'!$A$1:$K$100000,6,FALSE),"")</f>
        <v>Fixed Hours</v>
      </c>
      <c r="I319" t="str">
        <f>IFERROR(VLOOKUP(G319,'CLZ WI'!$A$1:$K$100000,7,FALSE),"")</f>
        <v>USA</v>
      </c>
      <c r="J319" t="str">
        <f>T('CLZ TT'!I319)</f>
        <v/>
      </c>
      <c r="K319" t="str">
        <f>IF(IFERROR(VLOOKUP('CLZ TT'!A319,'CLZ WI'!$A$1:$L$100000,12,FALSE),"")=TRUE, "Billable", IF(IFERROR(VLOOKUP('CLZ TT'!A319,'CLZ WI'!$A$1:$L$100000,12,FALSE),"")=FALSE, "Non-Billable", ""))</f>
        <v>Non-Billable</v>
      </c>
      <c r="L319" s="19">
        <f>IF('CLZ TT'!G319="","",'CLZ TT'!G319)</f>
        <v>41065</v>
      </c>
      <c r="M319">
        <f>IFERROR(VLOOKUP(G319,'CLZ Pr'!$A$1:$X$100000,12,FALSE)*C319,"")</f>
        <v>0</v>
      </c>
      <c r="N319" s="4">
        <f>IFERROR(VLOOKUP(G319,'CLZ Pr'!$A$1:$X$100000,24,FALSE), "")</f>
        <v>0</v>
      </c>
      <c r="O319">
        <f>IFERROR(VLOOKUP(G319,'CLZ Pr'!$A$1:$X$100000,21,FALSE), "")</f>
        <v>0</v>
      </c>
    </row>
    <row r="320" spans="1:15">
      <c r="A320" t="str">
        <f>T('CLZ TT'!A320)</f>
        <v>M-265883</v>
      </c>
      <c r="B320" s="9" t="str">
        <f>T('CLZ TT'!D320)</f>
        <v>Evgeni Haikin</v>
      </c>
      <c r="C320" s="10">
        <f>IF(LEN(A320) &gt; 0, 'CLZ TT'!E320, "")</f>
        <v>4</v>
      </c>
      <c r="D320" s="7" t="str">
        <f>T('CLZ TT'!F320)</f>
        <v>Hours</v>
      </c>
      <c r="E320" s="7" t="str">
        <f>IFERROR(VLOOKUP('CLZ TT'!A320,'CLZ WI'!$A$1:$E$100000,3,FALSE),"")</f>
        <v>UNK project 20 h PS</v>
      </c>
      <c r="F320" t="str">
        <f>IFERROR(VLOOKUP('CLZ TT'!A320,'CLZ WI'!$A$1:$E$100000,4,FALSE),"")</f>
        <v>CS Quick Start</v>
      </c>
      <c r="G320" t="str">
        <f>IFERROR(VLOOKUP('CLZ TT'!A320,'CLZ WI'!$A$1:$K$100000,5,FALSE),"")</f>
        <v>P-214314</v>
      </c>
      <c r="H320" t="str">
        <f>IFERROR(VLOOKUP(G320,'CLZ WI'!$A$1:$K$100000,6,FALSE),"")</f>
        <v>Package Large</v>
      </c>
      <c r="I320" t="str">
        <f>IFERROR(VLOOKUP(G320,'CLZ WI'!$A$1:$K$100000,7,FALSE),"")</f>
        <v>EMEA</v>
      </c>
      <c r="J320" t="str">
        <f>T('CLZ TT'!I320)</f>
        <v/>
      </c>
      <c r="K320" t="str">
        <f>IF(IFERROR(VLOOKUP('CLZ TT'!A320,'CLZ WI'!$A$1:$L$100000,12,FALSE),"")=TRUE, "Billable", IF(IFERROR(VLOOKUP('CLZ TT'!A320,'CLZ WI'!$A$1:$L$100000,12,FALSE),"")=FALSE, "Non-Billable", ""))</f>
        <v>Billable</v>
      </c>
      <c r="L320" s="19">
        <f>IF('CLZ TT'!G320="","",'CLZ TT'!G320)</f>
        <v>41065</v>
      </c>
      <c r="M320">
        <f>IFERROR(VLOOKUP(G320,'CLZ Pr'!$A$1:$X$100000,12,FALSE)*C320,"")</f>
        <v>400</v>
      </c>
      <c r="N320" s="4">
        <f>IFERROR(VLOOKUP(G320,'CLZ Pr'!$A$1:$X$100000,24,FALSE), "")</f>
        <v>0</v>
      </c>
      <c r="O320">
        <f>IFERROR(VLOOKUP(G320,'CLZ Pr'!$A$1:$X$100000,21,FALSE), "")</f>
        <v>12</v>
      </c>
    </row>
    <row r="321" spans="1:15">
      <c r="A321" t="str">
        <f>T('CLZ TT'!A321)</f>
        <v>P-180458</v>
      </c>
      <c r="B321" s="9" t="str">
        <f>T('CLZ TT'!D321)</f>
        <v>Josh Santos</v>
      </c>
      <c r="C321" s="10">
        <f>IF(LEN(A321) &gt; 0, 'CLZ TT'!E321, "")</f>
        <v>1</v>
      </c>
      <c r="D321" s="7" t="str">
        <f>T('CLZ TT'!F321)</f>
        <v>Hours</v>
      </c>
      <c r="E321" s="7" t="str">
        <f>IFERROR(VLOOKUP('CLZ TT'!A321,'CLZ WI'!$A$1:$E$100000,3,FALSE),"")</f>
        <v>DPR Construction:Small Package</v>
      </c>
      <c r="F321" t="str">
        <f>IFERROR(VLOOKUP('CLZ TT'!A321,'CLZ WI'!$A$1:$E$100000,4,FALSE),"")</f>
        <v>CS Quick Start</v>
      </c>
      <c r="G321" t="str">
        <f>IFERROR(VLOOKUP('CLZ TT'!A321,'CLZ WI'!$A$1:$K$100000,5,FALSE),"")</f>
        <v>P-180458</v>
      </c>
      <c r="H321" t="str">
        <f>IFERROR(VLOOKUP(G321,'CLZ WI'!$A$1:$K$100000,6,FALSE),"")</f>
        <v>Package Medium</v>
      </c>
      <c r="I321" t="str">
        <f>IFERROR(VLOOKUP(G321,'CLZ WI'!$A$1:$K$100000,7,FALSE),"")</f>
        <v>USA</v>
      </c>
      <c r="J321" t="str">
        <f>T('CLZ TT'!I321)</f>
        <v/>
      </c>
      <c r="K321" t="str">
        <f>IF(IFERROR(VLOOKUP('CLZ TT'!A321,'CLZ WI'!$A$1:$L$100000,12,FALSE),"")=TRUE, "Billable", IF(IFERROR(VLOOKUP('CLZ TT'!A321,'CLZ WI'!$A$1:$L$100000,12,FALSE),"")=FALSE, "Non-Billable", ""))</f>
        <v>Billable</v>
      </c>
      <c r="L321" s="19">
        <f>IF('CLZ TT'!G321="","",'CLZ TT'!G321)</f>
        <v>41066</v>
      </c>
      <c r="M321">
        <f>IFERROR(VLOOKUP(G321,'CLZ Pr'!$A$1:$X$100000,12,FALSE)*C321,"")</f>
        <v>133.33000000000001</v>
      </c>
      <c r="N321" s="4">
        <f>IFERROR(VLOOKUP(G321,'CLZ Pr'!$A$1:$X$100000,24,FALSE), "")</f>
        <v>0</v>
      </c>
      <c r="O321">
        <f>IFERROR(VLOOKUP(G321,'CLZ Pr'!$A$1:$X$100000,21,FALSE), "")</f>
        <v>0</v>
      </c>
    </row>
    <row r="322" spans="1:15">
      <c r="A322" t="str">
        <f>T('CLZ TT'!A322)</f>
        <v>P-207898</v>
      </c>
      <c r="B322" s="9" t="str">
        <f>T('CLZ TT'!D322)</f>
        <v>Roni Feldsher</v>
      </c>
      <c r="C322" s="10">
        <f>IF(LEN(A322) &gt; 0, 'CLZ TT'!E322, "")</f>
        <v>1</v>
      </c>
      <c r="D322" s="7" t="str">
        <f>T('CLZ TT'!F322)</f>
        <v>Hours</v>
      </c>
      <c r="E322" s="7" t="str">
        <f>IFERROR(VLOOKUP('CLZ TT'!A322,'CLZ WI'!$A$1:$E$100000,3,FALSE),"")</f>
        <v>TechProse 10 h PS</v>
      </c>
      <c r="F322" t="str">
        <f>IFERROR(VLOOKUP('CLZ TT'!A322,'CLZ WI'!$A$1:$E$100000,4,FALSE),"")</f>
        <v>CS Project</v>
      </c>
      <c r="G322" t="str">
        <f>IFERROR(VLOOKUP('CLZ TT'!A322,'CLZ WI'!$A$1:$K$100000,5,FALSE),"")</f>
        <v>P-207898</v>
      </c>
      <c r="H322" t="str">
        <f>IFERROR(VLOOKUP(G322,'CLZ WI'!$A$1:$K$100000,6,FALSE),"")</f>
        <v>Fixed Hours</v>
      </c>
      <c r="I322" t="str">
        <f>IFERROR(VLOOKUP(G322,'CLZ WI'!$A$1:$K$100000,7,FALSE),"")</f>
        <v>USA</v>
      </c>
      <c r="J322" t="str">
        <f>T('CLZ TT'!I322)</f>
        <v/>
      </c>
      <c r="K322" t="str">
        <f>IF(IFERROR(VLOOKUP('CLZ TT'!A322,'CLZ WI'!$A$1:$L$100000,12,FALSE),"")=TRUE, "Billable", IF(IFERROR(VLOOKUP('CLZ TT'!A322,'CLZ WI'!$A$1:$L$100000,12,FALSE),"")=FALSE, "Non-Billable", ""))</f>
        <v>Billable</v>
      </c>
      <c r="L322" s="19">
        <f>IF('CLZ TT'!G322="","",'CLZ TT'!G322)</f>
        <v>41066</v>
      </c>
      <c r="M322">
        <f>IFERROR(VLOOKUP(G322,'CLZ Pr'!$A$1:$X$100000,12,FALSE)*C322,"")</f>
        <v>150</v>
      </c>
      <c r="N322" s="4">
        <f>IFERROR(VLOOKUP(G322,'CLZ Pr'!$A$1:$X$100000,24,FALSE), "")</f>
        <v>0</v>
      </c>
      <c r="O322">
        <f>IFERROR(VLOOKUP(G322,'CLZ Pr'!$A$1:$X$100000,21,FALSE), "")</f>
        <v>3.2</v>
      </c>
    </row>
    <row r="323" spans="1:15">
      <c r="A323" t="str">
        <f>T('CLZ TT'!A323)</f>
        <v>P-214104</v>
      </c>
      <c r="B323" s="9" t="str">
        <f>T('CLZ TT'!D323)</f>
        <v>Alex Gorman</v>
      </c>
      <c r="C323" s="10">
        <f>IF(LEN(A323) &gt; 0, 'CLZ TT'!E323, "")</f>
        <v>1</v>
      </c>
      <c r="D323" s="7" t="str">
        <f>T('CLZ TT'!F323)</f>
        <v>Hours</v>
      </c>
      <c r="E323" s="7" t="str">
        <f>IFERROR(VLOOKUP('CLZ TT'!A323,'CLZ WI'!$A$1:$E$100000,3,FALSE),"")</f>
        <v>Crunchy Logistics 10 h PS</v>
      </c>
      <c r="F323" t="str">
        <f>IFERROR(VLOOKUP('CLZ TT'!A323,'CLZ WI'!$A$1:$E$100000,4,FALSE),"")</f>
        <v>CS Quick Start</v>
      </c>
      <c r="G323" t="str">
        <f>IFERROR(VLOOKUP('CLZ TT'!A323,'CLZ WI'!$A$1:$K$100000,5,FALSE),"")</f>
        <v>P-214104</v>
      </c>
      <c r="H323" t="str">
        <f>IFERROR(VLOOKUP(G323,'CLZ WI'!$A$1:$K$100000,6,FALSE),"")</f>
        <v>Package Medium</v>
      </c>
      <c r="I323" t="str">
        <f>IFERROR(VLOOKUP(G323,'CLZ WI'!$A$1:$K$100000,7,FALSE),"")</f>
        <v>USA</v>
      </c>
      <c r="J323" t="str">
        <f>T('CLZ TT'!I323)</f>
        <v/>
      </c>
      <c r="K323" t="str">
        <f>IF(IFERROR(VLOOKUP('CLZ TT'!A323,'CLZ WI'!$A$1:$L$100000,12,FALSE),"")=TRUE, "Billable", IF(IFERROR(VLOOKUP('CLZ TT'!A323,'CLZ WI'!$A$1:$L$100000,12,FALSE),"")=FALSE, "Non-Billable", ""))</f>
        <v>Billable</v>
      </c>
      <c r="L323" s="19">
        <f>IF('CLZ TT'!G323="","",'CLZ TT'!G323)</f>
        <v>41066</v>
      </c>
      <c r="M323">
        <f>IFERROR(VLOOKUP(G323,'CLZ Pr'!$A$1:$X$100000,12,FALSE)*C323,"")</f>
        <v>150</v>
      </c>
      <c r="N323" s="4">
        <f>IFERROR(VLOOKUP(G323,'CLZ Pr'!$A$1:$X$100000,24,FALSE), "")</f>
        <v>0</v>
      </c>
      <c r="O323">
        <f>IFERROR(VLOOKUP(G323,'CLZ Pr'!$A$1:$X$100000,21,FALSE), "")</f>
        <v>3.5</v>
      </c>
    </row>
    <row r="324" spans="1:15">
      <c r="A324" t="str">
        <f>T('CLZ TT'!A324)</f>
        <v>M-264202</v>
      </c>
      <c r="B324" s="9" t="str">
        <f>T('CLZ TT'!D324)</f>
        <v>Tal Noga</v>
      </c>
      <c r="C324" s="10">
        <f>IF(LEN(A324) &gt; 0, 'CLZ TT'!E324, "")</f>
        <v>1</v>
      </c>
      <c r="D324" s="7" t="str">
        <f>T('CLZ TT'!F324)</f>
        <v>Hours</v>
      </c>
      <c r="E324" s="7" t="str">
        <f>IFERROR(VLOOKUP('CLZ TT'!A324,'CLZ WI'!$A$1:$E$100000,3,FALSE),"")</f>
        <v>תדיראן טלקום שרותי תקשורת בישראל 5 h PS</v>
      </c>
      <c r="F324" t="str">
        <f>IFERROR(VLOOKUP('CLZ TT'!A324,'CLZ WI'!$A$1:$E$100000,4,FALSE),"")</f>
        <v>CS Quick Start</v>
      </c>
      <c r="G324" t="str">
        <f>IFERROR(VLOOKUP('CLZ TT'!A324,'CLZ WI'!$A$1:$K$100000,5,FALSE),"")</f>
        <v>P-212928</v>
      </c>
      <c r="H324" t="str">
        <f>IFERROR(VLOOKUP(G324,'CLZ WI'!$A$1:$K$100000,6,FALSE),"")</f>
        <v>Package Small</v>
      </c>
      <c r="I324" t="str">
        <f>IFERROR(VLOOKUP(G324,'CLZ WI'!$A$1:$K$100000,7,FALSE),"")</f>
        <v>EMEA</v>
      </c>
      <c r="J324" t="str">
        <f>T('CLZ TT'!I324)</f>
        <v>Customization</v>
      </c>
      <c r="K324" t="str">
        <f>IF(IFERROR(VLOOKUP('CLZ TT'!A324,'CLZ WI'!$A$1:$L$100000,12,FALSE),"")=TRUE, "Billable", IF(IFERROR(VLOOKUP('CLZ TT'!A324,'CLZ WI'!$A$1:$L$100000,12,FALSE),"")=FALSE, "Non-Billable", ""))</f>
        <v>Billable</v>
      </c>
      <c r="L324" s="19">
        <f>IF('CLZ TT'!G324="","",'CLZ TT'!G324)</f>
        <v>41066</v>
      </c>
      <c r="M324">
        <f>IFERROR(VLOOKUP(G324,'CLZ Pr'!$A$1:$X$100000,12,FALSE)*C324,"")</f>
        <v>160</v>
      </c>
      <c r="N324" s="4">
        <f>IFERROR(VLOOKUP(G324,'CLZ Pr'!$A$1:$X$100000,24,FALSE), "")</f>
        <v>0</v>
      </c>
      <c r="O324">
        <f>IFERROR(VLOOKUP(G324,'CLZ Pr'!$A$1:$X$100000,21,FALSE), "")</f>
        <v>2.31</v>
      </c>
    </row>
    <row r="325" spans="1:15">
      <c r="A325" t="str">
        <f>T('CLZ TT'!A325)</f>
        <v>T-483781</v>
      </c>
      <c r="B325" s="9" t="str">
        <f>T('CLZ TT'!D325)</f>
        <v>G.I.Teh</v>
      </c>
      <c r="C325" s="10">
        <f>IF(LEN(A325) &gt; 0, 'CLZ TT'!E325, "")</f>
        <v>3</v>
      </c>
      <c r="D325" s="7" t="str">
        <f>T('CLZ TT'!F325)</f>
        <v>Hours</v>
      </c>
      <c r="E325" s="7" t="str">
        <f>IFERROR(VLOOKUP('CLZ TT'!A325,'CLZ WI'!$A$1:$E$100000,3,FALSE),"")</f>
        <v>ELC Online - - 58 h PS</v>
      </c>
      <c r="F325" t="str">
        <f>IFERROR(VLOOKUP('CLZ TT'!A325,'CLZ WI'!$A$1:$E$100000,4,FALSE),"")</f>
        <v>CS Project</v>
      </c>
      <c r="G325" t="str">
        <f>IFERROR(VLOOKUP('CLZ TT'!A325,'CLZ WI'!$A$1:$K$100000,5,FALSE),"")</f>
        <v>P-113869</v>
      </c>
      <c r="H325" t="str">
        <f>IFERROR(VLOOKUP(G325,'CLZ WI'!$A$1:$K$100000,6,FALSE),"")</f>
        <v>Fixed Hours</v>
      </c>
      <c r="I325" t="str">
        <f>IFERROR(VLOOKUP(G325,'CLZ WI'!$A$1:$K$100000,7,FALSE),"")</f>
        <v>USA</v>
      </c>
      <c r="J325" t="str">
        <f>T('CLZ TT'!I325)</f>
        <v/>
      </c>
      <c r="K325" t="str">
        <f>IF(IFERROR(VLOOKUP('CLZ TT'!A325,'CLZ WI'!$A$1:$L$100000,12,FALSE),"")=TRUE, "Billable", IF(IFERROR(VLOOKUP('CLZ TT'!A325,'CLZ WI'!$A$1:$L$100000,12,FALSE),"")=FALSE, "Non-Billable", ""))</f>
        <v>Billable</v>
      </c>
      <c r="L325" s="19">
        <f>IF('CLZ TT'!G325="","",'CLZ TT'!G325)</f>
        <v>41066</v>
      </c>
      <c r="M325" t="str">
        <f>IFERROR(VLOOKUP(G325,'CLZ Pr'!$A$1:$X$100000,12,FALSE)*C325,"")</f>
        <v/>
      </c>
      <c r="N325" s="4" t="str">
        <f>IFERROR(VLOOKUP(G325,'CLZ Pr'!$A$1:$X$100000,24,FALSE), "")</f>
        <v/>
      </c>
      <c r="O325" t="str">
        <f>IFERROR(VLOOKUP(G325,'CLZ Pr'!$A$1:$X$100000,21,FALSE), "")</f>
        <v/>
      </c>
    </row>
    <row r="326" spans="1:15">
      <c r="A326" t="str">
        <f>T('CLZ TT'!A326)</f>
        <v>P-214104</v>
      </c>
      <c r="B326" s="9" t="str">
        <f>T('CLZ TT'!D326)</f>
        <v>Alex Gorman</v>
      </c>
      <c r="C326" s="10">
        <f>IF(LEN(A326) &gt; 0, 'CLZ TT'!E326, "")</f>
        <v>0</v>
      </c>
      <c r="D326" s="7" t="str">
        <f>T('CLZ TT'!F326)</f>
        <v>Hours</v>
      </c>
      <c r="E326" s="7" t="str">
        <f>IFERROR(VLOOKUP('CLZ TT'!A326,'CLZ WI'!$A$1:$E$100000,3,FALSE),"")</f>
        <v>Crunchy Logistics 10 h PS</v>
      </c>
      <c r="F326" t="str">
        <f>IFERROR(VLOOKUP('CLZ TT'!A326,'CLZ WI'!$A$1:$E$100000,4,FALSE),"")</f>
        <v>CS Quick Start</v>
      </c>
      <c r="G326" t="str">
        <f>IFERROR(VLOOKUP('CLZ TT'!A326,'CLZ WI'!$A$1:$K$100000,5,FALSE),"")</f>
        <v>P-214104</v>
      </c>
      <c r="H326" t="str">
        <f>IFERROR(VLOOKUP(G326,'CLZ WI'!$A$1:$K$100000,6,FALSE),"")</f>
        <v>Package Medium</v>
      </c>
      <c r="I326" t="str">
        <f>IFERROR(VLOOKUP(G326,'CLZ WI'!$A$1:$K$100000,7,FALSE),"")</f>
        <v>USA</v>
      </c>
      <c r="J326" t="str">
        <f>T('CLZ TT'!I326)</f>
        <v/>
      </c>
      <c r="K326" t="str">
        <f>IF(IFERROR(VLOOKUP('CLZ TT'!A326,'CLZ WI'!$A$1:$L$100000,12,FALSE),"")=TRUE, "Billable", IF(IFERROR(VLOOKUP('CLZ TT'!A326,'CLZ WI'!$A$1:$L$100000,12,FALSE),"")=FALSE, "Non-Billable", ""))</f>
        <v>Billable</v>
      </c>
      <c r="L326" s="19">
        <f>IF('CLZ TT'!G326="","",'CLZ TT'!G326)</f>
        <v>41067</v>
      </c>
      <c r="M326">
        <f>IFERROR(VLOOKUP(G326,'CLZ Pr'!$A$1:$X$100000,12,FALSE)*C326,"")</f>
        <v>0</v>
      </c>
      <c r="N326" s="4">
        <f>IFERROR(VLOOKUP(G326,'CLZ Pr'!$A$1:$X$100000,24,FALSE), "")</f>
        <v>0</v>
      </c>
      <c r="O326">
        <f>IFERROR(VLOOKUP(G326,'CLZ Pr'!$A$1:$X$100000,21,FALSE), "")</f>
        <v>3.5</v>
      </c>
    </row>
    <row r="327" spans="1:15">
      <c r="A327" t="str">
        <f>T('CLZ TT'!A327)</f>
        <v>M-229521</v>
      </c>
      <c r="B327" s="9" t="str">
        <f>T('CLZ TT'!D327)</f>
        <v>Evgeni Haikin</v>
      </c>
      <c r="C327" s="10">
        <f>IF(LEN(A327) &gt; 0, 'CLZ TT'!E327, "")</f>
        <v>1</v>
      </c>
      <c r="D327" s="7" t="str">
        <f>T('CLZ TT'!F327)</f>
        <v>Hours</v>
      </c>
      <c r="E327" s="7" t="str">
        <f>IFERROR(VLOOKUP('CLZ TT'!A327,'CLZ WI'!$A$1:$E$100000,3,FALSE),"")</f>
        <v>Soutthern Investments Pvt Ltd:Medium Package</v>
      </c>
      <c r="F327" t="str">
        <f>IFERROR(VLOOKUP('CLZ TT'!A327,'CLZ WI'!$A$1:$E$100000,4,FALSE),"")</f>
        <v>CS Quick Start</v>
      </c>
      <c r="G327" t="str">
        <f>IFERROR(VLOOKUP('CLZ TT'!A327,'CLZ WI'!$A$1:$K$100000,5,FALSE),"")</f>
        <v>P-183868</v>
      </c>
      <c r="H327" t="str">
        <f>IFERROR(VLOOKUP(G327,'CLZ WI'!$A$1:$K$100000,6,FALSE),"")</f>
        <v>Package Medium</v>
      </c>
      <c r="I327" t="str">
        <f>IFERROR(VLOOKUP(G327,'CLZ WI'!$A$1:$K$100000,7,FALSE),"")</f>
        <v>EMEA</v>
      </c>
      <c r="J327" t="str">
        <f>T('CLZ TT'!I327)</f>
        <v/>
      </c>
      <c r="K327" t="str">
        <f>IF(IFERROR(VLOOKUP('CLZ TT'!A327,'CLZ WI'!$A$1:$L$100000,12,FALSE),"")=TRUE, "Billable", IF(IFERROR(VLOOKUP('CLZ TT'!A327,'CLZ WI'!$A$1:$L$100000,12,FALSE),"")=FALSE, "Non-Billable", ""))</f>
        <v>Billable</v>
      </c>
      <c r="L327" s="19">
        <f>IF('CLZ TT'!G327="","",'CLZ TT'!G327)</f>
        <v>41067</v>
      </c>
      <c r="M327">
        <f>IFERROR(VLOOKUP(G327,'CLZ Pr'!$A$1:$X$100000,12,FALSE)*C327,"")</f>
        <v>72</v>
      </c>
      <c r="N327" s="4">
        <f>IFERROR(VLOOKUP(G327,'CLZ Pr'!$A$1:$X$100000,24,FALSE), "")</f>
        <v>0</v>
      </c>
      <c r="O327">
        <f>IFERROR(VLOOKUP(G327,'CLZ Pr'!$A$1:$X$100000,21,FALSE), "")</f>
        <v>3</v>
      </c>
    </row>
    <row r="328" spans="1:15">
      <c r="A328" t="str">
        <f>T('CLZ TT'!A328)</f>
        <v>T-292050</v>
      </c>
      <c r="B328" s="9" t="str">
        <f>T('CLZ TT'!D328)</f>
        <v>Roni Feldsher</v>
      </c>
      <c r="C328" s="10">
        <f>IF(LEN(A328) &gt; 0, 'CLZ TT'!E328, "")</f>
        <v>0.5</v>
      </c>
      <c r="D328" s="7" t="str">
        <f>T('CLZ TT'!F328)</f>
        <v>Hours</v>
      </c>
      <c r="E328" s="7" t="str">
        <f>IFERROR(VLOOKUP('CLZ TT'!A328,'CLZ WI'!$A$1:$E$100000,3,FALSE),"")</f>
        <v>ELC Online - - 58 h PS</v>
      </c>
      <c r="F328" t="str">
        <f>IFERROR(VLOOKUP('CLZ TT'!A328,'CLZ WI'!$A$1:$E$100000,4,FALSE),"")</f>
        <v>CS Project</v>
      </c>
      <c r="G328" t="str">
        <f>IFERROR(VLOOKUP('CLZ TT'!A328,'CLZ WI'!$A$1:$K$100000,5,FALSE),"")</f>
        <v>P-113869</v>
      </c>
      <c r="H328" t="str">
        <f>IFERROR(VLOOKUP(G328,'CLZ WI'!$A$1:$K$100000,6,FALSE),"")</f>
        <v>Fixed Hours</v>
      </c>
      <c r="I328" t="str">
        <f>IFERROR(VLOOKUP(G328,'CLZ WI'!$A$1:$K$100000,7,FALSE),"")</f>
        <v>USA</v>
      </c>
      <c r="J328" t="str">
        <f>T('CLZ TT'!I328)</f>
        <v/>
      </c>
      <c r="K328" t="str">
        <f>IF(IFERROR(VLOOKUP('CLZ TT'!A328,'CLZ WI'!$A$1:$L$100000,12,FALSE),"")=TRUE, "Billable", IF(IFERROR(VLOOKUP('CLZ TT'!A328,'CLZ WI'!$A$1:$L$100000,12,FALSE),"")=FALSE, "Non-Billable", ""))</f>
        <v>Billable</v>
      </c>
      <c r="L328" s="19">
        <f>IF('CLZ TT'!G328="","",'CLZ TT'!G328)</f>
        <v>41067</v>
      </c>
      <c r="M328" t="str">
        <f>IFERROR(VLOOKUP(G328,'CLZ Pr'!$A$1:$X$100000,12,FALSE)*C328,"")</f>
        <v/>
      </c>
      <c r="N328" s="4" t="str">
        <f>IFERROR(VLOOKUP(G328,'CLZ Pr'!$A$1:$X$100000,24,FALSE), "")</f>
        <v/>
      </c>
      <c r="O328" t="str">
        <f>IFERROR(VLOOKUP(G328,'CLZ Pr'!$A$1:$X$100000,21,FALSE), "")</f>
        <v/>
      </c>
    </row>
    <row r="329" spans="1:15">
      <c r="A329" t="str">
        <f>T('CLZ TT'!A329)</f>
        <v>P-193598</v>
      </c>
      <c r="B329" s="9" t="str">
        <f>T('CLZ TT'!D329)</f>
        <v>Alex Gorman</v>
      </c>
      <c r="C329" s="10">
        <f>IF(LEN(A329) &gt; 0, 'CLZ TT'!E329, "")</f>
        <v>0.1</v>
      </c>
      <c r="D329" s="7" t="str">
        <f>T('CLZ TT'!F329)</f>
        <v>Hours</v>
      </c>
      <c r="E329" s="7" t="str">
        <f>IFERROR(VLOOKUP('CLZ TT'!A329,'CLZ WI'!$A$1:$E$100000,3,FALSE),"")</f>
        <v>Brainshark:Small Package</v>
      </c>
      <c r="F329" t="str">
        <f>IFERROR(VLOOKUP('CLZ TT'!A329,'CLZ WI'!$A$1:$E$100000,4,FALSE),"")</f>
        <v>CS Quick Start</v>
      </c>
      <c r="G329" t="str">
        <f>IFERROR(VLOOKUP('CLZ TT'!A329,'CLZ WI'!$A$1:$K$100000,5,FALSE),"")</f>
        <v>P-193598</v>
      </c>
      <c r="H329" t="str">
        <f>IFERROR(VLOOKUP(G329,'CLZ WI'!$A$1:$K$100000,6,FALSE),"")</f>
        <v>Package Small</v>
      </c>
      <c r="I329" t="str">
        <f>IFERROR(VLOOKUP(G329,'CLZ WI'!$A$1:$K$100000,7,FALSE),"")</f>
        <v>USA</v>
      </c>
      <c r="J329" t="str">
        <f>T('CLZ TT'!I329)</f>
        <v/>
      </c>
      <c r="K329" t="str">
        <f>IF(IFERROR(VLOOKUP('CLZ TT'!A329,'CLZ WI'!$A$1:$L$100000,12,FALSE),"")=TRUE, "Billable", IF(IFERROR(VLOOKUP('CLZ TT'!A329,'CLZ WI'!$A$1:$L$100000,12,FALSE),"")=FALSE, "Non-Billable", ""))</f>
        <v>Billable</v>
      </c>
      <c r="L329" s="19">
        <f>IF('CLZ TT'!G329="","",'CLZ TT'!G329)</f>
        <v>41067</v>
      </c>
      <c r="M329">
        <f>IFERROR(VLOOKUP(G329,'CLZ Pr'!$A$1:$X$100000,12,FALSE)*C329,"")</f>
        <v>13.333000000000002</v>
      </c>
      <c r="N329" s="4">
        <f>IFERROR(VLOOKUP(G329,'CLZ Pr'!$A$1:$X$100000,24,FALSE), "")</f>
        <v>0</v>
      </c>
      <c r="O329">
        <f>IFERROR(VLOOKUP(G329,'CLZ Pr'!$A$1:$X$100000,21,FALSE), "")</f>
        <v>2.4</v>
      </c>
    </row>
    <row r="330" spans="1:15">
      <c r="A330" t="str">
        <f>T('CLZ TT'!A330)</f>
        <v>T-483781</v>
      </c>
      <c r="B330" s="9" t="str">
        <f>T('CLZ TT'!D330)</f>
        <v>G.I.Teh</v>
      </c>
      <c r="C330" s="10">
        <f>IF(LEN(A330) &gt; 0, 'CLZ TT'!E330, "")</f>
        <v>1</v>
      </c>
      <c r="D330" s="7" t="str">
        <f>T('CLZ TT'!F330)</f>
        <v>Hours</v>
      </c>
      <c r="E330" s="7" t="str">
        <f>IFERROR(VLOOKUP('CLZ TT'!A330,'CLZ WI'!$A$1:$E$100000,3,FALSE),"")</f>
        <v>ELC Online - - 58 h PS</v>
      </c>
      <c r="F330" t="str">
        <f>IFERROR(VLOOKUP('CLZ TT'!A330,'CLZ WI'!$A$1:$E$100000,4,FALSE),"")</f>
        <v>CS Project</v>
      </c>
      <c r="G330" t="str">
        <f>IFERROR(VLOOKUP('CLZ TT'!A330,'CLZ WI'!$A$1:$K$100000,5,FALSE),"")</f>
        <v>P-113869</v>
      </c>
      <c r="H330" t="str">
        <f>IFERROR(VLOOKUP(G330,'CLZ WI'!$A$1:$K$100000,6,FALSE),"")</f>
        <v>Fixed Hours</v>
      </c>
      <c r="I330" t="str">
        <f>IFERROR(VLOOKUP(G330,'CLZ WI'!$A$1:$K$100000,7,FALSE),"")</f>
        <v>USA</v>
      </c>
      <c r="J330" t="str">
        <f>T('CLZ TT'!I330)</f>
        <v/>
      </c>
      <c r="K330" t="str">
        <f>IF(IFERROR(VLOOKUP('CLZ TT'!A330,'CLZ WI'!$A$1:$L$100000,12,FALSE),"")=TRUE, "Billable", IF(IFERROR(VLOOKUP('CLZ TT'!A330,'CLZ WI'!$A$1:$L$100000,12,FALSE),"")=FALSE, "Non-Billable", ""))</f>
        <v>Billable</v>
      </c>
      <c r="L330" s="19">
        <f>IF('CLZ TT'!G330="","",'CLZ TT'!G330)</f>
        <v>41067</v>
      </c>
      <c r="M330" t="str">
        <f>IFERROR(VLOOKUP(G330,'CLZ Pr'!$A$1:$X$100000,12,FALSE)*C330,"")</f>
        <v/>
      </c>
      <c r="N330" s="4" t="str">
        <f>IFERROR(VLOOKUP(G330,'CLZ Pr'!$A$1:$X$100000,24,FALSE), "")</f>
        <v/>
      </c>
      <c r="O330" t="str">
        <f>IFERROR(VLOOKUP(G330,'CLZ Pr'!$A$1:$X$100000,21,FALSE), "")</f>
        <v/>
      </c>
    </row>
    <row r="331" spans="1:15">
      <c r="A331" t="str">
        <f>T('CLZ TT'!A331)</f>
        <v>P-214104</v>
      </c>
      <c r="B331" s="9" t="str">
        <f>T('CLZ TT'!D331)</f>
        <v>Alex Gorman</v>
      </c>
      <c r="C331" s="10">
        <f>IF(LEN(A331) &gt; 0, 'CLZ TT'!E331, "")</f>
        <v>1.5</v>
      </c>
      <c r="D331" s="7" t="str">
        <f>T('CLZ TT'!F331)</f>
        <v>Hours</v>
      </c>
      <c r="E331" s="7" t="str">
        <f>IFERROR(VLOOKUP('CLZ TT'!A331,'CLZ WI'!$A$1:$E$100000,3,FALSE),"")</f>
        <v>Crunchy Logistics 10 h PS</v>
      </c>
      <c r="F331" t="str">
        <f>IFERROR(VLOOKUP('CLZ TT'!A331,'CLZ WI'!$A$1:$E$100000,4,FALSE),"")</f>
        <v>CS Quick Start</v>
      </c>
      <c r="G331" t="str">
        <f>IFERROR(VLOOKUP('CLZ TT'!A331,'CLZ WI'!$A$1:$K$100000,5,FALSE),"")</f>
        <v>P-214104</v>
      </c>
      <c r="H331" t="str">
        <f>IFERROR(VLOOKUP(G331,'CLZ WI'!$A$1:$K$100000,6,FALSE),"")</f>
        <v>Package Medium</v>
      </c>
      <c r="I331" t="str">
        <f>IFERROR(VLOOKUP(G331,'CLZ WI'!$A$1:$K$100000,7,FALSE),"")</f>
        <v>USA</v>
      </c>
      <c r="J331" t="str">
        <f>T('CLZ TT'!I331)</f>
        <v/>
      </c>
      <c r="K331" t="str">
        <f>IF(IFERROR(VLOOKUP('CLZ TT'!A331,'CLZ WI'!$A$1:$L$100000,12,FALSE),"")=TRUE, "Billable", IF(IFERROR(VLOOKUP('CLZ TT'!A331,'CLZ WI'!$A$1:$L$100000,12,FALSE),"")=FALSE, "Non-Billable", ""))</f>
        <v>Billable</v>
      </c>
      <c r="L331" s="19">
        <f>IF('CLZ TT'!G331="","",'CLZ TT'!G331)</f>
        <v>41067</v>
      </c>
      <c r="M331">
        <f>IFERROR(VLOOKUP(G331,'CLZ Pr'!$A$1:$X$100000,12,FALSE)*C331,"")</f>
        <v>225</v>
      </c>
      <c r="N331" s="4">
        <f>IFERROR(VLOOKUP(G331,'CLZ Pr'!$A$1:$X$100000,24,FALSE), "")</f>
        <v>0</v>
      </c>
      <c r="O331">
        <f>IFERROR(VLOOKUP(G331,'CLZ Pr'!$A$1:$X$100000,21,FALSE), "")</f>
        <v>3.5</v>
      </c>
    </row>
    <row r="332" spans="1:15">
      <c r="A332" t="str">
        <f>T('CLZ TT'!A332)</f>
        <v>M-264202</v>
      </c>
      <c r="B332" s="9" t="str">
        <f>T('CLZ TT'!D332)</f>
        <v>Tal Noga</v>
      </c>
      <c r="C332" s="10">
        <f>IF(LEN(A332) &gt; 0, 'CLZ TT'!E332, "")</f>
        <v>0.01</v>
      </c>
      <c r="D332" s="7" t="str">
        <f>T('CLZ TT'!F332)</f>
        <v>Hours</v>
      </c>
      <c r="E332" s="7" t="str">
        <f>IFERROR(VLOOKUP('CLZ TT'!A332,'CLZ WI'!$A$1:$E$100000,3,FALSE),"")</f>
        <v>תדיראן טלקום שרותי תקשורת בישראל 5 h PS</v>
      </c>
      <c r="F332" t="str">
        <f>IFERROR(VLOOKUP('CLZ TT'!A332,'CLZ WI'!$A$1:$E$100000,4,FALSE),"")</f>
        <v>CS Quick Start</v>
      </c>
      <c r="G332" t="str">
        <f>IFERROR(VLOOKUP('CLZ TT'!A332,'CLZ WI'!$A$1:$K$100000,5,FALSE),"")</f>
        <v>P-212928</v>
      </c>
      <c r="H332" t="str">
        <f>IFERROR(VLOOKUP(G332,'CLZ WI'!$A$1:$K$100000,6,FALSE),"")</f>
        <v>Package Small</v>
      </c>
      <c r="I332" t="str">
        <f>IFERROR(VLOOKUP(G332,'CLZ WI'!$A$1:$K$100000,7,FALSE),"")</f>
        <v>EMEA</v>
      </c>
      <c r="J332" t="str">
        <f>T('CLZ TT'!I332)</f>
        <v/>
      </c>
      <c r="K332" t="str">
        <f>IF(IFERROR(VLOOKUP('CLZ TT'!A332,'CLZ WI'!$A$1:$L$100000,12,FALSE),"")=TRUE, "Billable", IF(IFERROR(VLOOKUP('CLZ TT'!A332,'CLZ WI'!$A$1:$L$100000,12,FALSE),"")=FALSE, "Non-Billable", ""))</f>
        <v>Billable</v>
      </c>
      <c r="L332" s="19">
        <f>IF('CLZ TT'!G332="","",'CLZ TT'!G332)</f>
        <v>41067</v>
      </c>
      <c r="M332">
        <f>IFERROR(VLOOKUP(G332,'CLZ Pr'!$A$1:$X$100000,12,FALSE)*C332,"")</f>
        <v>1.6</v>
      </c>
      <c r="N332" s="4">
        <f>IFERROR(VLOOKUP(G332,'CLZ Pr'!$A$1:$X$100000,24,FALSE), "")</f>
        <v>0</v>
      </c>
      <c r="O332">
        <f>IFERROR(VLOOKUP(G332,'CLZ Pr'!$A$1:$X$100000,21,FALSE), "")</f>
        <v>2.31</v>
      </c>
    </row>
    <row r="333" spans="1:15">
      <c r="A333" t="str">
        <f>T('CLZ TT'!A333)</f>
        <v>T-406014</v>
      </c>
      <c r="B333" s="9" t="str">
        <f>T('CLZ TT'!D333)</f>
        <v>Tal Noga</v>
      </c>
      <c r="C333" s="10">
        <f>IF(LEN(A333) &gt; 0, 'CLZ TT'!E333, "")</f>
        <v>3.73</v>
      </c>
      <c r="D333" s="7" t="str">
        <f>T('CLZ TT'!F333)</f>
        <v>Hours</v>
      </c>
      <c r="E333" s="7" t="str">
        <f>IFERROR(VLOOKUP('CLZ TT'!A333,'CLZ WI'!$A$1:$E$100000,3,FALSE),"")</f>
        <v>Net Translators Implementation Program</v>
      </c>
      <c r="F333" t="str">
        <f>IFERROR(VLOOKUP('CLZ TT'!A333,'CLZ WI'!$A$1:$E$100000,4,FALSE),"")</f>
        <v>CS Project</v>
      </c>
      <c r="G333" t="str">
        <f>IFERROR(VLOOKUP('CLZ TT'!A333,'CLZ WI'!$A$1:$K$100000,5,FALSE),"")</f>
        <v>P-168678</v>
      </c>
      <c r="H333" t="str">
        <f>IFERROR(VLOOKUP(G333,'CLZ WI'!$A$1:$K$100000,6,FALSE),"")</f>
        <v>Fixed Hours</v>
      </c>
      <c r="I333" t="str">
        <f>IFERROR(VLOOKUP(G333,'CLZ WI'!$A$1:$K$100000,7,FALSE),"")</f>
        <v>EMEA</v>
      </c>
      <c r="J333" t="str">
        <f>T('CLZ TT'!I333)</f>
        <v/>
      </c>
      <c r="K333" t="str">
        <f>IF(IFERROR(VLOOKUP('CLZ TT'!A333,'CLZ WI'!$A$1:$L$100000,12,FALSE),"")=TRUE, "Billable", IF(IFERROR(VLOOKUP('CLZ TT'!A333,'CLZ WI'!$A$1:$L$100000,12,FALSE),"")=FALSE, "Non-Billable", ""))</f>
        <v>Billable</v>
      </c>
      <c r="L333" s="19">
        <f>IF('CLZ TT'!G333="","",'CLZ TT'!G333)</f>
        <v>41067</v>
      </c>
      <c r="M333">
        <f>IFERROR(VLOOKUP(G333,'CLZ Pr'!$A$1:$X$100000,12,FALSE)*C333,"")</f>
        <v>264.19589999999999</v>
      </c>
      <c r="N333" s="4">
        <f>IFERROR(VLOOKUP(G333,'CLZ Pr'!$A$1:$X$100000,24,FALSE), "")</f>
        <v>0</v>
      </c>
      <c r="O333">
        <f>IFERROR(VLOOKUP(G333,'CLZ Pr'!$A$1:$X$100000,21,FALSE), "")</f>
        <v>59.58</v>
      </c>
    </row>
    <row r="334" spans="1:15">
      <c r="A334" t="str">
        <f>T('CLZ TT'!A334)</f>
        <v>P-202793</v>
      </c>
      <c r="B334" s="9" t="str">
        <f>T('CLZ TT'!D334)</f>
        <v>Josh Santos</v>
      </c>
      <c r="C334" s="10">
        <f>IF(LEN(A334) &gt; 0, 'CLZ TT'!E334, "")</f>
        <v>0.5</v>
      </c>
      <c r="D334" s="7" t="str">
        <f>T('CLZ TT'!F334)</f>
        <v>Hours</v>
      </c>
      <c r="E334" s="7" t="str">
        <f>IFERROR(VLOOKUP('CLZ TT'!A334,'CLZ WI'!$A$1:$E$100000,3,FALSE),"")</f>
        <v>Bonnier - Television Group 1 h PS</v>
      </c>
      <c r="F334" t="str">
        <f>IFERROR(VLOOKUP('CLZ TT'!A334,'CLZ WI'!$A$1:$E$100000,4,FALSE),"")</f>
        <v>CS Project</v>
      </c>
      <c r="G334" t="str">
        <f>IFERROR(VLOOKUP('CLZ TT'!A334,'CLZ WI'!$A$1:$K$100000,5,FALSE),"")</f>
        <v>P-202793</v>
      </c>
      <c r="H334" t="str">
        <f>IFERROR(VLOOKUP(G334,'CLZ WI'!$A$1:$K$100000,6,FALSE),"")</f>
        <v>Fixed Hours</v>
      </c>
      <c r="I334" t="str">
        <f>IFERROR(VLOOKUP(G334,'CLZ WI'!$A$1:$K$100000,7,FALSE),"")</f>
        <v>USA</v>
      </c>
      <c r="J334" t="str">
        <f>T('CLZ TT'!I334)</f>
        <v/>
      </c>
      <c r="K334" t="str">
        <f>IF(IFERROR(VLOOKUP('CLZ TT'!A334,'CLZ WI'!$A$1:$L$100000,12,FALSE),"")=TRUE, "Billable", IF(IFERROR(VLOOKUP('CLZ TT'!A334,'CLZ WI'!$A$1:$L$100000,12,FALSE),"")=FALSE, "Non-Billable", ""))</f>
        <v>Non-Billable</v>
      </c>
      <c r="L334" s="19">
        <f>IF('CLZ TT'!G334="","",'CLZ TT'!G334)</f>
        <v>41068</v>
      </c>
      <c r="M334">
        <f>IFERROR(VLOOKUP(G334,'CLZ Pr'!$A$1:$X$100000,12,FALSE)*C334,"")</f>
        <v>0</v>
      </c>
      <c r="N334" s="4">
        <f>IFERROR(VLOOKUP(G334,'CLZ Pr'!$A$1:$X$100000,24,FALSE), "")</f>
        <v>0</v>
      </c>
      <c r="O334">
        <f>IFERROR(VLOOKUP(G334,'CLZ Pr'!$A$1:$X$100000,21,FALSE), "")</f>
        <v>0</v>
      </c>
    </row>
    <row r="335" spans="1:15">
      <c r="A335" t="str">
        <f>T('CLZ TT'!A335)</f>
        <v>P-216778</v>
      </c>
      <c r="B335" s="9" t="str">
        <f>T('CLZ TT'!D335)</f>
        <v>Alex Gorman</v>
      </c>
      <c r="C335" s="10">
        <f>IF(LEN(A335) &gt; 0, 'CLZ TT'!E335, "")</f>
        <v>1</v>
      </c>
      <c r="D335" s="7" t="str">
        <f>T('CLZ TT'!F335)</f>
        <v>Hours</v>
      </c>
      <c r="E335" s="7" t="str">
        <f>IFERROR(VLOOKUP('CLZ TT'!A335,'CLZ WI'!$A$1:$E$100000,3,FALSE),"")</f>
        <v>SourceLink CI TT Excel Report</v>
      </c>
      <c r="F335" t="str">
        <f>IFERROR(VLOOKUP('CLZ TT'!A335,'CLZ WI'!$A$1:$E$100000,4,FALSE),"")</f>
        <v>CS Project</v>
      </c>
      <c r="G335" t="str">
        <f>IFERROR(VLOOKUP('CLZ TT'!A335,'CLZ WI'!$A$1:$K$100000,5,FALSE),"")</f>
        <v>P-216778</v>
      </c>
      <c r="H335" t="str">
        <f>IFERROR(VLOOKUP(G335,'CLZ WI'!$A$1:$K$100000,6,FALSE),"")</f>
        <v>Fixed Hours</v>
      </c>
      <c r="I335" t="str">
        <f>IFERROR(VLOOKUP(G335,'CLZ WI'!$A$1:$K$100000,7,FALSE),"")</f>
        <v>USA</v>
      </c>
      <c r="J335" t="str">
        <f>T('CLZ TT'!I335)</f>
        <v/>
      </c>
      <c r="K335" t="str">
        <f>IF(IFERROR(VLOOKUP('CLZ TT'!A335,'CLZ WI'!$A$1:$L$100000,12,FALSE),"")=TRUE, "Billable", IF(IFERROR(VLOOKUP('CLZ TT'!A335,'CLZ WI'!$A$1:$L$100000,12,FALSE),"")=FALSE, "Non-Billable", ""))</f>
        <v>Non-Billable</v>
      </c>
      <c r="L335" s="19">
        <f>IF('CLZ TT'!G335="","",'CLZ TT'!G335)</f>
        <v>41068</v>
      </c>
      <c r="M335">
        <f>IFERROR(VLOOKUP(G335,'CLZ Pr'!$A$1:$X$100000,12,FALSE)*C335,"")</f>
        <v>0</v>
      </c>
      <c r="N335" s="4">
        <f>IFERROR(VLOOKUP(G335,'CLZ Pr'!$A$1:$X$100000,24,FALSE), "")</f>
        <v>0</v>
      </c>
      <c r="O335">
        <f>IFERROR(VLOOKUP(G335,'CLZ Pr'!$A$1:$X$100000,21,FALSE), "")</f>
        <v>0</v>
      </c>
    </row>
    <row r="336" spans="1:15">
      <c r="A336" t="str">
        <f>T('CLZ TT'!A336)</f>
        <v>P-214104</v>
      </c>
      <c r="B336" s="9" t="str">
        <f>T('CLZ TT'!D336)</f>
        <v>Alex Gorman</v>
      </c>
      <c r="C336" s="10">
        <f>IF(LEN(A336) &gt; 0, 'CLZ TT'!E336, "")</f>
        <v>1.5</v>
      </c>
      <c r="D336" s="7" t="str">
        <f>T('CLZ TT'!F336)</f>
        <v>Hours</v>
      </c>
      <c r="E336" s="7" t="str">
        <f>IFERROR(VLOOKUP('CLZ TT'!A336,'CLZ WI'!$A$1:$E$100000,3,FALSE),"")</f>
        <v>Crunchy Logistics 10 h PS</v>
      </c>
      <c r="F336" t="str">
        <f>IFERROR(VLOOKUP('CLZ TT'!A336,'CLZ WI'!$A$1:$E$100000,4,FALSE),"")</f>
        <v>CS Quick Start</v>
      </c>
      <c r="G336" t="str">
        <f>IFERROR(VLOOKUP('CLZ TT'!A336,'CLZ WI'!$A$1:$K$100000,5,FALSE),"")</f>
        <v>P-214104</v>
      </c>
      <c r="H336" t="str">
        <f>IFERROR(VLOOKUP(G336,'CLZ WI'!$A$1:$K$100000,6,FALSE),"")</f>
        <v>Package Medium</v>
      </c>
      <c r="I336" t="str">
        <f>IFERROR(VLOOKUP(G336,'CLZ WI'!$A$1:$K$100000,7,FALSE),"")</f>
        <v>USA</v>
      </c>
      <c r="J336" t="str">
        <f>T('CLZ TT'!I336)</f>
        <v/>
      </c>
      <c r="K336" t="str">
        <f>IF(IFERROR(VLOOKUP('CLZ TT'!A336,'CLZ WI'!$A$1:$L$100000,12,FALSE),"")=TRUE, "Billable", IF(IFERROR(VLOOKUP('CLZ TT'!A336,'CLZ WI'!$A$1:$L$100000,12,FALSE),"")=FALSE, "Non-Billable", ""))</f>
        <v>Billable</v>
      </c>
      <c r="L336" s="19">
        <f>IF('CLZ TT'!G336="","",'CLZ TT'!G336)</f>
        <v>41068</v>
      </c>
      <c r="M336">
        <f>IFERROR(VLOOKUP(G336,'CLZ Pr'!$A$1:$X$100000,12,FALSE)*C336,"")</f>
        <v>225</v>
      </c>
      <c r="N336" s="4">
        <f>IFERROR(VLOOKUP(G336,'CLZ Pr'!$A$1:$X$100000,24,FALSE), "")</f>
        <v>0</v>
      </c>
      <c r="O336">
        <f>IFERROR(VLOOKUP(G336,'CLZ Pr'!$A$1:$X$100000,21,FALSE), "")</f>
        <v>3.5</v>
      </c>
    </row>
    <row r="337" spans="1:15">
      <c r="A337" t="str">
        <f>T('CLZ TT'!A337)</f>
        <v>P-193598</v>
      </c>
      <c r="B337" s="9" t="str">
        <f>T('CLZ TT'!D337)</f>
        <v>Alex Gorman</v>
      </c>
      <c r="C337" s="10">
        <f>IF(LEN(A337) &gt; 0, 'CLZ TT'!E337, "")</f>
        <v>0.5</v>
      </c>
      <c r="D337" s="7" t="str">
        <f>T('CLZ TT'!F337)</f>
        <v>Hours</v>
      </c>
      <c r="E337" s="7" t="str">
        <f>IFERROR(VLOOKUP('CLZ TT'!A337,'CLZ WI'!$A$1:$E$100000,3,FALSE),"")</f>
        <v>Brainshark:Small Package</v>
      </c>
      <c r="F337" t="str">
        <f>IFERROR(VLOOKUP('CLZ TT'!A337,'CLZ WI'!$A$1:$E$100000,4,FALSE),"")</f>
        <v>CS Quick Start</v>
      </c>
      <c r="G337" t="str">
        <f>IFERROR(VLOOKUP('CLZ TT'!A337,'CLZ WI'!$A$1:$K$100000,5,FALSE),"")</f>
        <v>P-193598</v>
      </c>
      <c r="H337" t="str">
        <f>IFERROR(VLOOKUP(G337,'CLZ WI'!$A$1:$K$100000,6,FALSE),"")</f>
        <v>Package Small</v>
      </c>
      <c r="I337" t="str">
        <f>IFERROR(VLOOKUP(G337,'CLZ WI'!$A$1:$K$100000,7,FALSE),"")</f>
        <v>USA</v>
      </c>
      <c r="J337" t="str">
        <f>T('CLZ TT'!I337)</f>
        <v/>
      </c>
      <c r="K337" t="str">
        <f>IF(IFERROR(VLOOKUP('CLZ TT'!A337,'CLZ WI'!$A$1:$L$100000,12,FALSE),"")=TRUE, "Billable", IF(IFERROR(VLOOKUP('CLZ TT'!A337,'CLZ WI'!$A$1:$L$100000,12,FALSE),"")=FALSE, "Non-Billable", ""))</f>
        <v>Billable</v>
      </c>
      <c r="L337" s="19">
        <f>IF('CLZ TT'!G337="","",'CLZ TT'!G337)</f>
        <v>41068</v>
      </c>
      <c r="M337">
        <f>IFERROR(VLOOKUP(G337,'CLZ Pr'!$A$1:$X$100000,12,FALSE)*C337,"")</f>
        <v>66.665000000000006</v>
      </c>
      <c r="N337" s="4">
        <f>IFERROR(VLOOKUP(G337,'CLZ Pr'!$A$1:$X$100000,24,FALSE), "")</f>
        <v>0</v>
      </c>
      <c r="O337">
        <f>IFERROR(VLOOKUP(G337,'CLZ Pr'!$A$1:$X$100000,21,FALSE), "")</f>
        <v>2.4</v>
      </c>
    </row>
    <row r="338" spans="1:15">
      <c r="A338" t="str">
        <f>T('CLZ TT'!A338)</f>
        <v>M-262133</v>
      </c>
      <c r="B338" s="9" t="str">
        <f>T('CLZ TT'!D338)</f>
        <v>G.I.Teh</v>
      </c>
      <c r="C338" s="10">
        <f>IF(LEN(A338) &gt; 0, 'CLZ TT'!E338, "")</f>
        <v>1</v>
      </c>
      <c r="D338" s="7" t="str">
        <f>T('CLZ TT'!F338)</f>
        <v>Hours</v>
      </c>
      <c r="E338" s="7" t="str">
        <f>IFERROR(VLOOKUP('CLZ TT'!A338,'CLZ WI'!$A$1:$E$100000,3,FALSE),"")</f>
        <v>Veracity Engineering - 24 hour QS</v>
      </c>
      <c r="F338" t="str">
        <f>IFERROR(VLOOKUP('CLZ TT'!A338,'CLZ WI'!$A$1:$E$100000,4,FALSE),"")</f>
        <v>CS Quick Start</v>
      </c>
      <c r="G338" t="str">
        <f>IFERROR(VLOOKUP('CLZ TT'!A338,'CLZ WI'!$A$1:$K$100000,5,FALSE),"")</f>
        <v>P-211144</v>
      </c>
      <c r="H338" t="str">
        <f>IFERROR(VLOOKUP(G338,'CLZ WI'!$A$1:$K$100000,6,FALSE),"")</f>
        <v>Package Large</v>
      </c>
      <c r="I338" t="str">
        <f>IFERROR(VLOOKUP(G338,'CLZ WI'!$A$1:$K$100000,7,FALSE),"")</f>
        <v>USA</v>
      </c>
      <c r="J338" t="str">
        <f>T('CLZ TT'!I338)</f>
        <v/>
      </c>
      <c r="K338" t="str">
        <f>IF(IFERROR(VLOOKUP('CLZ TT'!A338,'CLZ WI'!$A$1:$L$100000,12,FALSE),"")=TRUE, "Billable", IF(IFERROR(VLOOKUP('CLZ TT'!A338,'CLZ WI'!$A$1:$L$100000,12,FALSE),"")=FALSE, "Non-Billable", ""))</f>
        <v>Billable</v>
      </c>
      <c r="L338" s="19">
        <f>IF('CLZ TT'!G338="","",'CLZ TT'!G338)</f>
        <v>41068</v>
      </c>
      <c r="M338">
        <f>IFERROR(VLOOKUP(G338,'CLZ Pr'!$A$1:$X$100000,12,FALSE)*C338,"")</f>
        <v>145.83000000000001</v>
      </c>
      <c r="N338" s="4">
        <f>IFERROR(VLOOKUP(G338,'CLZ Pr'!$A$1:$X$100000,24,FALSE), "")</f>
        <v>0</v>
      </c>
      <c r="O338">
        <f>IFERROR(VLOOKUP(G338,'CLZ Pr'!$A$1:$X$100000,21,FALSE), "")</f>
        <v>10</v>
      </c>
    </row>
    <row r="339" spans="1:15">
      <c r="A339" t="str">
        <f>T('CLZ TT'!A339)</f>
        <v>M-265883</v>
      </c>
      <c r="B339" s="9" t="str">
        <f>T('CLZ TT'!D339)</f>
        <v>Evgeni Haikin</v>
      </c>
      <c r="C339" s="10">
        <f>IF(LEN(A339) &gt; 0, 'CLZ TT'!E339, "")</f>
        <v>2</v>
      </c>
      <c r="D339" s="7" t="str">
        <f>T('CLZ TT'!F339)</f>
        <v>Hours</v>
      </c>
      <c r="E339" s="7" t="str">
        <f>IFERROR(VLOOKUP('CLZ TT'!A339,'CLZ WI'!$A$1:$E$100000,3,FALSE),"")</f>
        <v>UNK project 20 h PS</v>
      </c>
      <c r="F339" t="str">
        <f>IFERROR(VLOOKUP('CLZ TT'!A339,'CLZ WI'!$A$1:$E$100000,4,FALSE),"")</f>
        <v>CS Quick Start</v>
      </c>
      <c r="G339" t="str">
        <f>IFERROR(VLOOKUP('CLZ TT'!A339,'CLZ WI'!$A$1:$K$100000,5,FALSE),"")</f>
        <v>P-214314</v>
      </c>
      <c r="H339" t="str">
        <f>IFERROR(VLOOKUP(G339,'CLZ WI'!$A$1:$K$100000,6,FALSE),"")</f>
        <v>Package Large</v>
      </c>
      <c r="I339" t="str">
        <f>IFERROR(VLOOKUP(G339,'CLZ WI'!$A$1:$K$100000,7,FALSE),"")</f>
        <v>EMEA</v>
      </c>
      <c r="J339" t="str">
        <f>T('CLZ TT'!I339)</f>
        <v/>
      </c>
      <c r="K339" t="str">
        <f>IF(IFERROR(VLOOKUP('CLZ TT'!A339,'CLZ WI'!$A$1:$L$100000,12,FALSE),"")=TRUE, "Billable", IF(IFERROR(VLOOKUP('CLZ TT'!A339,'CLZ WI'!$A$1:$L$100000,12,FALSE),"")=FALSE, "Non-Billable", ""))</f>
        <v>Billable</v>
      </c>
      <c r="L339" s="19">
        <f>IF('CLZ TT'!G339="","",'CLZ TT'!G339)</f>
        <v>41068</v>
      </c>
      <c r="M339">
        <f>IFERROR(VLOOKUP(G339,'CLZ Pr'!$A$1:$X$100000,12,FALSE)*C339,"")</f>
        <v>200</v>
      </c>
      <c r="N339" s="4">
        <f>IFERROR(VLOOKUP(G339,'CLZ Pr'!$A$1:$X$100000,24,FALSE), "")</f>
        <v>0</v>
      </c>
      <c r="O339">
        <f>IFERROR(VLOOKUP(G339,'CLZ Pr'!$A$1:$X$100000,21,FALSE), "")</f>
        <v>12</v>
      </c>
    </row>
    <row r="340" spans="1:15">
      <c r="A340" t="str">
        <f>T('CLZ TT'!A340)</f>
        <v>T-483781</v>
      </c>
      <c r="B340" s="9" t="str">
        <f>T('CLZ TT'!D340)</f>
        <v>G.I.Teh</v>
      </c>
      <c r="C340" s="10">
        <f>IF(LEN(A340) &gt; 0, 'CLZ TT'!E340, "")</f>
        <v>1</v>
      </c>
      <c r="D340" s="7" t="str">
        <f>T('CLZ TT'!F340)</f>
        <v>Hours</v>
      </c>
      <c r="E340" s="7" t="str">
        <f>IFERROR(VLOOKUP('CLZ TT'!A340,'CLZ WI'!$A$1:$E$100000,3,FALSE),"")</f>
        <v>ELC Online - - 58 h PS</v>
      </c>
      <c r="F340" t="str">
        <f>IFERROR(VLOOKUP('CLZ TT'!A340,'CLZ WI'!$A$1:$E$100000,4,FALSE),"")</f>
        <v>CS Project</v>
      </c>
      <c r="G340" t="str">
        <f>IFERROR(VLOOKUP('CLZ TT'!A340,'CLZ WI'!$A$1:$K$100000,5,FALSE),"")</f>
        <v>P-113869</v>
      </c>
      <c r="H340" t="str">
        <f>IFERROR(VLOOKUP(G340,'CLZ WI'!$A$1:$K$100000,6,FALSE),"")</f>
        <v>Fixed Hours</v>
      </c>
      <c r="I340" t="str">
        <f>IFERROR(VLOOKUP(G340,'CLZ WI'!$A$1:$K$100000,7,FALSE),"")</f>
        <v>USA</v>
      </c>
      <c r="J340" t="str">
        <f>T('CLZ TT'!I340)</f>
        <v/>
      </c>
      <c r="K340" t="str">
        <f>IF(IFERROR(VLOOKUP('CLZ TT'!A340,'CLZ WI'!$A$1:$L$100000,12,FALSE),"")=TRUE, "Billable", IF(IFERROR(VLOOKUP('CLZ TT'!A340,'CLZ WI'!$A$1:$L$100000,12,FALSE),"")=FALSE, "Non-Billable", ""))</f>
        <v>Billable</v>
      </c>
      <c r="L340" s="19">
        <f>IF('CLZ TT'!G340="","",'CLZ TT'!G340)</f>
        <v>41071</v>
      </c>
      <c r="M340" t="str">
        <f>IFERROR(VLOOKUP(G340,'CLZ Pr'!$A$1:$X$100000,12,FALSE)*C340,"")</f>
        <v/>
      </c>
      <c r="N340" s="4" t="str">
        <f>IFERROR(VLOOKUP(G340,'CLZ Pr'!$A$1:$X$100000,24,FALSE), "")</f>
        <v/>
      </c>
      <c r="O340" t="str">
        <f>IFERROR(VLOOKUP(G340,'CLZ Pr'!$A$1:$X$100000,21,FALSE), "")</f>
        <v/>
      </c>
    </row>
    <row r="341" spans="1:15">
      <c r="A341" t="str">
        <f>T('CLZ TT'!A341)</f>
        <v>T-352770</v>
      </c>
      <c r="B341" s="9" t="str">
        <f>T('CLZ TT'!D341)</f>
        <v>Eran Fishov</v>
      </c>
      <c r="C341" s="10">
        <f>IF(LEN(A341) &gt; 0, 'CLZ TT'!E341, "")</f>
        <v>1</v>
      </c>
      <c r="D341" s="7" t="str">
        <f>T('CLZ TT'!F341)</f>
        <v>Hours</v>
      </c>
      <c r="E341" s="7" t="str">
        <f>IFERROR(VLOOKUP('CLZ TT'!A341,'CLZ WI'!$A$1:$E$100000,3,FALSE),"")</f>
        <v>Kaltura</v>
      </c>
      <c r="F341" t="str">
        <f>IFERROR(VLOOKUP('CLZ TT'!A341,'CLZ WI'!$A$1:$E$100000,4,FALSE),"")</f>
        <v>CS Project</v>
      </c>
      <c r="G341" t="str">
        <f>IFERROR(VLOOKUP('CLZ TT'!A341,'CLZ WI'!$A$1:$K$100000,5,FALSE),"")</f>
        <v>P-142618</v>
      </c>
      <c r="H341" t="str">
        <f>IFERROR(VLOOKUP(G341,'CLZ WI'!$A$1:$K$100000,6,FALSE),"")</f>
        <v>Fixed Hours</v>
      </c>
      <c r="I341" t="str">
        <f>IFERROR(VLOOKUP(G341,'CLZ WI'!$A$1:$K$100000,7,FALSE),"")</f>
        <v>EMEA</v>
      </c>
      <c r="J341" t="str">
        <f>T('CLZ TT'!I341)</f>
        <v/>
      </c>
      <c r="K341" t="str">
        <f>IF(IFERROR(VLOOKUP('CLZ TT'!A341,'CLZ WI'!$A$1:$L$100000,12,FALSE),"")=TRUE, "Billable", IF(IFERROR(VLOOKUP('CLZ TT'!A341,'CLZ WI'!$A$1:$L$100000,12,FALSE),"")=FALSE, "Non-Billable", ""))</f>
        <v>Billable</v>
      </c>
      <c r="L341" s="19">
        <f>IF('CLZ TT'!G341="","",'CLZ TT'!G341)</f>
        <v>41071</v>
      </c>
      <c r="M341" t="str">
        <f>IFERROR(VLOOKUP(G341,'CLZ Pr'!$A$1:$X$100000,12,FALSE)*C341,"")</f>
        <v/>
      </c>
      <c r="N341" s="4" t="str">
        <f>IFERROR(VLOOKUP(G341,'CLZ Pr'!$A$1:$X$100000,24,FALSE), "")</f>
        <v/>
      </c>
      <c r="O341" t="str">
        <f>IFERROR(VLOOKUP(G341,'CLZ Pr'!$A$1:$X$100000,21,FALSE), "")</f>
        <v/>
      </c>
    </row>
    <row r="342" spans="1:15">
      <c r="A342" t="str">
        <f>T('CLZ TT'!A342)</f>
        <v>P-227068</v>
      </c>
      <c r="B342" s="9" t="str">
        <f>T('CLZ TT'!D342)</f>
        <v>Noam Sayada</v>
      </c>
      <c r="C342" s="10">
        <f>IF(LEN(A342) &gt; 0, 'CLZ TT'!E342, "")</f>
        <v>8</v>
      </c>
      <c r="D342" s="7" t="str">
        <f>T('CLZ TT'!F342)</f>
        <v>Hours</v>
      </c>
      <c r="E342" s="7" t="str">
        <f>IFERROR(VLOOKUP('CLZ TT'!A342,'CLZ WI'!$A$1:$E$100000,3,FALSE),"")</f>
        <v/>
      </c>
      <c r="F342" t="str">
        <f>IFERROR(VLOOKUP('CLZ TT'!A342,'CLZ WI'!$A$1:$E$100000,4,FALSE),"")</f>
        <v/>
      </c>
      <c r="G342" t="str">
        <f>IFERROR(VLOOKUP('CLZ TT'!A342,'CLZ WI'!$A$1:$K$100000,5,FALSE),"")</f>
        <v/>
      </c>
      <c r="H342" t="str">
        <f>IFERROR(VLOOKUP(G342,'CLZ WI'!$A$1:$K$100000,6,FALSE),"")</f>
        <v/>
      </c>
      <c r="I342" t="str">
        <f>IFERROR(VLOOKUP(G342,'CLZ WI'!$A$1:$K$100000,7,FALSE),"")</f>
        <v/>
      </c>
      <c r="J342" t="str">
        <f>T('CLZ TT'!I342)</f>
        <v/>
      </c>
      <c r="K342" t="str">
        <f>IF(IFERROR(VLOOKUP('CLZ TT'!A342,'CLZ WI'!$A$1:$L$100000,12,FALSE),"")=TRUE, "Billable", IF(IFERROR(VLOOKUP('CLZ TT'!A342,'CLZ WI'!$A$1:$L$100000,12,FALSE),"")=FALSE, "Non-Billable", ""))</f>
        <v/>
      </c>
      <c r="L342" s="19">
        <f>IF('CLZ TT'!G342="","",'CLZ TT'!G342)</f>
        <v>41071</v>
      </c>
      <c r="M342" t="str">
        <f>IFERROR(VLOOKUP(G342,'CLZ Pr'!$A$1:$X$100000,12,FALSE)*C342,"")</f>
        <v/>
      </c>
      <c r="N342" s="4" t="str">
        <f>IFERROR(VLOOKUP(G342,'CLZ Pr'!$A$1:$X$100000,24,FALSE), "")</f>
        <v/>
      </c>
      <c r="O342" t="str">
        <f>IFERROR(VLOOKUP(G342,'CLZ Pr'!$A$1:$X$100000,21,FALSE), "")</f>
        <v/>
      </c>
    </row>
    <row r="343" spans="1:15">
      <c r="A343" t="str">
        <f>T('CLZ TT'!A343)</f>
        <v>P-194336</v>
      </c>
      <c r="B343" s="9" t="str">
        <f>T('CLZ TT'!D343)</f>
        <v>Eran Fishov</v>
      </c>
      <c r="C343" s="10">
        <f>IF(LEN(A343) &gt; 0, 'CLZ TT'!E343, "")</f>
        <v>0.5</v>
      </c>
      <c r="D343" s="7" t="str">
        <f>T('CLZ TT'!F343)</f>
        <v>Hours</v>
      </c>
      <c r="E343" s="7" t="str">
        <f>IFERROR(VLOOKUP('CLZ TT'!A343,'CLZ WI'!$A$1:$E$100000,3,FALSE),"")</f>
        <v>Wijs 50 h PS</v>
      </c>
      <c r="F343" t="str">
        <f>IFERROR(VLOOKUP('CLZ TT'!A343,'CLZ WI'!$A$1:$E$100000,4,FALSE),"")</f>
        <v>CS Project</v>
      </c>
      <c r="G343" t="str">
        <f>IFERROR(VLOOKUP('CLZ TT'!A343,'CLZ WI'!$A$1:$K$100000,5,FALSE),"")</f>
        <v>P-194336</v>
      </c>
      <c r="H343" t="str">
        <f>IFERROR(VLOOKUP(G343,'CLZ WI'!$A$1:$K$100000,6,FALSE),"")</f>
        <v>Fixed Hours</v>
      </c>
      <c r="I343" t="str">
        <f>IFERROR(VLOOKUP(G343,'CLZ WI'!$A$1:$K$100000,7,FALSE),"")</f>
        <v>EMEA</v>
      </c>
      <c r="J343" t="str">
        <f>T('CLZ TT'!I343)</f>
        <v/>
      </c>
      <c r="K343" t="str">
        <f>IF(IFERROR(VLOOKUP('CLZ TT'!A343,'CLZ WI'!$A$1:$L$100000,12,FALSE),"")=TRUE, "Billable", IF(IFERROR(VLOOKUP('CLZ TT'!A343,'CLZ WI'!$A$1:$L$100000,12,FALSE),"")=FALSE, "Non-Billable", ""))</f>
        <v>Billable</v>
      </c>
      <c r="L343" s="19">
        <f>IF('CLZ TT'!G343="","",'CLZ TT'!G343)</f>
        <v>41071</v>
      </c>
      <c r="M343">
        <f>IFERROR(VLOOKUP(G343,'CLZ Pr'!$A$1:$X$100000,12,FALSE)*C343,"")</f>
        <v>75</v>
      </c>
      <c r="N343" s="4">
        <f>IFERROR(VLOOKUP(G343,'CLZ Pr'!$A$1:$X$100000,24,FALSE), "")</f>
        <v>0</v>
      </c>
      <c r="O343">
        <f>IFERROR(VLOOKUP(G343,'CLZ Pr'!$A$1:$X$100000,21,FALSE), "")</f>
        <v>37</v>
      </c>
    </row>
    <row r="344" spans="1:15">
      <c r="A344" t="str">
        <f>T('CLZ TT'!A344)</f>
        <v>M-242510</v>
      </c>
      <c r="B344" s="9" t="str">
        <f>T('CLZ TT'!D344)</f>
        <v>David Goulden</v>
      </c>
      <c r="C344" s="10">
        <f>IF(LEN(A344) &gt; 0, 'CLZ TT'!E344, "")</f>
        <v>0.75</v>
      </c>
      <c r="D344" s="7" t="str">
        <f>T('CLZ TT'!F344)</f>
        <v>Hours</v>
      </c>
      <c r="E344" s="7" t="str">
        <f>IFERROR(VLOOKUP('CLZ TT'!A344,'CLZ WI'!$A$1:$E$100000,3,FALSE),"")</f>
        <v>ADVA Optical Networking:Large Package</v>
      </c>
      <c r="F344" t="str">
        <f>IFERROR(VLOOKUP('CLZ TT'!A344,'CLZ WI'!$A$1:$E$100000,4,FALSE),"")</f>
        <v>CS Quick Start</v>
      </c>
      <c r="G344" t="str">
        <f>IFERROR(VLOOKUP('CLZ TT'!A344,'CLZ WI'!$A$1:$K$100000,5,FALSE),"")</f>
        <v>P-194329</v>
      </c>
      <c r="H344" t="str">
        <f>IFERROR(VLOOKUP(G344,'CLZ WI'!$A$1:$K$100000,6,FALSE),"")</f>
        <v>Package Large</v>
      </c>
      <c r="I344" t="str">
        <f>IFERROR(VLOOKUP(G344,'CLZ WI'!$A$1:$K$100000,7,FALSE),"")</f>
        <v>EMEA</v>
      </c>
      <c r="J344" t="str">
        <f>T('CLZ TT'!I344)</f>
        <v/>
      </c>
      <c r="K344" t="str">
        <f>IF(IFERROR(VLOOKUP('CLZ TT'!A344,'CLZ WI'!$A$1:$L$100000,12,FALSE),"")=TRUE, "Billable", IF(IFERROR(VLOOKUP('CLZ TT'!A344,'CLZ WI'!$A$1:$L$100000,12,FALSE),"")=FALSE, "Non-Billable", ""))</f>
        <v>Billable</v>
      </c>
      <c r="L344" s="19">
        <f>IF('CLZ TT'!G344="","",'CLZ TT'!G344)</f>
        <v>41071</v>
      </c>
      <c r="M344">
        <f>IFERROR(VLOOKUP(G344,'CLZ Pr'!$A$1:$X$100000,12,FALSE)*C344,"")</f>
        <v>109.3725</v>
      </c>
      <c r="N344" s="4">
        <f>IFERROR(VLOOKUP(G344,'CLZ Pr'!$A$1:$X$100000,24,FALSE), "")</f>
        <v>0</v>
      </c>
      <c r="O344">
        <f>IFERROR(VLOOKUP(G344,'CLZ Pr'!$A$1:$X$100000,21,FALSE), "")</f>
        <v>4</v>
      </c>
    </row>
    <row r="345" spans="1:15">
      <c r="A345" t="str">
        <f>T('CLZ TT'!A345)</f>
        <v>M-199881</v>
      </c>
      <c r="B345" s="9" t="str">
        <f>T('CLZ TT'!D345)</f>
        <v>David Goulden</v>
      </c>
      <c r="C345" s="10">
        <f>IF(LEN(A345) &gt; 0, 'CLZ TT'!E345, "")</f>
        <v>0.5</v>
      </c>
      <c r="D345" s="7" t="str">
        <f>T('CLZ TT'!F345)</f>
        <v>Hours</v>
      </c>
      <c r="E345" s="7" t="str">
        <f>IFERROR(VLOOKUP('CLZ TT'!A345,'CLZ WI'!$A$1:$E$100000,3,FALSE),"")</f>
        <v>Block Solutions Tier2</v>
      </c>
      <c r="F345" t="str">
        <f>IFERROR(VLOOKUP('CLZ TT'!A345,'CLZ WI'!$A$1:$E$100000,4,FALSE),"")</f>
        <v>CS Quick Start</v>
      </c>
      <c r="G345" t="str">
        <f>IFERROR(VLOOKUP('CLZ TT'!A345,'CLZ WI'!$A$1:$K$100000,5,FALSE),"")</f>
        <v>P-158383</v>
      </c>
      <c r="H345" t="str">
        <f>IFERROR(VLOOKUP(G345,'CLZ WI'!$A$1:$K$100000,6,FALSE),"")</f>
        <v>Package Medium</v>
      </c>
      <c r="I345" t="str">
        <f>IFERROR(VLOOKUP(G345,'CLZ WI'!$A$1:$K$100000,7,FALSE),"")</f>
        <v>EMEA</v>
      </c>
      <c r="J345" t="str">
        <f>T('CLZ TT'!I345)</f>
        <v/>
      </c>
      <c r="K345" t="str">
        <f>IF(IFERROR(VLOOKUP('CLZ TT'!A345,'CLZ WI'!$A$1:$L$100000,12,FALSE),"")=TRUE, "Billable", IF(IFERROR(VLOOKUP('CLZ TT'!A345,'CLZ WI'!$A$1:$L$100000,12,FALSE),"")=FALSE, "Non-Billable", ""))</f>
        <v>Billable</v>
      </c>
      <c r="L345" s="19">
        <f>IF('CLZ TT'!G345="","",'CLZ TT'!G345)</f>
        <v>41071</v>
      </c>
      <c r="M345">
        <f>IFERROR(VLOOKUP(G345,'CLZ Pr'!$A$1:$X$100000,12,FALSE)*C345,"")</f>
        <v>75</v>
      </c>
      <c r="N345" s="4" t="str">
        <f>IFERROR(VLOOKUP(G345,'CLZ Pr'!$A$1:$X$100000,24,FALSE), "")</f>
        <v>N-X-45021</v>
      </c>
      <c r="O345">
        <f>IFERROR(VLOOKUP(G345,'CLZ Pr'!$A$1:$X$100000,21,FALSE), "")</f>
        <v>0</v>
      </c>
    </row>
    <row r="346" spans="1:15">
      <c r="A346" t="str">
        <f>T('CLZ TT'!A346)</f>
        <v>P-213469</v>
      </c>
      <c r="B346" s="9" t="str">
        <f>T('CLZ TT'!D346)</f>
        <v>Alex Gorman</v>
      </c>
      <c r="C346" s="10">
        <f>IF(LEN(A346) &gt; 0, 'CLZ TT'!E346, "")</f>
        <v>0.5</v>
      </c>
      <c r="D346" s="7" t="str">
        <f>T('CLZ TT'!F346)</f>
        <v>Hours</v>
      </c>
      <c r="E346" s="7" t="str">
        <f>IFERROR(VLOOKUP('CLZ TT'!A346,'CLZ WI'!$A$1:$E$100000,3,FALSE),"")</f>
        <v>Argus Group 1 h PS</v>
      </c>
      <c r="F346" t="str">
        <f>IFERROR(VLOOKUP('CLZ TT'!A346,'CLZ WI'!$A$1:$E$100000,4,FALSE),"")</f>
        <v>CS Project</v>
      </c>
      <c r="G346" t="str">
        <f>IFERROR(VLOOKUP('CLZ TT'!A346,'CLZ WI'!$A$1:$K$100000,5,FALSE),"")</f>
        <v>P-213469</v>
      </c>
      <c r="H346" t="str">
        <f>IFERROR(VLOOKUP(G346,'CLZ WI'!$A$1:$K$100000,6,FALSE),"")</f>
        <v>Fixed Hours</v>
      </c>
      <c r="I346" t="str">
        <f>IFERROR(VLOOKUP(G346,'CLZ WI'!$A$1:$K$100000,7,FALSE),"")</f>
        <v>USA</v>
      </c>
      <c r="J346" t="str">
        <f>T('CLZ TT'!I346)</f>
        <v/>
      </c>
      <c r="K346" t="str">
        <f>IF(IFERROR(VLOOKUP('CLZ TT'!A346,'CLZ WI'!$A$1:$L$100000,12,FALSE),"")=TRUE, "Billable", IF(IFERROR(VLOOKUP('CLZ TT'!A346,'CLZ WI'!$A$1:$L$100000,12,FALSE),"")=FALSE, "Non-Billable", ""))</f>
        <v>Non-Billable</v>
      </c>
      <c r="L346" s="19">
        <f>IF('CLZ TT'!G346="","",'CLZ TT'!G346)</f>
        <v>41071</v>
      </c>
      <c r="M346">
        <f>IFERROR(VLOOKUP(G346,'CLZ Pr'!$A$1:$X$100000,12,FALSE)*C346,"")</f>
        <v>0</v>
      </c>
      <c r="N346" s="4">
        <f>IFERROR(VLOOKUP(G346,'CLZ Pr'!$A$1:$X$100000,24,FALSE), "")</f>
        <v>0</v>
      </c>
      <c r="O346">
        <f>IFERROR(VLOOKUP(G346,'CLZ Pr'!$A$1:$X$100000,21,FALSE), "")</f>
        <v>0</v>
      </c>
    </row>
    <row r="347" spans="1:15">
      <c r="A347" t="str">
        <f>T('CLZ TT'!A347)</f>
        <v>M-229519</v>
      </c>
      <c r="B347" s="9" t="str">
        <f>T('CLZ TT'!D347)</f>
        <v>Evgeni Haikin</v>
      </c>
      <c r="C347" s="10">
        <f>IF(LEN(A347) &gt; 0, 'CLZ TT'!E347, "")</f>
        <v>1</v>
      </c>
      <c r="D347" s="7" t="str">
        <f>T('CLZ TT'!F347)</f>
        <v>Hours</v>
      </c>
      <c r="E347" s="7" t="str">
        <f>IFERROR(VLOOKUP('CLZ TT'!A347,'CLZ WI'!$A$1:$E$100000,3,FALSE),"")</f>
        <v>Soutthern Investments Pvt Ltd:Medium Package</v>
      </c>
      <c r="F347" t="str">
        <f>IFERROR(VLOOKUP('CLZ TT'!A347,'CLZ WI'!$A$1:$E$100000,4,FALSE),"")</f>
        <v>CS Quick Start</v>
      </c>
      <c r="G347" t="str">
        <f>IFERROR(VLOOKUP('CLZ TT'!A347,'CLZ WI'!$A$1:$K$100000,5,FALSE),"")</f>
        <v>P-183868</v>
      </c>
      <c r="H347" t="str">
        <f>IFERROR(VLOOKUP(G347,'CLZ WI'!$A$1:$K$100000,6,FALSE),"")</f>
        <v>Package Medium</v>
      </c>
      <c r="I347" t="str">
        <f>IFERROR(VLOOKUP(G347,'CLZ WI'!$A$1:$K$100000,7,FALSE),"")</f>
        <v>EMEA</v>
      </c>
      <c r="J347" t="str">
        <f>T('CLZ TT'!I347)</f>
        <v/>
      </c>
      <c r="K347" t="str">
        <f>IF(IFERROR(VLOOKUP('CLZ TT'!A347,'CLZ WI'!$A$1:$L$100000,12,FALSE),"")=TRUE, "Billable", IF(IFERROR(VLOOKUP('CLZ TT'!A347,'CLZ WI'!$A$1:$L$100000,12,FALSE),"")=FALSE, "Non-Billable", ""))</f>
        <v>Billable</v>
      </c>
      <c r="L347" s="19">
        <f>IF('CLZ TT'!G347="","",'CLZ TT'!G347)</f>
        <v>41072</v>
      </c>
      <c r="M347">
        <f>IFERROR(VLOOKUP(G347,'CLZ Pr'!$A$1:$X$100000,12,FALSE)*C347,"")</f>
        <v>72</v>
      </c>
      <c r="N347" s="4">
        <f>IFERROR(VLOOKUP(G347,'CLZ Pr'!$A$1:$X$100000,24,FALSE), "")</f>
        <v>0</v>
      </c>
      <c r="O347">
        <f>IFERROR(VLOOKUP(G347,'CLZ Pr'!$A$1:$X$100000,21,FALSE), "")</f>
        <v>3</v>
      </c>
    </row>
    <row r="348" spans="1:15">
      <c r="A348" t="str">
        <f>T('CLZ TT'!A348)</f>
        <v>M-265881</v>
      </c>
      <c r="B348" s="9" t="str">
        <f>T('CLZ TT'!D348)</f>
        <v>Evgeni Haikin</v>
      </c>
      <c r="C348" s="10">
        <f>IF(LEN(A348) &gt; 0, 'CLZ TT'!E348, "")</f>
        <v>2</v>
      </c>
      <c r="D348" s="7" t="str">
        <f>T('CLZ TT'!F348)</f>
        <v>Hours</v>
      </c>
      <c r="E348" s="7" t="str">
        <f>IFERROR(VLOOKUP('CLZ TT'!A348,'CLZ WI'!$A$1:$E$100000,3,FALSE),"")</f>
        <v>UNK project 20 h PS</v>
      </c>
      <c r="F348" t="str">
        <f>IFERROR(VLOOKUP('CLZ TT'!A348,'CLZ WI'!$A$1:$E$100000,4,FALSE),"")</f>
        <v>CS Quick Start</v>
      </c>
      <c r="G348" t="str">
        <f>IFERROR(VLOOKUP('CLZ TT'!A348,'CLZ WI'!$A$1:$K$100000,5,FALSE),"")</f>
        <v>P-214314</v>
      </c>
      <c r="H348" t="str">
        <f>IFERROR(VLOOKUP(G348,'CLZ WI'!$A$1:$K$100000,6,FALSE),"")</f>
        <v>Package Large</v>
      </c>
      <c r="I348" t="str">
        <f>IFERROR(VLOOKUP(G348,'CLZ WI'!$A$1:$K$100000,7,FALSE),"")</f>
        <v>EMEA</v>
      </c>
      <c r="J348" t="str">
        <f>T('CLZ TT'!I348)</f>
        <v/>
      </c>
      <c r="K348" t="str">
        <f>IF(IFERROR(VLOOKUP('CLZ TT'!A348,'CLZ WI'!$A$1:$L$100000,12,FALSE),"")=TRUE, "Billable", IF(IFERROR(VLOOKUP('CLZ TT'!A348,'CLZ WI'!$A$1:$L$100000,12,FALSE),"")=FALSE, "Non-Billable", ""))</f>
        <v>Billable</v>
      </c>
      <c r="L348" s="19">
        <f>IF('CLZ TT'!G348="","",'CLZ TT'!G348)</f>
        <v>41072</v>
      </c>
      <c r="M348">
        <f>IFERROR(VLOOKUP(G348,'CLZ Pr'!$A$1:$X$100000,12,FALSE)*C348,"")</f>
        <v>200</v>
      </c>
      <c r="N348" s="4">
        <f>IFERROR(VLOOKUP(G348,'CLZ Pr'!$A$1:$X$100000,24,FALSE), "")</f>
        <v>0</v>
      </c>
      <c r="O348">
        <f>IFERROR(VLOOKUP(G348,'CLZ Pr'!$A$1:$X$100000,21,FALSE), "")</f>
        <v>12</v>
      </c>
    </row>
    <row r="349" spans="1:15">
      <c r="A349" t="str">
        <f>T('CLZ TT'!A349)</f>
        <v>P-202468</v>
      </c>
      <c r="B349" s="9" t="str">
        <f>T('CLZ TT'!D349)</f>
        <v>Patrick Smith</v>
      </c>
      <c r="C349" s="10">
        <f>IF(LEN(A349) &gt; 0, 'CLZ TT'!E349, "")</f>
        <v>1</v>
      </c>
      <c r="D349" s="7" t="str">
        <f>T('CLZ TT'!F349)</f>
        <v>Hours</v>
      </c>
      <c r="E349" s="7" t="str">
        <f>IFERROR(VLOOKUP('CLZ TT'!A349,'CLZ WI'!$A$1:$E$100000,3,FALSE),"")</f>
        <v>Division of IT 3 h PS</v>
      </c>
      <c r="F349" t="str">
        <f>IFERROR(VLOOKUP('CLZ TT'!A349,'CLZ WI'!$A$1:$E$100000,4,FALSE),"")</f>
        <v>CS Project</v>
      </c>
      <c r="G349" t="str">
        <f>IFERROR(VLOOKUP('CLZ TT'!A349,'CLZ WI'!$A$1:$K$100000,5,FALSE),"")</f>
        <v>P-202468</v>
      </c>
      <c r="H349" t="str">
        <f>IFERROR(VLOOKUP(G349,'CLZ WI'!$A$1:$K$100000,6,FALSE),"")</f>
        <v>Fixed Hours</v>
      </c>
      <c r="I349" t="str">
        <f>IFERROR(VLOOKUP(G349,'CLZ WI'!$A$1:$K$100000,7,FALSE),"")</f>
        <v>USA</v>
      </c>
      <c r="J349" t="str">
        <f>T('CLZ TT'!I349)</f>
        <v/>
      </c>
      <c r="K349" t="str">
        <f>IF(IFERROR(VLOOKUP('CLZ TT'!A349,'CLZ WI'!$A$1:$L$100000,12,FALSE),"")=TRUE, "Billable", IF(IFERROR(VLOOKUP('CLZ TT'!A349,'CLZ WI'!$A$1:$L$100000,12,FALSE),"")=FALSE, "Non-Billable", ""))</f>
        <v>Non-Billable</v>
      </c>
      <c r="L349" s="19">
        <f>IF('CLZ TT'!G349="","",'CLZ TT'!G349)</f>
        <v>41072</v>
      </c>
      <c r="M349">
        <f>IFERROR(VLOOKUP(G349,'CLZ Pr'!$A$1:$X$100000,12,FALSE)*C349,"")</f>
        <v>0</v>
      </c>
      <c r="N349" s="4">
        <f>IFERROR(VLOOKUP(G349,'CLZ Pr'!$A$1:$X$100000,24,FALSE), "")</f>
        <v>0</v>
      </c>
      <c r="O349">
        <f>IFERROR(VLOOKUP(G349,'CLZ Pr'!$A$1:$X$100000,21,FALSE), "")</f>
        <v>2</v>
      </c>
    </row>
    <row r="350" spans="1:15">
      <c r="A350" t="str">
        <f>T('CLZ TT'!A350)</f>
        <v>P-227068</v>
      </c>
      <c r="B350" s="9" t="str">
        <f>T('CLZ TT'!D350)</f>
        <v>Noam Sayada</v>
      </c>
      <c r="C350" s="10">
        <f>IF(LEN(A350) &gt; 0, 'CLZ TT'!E350, "")</f>
        <v>8</v>
      </c>
      <c r="D350" s="7" t="str">
        <f>T('CLZ TT'!F350)</f>
        <v>Hours</v>
      </c>
      <c r="E350" s="7" t="str">
        <f>IFERROR(VLOOKUP('CLZ TT'!A350,'CLZ WI'!$A$1:$E$100000,3,FALSE),"")</f>
        <v/>
      </c>
      <c r="F350" t="str">
        <f>IFERROR(VLOOKUP('CLZ TT'!A350,'CLZ WI'!$A$1:$E$100000,4,FALSE),"")</f>
        <v/>
      </c>
      <c r="G350" t="str">
        <f>IFERROR(VLOOKUP('CLZ TT'!A350,'CLZ WI'!$A$1:$K$100000,5,FALSE),"")</f>
        <v/>
      </c>
      <c r="H350" t="str">
        <f>IFERROR(VLOOKUP(G350,'CLZ WI'!$A$1:$K$100000,6,FALSE),"")</f>
        <v/>
      </c>
      <c r="I350" t="str">
        <f>IFERROR(VLOOKUP(G350,'CLZ WI'!$A$1:$K$100000,7,FALSE),"")</f>
        <v/>
      </c>
      <c r="J350" t="str">
        <f>T('CLZ TT'!I350)</f>
        <v/>
      </c>
      <c r="K350" t="str">
        <f>IF(IFERROR(VLOOKUP('CLZ TT'!A350,'CLZ WI'!$A$1:$L$100000,12,FALSE),"")=TRUE, "Billable", IF(IFERROR(VLOOKUP('CLZ TT'!A350,'CLZ WI'!$A$1:$L$100000,12,FALSE),"")=FALSE, "Non-Billable", ""))</f>
        <v/>
      </c>
      <c r="L350" s="19">
        <f>IF('CLZ TT'!G350="","",'CLZ TT'!G350)</f>
        <v>41072</v>
      </c>
      <c r="M350" t="str">
        <f>IFERROR(VLOOKUP(G350,'CLZ Pr'!$A$1:$X$100000,12,FALSE)*C350,"")</f>
        <v/>
      </c>
      <c r="N350" s="4" t="str">
        <f>IFERROR(VLOOKUP(G350,'CLZ Pr'!$A$1:$X$100000,24,FALSE), "")</f>
        <v/>
      </c>
      <c r="O350" t="str">
        <f>IFERROR(VLOOKUP(G350,'CLZ Pr'!$A$1:$X$100000,21,FALSE), "")</f>
        <v/>
      </c>
    </row>
    <row r="351" spans="1:15">
      <c r="A351" t="str">
        <f>T('CLZ TT'!A351)</f>
        <v>T-421382</v>
      </c>
      <c r="B351" s="9" t="str">
        <f>T('CLZ TT'!D351)</f>
        <v>G.I.Teh</v>
      </c>
      <c r="C351" s="10">
        <f>IF(LEN(A351) &gt; 0, 'CLZ TT'!E351, "")</f>
        <v>0.5</v>
      </c>
      <c r="D351" s="7" t="str">
        <f>T('CLZ TT'!F351)</f>
        <v>Hours</v>
      </c>
      <c r="E351" s="7" t="str">
        <f>IFERROR(VLOOKUP('CLZ TT'!A351,'CLZ WI'!$A$1:$E$100000,3,FALSE),"")</f>
        <v>IO Media 10 h PS</v>
      </c>
      <c r="F351" t="str">
        <f>IFERROR(VLOOKUP('CLZ TT'!A351,'CLZ WI'!$A$1:$E$100000,4,FALSE),"")</f>
        <v>CS Project</v>
      </c>
      <c r="G351" t="str">
        <f>IFERROR(VLOOKUP('CLZ TT'!A351,'CLZ WI'!$A$1:$K$100000,5,FALSE),"")</f>
        <v>P-175923</v>
      </c>
      <c r="H351" t="str">
        <f>IFERROR(VLOOKUP(G351,'CLZ WI'!$A$1:$K$100000,6,FALSE),"")</f>
        <v>Fixed Hours</v>
      </c>
      <c r="I351" t="str">
        <f>IFERROR(VLOOKUP(G351,'CLZ WI'!$A$1:$K$100000,7,FALSE),"")</f>
        <v>USA</v>
      </c>
      <c r="J351" t="str">
        <f>T('CLZ TT'!I351)</f>
        <v/>
      </c>
      <c r="K351" t="str">
        <f>IF(IFERROR(VLOOKUP('CLZ TT'!A351,'CLZ WI'!$A$1:$L$100000,12,FALSE),"")=TRUE, "Billable", IF(IFERROR(VLOOKUP('CLZ TT'!A351,'CLZ WI'!$A$1:$L$100000,12,FALSE),"")=FALSE, "Non-Billable", ""))</f>
        <v>Billable</v>
      </c>
      <c r="L351" s="19">
        <f>IF('CLZ TT'!G351="","",'CLZ TT'!G351)</f>
        <v>41072</v>
      </c>
      <c r="M351">
        <f>IFERROR(VLOOKUP(G351,'CLZ Pr'!$A$1:$X$100000,12,FALSE)*C351,"")</f>
        <v>75</v>
      </c>
      <c r="N351" s="4">
        <f>IFERROR(VLOOKUP(G351,'CLZ Pr'!$A$1:$X$100000,24,FALSE), "")</f>
        <v>0</v>
      </c>
      <c r="O351">
        <f>IFERROR(VLOOKUP(G351,'CLZ Pr'!$A$1:$X$100000,21,FALSE), "")</f>
        <v>0</v>
      </c>
    </row>
    <row r="352" spans="1:15">
      <c r="A352" t="str">
        <f>T('CLZ TT'!A352)</f>
        <v>M-264203</v>
      </c>
      <c r="B352" s="9" t="str">
        <f>T('CLZ TT'!D352)</f>
        <v>Tal Noga</v>
      </c>
      <c r="C352" s="10">
        <f>IF(LEN(A352) &gt; 0, 'CLZ TT'!E352, "")</f>
        <v>0.93</v>
      </c>
      <c r="D352" s="7" t="str">
        <f>T('CLZ TT'!F352)</f>
        <v>Hours</v>
      </c>
      <c r="E352" s="7" t="str">
        <f>IFERROR(VLOOKUP('CLZ TT'!A352,'CLZ WI'!$A$1:$E$100000,3,FALSE),"")</f>
        <v>תדיראן טלקום שרותי תקשורת בישראל 5 h PS</v>
      </c>
      <c r="F352" t="str">
        <f>IFERROR(VLOOKUP('CLZ TT'!A352,'CLZ WI'!$A$1:$E$100000,4,FALSE),"")</f>
        <v>CS Quick Start</v>
      </c>
      <c r="G352" t="str">
        <f>IFERROR(VLOOKUP('CLZ TT'!A352,'CLZ WI'!$A$1:$K$100000,5,FALSE),"")</f>
        <v>P-212928</v>
      </c>
      <c r="H352" t="str">
        <f>IFERROR(VLOOKUP(G352,'CLZ WI'!$A$1:$K$100000,6,FALSE),"")</f>
        <v>Package Small</v>
      </c>
      <c r="I352" t="str">
        <f>IFERROR(VLOOKUP(G352,'CLZ WI'!$A$1:$K$100000,7,FALSE),"")</f>
        <v>EMEA</v>
      </c>
      <c r="J352" t="str">
        <f>T('CLZ TT'!I352)</f>
        <v>Training</v>
      </c>
      <c r="K352" t="str">
        <f>IF(IFERROR(VLOOKUP('CLZ TT'!A352,'CLZ WI'!$A$1:$L$100000,12,FALSE),"")=TRUE, "Billable", IF(IFERROR(VLOOKUP('CLZ TT'!A352,'CLZ WI'!$A$1:$L$100000,12,FALSE),"")=FALSE, "Non-Billable", ""))</f>
        <v>Billable</v>
      </c>
      <c r="L352" s="19">
        <f>IF('CLZ TT'!G352="","",'CLZ TT'!G352)</f>
        <v>41072</v>
      </c>
      <c r="M352">
        <f>IFERROR(VLOOKUP(G352,'CLZ Pr'!$A$1:$X$100000,12,FALSE)*C352,"")</f>
        <v>148.80000000000001</v>
      </c>
      <c r="N352" s="4">
        <f>IFERROR(VLOOKUP(G352,'CLZ Pr'!$A$1:$X$100000,24,FALSE), "")</f>
        <v>0</v>
      </c>
      <c r="O352">
        <f>IFERROR(VLOOKUP(G352,'CLZ Pr'!$A$1:$X$100000,21,FALSE), "")</f>
        <v>2.31</v>
      </c>
    </row>
    <row r="353" spans="1:15">
      <c r="A353" t="str">
        <f>T('CLZ TT'!A353)</f>
        <v>P-211504</v>
      </c>
      <c r="B353" s="9" t="str">
        <f>T('CLZ TT'!D353)</f>
        <v>Tal Noga</v>
      </c>
      <c r="C353" s="10">
        <f>IF(LEN(A353) &gt; 0, 'CLZ TT'!E353, "")</f>
        <v>4</v>
      </c>
      <c r="D353" s="7" t="str">
        <f>T('CLZ TT'!F353)</f>
        <v>Hours</v>
      </c>
      <c r="E353" s="7" t="str">
        <f>IFERROR(VLOOKUP('CLZ TT'!A353,'CLZ WI'!$A$1:$E$100000,3,FALSE),"")</f>
        <v>HMS - 35h Success Package</v>
      </c>
      <c r="F353" t="str">
        <f>IFERROR(VLOOKUP('CLZ TT'!A353,'CLZ WI'!$A$1:$E$100000,4,FALSE),"")</f>
        <v>CS Project</v>
      </c>
      <c r="G353" t="str">
        <f>IFERROR(VLOOKUP('CLZ TT'!A353,'CLZ WI'!$A$1:$K$100000,5,FALSE),"")</f>
        <v>P-211504</v>
      </c>
      <c r="H353" t="str">
        <f>IFERROR(VLOOKUP(G353,'CLZ WI'!$A$1:$K$100000,6,FALSE),"")</f>
        <v>Fixed Hours</v>
      </c>
      <c r="I353" t="str">
        <f>IFERROR(VLOOKUP(G353,'CLZ WI'!$A$1:$K$100000,7,FALSE),"")</f>
        <v>EMEA</v>
      </c>
      <c r="J353" t="str">
        <f>T('CLZ TT'!I353)</f>
        <v>Kick-off</v>
      </c>
      <c r="K353" t="str">
        <f>IF(IFERROR(VLOOKUP('CLZ TT'!A353,'CLZ WI'!$A$1:$L$100000,12,FALSE),"")=TRUE, "Billable", IF(IFERROR(VLOOKUP('CLZ TT'!A353,'CLZ WI'!$A$1:$L$100000,12,FALSE),"")=FALSE, "Non-Billable", ""))</f>
        <v>Non-Billable</v>
      </c>
      <c r="L353" s="19">
        <f>IF('CLZ TT'!G353="","",'CLZ TT'!G353)</f>
        <v>41072</v>
      </c>
      <c r="M353">
        <f>IFERROR(VLOOKUP(G353,'CLZ Pr'!$A$1:$X$100000,12,FALSE)*C353,"")</f>
        <v>0</v>
      </c>
      <c r="N353" s="4">
        <f>IFERROR(VLOOKUP(G353,'CLZ Pr'!$A$1:$X$100000,24,FALSE), "")</f>
        <v>0</v>
      </c>
      <c r="O353">
        <f>IFERROR(VLOOKUP(G353,'CLZ Pr'!$A$1:$X$100000,21,FALSE), "")</f>
        <v>0</v>
      </c>
    </row>
    <row r="354" spans="1:15">
      <c r="A354" t="str">
        <f>T('CLZ TT'!A354)</f>
        <v>M-212762</v>
      </c>
      <c r="B354" s="9" t="str">
        <f>T('CLZ TT'!D354)</f>
        <v>Alex Gorman</v>
      </c>
      <c r="C354" s="10">
        <f>IF(LEN(A354) &gt; 0, 'CLZ TT'!E354, "")</f>
        <v>0.5</v>
      </c>
      <c r="D354" s="7" t="str">
        <f>T('CLZ TT'!F354)</f>
        <v>Hours</v>
      </c>
      <c r="E354" s="7" t="str">
        <f>IFERROR(VLOOKUP('CLZ TT'!A354,'CLZ WI'!$A$1:$E$100000,3,FALSE),"")</f>
        <v>Aetna Consulting Small</v>
      </c>
      <c r="F354" t="str">
        <f>IFERROR(VLOOKUP('CLZ TT'!A354,'CLZ WI'!$A$1:$E$100000,4,FALSE),"")</f>
        <v>CS Quick Start</v>
      </c>
      <c r="G354" t="str">
        <f>IFERROR(VLOOKUP('CLZ TT'!A354,'CLZ WI'!$A$1:$K$100000,5,FALSE),"")</f>
        <v>P-169298</v>
      </c>
      <c r="H354" t="str">
        <f>IFERROR(VLOOKUP(G354,'CLZ WI'!$A$1:$K$100000,6,FALSE),"")</f>
        <v>Package Small</v>
      </c>
      <c r="I354" t="str">
        <f>IFERROR(VLOOKUP(G354,'CLZ WI'!$A$1:$K$100000,7,FALSE),"")</f>
        <v>USA</v>
      </c>
      <c r="J354" t="str">
        <f>T('CLZ TT'!I354)</f>
        <v/>
      </c>
      <c r="K354" t="str">
        <f>IF(IFERROR(VLOOKUP('CLZ TT'!A354,'CLZ WI'!$A$1:$L$100000,12,FALSE),"")=TRUE, "Billable", IF(IFERROR(VLOOKUP('CLZ TT'!A354,'CLZ WI'!$A$1:$L$100000,12,FALSE),"")=FALSE, "Non-Billable", ""))</f>
        <v>Billable</v>
      </c>
      <c r="L354" s="19">
        <f>IF('CLZ TT'!G354="","",'CLZ TT'!G354)</f>
        <v>41072</v>
      </c>
      <c r="M354">
        <f>IFERROR(VLOOKUP(G354,'CLZ Pr'!$A$1:$X$100000,12,FALSE)*C354,"")</f>
        <v>80</v>
      </c>
      <c r="N354" s="4">
        <f>IFERROR(VLOOKUP(G354,'CLZ Pr'!$A$1:$X$100000,24,FALSE), "")</f>
        <v>0</v>
      </c>
      <c r="O354">
        <f>IFERROR(VLOOKUP(G354,'CLZ Pr'!$A$1:$X$100000,21,FALSE), "")</f>
        <v>2</v>
      </c>
    </row>
    <row r="355" spans="1:15">
      <c r="A355" t="str">
        <f>T('CLZ TT'!A355)</f>
        <v>M-198012</v>
      </c>
      <c r="B355" s="9" t="str">
        <f>T('CLZ TT'!D355)</f>
        <v>Alex Gorman</v>
      </c>
      <c r="C355" s="10">
        <f>IF(LEN(A355) &gt; 0, 'CLZ TT'!E355, "")</f>
        <v>1</v>
      </c>
      <c r="D355" s="7" t="str">
        <f>T('CLZ TT'!F355)</f>
        <v>Hours</v>
      </c>
      <c r="E355" s="7" t="str">
        <f>IFERROR(VLOOKUP('CLZ TT'!A355,'CLZ WI'!$A$1:$E$100000,3,FALSE),"")</f>
        <v>HP Training Large</v>
      </c>
      <c r="F355" t="str">
        <f>IFERROR(VLOOKUP('CLZ TT'!A355,'CLZ WI'!$A$1:$E$100000,4,FALSE),"")</f>
        <v>CS Quick Start</v>
      </c>
      <c r="G355" t="str">
        <f>IFERROR(VLOOKUP('CLZ TT'!A355,'CLZ WI'!$A$1:$K$100000,5,FALSE),"")</f>
        <v>P-156733</v>
      </c>
      <c r="H355" t="str">
        <f>IFERROR(VLOOKUP(G355,'CLZ WI'!$A$1:$K$100000,6,FALSE),"")</f>
        <v>Package Large</v>
      </c>
      <c r="I355" t="str">
        <f>IFERROR(VLOOKUP(G355,'CLZ WI'!$A$1:$K$100000,7,FALSE),"")</f>
        <v>USA</v>
      </c>
      <c r="J355" t="str">
        <f>T('CLZ TT'!I355)</f>
        <v/>
      </c>
      <c r="K355" t="str">
        <f>IF(IFERROR(VLOOKUP('CLZ TT'!A355,'CLZ WI'!$A$1:$L$100000,12,FALSE),"")=TRUE, "Billable", IF(IFERROR(VLOOKUP('CLZ TT'!A355,'CLZ WI'!$A$1:$L$100000,12,FALSE),"")=FALSE, "Non-Billable", ""))</f>
        <v>Billable</v>
      </c>
      <c r="L355" s="19">
        <f>IF('CLZ TT'!G355="","",'CLZ TT'!G355)</f>
        <v>41072</v>
      </c>
      <c r="M355">
        <f>IFERROR(VLOOKUP(G355,'CLZ Pr'!$A$1:$X$100000,12,FALSE)*C355,"")</f>
        <v>145.83000000000001</v>
      </c>
      <c r="N355" s="4">
        <f>IFERROR(VLOOKUP(G355,'CLZ Pr'!$A$1:$X$100000,24,FALSE), "")</f>
        <v>0</v>
      </c>
      <c r="O355">
        <f>IFERROR(VLOOKUP(G355,'CLZ Pr'!$A$1:$X$100000,21,FALSE), "")</f>
        <v>9.08</v>
      </c>
    </row>
    <row r="356" spans="1:15">
      <c r="A356" t="str">
        <f>T('CLZ TT'!A356)</f>
        <v>T-483781</v>
      </c>
      <c r="B356" s="9" t="str">
        <f>T('CLZ TT'!D356)</f>
        <v>G.I.Teh</v>
      </c>
      <c r="C356" s="10">
        <f>IF(LEN(A356) &gt; 0, 'CLZ TT'!E356, "")</f>
        <v>2</v>
      </c>
      <c r="D356" s="7" t="str">
        <f>T('CLZ TT'!F356)</f>
        <v>Hours</v>
      </c>
      <c r="E356" s="7" t="str">
        <f>IFERROR(VLOOKUP('CLZ TT'!A356,'CLZ WI'!$A$1:$E$100000,3,FALSE),"")</f>
        <v>ELC Online - - 58 h PS</v>
      </c>
      <c r="F356" t="str">
        <f>IFERROR(VLOOKUP('CLZ TT'!A356,'CLZ WI'!$A$1:$E$100000,4,FALSE),"")</f>
        <v>CS Project</v>
      </c>
      <c r="G356" t="str">
        <f>IFERROR(VLOOKUP('CLZ TT'!A356,'CLZ WI'!$A$1:$K$100000,5,FALSE),"")</f>
        <v>P-113869</v>
      </c>
      <c r="H356" t="str">
        <f>IFERROR(VLOOKUP(G356,'CLZ WI'!$A$1:$K$100000,6,FALSE),"")</f>
        <v>Fixed Hours</v>
      </c>
      <c r="I356" t="str">
        <f>IFERROR(VLOOKUP(G356,'CLZ WI'!$A$1:$K$100000,7,FALSE),"")</f>
        <v>USA</v>
      </c>
      <c r="J356" t="str">
        <f>T('CLZ TT'!I356)</f>
        <v/>
      </c>
      <c r="K356" t="str">
        <f>IF(IFERROR(VLOOKUP('CLZ TT'!A356,'CLZ WI'!$A$1:$L$100000,12,FALSE),"")=TRUE, "Billable", IF(IFERROR(VLOOKUP('CLZ TT'!A356,'CLZ WI'!$A$1:$L$100000,12,FALSE),"")=FALSE, "Non-Billable", ""))</f>
        <v>Billable</v>
      </c>
      <c r="L356" s="19">
        <f>IF('CLZ TT'!G356="","",'CLZ TT'!G356)</f>
        <v>41072</v>
      </c>
      <c r="M356" t="str">
        <f>IFERROR(VLOOKUP(G356,'CLZ Pr'!$A$1:$X$100000,12,FALSE)*C356,"")</f>
        <v/>
      </c>
      <c r="N356" s="4" t="str">
        <f>IFERROR(VLOOKUP(G356,'CLZ Pr'!$A$1:$X$100000,24,FALSE), "")</f>
        <v/>
      </c>
      <c r="O356" t="str">
        <f>IFERROR(VLOOKUP(G356,'CLZ Pr'!$A$1:$X$100000,21,FALSE), "")</f>
        <v/>
      </c>
    </row>
    <row r="357" spans="1:15">
      <c r="A357" t="str">
        <f>T('CLZ TT'!A357)</f>
        <v>M-196139</v>
      </c>
      <c r="B357" s="9" t="str">
        <f>T('CLZ TT'!D357)</f>
        <v>Evgeni Haikin</v>
      </c>
      <c r="C357" s="10">
        <f>IF(LEN(A357) &gt; 0, 'CLZ TT'!E357, "")</f>
        <v>1</v>
      </c>
      <c r="D357" s="7" t="str">
        <f>T('CLZ TT'!F357)</f>
        <v>Hours</v>
      </c>
      <c r="E357" s="7" t="str">
        <f>IFERROR(VLOOKUP('CLZ TT'!A357,'CLZ WI'!$A$1:$E$100000,3,FALSE),"")</f>
        <v>Capital One Advisers Sp. z o.o. Tier3</v>
      </c>
      <c r="F357" t="str">
        <f>IFERROR(VLOOKUP('CLZ TT'!A357,'CLZ WI'!$A$1:$E$100000,4,FALSE),"")</f>
        <v>CS Quick Start</v>
      </c>
      <c r="G357" t="str">
        <f>IFERROR(VLOOKUP('CLZ TT'!A357,'CLZ WI'!$A$1:$K$100000,5,FALSE),"")</f>
        <v>P-155283</v>
      </c>
      <c r="H357" t="str">
        <f>IFERROR(VLOOKUP(G357,'CLZ WI'!$A$1:$K$100000,6,FALSE),"")</f>
        <v>Package Small</v>
      </c>
      <c r="I357" t="str">
        <f>IFERROR(VLOOKUP(G357,'CLZ WI'!$A$1:$K$100000,7,FALSE),"")</f>
        <v>EMEA</v>
      </c>
      <c r="J357" t="str">
        <f>T('CLZ TT'!I357)</f>
        <v/>
      </c>
      <c r="K357" t="str">
        <f>IF(IFERROR(VLOOKUP('CLZ TT'!A357,'CLZ WI'!$A$1:$L$100000,12,FALSE),"")=TRUE, "Billable", IF(IFERROR(VLOOKUP('CLZ TT'!A357,'CLZ WI'!$A$1:$L$100000,12,FALSE),"")=FALSE, "Non-Billable", ""))</f>
        <v>Billable</v>
      </c>
      <c r="L357" s="19">
        <f>IF('CLZ TT'!G357="","",'CLZ TT'!G357)</f>
        <v>41073</v>
      </c>
      <c r="M357">
        <f>IFERROR(VLOOKUP(G357,'CLZ Pr'!$A$1:$X$100000,12,FALSE)*C357,"")</f>
        <v>160</v>
      </c>
      <c r="N357" s="4">
        <f>IFERROR(VLOOKUP(G357,'CLZ Pr'!$A$1:$X$100000,24,FALSE), "")</f>
        <v>0</v>
      </c>
      <c r="O357">
        <f>IFERROR(VLOOKUP(G357,'CLZ Pr'!$A$1:$X$100000,21,FALSE), "")</f>
        <v>0</v>
      </c>
    </row>
    <row r="358" spans="1:15">
      <c r="A358" t="str">
        <f>T('CLZ TT'!A358)</f>
        <v>M-265881</v>
      </c>
      <c r="B358" s="9" t="str">
        <f>T('CLZ TT'!D358)</f>
        <v>Evgeni Haikin</v>
      </c>
      <c r="C358" s="10">
        <f>IF(LEN(A358) &gt; 0, 'CLZ TT'!E358, "")</f>
        <v>1</v>
      </c>
      <c r="D358" s="7" t="str">
        <f>T('CLZ TT'!F358)</f>
        <v>Hours</v>
      </c>
      <c r="E358" s="7" t="str">
        <f>IFERROR(VLOOKUP('CLZ TT'!A358,'CLZ WI'!$A$1:$E$100000,3,FALSE),"")</f>
        <v>UNK project 20 h PS</v>
      </c>
      <c r="F358" t="str">
        <f>IFERROR(VLOOKUP('CLZ TT'!A358,'CLZ WI'!$A$1:$E$100000,4,FALSE),"")</f>
        <v>CS Quick Start</v>
      </c>
      <c r="G358" t="str">
        <f>IFERROR(VLOOKUP('CLZ TT'!A358,'CLZ WI'!$A$1:$K$100000,5,FALSE),"")</f>
        <v>P-214314</v>
      </c>
      <c r="H358" t="str">
        <f>IFERROR(VLOOKUP(G358,'CLZ WI'!$A$1:$K$100000,6,FALSE),"")</f>
        <v>Package Large</v>
      </c>
      <c r="I358" t="str">
        <f>IFERROR(VLOOKUP(G358,'CLZ WI'!$A$1:$K$100000,7,FALSE),"")</f>
        <v>EMEA</v>
      </c>
      <c r="J358" t="str">
        <f>T('CLZ TT'!I358)</f>
        <v/>
      </c>
      <c r="K358" t="str">
        <f>IF(IFERROR(VLOOKUP('CLZ TT'!A358,'CLZ WI'!$A$1:$L$100000,12,FALSE),"")=TRUE, "Billable", IF(IFERROR(VLOOKUP('CLZ TT'!A358,'CLZ WI'!$A$1:$L$100000,12,FALSE),"")=FALSE, "Non-Billable", ""))</f>
        <v>Billable</v>
      </c>
      <c r="L358" s="19">
        <f>IF('CLZ TT'!G358="","",'CLZ TT'!G358)</f>
        <v>41073</v>
      </c>
      <c r="M358">
        <f>IFERROR(VLOOKUP(G358,'CLZ Pr'!$A$1:$X$100000,12,FALSE)*C358,"")</f>
        <v>100</v>
      </c>
      <c r="N358" s="4">
        <f>IFERROR(VLOOKUP(G358,'CLZ Pr'!$A$1:$X$100000,24,FALSE), "")</f>
        <v>0</v>
      </c>
      <c r="O358">
        <f>IFERROR(VLOOKUP(G358,'CLZ Pr'!$A$1:$X$100000,21,FALSE), "")</f>
        <v>12</v>
      </c>
    </row>
    <row r="359" spans="1:15">
      <c r="A359" t="str">
        <f>T('CLZ TT'!A359)</f>
        <v>P-214104</v>
      </c>
      <c r="B359" s="9" t="str">
        <f>T('CLZ TT'!D359)</f>
        <v>Alex Gorman</v>
      </c>
      <c r="C359" s="10">
        <f>IF(LEN(A359) &gt; 0, 'CLZ TT'!E359, "")</f>
        <v>1.5</v>
      </c>
      <c r="D359" s="7" t="str">
        <f>T('CLZ TT'!F359)</f>
        <v>Hours</v>
      </c>
      <c r="E359" s="7" t="str">
        <f>IFERROR(VLOOKUP('CLZ TT'!A359,'CLZ WI'!$A$1:$E$100000,3,FALSE),"")</f>
        <v>Crunchy Logistics 10 h PS</v>
      </c>
      <c r="F359" t="str">
        <f>IFERROR(VLOOKUP('CLZ TT'!A359,'CLZ WI'!$A$1:$E$100000,4,FALSE),"")</f>
        <v>CS Quick Start</v>
      </c>
      <c r="G359" t="str">
        <f>IFERROR(VLOOKUP('CLZ TT'!A359,'CLZ WI'!$A$1:$K$100000,5,FALSE),"")</f>
        <v>P-214104</v>
      </c>
      <c r="H359" t="str">
        <f>IFERROR(VLOOKUP(G359,'CLZ WI'!$A$1:$K$100000,6,FALSE),"")</f>
        <v>Package Medium</v>
      </c>
      <c r="I359" t="str">
        <f>IFERROR(VLOOKUP(G359,'CLZ WI'!$A$1:$K$100000,7,FALSE),"")</f>
        <v>USA</v>
      </c>
      <c r="J359" t="str">
        <f>T('CLZ TT'!I359)</f>
        <v/>
      </c>
      <c r="K359" t="str">
        <f>IF(IFERROR(VLOOKUP('CLZ TT'!A359,'CLZ WI'!$A$1:$L$100000,12,FALSE),"")=TRUE, "Billable", IF(IFERROR(VLOOKUP('CLZ TT'!A359,'CLZ WI'!$A$1:$L$100000,12,FALSE),"")=FALSE, "Non-Billable", ""))</f>
        <v>Billable</v>
      </c>
      <c r="L359" s="19">
        <f>IF('CLZ TT'!G359="","",'CLZ TT'!G359)</f>
        <v>41073</v>
      </c>
      <c r="M359">
        <f>IFERROR(VLOOKUP(G359,'CLZ Pr'!$A$1:$X$100000,12,FALSE)*C359,"")</f>
        <v>225</v>
      </c>
      <c r="N359" s="4">
        <f>IFERROR(VLOOKUP(G359,'CLZ Pr'!$A$1:$X$100000,24,FALSE), "")</f>
        <v>0</v>
      </c>
      <c r="O359">
        <f>IFERROR(VLOOKUP(G359,'CLZ Pr'!$A$1:$X$100000,21,FALSE), "")</f>
        <v>3.5</v>
      </c>
    </row>
    <row r="360" spans="1:15">
      <c r="A360" t="str">
        <f>T('CLZ TT'!A360)</f>
        <v>M-212762</v>
      </c>
      <c r="B360" s="9" t="str">
        <f>T('CLZ TT'!D360)</f>
        <v>Alex Gorman</v>
      </c>
      <c r="C360" s="10">
        <f>IF(LEN(A360) &gt; 0, 'CLZ TT'!E360, "")</f>
        <v>0.5</v>
      </c>
      <c r="D360" s="7" t="str">
        <f>T('CLZ TT'!F360)</f>
        <v>Hours</v>
      </c>
      <c r="E360" s="7" t="str">
        <f>IFERROR(VLOOKUP('CLZ TT'!A360,'CLZ WI'!$A$1:$E$100000,3,FALSE),"")</f>
        <v>Aetna Consulting Small</v>
      </c>
      <c r="F360" t="str">
        <f>IFERROR(VLOOKUP('CLZ TT'!A360,'CLZ WI'!$A$1:$E$100000,4,FALSE),"")</f>
        <v>CS Quick Start</v>
      </c>
      <c r="G360" t="str">
        <f>IFERROR(VLOOKUP('CLZ TT'!A360,'CLZ WI'!$A$1:$K$100000,5,FALSE),"")</f>
        <v>P-169298</v>
      </c>
      <c r="H360" t="str">
        <f>IFERROR(VLOOKUP(G360,'CLZ WI'!$A$1:$K$100000,6,FALSE),"")</f>
        <v>Package Small</v>
      </c>
      <c r="I360" t="str">
        <f>IFERROR(VLOOKUP(G360,'CLZ WI'!$A$1:$K$100000,7,FALSE),"")</f>
        <v>USA</v>
      </c>
      <c r="J360" t="str">
        <f>T('CLZ TT'!I360)</f>
        <v/>
      </c>
      <c r="K360" t="str">
        <f>IF(IFERROR(VLOOKUP('CLZ TT'!A360,'CLZ WI'!$A$1:$L$100000,12,FALSE),"")=TRUE, "Billable", IF(IFERROR(VLOOKUP('CLZ TT'!A360,'CLZ WI'!$A$1:$L$100000,12,FALSE),"")=FALSE, "Non-Billable", ""))</f>
        <v>Billable</v>
      </c>
      <c r="L360" s="19">
        <f>IF('CLZ TT'!G360="","",'CLZ TT'!G360)</f>
        <v>41073</v>
      </c>
      <c r="M360">
        <f>IFERROR(VLOOKUP(G360,'CLZ Pr'!$A$1:$X$100000,12,FALSE)*C360,"")</f>
        <v>80</v>
      </c>
      <c r="N360" s="4">
        <f>IFERROR(VLOOKUP(G360,'CLZ Pr'!$A$1:$X$100000,24,FALSE), "")</f>
        <v>0</v>
      </c>
      <c r="O360">
        <f>IFERROR(VLOOKUP(G360,'CLZ Pr'!$A$1:$X$100000,21,FALSE), "")</f>
        <v>2</v>
      </c>
    </row>
    <row r="361" spans="1:15">
      <c r="A361" t="str">
        <f>T('CLZ TT'!A361)</f>
        <v>T-406014</v>
      </c>
      <c r="B361" s="9" t="str">
        <f>T('CLZ TT'!D361)</f>
        <v>Tal Noga</v>
      </c>
      <c r="C361" s="10">
        <f>IF(LEN(A361) &gt; 0, 'CLZ TT'!E361, "")</f>
        <v>0.5</v>
      </c>
      <c r="D361" s="7" t="str">
        <f>T('CLZ TT'!F361)</f>
        <v>Hours</v>
      </c>
      <c r="E361" s="7" t="str">
        <f>IFERROR(VLOOKUP('CLZ TT'!A361,'CLZ WI'!$A$1:$E$100000,3,FALSE),"")</f>
        <v>Net Translators Implementation Program</v>
      </c>
      <c r="F361" t="str">
        <f>IFERROR(VLOOKUP('CLZ TT'!A361,'CLZ WI'!$A$1:$E$100000,4,FALSE),"")</f>
        <v>CS Project</v>
      </c>
      <c r="G361" t="str">
        <f>IFERROR(VLOOKUP('CLZ TT'!A361,'CLZ WI'!$A$1:$K$100000,5,FALSE),"")</f>
        <v>P-168678</v>
      </c>
      <c r="H361" t="str">
        <f>IFERROR(VLOOKUP(G361,'CLZ WI'!$A$1:$K$100000,6,FALSE),"")</f>
        <v>Fixed Hours</v>
      </c>
      <c r="I361" t="str">
        <f>IFERROR(VLOOKUP(G361,'CLZ WI'!$A$1:$K$100000,7,FALSE),"")</f>
        <v>EMEA</v>
      </c>
      <c r="J361" t="str">
        <f>T('CLZ TT'!I361)</f>
        <v>Customization</v>
      </c>
      <c r="K361" t="str">
        <f>IF(IFERROR(VLOOKUP('CLZ TT'!A361,'CLZ WI'!$A$1:$L$100000,12,FALSE),"")=TRUE, "Billable", IF(IFERROR(VLOOKUP('CLZ TT'!A361,'CLZ WI'!$A$1:$L$100000,12,FALSE),"")=FALSE, "Non-Billable", ""))</f>
        <v>Billable</v>
      </c>
      <c r="L361" s="19">
        <f>IF('CLZ TT'!G361="","",'CLZ TT'!G361)</f>
        <v>41073</v>
      </c>
      <c r="M361">
        <f>IFERROR(VLOOKUP(G361,'CLZ Pr'!$A$1:$X$100000,12,FALSE)*C361,"")</f>
        <v>35.414999999999999</v>
      </c>
      <c r="N361" s="4">
        <f>IFERROR(VLOOKUP(G361,'CLZ Pr'!$A$1:$X$100000,24,FALSE), "")</f>
        <v>0</v>
      </c>
      <c r="O361">
        <f>IFERROR(VLOOKUP(G361,'CLZ Pr'!$A$1:$X$100000,21,FALSE), "")</f>
        <v>59.58</v>
      </c>
    </row>
    <row r="362" spans="1:15">
      <c r="A362" t="str">
        <f>T('CLZ TT'!A362)</f>
        <v>P-211504</v>
      </c>
      <c r="B362" s="9" t="str">
        <f>T('CLZ TT'!D362)</f>
        <v>Tal Noga</v>
      </c>
      <c r="C362" s="10">
        <f>IF(LEN(A362) &gt; 0, 'CLZ TT'!E362, "")</f>
        <v>0.5</v>
      </c>
      <c r="D362" s="7" t="str">
        <f>T('CLZ TT'!F362)</f>
        <v>Hours</v>
      </c>
      <c r="E362" s="7" t="str">
        <f>IFERROR(VLOOKUP('CLZ TT'!A362,'CLZ WI'!$A$1:$E$100000,3,FALSE),"")</f>
        <v>HMS - 35h Success Package</v>
      </c>
      <c r="F362" t="str">
        <f>IFERROR(VLOOKUP('CLZ TT'!A362,'CLZ WI'!$A$1:$E$100000,4,FALSE),"")</f>
        <v>CS Project</v>
      </c>
      <c r="G362" t="str">
        <f>IFERROR(VLOOKUP('CLZ TT'!A362,'CLZ WI'!$A$1:$K$100000,5,FALSE),"")</f>
        <v>P-211504</v>
      </c>
      <c r="H362" t="str">
        <f>IFERROR(VLOOKUP(G362,'CLZ WI'!$A$1:$K$100000,6,FALSE),"")</f>
        <v>Fixed Hours</v>
      </c>
      <c r="I362" t="str">
        <f>IFERROR(VLOOKUP(G362,'CLZ WI'!$A$1:$K$100000,7,FALSE),"")</f>
        <v>EMEA</v>
      </c>
      <c r="J362" t="str">
        <f>T('CLZ TT'!I362)</f>
        <v/>
      </c>
      <c r="K362" t="str">
        <f>IF(IFERROR(VLOOKUP('CLZ TT'!A362,'CLZ WI'!$A$1:$L$100000,12,FALSE),"")=TRUE, "Billable", IF(IFERROR(VLOOKUP('CLZ TT'!A362,'CLZ WI'!$A$1:$L$100000,12,FALSE),"")=FALSE, "Non-Billable", ""))</f>
        <v>Non-Billable</v>
      </c>
      <c r="L362" s="19">
        <f>IF('CLZ TT'!G362="","",'CLZ TT'!G362)</f>
        <v>41073</v>
      </c>
      <c r="M362">
        <f>IFERROR(VLOOKUP(G362,'CLZ Pr'!$A$1:$X$100000,12,FALSE)*C362,"")</f>
        <v>0</v>
      </c>
      <c r="N362" s="4">
        <f>IFERROR(VLOOKUP(G362,'CLZ Pr'!$A$1:$X$100000,24,FALSE), "")</f>
        <v>0</v>
      </c>
      <c r="O362">
        <f>IFERROR(VLOOKUP(G362,'CLZ Pr'!$A$1:$X$100000,21,FALSE), "")</f>
        <v>0</v>
      </c>
    </row>
    <row r="363" spans="1:15">
      <c r="A363" t="str">
        <f>T('CLZ TT'!A363)</f>
        <v>T-483781</v>
      </c>
      <c r="B363" s="9" t="str">
        <f>T('CLZ TT'!D363)</f>
        <v>G.I.Teh</v>
      </c>
      <c r="C363" s="10">
        <f>IF(LEN(A363) &gt; 0, 'CLZ TT'!E363, "")</f>
        <v>2</v>
      </c>
      <c r="D363" s="7" t="str">
        <f>T('CLZ TT'!F363)</f>
        <v>Hours</v>
      </c>
      <c r="E363" s="7" t="str">
        <f>IFERROR(VLOOKUP('CLZ TT'!A363,'CLZ WI'!$A$1:$E$100000,3,FALSE),"")</f>
        <v>ELC Online - - 58 h PS</v>
      </c>
      <c r="F363" t="str">
        <f>IFERROR(VLOOKUP('CLZ TT'!A363,'CLZ WI'!$A$1:$E$100000,4,FALSE),"")</f>
        <v>CS Project</v>
      </c>
      <c r="G363" t="str">
        <f>IFERROR(VLOOKUP('CLZ TT'!A363,'CLZ WI'!$A$1:$K$100000,5,FALSE),"")</f>
        <v>P-113869</v>
      </c>
      <c r="H363" t="str">
        <f>IFERROR(VLOOKUP(G363,'CLZ WI'!$A$1:$K$100000,6,FALSE),"")</f>
        <v>Fixed Hours</v>
      </c>
      <c r="I363" t="str">
        <f>IFERROR(VLOOKUP(G363,'CLZ WI'!$A$1:$K$100000,7,FALSE),"")</f>
        <v>USA</v>
      </c>
      <c r="J363" t="str">
        <f>T('CLZ TT'!I363)</f>
        <v/>
      </c>
      <c r="K363" t="str">
        <f>IF(IFERROR(VLOOKUP('CLZ TT'!A363,'CLZ WI'!$A$1:$L$100000,12,FALSE),"")=TRUE, "Billable", IF(IFERROR(VLOOKUP('CLZ TT'!A363,'CLZ WI'!$A$1:$L$100000,12,FALSE),"")=FALSE, "Non-Billable", ""))</f>
        <v>Billable</v>
      </c>
      <c r="L363" s="19">
        <f>IF('CLZ TT'!G363="","",'CLZ TT'!G363)</f>
        <v>41073</v>
      </c>
      <c r="M363" t="str">
        <f>IFERROR(VLOOKUP(G363,'CLZ Pr'!$A$1:$X$100000,12,FALSE)*C363,"")</f>
        <v/>
      </c>
      <c r="N363" s="4" t="str">
        <f>IFERROR(VLOOKUP(G363,'CLZ Pr'!$A$1:$X$100000,24,FALSE), "")</f>
        <v/>
      </c>
      <c r="O363" t="str">
        <f>IFERROR(VLOOKUP(G363,'CLZ Pr'!$A$1:$X$100000,21,FALSE), "")</f>
        <v/>
      </c>
    </row>
    <row r="364" spans="1:15">
      <c r="A364" t="str">
        <f>T('CLZ TT'!A364)</f>
        <v>M-262131</v>
      </c>
      <c r="B364" s="9" t="str">
        <f>T('CLZ TT'!D364)</f>
        <v>G.I.Teh</v>
      </c>
      <c r="C364" s="10">
        <f>IF(LEN(A364) &gt; 0, 'CLZ TT'!E364, "")</f>
        <v>1</v>
      </c>
      <c r="D364" s="7" t="str">
        <f>T('CLZ TT'!F364)</f>
        <v>Hours</v>
      </c>
      <c r="E364" s="7" t="str">
        <f>IFERROR(VLOOKUP('CLZ TT'!A364,'CLZ WI'!$A$1:$E$100000,3,FALSE),"")</f>
        <v>Veracity Engineering - 24 hour QS</v>
      </c>
      <c r="F364" t="str">
        <f>IFERROR(VLOOKUP('CLZ TT'!A364,'CLZ WI'!$A$1:$E$100000,4,FALSE),"")</f>
        <v>CS Quick Start</v>
      </c>
      <c r="G364" t="str">
        <f>IFERROR(VLOOKUP('CLZ TT'!A364,'CLZ WI'!$A$1:$K$100000,5,FALSE),"")</f>
        <v>P-211144</v>
      </c>
      <c r="H364" t="str">
        <f>IFERROR(VLOOKUP(G364,'CLZ WI'!$A$1:$K$100000,6,FALSE),"")</f>
        <v>Package Large</v>
      </c>
      <c r="I364" t="str">
        <f>IFERROR(VLOOKUP(G364,'CLZ WI'!$A$1:$K$100000,7,FALSE),"")</f>
        <v>USA</v>
      </c>
      <c r="J364" t="str">
        <f>T('CLZ TT'!I364)</f>
        <v/>
      </c>
      <c r="K364" t="str">
        <f>IF(IFERROR(VLOOKUP('CLZ TT'!A364,'CLZ WI'!$A$1:$L$100000,12,FALSE),"")=TRUE, "Billable", IF(IFERROR(VLOOKUP('CLZ TT'!A364,'CLZ WI'!$A$1:$L$100000,12,FALSE),"")=FALSE, "Non-Billable", ""))</f>
        <v>Billable</v>
      </c>
      <c r="L364" s="19">
        <f>IF('CLZ TT'!G364="","",'CLZ TT'!G364)</f>
        <v>41073</v>
      </c>
      <c r="M364">
        <f>IFERROR(VLOOKUP(G364,'CLZ Pr'!$A$1:$X$100000,12,FALSE)*C364,"")</f>
        <v>145.83000000000001</v>
      </c>
      <c r="N364" s="4">
        <f>IFERROR(VLOOKUP(G364,'CLZ Pr'!$A$1:$X$100000,24,FALSE), "")</f>
        <v>0</v>
      </c>
      <c r="O364">
        <f>IFERROR(VLOOKUP(G364,'CLZ Pr'!$A$1:$X$100000,21,FALSE), "")</f>
        <v>10</v>
      </c>
    </row>
    <row r="365" spans="1:15">
      <c r="A365" t="str">
        <f>T('CLZ TT'!A365)</f>
        <v>P-171083</v>
      </c>
      <c r="B365" s="9" t="str">
        <f>T('CLZ TT'!D365)</f>
        <v>G.I.Teh</v>
      </c>
      <c r="C365" s="10">
        <f>IF(LEN(A365) &gt; 0, 'CLZ TT'!E365, "")</f>
        <v>0.75</v>
      </c>
      <c r="D365" s="7" t="str">
        <f>T('CLZ TT'!F365)</f>
        <v>Hours</v>
      </c>
      <c r="E365" s="7" t="str">
        <f>IFERROR(VLOOKUP('CLZ TT'!A365,'CLZ WI'!$A$1:$E$100000,3,FALSE),"")</f>
        <v>Sony PlayStation PDIT:Large Package</v>
      </c>
      <c r="F365" t="str">
        <f>IFERROR(VLOOKUP('CLZ TT'!A365,'CLZ WI'!$A$1:$E$100000,4,FALSE),"")</f>
        <v>CS Quick Start</v>
      </c>
      <c r="G365" t="str">
        <f>IFERROR(VLOOKUP('CLZ TT'!A365,'CLZ WI'!$A$1:$K$100000,5,FALSE),"")</f>
        <v>P-171083</v>
      </c>
      <c r="H365" t="str">
        <f>IFERROR(VLOOKUP(G365,'CLZ WI'!$A$1:$K$100000,6,FALSE),"")</f>
        <v>Package Large</v>
      </c>
      <c r="I365" t="str">
        <f>IFERROR(VLOOKUP(G365,'CLZ WI'!$A$1:$K$100000,7,FALSE),"")</f>
        <v>USA</v>
      </c>
      <c r="J365" t="str">
        <f>T('CLZ TT'!I365)</f>
        <v/>
      </c>
      <c r="K365" t="str">
        <f>IF(IFERROR(VLOOKUP('CLZ TT'!A365,'CLZ WI'!$A$1:$L$100000,12,FALSE),"")=TRUE, "Billable", IF(IFERROR(VLOOKUP('CLZ TT'!A365,'CLZ WI'!$A$1:$L$100000,12,FALSE),"")=FALSE, "Non-Billable", ""))</f>
        <v>Billable</v>
      </c>
      <c r="L365" s="19">
        <f>IF('CLZ TT'!G365="","",'CLZ TT'!G365)</f>
        <v>41073</v>
      </c>
      <c r="M365">
        <f>IFERROR(VLOOKUP(G365,'CLZ Pr'!$A$1:$X$100000,12,FALSE)*C365,"")</f>
        <v>109.3725</v>
      </c>
      <c r="N365" s="4">
        <f>IFERROR(VLOOKUP(G365,'CLZ Pr'!$A$1:$X$100000,24,FALSE), "")</f>
        <v>0</v>
      </c>
      <c r="O365">
        <f>IFERROR(VLOOKUP(G365,'CLZ Pr'!$A$1:$X$100000,21,FALSE), "")</f>
        <v>5</v>
      </c>
    </row>
    <row r="366" spans="1:15">
      <c r="A366" t="str">
        <f>T('CLZ TT'!A366)</f>
        <v>T-421382</v>
      </c>
      <c r="B366" s="9" t="str">
        <f>T('CLZ TT'!D366)</f>
        <v>G.I.Teh</v>
      </c>
      <c r="C366" s="10">
        <f>IF(LEN(A366) &gt; 0, 'CLZ TT'!E366, "")</f>
        <v>0.5</v>
      </c>
      <c r="D366" s="7" t="str">
        <f>T('CLZ TT'!F366)</f>
        <v>Hours</v>
      </c>
      <c r="E366" s="7" t="str">
        <f>IFERROR(VLOOKUP('CLZ TT'!A366,'CLZ WI'!$A$1:$E$100000,3,FALSE),"")</f>
        <v>IO Media 10 h PS</v>
      </c>
      <c r="F366" t="str">
        <f>IFERROR(VLOOKUP('CLZ TT'!A366,'CLZ WI'!$A$1:$E$100000,4,FALSE),"")</f>
        <v>CS Project</v>
      </c>
      <c r="G366" t="str">
        <f>IFERROR(VLOOKUP('CLZ TT'!A366,'CLZ WI'!$A$1:$K$100000,5,FALSE),"")</f>
        <v>P-175923</v>
      </c>
      <c r="H366" t="str">
        <f>IFERROR(VLOOKUP(G366,'CLZ WI'!$A$1:$K$100000,6,FALSE),"")</f>
        <v>Fixed Hours</v>
      </c>
      <c r="I366" t="str">
        <f>IFERROR(VLOOKUP(G366,'CLZ WI'!$A$1:$K$100000,7,FALSE),"")</f>
        <v>USA</v>
      </c>
      <c r="J366" t="str">
        <f>T('CLZ TT'!I366)</f>
        <v/>
      </c>
      <c r="K366" t="str">
        <f>IF(IFERROR(VLOOKUP('CLZ TT'!A366,'CLZ WI'!$A$1:$L$100000,12,FALSE),"")=TRUE, "Billable", IF(IFERROR(VLOOKUP('CLZ TT'!A366,'CLZ WI'!$A$1:$L$100000,12,FALSE),"")=FALSE, "Non-Billable", ""))</f>
        <v>Billable</v>
      </c>
      <c r="L366" s="19">
        <f>IF('CLZ TT'!G366="","",'CLZ TT'!G366)</f>
        <v>41073</v>
      </c>
      <c r="M366">
        <f>IFERROR(VLOOKUP(G366,'CLZ Pr'!$A$1:$X$100000,12,FALSE)*C366,"")</f>
        <v>75</v>
      </c>
      <c r="N366" s="4">
        <f>IFERROR(VLOOKUP(G366,'CLZ Pr'!$A$1:$X$100000,24,FALSE), "")</f>
        <v>0</v>
      </c>
      <c r="O366">
        <f>IFERROR(VLOOKUP(G366,'CLZ Pr'!$A$1:$X$100000,21,FALSE), "")</f>
        <v>0</v>
      </c>
    </row>
    <row r="367" spans="1:15">
      <c r="A367" t="str">
        <f>T('CLZ TT'!A367)</f>
        <v>P-239468</v>
      </c>
      <c r="B367" s="9" t="str">
        <f>T('CLZ TT'!D367)</f>
        <v>Eran Fishov</v>
      </c>
      <c r="C367" s="10">
        <f>IF(LEN(A367) &gt; 0, 'CLZ TT'!E367, "")</f>
        <v>2.5</v>
      </c>
      <c r="D367" s="7" t="str">
        <f>T('CLZ TT'!F367)</f>
        <v>Hours</v>
      </c>
      <c r="E367" s="7" t="str">
        <f>IFERROR(VLOOKUP('CLZ TT'!A367,'CLZ WI'!$A$1:$E$100000,3,FALSE),"")</f>
        <v>Ness: 120h PS</v>
      </c>
      <c r="F367" t="str">
        <f>IFERROR(VLOOKUP('CLZ TT'!A367,'CLZ WI'!$A$1:$E$100000,4,FALSE),"")</f>
        <v>CS Project</v>
      </c>
      <c r="G367" t="str">
        <f>IFERROR(VLOOKUP('CLZ TT'!A367,'CLZ WI'!$A$1:$K$100000,5,FALSE),"")</f>
        <v>P-239468</v>
      </c>
      <c r="H367" t="str">
        <f>IFERROR(VLOOKUP(G367,'CLZ WI'!$A$1:$K$100000,6,FALSE),"")</f>
        <v>Fixed Hours</v>
      </c>
      <c r="I367" t="str">
        <f>IFERROR(VLOOKUP(G367,'CLZ WI'!$A$1:$K$100000,7,FALSE),"")</f>
        <v>EMEA</v>
      </c>
      <c r="J367" t="str">
        <f>T('CLZ TT'!I367)</f>
        <v/>
      </c>
      <c r="K367" t="str">
        <f>IF(IFERROR(VLOOKUP('CLZ TT'!A367,'CLZ WI'!$A$1:$L$100000,12,FALSE),"")=TRUE, "Billable", IF(IFERROR(VLOOKUP('CLZ TT'!A367,'CLZ WI'!$A$1:$L$100000,12,FALSE),"")=FALSE, "Non-Billable", ""))</f>
        <v>Billable</v>
      </c>
      <c r="L367" s="19">
        <f>IF('CLZ TT'!G367="","",'CLZ TT'!G367)</f>
        <v>41073</v>
      </c>
      <c r="M367">
        <f>IFERROR(VLOOKUP(G367,'CLZ Pr'!$A$1:$X$100000,12,FALSE)*C367,"")</f>
        <v>225</v>
      </c>
      <c r="N367" s="4" t="str">
        <f>IFERROR(VLOOKUP(G367,'CLZ Pr'!$A$1:$X$100000,24,FALSE), "")</f>
        <v>N-X-60482</v>
      </c>
      <c r="O367">
        <f>IFERROR(VLOOKUP(G367,'CLZ Pr'!$A$1:$X$100000,21,FALSE), "")</f>
        <v>107</v>
      </c>
    </row>
    <row r="368" spans="1:15">
      <c r="A368" t="str">
        <f>T('CLZ TT'!A368)</f>
        <v>P-227068</v>
      </c>
      <c r="B368" s="9" t="str">
        <f>T('CLZ TT'!D368)</f>
        <v>Noam Sayada</v>
      </c>
      <c r="C368" s="10">
        <f>IF(LEN(A368) &gt; 0, 'CLZ TT'!E368, "")</f>
        <v>8</v>
      </c>
      <c r="D368" s="7" t="str">
        <f>T('CLZ TT'!F368)</f>
        <v>Hours</v>
      </c>
      <c r="E368" s="7" t="str">
        <f>IFERROR(VLOOKUP('CLZ TT'!A368,'CLZ WI'!$A$1:$E$100000,3,FALSE),"")</f>
        <v/>
      </c>
      <c r="F368" t="str">
        <f>IFERROR(VLOOKUP('CLZ TT'!A368,'CLZ WI'!$A$1:$E$100000,4,FALSE),"")</f>
        <v/>
      </c>
      <c r="G368" t="str">
        <f>IFERROR(VLOOKUP('CLZ TT'!A368,'CLZ WI'!$A$1:$K$100000,5,FALSE),"")</f>
        <v/>
      </c>
      <c r="H368" t="str">
        <f>IFERROR(VLOOKUP(G368,'CLZ WI'!$A$1:$K$100000,6,FALSE),"")</f>
        <v/>
      </c>
      <c r="I368" t="str">
        <f>IFERROR(VLOOKUP(G368,'CLZ WI'!$A$1:$K$100000,7,FALSE),"")</f>
        <v/>
      </c>
      <c r="J368" t="str">
        <f>T('CLZ TT'!I368)</f>
        <v/>
      </c>
      <c r="K368" t="str">
        <f>IF(IFERROR(VLOOKUP('CLZ TT'!A368,'CLZ WI'!$A$1:$L$100000,12,FALSE),"")=TRUE, "Billable", IF(IFERROR(VLOOKUP('CLZ TT'!A368,'CLZ WI'!$A$1:$L$100000,12,FALSE),"")=FALSE, "Non-Billable", ""))</f>
        <v/>
      </c>
      <c r="L368" s="19">
        <f>IF('CLZ TT'!G368="","",'CLZ TT'!G368)</f>
        <v>41073</v>
      </c>
      <c r="M368" t="str">
        <f>IFERROR(VLOOKUP(G368,'CLZ Pr'!$A$1:$X$100000,12,FALSE)*C368,"")</f>
        <v/>
      </c>
      <c r="N368" s="4" t="str">
        <f>IFERROR(VLOOKUP(G368,'CLZ Pr'!$A$1:$X$100000,24,FALSE), "")</f>
        <v/>
      </c>
      <c r="O368" t="str">
        <f>IFERROR(VLOOKUP(G368,'CLZ Pr'!$A$1:$X$100000,21,FALSE), "")</f>
        <v/>
      </c>
    </row>
    <row r="369" spans="1:15">
      <c r="A369" t="str">
        <f>T('CLZ TT'!A369)</f>
        <v>P-158424</v>
      </c>
      <c r="B369" s="9" t="str">
        <f>T('CLZ TT'!D369)</f>
        <v>Josh Santos</v>
      </c>
      <c r="C369" s="10">
        <f>IF(LEN(A369) &gt; 0, 'CLZ TT'!E369, "")</f>
        <v>1</v>
      </c>
      <c r="D369" s="7" t="str">
        <f>T('CLZ TT'!F369)</f>
        <v>Hours</v>
      </c>
      <c r="E369" s="7" t="str">
        <f>IFERROR(VLOOKUP('CLZ TT'!A369,'CLZ WI'!$A$1:$E$100000,3,FALSE),"")</f>
        <v>PureDriven Tier1</v>
      </c>
      <c r="F369" t="str">
        <f>IFERROR(VLOOKUP('CLZ TT'!A369,'CLZ WI'!$A$1:$E$100000,4,FALSE),"")</f>
        <v>CS Quick Start</v>
      </c>
      <c r="G369" t="str">
        <f>IFERROR(VLOOKUP('CLZ TT'!A369,'CLZ WI'!$A$1:$K$100000,5,FALSE),"")</f>
        <v>P-158424</v>
      </c>
      <c r="H369" t="str">
        <f>IFERROR(VLOOKUP(G369,'CLZ WI'!$A$1:$K$100000,6,FALSE),"")</f>
        <v>Package Large</v>
      </c>
      <c r="I369" t="str">
        <f>IFERROR(VLOOKUP(G369,'CLZ WI'!$A$1:$K$100000,7,FALSE),"")</f>
        <v>USA</v>
      </c>
      <c r="J369" t="str">
        <f>T('CLZ TT'!I369)</f>
        <v/>
      </c>
      <c r="K369" t="str">
        <f>IF(IFERROR(VLOOKUP('CLZ TT'!A369,'CLZ WI'!$A$1:$L$100000,12,FALSE),"")=TRUE, "Billable", IF(IFERROR(VLOOKUP('CLZ TT'!A369,'CLZ WI'!$A$1:$L$100000,12,FALSE),"")=FALSE, "Non-Billable", ""))</f>
        <v>Billable</v>
      </c>
      <c r="L369" s="19">
        <f>IF('CLZ TT'!G369="","",'CLZ TT'!G369)</f>
        <v>41074</v>
      </c>
      <c r="M369">
        <f>IFERROR(VLOOKUP(G369,'CLZ Pr'!$A$1:$X$100000,12,FALSE)*C369,"")</f>
        <v>145.83000000000001</v>
      </c>
      <c r="N369" s="4">
        <f>IFERROR(VLOOKUP(G369,'CLZ Pr'!$A$1:$X$100000,24,FALSE), "")</f>
        <v>0</v>
      </c>
      <c r="O369">
        <f>IFERROR(VLOOKUP(G369,'CLZ Pr'!$A$1:$X$100000,21,FALSE), "")</f>
        <v>9</v>
      </c>
    </row>
    <row r="370" spans="1:15">
      <c r="A370" t="str">
        <f>T('CLZ TT'!A370)</f>
        <v>M-199879</v>
      </c>
      <c r="B370" s="9" t="str">
        <f>T('CLZ TT'!D370)</f>
        <v>David Goulden</v>
      </c>
      <c r="C370" s="10">
        <f>IF(LEN(A370) &gt; 0, 'CLZ TT'!E370, "")</f>
        <v>0.5</v>
      </c>
      <c r="D370" s="7" t="str">
        <f>T('CLZ TT'!F370)</f>
        <v>Hours</v>
      </c>
      <c r="E370" s="7" t="str">
        <f>IFERROR(VLOOKUP('CLZ TT'!A370,'CLZ WI'!$A$1:$E$100000,3,FALSE),"")</f>
        <v>Block Solutions Tier2</v>
      </c>
      <c r="F370" t="str">
        <f>IFERROR(VLOOKUP('CLZ TT'!A370,'CLZ WI'!$A$1:$E$100000,4,FALSE),"")</f>
        <v>CS Quick Start</v>
      </c>
      <c r="G370" t="str">
        <f>IFERROR(VLOOKUP('CLZ TT'!A370,'CLZ WI'!$A$1:$K$100000,5,FALSE),"")</f>
        <v>P-158383</v>
      </c>
      <c r="H370" t="str">
        <f>IFERROR(VLOOKUP(G370,'CLZ WI'!$A$1:$K$100000,6,FALSE),"")</f>
        <v>Package Medium</v>
      </c>
      <c r="I370" t="str">
        <f>IFERROR(VLOOKUP(G370,'CLZ WI'!$A$1:$K$100000,7,FALSE),"")</f>
        <v>EMEA</v>
      </c>
      <c r="J370" t="str">
        <f>T('CLZ TT'!I370)</f>
        <v/>
      </c>
      <c r="K370" t="str">
        <f>IF(IFERROR(VLOOKUP('CLZ TT'!A370,'CLZ WI'!$A$1:$L$100000,12,FALSE),"")=TRUE, "Billable", IF(IFERROR(VLOOKUP('CLZ TT'!A370,'CLZ WI'!$A$1:$L$100000,12,FALSE),"")=FALSE, "Non-Billable", ""))</f>
        <v>Billable</v>
      </c>
      <c r="L370" s="19">
        <f>IF('CLZ TT'!G370="","",'CLZ TT'!G370)</f>
        <v>41074</v>
      </c>
      <c r="M370">
        <f>IFERROR(VLOOKUP(G370,'CLZ Pr'!$A$1:$X$100000,12,FALSE)*C370,"")</f>
        <v>75</v>
      </c>
      <c r="N370" s="4" t="str">
        <f>IFERROR(VLOOKUP(G370,'CLZ Pr'!$A$1:$X$100000,24,FALSE), "")</f>
        <v>N-X-45021</v>
      </c>
      <c r="O370">
        <f>IFERROR(VLOOKUP(G370,'CLZ Pr'!$A$1:$X$100000,21,FALSE), "")</f>
        <v>0</v>
      </c>
    </row>
    <row r="371" spans="1:15">
      <c r="A371" t="str">
        <f>T('CLZ TT'!A371)</f>
        <v>M-242510</v>
      </c>
      <c r="B371" s="9" t="str">
        <f>T('CLZ TT'!D371)</f>
        <v>David Goulden</v>
      </c>
      <c r="C371" s="10">
        <f>IF(LEN(A371) &gt; 0, 'CLZ TT'!E371, "")</f>
        <v>0.5</v>
      </c>
      <c r="D371" s="7" t="str">
        <f>T('CLZ TT'!F371)</f>
        <v>Hours</v>
      </c>
      <c r="E371" s="7" t="str">
        <f>IFERROR(VLOOKUP('CLZ TT'!A371,'CLZ WI'!$A$1:$E$100000,3,FALSE),"")</f>
        <v>ADVA Optical Networking:Large Package</v>
      </c>
      <c r="F371" t="str">
        <f>IFERROR(VLOOKUP('CLZ TT'!A371,'CLZ WI'!$A$1:$E$100000,4,FALSE),"")</f>
        <v>CS Quick Start</v>
      </c>
      <c r="G371" t="str">
        <f>IFERROR(VLOOKUP('CLZ TT'!A371,'CLZ WI'!$A$1:$K$100000,5,FALSE),"")</f>
        <v>P-194329</v>
      </c>
      <c r="H371" t="str">
        <f>IFERROR(VLOOKUP(G371,'CLZ WI'!$A$1:$K$100000,6,FALSE),"")</f>
        <v>Package Large</v>
      </c>
      <c r="I371" t="str">
        <f>IFERROR(VLOOKUP(G371,'CLZ WI'!$A$1:$K$100000,7,FALSE),"")</f>
        <v>EMEA</v>
      </c>
      <c r="J371" t="str">
        <f>T('CLZ TT'!I371)</f>
        <v/>
      </c>
      <c r="K371" t="str">
        <f>IF(IFERROR(VLOOKUP('CLZ TT'!A371,'CLZ WI'!$A$1:$L$100000,12,FALSE),"")=TRUE, "Billable", IF(IFERROR(VLOOKUP('CLZ TT'!A371,'CLZ WI'!$A$1:$L$100000,12,FALSE),"")=FALSE, "Non-Billable", ""))</f>
        <v>Billable</v>
      </c>
      <c r="L371" s="19">
        <f>IF('CLZ TT'!G371="","",'CLZ TT'!G371)</f>
        <v>41074</v>
      </c>
      <c r="M371">
        <f>IFERROR(VLOOKUP(G371,'CLZ Pr'!$A$1:$X$100000,12,FALSE)*C371,"")</f>
        <v>72.915000000000006</v>
      </c>
      <c r="N371" s="4">
        <f>IFERROR(VLOOKUP(G371,'CLZ Pr'!$A$1:$X$100000,24,FALSE), "")</f>
        <v>0</v>
      </c>
      <c r="O371">
        <f>IFERROR(VLOOKUP(G371,'CLZ Pr'!$A$1:$X$100000,21,FALSE), "")</f>
        <v>4</v>
      </c>
    </row>
    <row r="372" spans="1:15">
      <c r="A372" t="str">
        <f>T('CLZ TT'!A372)</f>
        <v>P-227068</v>
      </c>
      <c r="B372" s="9" t="str">
        <f>T('CLZ TT'!D372)</f>
        <v>Noam Sayada</v>
      </c>
      <c r="C372" s="10">
        <f>IF(LEN(A372) &gt; 0, 'CLZ TT'!E372, "")</f>
        <v>8</v>
      </c>
      <c r="D372" s="7" t="str">
        <f>T('CLZ TT'!F372)</f>
        <v>Hours</v>
      </c>
      <c r="E372" s="7" t="str">
        <f>IFERROR(VLOOKUP('CLZ TT'!A372,'CLZ WI'!$A$1:$E$100000,3,FALSE),"")</f>
        <v/>
      </c>
      <c r="F372" t="str">
        <f>IFERROR(VLOOKUP('CLZ TT'!A372,'CLZ WI'!$A$1:$E$100000,4,FALSE),"")</f>
        <v/>
      </c>
      <c r="G372" t="str">
        <f>IFERROR(VLOOKUP('CLZ TT'!A372,'CLZ WI'!$A$1:$K$100000,5,FALSE),"")</f>
        <v/>
      </c>
      <c r="H372" t="str">
        <f>IFERROR(VLOOKUP(G372,'CLZ WI'!$A$1:$K$100000,6,FALSE),"")</f>
        <v/>
      </c>
      <c r="I372" t="str">
        <f>IFERROR(VLOOKUP(G372,'CLZ WI'!$A$1:$K$100000,7,FALSE),"")</f>
        <v/>
      </c>
      <c r="J372" t="str">
        <f>T('CLZ TT'!I372)</f>
        <v/>
      </c>
      <c r="K372" t="str">
        <f>IF(IFERROR(VLOOKUP('CLZ TT'!A372,'CLZ WI'!$A$1:$L$100000,12,FALSE),"")=TRUE, "Billable", IF(IFERROR(VLOOKUP('CLZ TT'!A372,'CLZ WI'!$A$1:$L$100000,12,FALSE),"")=FALSE, "Non-Billable", ""))</f>
        <v/>
      </c>
      <c r="L372" s="19">
        <f>IF('CLZ TT'!G372="","",'CLZ TT'!G372)</f>
        <v>41074</v>
      </c>
      <c r="M372" t="str">
        <f>IFERROR(VLOOKUP(G372,'CLZ Pr'!$A$1:$X$100000,12,FALSE)*C372,"")</f>
        <v/>
      </c>
      <c r="N372" s="4" t="str">
        <f>IFERROR(VLOOKUP(G372,'CLZ Pr'!$A$1:$X$100000,24,FALSE), "")</f>
        <v/>
      </c>
      <c r="O372" t="str">
        <f>IFERROR(VLOOKUP(G372,'CLZ Pr'!$A$1:$X$100000,21,FALSE), "")</f>
        <v/>
      </c>
    </row>
    <row r="373" spans="1:15">
      <c r="A373" t="str">
        <f>T('CLZ TT'!A373)</f>
        <v>M-229521</v>
      </c>
      <c r="B373" s="9" t="str">
        <f>T('CLZ TT'!D373)</f>
        <v>Evgeni Haikin</v>
      </c>
      <c r="C373" s="10">
        <f>IF(LEN(A373) &gt; 0, 'CLZ TT'!E373, "")</f>
        <v>1</v>
      </c>
      <c r="D373" s="7" t="str">
        <f>T('CLZ TT'!F373)</f>
        <v>Hours</v>
      </c>
      <c r="E373" s="7" t="str">
        <f>IFERROR(VLOOKUP('CLZ TT'!A373,'CLZ WI'!$A$1:$E$100000,3,FALSE),"")</f>
        <v>Soutthern Investments Pvt Ltd:Medium Package</v>
      </c>
      <c r="F373" t="str">
        <f>IFERROR(VLOOKUP('CLZ TT'!A373,'CLZ WI'!$A$1:$E$100000,4,FALSE),"")</f>
        <v>CS Quick Start</v>
      </c>
      <c r="G373" t="str">
        <f>IFERROR(VLOOKUP('CLZ TT'!A373,'CLZ WI'!$A$1:$K$100000,5,FALSE),"")</f>
        <v>P-183868</v>
      </c>
      <c r="H373" t="str">
        <f>IFERROR(VLOOKUP(G373,'CLZ WI'!$A$1:$K$100000,6,FALSE),"")</f>
        <v>Package Medium</v>
      </c>
      <c r="I373" t="str">
        <f>IFERROR(VLOOKUP(G373,'CLZ WI'!$A$1:$K$100000,7,FALSE),"")</f>
        <v>EMEA</v>
      </c>
      <c r="J373" t="str">
        <f>T('CLZ TT'!I373)</f>
        <v/>
      </c>
      <c r="K373" t="str">
        <f>IF(IFERROR(VLOOKUP('CLZ TT'!A373,'CLZ WI'!$A$1:$L$100000,12,FALSE),"")=TRUE, "Billable", IF(IFERROR(VLOOKUP('CLZ TT'!A373,'CLZ WI'!$A$1:$L$100000,12,FALSE),"")=FALSE, "Non-Billable", ""))</f>
        <v>Billable</v>
      </c>
      <c r="L373" s="19">
        <f>IF('CLZ TT'!G373="","",'CLZ TT'!G373)</f>
        <v>41074</v>
      </c>
      <c r="M373">
        <f>IFERROR(VLOOKUP(G373,'CLZ Pr'!$A$1:$X$100000,12,FALSE)*C373,"")</f>
        <v>72</v>
      </c>
      <c r="N373" s="4">
        <f>IFERROR(VLOOKUP(G373,'CLZ Pr'!$A$1:$X$100000,24,FALSE), "")</f>
        <v>0</v>
      </c>
      <c r="O373">
        <f>IFERROR(VLOOKUP(G373,'CLZ Pr'!$A$1:$X$100000,21,FALSE), "")</f>
        <v>3</v>
      </c>
    </row>
    <row r="374" spans="1:15">
      <c r="A374" t="str">
        <f>T('CLZ TT'!A374)</f>
        <v>P-220073</v>
      </c>
      <c r="B374" s="9" t="str">
        <f>T('CLZ TT'!D374)</f>
        <v>Rami Cohen</v>
      </c>
      <c r="C374" s="10">
        <f>IF(LEN(A374) &gt; 0, 'CLZ TT'!E374, "")</f>
        <v>2</v>
      </c>
      <c r="D374" s="7" t="str">
        <f>T('CLZ TT'!F374)</f>
        <v>Hours</v>
      </c>
      <c r="E374" s="7" t="str">
        <f>IFERROR(VLOOKUP('CLZ TT'!A374,'CLZ WI'!$A$1:$E$100000,3,FALSE),"")</f>
        <v>Fujitsu GBG GPMO 12 h PS</v>
      </c>
      <c r="F374" t="str">
        <f>IFERROR(VLOOKUP('CLZ TT'!A374,'CLZ WI'!$A$1:$E$100000,4,FALSE),"")</f>
        <v>CS Project</v>
      </c>
      <c r="G374" t="str">
        <f>IFERROR(VLOOKUP('CLZ TT'!A374,'CLZ WI'!$A$1:$K$100000,5,FALSE),"")</f>
        <v>P-220073</v>
      </c>
      <c r="H374" t="str">
        <f>IFERROR(VLOOKUP(G374,'CLZ WI'!$A$1:$K$100000,6,FALSE),"")</f>
        <v>Fixed Hours</v>
      </c>
      <c r="I374" t="str">
        <f>IFERROR(VLOOKUP(G374,'CLZ WI'!$A$1:$K$100000,7,FALSE),"")</f>
        <v>EMEA</v>
      </c>
      <c r="J374" t="str">
        <f>T('CLZ TT'!I374)</f>
        <v>Offline development</v>
      </c>
      <c r="K374" t="str">
        <f>IF(IFERROR(VLOOKUP('CLZ TT'!A374,'CLZ WI'!$A$1:$L$100000,12,FALSE),"")=TRUE, "Billable", IF(IFERROR(VLOOKUP('CLZ TT'!A374,'CLZ WI'!$A$1:$L$100000,12,FALSE),"")=FALSE, "Non-Billable", ""))</f>
        <v>Billable</v>
      </c>
      <c r="L374" s="19">
        <f>IF('CLZ TT'!G374="","",'CLZ TT'!G374)</f>
        <v>41074</v>
      </c>
      <c r="M374">
        <f>IFERROR(VLOOKUP(G374,'CLZ Pr'!$A$1:$X$100000,12,FALSE)*C374,"")</f>
        <v>250</v>
      </c>
      <c r="N374" s="4">
        <f>IFERROR(VLOOKUP(G374,'CLZ Pr'!$A$1:$X$100000,24,FALSE), "")</f>
        <v>0</v>
      </c>
      <c r="O374">
        <f>IFERROR(VLOOKUP(G374,'CLZ Pr'!$A$1:$X$100000,21,FALSE), "")</f>
        <v>6.5</v>
      </c>
    </row>
    <row r="375" spans="1:15">
      <c r="A375" t="str">
        <f>T('CLZ TT'!A375)</f>
        <v>M-196139</v>
      </c>
      <c r="B375" s="9" t="str">
        <f>T('CLZ TT'!D375)</f>
        <v>Evgeni Haikin</v>
      </c>
      <c r="C375" s="10">
        <f>IF(LEN(A375) &gt; 0, 'CLZ TT'!E375, "")</f>
        <v>1</v>
      </c>
      <c r="D375" s="7" t="str">
        <f>T('CLZ TT'!F375)</f>
        <v>Hours</v>
      </c>
      <c r="E375" s="7" t="str">
        <f>IFERROR(VLOOKUP('CLZ TT'!A375,'CLZ WI'!$A$1:$E$100000,3,FALSE),"")</f>
        <v>Capital One Advisers Sp. z o.o. Tier3</v>
      </c>
      <c r="F375" t="str">
        <f>IFERROR(VLOOKUP('CLZ TT'!A375,'CLZ WI'!$A$1:$E$100000,4,FALSE),"")</f>
        <v>CS Quick Start</v>
      </c>
      <c r="G375" t="str">
        <f>IFERROR(VLOOKUP('CLZ TT'!A375,'CLZ WI'!$A$1:$K$100000,5,FALSE),"")</f>
        <v>P-155283</v>
      </c>
      <c r="H375" t="str">
        <f>IFERROR(VLOOKUP(G375,'CLZ WI'!$A$1:$K$100000,6,FALSE),"")</f>
        <v>Package Small</v>
      </c>
      <c r="I375" t="str">
        <f>IFERROR(VLOOKUP(G375,'CLZ WI'!$A$1:$K$100000,7,FALSE),"")</f>
        <v>EMEA</v>
      </c>
      <c r="J375" t="str">
        <f>T('CLZ TT'!I375)</f>
        <v/>
      </c>
      <c r="K375" t="str">
        <f>IF(IFERROR(VLOOKUP('CLZ TT'!A375,'CLZ WI'!$A$1:$L$100000,12,FALSE),"")=TRUE, "Billable", IF(IFERROR(VLOOKUP('CLZ TT'!A375,'CLZ WI'!$A$1:$L$100000,12,FALSE),"")=FALSE, "Non-Billable", ""))</f>
        <v>Billable</v>
      </c>
      <c r="L375" s="19">
        <f>IF('CLZ TT'!G375="","",'CLZ TT'!G375)</f>
        <v>41074</v>
      </c>
      <c r="M375">
        <f>IFERROR(VLOOKUP(G375,'CLZ Pr'!$A$1:$X$100000,12,FALSE)*C375,"")</f>
        <v>160</v>
      </c>
      <c r="N375" s="4">
        <f>IFERROR(VLOOKUP(G375,'CLZ Pr'!$A$1:$X$100000,24,FALSE), "")</f>
        <v>0</v>
      </c>
      <c r="O375">
        <f>IFERROR(VLOOKUP(G375,'CLZ Pr'!$A$1:$X$100000,21,FALSE), "")</f>
        <v>0</v>
      </c>
    </row>
    <row r="376" spans="1:15">
      <c r="A376" t="str">
        <f>T('CLZ TT'!A376)</f>
        <v>M-265881</v>
      </c>
      <c r="B376" s="9" t="str">
        <f>T('CLZ TT'!D376)</f>
        <v>Evgeni Haikin</v>
      </c>
      <c r="C376" s="10">
        <f>IF(LEN(A376) &gt; 0, 'CLZ TT'!E376, "")</f>
        <v>1</v>
      </c>
      <c r="D376" s="7" t="str">
        <f>T('CLZ TT'!F376)</f>
        <v>Hours</v>
      </c>
      <c r="E376" s="7" t="str">
        <f>IFERROR(VLOOKUP('CLZ TT'!A376,'CLZ WI'!$A$1:$E$100000,3,FALSE),"")</f>
        <v>UNK project 20 h PS</v>
      </c>
      <c r="F376" t="str">
        <f>IFERROR(VLOOKUP('CLZ TT'!A376,'CLZ WI'!$A$1:$E$100000,4,FALSE),"")</f>
        <v>CS Quick Start</v>
      </c>
      <c r="G376" t="str">
        <f>IFERROR(VLOOKUP('CLZ TT'!A376,'CLZ WI'!$A$1:$K$100000,5,FALSE),"")</f>
        <v>P-214314</v>
      </c>
      <c r="H376" t="str">
        <f>IFERROR(VLOOKUP(G376,'CLZ WI'!$A$1:$K$100000,6,FALSE),"")</f>
        <v>Package Large</v>
      </c>
      <c r="I376" t="str">
        <f>IFERROR(VLOOKUP(G376,'CLZ WI'!$A$1:$K$100000,7,FALSE),"")</f>
        <v>EMEA</v>
      </c>
      <c r="J376" t="str">
        <f>T('CLZ TT'!I376)</f>
        <v/>
      </c>
      <c r="K376" t="str">
        <f>IF(IFERROR(VLOOKUP('CLZ TT'!A376,'CLZ WI'!$A$1:$L$100000,12,FALSE),"")=TRUE, "Billable", IF(IFERROR(VLOOKUP('CLZ TT'!A376,'CLZ WI'!$A$1:$L$100000,12,FALSE),"")=FALSE, "Non-Billable", ""))</f>
        <v>Billable</v>
      </c>
      <c r="L376" s="19">
        <f>IF('CLZ TT'!G376="","",'CLZ TT'!G376)</f>
        <v>41074</v>
      </c>
      <c r="M376">
        <f>IFERROR(VLOOKUP(G376,'CLZ Pr'!$A$1:$X$100000,12,FALSE)*C376,"")</f>
        <v>100</v>
      </c>
      <c r="N376" s="4">
        <f>IFERROR(VLOOKUP(G376,'CLZ Pr'!$A$1:$X$100000,24,FALSE), "")</f>
        <v>0</v>
      </c>
      <c r="O376">
        <f>IFERROR(VLOOKUP(G376,'CLZ Pr'!$A$1:$X$100000,21,FALSE), "")</f>
        <v>12</v>
      </c>
    </row>
    <row r="377" spans="1:15">
      <c r="A377" t="str">
        <f>T('CLZ TT'!A377)</f>
        <v>P-220073</v>
      </c>
      <c r="B377" s="9" t="str">
        <f>T('CLZ TT'!D377)</f>
        <v>Rami Cohen</v>
      </c>
      <c r="C377" s="10">
        <f>IF(LEN(A377) &gt; 0, 'CLZ TT'!E377, "")</f>
        <v>2</v>
      </c>
      <c r="D377" s="7" t="str">
        <f>T('CLZ TT'!F377)</f>
        <v>Hours</v>
      </c>
      <c r="E377" s="7" t="str">
        <f>IFERROR(VLOOKUP('CLZ TT'!A377,'CLZ WI'!$A$1:$E$100000,3,FALSE),"")</f>
        <v>Fujitsu GBG GPMO 12 h PS</v>
      </c>
      <c r="F377" t="str">
        <f>IFERROR(VLOOKUP('CLZ TT'!A377,'CLZ WI'!$A$1:$E$100000,4,FALSE),"")</f>
        <v>CS Project</v>
      </c>
      <c r="G377" t="str">
        <f>IFERROR(VLOOKUP('CLZ TT'!A377,'CLZ WI'!$A$1:$K$100000,5,FALSE),"")</f>
        <v>P-220073</v>
      </c>
      <c r="H377" t="str">
        <f>IFERROR(VLOOKUP(G377,'CLZ WI'!$A$1:$K$100000,6,FALSE),"")</f>
        <v>Fixed Hours</v>
      </c>
      <c r="I377" t="str">
        <f>IFERROR(VLOOKUP(G377,'CLZ WI'!$A$1:$K$100000,7,FALSE),"")</f>
        <v>EMEA</v>
      </c>
      <c r="J377" t="str">
        <f>T('CLZ TT'!I377)</f>
        <v>Customization</v>
      </c>
      <c r="K377" t="str">
        <f>IF(IFERROR(VLOOKUP('CLZ TT'!A377,'CLZ WI'!$A$1:$L$100000,12,FALSE),"")=TRUE, "Billable", IF(IFERROR(VLOOKUP('CLZ TT'!A377,'CLZ WI'!$A$1:$L$100000,12,FALSE),"")=FALSE, "Non-Billable", ""))</f>
        <v>Billable</v>
      </c>
      <c r="L377" s="19">
        <f>IF('CLZ TT'!G377="","",'CLZ TT'!G377)</f>
        <v>41074</v>
      </c>
      <c r="M377">
        <f>IFERROR(VLOOKUP(G377,'CLZ Pr'!$A$1:$X$100000,12,FALSE)*C377,"")</f>
        <v>250</v>
      </c>
      <c r="N377" s="4">
        <f>IFERROR(VLOOKUP(G377,'CLZ Pr'!$A$1:$X$100000,24,FALSE), "")</f>
        <v>0</v>
      </c>
      <c r="O377">
        <f>IFERROR(VLOOKUP(G377,'CLZ Pr'!$A$1:$X$100000,21,FALSE), "")</f>
        <v>6.5</v>
      </c>
    </row>
    <row r="378" spans="1:15">
      <c r="A378" t="str">
        <f>T('CLZ TT'!A378)</f>
        <v>P-214104</v>
      </c>
      <c r="B378" s="9" t="str">
        <f>T('CLZ TT'!D378)</f>
        <v>Alex Gorman</v>
      </c>
      <c r="C378" s="10">
        <f>IF(LEN(A378) &gt; 0, 'CLZ TT'!E378, "")</f>
        <v>1</v>
      </c>
      <c r="D378" s="7" t="str">
        <f>T('CLZ TT'!F378)</f>
        <v>Hours</v>
      </c>
      <c r="E378" s="7" t="str">
        <f>IFERROR(VLOOKUP('CLZ TT'!A378,'CLZ WI'!$A$1:$E$100000,3,FALSE),"")</f>
        <v>Crunchy Logistics 10 h PS</v>
      </c>
      <c r="F378" t="str">
        <f>IFERROR(VLOOKUP('CLZ TT'!A378,'CLZ WI'!$A$1:$E$100000,4,FALSE),"")</f>
        <v>CS Quick Start</v>
      </c>
      <c r="G378" t="str">
        <f>IFERROR(VLOOKUP('CLZ TT'!A378,'CLZ WI'!$A$1:$K$100000,5,FALSE),"")</f>
        <v>P-214104</v>
      </c>
      <c r="H378" t="str">
        <f>IFERROR(VLOOKUP(G378,'CLZ WI'!$A$1:$K$100000,6,FALSE),"")</f>
        <v>Package Medium</v>
      </c>
      <c r="I378" t="str">
        <f>IFERROR(VLOOKUP(G378,'CLZ WI'!$A$1:$K$100000,7,FALSE),"")</f>
        <v>USA</v>
      </c>
      <c r="J378" t="str">
        <f>T('CLZ TT'!I378)</f>
        <v/>
      </c>
      <c r="K378" t="str">
        <f>IF(IFERROR(VLOOKUP('CLZ TT'!A378,'CLZ WI'!$A$1:$L$100000,12,FALSE),"")=TRUE, "Billable", IF(IFERROR(VLOOKUP('CLZ TT'!A378,'CLZ WI'!$A$1:$L$100000,12,FALSE),"")=FALSE, "Non-Billable", ""))</f>
        <v>Billable</v>
      </c>
      <c r="L378" s="19">
        <f>IF('CLZ TT'!G378="","",'CLZ TT'!G378)</f>
        <v>41075</v>
      </c>
      <c r="M378">
        <f>IFERROR(VLOOKUP(G378,'CLZ Pr'!$A$1:$X$100000,12,FALSE)*C378,"")</f>
        <v>150</v>
      </c>
      <c r="N378" s="4">
        <f>IFERROR(VLOOKUP(G378,'CLZ Pr'!$A$1:$X$100000,24,FALSE), "")</f>
        <v>0</v>
      </c>
      <c r="O378">
        <f>IFERROR(VLOOKUP(G378,'CLZ Pr'!$A$1:$X$100000,21,FALSE), "")</f>
        <v>3.5</v>
      </c>
    </row>
    <row r="379" spans="1:15">
      <c r="A379" t="str">
        <f>T('CLZ TT'!A379)</f>
        <v>M-198012</v>
      </c>
      <c r="B379" s="9" t="str">
        <f>T('CLZ TT'!D379)</f>
        <v>Alex Gorman</v>
      </c>
      <c r="C379" s="10">
        <f>IF(LEN(A379) &gt; 0, 'CLZ TT'!E379, "")</f>
        <v>1</v>
      </c>
      <c r="D379" s="7" t="str">
        <f>T('CLZ TT'!F379)</f>
        <v>Hours</v>
      </c>
      <c r="E379" s="7" t="str">
        <f>IFERROR(VLOOKUP('CLZ TT'!A379,'CLZ WI'!$A$1:$E$100000,3,FALSE),"")</f>
        <v>HP Training Large</v>
      </c>
      <c r="F379" t="str">
        <f>IFERROR(VLOOKUP('CLZ TT'!A379,'CLZ WI'!$A$1:$E$100000,4,FALSE),"")</f>
        <v>CS Quick Start</v>
      </c>
      <c r="G379" t="str">
        <f>IFERROR(VLOOKUP('CLZ TT'!A379,'CLZ WI'!$A$1:$K$100000,5,FALSE),"")</f>
        <v>P-156733</v>
      </c>
      <c r="H379" t="str">
        <f>IFERROR(VLOOKUP(G379,'CLZ WI'!$A$1:$K$100000,6,FALSE),"")</f>
        <v>Package Large</v>
      </c>
      <c r="I379" t="str">
        <f>IFERROR(VLOOKUP(G379,'CLZ WI'!$A$1:$K$100000,7,FALSE),"")</f>
        <v>USA</v>
      </c>
      <c r="J379" t="str">
        <f>T('CLZ TT'!I379)</f>
        <v/>
      </c>
      <c r="K379" t="str">
        <f>IF(IFERROR(VLOOKUP('CLZ TT'!A379,'CLZ WI'!$A$1:$L$100000,12,FALSE),"")=TRUE, "Billable", IF(IFERROR(VLOOKUP('CLZ TT'!A379,'CLZ WI'!$A$1:$L$100000,12,FALSE),"")=FALSE, "Non-Billable", ""))</f>
        <v>Billable</v>
      </c>
      <c r="L379" s="19">
        <f>IF('CLZ TT'!G379="","",'CLZ TT'!G379)</f>
        <v>41075</v>
      </c>
      <c r="M379">
        <f>IFERROR(VLOOKUP(G379,'CLZ Pr'!$A$1:$X$100000,12,FALSE)*C379,"")</f>
        <v>145.83000000000001</v>
      </c>
      <c r="N379" s="4">
        <f>IFERROR(VLOOKUP(G379,'CLZ Pr'!$A$1:$X$100000,24,FALSE), "")</f>
        <v>0</v>
      </c>
      <c r="O379">
        <f>IFERROR(VLOOKUP(G379,'CLZ Pr'!$A$1:$X$100000,21,FALSE), "")</f>
        <v>9.08</v>
      </c>
    </row>
    <row r="380" spans="1:15">
      <c r="A380" t="str">
        <f>T('CLZ TT'!A380)</f>
        <v>P-179375</v>
      </c>
      <c r="B380" s="9" t="str">
        <f>T('CLZ TT'!D380)</f>
        <v>Josh Santos</v>
      </c>
      <c r="C380" s="10">
        <f>IF(LEN(A380) &gt; 0, 'CLZ TT'!E380, "")</f>
        <v>1</v>
      </c>
      <c r="D380" s="7" t="str">
        <f>T('CLZ TT'!F380)</f>
        <v>Hours</v>
      </c>
      <c r="E380" s="7" t="str">
        <f>IFERROR(VLOOKUP('CLZ TT'!A380,'CLZ WI'!$A$1:$E$100000,3,FALSE),"")</f>
        <v>Adobe:Medium Package</v>
      </c>
      <c r="F380" t="str">
        <f>IFERROR(VLOOKUP('CLZ TT'!A380,'CLZ WI'!$A$1:$E$100000,4,FALSE),"")</f>
        <v>CS Quick Start</v>
      </c>
      <c r="G380" t="str">
        <f>IFERROR(VLOOKUP('CLZ TT'!A380,'CLZ WI'!$A$1:$K$100000,5,FALSE),"")</f>
        <v>P-179375</v>
      </c>
      <c r="H380" t="str">
        <f>IFERROR(VLOOKUP(G380,'CLZ WI'!$A$1:$K$100000,6,FALSE),"")</f>
        <v>Package Medium</v>
      </c>
      <c r="I380" t="str">
        <f>IFERROR(VLOOKUP(G380,'CLZ WI'!$A$1:$K$100000,7,FALSE),"")</f>
        <v>USA</v>
      </c>
      <c r="J380" t="str">
        <f>T('CLZ TT'!I380)</f>
        <v/>
      </c>
      <c r="K380" t="str">
        <f>IF(IFERROR(VLOOKUP('CLZ TT'!A380,'CLZ WI'!$A$1:$L$100000,12,FALSE),"")=TRUE, "Billable", IF(IFERROR(VLOOKUP('CLZ TT'!A380,'CLZ WI'!$A$1:$L$100000,12,FALSE),"")=FALSE, "Non-Billable", ""))</f>
        <v>Billable</v>
      </c>
      <c r="L380" s="19">
        <f>IF('CLZ TT'!G380="","",'CLZ TT'!G380)</f>
        <v>41075</v>
      </c>
      <c r="M380">
        <f>IFERROR(VLOOKUP(G380,'CLZ Pr'!$A$1:$X$100000,12,FALSE)*C380,"")</f>
        <v>136.36000000000001</v>
      </c>
      <c r="N380" s="4">
        <f>IFERROR(VLOOKUP(G380,'CLZ Pr'!$A$1:$X$100000,24,FALSE), "")</f>
        <v>0</v>
      </c>
      <c r="O380">
        <f>IFERROR(VLOOKUP(G380,'CLZ Pr'!$A$1:$X$100000,21,FALSE), "")</f>
        <v>4</v>
      </c>
    </row>
    <row r="381" spans="1:15">
      <c r="A381" t="str">
        <f>T('CLZ TT'!A381)</f>
        <v>P-171083</v>
      </c>
      <c r="B381" s="9" t="str">
        <f>T('CLZ TT'!D381)</f>
        <v>G.I.Teh</v>
      </c>
      <c r="C381" s="10">
        <f>IF(LEN(A381) &gt; 0, 'CLZ TT'!E381, "")</f>
        <v>1</v>
      </c>
      <c r="D381" s="7" t="str">
        <f>T('CLZ TT'!F381)</f>
        <v>Hours</v>
      </c>
      <c r="E381" s="7" t="str">
        <f>IFERROR(VLOOKUP('CLZ TT'!A381,'CLZ WI'!$A$1:$E$100000,3,FALSE),"")</f>
        <v>Sony PlayStation PDIT:Large Package</v>
      </c>
      <c r="F381" t="str">
        <f>IFERROR(VLOOKUP('CLZ TT'!A381,'CLZ WI'!$A$1:$E$100000,4,FALSE),"")</f>
        <v>CS Quick Start</v>
      </c>
      <c r="G381" t="str">
        <f>IFERROR(VLOOKUP('CLZ TT'!A381,'CLZ WI'!$A$1:$K$100000,5,FALSE),"")</f>
        <v>P-171083</v>
      </c>
      <c r="H381" t="str">
        <f>IFERROR(VLOOKUP(G381,'CLZ WI'!$A$1:$K$100000,6,FALSE),"")</f>
        <v>Package Large</v>
      </c>
      <c r="I381" t="str">
        <f>IFERROR(VLOOKUP(G381,'CLZ WI'!$A$1:$K$100000,7,FALSE),"")</f>
        <v>USA</v>
      </c>
      <c r="J381" t="str">
        <f>T('CLZ TT'!I381)</f>
        <v/>
      </c>
      <c r="K381" t="str">
        <f>IF(IFERROR(VLOOKUP('CLZ TT'!A381,'CLZ WI'!$A$1:$L$100000,12,FALSE),"")=TRUE, "Billable", IF(IFERROR(VLOOKUP('CLZ TT'!A381,'CLZ WI'!$A$1:$L$100000,12,FALSE),"")=FALSE, "Non-Billable", ""))</f>
        <v>Billable</v>
      </c>
      <c r="L381" s="19">
        <f>IF('CLZ TT'!G381="","",'CLZ TT'!G381)</f>
        <v>41075</v>
      </c>
      <c r="M381">
        <f>IFERROR(VLOOKUP(G381,'CLZ Pr'!$A$1:$X$100000,12,FALSE)*C381,"")</f>
        <v>145.83000000000001</v>
      </c>
      <c r="N381" s="4">
        <f>IFERROR(VLOOKUP(G381,'CLZ Pr'!$A$1:$X$100000,24,FALSE), "")</f>
        <v>0</v>
      </c>
      <c r="O381">
        <f>IFERROR(VLOOKUP(G381,'CLZ Pr'!$A$1:$X$100000,21,FALSE), "")</f>
        <v>5</v>
      </c>
    </row>
    <row r="382" spans="1:15">
      <c r="A382" t="str">
        <f>T('CLZ TT'!A382)</f>
        <v>P-194336</v>
      </c>
      <c r="B382" s="9" t="str">
        <f>T('CLZ TT'!D382)</f>
        <v>Eran Fishov</v>
      </c>
      <c r="C382" s="10">
        <f>IF(LEN(A382) &gt; 0, 'CLZ TT'!E382, "")</f>
        <v>1.5</v>
      </c>
      <c r="D382" s="7" t="str">
        <f>T('CLZ TT'!F382)</f>
        <v>Hours</v>
      </c>
      <c r="E382" s="7" t="str">
        <f>IFERROR(VLOOKUP('CLZ TT'!A382,'CLZ WI'!$A$1:$E$100000,3,FALSE),"")</f>
        <v>Wijs 50 h PS</v>
      </c>
      <c r="F382" t="str">
        <f>IFERROR(VLOOKUP('CLZ TT'!A382,'CLZ WI'!$A$1:$E$100000,4,FALSE),"")</f>
        <v>CS Project</v>
      </c>
      <c r="G382" t="str">
        <f>IFERROR(VLOOKUP('CLZ TT'!A382,'CLZ WI'!$A$1:$K$100000,5,FALSE),"")</f>
        <v>P-194336</v>
      </c>
      <c r="H382" t="str">
        <f>IFERROR(VLOOKUP(G382,'CLZ WI'!$A$1:$K$100000,6,FALSE),"")</f>
        <v>Fixed Hours</v>
      </c>
      <c r="I382" t="str">
        <f>IFERROR(VLOOKUP(G382,'CLZ WI'!$A$1:$K$100000,7,FALSE),"")</f>
        <v>EMEA</v>
      </c>
      <c r="J382" t="str">
        <f>T('CLZ TT'!I382)</f>
        <v/>
      </c>
      <c r="K382" t="str">
        <f>IF(IFERROR(VLOOKUP('CLZ TT'!A382,'CLZ WI'!$A$1:$L$100000,12,FALSE),"")=TRUE, "Billable", IF(IFERROR(VLOOKUP('CLZ TT'!A382,'CLZ WI'!$A$1:$L$100000,12,FALSE),"")=FALSE, "Non-Billable", ""))</f>
        <v>Billable</v>
      </c>
      <c r="L382" s="19">
        <f>IF('CLZ TT'!G382="","",'CLZ TT'!G382)</f>
        <v>41075</v>
      </c>
      <c r="M382">
        <f>IFERROR(VLOOKUP(G382,'CLZ Pr'!$A$1:$X$100000,12,FALSE)*C382,"")</f>
        <v>225</v>
      </c>
      <c r="N382" s="4">
        <f>IFERROR(VLOOKUP(G382,'CLZ Pr'!$A$1:$X$100000,24,FALSE), "")</f>
        <v>0</v>
      </c>
      <c r="O382">
        <f>IFERROR(VLOOKUP(G382,'CLZ Pr'!$A$1:$X$100000,21,FALSE), "")</f>
        <v>37</v>
      </c>
    </row>
    <row r="383" spans="1:15">
      <c r="A383" t="str">
        <f>T('CLZ TT'!A383)</f>
        <v>P-186313</v>
      </c>
      <c r="B383" s="9" t="str">
        <f>T('CLZ TT'!D383)</f>
        <v>Rob Sidhu</v>
      </c>
      <c r="C383" s="10">
        <f>IF(LEN(A383) &gt; 0, 'CLZ TT'!E383, "")</f>
        <v>0.5</v>
      </c>
      <c r="D383" s="7" t="str">
        <f>T('CLZ TT'!F383)</f>
        <v>Hours</v>
      </c>
      <c r="E383" s="7" t="str">
        <f>IFERROR(VLOOKUP('CLZ TT'!A383,'CLZ WI'!$A$1:$E$100000,3,FALSE),"")</f>
        <v>Affinity Solutions:Medium Package</v>
      </c>
      <c r="F383" t="str">
        <f>IFERROR(VLOOKUP('CLZ TT'!A383,'CLZ WI'!$A$1:$E$100000,4,FALSE),"")</f>
        <v>CS Quick Start</v>
      </c>
      <c r="G383" t="str">
        <f>IFERROR(VLOOKUP('CLZ TT'!A383,'CLZ WI'!$A$1:$K$100000,5,FALSE),"")</f>
        <v>P-186313</v>
      </c>
      <c r="H383" t="str">
        <f>IFERROR(VLOOKUP(G383,'CLZ WI'!$A$1:$K$100000,6,FALSE),"")</f>
        <v>Package Medium</v>
      </c>
      <c r="I383" t="str">
        <f>IFERROR(VLOOKUP(G383,'CLZ WI'!$A$1:$K$100000,7,FALSE),"")</f>
        <v>USA</v>
      </c>
      <c r="J383" t="str">
        <f>T('CLZ TT'!I383)</f>
        <v/>
      </c>
      <c r="K383" t="str">
        <f>IF(IFERROR(VLOOKUP('CLZ TT'!A383,'CLZ WI'!$A$1:$L$100000,12,FALSE),"")=TRUE, "Billable", IF(IFERROR(VLOOKUP('CLZ TT'!A383,'CLZ WI'!$A$1:$L$100000,12,FALSE),"")=FALSE, "Non-Billable", ""))</f>
        <v>Billable</v>
      </c>
      <c r="L383" s="19">
        <f>IF('CLZ TT'!G383="","",'CLZ TT'!G383)</f>
        <v>41075</v>
      </c>
      <c r="M383">
        <f>IFERROR(VLOOKUP(G383,'CLZ Pr'!$A$1:$X$100000,12,FALSE)*C383,"")</f>
        <v>68.180000000000007</v>
      </c>
      <c r="N383" s="4">
        <f>IFERROR(VLOOKUP(G383,'CLZ Pr'!$A$1:$X$100000,24,FALSE), "")</f>
        <v>0</v>
      </c>
      <c r="O383">
        <f>IFERROR(VLOOKUP(G383,'CLZ Pr'!$A$1:$X$100000,21,FALSE), "")</f>
        <v>2</v>
      </c>
    </row>
    <row r="384" spans="1:15">
      <c r="A384" t="str">
        <f>T('CLZ TT'!A384)</f>
        <v>T-406014</v>
      </c>
      <c r="B384" s="9" t="str">
        <f>T('CLZ TT'!D384)</f>
        <v>Tal Noga</v>
      </c>
      <c r="C384" s="10">
        <f>IF(LEN(A384) &gt; 0, 'CLZ TT'!E384, "")</f>
        <v>3</v>
      </c>
      <c r="D384" s="7" t="str">
        <f>T('CLZ TT'!F384)</f>
        <v>Hours</v>
      </c>
      <c r="E384" s="7" t="str">
        <f>IFERROR(VLOOKUP('CLZ TT'!A384,'CLZ WI'!$A$1:$E$100000,3,FALSE),"")</f>
        <v>Net Translators Implementation Program</v>
      </c>
      <c r="F384" t="str">
        <f>IFERROR(VLOOKUP('CLZ TT'!A384,'CLZ WI'!$A$1:$E$100000,4,FALSE),"")</f>
        <v>CS Project</v>
      </c>
      <c r="G384" t="str">
        <f>IFERROR(VLOOKUP('CLZ TT'!A384,'CLZ WI'!$A$1:$K$100000,5,FALSE),"")</f>
        <v>P-168678</v>
      </c>
      <c r="H384" t="str">
        <f>IFERROR(VLOOKUP(G384,'CLZ WI'!$A$1:$K$100000,6,FALSE),"")</f>
        <v>Fixed Hours</v>
      </c>
      <c r="I384" t="str">
        <f>IFERROR(VLOOKUP(G384,'CLZ WI'!$A$1:$K$100000,7,FALSE),"")</f>
        <v>EMEA</v>
      </c>
      <c r="J384" t="str">
        <f>T('CLZ TT'!I384)</f>
        <v>Customization</v>
      </c>
      <c r="K384" t="str">
        <f>IF(IFERROR(VLOOKUP('CLZ TT'!A384,'CLZ WI'!$A$1:$L$100000,12,FALSE),"")=TRUE, "Billable", IF(IFERROR(VLOOKUP('CLZ TT'!A384,'CLZ WI'!$A$1:$L$100000,12,FALSE),"")=FALSE, "Non-Billable", ""))</f>
        <v>Billable</v>
      </c>
      <c r="L384" s="19">
        <f>IF('CLZ TT'!G384="","",'CLZ TT'!G384)</f>
        <v>41078</v>
      </c>
      <c r="M384">
        <f>IFERROR(VLOOKUP(G384,'CLZ Pr'!$A$1:$X$100000,12,FALSE)*C384,"")</f>
        <v>212.49</v>
      </c>
      <c r="N384" s="4">
        <f>IFERROR(VLOOKUP(G384,'CLZ Pr'!$A$1:$X$100000,24,FALSE), "")</f>
        <v>0</v>
      </c>
      <c r="O384">
        <f>IFERROR(VLOOKUP(G384,'CLZ Pr'!$A$1:$X$100000,21,FALSE), "")</f>
        <v>59.58</v>
      </c>
    </row>
    <row r="385" spans="1:15">
      <c r="A385" t="str">
        <f>T('CLZ TT'!A385)</f>
        <v>P-171083</v>
      </c>
      <c r="B385" s="9" t="str">
        <f>T('CLZ TT'!D385)</f>
        <v>G.I.Teh</v>
      </c>
      <c r="C385" s="10">
        <f>IF(LEN(A385) &gt; 0, 'CLZ TT'!E385, "")</f>
        <v>1</v>
      </c>
      <c r="D385" s="7" t="str">
        <f>T('CLZ TT'!F385)</f>
        <v>Hours</v>
      </c>
      <c r="E385" s="7" t="str">
        <f>IFERROR(VLOOKUP('CLZ TT'!A385,'CLZ WI'!$A$1:$E$100000,3,FALSE),"")</f>
        <v>Sony PlayStation PDIT:Large Package</v>
      </c>
      <c r="F385" t="str">
        <f>IFERROR(VLOOKUP('CLZ TT'!A385,'CLZ WI'!$A$1:$E$100000,4,FALSE),"")</f>
        <v>CS Quick Start</v>
      </c>
      <c r="G385" t="str">
        <f>IFERROR(VLOOKUP('CLZ TT'!A385,'CLZ WI'!$A$1:$K$100000,5,FALSE),"")</f>
        <v>P-171083</v>
      </c>
      <c r="H385" t="str">
        <f>IFERROR(VLOOKUP(G385,'CLZ WI'!$A$1:$K$100000,6,FALSE),"")</f>
        <v>Package Large</v>
      </c>
      <c r="I385" t="str">
        <f>IFERROR(VLOOKUP(G385,'CLZ WI'!$A$1:$K$100000,7,FALSE),"")</f>
        <v>USA</v>
      </c>
      <c r="J385" t="str">
        <f>T('CLZ TT'!I385)</f>
        <v/>
      </c>
      <c r="K385" t="str">
        <f>IF(IFERROR(VLOOKUP('CLZ TT'!A385,'CLZ WI'!$A$1:$L$100000,12,FALSE),"")=TRUE, "Billable", IF(IFERROR(VLOOKUP('CLZ TT'!A385,'CLZ WI'!$A$1:$L$100000,12,FALSE),"")=FALSE, "Non-Billable", ""))</f>
        <v>Billable</v>
      </c>
      <c r="L385" s="19">
        <f>IF('CLZ TT'!G385="","",'CLZ TT'!G385)</f>
        <v>41078</v>
      </c>
      <c r="M385">
        <f>IFERROR(VLOOKUP(G385,'CLZ Pr'!$A$1:$X$100000,12,FALSE)*C385,"")</f>
        <v>145.83000000000001</v>
      </c>
      <c r="N385" s="4">
        <f>IFERROR(VLOOKUP(G385,'CLZ Pr'!$A$1:$X$100000,24,FALSE), "")</f>
        <v>0</v>
      </c>
      <c r="O385">
        <f>IFERROR(VLOOKUP(G385,'CLZ Pr'!$A$1:$X$100000,21,FALSE), "")</f>
        <v>5</v>
      </c>
    </row>
    <row r="386" spans="1:15">
      <c r="A386" t="str">
        <f>T('CLZ TT'!A386)</f>
        <v>T-483781</v>
      </c>
      <c r="B386" s="9" t="str">
        <f>T('CLZ TT'!D386)</f>
        <v>G.I.Teh</v>
      </c>
      <c r="C386" s="10">
        <f>IF(LEN(A386) &gt; 0, 'CLZ TT'!E386, "")</f>
        <v>0.5</v>
      </c>
      <c r="D386" s="7" t="str">
        <f>T('CLZ TT'!F386)</f>
        <v>Hours</v>
      </c>
      <c r="E386" s="7" t="str">
        <f>IFERROR(VLOOKUP('CLZ TT'!A386,'CLZ WI'!$A$1:$E$100000,3,FALSE),"")</f>
        <v>ELC Online - - 58 h PS</v>
      </c>
      <c r="F386" t="str">
        <f>IFERROR(VLOOKUP('CLZ TT'!A386,'CLZ WI'!$A$1:$E$100000,4,FALSE),"")</f>
        <v>CS Project</v>
      </c>
      <c r="G386" t="str">
        <f>IFERROR(VLOOKUP('CLZ TT'!A386,'CLZ WI'!$A$1:$K$100000,5,FALSE),"")</f>
        <v>P-113869</v>
      </c>
      <c r="H386" t="str">
        <f>IFERROR(VLOOKUP(G386,'CLZ WI'!$A$1:$K$100000,6,FALSE),"")</f>
        <v>Fixed Hours</v>
      </c>
      <c r="I386" t="str">
        <f>IFERROR(VLOOKUP(G386,'CLZ WI'!$A$1:$K$100000,7,FALSE),"")</f>
        <v>USA</v>
      </c>
      <c r="J386" t="str">
        <f>T('CLZ TT'!I386)</f>
        <v/>
      </c>
      <c r="K386" t="str">
        <f>IF(IFERROR(VLOOKUP('CLZ TT'!A386,'CLZ WI'!$A$1:$L$100000,12,FALSE),"")=TRUE, "Billable", IF(IFERROR(VLOOKUP('CLZ TT'!A386,'CLZ WI'!$A$1:$L$100000,12,FALSE),"")=FALSE, "Non-Billable", ""))</f>
        <v>Billable</v>
      </c>
      <c r="L386" s="19">
        <f>IF('CLZ TT'!G386="","",'CLZ TT'!G386)</f>
        <v>41078</v>
      </c>
      <c r="M386" t="str">
        <f>IFERROR(VLOOKUP(G386,'CLZ Pr'!$A$1:$X$100000,12,FALSE)*C386,"")</f>
        <v/>
      </c>
      <c r="N386" s="4" t="str">
        <f>IFERROR(VLOOKUP(G386,'CLZ Pr'!$A$1:$X$100000,24,FALSE), "")</f>
        <v/>
      </c>
      <c r="O386" t="str">
        <f>IFERROR(VLOOKUP(G386,'CLZ Pr'!$A$1:$X$100000,21,FALSE), "")</f>
        <v/>
      </c>
    </row>
    <row r="387" spans="1:15">
      <c r="A387" t="str">
        <f>T('CLZ TT'!A387)</f>
        <v>T-310042</v>
      </c>
      <c r="B387" s="9" t="str">
        <f>T('CLZ TT'!D387)</f>
        <v>Rami Cohen</v>
      </c>
      <c r="C387" s="10">
        <f>IF(LEN(A387) &gt; 0, 'CLZ TT'!E387, "")</f>
        <v>4</v>
      </c>
      <c r="D387" s="7" t="str">
        <f>T('CLZ TT'!F387)</f>
        <v>Hours</v>
      </c>
      <c r="E387" s="7" t="str">
        <f>IFERROR(VLOOKUP('CLZ TT'!A387,'CLZ WI'!$A$1:$E$100000,3,FALSE),"")</f>
        <v>MIG</v>
      </c>
      <c r="F387" t="str">
        <f>IFERROR(VLOOKUP('CLZ TT'!A387,'CLZ WI'!$A$1:$E$100000,4,FALSE),"")</f>
        <v>CS Project</v>
      </c>
      <c r="G387" t="str">
        <f>IFERROR(VLOOKUP('CLZ TT'!A387,'CLZ WI'!$A$1:$K$100000,5,FALSE),"")</f>
        <v>P-122349</v>
      </c>
      <c r="H387" t="str">
        <f>IFERROR(VLOOKUP(G387,'CLZ WI'!$A$1:$K$100000,6,FALSE),"")</f>
        <v>Fixed Hours</v>
      </c>
      <c r="I387" t="str">
        <f>IFERROR(VLOOKUP(G387,'CLZ WI'!$A$1:$K$100000,7,FALSE),"")</f>
        <v>EMEA</v>
      </c>
      <c r="J387" t="str">
        <f>T('CLZ TT'!I387)</f>
        <v/>
      </c>
      <c r="K387" t="str">
        <f>IF(IFERROR(VLOOKUP('CLZ TT'!A387,'CLZ WI'!$A$1:$L$100000,12,FALSE),"")=TRUE, "Billable", IF(IFERROR(VLOOKUP('CLZ TT'!A387,'CLZ WI'!$A$1:$L$100000,12,FALSE),"")=FALSE, "Non-Billable", ""))</f>
        <v>Billable</v>
      </c>
      <c r="L387" s="19">
        <f>IF('CLZ TT'!G387="","",'CLZ TT'!G387)</f>
        <v>41078</v>
      </c>
      <c r="M387" t="str">
        <f>IFERROR(VLOOKUP(G387,'CLZ Pr'!$A$1:$X$100000,12,FALSE)*C387,"")</f>
        <v/>
      </c>
      <c r="N387" s="4" t="str">
        <f>IFERROR(VLOOKUP(G387,'CLZ Pr'!$A$1:$X$100000,24,FALSE), "")</f>
        <v/>
      </c>
      <c r="O387" t="str">
        <f>IFERROR(VLOOKUP(G387,'CLZ Pr'!$A$1:$X$100000,21,FALSE), "")</f>
        <v/>
      </c>
    </row>
    <row r="388" spans="1:15">
      <c r="A388" t="str">
        <f>T('CLZ TT'!A388)</f>
        <v>M-199879</v>
      </c>
      <c r="B388" s="9" t="str">
        <f>T('CLZ TT'!D388)</f>
        <v>David Goulden</v>
      </c>
      <c r="C388" s="10">
        <f>IF(LEN(A388) &gt; 0, 'CLZ TT'!E388, "")</f>
        <v>3.5</v>
      </c>
      <c r="D388" s="7" t="str">
        <f>T('CLZ TT'!F388)</f>
        <v>Hours</v>
      </c>
      <c r="E388" s="7" t="str">
        <f>IFERROR(VLOOKUP('CLZ TT'!A388,'CLZ WI'!$A$1:$E$100000,3,FALSE),"")</f>
        <v>Block Solutions Tier2</v>
      </c>
      <c r="F388" t="str">
        <f>IFERROR(VLOOKUP('CLZ TT'!A388,'CLZ WI'!$A$1:$E$100000,4,FALSE),"")</f>
        <v>CS Quick Start</v>
      </c>
      <c r="G388" t="str">
        <f>IFERROR(VLOOKUP('CLZ TT'!A388,'CLZ WI'!$A$1:$K$100000,5,FALSE),"")</f>
        <v>P-158383</v>
      </c>
      <c r="H388" t="str">
        <f>IFERROR(VLOOKUP(G388,'CLZ WI'!$A$1:$K$100000,6,FALSE),"")</f>
        <v>Package Medium</v>
      </c>
      <c r="I388" t="str">
        <f>IFERROR(VLOOKUP(G388,'CLZ WI'!$A$1:$K$100000,7,FALSE),"")</f>
        <v>EMEA</v>
      </c>
      <c r="J388" t="str">
        <f>T('CLZ TT'!I388)</f>
        <v/>
      </c>
      <c r="K388" t="str">
        <f>IF(IFERROR(VLOOKUP('CLZ TT'!A388,'CLZ WI'!$A$1:$L$100000,12,FALSE),"")=TRUE, "Billable", IF(IFERROR(VLOOKUP('CLZ TT'!A388,'CLZ WI'!$A$1:$L$100000,12,FALSE),"")=FALSE, "Non-Billable", ""))</f>
        <v>Billable</v>
      </c>
      <c r="L388" s="19">
        <f>IF('CLZ TT'!G388="","",'CLZ TT'!G388)</f>
        <v>41078</v>
      </c>
      <c r="M388">
        <f>IFERROR(VLOOKUP(G388,'CLZ Pr'!$A$1:$X$100000,12,FALSE)*C388,"")</f>
        <v>525</v>
      </c>
      <c r="N388" s="4" t="str">
        <f>IFERROR(VLOOKUP(G388,'CLZ Pr'!$A$1:$X$100000,24,FALSE), "")</f>
        <v>N-X-45021</v>
      </c>
      <c r="O388">
        <f>IFERROR(VLOOKUP(G388,'CLZ Pr'!$A$1:$X$100000,21,FALSE), "")</f>
        <v>0</v>
      </c>
    </row>
    <row r="389" spans="1:15">
      <c r="A389" t="str">
        <f>T('CLZ TT'!A389)</f>
        <v>M-199881</v>
      </c>
      <c r="B389" s="9" t="str">
        <f>T('CLZ TT'!D389)</f>
        <v>David Goulden</v>
      </c>
      <c r="C389" s="10">
        <f>IF(LEN(A389) &gt; 0, 'CLZ TT'!E389, "")</f>
        <v>3.5</v>
      </c>
      <c r="D389" s="7" t="str">
        <f>T('CLZ TT'!F389)</f>
        <v>Hours</v>
      </c>
      <c r="E389" s="7" t="str">
        <f>IFERROR(VLOOKUP('CLZ TT'!A389,'CLZ WI'!$A$1:$E$100000,3,FALSE),"")</f>
        <v>Block Solutions Tier2</v>
      </c>
      <c r="F389" t="str">
        <f>IFERROR(VLOOKUP('CLZ TT'!A389,'CLZ WI'!$A$1:$E$100000,4,FALSE),"")</f>
        <v>CS Quick Start</v>
      </c>
      <c r="G389" t="str">
        <f>IFERROR(VLOOKUP('CLZ TT'!A389,'CLZ WI'!$A$1:$K$100000,5,FALSE),"")</f>
        <v>P-158383</v>
      </c>
      <c r="H389" t="str">
        <f>IFERROR(VLOOKUP(G389,'CLZ WI'!$A$1:$K$100000,6,FALSE),"")</f>
        <v>Package Medium</v>
      </c>
      <c r="I389" t="str">
        <f>IFERROR(VLOOKUP(G389,'CLZ WI'!$A$1:$K$100000,7,FALSE),"")</f>
        <v>EMEA</v>
      </c>
      <c r="J389" t="str">
        <f>T('CLZ TT'!I389)</f>
        <v/>
      </c>
      <c r="K389" t="str">
        <f>IF(IFERROR(VLOOKUP('CLZ TT'!A389,'CLZ WI'!$A$1:$L$100000,12,FALSE),"")=TRUE, "Billable", IF(IFERROR(VLOOKUP('CLZ TT'!A389,'CLZ WI'!$A$1:$L$100000,12,FALSE),"")=FALSE, "Non-Billable", ""))</f>
        <v>Billable</v>
      </c>
      <c r="L389" s="19">
        <f>IF('CLZ TT'!G389="","",'CLZ TT'!G389)</f>
        <v>41078</v>
      </c>
      <c r="M389">
        <f>IFERROR(VLOOKUP(G389,'CLZ Pr'!$A$1:$X$100000,12,FALSE)*C389,"")</f>
        <v>525</v>
      </c>
      <c r="N389" s="4" t="str">
        <f>IFERROR(VLOOKUP(G389,'CLZ Pr'!$A$1:$X$100000,24,FALSE), "")</f>
        <v>N-X-45021</v>
      </c>
      <c r="O389">
        <f>IFERROR(VLOOKUP(G389,'CLZ Pr'!$A$1:$X$100000,21,FALSE), "")</f>
        <v>0</v>
      </c>
    </row>
    <row r="390" spans="1:15">
      <c r="A390" t="str">
        <f>T('CLZ TT'!A390)</f>
        <v>P-227068</v>
      </c>
      <c r="B390" s="9" t="str">
        <f>T('CLZ TT'!D390)</f>
        <v>Noam Sayada</v>
      </c>
      <c r="C390" s="10">
        <f>IF(LEN(A390) &gt; 0, 'CLZ TT'!E390, "")</f>
        <v>8</v>
      </c>
      <c r="D390" s="7" t="str">
        <f>T('CLZ TT'!F390)</f>
        <v>Hours</v>
      </c>
      <c r="E390" s="7" t="str">
        <f>IFERROR(VLOOKUP('CLZ TT'!A390,'CLZ WI'!$A$1:$E$100000,3,FALSE),"")</f>
        <v/>
      </c>
      <c r="F390" t="str">
        <f>IFERROR(VLOOKUP('CLZ TT'!A390,'CLZ WI'!$A$1:$E$100000,4,FALSE),"")</f>
        <v/>
      </c>
      <c r="G390" t="str">
        <f>IFERROR(VLOOKUP('CLZ TT'!A390,'CLZ WI'!$A$1:$K$100000,5,FALSE),"")</f>
        <v/>
      </c>
      <c r="H390" t="str">
        <f>IFERROR(VLOOKUP(G390,'CLZ WI'!$A$1:$K$100000,6,FALSE),"")</f>
        <v/>
      </c>
      <c r="I390" t="str">
        <f>IFERROR(VLOOKUP(G390,'CLZ WI'!$A$1:$K$100000,7,FALSE),"")</f>
        <v/>
      </c>
      <c r="J390" t="str">
        <f>T('CLZ TT'!I390)</f>
        <v/>
      </c>
      <c r="K390" t="str">
        <f>IF(IFERROR(VLOOKUP('CLZ TT'!A390,'CLZ WI'!$A$1:$L$100000,12,FALSE),"")=TRUE, "Billable", IF(IFERROR(VLOOKUP('CLZ TT'!A390,'CLZ WI'!$A$1:$L$100000,12,FALSE),"")=FALSE, "Non-Billable", ""))</f>
        <v/>
      </c>
      <c r="L390" s="19">
        <f>IF('CLZ TT'!G390="","",'CLZ TT'!G390)</f>
        <v>41078</v>
      </c>
      <c r="M390" t="str">
        <f>IFERROR(VLOOKUP(G390,'CLZ Pr'!$A$1:$X$100000,12,FALSE)*C390,"")</f>
        <v/>
      </c>
      <c r="N390" s="4" t="str">
        <f>IFERROR(VLOOKUP(G390,'CLZ Pr'!$A$1:$X$100000,24,FALSE), "")</f>
        <v/>
      </c>
      <c r="O390" t="str">
        <f>IFERROR(VLOOKUP(G390,'CLZ Pr'!$A$1:$X$100000,21,FALSE), "")</f>
        <v/>
      </c>
    </row>
    <row r="391" spans="1:15">
      <c r="A391" t="str">
        <f>T('CLZ TT'!A391)</f>
        <v>M-199882</v>
      </c>
      <c r="B391" s="9" t="str">
        <f>T('CLZ TT'!D391)</f>
        <v>David Goulden</v>
      </c>
      <c r="C391" s="10">
        <f>IF(LEN(A391) &gt; 0, 'CLZ TT'!E391, "")</f>
        <v>0.5</v>
      </c>
      <c r="D391" s="7" t="str">
        <f>T('CLZ TT'!F391)</f>
        <v>Hours</v>
      </c>
      <c r="E391" s="7" t="str">
        <f>IFERROR(VLOOKUP('CLZ TT'!A391,'CLZ WI'!$A$1:$E$100000,3,FALSE),"")</f>
        <v>Block Solutions Tier2</v>
      </c>
      <c r="F391" t="str">
        <f>IFERROR(VLOOKUP('CLZ TT'!A391,'CLZ WI'!$A$1:$E$100000,4,FALSE),"")</f>
        <v>CS Quick Start</v>
      </c>
      <c r="G391" t="str">
        <f>IFERROR(VLOOKUP('CLZ TT'!A391,'CLZ WI'!$A$1:$K$100000,5,FALSE),"")</f>
        <v>P-158383</v>
      </c>
      <c r="H391" t="str">
        <f>IFERROR(VLOOKUP(G391,'CLZ WI'!$A$1:$K$100000,6,FALSE),"")</f>
        <v>Package Medium</v>
      </c>
      <c r="I391" t="str">
        <f>IFERROR(VLOOKUP(G391,'CLZ WI'!$A$1:$K$100000,7,FALSE),"")</f>
        <v>EMEA</v>
      </c>
      <c r="J391" t="str">
        <f>T('CLZ TT'!I391)</f>
        <v/>
      </c>
      <c r="K391" t="str">
        <f>IF(IFERROR(VLOOKUP('CLZ TT'!A391,'CLZ WI'!$A$1:$L$100000,12,FALSE),"")=TRUE, "Billable", IF(IFERROR(VLOOKUP('CLZ TT'!A391,'CLZ WI'!$A$1:$L$100000,12,FALSE),"")=FALSE, "Non-Billable", ""))</f>
        <v>Billable</v>
      </c>
      <c r="L391" s="19">
        <f>IF('CLZ TT'!G391="","",'CLZ TT'!G391)</f>
        <v>41078</v>
      </c>
      <c r="M391">
        <f>IFERROR(VLOOKUP(G391,'CLZ Pr'!$A$1:$X$100000,12,FALSE)*C391,"")</f>
        <v>75</v>
      </c>
      <c r="N391" s="4" t="str">
        <f>IFERROR(VLOOKUP(G391,'CLZ Pr'!$A$1:$X$100000,24,FALSE), "")</f>
        <v>N-X-45021</v>
      </c>
      <c r="O391">
        <f>IFERROR(VLOOKUP(G391,'CLZ Pr'!$A$1:$X$100000,21,FALSE), "")</f>
        <v>0</v>
      </c>
    </row>
    <row r="392" spans="1:15">
      <c r="A392" t="str">
        <f>T('CLZ TT'!A392)</f>
        <v>T-406014</v>
      </c>
      <c r="B392" s="9" t="str">
        <f>T('CLZ TT'!D392)</f>
        <v>Tal Noga</v>
      </c>
      <c r="C392" s="10">
        <f>IF(LEN(A392) &gt; 0, 'CLZ TT'!E392, "")</f>
        <v>2</v>
      </c>
      <c r="D392" s="7" t="str">
        <f>T('CLZ TT'!F392)</f>
        <v>Hours</v>
      </c>
      <c r="E392" s="7" t="str">
        <f>IFERROR(VLOOKUP('CLZ TT'!A392,'CLZ WI'!$A$1:$E$100000,3,FALSE),"")</f>
        <v>Net Translators Implementation Program</v>
      </c>
      <c r="F392" t="str">
        <f>IFERROR(VLOOKUP('CLZ TT'!A392,'CLZ WI'!$A$1:$E$100000,4,FALSE),"")</f>
        <v>CS Project</v>
      </c>
      <c r="G392" t="str">
        <f>IFERROR(VLOOKUP('CLZ TT'!A392,'CLZ WI'!$A$1:$K$100000,5,FALSE),"")</f>
        <v>P-168678</v>
      </c>
      <c r="H392" t="str">
        <f>IFERROR(VLOOKUP(G392,'CLZ WI'!$A$1:$K$100000,6,FALSE),"")</f>
        <v>Fixed Hours</v>
      </c>
      <c r="I392" t="str">
        <f>IFERROR(VLOOKUP(G392,'CLZ WI'!$A$1:$K$100000,7,FALSE),"")</f>
        <v>EMEA</v>
      </c>
      <c r="J392" t="str">
        <f>T('CLZ TT'!I392)</f>
        <v>Customization</v>
      </c>
      <c r="K392" t="str">
        <f>IF(IFERROR(VLOOKUP('CLZ TT'!A392,'CLZ WI'!$A$1:$L$100000,12,FALSE),"")=TRUE, "Billable", IF(IFERROR(VLOOKUP('CLZ TT'!A392,'CLZ WI'!$A$1:$L$100000,12,FALSE),"")=FALSE, "Non-Billable", ""))</f>
        <v>Billable</v>
      </c>
      <c r="L392" s="19">
        <f>IF('CLZ TT'!G392="","",'CLZ TT'!G392)</f>
        <v>41079</v>
      </c>
      <c r="M392">
        <f>IFERROR(VLOOKUP(G392,'CLZ Pr'!$A$1:$X$100000,12,FALSE)*C392,"")</f>
        <v>141.66</v>
      </c>
      <c r="N392" s="4">
        <f>IFERROR(VLOOKUP(G392,'CLZ Pr'!$A$1:$X$100000,24,FALSE), "")</f>
        <v>0</v>
      </c>
      <c r="O392">
        <f>IFERROR(VLOOKUP(G392,'CLZ Pr'!$A$1:$X$100000,21,FALSE), "")</f>
        <v>59.58</v>
      </c>
    </row>
    <row r="393" spans="1:15">
      <c r="A393" t="str">
        <f>T('CLZ TT'!A393)</f>
        <v>M-253397</v>
      </c>
      <c r="B393" s="9" t="str">
        <f>T('CLZ TT'!D393)</f>
        <v>Tal Noga</v>
      </c>
      <c r="C393" s="10">
        <f>IF(LEN(A393) &gt; 0, 'CLZ TT'!E393, "")</f>
        <v>1.2</v>
      </c>
      <c r="D393" s="7" t="str">
        <f>T('CLZ TT'!F393)</f>
        <v>Hours</v>
      </c>
      <c r="E393" s="7" t="str">
        <f>IFERROR(VLOOKUP('CLZ TT'!A393,'CLZ WI'!$A$1:$E$100000,3,FALSE),"")</f>
        <v>MyThings</v>
      </c>
      <c r="F393" t="str">
        <f>IFERROR(VLOOKUP('CLZ TT'!A393,'CLZ WI'!$A$1:$E$100000,4,FALSE),"")</f>
        <v>CS Quick Start</v>
      </c>
      <c r="G393" t="str">
        <f>IFERROR(VLOOKUP('CLZ TT'!A393,'CLZ WI'!$A$1:$K$100000,5,FALSE),"")</f>
        <v>P-203296</v>
      </c>
      <c r="H393" t="str">
        <f>IFERROR(VLOOKUP(G393,'CLZ WI'!$A$1:$K$100000,6,FALSE),"")</f>
        <v>Package Small</v>
      </c>
      <c r="I393" t="str">
        <f>IFERROR(VLOOKUP(G393,'CLZ WI'!$A$1:$K$100000,7,FALSE),"")</f>
        <v>EMEA</v>
      </c>
      <c r="J393" t="str">
        <f>T('CLZ TT'!I393)</f>
        <v>Customization</v>
      </c>
      <c r="K393" t="str">
        <f>IF(IFERROR(VLOOKUP('CLZ TT'!A393,'CLZ WI'!$A$1:$L$100000,12,FALSE),"")=TRUE, "Billable", IF(IFERROR(VLOOKUP('CLZ TT'!A393,'CLZ WI'!$A$1:$L$100000,12,FALSE),"")=FALSE, "Non-Billable", ""))</f>
        <v>Billable</v>
      </c>
      <c r="L393" s="19">
        <f>IF('CLZ TT'!G393="","",'CLZ TT'!G393)</f>
        <v>41079</v>
      </c>
      <c r="M393">
        <f>IFERROR(VLOOKUP(G393,'CLZ Pr'!$A$1:$X$100000,12,FALSE)*C393,"")</f>
        <v>99.995999999999995</v>
      </c>
      <c r="N393" s="4">
        <f>IFERROR(VLOOKUP(G393,'CLZ Pr'!$A$1:$X$100000,24,FALSE), "")</f>
        <v>0</v>
      </c>
      <c r="O393">
        <f>IFERROR(VLOOKUP(G393,'CLZ Pr'!$A$1:$X$100000,21,FALSE), "")</f>
        <v>0</v>
      </c>
    </row>
    <row r="394" spans="1:15">
      <c r="A394" t="str">
        <f>T('CLZ TT'!A394)</f>
        <v>M-262138</v>
      </c>
      <c r="B394" s="9" t="str">
        <f>T('CLZ TT'!D394)</f>
        <v>G.I.Teh</v>
      </c>
      <c r="C394" s="10">
        <f>IF(LEN(A394) &gt; 0, 'CLZ TT'!E394, "")</f>
        <v>1</v>
      </c>
      <c r="D394" s="7" t="str">
        <f>T('CLZ TT'!F394)</f>
        <v>Hours</v>
      </c>
      <c r="E394" s="7" t="str">
        <f>IFERROR(VLOOKUP('CLZ TT'!A394,'CLZ WI'!$A$1:$E$100000,3,FALSE),"")</f>
        <v>Veracity Engineering - 24 hour QS</v>
      </c>
      <c r="F394" t="str">
        <f>IFERROR(VLOOKUP('CLZ TT'!A394,'CLZ WI'!$A$1:$E$100000,4,FALSE),"")</f>
        <v>CS Quick Start</v>
      </c>
      <c r="G394" t="str">
        <f>IFERROR(VLOOKUP('CLZ TT'!A394,'CLZ WI'!$A$1:$K$100000,5,FALSE),"")</f>
        <v>P-211144</v>
      </c>
      <c r="H394" t="str">
        <f>IFERROR(VLOOKUP(G394,'CLZ WI'!$A$1:$K$100000,6,FALSE),"")</f>
        <v>Package Large</v>
      </c>
      <c r="I394" t="str">
        <f>IFERROR(VLOOKUP(G394,'CLZ WI'!$A$1:$K$100000,7,FALSE),"")</f>
        <v>USA</v>
      </c>
      <c r="J394" t="str">
        <f>T('CLZ TT'!I394)</f>
        <v/>
      </c>
      <c r="K394" t="str">
        <f>IF(IFERROR(VLOOKUP('CLZ TT'!A394,'CLZ WI'!$A$1:$L$100000,12,FALSE),"")=TRUE, "Billable", IF(IFERROR(VLOOKUP('CLZ TT'!A394,'CLZ WI'!$A$1:$L$100000,12,FALSE),"")=FALSE, "Non-Billable", ""))</f>
        <v>Billable</v>
      </c>
      <c r="L394" s="19">
        <f>IF('CLZ TT'!G394="","",'CLZ TT'!G394)</f>
        <v>41079</v>
      </c>
      <c r="M394">
        <f>IFERROR(VLOOKUP(G394,'CLZ Pr'!$A$1:$X$100000,12,FALSE)*C394,"")</f>
        <v>145.83000000000001</v>
      </c>
      <c r="N394" s="4">
        <f>IFERROR(VLOOKUP(G394,'CLZ Pr'!$A$1:$X$100000,24,FALSE), "")</f>
        <v>0</v>
      </c>
      <c r="O394">
        <f>IFERROR(VLOOKUP(G394,'CLZ Pr'!$A$1:$X$100000,21,FALSE), "")</f>
        <v>10</v>
      </c>
    </row>
    <row r="395" spans="1:15">
      <c r="A395" t="str">
        <f>T('CLZ TT'!A395)</f>
        <v>T-310042</v>
      </c>
      <c r="B395" s="9" t="str">
        <f>T('CLZ TT'!D395)</f>
        <v>Rami Cohen</v>
      </c>
      <c r="C395" s="10">
        <f>IF(LEN(A395) &gt; 0, 'CLZ TT'!E395, "")</f>
        <v>4</v>
      </c>
      <c r="D395" s="7" t="str">
        <f>T('CLZ TT'!F395)</f>
        <v>Hours</v>
      </c>
      <c r="E395" s="7" t="str">
        <f>IFERROR(VLOOKUP('CLZ TT'!A395,'CLZ WI'!$A$1:$E$100000,3,FALSE),"")</f>
        <v>MIG</v>
      </c>
      <c r="F395" t="str">
        <f>IFERROR(VLOOKUP('CLZ TT'!A395,'CLZ WI'!$A$1:$E$100000,4,FALSE),"")</f>
        <v>CS Project</v>
      </c>
      <c r="G395" t="str">
        <f>IFERROR(VLOOKUP('CLZ TT'!A395,'CLZ WI'!$A$1:$K$100000,5,FALSE),"")</f>
        <v>P-122349</v>
      </c>
      <c r="H395" t="str">
        <f>IFERROR(VLOOKUP(G395,'CLZ WI'!$A$1:$K$100000,6,FALSE),"")</f>
        <v>Fixed Hours</v>
      </c>
      <c r="I395" t="str">
        <f>IFERROR(VLOOKUP(G395,'CLZ WI'!$A$1:$K$100000,7,FALSE),"")</f>
        <v>EMEA</v>
      </c>
      <c r="J395" t="str">
        <f>T('CLZ TT'!I395)</f>
        <v/>
      </c>
      <c r="K395" t="str">
        <f>IF(IFERROR(VLOOKUP('CLZ TT'!A395,'CLZ WI'!$A$1:$L$100000,12,FALSE),"")=TRUE, "Billable", IF(IFERROR(VLOOKUP('CLZ TT'!A395,'CLZ WI'!$A$1:$L$100000,12,FALSE),"")=FALSE, "Non-Billable", ""))</f>
        <v>Billable</v>
      </c>
      <c r="L395" s="19">
        <f>IF('CLZ TT'!G395="","",'CLZ TT'!G395)</f>
        <v>41079</v>
      </c>
      <c r="M395" t="str">
        <f>IFERROR(VLOOKUP(G395,'CLZ Pr'!$A$1:$X$100000,12,FALSE)*C395,"")</f>
        <v/>
      </c>
      <c r="N395" s="4" t="str">
        <f>IFERROR(VLOOKUP(G395,'CLZ Pr'!$A$1:$X$100000,24,FALSE), "")</f>
        <v/>
      </c>
      <c r="O395" t="str">
        <f>IFERROR(VLOOKUP(G395,'CLZ Pr'!$A$1:$X$100000,21,FALSE), "")</f>
        <v/>
      </c>
    </row>
    <row r="396" spans="1:15">
      <c r="A396" t="str">
        <f>T('CLZ TT'!A396)</f>
        <v>T-78151</v>
      </c>
      <c r="B396" s="9" t="str">
        <f>T('CLZ TT'!D396)</f>
        <v>David Goulden</v>
      </c>
      <c r="C396" s="10">
        <f>IF(LEN(A396) &gt; 0, 'CLZ TT'!E396, "")</f>
        <v>0.75</v>
      </c>
      <c r="D396" s="7" t="str">
        <f>T('CLZ TT'!F396)</f>
        <v>Hours</v>
      </c>
      <c r="E396" s="7" t="str">
        <f>IFERROR(VLOOKUP('CLZ TT'!A396,'CLZ WI'!$A$1:$E$100000,3,FALSE),"")</f>
        <v>Orbit.uk</v>
      </c>
      <c r="F396" t="str">
        <f>IFERROR(VLOOKUP('CLZ TT'!A396,'CLZ WI'!$A$1:$E$100000,4,FALSE),"")</f>
        <v>CS Project</v>
      </c>
      <c r="G396" t="str">
        <f>IFERROR(VLOOKUP('CLZ TT'!A396,'CLZ WI'!$A$1:$K$100000,5,FALSE),"")</f>
        <v>P-25770</v>
      </c>
      <c r="H396" t="str">
        <f>IFERROR(VLOOKUP(G396,'CLZ WI'!$A$1:$K$100000,6,FALSE),"")</f>
        <v>Fixed Hours</v>
      </c>
      <c r="I396" t="str">
        <f>IFERROR(VLOOKUP(G396,'CLZ WI'!$A$1:$K$100000,7,FALSE),"")</f>
        <v>EMEA</v>
      </c>
      <c r="J396" t="str">
        <f>T('CLZ TT'!I396)</f>
        <v/>
      </c>
      <c r="K396" t="str">
        <f>IF(IFERROR(VLOOKUP('CLZ TT'!A396,'CLZ WI'!$A$1:$L$100000,12,FALSE),"")=TRUE, "Billable", IF(IFERROR(VLOOKUP('CLZ TT'!A396,'CLZ WI'!$A$1:$L$100000,12,FALSE),"")=FALSE, "Non-Billable", ""))</f>
        <v>Billable</v>
      </c>
      <c r="L396" s="19">
        <f>IF('CLZ TT'!G396="","",'CLZ TT'!G396)</f>
        <v>41079</v>
      </c>
      <c r="M396" t="str">
        <f>IFERROR(VLOOKUP(G396,'CLZ Pr'!$A$1:$X$100000,12,FALSE)*C396,"")</f>
        <v/>
      </c>
      <c r="N396" s="4" t="str">
        <f>IFERROR(VLOOKUP(G396,'CLZ Pr'!$A$1:$X$100000,24,FALSE), "")</f>
        <v/>
      </c>
      <c r="O396" t="str">
        <f>IFERROR(VLOOKUP(G396,'CLZ Pr'!$A$1:$X$100000,21,FALSE), "")</f>
        <v/>
      </c>
    </row>
    <row r="397" spans="1:15">
      <c r="A397" t="str">
        <f>T('CLZ TT'!A397)</f>
        <v>M-199879</v>
      </c>
      <c r="B397" s="9" t="str">
        <f>T('CLZ TT'!D397)</f>
        <v>David Goulden</v>
      </c>
      <c r="C397" s="10">
        <f>IF(LEN(A397) &gt; 0, 'CLZ TT'!E397, "")</f>
        <v>3</v>
      </c>
      <c r="D397" s="7" t="str">
        <f>T('CLZ TT'!F397)</f>
        <v>Hours</v>
      </c>
      <c r="E397" s="7" t="str">
        <f>IFERROR(VLOOKUP('CLZ TT'!A397,'CLZ WI'!$A$1:$E$100000,3,FALSE),"")</f>
        <v>Block Solutions Tier2</v>
      </c>
      <c r="F397" t="str">
        <f>IFERROR(VLOOKUP('CLZ TT'!A397,'CLZ WI'!$A$1:$E$100000,4,FALSE),"")</f>
        <v>CS Quick Start</v>
      </c>
      <c r="G397" t="str">
        <f>IFERROR(VLOOKUP('CLZ TT'!A397,'CLZ WI'!$A$1:$K$100000,5,FALSE),"")</f>
        <v>P-158383</v>
      </c>
      <c r="H397" t="str">
        <f>IFERROR(VLOOKUP(G397,'CLZ WI'!$A$1:$K$100000,6,FALSE),"")</f>
        <v>Package Medium</v>
      </c>
      <c r="I397" t="str">
        <f>IFERROR(VLOOKUP(G397,'CLZ WI'!$A$1:$K$100000,7,FALSE),"")</f>
        <v>EMEA</v>
      </c>
      <c r="J397" t="str">
        <f>T('CLZ TT'!I397)</f>
        <v/>
      </c>
      <c r="K397" t="str">
        <f>IF(IFERROR(VLOOKUP('CLZ TT'!A397,'CLZ WI'!$A$1:$L$100000,12,FALSE),"")=TRUE, "Billable", IF(IFERROR(VLOOKUP('CLZ TT'!A397,'CLZ WI'!$A$1:$L$100000,12,FALSE),"")=FALSE, "Non-Billable", ""))</f>
        <v>Billable</v>
      </c>
      <c r="L397" s="19">
        <f>IF('CLZ TT'!G397="","",'CLZ TT'!G397)</f>
        <v>41079</v>
      </c>
      <c r="M397">
        <f>IFERROR(VLOOKUP(G397,'CLZ Pr'!$A$1:$X$100000,12,FALSE)*C397,"")</f>
        <v>450</v>
      </c>
      <c r="N397" s="4" t="str">
        <f>IFERROR(VLOOKUP(G397,'CLZ Pr'!$A$1:$X$100000,24,FALSE), "")</f>
        <v>N-X-45021</v>
      </c>
      <c r="O397">
        <f>IFERROR(VLOOKUP(G397,'CLZ Pr'!$A$1:$X$100000,21,FALSE), "")</f>
        <v>0</v>
      </c>
    </row>
    <row r="398" spans="1:15">
      <c r="A398" t="str">
        <f>T('CLZ TT'!A398)</f>
        <v>P-227068</v>
      </c>
      <c r="B398" s="9" t="str">
        <f>T('CLZ TT'!D398)</f>
        <v>Noam Sayada</v>
      </c>
      <c r="C398" s="10">
        <f>IF(LEN(A398) &gt; 0, 'CLZ TT'!E398, "")</f>
        <v>8</v>
      </c>
      <c r="D398" s="7" t="str">
        <f>T('CLZ TT'!F398)</f>
        <v>Hours</v>
      </c>
      <c r="E398" s="7" t="str">
        <f>IFERROR(VLOOKUP('CLZ TT'!A398,'CLZ WI'!$A$1:$E$100000,3,FALSE),"")</f>
        <v/>
      </c>
      <c r="F398" t="str">
        <f>IFERROR(VLOOKUP('CLZ TT'!A398,'CLZ WI'!$A$1:$E$100000,4,FALSE),"")</f>
        <v/>
      </c>
      <c r="G398" t="str">
        <f>IFERROR(VLOOKUP('CLZ TT'!A398,'CLZ WI'!$A$1:$K$100000,5,FALSE),"")</f>
        <v/>
      </c>
      <c r="H398" t="str">
        <f>IFERROR(VLOOKUP(G398,'CLZ WI'!$A$1:$K$100000,6,FALSE),"")</f>
        <v/>
      </c>
      <c r="I398" t="str">
        <f>IFERROR(VLOOKUP(G398,'CLZ WI'!$A$1:$K$100000,7,FALSE),"")</f>
        <v/>
      </c>
      <c r="J398" t="str">
        <f>T('CLZ TT'!I398)</f>
        <v/>
      </c>
      <c r="K398" t="str">
        <f>IF(IFERROR(VLOOKUP('CLZ TT'!A398,'CLZ WI'!$A$1:$L$100000,12,FALSE),"")=TRUE, "Billable", IF(IFERROR(VLOOKUP('CLZ TT'!A398,'CLZ WI'!$A$1:$L$100000,12,FALSE),"")=FALSE, "Non-Billable", ""))</f>
        <v/>
      </c>
      <c r="L398" s="19">
        <f>IF('CLZ TT'!G398="","",'CLZ TT'!G398)</f>
        <v>41079</v>
      </c>
      <c r="M398" t="str">
        <f>IFERROR(VLOOKUP(G398,'CLZ Pr'!$A$1:$X$100000,12,FALSE)*C398,"")</f>
        <v/>
      </c>
      <c r="N398" s="4" t="str">
        <f>IFERROR(VLOOKUP(G398,'CLZ Pr'!$A$1:$X$100000,24,FALSE), "")</f>
        <v/>
      </c>
      <c r="O398" t="str">
        <f>IFERROR(VLOOKUP(G398,'CLZ Pr'!$A$1:$X$100000,21,FALSE), "")</f>
        <v/>
      </c>
    </row>
    <row r="399" spans="1:15">
      <c r="A399" t="str">
        <f>T('CLZ TT'!A399)</f>
        <v>P-239468</v>
      </c>
      <c r="B399" s="9" t="str">
        <f>T('CLZ TT'!D399)</f>
        <v>Eran Fishov</v>
      </c>
      <c r="C399" s="10">
        <f>IF(LEN(A399) &gt; 0, 'CLZ TT'!E399, "")</f>
        <v>2</v>
      </c>
      <c r="D399" s="7" t="str">
        <f>T('CLZ TT'!F399)</f>
        <v>Hours</v>
      </c>
      <c r="E399" s="7" t="str">
        <f>IFERROR(VLOOKUP('CLZ TT'!A399,'CLZ WI'!$A$1:$E$100000,3,FALSE),"")</f>
        <v>Ness: 120h PS</v>
      </c>
      <c r="F399" t="str">
        <f>IFERROR(VLOOKUP('CLZ TT'!A399,'CLZ WI'!$A$1:$E$100000,4,FALSE),"")</f>
        <v>CS Project</v>
      </c>
      <c r="G399" t="str">
        <f>IFERROR(VLOOKUP('CLZ TT'!A399,'CLZ WI'!$A$1:$K$100000,5,FALSE),"")</f>
        <v>P-239468</v>
      </c>
      <c r="H399" t="str">
        <f>IFERROR(VLOOKUP(G399,'CLZ WI'!$A$1:$K$100000,6,FALSE),"")</f>
        <v>Fixed Hours</v>
      </c>
      <c r="I399" t="str">
        <f>IFERROR(VLOOKUP(G399,'CLZ WI'!$A$1:$K$100000,7,FALSE),"")</f>
        <v>EMEA</v>
      </c>
      <c r="J399" t="str">
        <f>T('CLZ TT'!I399)</f>
        <v/>
      </c>
      <c r="K399" t="str">
        <f>IF(IFERROR(VLOOKUP('CLZ TT'!A399,'CLZ WI'!$A$1:$L$100000,12,FALSE),"")=TRUE, "Billable", IF(IFERROR(VLOOKUP('CLZ TT'!A399,'CLZ WI'!$A$1:$L$100000,12,FALSE),"")=FALSE, "Non-Billable", ""))</f>
        <v>Billable</v>
      </c>
      <c r="L399" s="19">
        <f>IF('CLZ TT'!G399="","",'CLZ TT'!G399)</f>
        <v>41079</v>
      </c>
      <c r="M399">
        <f>IFERROR(VLOOKUP(G399,'CLZ Pr'!$A$1:$X$100000,12,FALSE)*C399,"")</f>
        <v>180</v>
      </c>
      <c r="N399" s="4" t="str">
        <f>IFERROR(VLOOKUP(G399,'CLZ Pr'!$A$1:$X$100000,24,FALSE), "")</f>
        <v>N-X-60482</v>
      </c>
      <c r="O399">
        <f>IFERROR(VLOOKUP(G399,'CLZ Pr'!$A$1:$X$100000,21,FALSE), "")</f>
        <v>107</v>
      </c>
    </row>
    <row r="400" spans="1:15">
      <c r="A400" t="str">
        <f>T('CLZ TT'!A400)</f>
        <v>P-156868</v>
      </c>
      <c r="B400" s="9" t="str">
        <f>T('CLZ TT'!D400)</f>
        <v>Alex Gorman</v>
      </c>
      <c r="C400" s="10">
        <f>IF(LEN(A400) &gt; 0, 'CLZ TT'!E400, "")</f>
        <v>1</v>
      </c>
      <c r="D400" s="7" t="str">
        <f>T('CLZ TT'!F400)</f>
        <v>Hours</v>
      </c>
      <c r="E400" s="7" t="str">
        <f>IFERROR(VLOOKUP('CLZ TT'!A400,'CLZ WI'!$A$1:$E$100000,3,FALSE),"")</f>
        <v>Marketo - Professional Services Hours</v>
      </c>
      <c r="F400" t="str">
        <f>IFERROR(VLOOKUP('CLZ TT'!A400,'CLZ WI'!$A$1:$E$100000,4,FALSE),"")</f>
        <v>CS Project</v>
      </c>
      <c r="G400" t="str">
        <f>IFERROR(VLOOKUP('CLZ TT'!A400,'CLZ WI'!$A$1:$K$100000,5,FALSE),"")</f>
        <v>P-156868</v>
      </c>
      <c r="H400" t="str">
        <f>IFERROR(VLOOKUP(G400,'CLZ WI'!$A$1:$K$100000,6,FALSE),"")</f>
        <v>Fixed Hours</v>
      </c>
      <c r="I400" t="str">
        <f>IFERROR(VLOOKUP(G400,'CLZ WI'!$A$1:$K$100000,7,FALSE),"")</f>
        <v>USA</v>
      </c>
      <c r="J400" t="str">
        <f>T('CLZ TT'!I400)</f>
        <v/>
      </c>
      <c r="K400" t="str">
        <f>IF(IFERROR(VLOOKUP('CLZ TT'!A400,'CLZ WI'!$A$1:$L$100000,12,FALSE),"")=TRUE, "Billable", IF(IFERROR(VLOOKUP('CLZ TT'!A400,'CLZ WI'!$A$1:$L$100000,12,FALSE),"")=FALSE, "Non-Billable", ""))</f>
        <v>Non-Billable</v>
      </c>
      <c r="L400" s="19">
        <f>IF('CLZ TT'!G400="","",'CLZ TT'!G400)</f>
        <v>41080</v>
      </c>
      <c r="M400">
        <f>IFERROR(VLOOKUP(G400,'CLZ Pr'!$A$1:$X$100000,12,FALSE)*C400,"")</f>
        <v>0</v>
      </c>
      <c r="N400" s="4">
        <f>IFERROR(VLOOKUP(G400,'CLZ Pr'!$A$1:$X$100000,24,FALSE), "")</f>
        <v>0</v>
      </c>
      <c r="O400">
        <f>IFERROR(VLOOKUP(G400,'CLZ Pr'!$A$1:$X$100000,21,FALSE), "")</f>
        <v>8</v>
      </c>
    </row>
    <row r="401" spans="1:15">
      <c r="A401" t="str">
        <f>T('CLZ TT'!A401)</f>
        <v>P-211504</v>
      </c>
      <c r="B401" s="9" t="str">
        <f>T('CLZ TT'!D401)</f>
        <v>Tal Noga</v>
      </c>
      <c r="C401" s="10">
        <f>IF(LEN(A401) &gt; 0, 'CLZ TT'!E401, "")</f>
        <v>4</v>
      </c>
      <c r="D401" s="7" t="str">
        <f>T('CLZ TT'!F401)</f>
        <v>Hours</v>
      </c>
      <c r="E401" s="7" t="str">
        <f>IFERROR(VLOOKUP('CLZ TT'!A401,'CLZ WI'!$A$1:$E$100000,3,FALSE),"")</f>
        <v>HMS - 35h Success Package</v>
      </c>
      <c r="F401" t="str">
        <f>IFERROR(VLOOKUP('CLZ TT'!A401,'CLZ WI'!$A$1:$E$100000,4,FALSE),"")</f>
        <v>CS Project</v>
      </c>
      <c r="G401" t="str">
        <f>IFERROR(VLOOKUP('CLZ TT'!A401,'CLZ WI'!$A$1:$K$100000,5,FALSE),"")</f>
        <v>P-211504</v>
      </c>
      <c r="H401" t="str">
        <f>IFERROR(VLOOKUP(G401,'CLZ WI'!$A$1:$K$100000,6,FALSE),"")</f>
        <v>Fixed Hours</v>
      </c>
      <c r="I401" t="str">
        <f>IFERROR(VLOOKUP(G401,'CLZ WI'!$A$1:$K$100000,7,FALSE),"")</f>
        <v>EMEA</v>
      </c>
      <c r="J401" t="str">
        <f>T('CLZ TT'!I401)</f>
        <v/>
      </c>
      <c r="K401" t="str">
        <f>IF(IFERROR(VLOOKUP('CLZ TT'!A401,'CLZ WI'!$A$1:$L$100000,12,FALSE),"")=TRUE, "Billable", IF(IFERROR(VLOOKUP('CLZ TT'!A401,'CLZ WI'!$A$1:$L$100000,12,FALSE),"")=FALSE, "Non-Billable", ""))</f>
        <v>Non-Billable</v>
      </c>
      <c r="L401" s="19">
        <f>IF('CLZ TT'!G401="","",'CLZ TT'!G401)</f>
        <v>41080</v>
      </c>
      <c r="M401">
        <f>IFERROR(VLOOKUP(G401,'CLZ Pr'!$A$1:$X$100000,12,FALSE)*C401,"")</f>
        <v>0</v>
      </c>
      <c r="N401" s="4">
        <f>IFERROR(VLOOKUP(G401,'CLZ Pr'!$A$1:$X$100000,24,FALSE), "")</f>
        <v>0</v>
      </c>
      <c r="O401">
        <f>IFERROR(VLOOKUP(G401,'CLZ Pr'!$A$1:$X$100000,21,FALSE), "")</f>
        <v>0</v>
      </c>
    </row>
    <row r="402" spans="1:15">
      <c r="A402" t="str">
        <f>T('CLZ TT'!A402)</f>
        <v>T-310042</v>
      </c>
      <c r="B402" s="9" t="str">
        <f>T('CLZ TT'!D402)</f>
        <v>Rami Cohen</v>
      </c>
      <c r="C402" s="10">
        <f>IF(LEN(A402) &gt; 0, 'CLZ TT'!E402, "")</f>
        <v>4</v>
      </c>
      <c r="D402" s="7" t="str">
        <f>T('CLZ TT'!F402)</f>
        <v>Hours</v>
      </c>
      <c r="E402" s="7" t="str">
        <f>IFERROR(VLOOKUP('CLZ TT'!A402,'CLZ WI'!$A$1:$E$100000,3,FALSE),"")</f>
        <v>MIG</v>
      </c>
      <c r="F402" t="str">
        <f>IFERROR(VLOOKUP('CLZ TT'!A402,'CLZ WI'!$A$1:$E$100000,4,FALSE),"")</f>
        <v>CS Project</v>
      </c>
      <c r="G402" t="str">
        <f>IFERROR(VLOOKUP('CLZ TT'!A402,'CLZ WI'!$A$1:$K$100000,5,FALSE),"")</f>
        <v>P-122349</v>
      </c>
      <c r="H402" t="str">
        <f>IFERROR(VLOOKUP(G402,'CLZ WI'!$A$1:$K$100000,6,FALSE),"")</f>
        <v>Fixed Hours</v>
      </c>
      <c r="I402" t="str">
        <f>IFERROR(VLOOKUP(G402,'CLZ WI'!$A$1:$K$100000,7,FALSE),"")</f>
        <v>EMEA</v>
      </c>
      <c r="J402" t="str">
        <f>T('CLZ TT'!I402)</f>
        <v/>
      </c>
      <c r="K402" t="str">
        <f>IF(IFERROR(VLOOKUP('CLZ TT'!A402,'CLZ WI'!$A$1:$L$100000,12,FALSE),"")=TRUE, "Billable", IF(IFERROR(VLOOKUP('CLZ TT'!A402,'CLZ WI'!$A$1:$L$100000,12,FALSE),"")=FALSE, "Non-Billable", ""))</f>
        <v>Billable</v>
      </c>
      <c r="L402" s="19">
        <f>IF('CLZ TT'!G402="","",'CLZ TT'!G402)</f>
        <v>41080</v>
      </c>
      <c r="M402" t="str">
        <f>IFERROR(VLOOKUP(G402,'CLZ Pr'!$A$1:$X$100000,12,FALSE)*C402,"")</f>
        <v/>
      </c>
      <c r="N402" s="4" t="str">
        <f>IFERROR(VLOOKUP(G402,'CLZ Pr'!$A$1:$X$100000,24,FALSE), "")</f>
        <v/>
      </c>
      <c r="O402" t="str">
        <f>IFERROR(VLOOKUP(G402,'CLZ Pr'!$A$1:$X$100000,21,FALSE), "")</f>
        <v/>
      </c>
    </row>
    <row r="403" spans="1:15">
      <c r="A403" t="str">
        <f>T('CLZ TT'!A403)</f>
        <v>T-323477</v>
      </c>
      <c r="B403" s="9" t="str">
        <f>T('CLZ TT'!D403)</f>
        <v>Eran Fishov</v>
      </c>
      <c r="C403" s="10">
        <f>IF(LEN(A403) &gt; 0, 'CLZ TT'!E403, "")</f>
        <v>1</v>
      </c>
      <c r="D403" s="7" t="str">
        <f>T('CLZ TT'!F403)</f>
        <v>Hours</v>
      </c>
      <c r="E403" s="7" t="str">
        <f>IFERROR(VLOOKUP('CLZ TT'!A403,'CLZ WI'!$A$1:$E$100000,3,FALSE),"")</f>
        <v>Flying Cargo Training - 5 hours</v>
      </c>
      <c r="F403" t="str">
        <f>IFERROR(VLOOKUP('CLZ TT'!A403,'CLZ WI'!$A$1:$E$100000,4,FALSE),"")</f>
        <v>CS Project</v>
      </c>
      <c r="G403" t="str">
        <f>IFERROR(VLOOKUP('CLZ TT'!A403,'CLZ WI'!$A$1:$K$100000,5,FALSE),"")</f>
        <v>P-129779</v>
      </c>
      <c r="H403" t="str">
        <f>IFERROR(VLOOKUP(G403,'CLZ WI'!$A$1:$K$100000,6,FALSE),"")</f>
        <v>Fixed Hours</v>
      </c>
      <c r="I403" t="str">
        <f>IFERROR(VLOOKUP(G403,'CLZ WI'!$A$1:$K$100000,7,FALSE),"")</f>
        <v>EMEA</v>
      </c>
      <c r="J403" t="str">
        <f>T('CLZ TT'!I403)</f>
        <v/>
      </c>
      <c r="K403" t="str">
        <f>IF(IFERROR(VLOOKUP('CLZ TT'!A403,'CLZ WI'!$A$1:$L$100000,12,FALSE),"")=TRUE, "Billable", IF(IFERROR(VLOOKUP('CLZ TT'!A403,'CLZ WI'!$A$1:$L$100000,12,FALSE),"")=FALSE, "Non-Billable", ""))</f>
        <v>Non-Billable</v>
      </c>
      <c r="L403" s="19">
        <f>IF('CLZ TT'!G403="","",'CLZ TT'!G403)</f>
        <v>41080</v>
      </c>
      <c r="M403" t="str">
        <f>IFERROR(VLOOKUP(G403,'CLZ Pr'!$A$1:$X$100000,12,FALSE)*C403,"")</f>
        <v/>
      </c>
      <c r="N403" s="4" t="str">
        <f>IFERROR(VLOOKUP(G403,'CLZ Pr'!$A$1:$X$100000,24,FALSE), "")</f>
        <v/>
      </c>
      <c r="O403" t="str">
        <f>IFERROR(VLOOKUP(G403,'CLZ Pr'!$A$1:$X$100000,21,FALSE), "")</f>
        <v/>
      </c>
    </row>
    <row r="404" spans="1:15">
      <c r="A404" t="str">
        <f>T('CLZ TT'!A404)</f>
        <v>T-406014</v>
      </c>
      <c r="B404" s="9" t="str">
        <f>T('CLZ TT'!D404)</f>
        <v>Tal Noga</v>
      </c>
      <c r="C404" s="10">
        <f>IF(LEN(A404) &gt; 0, 'CLZ TT'!E404, "")</f>
        <v>2</v>
      </c>
      <c r="D404" s="7" t="str">
        <f>T('CLZ TT'!F404)</f>
        <v>Hours</v>
      </c>
      <c r="E404" s="7" t="str">
        <f>IFERROR(VLOOKUP('CLZ TT'!A404,'CLZ WI'!$A$1:$E$100000,3,FALSE),"")</f>
        <v>Net Translators Implementation Program</v>
      </c>
      <c r="F404" t="str">
        <f>IFERROR(VLOOKUP('CLZ TT'!A404,'CLZ WI'!$A$1:$E$100000,4,FALSE),"")</f>
        <v>CS Project</v>
      </c>
      <c r="G404" t="str">
        <f>IFERROR(VLOOKUP('CLZ TT'!A404,'CLZ WI'!$A$1:$K$100000,5,FALSE),"")</f>
        <v>P-168678</v>
      </c>
      <c r="H404" t="str">
        <f>IFERROR(VLOOKUP(G404,'CLZ WI'!$A$1:$K$100000,6,FALSE),"")</f>
        <v>Fixed Hours</v>
      </c>
      <c r="I404" t="str">
        <f>IFERROR(VLOOKUP(G404,'CLZ WI'!$A$1:$K$100000,7,FALSE),"")</f>
        <v>EMEA</v>
      </c>
      <c r="J404" t="str">
        <f>T('CLZ TT'!I404)</f>
        <v/>
      </c>
      <c r="K404" t="str">
        <f>IF(IFERROR(VLOOKUP('CLZ TT'!A404,'CLZ WI'!$A$1:$L$100000,12,FALSE),"")=TRUE, "Billable", IF(IFERROR(VLOOKUP('CLZ TT'!A404,'CLZ WI'!$A$1:$L$100000,12,FALSE),"")=FALSE, "Non-Billable", ""))</f>
        <v>Billable</v>
      </c>
      <c r="L404" s="19">
        <f>IF('CLZ TT'!G404="","",'CLZ TT'!G404)</f>
        <v>41080</v>
      </c>
      <c r="M404">
        <f>IFERROR(VLOOKUP(G404,'CLZ Pr'!$A$1:$X$100000,12,FALSE)*C404,"")</f>
        <v>141.66</v>
      </c>
      <c r="N404" s="4">
        <f>IFERROR(VLOOKUP(G404,'CLZ Pr'!$A$1:$X$100000,24,FALSE), "")</f>
        <v>0</v>
      </c>
      <c r="O404">
        <f>IFERROR(VLOOKUP(G404,'CLZ Pr'!$A$1:$X$100000,21,FALSE), "")</f>
        <v>59.58</v>
      </c>
    </row>
    <row r="405" spans="1:15">
      <c r="A405" t="str">
        <f>T('CLZ TT'!A405)</f>
        <v>P-223869</v>
      </c>
      <c r="B405" s="9" t="str">
        <f>T('CLZ TT'!D405)</f>
        <v>Alex Gorman</v>
      </c>
      <c r="C405" s="10">
        <f>IF(LEN(A405) &gt; 0, 'CLZ TT'!E405, "")</f>
        <v>1</v>
      </c>
      <c r="D405" s="7" t="str">
        <f>T('CLZ TT'!F405)</f>
        <v>Hours</v>
      </c>
      <c r="E405" s="7" t="str">
        <f>IFERROR(VLOOKUP('CLZ TT'!A405,'CLZ WI'!$A$1:$E$100000,3,FALSE),"")</f>
        <v>BN Industries:Package Small Package</v>
      </c>
      <c r="F405" t="str">
        <f>IFERROR(VLOOKUP('CLZ TT'!A405,'CLZ WI'!$A$1:$E$100000,4,FALSE),"")</f>
        <v>CS Quick Start</v>
      </c>
      <c r="G405" t="str">
        <f>IFERROR(VLOOKUP('CLZ TT'!A405,'CLZ WI'!$A$1:$K$100000,5,FALSE),"")</f>
        <v>P-223869</v>
      </c>
      <c r="H405" t="str">
        <f>IFERROR(VLOOKUP(G405,'CLZ WI'!$A$1:$K$100000,6,FALSE),"")</f>
        <v>Package Small</v>
      </c>
      <c r="I405" t="str">
        <f>IFERROR(VLOOKUP(G405,'CLZ WI'!$A$1:$K$100000,7,FALSE),"")</f>
        <v>USA</v>
      </c>
      <c r="J405" t="str">
        <f>T('CLZ TT'!I405)</f>
        <v/>
      </c>
      <c r="K405" t="str">
        <f>IF(IFERROR(VLOOKUP('CLZ TT'!A405,'CLZ WI'!$A$1:$L$100000,12,FALSE),"")=TRUE, "Billable", IF(IFERROR(VLOOKUP('CLZ TT'!A405,'CLZ WI'!$A$1:$L$100000,12,FALSE),"")=FALSE, "Non-Billable", ""))</f>
        <v>Billable</v>
      </c>
      <c r="L405" s="19">
        <f>IF('CLZ TT'!G405="","",'CLZ TT'!G405)</f>
        <v>41081</v>
      </c>
      <c r="M405">
        <f>IFERROR(VLOOKUP(G405,'CLZ Pr'!$A$1:$X$100000,12,FALSE)*C405,"")</f>
        <v>160</v>
      </c>
      <c r="N405" s="4">
        <f>IFERROR(VLOOKUP(G405,'CLZ Pr'!$A$1:$X$100000,24,FALSE), "")</f>
        <v>0</v>
      </c>
      <c r="O405">
        <f>IFERROR(VLOOKUP(G405,'CLZ Pr'!$A$1:$X$100000,21,FALSE), "")</f>
        <v>0</v>
      </c>
    </row>
    <row r="406" spans="1:15">
      <c r="A406" t="str">
        <f>T('CLZ TT'!A406)</f>
        <v>P-225074</v>
      </c>
      <c r="B406" s="9" t="str">
        <f>T('CLZ TT'!D406)</f>
        <v>Alex Gorman</v>
      </c>
      <c r="C406" s="10">
        <f>IF(LEN(A406) &gt; 0, 'CLZ TT'!E406, "")</f>
        <v>1</v>
      </c>
      <c r="D406" s="7" t="str">
        <f>T('CLZ TT'!F406)</f>
        <v>Hours</v>
      </c>
      <c r="E406" s="7" t="str">
        <f>IFERROR(VLOOKUP('CLZ TT'!A406,'CLZ WI'!$A$1:$E$100000,3,FALSE),"")</f>
        <v>Echopass 15 h PS</v>
      </c>
      <c r="F406" t="str">
        <f>IFERROR(VLOOKUP('CLZ TT'!A406,'CLZ WI'!$A$1:$E$100000,4,FALSE),"")</f>
        <v>CS Project</v>
      </c>
      <c r="G406" t="str">
        <f>IFERROR(VLOOKUP('CLZ TT'!A406,'CLZ WI'!$A$1:$K$100000,5,FALSE),"")</f>
        <v>P-225074</v>
      </c>
      <c r="H406" t="str">
        <f>IFERROR(VLOOKUP(G406,'CLZ WI'!$A$1:$K$100000,6,FALSE),"")</f>
        <v>Fixed Hours</v>
      </c>
      <c r="I406" t="str">
        <f>IFERROR(VLOOKUP(G406,'CLZ WI'!$A$1:$K$100000,7,FALSE),"")</f>
        <v>USA</v>
      </c>
      <c r="J406" t="str">
        <f>T('CLZ TT'!I406)</f>
        <v/>
      </c>
      <c r="K406" t="str">
        <f>IF(IFERROR(VLOOKUP('CLZ TT'!A406,'CLZ WI'!$A$1:$L$100000,12,FALSE),"")=TRUE, "Billable", IF(IFERROR(VLOOKUP('CLZ TT'!A406,'CLZ WI'!$A$1:$L$100000,12,FALSE),"")=FALSE, "Non-Billable", ""))</f>
        <v>Billable</v>
      </c>
      <c r="L406" s="19">
        <f>IF('CLZ TT'!G406="","",'CLZ TT'!G406)</f>
        <v>41081</v>
      </c>
      <c r="M406">
        <f>IFERROR(VLOOKUP(G406,'CLZ Pr'!$A$1:$X$100000,12,FALSE)*C406,"")</f>
        <v>150</v>
      </c>
      <c r="N406" s="4">
        <f>IFERROR(VLOOKUP(G406,'CLZ Pr'!$A$1:$X$100000,24,FALSE), "")</f>
        <v>0</v>
      </c>
      <c r="O406">
        <f>IFERROR(VLOOKUP(G406,'CLZ Pr'!$A$1:$X$100000,21,FALSE), "")</f>
        <v>6.33</v>
      </c>
    </row>
    <row r="407" spans="1:15">
      <c r="A407" t="str">
        <f>T('CLZ TT'!A407)</f>
        <v>T-310042</v>
      </c>
      <c r="B407" s="9" t="str">
        <f>T('CLZ TT'!D407)</f>
        <v>Rami Cohen</v>
      </c>
      <c r="C407" s="10">
        <f>IF(LEN(A407) &gt; 0, 'CLZ TT'!E407, "")</f>
        <v>4</v>
      </c>
      <c r="D407" s="7" t="str">
        <f>T('CLZ TT'!F407)</f>
        <v>Hours</v>
      </c>
      <c r="E407" s="7" t="str">
        <f>IFERROR(VLOOKUP('CLZ TT'!A407,'CLZ WI'!$A$1:$E$100000,3,FALSE),"")</f>
        <v>MIG</v>
      </c>
      <c r="F407" t="str">
        <f>IFERROR(VLOOKUP('CLZ TT'!A407,'CLZ WI'!$A$1:$E$100000,4,FALSE),"")</f>
        <v>CS Project</v>
      </c>
      <c r="G407" t="str">
        <f>IFERROR(VLOOKUP('CLZ TT'!A407,'CLZ WI'!$A$1:$K$100000,5,FALSE),"")</f>
        <v>P-122349</v>
      </c>
      <c r="H407" t="str">
        <f>IFERROR(VLOOKUP(G407,'CLZ WI'!$A$1:$K$100000,6,FALSE),"")</f>
        <v>Fixed Hours</v>
      </c>
      <c r="I407" t="str">
        <f>IFERROR(VLOOKUP(G407,'CLZ WI'!$A$1:$K$100000,7,FALSE),"")</f>
        <v>EMEA</v>
      </c>
      <c r="J407" t="str">
        <f>T('CLZ TT'!I407)</f>
        <v/>
      </c>
      <c r="K407" t="str">
        <f>IF(IFERROR(VLOOKUP('CLZ TT'!A407,'CLZ WI'!$A$1:$L$100000,12,FALSE),"")=TRUE, "Billable", IF(IFERROR(VLOOKUP('CLZ TT'!A407,'CLZ WI'!$A$1:$L$100000,12,FALSE),"")=FALSE, "Non-Billable", ""))</f>
        <v>Billable</v>
      </c>
      <c r="L407" s="19">
        <f>IF('CLZ TT'!G407="","",'CLZ TT'!G407)</f>
        <v>41081</v>
      </c>
      <c r="M407" t="str">
        <f>IFERROR(VLOOKUP(G407,'CLZ Pr'!$A$1:$X$100000,12,FALSE)*C407,"")</f>
        <v/>
      </c>
      <c r="N407" s="4" t="str">
        <f>IFERROR(VLOOKUP(G407,'CLZ Pr'!$A$1:$X$100000,24,FALSE), "")</f>
        <v/>
      </c>
      <c r="O407" t="str">
        <f>IFERROR(VLOOKUP(G407,'CLZ Pr'!$A$1:$X$100000,21,FALSE), "")</f>
        <v/>
      </c>
    </row>
    <row r="408" spans="1:15">
      <c r="A408" t="str">
        <f>T('CLZ TT'!A408)</f>
        <v>P-171083</v>
      </c>
      <c r="B408" s="9" t="str">
        <f>T('CLZ TT'!D408)</f>
        <v>G.I.Teh</v>
      </c>
      <c r="C408" s="10">
        <f>IF(LEN(A408) &gt; 0, 'CLZ TT'!E408, "")</f>
        <v>4</v>
      </c>
      <c r="D408" s="7" t="str">
        <f>T('CLZ TT'!F408)</f>
        <v>Hours</v>
      </c>
      <c r="E408" s="7" t="str">
        <f>IFERROR(VLOOKUP('CLZ TT'!A408,'CLZ WI'!$A$1:$E$100000,3,FALSE),"")</f>
        <v>Sony PlayStation PDIT:Large Package</v>
      </c>
      <c r="F408" t="str">
        <f>IFERROR(VLOOKUP('CLZ TT'!A408,'CLZ WI'!$A$1:$E$100000,4,FALSE),"")</f>
        <v>CS Quick Start</v>
      </c>
      <c r="G408" t="str">
        <f>IFERROR(VLOOKUP('CLZ TT'!A408,'CLZ WI'!$A$1:$K$100000,5,FALSE),"")</f>
        <v>P-171083</v>
      </c>
      <c r="H408" t="str">
        <f>IFERROR(VLOOKUP(G408,'CLZ WI'!$A$1:$K$100000,6,FALSE),"")</f>
        <v>Package Large</v>
      </c>
      <c r="I408" t="str">
        <f>IFERROR(VLOOKUP(G408,'CLZ WI'!$A$1:$K$100000,7,FALSE),"")</f>
        <v>USA</v>
      </c>
      <c r="J408" t="str">
        <f>T('CLZ TT'!I408)</f>
        <v/>
      </c>
      <c r="K408" t="str">
        <f>IF(IFERROR(VLOOKUP('CLZ TT'!A408,'CLZ WI'!$A$1:$L$100000,12,FALSE),"")=TRUE, "Billable", IF(IFERROR(VLOOKUP('CLZ TT'!A408,'CLZ WI'!$A$1:$L$100000,12,FALSE),"")=FALSE, "Non-Billable", ""))</f>
        <v>Billable</v>
      </c>
      <c r="L408" s="19">
        <f>IF('CLZ TT'!G408="","",'CLZ TT'!G408)</f>
        <v>41081</v>
      </c>
      <c r="M408">
        <f>IFERROR(VLOOKUP(G408,'CLZ Pr'!$A$1:$X$100000,12,FALSE)*C408,"")</f>
        <v>583.32000000000005</v>
      </c>
      <c r="N408" s="4">
        <f>IFERROR(VLOOKUP(G408,'CLZ Pr'!$A$1:$X$100000,24,FALSE), "")</f>
        <v>0</v>
      </c>
      <c r="O408">
        <f>IFERROR(VLOOKUP(G408,'CLZ Pr'!$A$1:$X$100000,21,FALSE), "")</f>
        <v>5</v>
      </c>
    </row>
    <row r="409" spans="1:15">
      <c r="A409" t="str">
        <f>T('CLZ TT'!A409)</f>
        <v>P-227068</v>
      </c>
      <c r="B409" s="9" t="str">
        <f>T('CLZ TT'!D409)</f>
        <v>Noam Sayada</v>
      </c>
      <c r="C409" s="10">
        <f>IF(LEN(A409) &gt; 0, 'CLZ TT'!E409, "")</f>
        <v>8</v>
      </c>
      <c r="D409" s="7" t="str">
        <f>T('CLZ TT'!F409)</f>
        <v>Hours</v>
      </c>
      <c r="E409" s="7" t="str">
        <f>IFERROR(VLOOKUP('CLZ TT'!A409,'CLZ WI'!$A$1:$E$100000,3,FALSE),"")</f>
        <v/>
      </c>
      <c r="F409" t="str">
        <f>IFERROR(VLOOKUP('CLZ TT'!A409,'CLZ WI'!$A$1:$E$100000,4,FALSE),"")</f>
        <v/>
      </c>
      <c r="G409" t="str">
        <f>IFERROR(VLOOKUP('CLZ TT'!A409,'CLZ WI'!$A$1:$K$100000,5,FALSE),"")</f>
        <v/>
      </c>
      <c r="H409" t="str">
        <f>IFERROR(VLOOKUP(G409,'CLZ WI'!$A$1:$K$100000,6,FALSE),"")</f>
        <v/>
      </c>
      <c r="I409" t="str">
        <f>IFERROR(VLOOKUP(G409,'CLZ WI'!$A$1:$K$100000,7,FALSE),"")</f>
        <v/>
      </c>
      <c r="J409" t="str">
        <f>T('CLZ TT'!I409)</f>
        <v/>
      </c>
      <c r="K409" t="str">
        <f>IF(IFERROR(VLOOKUP('CLZ TT'!A409,'CLZ WI'!$A$1:$L$100000,12,FALSE),"")=TRUE, "Billable", IF(IFERROR(VLOOKUP('CLZ TT'!A409,'CLZ WI'!$A$1:$L$100000,12,FALSE),"")=FALSE, "Non-Billable", ""))</f>
        <v/>
      </c>
      <c r="L409" s="19">
        <f>IF('CLZ TT'!G409="","",'CLZ TT'!G409)</f>
        <v>41081</v>
      </c>
      <c r="M409" t="str">
        <f>IFERROR(VLOOKUP(G409,'CLZ Pr'!$A$1:$X$100000,12,FALSE)*C409,"")</f>
        <v/>
      </c>
      <c r="N409" s="4" t="str">
        <f>IFERROR(VLOOKUP(G409,'CLZ Pr'!$A$1:$X$100000,24,FALSE), "")</f>
        <v/>
      </c>
      <c r="O409" t="str">
        <f>IFERROR(VLOOKUP(G409,'CLZ Pr'!$A$1:$X$100000,21,FALSE), "")</f>
        <v/>
      </c>
    </row>
    <row r="410" spans="1:15">
      <c r="A410" t="str">
        <f>T('CLZ TT'!A410)</f>
        <v>T-406014</v>
      </c>
      <c r="B410" s="9" t="str">
        <f>T('CLZ TT'!D410)</f>
        <v>Tal Noga</v>
      </c>
      <c r="C410" s="10">
        <f>IF(LEN(A410) &gt; 0, 'CLZ TT'!E410, "")</f>
        <v>2</v>
      </c>
      <c r="D410" s="7" t="str">
        <f>T('CLZ TT'!F410)</f>
        <v>Hours</v>
      </c>
      <c r="E410" s="7" t="str">
        <f>IFERROR(VLOOKUP('CLZ TT'!A410,'CLZ WI'!$A$1:$E$100000,3,FALSE),"")</f>
        <v>Net Translators Implementation Program</v>
      </c>
      <c r="F410" t="str">
        <f>IFERROR(VLOOKUP('CLZ TT'!A410,'CLZ WI'!$A$1:$E$100000,4,FALSE),"")</f>
        <v>CS Project</v>
      </c>
      <c r="G410" t="str">
        <f>IFERROR(VLOOKUP('CLZ TT'!A410,'CLZ WI'!$A$1:$K$100000,5,FALSE),"")</f>
        <v>P-168678</v>
      </c>
      <c r="H410" t="str">
        <f>IFERROR(VLOOKUP(G410,'CLZ WI'!$A$1:$K$100000,6,FALSE),"")</f>
        <v>Fixed Hours</v>
      </c>
      <c r="I410" t="str">
        <f>IFERROR(VLOOKUP(G410,'CLZ WI'!$A$1:$K$100000,7,FALSE),"")</f>
        <v>EMEA</v>
      </c>
      <c r="J410" t="str">
        <f>T('CLZ TT'!I410)</f>
        <v/>
      </c>
      <c r="K410" t="str">
        <f>IF(IFERROR(VLOOKUP('CLZ TT'!A410,'CLZ WI'!$A$1:$L$100000,12,FALSE),"")=TRUE, "Billable", IF(IFERROR(VLOOKUP('CLZ TT'!A410,'CLZ WI'!$A$1:$L$100000,12,FALSE),"")=FALSE, "Non-Billable", ""))</f>
        <v>Billable</v>
      </c>
      <c r="L410" s="19">
        <f>IF('CLZ TT'!G410="","",'CLZ TT'!G410)</f>
        <v>41081</v>
      </c>
      <c r="M410">
        <f>IFERROR(VLOOKUP(G410,'CLZ Pr'!$A$1:$X$100000,12,FALSE)*C410,"")</f>
        <v>141.66</v>
      </c>
      <c r="N410" s="4">
        <f>IFERROR(VLOOKUP(G410,'CLZ Pr'!$A$1:$X$100000,24,FALSE), "")</f>
        <v>0</v>
      </c>
      <c r="O410">
        <f>IFERROR(VLOOKUP(G410,'CLZ Pr'!$A$1:$X$100000,21,FALSE), "")</f>
        <v>59.58</v>
      </c>
    </row>
    <row r="411" spans="1:15">
      <c r="A411" t="str">
        <f>T('CLZ TT'!A411)</f>
        <v>P-236568</v>
      </c>
      <c r="B411" s="9" t="str">
        <f>T('CLZ TT'!D411)</f>
        <v>Patrick Smith</v>
      </c>
      <c r="C411" s="10">
        <f>IF(LEN(A411) &gt; 0, 'CLZ TT'!E411, "")</f>
        <v>2</v>
      </c>
      <c r="D411" s="7" t="str">
        <f>T('CLZ TT'!F411)</f>
        <v>Hours</v>
      </c>
      <c r="E411" s="7" t="str">
        <f>IFERROR(VLOOKUP('CLZ TT'!A411,'CLZ WI'!$A$1:$E$100000,3,FALSE),"")</f>
        <v>MOSAIC: 2h PS</v>
      </c>
      <c r="F411" t="str">
        <f>IFERROR(VLOOKUP('CLZ TT'!A411,'CLZ WI'!$A$1:$E$100000,4,FALSE),"")</f>
        <v>CS Project</v>
      </c>
      <c r="G411" t="str">
        <f>IFERROR(VLOOKUP('CLZ TT'!A411,'CLZ WI'!$A$1:$K$100000,5,FALSE),"")</f>
        <v>P-236568</v>
      </c>
      <c r="H411" t="str">
        <f>IFERROR(VLOOKUP(G411,'CLZ WI'!$A$1:$K$100000,6,FALSE),"")</f>
        <v>Fixed Hours</v>
      </c>
      <c r="I411" t="str">
        <f>IFERROR(VLOOKUP(G411,'CLZ WI'!$A$1:$K$100000,7,FALSE),"")</f>
        <v>USA</v>
      </c>
      <c r="J411" t="str">
        <f>T('CLZ TT'!I411)</f>
        <v/>
      </c>
      <c r="K411" t="str">
        <f>IF(IFERROR(VLOOKUP('CLZ TT'!A411,'CLZ WI'!$A$1:$L$100000,12,FALSE),"")=TRUE, "Billable", IF(IFERROR(VLOOKUP('CLZ TT'!A411,'CLZ WI'!$A$1:$L$100000,12,FALSE),"")=FALSE, "Non-Billable", ""))</f>
        <v>Non-Billable</v>
      </c>
      <c r="L411" s="19">
        <f>IF('CLZ TT'!G411="","",'CLZ TT'!G411)</f>
        <v>41082</v>
      </c>
      <c r="M411">
        <f>IFERROR(VLOOKUP(G411,'CLZ Pr'!$A$1:$X$100000,12,FALSE)*C411,"")</f>
        <v>0</v>
      </c>
      <c r="N411" s="4" t="str">
        <f>IFERROR(VLOOKUP(G411,'CLZ Pr'!$A$1:$X$100000,24,FALSE), "")</f>
        <v>N-34401</v>
      </c>
      <c r="O411">
        <f>IFERROR(VLOOKUP(G411,'CLZ Pr'!$A$1:$X$100000,21,FALSE), "")</f>
        <v>0</v>
      </c>
    </row>
    <row r="412" spans="1:15">
      <c r="A412" t="str">
        <f>T('CLZ TT'!A412)</f>
        <v>M-229518</v>
      </c>
      <c r="B412" s="9" t="str">
        <f>T('CLZ TT'!D412)</f>
        <v>Evgeni Haikin</v>
      </c>
      <c r="C412" s="10">
        <f>IF(LEN(A412) &gt; 0, 'CLZ TT'!E412, "")</f>
        <v>1</v>
      </c>
      <c r="D412" s="7" t="str">
        <f>T('CLZ TT'!F412)</f>
        <v>Hours</v>
      </c>
      <c r="E412" s="7" t="str">
        <f>IFERROR(VLOOKUP('CLZ TT'!A412,'CLZ WI'!$A$1:$E$100000,3,FALSE),"")</f>
        <v>Soutthern Investments Pvt Ltd:Medium Package</v>
      </c>
      <c r="F412" t="str">
        <f>IFERROR(VLOOKUP('CLZ TT'!A412,'CLZ WI'!$A$1:$E$100000,4,FALSE),"")</f>
        <v>CS Quick Start</v>
      </c>
      <c r="G412" t="str">
        <f>IFERROR(VLOOKUP('CLZ TT'!A412,'CLZ WI'!$A$1:$K$100000,5,FALSE),"")</f>
        <v>P-183868</v>
      </c>
      <c r="H412" t="str">
        <f>IFERROR(VLOOKUP(G412,'CLZ WI'!$A$1:$K$100000,6,FALSE),"")</f>
        <v>Package Medium</v>
      </c>
      <c r="I412" t="str">
        <f>IFERROR(VLOOKUP(G412,'CLZ WI'!$A$1:$K$100000,7,FALSE),"")</f>
        <v>EMEA</v>
      </c>
      <c r="J412" t="str">
        <f>T('CLZ TT'!I412)</f>
        <v/>
      </c>
      <c r="K412" t="str">
        <f>IF(IFERROR(VLOOKUP('CLZ TT'!A412,'CLZ WI'!$A$1:$L$100000,12,FALSE),"")=TRUE, "Billable", IF(IFERROR(VLOOKUP('CLZ TT'!A412,'CLZ WI'!$A$1:$L$100000,12,FALSE),"")=FALSE, "Non-Billable", ""))</f>
        <v>Billable</v>
      </c>
      <c r="L412" s="19">
        <f>IF('CLZ TT'!G412="","",'CLZ TT'!G412)</f>
        <v>41085</v>
      </c>
      <c r="M412">
        <f>IFERROR(VLOOKUP(G412,'CLZ Pr'!$A$1:$X$100000,12,FALSE)*C412,"")</f>
        <v>72</v>
      </c>
      <c r="N412" s="4">
        <f>IFERROR(VLOOKUP(G412,'CLZ Pr'!$A$1:$X$100000,24,FALSE), "")</f>
        <v>0</v>
      </c>
      <c r="O412">
        <f>IFERROR(VLOOKUP(G412,'CLZ Pr'!$A$1:$X$100000,21,FALSE), "")</f>
        <v>3</v>
      </c>
    </row>
    <row r="413" spans="1:15">
      <c r="A413" t="str">
        <f>T('CLZ TT'!A413)</f>
        <v>P-225173</v>
      </c>
      <c r="B413" s="9" t="str">
        <f>T('CLZ TT'!D413)</f>
        <v>Alex Gorman</v>
      </c>
      <c r="C413" s="10">
        <f>IF(LEN(A413) &gt; 0, 'CLZ TT'!E413, "")</f>
        <v>1</v>
      </c>
      <c r="D413" s="7" t="str">
        <f>T('CLZ TT'!F413)</f>
        <v>Hours</v>
      </c>
      <c r="E413" s="7" t="str">
        <f>IFERROR(VLOOKUP('CLZ TT'!A413,'CLZ WI'!$A$1:$E$100000,3,FALSE),"")</f>
        <v>Argus Group:Package Medium Package</v>
      </c>
      <c r="F413" t="str">
        <f>IFERROR(VLOOKUP('CLZ TT'!A413,'CLZ WI'!$A$1:$E$100000,4,FALSE),"")</f>
        <v>CS Quick Start</v>
      </c>
      <c r="G413" t="str">
        <f>IFERROR(VLOOKUP('CLZ TT'!A413,'CLZ WI'!$A$1:$K$100000,5,FALSE),"")</f>
        <v>P-225173</v>
      </c>
      <c r="H413" t="str">
        <f>IFERROR(VLOOKUP(G413,'CLZ WI'!$A$1:$K$100000,6,FALSE),"")</f>
        <v>Package Medium</v>
      </c>
      <c r="I413" t="str">
        <f>IFERROR(VLOOKUP(G413,'CLZ WI'!$A$1:$K$100000,7,FALSE),"")</f>
        <v>USA</v>
      </c>
      <c r="J413" t="str">
        <f>T('CLZ TT'!I413)</f>
        <v/>
      </c>
      <c r="K413" t="str">
        <f>IF(IFERROR(VLOOKUP('CLZ TT'!A413,'CLZ WI'!$A$1:$L$100000,12,FALSE),"")=TRUE, "Billable", IF(IFERROR(VLOOKUP('CLZ TT'!A413,'CLZ WI'!$A$1:$L$100000,12,FALSE),"")=FALSE, "Non-Billable", ""))</f>
        <v>Billable</v>
      </c>
      <c r="L413" s="19">
        <f>IF('CLZ TT'!G413="","",'CLZ TT'!G413)</f>
        <v>41085</v>
      </c>
      <c r="M413">
        <f>IFERROR(VLOOKUP(G413,'CLZ Pr'!$A$1:$X$100000,12,FALSE)*C413,"")</f>
        <v>150</v>
      </c>
      <c r="N413" s="4">
        <f>IFERROR(VLOOKUP(G413,'CLZ Pr'!$A$1:$X$100000,24,FALSE), "")</f>
        <v>0</v>
      </c>
      <c r="O413">
        <f>IFERROR(VLOOKUP(G413,'CLZ Pr'!$A$1:$X$100000,21,FALSE), "")</f>
        <v>6.5</v>
      </c>
    </row>
    <row r="414" spans="1:15">
      <c r="A414" t="str">
        <f>T('CLZ TT'!A414)</f>
        <v>P-225074</v>
      </c>
      <c r="B414" s="9" t="str">
        <f>T('CLZ TT'!D414)</f>
        <v>Alex Gorman</v>
      </c>
      <c r="C414" s="10">
        <f>IF(LEN(A414) &gt; 0, 'CLZ TT'!E414, "")</f>
        <v>1</v>
      </c>
      <c r="D414" s="7" t="str">
        <f>T('CLZ TT'!F414)</f>
        <v>Hours</v>
      </c>
      <c r="E414" s="7" t="str">
        <f>IFERROR(VLOOKUP('CLZ TT'!A414,'CLZ WI'!$A$1:$E$100000,3,FALSE),"")</f>
        <v>Echopass 15 h PS</v>
      </c>
      <c r="F414" t="str">
        <f>IFERROR(VLOOKUP('CLZ TT'!A414,'CLZ WI'!$A$1:$E$100000,4,FALSE),"")</f>
        <v>CS Project</v>
      </c>
      <c r="G414" t="str">
        <f>IFERROR(VLOOKUP('CLZ TT'!A414,'CLZ WI'!$A$1:$K$100000,5,FALSE),"")</f>
        <v>P-225074</v>
      </c>
      <c r="H414" t="str">
        <f>IFERROR(VLOOKUP(G414,'CLZ WI'!$A$1:$K$100000,6,FALSE),"")</f>
        <v>Fixed Hours</v>
      </c>
      <c r="I414" t="str">
        <f>IFERROR(VLOOKUP(G414,'CLZ WI'!$A$1:$K$100000,7,FALSE),"")</f>
        <v>USA</v>
      </c>
      <c r="J414" t="str">
        <f>T('CLZ TT'!I414)</f>
        <v/>
      </c>
      <c r="K414" t="str">
        <f>IF(IFERROR(VLOOKUP('CLZ TT'!A414,'CLZ WI'!$A$1:$L$100000,12,FALSE),"")=TRUE, "Billable", IF(IFERROR(VLOOKUP('CLZ TT'!A414,'CLZ WI'!$A$1:$L$100000,12,FALSE),"")=FALSE, "Non-Billable", ""))</f>
        <v>Billable</v>
      </c>
      <c r="L414" s="19">
        <f>IF('CLZ TT'!G414="","",'CLZ TT'!G414)</f>
        <v>41085</v>
      </c>
      <c r="M414">
        <f>IFERROR(VLOOKUP(G414,'CLZ Pr'!$A$1:$X$100000,12,FALSE)*C414,"")</f>
        <v>150</v>
      </c>
      <c r="N414" s="4">
        <f>IFERROR(VLOOKUP(G414,'CLZ Pr'!$A$1:$X$100000,24,FALSE), "")</f>
        <v>0</v>
      </c>
      <c r="O414">
        <f>IFERROR(VLOOKUP(G414,'CLZ Pr'!$A$1:$X$100000,21,FALSE), "")</f>
        <v>6.33</v>
      </c>
    </row>
    <row r="415" spans="1:15">
      <c r="A415" t="str">
        <f>T('CLZ TT'!A415)</f>
        <v>T-406014</v>
      </c>
      <c r="B415" s="9" t="str">
        <f>T('CLZ TT'!D415)</f>
        <v>Tal Noga</v>
      </c>
      <c r="C415" s="10">
        <f>IF(LEN(A415) &gt; 0, 'CLZ TT'!E415, "")</f>
        <v>0.25</v>
      </c>
      <c r="D415" s="7" t="str">
        <f>T('CLZ TT'!F415)</f>
        <v>Hours</v>
      </c>
      <c r="E415" s="7" t="str">
        <f>IFERROR(VLOOKUP('CLZ TT'!A415,'CLZ WI'!$A$1:$E$100000,3,FALSE),"")</f>
        <v>Net Translators Implementation Program</v>
      </c>
      <c r="F415" t="str">
        <f>IFERROR(VLOOKUP('CLZ TT'!A415,'CLZ WI'!$A$1:$E$100000,4,FALSE),"")</f>
        <v>CS Project</v>
      </c>
      <c r="G415" t="str">
        <f>IFERROR(VLOOKUP('CLZ TT'!A415,'CLZ WI'!$A$1:$K$100000,5,FALSE),"")</f>
        <v>P-168678</v>
      </c>
      <c r="H415" t="str">
        <f>IFERROR(VLOOKUP(G415,'CLZ WI'!$A$1:$K$100000,6,FALSE),"")</f>
        <v>Fixed Hours</v>
      </c>
      <c r="I415" t="str">
        <f>IFERROR(VLOOKUP(G415,'CLZ WI'!$A$1:$K$100000,7,FALSE),"")</f>
        <v>EMEA</v>
      </c>
      <c r="J415" t="str">
        <f>T('CLZ TT'!I415)</f>
        <v/>
      </c>
      <c r="K415" t="str">
        <f>IF(IFERROR(VLOOKUP('CLZ TT'!A415,'CLZ WI'!$A$1:$L$100000,12,FALSE),"")=TRUE, "Billable", IF(IFERROR(VLOOKUP('CLZ TT'!A415,'CLZ WI'!$A$1:$L$100000,12,FALSE),"")=FALSE, "Non-Billable", ""))</f>
        <v>Billable</v>
      </c>
      <c r="L415" s="19">
        <f>IF('CLZ TT'!G415="","",'CLZ TT'!G415)</f>
        <v>41085</v>
      </c>
      <c r="M415">
        <f>IFERROR(VLOOKUP(G415,'CLZ Pr'!$A$1:$X$100000,12,FALSE)*C415,"")</f>
        <v>17.7075</v>
      </c>
      <c r="N415" s="4">
        <f>IFERROR(VLOOKUP(G415,'CLZ Pr'!$A$1:$X$100000,24,FALSE), "")</f>
        <v>0</v>
      </c>
      <c r="O415">
        <f>IFERROR(VLOOKUP(G415,'CLZ Pr'!$A$1:$X$100000,21,FALSE), "")</f>
        <v>59.58</v>
      </c>
    </row>
    <row r="416" spans="1:15">
      <c r="A416" t="str">
        <f>T('CLZ TT'!A416)</f>
        <v>M-264203</v>
      </c>
      <c r="B416" s="9" t="str">
        <f>T('CLZ TT'!D416)</f>
        <v>Tal Noga</v>
      </c>
      <c r="C416" s="10">
        <f>IF(LEN(A416) &gt; 0, 'CLZ TT'!E416, "")</f>
        <v>1</v>
      </c>
      <c r="D416" s="7" t="str">
        <f>T('CLZ TT'!F416)</f>
        <v>Hours</v>
      </c>
      <c r="E416" s="7" t="str">
        <f>IFERROR(VLOOKUP('CLZ TT'!A416,'CLZ WI'!$A$1:$E$100000,3,FALSE),"")</f>
        <v>תדיראן טלקום שרותי תקשורת בישראל 5 h PS</v>
      </c>
      <c r="F416" t="str">
        <f>IFERROR(VLOOKUP('CLZ TT'!A416,'CLZ WI'!$A$1:$E$100000,4,FALSE),"")</f>
        <v>CS Quick Start</v>
      </c>
      <c r="G416" t="str">
        <f>IFERROR(VLOOKUP('CLZ TT'!A416,'CLZ WI'!$A$1:$K$100000,5,FALSE),"")</f>
        <v>P-212928</v>
      </c>
      <c r="H416" t="str">
        <f>IFERROR(VLOOKUP(G416,'CLZ WI'!$A$1:$K$100000,6,FALSE),"")</f>
        <v>Package Small</v>
      </c>
      <c r="I416" t="str">
        <f>IFERROR(VLOOKUP(G416,'CLZ WI'!$A$1:$K$100000,7,FALSE),"")</f>
        <v>EMEA</v>
      </c>
      <c r="J416" t="str">
        <f>T('CLZ TT'!I416)</f>
        <v/>
      </c>
      <c r="K416" t="str">
        <f>IF(IFERROR(VLOOKUP('CLZ TT'!A416,'CLZ WI'!$A$1:$L$100000,12,FALSE),"")=TRUE, "Billable", IF(IFERROR(VLOOKUP('CLZ TT'!A416,'CLZ WI'!$A$1:$L$100000,12,FALSE),"")=FALSE, "Non-Billable", ""))</f>
        <v>Billable</v>
      </c>
      <c r="L416" s="19">
        <f>IF('CLZ TT'!G416="","",'CLZ TT'!G416)</f>
        <v>41085</v>
      </c>
      <c r="M416">
        <f>IFERROR(VLOOKUP(G416,'CLZ Pr'!$A$1:$X$100000,12,FALSE)*C416,"")</f>
        <v>160</v>
      </c>
      <c r="N416" s="4">
        <f>IFERROR(VLOOKUP(G416,'CLZ Pr'!$A$1:$X$100000,24,FALSE), "")</f>
        <v>0</v>
      </c>
      <c r="O416">
        <f>IFERROR(VLOOKUP(G416,'CLZ Pr'!$A$1:$X$100000,21,FALSE), "")</f>
        <v>2.31</v>
      </c>
    </row>
    <row r="417" spans="1:15">
      <c r="A417" t="str">
        <f>T('CLZ TT'!A417)</f>
        <v>M-196141</v>
      </c>
      <c r="B417" s="9" t="str">
        <f>T('CLZ TT'!D417)</f>
        <v>Evgeni Haikin</v>
      </c>
      <c r="C417" s="10">
        <f>IF(LEN(A417) &gt; 0, 'CLZ TT'!E417, "")</f>
        <v>1</v>
      </c>
      <c r="D417" s="7" t="str">
        <f>T('CLZ TT'!F417)</f>
        <v>Hours</v>
      </c>
      <c r="E417" s="7" t="str">
        <f>IFERROR(VLOOKUP('CLZ TT'!A417,'CLZ WI'!$A$1:$E$100000,3,FALSE),"")</f>
        <v>Capital One Advisers Sp. z o.o. Tier3</v>
      </c>
      <c r="F417" t="str">
        <f>IFERROR(VLOOKUP('CLZ TT'!A417,'CLZ WI'!$A$1:$E$100000,4,FALSE),"")</f>
        <v>CS Quick Start</v>
      </c>
      <c r="G417" t="str">
        <f>IFERROR(VLOOKUP('CLZ TT'!A417,'CLZ WI'!$A$1:$K$100000,5,FALSE),"")</f>
        <v>P-155283</v>
      </c>
      <c r="H417" t="str">
        <f>IFERROR(VLOOKUP(G417,'CLZ WI'!$A$1:$K$100000,6,FALSE),"")</f>
        <v>Package Small</v>
      </c>
      <c r="I417" t="str">
        <f>IFERROR(VLOOKUP(G417,'CLZ WI'!$A$1:$K$100000,7,FALSE),"")</f>
        <v>EMEA</v>
      </c>
      <c r="J417" t="str">
        <f>T('CLZ TT'!I417)</f>
        <v/>
      </c>
      <c r="K417" t="str">
        <f>IF(IFERROR(VLOOKUP('CLZ TT'!A417,'CLZ WI'!$A$1:$L$100000,12,FALSE),"")=TRUE, "Billable", IF(IFERROR(VLOOKUP('CLZ TT'!A417,'CLZ WI'!$A$1:$L$100000,12,FALSE),"")=FALSE, "Non-Billable", ""))</f>
        <v>Billable</v>
      </c>
      <c r="L417" s="19">
        <f>IF('CLZ TT'!G417="","",'CLZ TT'!G417)</f>
        <v>41085</v>
      </c>
      <c r="M417">
        <f>IFERROR(VLOOKUP(G417,'CLZ Pr'!$A$1:$X$100000,12,FALSE)*C417,"")</f>
        <v>160</v>
      </c>
      <c r="N417" s="4">
        <f>IFERROR(VLOOKUP(G417,'CLZ Pr'!$A$1:$X$100000,24,FALSE), "")</f>
        <v>0</v>
      </c>
      <c r="O417">
        <f>IFERROR(VLOOKUP(G417,'CLZ Pr'!$A$1:$X$100000,21,FALSE), "")</f>
        <v>0</v>
      </c>
    </row>
    <row r="418" spans="1:15">
      <c r="A418" t="str">
        <f>T('CLZ TT'!A418)</f>
        <v>P-171083</v>
      </c>
      <c r="B418" s="9" t="str">
        <f>T('CLZ TT'!D418)</f>
        <v>G.I.Teh</v>
      </c>
      <c r="C418" s="10">
        <f>IF(LEN(A418) &gt; 0, 'CLZ TT'!E418, "")</f>
        <v>0.75</v>
      </c>
      <c r="D418" s="7" t="str">
        <f>T('CLZ TT'!F418)</f>
        <v>Hours</v>
      </c>
      <c r="E418" s="7" t="str">
        <f>IFERROR(VLOOKUP('CLZ TT'!A418,'CLZ WI'!$A$1:$E$100000,3,FALSE),"")</f>
        <v>Sony PlayStation PDIT:Large Package</v>
      </c>
      <c r="F418" t="str">
        <f>IFERROR(VLOOKUP('CLZ TT'!A418,'CLZ WI'!$A$1:$E$100000,4,FALSE),"")</f>
        <v>CS Quick Start</v>
      </c>
      <c r="G418" t="str">
        <f>IFERROR(VLOOKUP('CLZ TT'!A418,'CLZ WI'!$A$1:$K$100000,5,FALSE),"")</f>
        <v>P-171083</v>
      </c>
      <c r="H418" t="str">
        <f>IFERROR(VLOOKUP(G418,'CLZ WI'!$A$1:$K$100000,6,FALSE),"")</f>
        <v>Package Large</v>
      </c>
      <c r="I418" t="str">
        <f>IFERROR(VLOOKUP(G418,'CLZ WI'!$A$1:$K$100000,7,FALSE),"")</f>
        <v>USA</v>
      </c>
      <c r="J418" t="str">
        <f>T('CLZ TT'!I418)</f>
        <v/>
      </c>
      <c r="K418" t="str">
        <f>IF(IFERROR(VLOOKUP('CLZ TT'!A418,'CLZ WI'!$A$1:$L$100000,12,FALSE),"")=TRUE, "Billable", IF(IFERROR(VLOOKUP('CLZ TT'!A418,'CLZ WI'!$A$1:$L$100000,12,FALSE),"")=FALSE, "Non-Billable", ""))</f>
        <v>Billable</v>
      </c>
      <c r="L418" s="19">
        <f>IF('CLZ TT'!G418="","",'CLZ TT'!G418)</f>
        <v>41085</v>
      </c>
      <c r="M418">
        <f>IFERROR(VLOOKUP(G418,'CLZ Pr'!$A$1:$X$100000,12,FALSE)*C418,"")</f>
        <v>109.3725</v>
      </c>
      <c r="N418" s="4">
        <f>IFERROR(VLOOKUP(G418,'CLZ Pr'!$A$1:$X$100000,24,FALSE), "")</f>
        <v>0</v>
      </c>
      <c r="O418">
        <f>IFERROR(VLOOKUP(G418,'CLZ Pr'!$A$1:$X$100000,21,FALSE), "")</f>
        <v>5</v>
      </c>
    </row>
    <row r="419" spans="1:15">
      <c r="A419" t="str">
        <f>T('CLZ TT'!A419)</f>
        <v>P-239468</v>
      </c>
      <c r="B419" s="9" t="str">
        <f>T('CLZ TT'!D419)</f>
        <v>Eran Fishov</v>
      </c>
      <c r="C419" s="10">
        <f>IF(LEN(A419) &gt; 0, 'CLZ TT'!E419, "")</f>
        <v>3</v>
      </c>
      <c r="D419" s="7" t="str">
        <f>T('CLZ TT'!F419)</f>
        <v>Hours</v>
      </c>
      <c r="E419" s="7" t="str">
        <f>IFERROR(VLOOKUP('CLZ TT'!A419,'CLZ WI'!$A$1:$E$100000,3,FALSE),"")</f>
        <v>Ness: 120h PS</v>
      </c>
      <c r="F419" t="str">
        <f>IFERROR(VLOOKUP('CLZ TT'!A419,'CLZ WI'!$A$1:$E$100000,4,FALSE),"")</f>
        <v>CS Project</v>
      </c>
      <c r="G419" t="str">
        <f>IFERROR(VLOOKUP('CLZ TT'!A419,'CLZ WI'!$A$1:$K$100000,5,FALSE),"")</f>
        <v>P-239468</v>
      </c>
      <c r="H419" t="str">
        <f>IFERROR(VLOOKUP(G419,'CLZ WI'!$A$1:$K$100000,6,FALSE),"")</f>
        <v>Fixed Hours</v>
      </c>
      <c r="I419" t="str">
        <f>IFERROR(VLOOKUP(G419,'CLZ WI'!$A$1:$K$100000,7,FALSE),"")</f>
        <v>EMEA</v>
      </c>
      <c r="J419" t="str">
        <f>T('CLZ TT'!I419)</f>
        <v/>
      </c>
      <c r="K419" t="str">
        <f>IF(IFERROR(VLOOKUP('CLZ TT'!A419,'CLZ WI'!$A$1:$L$100000,12,FALSE),"")=TRUE, "Billable", IF(IFERROR(VLOOKUP('CLZ TT'!A419,'CLZ WI'!$A$1:$L$100000,12,FALSE),"")=FALSE, "Non-Billable", ""))</f>
        <v>Billable</v>
      </c>
      <c r="L419" s="19">
        <f>IF('CLZ TT'!G419="","",'CLZ TT'!G419)</f>
        <v>41085</v>
      </c>
      <c r="M419">
        <f>IFERROR(VLOOKUP(G419,'CLZ Pr'!$A$1:$X$100000,12,FALSE)*C419,"")</f>
        <v>270</v>
      </c>
      <c r="N419" s="4" t="str">
        <f>IFERROR(VLOOKUP(G419,'CLZ Pr'!$A$1:$X$100000,24,FALSE), "")</f>
        <v>N-X-60482</v>
      </c>
      <c r="O419">
        <f>IFERROR(VLOOKUP(G419,'CLZ Pr'!$A$1:$X$100000,21,FALSE), "")</f>
        <v>107</v>
      </c>
    </row>
    <row r="420" spans="1:15">
      <c r="A420" t="str">
        <f>T('CLZ TT'!A420)</f>
        <v>M-242510</v>
      </c>
      <c r="B420" s="9" t="str">
        <f>T('CLZ TT'!D420)</f>
        <v>David Goulden</v>
      </c>
      <c r="C420" s="10">
        <f>IF(LEN(A420) &gt; 0, 'CLZ TT'!E420, "")</f>
        <v>0.5</v>
      </c>
      <c r="D420" s="7" t="str">
        <f>T('CLZ TT'!F420)</f>
        <v>Hours</v>
      </c>
      <c r="E420" s="7" t="str">
        <f>IFERROR(VLOOKUP('CLZ TT'!A420,'CLZ WI'!$A$1:$E$100000,3,FALSE),"")</f>
        <v>ADVA Optical Networking:Large Package</v>
      </c>
      <c r="F420" t="str">
        <f>IFERROR(VLOOKUP('CLZ TT'!A420,'CLZ WI'!$A$1:$E$100000,4,FALSE),"")</f>
        <v>CS Quick Start</v>
      </c>
      <c r="G420" t="str">
        <f>IFERROR(VLOOKUP('CLZ TT'!A420,'CLZ WI'!$A$1:$K$100000,5,FALSE),"")</f>
        <v>P-194329</v>
      </c>
      <c r="H420" t="str">
        <f>IFERROR(VLOOKUP(G420,'CLZ WI'!$A$1:$K$100000,6,FALSE),"")</f>
        <v>Package Large</v>
      </c>
      <c r="I420" t="str">
        <f>IFERROR(VLOOKUP(G420,'CLZ WI'!$A$1:$K$100000,7,FALSE),"")</f>
        <v>EMEA</v>
      </c>
      <c r="J420" t="str">
        <f>T('CLZ TT'!I420)</f>
        <v/>
      </c>
      <c r="K420" t="str">
        <f>IF(IFERROR(VLOOKUP('CLZ TT'!A420,'CLZ WI'!$A$1:$L$100000,12,FALSE),"")=TRUE, "Billable", IF(IFERROR(VLOOKUP('CLZ TT'!A420,'CLZ WI'!$A$1:$L$100000,12,FALSE),"")=FALSE, "Non-Billable", ""))</f>
        <v>Billable</v>
      </c>
      <c r="L420" s="19">
        <f>IF('CLZ TT'!G420="","",'CLZ TT'!G420)</f>
        <v>41085</v>
      </c>
      <c r="M420">
        <f>IFERROR(VLOOKUP(G420,'CLZ Pr'!$A$1:$X$100000,12,FALSE)*C420,"")</f>
        <v>72.915000000000006</v>
      </c>
      <c r="N420" s="4">
        <f>IFERROR(VLOOKUP(G420,'CLZ Pr'!$A$1:$X$100000,24,FALSE), "")</f>
        <v>0</v>
      </c>
      <c r="O420">
        <f>IFERROR(VLOOKUP(G420,'CLZ Pr'!$A$1:$X$100000,21,FALSE), "")</f>
        <v>4</v>
      </c>
    </row>
    <row r="421" spans="1:15">
      <c r="A421" t="str">
        <f>T('CLZ TT'!A421)</f>
        <v>M-199879</v>
      </c>
      <c r="B421" s="9" t="str">
        <f>T('CLZ TT'!D421)</f>
        <v>David Goulden</v>
      </c>
      <c r="C421" s="10">
        <f>IF(LEN(A421) &gt; 0, 'CLZ TT'!E421, "")</f>
        <v>1</v>
      </c>
      <c r="D421" s="7" t="str">
        <f>T('CLZ TT'!F421)</f>
        <v>Hours</v>
      </c>
      <c r="E421" s="7" t="str">
        <f>IFERROR(VLOOKUP('CLZ TT'!A421,'CLZ WI'!$A$1:$E$100000,3,FALSE),"")</f>
        <v>Block Solutions Tier2</v>
      </c>
      <c r="F421" t="str">
        <f>IFERROR(VLOOKUP('CLZ TT'!A421,'CLZ WI'!$A$1:$E$100000,4,FALSE),"")</f>
        <v>CS Quick Start</v>
      </c>
      <c r="G421" t="str">
        <f>IFERROR(VLOOKUP('CLZ TT'!A421,'CLZ WI'!$A$1:$K$100000,5,FALSE),"")</f>
        <v>P-158383</v>
      </c>
      <c r="H421" t="str">
        <f>IFERROR(VLOOKUP(G421,'CLZ WI'!$A$1:$K$100000,6,FALSE),"")</f>
        <v>Package Medium</v>
      </c>
      <c r="I421" t="str">
        <f>IFERROR(VLOOKUP(G421,'CLZ WI'!$A$1:$K$100000,7,FALSE),"")</f>
        <v>EMEA</v>
      </c>
      <c r="J421" t="str">
        <f>T('CLZ TT'!I421)</f>
        <v/>
      </c>
      <c r="K421" t="str">
        <f>IF(IFERROR(VLOOKUP('CLZ TT'!A421,'CLZ WI'!$A$1:$L$100000,12,FALSE),"")=TRUE, "Billable", IF(IFERROR(VLOOKUP('CLZ TT'!A421,'CLZ WI'!$A$1:$L$100000,12,FALSE),"")=FALSE, "Non-Billable", ""))</f>
        <v>Billable</v>
      </c>
      <c r="L421" s="19">
        <f>IF('CLZ TT'!G421="","",'CLZ TT'!G421)</f>
        <v>41085</v>
      </c>
      <c r="M421">
        <f>IFERROR(VLOOKUP(G421,'CLZ Pr'!$A$1:$X$100000,12,FALSE)*C421,"")</f>
        <v>150</v>
      </c>
      <c r="N421" s="4" t="str">
        <f>IFERROR(VLOOKUP(G421,'CLZ Pr'!$A$1:$X$100000,24,FALSE), "")</f>
        <v>N-X-45021</v>
      </c>
      <c r="O421">
        <f>IFERROR(VLOOKUP(G421,'CLZ Pr'!$A$1:$X$100000,21,FALSE), "")</f>
        <v>0</v>
      </c>
    </row>
    <row r="422" spans="1:15">
      <c r="A422" t="str">
        <f>T('CLZ TT'!A422)</f>
        <v>M-265881</v>
      </c>
      <c r="B422" s="9" t="str">
        <f>T('CLZ TT'!D422)</f>
        <v>Evgeni Haikin</v>
      </c>
      <c r="C422" s="10">
        <f>IF(LEN(A422) &gt; 0, 'CLZ TT'!E422, "")</f>
        <v>3</v>
      </c>
      <c r="D422" s="7" t="str">
        <f>T('CLZ TT'!F422)</f>
        <v>Hours</v>
      </c>
      <c r="E422" s="7" t="str">
        <f>IFERROR(VLOOKUP('CLZ TT'!A422,'CLZ WI'!$A$1:$E$100000,3,FALSE),"")</f>
        <v>UNK project 20 h PS</v>
      </c>
      <c r="F422" t="str">
        <f>IFERROR(VLOOKUP('CLZ TT'!A422,'CLZ WI'!$A$1:$E$100000,4,FALSE),"")</f>
        <v>CS Quick Start</v>
      </c>
      <c r="G422" t="str">
        <f>IFERROR(VLOOKUP('CLZ TT'!A422,'CLZ WI'!$A$1:$K$100000,5,FALSE),"")</f>
        <v>P-214314</v>
      </c>
      <c r="H422" t="str">
        <f>IFERROR(VLOOKUP(G422,'CLZ WI'!$A$1:$K$100000,6,FALSE),"")</f>
        <v>Package Large</v>
      </c>
      <c r="I422" t="str">
        <f>IFERROR(VLOOKUP(G422,'CLZ WI'!$A$1:$K$100000,7,FALSE),"")</f>
        <v>EMEA</v>
      </c>
      <c r="J422" t="str">
        <f>T('CLZ TT'!I422)</f>
        <v/>
      </c>
      <c r="K422" t="str">
        <f>IF(IFERROR(VLOOKUP('CLZ TT'!A422,'CLZ WI'!$A$1:$L$100000,12,FALSE),"")=TRUE, "Billable", IF(IFERROR(VLOOKUP('CLZ TT'!A422,'CLZ WI'!$A$1:$L$100000,12,FALSE),"")=FALSE, "Non-Billable", ""))</f>
        <v>Billable</v>
      </c>
      <c r="L422" s="19">
        <f>IF('CLZ TT'!G422="","",'CLZ TT'!G422)</f>
        <v>41085</v>
      </c>
      <c r="M422">
        <f>IFERROR(VLOOKUP(G422,'CLZ Pr'!$A$1:$X$100000,12,FALSE)*C422,"")</f>
        <v>300</v>
      </c>
      <c r="N422" s="4">
        <f>IFERROR(VLOOKUP(G422,'CLZ Pr'!$A$1:$X$100000,24,FALSE), "")</f>
        <v>0</v>
      </c>
      <c r="O422">
        <f>IFERROR(VLOOKUP(G422,'CLZ Pr'!$A$1:$X$100000,21,FALSE), "")</f>
        <v>12</v>
      </c>
    </row>
    <row r="423" spans="1:15">
      <c r="A423" t="str">
        <f>T('CLZ TT'!A423)</f>
        <v>P-211504</v>
      </c>
      <c r="B423" s="9" t="str">
        <f>T('CLZ TT'!D423)</f>
        <v>Tal Noga</v>
      </c>
      <c r="C423" s="10">
        <f>IF(LEN(A423) &gt; 0, 'CLZ TT'!E423, "")</f>
        <v>4</v>
      </c>
      <c r="D423" s="7" t="str">
        <f>T('CLZ TT'!F423)</f>
        <v>Hours</v>
      </c>
      <c r="E423" s="7" t="str">
        <f>IFERROR(VLOOKUP('CLZ TT'!A423,'CLZ WI'!$A$1:$E$100000,3,FALSE),"")</f>
        <v>HMS - 35h Success Package</v>
      </c>
      <c r="F423" t="str">
        <f>IFERROR(VLOOKUP('CLZ TT'!A423,'CLZ WI'!$A$1:$E$100000,4,FALSE),"")</f>
        <v>CS Project</v>
      </c>
      <c r="G423" t="str">
        <f>IFERROR(VLOOKUP('CLZ TT'!A423,'CLZ WI'!$A$1:$K$100000,5,FALSE),"")</f>
        <v>P-211504</v>
      </c>
      <c r="H423" t="str">
        <f>IFERROR(VLOOKUP(G423,'CLZ WI'!$A$1:$K$100000,6,FALSE),"")</f>
        <v>Fixed Hours</v>
      </c>
      <c r="I423" t="str">
        <f>IFERROR(VLOOKUP(G423,'CLZ WI'!$A$1:$K$100000,7,FALSE),"")</f>
        <v>EMEA</v>
      </c>
      <c r="J423" t="str">
        <f>T('CLZ TT'!I423)</f>
        <v/>
      </c>
      <c r="K423" t="str">
        <f>IF(IFERROR(VLOOKUP('CLZ TT'!A423,'CLZ WI'!$A$1:$L$100000,12,FALSE),"")=TRUE, "Billable", IF(IFERROR(VLOOKUP('CLZ TT'!A423,'CLZ WI'!$A$1:$L$100000,12,FALSE),"")=FALSE, "Non-Billable", ""))</f>
        <v>Non-Billable</v>
      </c>
      <c r="L423" s="19">
        <f>IF('CLZ TT'!G423="","",'CLZ TT'!G423)</f>
        <v>41085</v>
      </c>
      <c r="M423">
        <f>IFERROR(VLOOKUP(G423,'CLZ Pr'!$A$1:$X$100000,12,FALSE)*C423,"")</f>
        <v>0</v>
      </c>
      <c r="N423" s="4">
        <f>IFERROR(VLOOKUP(G423,'CLZ Pr'!$A$1:$X$100000,24,FALSE), "")</f>
        <v>0</v>
      </c>
      <c r="O423">
        <f>IFERROR(VLOOKUP(G423,'CLZ Pr'!$A$1:$X$100000,21,FALSE), "")</f>
        <v>0</v>
      </c>
    </row>
    <row r="424" spans="1:15">
      <c r="A424" t="str">
        <f>T('CLZ TT'!A424)</f>
        <v>P-239468</v>
      </c>
      <c r="B424" s="9" t="str">
        <f>T('CLZ TT'!D424)</f>
        <v>Eran Fishov</v>
      </c>
      <c r="C424" s="10">
        <f>IF(LEN(A424) &gt; 0, 'CLZ TT'!E424, "")</f>
        <v>1.5</v>
      </c>
      <c r="D424" s="7" t="str">
        <f>T('CLZ TT'!F424)</f>
        <v>Hours</v>
      </c>
      <c r="E424" s="7" t="str">
        <f>IFERROR(VLOOKUP('CLZ TT'!A424,'CLZ WI'!$A$1:$E$100000,3,FALSE),"")</f>
        <v>Ness: 120h PS</v>
      </c>
      <c r="F424" t="str">
        <f>IFERROR(VLOOKUP('CLZ TT'!A424,'CLZ WI'!$A$1:$E$100000,4,FALSE),"")</f>
        <v>CS Project</v>
      </c>
      <c r="G424" t="str">
        <f>IFERROR(VLOOKUP('CLZ TT'!A424,'CLZ WI'!$A$1:$K$100000,5,FALSE),"")</f>
        <v>P-239468</v>
      </c>
      <c r="H424" t="str">
        <f>IFERROR(VLOOKUP(G424,'CLZ WI'!$A$1:$K$100000,6,FALSE),"")</f>
        <v>Fixed Hours</v>
      </c>
      <c r="I424" t="str">
        <f>IFERROR(VLOOKUP(G424,'CLZ WI'!$A$1:$K$100000,7,FALSE),"")</f>
        <v>EMEA</v>
      </c>
      <c r="J424" t="str">
        <f>T('CLZ TT'!I424)</f>
        <v/>
      </c>
      <c r="K424" t="str">
        <f>IF(IFERROR(VLOOKUP('CLZ TT'!A424,'CLZ WI'!$A$1:$L$100000,12,FALSE),"")=TRUE, "Billable", IF(IFERROR(VLOOKUP('CLZ TT'!A424,'CLZ WI'!$A$1:$L$100000,12,FALSE),"")=FALSE, "Non-Billable", ""))</f>
        <v>Billable</v>
      </c>
      <c r="L424" s="19">
        <f>IF('CLZ TT'!G424="","",'CLZ TT'!G424)</f>
        <v>41086</v>
      </c>
      <c r="M424">
        <f>IFERROR(VLOOKUP(G424,'CLZ Pr'!$A$1:$X$100000,12,FALSE)*C424,"")</f>
        <v>135</v>
      </c>
      <c r="N424" s="4" t="str">
        <f>IFERROR(VLOOKUP(G424,'CLZ Pr'!$A$1:$X$100000,24,FALSE), "")</f>
        <v>N-X-60482</v>
      </c>
      <c r="O424">
        <f>IFERROR(VLOOKUP(G424,'CLZ Pr'!$A$1:$X$100000,21,FALSE), "")</f>
        <v>107</v>
      </c>
    </row>
    <row r="425" spans="1:15">
      <c r="A425" t="str">
        <f>T('CLZ TT'!A425)</f>
        <v>P-194336</v>
      </c>
      <c r="B425" s="9" t="str">
        <f>T('CLZ TT'!D425)</f>
        <v>Eran Fishov</v>
      </c>
      <c r="C425" s="10">
        <f>IF(LEN(A425) &gt; 0, 'CLZ TT'!E425, "")</f>
        <v>1</v>
      </c>
      <c r="D425" s="7" t="str">
        <f>T('CLZ TT'!F425)</f>
        <v>Hours</v>
      </c>
      <c r="E425" s="7" t="str">
        <f>IFERROR(VLOOKUP('CLZ TT'!A425,'CLZ WI'!$A$1:$E$100000,3,FALSE),"")</f>
        <v>Wijs 50 h PS</v>
      </c>
      <c r="F425" t="str">
        <f>IFERROR(VLOOKUP('CLZ TT'!A425,'CLZ WI'!$A$1:$E$100000,4,FALSE),"")</f>
        <v>CS Project</v>
      </c>
      <c r="G425" t="str">
        <f>IFERROR(VLOOKUP('CLZ TT'!A425,'CLZ WI'!$A$1:$K$100000,5,FALSE),"")</f>
        <v>P-194336</v>
      </c>
      <c r="H425" t="str">
        <f>IFERROR(VLOOKUP(G425,'CLZ WI'!$A$1:$K$100000,6,FALSE),"")</f>
        <v>Fixed Hours</v>
      </c>
      <c r="I425" t="str">
        <f>IFERROR(VLOOKUP(G425,'CLZ WI'!$A$1:$K$100000,7,FALSE),"")</f>
        <v>EMEA</v>
      </c>
      <c r="J425" t="str">
        <f>T('CLZ TT'!I425)</f>
        <v/>
      </c>
      <c r="K425" t="str">
        <f>IF(IFERROR(VLOOKUP('CLZ TT'!A425,'CLZ WI'!$A$1:$L$100000,12,FALSE),"")=TRUE, "Billable", IF(IFERROR(VLOOKUP('CLZ TT'!A425,'CLZ WI'!$A$1:$L$100000,12,FALSE),"")=FALSE, "Non-Billable", ""))</f>
        <v>Billable</v>
      </c>
      <c r="L425" s="19">
        <f>IF('CLZ TT'!G425="","",'CLZ TT'!G425)</f>
        <v>41086</v>
      </c>
      <c r="M425">
        <f>IFERROR(VLOOKUP(G425,'CLZ Pr'!$A$1:$X$100000,12,FALSE)*C425,"")</f>
        <v>150</v>
      </c>
      <c r="N425" s="4">
        <f>IFERROR(VLOOKUP(G425,'CLZ Pr'!$A$1:$X$100000,24,FALSE), "")</f>
        <v>0</v>
      </c>
      <c r="O425">
        <f>IFERROR(VLOOKUP(G425,'CLZ Pr'!$A$1:$X$100000,21,FALSE), "")</f>
        <v>37</v>
      </c>
    </row>
    <row r="426" spans="1:15">
      <c r="A426" t="str">
        <f>T('CLZ TT'!A426)</f>
        <v>M-229518</v>
      </c>
      <c r="B426" s="9" t="str">
        <f>T('CLZ TT'!D426)</f>
        <v>Evgeni Haikin</v>
      </c>
      <c r="C426" s="10">
        <f>IF(LEN(A426) &gt; 0, 'CLZ TT'!E426, "")</f>
        <v>1</v>
      </c>
      <c r="D426" s="7" t="str">
        <f>T('CLZ TT'!F426)</f>
        <v>Hours</v>
      </c>
      <c r="E426" s="7" t="str">
        <f>IFERROR(VLOOKUP('CLZ TT'!A426,'CLZ WI'!$A$1:$E$100000,3,FALSE),"")</f>
        <v>Soutthern Investments Pvt Ltd:Medium Package</v>
      </c>
      <c r="F426" t="str">
        <f>IFERROR(VLOOKUP('CLZ TT'!A426,'CLZ WI'!$A$1:$E$100000,4,FALSE),"")</f>
        <v>CS Quick Start</v>
      </c>
      <c r="G426" t="str">
        <f>IFERROR(VLOOKUP('CLZ TT'!A426,'CLZ WI'!$A$1:$K$100000,5,FALSE),"")</f>
        <v>P-183868</v>
      </c>
      <c r="H426" t="str">
        <f>IFERROR(VLOOKUP(G426,'CLZ WI'!$A$1:$K$100000,6,FALSE),"")</f>
        <v>Package Medium</v>
      </c>
      <c r="I426" t="str">
        <f>IFERROR(VLOOKUP(G426,'CLZ WI'!$A$1:$K$100000,7,FALSE),"")</f>
        <v>EMEA</v>
      </c>
      <c r="J426" t="str">
        <f>T('CLZ TT'!I426)</f>
        <v/>
      </c>
      <c r="K426" t="str">
        <f>IF(IFERROR(VLOOKUP('CLZ TT'!A426,'CLZ WI'!$A$1:$L$100000,12,FALSE),"")=TRUE, "Billable", IF(IFERROR(VLOOKUP('CLZ TT'!A426,'CLZ WI'!$A$1:$L$100000,12,FALSE),"")=FALSE, "Non-Billable", ""))</f>
        <v>Billable</v>
      </c>
      <c r="L426" s="19">
        <f>IF('CLZ TT'!G426="","",'CLZ TT'!G426)</f>
        <v>41086</v>
      </c>
      <c r="M426">
        <f>IFERROR(VLOOKUP(G426,'CLZ Pr'!$A$1:$X$100000,12,FALSE)*C426,"")</f>
        <v>72</v>
      </c>
      <c r="N426" s="4">
        <f>IFERROR(VLOOKUP(G426,'CLZ Pr'!$A$1:$X$100000,24,FALSE), "")</f>
        <v>0</v>
      </c>
      <c r="O426">
        <f>IFERROR(VLOOKUP(G426,'CLZ Pr'!$A$1:$X$100000,21,FALSE), "")</f>
        <v>3</v>
      </c>
    </row>
    <row r="427" spans="1:15">
      <c r="A427" t="str">
        <f>T('CLZ TT'!A427)</f>
        <v>T-78151</v>
      </c>
      <c r="B427" s="9" t="str">
        <f>T('CLZ TT'!D427)</f>
        <v>David Goulden</v>
      </c>
      <c r="C427" s="10">
        <f>IF(LEN(A427) &gt; 0, 'CLZ TT'!E427, "")</f>
        <v>1</v>
      </c>
      <c r="D427" s="7" t="str">
        <f>T('CLZ TT'!F427)</f>
        <v>Hours</v>
      </c>
      <c r="E427" s="7" t="str">
        <f>IFERROR(VLOOKUP('CLZ TT'!A427,'CLZ WI'!$A$1:$E$100000,3,FALSE),"")</f>
        <v>Orbit.uk</v>
      </c>
      <c r="F427" t="str">
        <f>IFERROR(VLOOKUP('CLZ TT'!A427,'CLZ WI'!$A$1:$E$100000,4,FALSE),"")</f>
        <v>CS Project</v>
      </c>
      <c r="G427" t="str">
        <f>IFERROR(VLOOKUP('CLZ TT'!A427,'CLZ WI'!$A$1:$K$100000,5,FALSE),"")</f>
        <v>P-25770</v>
      </c>
      <c r="H427" t="str">
        <f>IFERROR(VLOOKUP(G427,'CLZ WI'!$A$1:$K$100000,6,FALSE),"")</f>
        <v>Fixed Hours</v>
      </c>
      <c r="I427" t="str">
        <f>IFERROR(VLOOKUP(G427,'CLZ WI'!$A$1:$K$100000,7,FALSE),"")</f>
        <v>EMEA</v>
      </c>
      <c r="J427" t="str">
        <f>T('CLZ TT'!I427)</f>
        <v/>
      </c>
      <c r="K427" t="str">
        <f>IF(IFERROR(VLOOKUP('CLZ TT'!A427,'CLZ WI'!$A$1:$L$100000,12,FALSE),"")=TRUE, "Billable", IF(IFERROR(VLOOKUP('CLZ TT'!A427,'CLZ WI'!$A$1:$L$100000,12,FALSE),"")=FALSE, "Non-Billable", ""))</f>
        <v>Billable</v>
      </c>
      <c r="L427" s="19">
        <f>IF('CLZ TT'!G427="","",'CLZ TT'!G427)</f>
        <v>41086</v>
      </c>
      <c r="M427" t="str">
        <f>IFERROR(VLOOKUP(G427,'CLZ Pr'!$A$1:$X$100000,12,FALSE)*C427,"")</f>
        <v/>
      </c>
      <c r="N427" s="4" t="str">
        <f>IFERROR(VLOOKUP(G427,'CLZ Pr'!$A$1:$X$100000,24,FALSE), "")</f>
        <v/>
      </c>
      <c r="O427" t="str">
        <f>IFERROR(VLOOKUP(G427,'CLZ Pr'!$A$1:$X$100000,21,FALSE), "")</f>
        <v/>
      </c>
    </row>
    <row r="428" spans="1:15">
      <c r="A428" t="str">
        <f>T('CLZ TT'!A428)</f>
        <v>P-227068</v>
      </c>
      <c r="B428" s="9" t="str">
        <f>T('CLZ TT'!D428)</f>
        <v>Noam Sayada</v>
      </c>
      <c r="C428" s="10">
        <f>IF(LEN(A428) &gt; 0, 'CLZ TT'!E428, "")</f>
        <v>8</v>
      </c>
      <c r="D428" s="7" t="str">
        <f>T('CLZ TT'!F428)</f>
        <v>Hours</v>
      </c>
      <c r="E428" s="7" t="str">
        <f>IFERROR(VLOOKUP('CLZ TT'!A428,'CLZ WI'!$A$1:$E$100000,3,FALSE),"")</f>
        <v/>
      </c>
      <c r="F428" t="str">
        <f>IFERROR(VLOOKUP('CLZ TT'!A428,'CLZ WI'!$A$1:$E$100000,4,FALSE),"")</f>
        <v/>
      </c>
      <c r="G428" t="str">
        <f>IFERROR(VLOOKUP('CLZ TT'!A428,'CLZ WI'!$A$1:$K$100000,5,FALSE),"")</f>
        <v/>
      </c>
      <c r="H428" t="str">
        <f>IFERROR(VLOOKUP(G428,'CLZ WI'!$A$1:$K$100000,6,FALSE),"")</f>
        <v/>
      </c>
      <c r="I428" t="str">
        <f>IFERROR(VLOOKUP(G428,'CLZ WI'!$A$1:$K$100000,7,FALSE),"")</f>
        <v/>
      </c>
      <c r="J428" t="str">
        <f>T('CLZ TT'!I428)</f>
        <v/>
      </c>
      <c r="K428" t="str">
        <f>IF(IFERROR(VLOOKUP('CLZ TT'!A428,'CLZ WI'!$A$1:$L$100000,12,FALSE),"")=TRUE, "Billable", IF(IFERROR(VLOOKUP('CLZ TT'!A428,'CLZ WI'!$A$1:$L$100000,12,FALSE),"")=FALSE, "Non-Billable", ""))</f>
        <v/>
      </c>
      <c r="L428" s="19">
        <f>IF('CLZ TT'!G428="","",'CLZ TT'!G428)</f>
        <v>41086</v>
      </c>
      <c r="M428" t="str">
        <f>IFERROR(VLOOKUP(G428,'CLZ Pr'!$A$1:$X$100000,12,FALSE)*C428,"")</f>
        <v/>
      </c>
      <c r="N428" s="4" t="str">
        <f>IFERROR(VLOOKUP(G428,'CLZ Pr'!$A$1:$X$100000,24,FALSE), "")</f>
        <v/>
      </c>
      <c r="O428" t="str">
        <f>IFERROR(VLOOKUP(G428,'CLZ Pr'!$A$1:$X$100000,21,FALSE), "")</f>
        <v/>
      </c>
    </row>
    <row r="429" spans="1:15">
      <c r="A429" t="str">
        <f>T('CLZ TT'!A429)</f>
        <v>M-199879</v>
      </c>
      <c r="B429" s="9" t="str">
        <f>T('CLZ TT'!D429)</f>
        <v>David Goulden</v>
      </c>
      <c r="C429" s="10">
        <f>IF(LEN(A429) &gt; 0, 'CLZ TT'!E429, "")</f>
        <v>1.5</v>
      </c>
      <c r="D429" s="7" t="str">
        <f>T('CLZ TT'!F429)</f>
        <v>Hours</v>
      </c>
      <c r="E429" s="7" t="str">
        <f>IFERROR(VLOOKUP('CLZ TT'!A429,'CLZ WI'!$A$1:$E$100000,3,FALSE),"")</f>
        <v>Block Solutions Tier2</v>
      </c>
      <c r="F429" t="str">
        <f>IFERROR(VLOOKUP('CLZ TT'!A429,'CLZ WI'!$A$1:$E$100000,4,FALSE),"")</f>
        <v>CS Quick Start</v>
      </c>
      <c r="G429" t="str">
        <f>IFERROR(VLOOKUP('CLZ TT'!A429,'CLZ WI'!$A$1:$K$100000,5,FALSE),"")</f>
        <v>P-158383</v>
      </c>
      <c r="H429" t="str">
        <f>IFERROR(VLOOKUP(G429,'CLZ WI'!$A$1:$K$100000,6,FALSE),"")</f>
        <v>Package Medium</v>
      </c>
      <c r="I429" t="str">
        <f>IFERROR(VLOOKUP(G429,'CLZ WI'!$A$1:$K$100000,7,FALSE),"")</f>
        <v>EMEA</v>
      </c>
      <c r="J429" t="str">
        <f>T('CLZ TT'!I429)</f>
        <v/>
      </c>
      <c r="K429" t="str">
        <f>IF(IFERROR(VLOOKUP('CLZ TT'!A429,'CLZ WI'!$A$1:$L$100000,12,FALSE),"")=TRUE, "Billable", IF(IFERROR(VLOOKUP('CLZ TT'!A429,'CLZ WI'!$A$1:$L$100000,12,FALSE),"")=FALSE, "Non-Billable", ""))</f>
        <v>Billable</v>
      </c>
      <c r="L429" s="19">
        <f>IF('CLZ TT'!G429="","",'CLZ TT'!G429)</f>
        <v>41086</v>
      </c>
      <c r="M429">
        <f>IFERROR(VLOOKUP(G429,'CLZ Pr'!$A$1:$X$100000,12,FALSE)*C429,"")</f>
        <v>225</v>
      </c>
      <c r="N429" s="4" t="str">
        <f>IFERROR(VLOOKUP(G429,'CLZ Pr'!$A$1:$X$100000,24,FALSE), "")</f>
        <v>N-X-45021</v>
      </c>
      <c r="O429">
        <f>IFERROR(VLOOKUP(G429,'CLZ Pr'!$A$1:$X$100000,21,FALSE), "")</f>
        <v>0</v>
      </c>
    </row>
    <row r="430" spans="1:15">
      <c r="A430" t="str">
        <f>T('CLZ TT'!A430)</f>
        <v>P-180458</v>
      </c>
      <c r="B430" s="9" t="str">
        <f>T('CLZ TT'!D430)</f>
        <v>Alex Gorman</v>
      </c>
      <c r="C430" s="10">
        <f>IF(LEN(A430) &gt; 0, 'CLZ TT'!E430, "")</f>
        <v>1</v>
      </c>
      <c r="D430" s="7" t="str">
        <f>T('CLZ TT'!F430)</f>
        <v>Hours</v>
      </c>
      <c r="E430" s="7" t="str">
        <f>IFERROR(VLOOKUP('CLZ TT'!A430,'CLZ WI'!$A$1:$E$100000,3,FALSE),"")</f>
        <v>DPR Construction:Small Package</v>
      </c>
      <c r="F430" t="str">
        <f>IFERROR(VLOOKUP('CLZ TT'!A430,'CLZ WI'!$A$1:$E$100000,4,FALSE),"")</f>
        <v>CS Quick Start</v>
      </c>
      <c r="G430" t="str">
        <f>IFERROR(VLOOKUP('CLZ TT'!A430,'CLZ WI'!$A$1:$K$100000,5,FALSE),"")</f>
        <v>P-180458</v>
      </c>
      <c r="H430" t="str">
        <f>IFERROR(VLOOKUP(G430,'CLZ WI'!$A$1:$K$100000,6,FALSE),"")</f>
        <v>Package Medium</v>
      </c>
      <c r="I430" t="str">
        <f>IFERROR(VLOOKUP(G430,'CLZ WI'!$A$1:$K$100000,7,FALSE),"")</f>
        <v>USA</v>
      </c>
      <c r="J430" t="str">
        <f>T('CLZ TT'!I430)</f>
        <v/>
      </c>
      <c r="K430" t="str">
        <f>IF(IFERROR(VLOOKUP('CLZ TT'!A430,'CLZ WI'!$A$1:$L$100000,12,FALSE),"")=TRUE, "Billable", IF(IFERROR(VLOOKUP('CLZ TT'!A430,'CLZ WI'!$A$1:$L$100000,12,FALSE),"")=FALSE, "Non-Billable", ""))</f>
        <v>Billable</v>
      </c>
      <c r="L430" s="19">
        <f>IF('CLZ TT'!G430="","",'CLZ TT'!G430)</f>
        <v>41087</v>
      </c>
      <c r="M430">
        <f>IFERROR(VLOOKUP(G430,'CLZ Pr'!$A$1:$X$100000,12,FALSE)*C430,"")</f>
        <v>133.33000000000001</v>
      </c>
      <c r="N430" s="4">
        <f>IFERROR(VLOOKUP(G430,'CLZ Pr'!$A$1:$X$100000,24,FALSE), "")</f>
        <v>0</v>
      </c>
      <c r="O430">
        <f>IFERROR(VLOOKUP(G430,'CLZ Pr'!$A$1:$X$100000,21,FALSE), "")</f>
        <v>0</v>
      </c>
    </row>
    <row r="431" spans="1:15">
      <c r="A431" t="str">
        <f>T('CLZ TT'!A431)</f>
        <v>P-223869</v>
      </c>
      <c r="B431" s="9" t="str">
        <f>T('CLZ TT'!D431)</f>
        <v>Alex Gorman</v>
      </c>
      <c r="C431" s="10">
        <f>IF(LEN(A431) &gt; 0, 'CLZ TT'!E431, "")</f>
        <v>1</v>
      </c>
      <c r="D431" s="7" t="str">
        <f>T('CLZ TT'!F431)</f>
        <v>Hours</v>
      </c>
      <c r="E431" s="7" t="str">
        <f>IFERROR(VLOOKUP('CLZ TT'!A431,'CLZ WI'!$A$1:$E$100000,3,FALSE),"")</f>
        <v>BN Industries:Package Small Package</v>
      </c>
      <c r="F431" t="str">
        <f>IFERROR(VLOOKUP('CLZ TT'!A431,'CLZ WI'!$A$1:$E$100000,4,FALSE),"")</f>
        <v>CS Quick Start</v>
      </c>
      <c r="G431" t="str">
        <f>IFERROR(VLOOKUP('CLZ TT'!A431,'CLZ WI'!$A$1:$K$100000,5,FALSE),"")</f>
        <v>P-223869</v>
      </c>
      <c r="H431" t="str">
        <f>IFERROR(VLOOKUP(G431,'CLZ WI'!$A$1:$K$100000,6,FALSE),"")</f>
        <v>Package Small</v>
      </c>
      <c r="I431" t="str">
        <f>IFERROR(VLOOKUP(G431,'CLZ WI'!$A$1:$K$100000,7,FALSE),"")</f>
        <v>USA</v>
      </c>
      <c r="J431" t="str">
        <f>T('CLZ TT'!I431)</f>
        <v/>
      </c>
      <c r="K431" t="str">
        <f>IF(IFERROR(VLOOKUP('CLZ TT'!A431,'CLZ WI'!$A$1:$L$100000,12,FALSE),"")=TRUE, "Billable", IF(IFERROR(VLOOKUP('CLZ TT'!A431,'CLZ WI'!$A$1:$L$100000,12,FALSE),"")=FALSE, "Non-Billable", ""))</f>
        <v>Billable</v>
      </c>
      <c r="L431" s="19">
        <f>IF('CLZ TT'!G431="","",'CLZ TT'!G431)</f>
        <v>41087</v>
      </c>
      <c r="M431">
        <f>IFERROR(VLOOKUP(G431,'CLZ Pr'!$A$1:$X$100000,12,FALSE)*C431,"")</f>
        <v>160</v>
      </c>
      <c r="N431" s="4">
        <f>IFERROR(VLOOKUP(G431,'CLZ Pr'!$A$1:$X$100000,24,FALSE), "")</f>
        <v>0</v>
      </c>
      <c r="O431">
        <f>IFERROR(VLOOKUP(G431,'CLZ Pr'!$A$1:$X$100000,21,FALSE), "")</f>
        <v>0</v>
      </c>
    </row>
    <row r="432" spans="1:15">
      <c r="A432" t="str">
        <f>T('CLZ TT'!A432)</f>
        <v>M-196141</v>
      </c>
      <c r="B432" s="9" t="str">
        <f>T('CLZ TT'!D432)</f>
        <v>Evgeni Haikin</v>
      </c>
      <c r="C432" s="10">
        <f>IF(LEN(A432) &gt; 0, 'CLZ TT'!E432, "")</f>
        <v>1</v>
      </c>
      <c r="D432" s="7" t="str">
        <f>T('CLZ TT'!F432)</f>
        <v>Hours</v>
      </c>
      <c r="E432" s="7" t="str">
        <f>IFERROR(VLOOKUP('CLZ TT'!A432,'CLZ WI'!$A$1:$E$100000,3,FALSE),"")</f>
        <v>Capital One Advisers Sp. z o.o. Tier3</v>
      </c>
      <c r="F432" t="str">
        <f>IFERROR(VLOOKUP('CLZ TT'!A432,'CLZ WI'!$A$1:$E$100000,4,FALSE),"")</f>
        <v>CS Quick Start</v>
      </c>
      <c r="G432" t="str">
        <f>IFERROR(VLOOKUP('CLZ TT'!A432,'CLZ WI'!$A$1:$K$100000,5,FALSE),"")</f>
        <v>P-155283</v>
      </c>
      <c r="H432" t="str">
        <f>IFERROR(VLOOKUP(G432,'CLZ WI'!$A$1:$K$100000,6,FALSE),"")</f>
        <v>Package Small</v>
      </c>
      <c r="I432" t="str">
        <f>IFERROR(VLOOKUP(G432,'CLZ WI'!$A$1:$K$100000,7,FALSE),"")</f>
        <v>EMEA</v>
      </c>
      <c r="J432" t="str">
        <f>T('CLZ TT'!I432)</f>
        <v/>
      </c>
      <c r="K432" t="str">
        <f>IF(IFERROR(VLOOKUP('CLZ TT'!A432,'CLZ WI'!$A$1:$L$100000,12,FALSE),"")=TRUE, "Billable", IF(IFERROR(VLOOKUP('CLZ TT'!A432,'CLZ WI'!$A$1:$L$100000,12,FALSE),"")=FALSE, "Non-Billable", ""))</f>
        <v>Billable</v>
      </c>
      <c r="L432" s="19">
        <f>IF('CLZ TT'!G432="","",'CLZ TT'!G432)</f>
        <v>41087</v>
      </c>
      <c r="M432">
        <f>IFERROR(VLOOKUP(G432,'CLZ Pr'!$A$1:$X$100000,12,FALSE)*C432,"")</f>
        <v>160</v>
      </c>
      <c r="N432" s="4">
        <f>IFERROR(VLOOKUP(G432,'CLZ Pr'!$A$1:$X$100000,24,FALSE), "")</f>
        <v>0</v>
      </c>
      <c r="O432">
        <f>IFERROR(VLOOKUP(G432,'CLZ Pr'!$A$1:$X$100000,21,FALSE), "")</f>
        <v>0</v>
      </c>
    </row>
    <row r="433" spans="1:15">
      <c r="A433" t="str">
        <f>T('CLZ TT'!A433)</f>
        <v>M-199879</v>
      </c>
      <c r="B433" s="9" t="str">
        <f>T('CLZ TT'!D433)</f>
        <v>David Goulden</v>
      </c>
      <c r="C433" s="10">
        <f>IF(LEN(A433) &gt; 0, 'CLZ TT'!E433, "")</f>
        <v>2</v>
      </c>
      <c r="D433" s="7" t="str">
        <f>T('CLZ TT'!F433)</f>
        <v>Hours</v>
      </c>
      <c r="E433" s="7" t="str">
        <f>IFERROR(VLOOKUP('CLZ TT'!A433,'CLZ WI'!$A$1:$E$100000,3,FALSE),"")</f>
        <v>Block Solutions Tier2</v>
      </c>
      <c r="F433" t="str">
        <f>IFERROR(VLOOKUP('CLZ TT'!A433,'CLZ WI'!$A$1:$E$100000,4,FALSE),"")</f>
        <v>CS Quick Start</v>
      </c>
      <c r="G433" t="str">
        <f>IFERROR(VLOOKUP('CLZ TT'!A433,'CLZ WI'!$A$1:$K$100000,5,FALSE),"")</f>
        <v>P-158383</v>
      </c>
      <c r="H433" t="str">
        <f>IFERROR(VLOOKUP(G433,'CLZ WI'!$A$1:$K$100000,6,FALSE),"")</f>
        <v>Package Medium</v>
      </c>
      <c r="I433" t="str">
        <f>IFERROR(VLOOKUP(G433,'CLZ WI'!$A$1:$K$100000,7,FALSE),"")</f>
        <v>EMEA</v>
      </c>
      <c r="J433" t="str">
        <f>T('CLZ TT'!I433)</f>
        <v/>
      </c>
      <c r="K433" t="str">
        <f>IF(IFERROR(VLOOKUP('CLZ TT'!A433,'CLZ WI'!$A$1:$L$100000,12,FALSE),"")=TRUE, "Billable", IF(IFERROR(VLOOKUP('CLZ TT'!A433,'CLZ WI'!$A$1:$L$100000,12,FALSE),"")=FALSE, "Non-Billable", ""))</f>
        <v>Billable</v>
      </c>
      <c r="L433" s="19">
        <f>IF('CLZ TT'!G433="","",'CLZ TT'!G433)</f>
        <v>41087</v>
      </c>
      <c r="M433">
        <f>IFERROR(VLOOKUP(G433,'CLZ Pr'!$A$1:$X$100000,12,FALSE)*C433,"")</f>
        <v>300</v>
      </c>
      <c r="N433" s="4" t="str">
        <f>IFERROR(VLOOKUP(G433,'CLZ Pr'!$A$1:$X$100000,24,FALSE), "")</f>
        <v>N-X-45021</v>
      </c>
      <c r="O433">
        <f>IFERROR(VLOOKUP(G433,'CLZ Pr'!$A$1:$X$100000,21,FALSE), "")</f>
        <v>0</v>
      </c>
    </row>
    <row r="434" spans="1:15">
      <c r="A434" t="str">
        <f>T('CLZ TT'!A434)</f>
        <v>M-265881</v>
      </c>
      <c r="B434" s="9" t="str">
        <f>T('CLZ TT'!D434)</f>
        <v>Evgeni Haikin</v>
      </c>
      <c r="C434" s="10">
        <f>IF(LEN(A434) &gt; 0, 'CLZ TT'!E434, "")</f>
        <v>2</v>
      </c>
      <c r="D434" s="7" t="str">
        <f>T('CLZ TT'!F434)</f>
        <v>Hours</v>
      </c>
      <c r="E434" s="7" t="str">
        <f>IFERROR(VLOOKUP('CLZ TT'!A434,'CLZ WI'!$A$1:$E$100000,3,FALSE),"")</f>
        <v>UNK project 20 h PS</v>
      </c>
      <c r="F434" t="str">
        <f>IFERROR(VLOOKUP('CLZ TT'!A434,'CLZ WI'!$A$1:$E$100000,4,FALSE),"")</f>
        <v>CS Quick Start</v>
      </c>
      <c r="G434" t="str">
        <f>IFERROR(VLOOKUP('CLZ TT'!A434,'CLZ WI'!$A$1:$K$100000,5,FALSE),"")</f>
        <v>P-214314</v>
      </c>
      <c r="H434" t="str">
        <f>IFERROR(VLOOKUP(G434,'CLZ WI'!$A$1:$K$100000,6,FALSE),"")</f>
        <v>Package Large</v>
      </c>
      <c r="I434" t="str">
        <f>IFERROR(VLOOKUP(G434,'CLZ WI'!$A$1:$K$100000,7,FALSE),"")</f>
        <v>EMEA</v>
      </c>
      <c r="J434" t="str">
        <f>T('CLZ TT'!I434)</f>
        <v/>
      </c>
      <c r="K434" t="str">
        <f>IF(IFERROR(VLOOKUP('CLZ TT'!A434,'CLZ WI'!$A$1:$L$100000,12,FALSE),"")=TRUE, "Billable", IF(IFERROR(VLOOKUP('CLZ TT'!A434,'CLZ WI'!$A$1:$L$100000,12,FALSE),"")=FALSE, "Non-Billable", ""))</f>
        <v>Billable</v>
      </c>
      <c r="L434" s="19">
        <f>IF('CLZ TT'!G434="","",'CLZ TT'!G434)</f>
        <v>41087</v>
      </c>
      <c r="M434">
        <f>IFERROR(VLOOKUP(G434,'CLZ Pr'!$A$1:$X$100000,12,FALSE)*C434,"")</f>
        <v>200</v>
      </c>
      <c r="N434" s="4">
        <f>IFERROR(VLOOKUP(G434,'CLZ Pr'!$A$1:$X$100000,24,FALSE), "")</f>
        <v>0</v>
      </c>
      <c r="O434">
        <f>IFERROR(VLOOKUP(G434,'CLZ Pr'!$A$1:$X$100000,21,FALSE), "")</f>
        <v>12</v>
      </c>
    </row>
    <row r="435" spans="1:15">
      <c r="A435" t="str">
        <f>T('CLZ TT'!A435)</f>
        <v>P-180458</v>
      </c>
      <c r="B435" s="9" t="str">
        <f>T('CLZ TT'!D435)</f>
        <v>Alex Gorman</v>
      </c>
      <c r="C435" s="10">
        <f>IF(LEN(A435) &gt; 0, 'CLZ TT'!E435, "")</f>
        <v>1</v>
      </c>
      <c r="D435" s="7" t="str">
        <f>T('CLZ TT'!F435)</f>
        <v>Hours</v>
      </c>
      <c r="E435" s="7" t="str">
        <f>IFERROR(VLOOKUP('CLZ TT'!A435,'CLZ WI'!$A$1:$E$100000,3,FALSE),"")</f>
        <v>DPR Construction:Small Package</v>
      </c>
      <c r="F435" t="str">
        <f>IFERROR(VLOOKUP('CLZ TT'!A435,'CLZ WI'!$A$1:$E$100000,4,FALSE),"")</f>
        <v>CS Quick Start</v>
      </c>
      <c r="G435" t="str">
        <f>IFERROR(VLOOKUP('CLZ TT'!A435,'CLZ WI'!$A$1:$K$100000,5,FALSE),"")</f>
        <v>P-180458</v>
      </c>
      <c r="H435" t="str">
        <f>IFERROR(VLOOKUP(G435,'CLZ WI'!$A$1:$K$100000,6,FALSE),"")</f>
        <v>Package Medium</v>
      </c>
      <c r="I435" t="str">
        <f>IFERROR(VLOOKUP(G435,'CLZ WI'!$A$1:$K$100000,7,FALSE),"")</f>
        <v>USA</v>
      </c>
      <c r="J435" t="str">
        <f>T('CLZ TT'!I435)</f>
        <v/>
      </c>
      <c r="K435" t="str">
        <f>IF(IFERROR(VLOOKUP('CLZ TT'!A435,'CLZ WI'!$A$1:$L$100000,12,FALSE),"")=TRUE, "Billable", IF(IFERROR(VLOOKUP('CLZ TT'!A435,'CLZ WI'!$A$1:$L$100000,12,FALSE),"")=FALSE, "Non-Billable", ""))</f>
        <v>Billable</v>
      </c>
      <c r="L435" s="19">
        <f>IF('CLZ TT'!G435="","",'CLZ TT'!G435)</f>
        <v>41087</v>
      </c>
      <c r="M435">
        <f>IFERROR(VLOOKUP(G435,'CLZ Pr'!$A$1:$X$100000,12,FALSE)*C435,"")</f>
        <v>133.33000000000001</v>
      </c>
      <c r="N435" s="4">
        <f>IFERROR(VLOOKUP(G435,'CLZ Pr'!$A$1:$X$100000,24,FALSE), "")</f>
        <v>0</v>
      </c>
      <c r="O435">
        <f>IFERROR(VLOOKUP(G435,'CLZ Pr'!$A$1:$X$100000,21,FALSE), "")</f>
        <v>0</v>
      </c>
    </row>
    <row r="436" spans="1:15">
      <c r="A436" t="str">
        <f>T('CLZ TT'!A436)</f>
        <v>M-229518</v>
      </c>
      <c r="B436" s="9" t="str">
        <f>T('CLZ TT'!D436)</f>
        <v>Evgeni Haikin</v>
      </c>
      <c r="C436" s="10">
        <f>IF(LEN(A436) &gt; 0, 'CLZ TT'!E436, "")</f>
        <v>1</v>
      </c>
      <c r="D436" s="7" t="str">
        <f>T('CLZ TT'!F436)</f>
        <v>Hours</v>
      </c>
      <c r="E436" s="7" t="str">
        <f>IFERROR(VLOOKUP('CLZ TT'!A436,'CLZ WI'!$A$1:$E$100000,3,FALSE),"")</f>
        <v>Soutthern Investments Pvt Ltd:Medium Package</v>
      </c>
      <c r="F436" t="str">
        <f>IFERROR(VLOOKUP('CLZ TT'!A436,'CLZ WI'!$A$1:$E$100000,4,FALSE),"")</f>
        <v>CS Quick Start</v>
      </c>
      <c r="G436" t="str">
        <f>IFERROR(VLOOKUP('CLZ TT'!A436,'CLZ WI'!$A$1:$K$100000,5,FALSE),"")</f>
        <v>P-183868</v>
      </c>
      <c r="H436" t="str">
        <f>IFERROR(VLOOKUP(G436,'CLZ WI'!$A$1:$K$100000,6,FALSE),"")</f>
        <v>Package Medium</v>
      </c>
      <c r="I436" t="str">
        <f>IFERROR(VLOOKUP(G436,'CLZ WI'!$A$1:$K$100000,7,FALSE),"")</f>
        <v>EMEA</v>
      </c>
      <c r="J436" t="str">
        <f>T('CLZ TT'!I436)</f>
        <v/>
      </c>
      <c r="K436" t="str">
        <f>IF(IFERROR(VLOOKUP('CLZ TT'!A436,'CLZ WI'!$A$1:$L$100000,12,FALSE),"")=TRUE, "Billable", IF(IFERROR(VLOOKUP('CLZ TT'!A436,'CLZ WI'!$A$1:$L$100000,12,FALSE),"")=FALSE, "Non-Billable", ""))</f>
        <v>Billable</v>
      </c>
      <c r="L436" s="19">
        <f>IF('CLZ TT'!G436="","",'CLZ TT'!G436)</f>
        <v>41088</v>
      </c>
      <c r="M436">
        <f>IFERROR(VLOOKUP(G436,'CLZ Pr'!$A$1:$X$100000,12,FALSE)*C436,"")</f>
        <v>72</v>
      </c>
      <c r="N436" s="4">
        <f>IFERROR(VLOOKUP(G436,'CLZ Pr'!$A$1:$X$100000,24,FALSE), "")</f>
        <v>0</v>
      </c>
      <c r="O436">
        <f>IFERROR(VLOOKUP(G436,'CLZ Pr'!$A$1:$X$100000,21,FALSE), "")</f>
        <v>3</v>
      </c>
    </row>
    <row r="437" spans="1:15">
      <c r="A437" t="str">
        <f>T('CLZ TT'!A437)</f>
        <v>P-225074</v>
      </c>
      <c r="B437" s="9" t="str">
        <f>T('CLZ TT'!D437)</f>
        <v>Alex Gorman</v>
      </c>
      <c r="C437" s="10">
        <f>IF(LEN(A437) &gt; 0, 'CLZ TT'!E437, "")</f>
        <v>0.5</v>
      </c>
      <c r="D437" s="7" t="str">
        <f>T('CLZ TT'!F437)</f>
        <v>Hours</v>
      </c>
      <c r="E437" s="7" t="str">
        <f>IFERROR(VLOOKUP('CLZ TT'!A437,'CLZ WI'!$A$1:$E$100000,3,FALSE),"")</f>
        <v>Echopass 15 h PS</v>
      </c>
      <c r="F437" t="str">
        <f>IFERROR(VLOOKUP('CLZ TT'!A437,'CLZ WI'!$A$1:$E$100000,4,FALSE),"")</f>
        <v>CS Project</v>
      </c>
      <c r="G437" t="str">
        <f>IFERROR(VLOOKUP('CLZ TT'!A437,'CLZ WI'!$A$1:$K$100000,5,FALSE),"")</f>
        <v>P-225074</v>
      </c>
      <c r="H437" t="str">
        <f>IFERROR(VLOOKUP(G437,'CLZ WI'!$A$1:$K$100000,6,FALSE),"")</f>
        <v>Fixed Hours</v>
      </c>
      <c r="I437" t="str">
        <f>IFERROR(VLOOKUP(G437,'CLZ WI'!$A$1:$K$100000,7,FALSE),"")</f>
        <v>USA</v>
      </c>
      <c r="J437" t="str">
        <f>T('CLZ TT'!I437)</f>
        <v/>
      </c>
      <c r="K437" t="str">
        <f>IF(IFERROR(VLOOKUP('CLZ TT'!A437,'CLZ WI'!$A$1:$L$100000,12,FALSE),"")=TRUE, "Billable", IF(IFERROR(VLOOKUP('CLZ TT'!A437,'CLZ WI'!$A$1:$L$100000,12,FALSE),"")=FALSE, "Non-Billable", ""))</f>
        <v>Billable</v>
      </c>
      <c r="L437" s="19">
        <f>IF('CLZ TT'!G437="","",'CLZ TT'!G437)</f>
        <v>41088</v>
      </c>
      <c r="M437">
        <f>IFERROR(VLOOKUP(G437,'CLZ Pr'!$A$1:$X$100000,12,FALSE)*C437,"")</f>
        <v>75</v>
      </c>
      <c r="N437" s="4">
        <f>IFERROR(VLOOKUP(G437,'CLZ Pr'!$A$1:$X$100000,24,FALSE), "")</f>
        <v>0</v>
      </c>
      <c r="O437">
        <f>IFERROR(VLOOKUP(G437,'CLZ Pr'!$A$1:$X$100000,21,FALSE), "")</f>
        <v>6.33</v>
      </c>
    </row>
    <row r="438" spans="1:15">
      <c r="A438" t="str">
        <f>T('CLZ TT'!A438)</f>
        <v>P-211504</v>
      </c>
      <c r="B438" s="9" t="str">
        <f>T('CLZ TT'!D438)</f>
        <v>Tal Noga</v>
      </c>
      <c r="C438" s="10">
        <f>IF(LEN(A438) &gt; 0, 'CLZ TT'!E438, "")</f>
        <v>3</v>
      </c>
      <c r="D438" s="7" t="str">
        <f>T('CLZ TT'!F438)</f>
        <v>Hours</v>
      </c>
      <c r="E438" s="7" t="str">
        <f>IFERROR(VLOOKUP('CLZ TT'!A438,'CLZ WI'!$A$1:$E$100000,3,FALSE),"")</f>
        <v>HMS - 35h Success Package</v>
      </c>
      <c r="F438" t="str">
        <f>IFERROR(VLOOKUP('CLZ TT'!A438,'CLZ WI'!$A$1:$E$100000,4,FALSE),"")</f>
        <v>CS Project</v>
      </c>
      <c r="G438" t="str">
        <f>IFERROR(VLOOKUP('CLZ TT'!A438,'CLZ WI'!$A$1:$K$100000,5,FALSE),"")</f>
        <v>P-211504</v>
      </c>
      <c r="H438" t="str">
        <f>IFERROR(VLOOKUP(G438,'CLZ WI'!$A$1:$K$100000,6,FALSE),"")</f>
        <v>Fixed Hours</v>
      </c>
      <c r="I438" t="str">
        <f>IFERROR(VLOOKUP(G438,'CLZ WI'!$A$1:$K$100000,7,FALSE),"")</f>
        <v>EMEA</v>
      </c>
      <c r="J438" t="str">
        <f>T('CLZ TT'!I438)</f>
        <v/>
      </c>
      <c r="K438" t="str">
        <f>IF(IFERROR(VLOOKUP('CLZ TT'!A438,'CLZ WI'!$A$1:$L$100000,12,FALSE),"")=TRUE, "Billable", IF(IFERROR(VLOOKUP('CLZ TT'!A438,'CLZ WI'!$A$1:$L$100000,12,FALSE),"")=FALSE, "Non-Billable", ""))</f>
        <v>Non-Billable</v>
      </c>
      <c r="L438" s="19">
        <f>IF('CLZ TT'!G438="","",'CLZ TT'!G438)</f>
        <v>41088</v>
      </c>
      <c r="M438">
        <f>IFERROR(VLOOKUP(G438,'CLZ Pr'!$A$1:$X$100000,12,FALSE)*C438,"")</f>
        <v>0</v>
      </c>
      <c r="N438" s="4">
        <f>IFERROR(VLOOKUP(G438,'CLZ Pr'!$A$1:$X$100000,24,FALSE), "")</f>
        <v>0</v>
      </c>
      <c r="O438">
        <f>IFERROR(VLOOKUP(G438,'CLZ Pr'!$A$1:$X$100000,21,FALSE), "")</f>
        <v>0</v>
      </c>
    </row>
    <row r="439" spans="1:15">
      <c r="A439" t="str">
        <f>T('CLZ TT'!A439)</f>
        <v>P-225074</v>
      </c>
      <c r="B439" s="9" t="str">
        <f>T('CLZ TT'!D439)</f>
        <v>Josh Santos</v>
      </c>
      <c r="C439" s="10">
        <f>IF(LEN(A439) &gt; 0, 'CLZ TT'!E439, "")</f>
        <v>0.5</v>
      </c>
      <c r="D439" s="7" t="str">
        <f>T('CLZ TT'!F439)</f>
        <v>Hours</v>
      </c>
      <c r="E439" s="7" t="str">
        <f>IFERROR(VLOOKUP('CLZ TT'!A439,'CLZ WI'!$A$1:$E$100000,3,FALSE),"")</f>
        <v>Echopass 15 h PS</v>
      </c>
      <c r="F439" t="str">
        <f>IFERROR(VLOOKUP('CLZ TT'!A439,'CLZ WI'!$A$1:$E$100000,4,FALSE),"")</f>
        <v>CS Project</v>
      </c>
      <c r="G439" t="str">
        <f>IFERROR(VLOOKUP('CLZ TT'!A439,'CLZ WI'!$A$1:$K$100000,5,FALSE),"")</f>
        <v>P-225074</v>
      </c>
      <c r="H439" t="str">
        <f>IFERROR(VLOOKUP(G439,'CLZ WI'!$A$1:$K$100000,6,FALSE),"")</f>
        <v>Fixed Hours</v>
      </c>
      <c r="I439" t="str">
        <f>IFERROR(VLOOKUP(G439,'CLZ WI'!$A$1:$K$100000,7,FALSE),"")</f>
        <v>USA</v>
      </c>
      <c r="J439" t="str">
        <f>T('CLZ TT'!I439)</f>
        <v/>
      </c>
      <c r="K439" t="str">
        <f>IF(IFERROR(VLOOKUP('CLZ TT'!A439,'CLZ WI'!$A$1:$L$100000,12,FALSE),"")=TRUE, "Billable", IF(IFERROR(VLOOKUP('CLZ TT'!A439,'CLZ WI'!$A$1:$L$100000,12,FALSE),"")=FALSE, "Non-Billable", ""))</f>
        <v>Billable</v>
      </c>
      <c r="L439" s="19">
        <f>IF('CLZ TT'!G439="","",'CLZ TT'!G439)</f>
        <v>41088</v>
      </c>
      <c r="M439">
        <f>IFERROR(VLOOKUP(G439,'CLZ Pr'!$A$1:$X$100000,12,FALSE)*C439,"")</f>
        <v>75</v>
      </c>
      <c r="N439" s="4">
        <f>IFERROR(VLOOKUP(G439,'CLZ Pr'!$A$1:$X$100000,24,FALSE), "")</f>
        <v>0</v>
      </c>
      <c r="O439">
        <f>IFERROR(VLOOKUP(G439,'CLZ Pr'!$A$1:$X$100000,21,FALSE), "")</f>
        <v>6.33</v>
      </c>
    </row>
    <row r="440" spans="1:15">
      <c r="A440" t="str">
        <f>T('CLZ TT'!A440)</f>
        <v>M-196140</v>
      </c>
      <c r="B440" s="9" t="str">
        <f>T('CLZ TT'!D440)</f>
        <v>Evgeni Haikin</v>
      </c>
      <c r="C440" s="10">
        <f>IF(LEN(A440) &gt; 0, 'CLZ TT'!E440, "")</f>
        <v>1</v>
      </c>
      <c r="D440" s="7" t="str">
        <f>T('CLZ TT'!F440)</f>
        <v>Hours</v>
      </c>
      <c r="E440" s="7" t="str">
        <f>IFERROR(VLOOKUP('CLZ TT'!A440,'CLZ WI'!$A$1:$E$100000,3,FALSE),"")</f>
        <v>Capital One Advisers Sp. z o.o. Tier3</v>
      </c>
      <c r="F440" t="str">
        <f>IFERROR(VLOOKUP('CLZ TT'!A440,'CLZ WI'!$A$1:$E$100000,4,FALSE),"")</f>
        <v>CS Quick Start</v>
      </c>
      <c r="G440" t="str">
        <f>IFERROR(VLOOKUP('CLZ TT'!A440,'CLZ WI'!$A$1:$K$100000,5,FALSE),"")</f>
        <v>P-155283</v>
      </c>
      <c r="H440" t="str">
        <f>IFERROR(VLOOKUP(G440,'CLZ WI'!$A$1:$K$100000,6,FALSE),"")</f>
        <v>Package Small</v>
      </c>
      <c r="I440" t="str">
        <f>IFERROR(VLOOKUP(G440,'CLZ WI'!$A$1:$K$100000,7,FALSE),"")</f>
        <v>EMEA</v>
      </c>
      <c r="J440" t="str">
        <f>T('CLZ TT'!I440)</f>
        <v/>
      </c>
      <c r="K440" t="str">
        <f>IF(IFERROR(VLOOKUP('CLZ TT'!A440,'CLZ WI'!$A$1:$L$100000,12,FALSE),"")=TRUE, "Billable", IF(IFERROR(VLOOKUP('CLZ TT'!A440,'CLZ WI'!$A$1:$L$100000,12,FALSE),"")=FALSE, "Non-Billable", ""))</f>
        <v>Billable</v>
      </c>
      <c r="L440" s="19">
        <f>IF('CLZ TT'!G440="","",'CLZ TT'!G440)</f>
        <v>41088</v>
      </c>
      <c r="M440">
        <f>IFERROR(VLOOKUP(G440,'CLZ Pr'!$A$1:$X$100000,12,FALSE)*C440,"")</f>
        <v>160</v>
      </c>
      <c r="N440" s="4">
        <f>IFERROR(VLOOKUP(G440,'CLZ Pr'!$A$1:$X$100000,24,FALSE), "")</f>
        <v>0</v>
      </c>
      <c r="O440">
        <f>IFERROR(VLOOKUP(G440,'CLZ Pr'!$A$1:$X$100000,21,FALSE), "")</f>
        <v>0</v>
      </c>
    </row>
    <row r="441" spans="1:15">
      <c r="A441" t="str">
        <f>T('CLZ TT'!A441)</f>
        <v>P-227068</v>
      </c>
      <c r="B441" s="9" t="str">
        <f>T('CLZ TT'!D441)</f>
        <v>Noam Sayada</v>
      </c>
      <c r="C441" s="10">
        <f>IF(LEN(A441) &gt; 0, 'CLZ TT'!E441, "")</f>
        <v>8</v>
      </c>
      <c r="D441" s="7" t="str">
        <f>T('CLZ TT'!F441)</f>
        <v>Hours</v>
      </c>
      <c r="E441" s="7" t="str">
        <f>IFERROR(VLOOKUP('CLZ TT'!A441,'CLZ WI'!$A$1:$E$100000,3,FALSE),"")</f>
        <v/>
      </c>
      <c r="F441" t="str">
        <f>IFERROR(VLOOKUP('CLZ TT'!A441,'CLZ WI'!$A$1:$E$100000,4,FALSE),"")</f>
        <v/>
      </c>
      <c r="G441" t="str">
        <f>IFERROR(VLOOKUP('CLZ TT'!A441,'CLZ WI'!$A$1:$K$100000,5,FALSE),"")</f>
        <v/>
      </c>
      <c r="H441" t="str">
        <f>IFERROR(VLOOKUP(G441,'CLZ WI'!$A$1:$K$100000,6,FALSE),"")</f>
        <v/>
      </c>
      <c r="I441" t="str">
        <f>IFERROR(VLOOKUP(G441,'CLZ WI'!$A$1:$K$100000,7,FALSE),"")</f>
        <v/>
      </c>
      <c r="J441" t="str">
        <f>T('CLZ TT'!I441)</f>
        <v/>
      </c>
      <c r="K441" t="str">
        <f>IF(IFERROR(VLOOKUP('CLZ TT'!A441,'CLZ WI'!$A$1:$L$100000,12,FALSE),"")=TRUE, "Billable", IF(IFERROR(VLOOKUP('CLZ TT'!A441,'CLZ WI'!$A$1:$L$100000,12,FALSE),"")=FALSE, "Non-Billable", ""))</f>
        <v/>
      </c>
      <c r="L441" s="19">
        <f>IF('CLZ TT'!G441="","",'CLZ TT'!G441)</f>
        <v>41088</v>
      </c>
      <c r="M441" t="str">
        <f>IFERROR(VLOOKUP(G441,'CLZ Pr'!$A$1:$X$100000,12,FALSE)*C441,"")</f>
        <v/>
      </c>
      <c r="N441" s="4" t="str">
        <f>IFERROR(VLOOKUP(G441,'CLZ Pr'!$A$1:$X$100000,24,FALSE), "")</f>
        <v/>
      </c>
      <c r="O441" t="str">
        <f>IFERROR(VLOOKUP(G441,'CLZ Pr'!$A$1:$X$100000,21,FALSE), "")</f>
        <v/>
      </c>
    </row>
    <row r="442" spans="1:15">
      <c r="A442" t="str">
        <f>T('CLZ TT'!A442)</f>
        <v>P-220673</v>
      </c>
      <c r="B442" s="9" t="str">
        <f>T('CLZ TT'!D442)</f>
        <v>Roni Feldsher</v>
      </c>
      <c r="C442" s="10">
        <f>IF(LEN(A442) &gt; 0, 'CLZ TT'!E442, "")</f>
        <v>1</v>
      </c>
      <c r="D442" s="7" t="str">
        <f>T('CLZ TT'!F442)</f>
        <v>Hours</v>
      </c>
      <c r="E442" s="7" t="str">
        <f>IFERROR(VLOOKUP('CLZ TT'!A442,'CLZ WI'!$A$1:$E$100000,3,FALSE),"")</f>
        <v>QTS:Package Large Package</v>
      </c>
      <c r="F442" t="str">
        <f>IFERROR(VLOOKUP('CLZ TT'!A442,'CLZ WI'!$A$1:$E$100000,4,FALSE),"")</f>
        <v>CS Quick Start</v>
      </c>
      <c r="G442" t="str">
        <f>IFERROR(VLOOKUP('CLZ TT'!A442,'CLZ WI'!$A$1:$K$100000,5,FALSE),"")</f>
        <v>P-220673</v>
      </c>
      <c r="H442" t="str">
        <f>IFERROR(VLOOKUP(G442,'CLZ WI'!$A$1:$K$100000,6,FALSE),"")</f>
        <v>Package Large</v>
      </c>
      <c r="I442" t="str">
        <f>IFERROR(VLOOKUP(G442,'CLZ WI'!$A$1:$K$100000,7,FALSE),"")</f>
        <v>USA</v>
      </c>
      <c r="J442" t="str">
        <f>T('CLZ TT'!I442)</f>
        <v/>
      </c>
      <c r="K442" t="str">
        <f>IF(IFERROR(VLOOKUP('CLZ TT'!A442,'CLZ WI'!$A$1:$L$100000,12,FALSE),"")=TRUE, "Billable", IF(IFERROR(VLOOKUP('CLZ TT'!A442,'CLZ WI'!$A$1:$L$100000,12,FALSE),"")=FALSE, "Non-Billable", ""))</f>
        <v>Billable</v>
      </c>
      <c r="L442" s="19">
        <f>IF('CLZ TT'!G442="","",'CLZ TT'!G442)</f>
        <v>41088</v>
      </c>
      <c r="M442">
        <f>IFERROR(VLOOKUP(G442,'CLZ Pr'!$A$1:$X$100000,12,FALSE)*C442,"")</f>
        <v>145.83000000000001</v>
      </c>
      <c r="N442" s="4">
        <f>IFERROR(VLOOKUP(G442,'CLZ Pr'!$A$1:$X$100000,24,FALSE), "")</f>
        <v>0</v>
      </c>
      <c r="O442">
        <f>IFERROR(VLOOKUP(G442,'CLZ Pr'!$A$1:$X$100000,21,FALSE), "")</f>
        <v>15</v>
      </c>
    </row>
    <row r="443" spans="1:15">
      <c r="A443" t="str">
        <f>T('CLZ TT'!A443)</f>
        <v>M-265887</v>
      </c>
      <c r="B443" s="9" t="str">
        <f>T('CLZ TT'!D443)</f>
        <v>Evgeni Haikin</v>
      </c>
      <c r="C443" s="10">
        <f>IF(LEN(A443) &gt; 0, 'CLZ TT'!E443, "")</f>
        <v>2</v>
      </c>
      <c r="D443" s="7" t="str">
        <f>T('CLZ TT'!F443)</f>
        <v>Hours</v>
      </c>
      <c r="E443" s="7" t="str">
        <f>IFERROR(VLOOKUP('CLZ TT'!A443,'CLZ WI'!$A$1:$E$100000,3,FALSE),"")</f>
        <v>UNK project 20 h PS</v>
      </c>
      <c r="F443" t="str">
        <f>IFERROR(VLOOKUP('CLZ TT'!A443,'CLZ WI'!$A$1:$E$100000,4,FALSE),"")</f>
        <v>CS Quick Start</v>
      </c>
      <c r="G443" t="str">
        <f>IFERROR(VLOOKUP('CLZ TT'!A443,'CLZ WI'!$A$1:$K$100000,5,FALSE),"")</f>
        <v>P-214314</v>
      </c>
      <c r="H443" t="str">
        <f>IFERROR(VLOOKUP(G443,'CLZ WI'!$A$1:$K$100000,6,FALSE),"")</f>
        <v>Package Large</v>
      </c>
      <c r="I443" t="str">
        <f>IFERROR(VLOOKUP(G443,'CLZ WI'!$A$1:$K$100000,7,FALSE),"")</f>
        <v>EMEA</v>
      </c>
      <c r="J443" t="str">
        <f>T('CLZ TT'!I443)</f>
        <v/>
      </c>
      <c r="K443" t="str">
        <f>IF(IFERROR(VLOOKUP('CLZ TT'!A443,'CLZ WI'!$A$1:$L$100000,12,FALSE),"")=TRUE, "Billable", IF(IFERROR(VLOOKUP('CLZ TT'!A443,'CLZ WI'!$A$1:$L$100000,12,FALSE),"")=FALSE, "Non-Billable", ""))</f>
        <v>Billable</v>
      </c>
      <c r="L443" s="19">
        <f>IF('CLZ TT'!G443="","",'CLZ TT'!G443)</f>
        <v>41088</v>
      </c>
      <c r="M443">
        <f>IFERROR(VLOOKUP(G443,'CLZ Pr'!$A$1:$X$100000,12,FALSE)*C443,"")</f>
        <v>200</v>
      </c>
      <c r="N443" s="4">
        <f>IFERROR(VLOOKUP(G443,'CLZ Pr'!$A$1:$X$100000,24,FALSE), "")</f>
        <v>0</v>
      </c>
      <c r="O443">
        <f>IFERROR(VLOOKUP(G443,'CLZ Pr'!$A$1:$X$100000,21,FALSE), "")</f>
        <v>12</v>
      </c>
    </row>
    <row r="444" spans="1:15">
      <c r="A444" t="str">
        <f>T('CLZ TT'!A444)</f>
        <v>M-199879</v>
      </c>
      <c r="B444" s="9" t="str">
        <f>T('CLZ TT'!D444)</f>
        <v>David Goulden</v>
      </c>
      <c r="C444" s="10">
        <f>IF(LEN(A444) &gt; 0, 'CLZ TT'!E444, "")</f>
        <v>4</v>
      </c>
      <c r="D444" s="7" t="str">
        <f>T('CLZ TT'!F444)</f>
        <v>Hours</v>
      </c>
      <c r="E444" s="7" t="str">
        <f>IFERROR(VLOOKUP('CLZ TT'!A444,'CLZ WI'!$A$1:$E$100000,3,FALSE),"")</f>
        <v>Block Solutions Tier2</v>
      </c>
      <c r="F444" t="str">
        <f>IFERROR(VLOOKUP('CLZ TT'!A444,'CLZ WI'!$A$1:$E$100000,4,FALSE),"")</f>
        <v>CS Quick Start</v>
      </c>
      <c r="G444" t="str">
        <f>IFERROR(VLOOKUP('CLZ TT'!A444,'CLZ WI'!$A$1:$K$100000,5,FALSE),"")</f>
        <v>P-158383</v>
      </c>
      <c r="H444" t="str">
        <f>IFERROR(VLOOKUP(G444,'CLZ WI'!$A$1:$K$100000,6,FALSE),"")</f>
        <v>Package Medium</v>
      </c>
      <c r="I444" t="str">
        <f>IFERROR(VLOOKUP(G444,'CLZ WI'!$A$1:$K$100000,7,FALSE),"")</f>
        <v>EMEA</v>
      </c>
      <c r="J444" t="str">
        <f>T('CLZ TT'!I444)</f>
        <v/>
      </c>
      <c r="K444" t="str">
        <f>IF(IFERROR(VLOOKUP('CLZ TT'!A444,'CLZ WI'!$A$1:$L$100000,12,FALSE),"")=TRUE, "Billable", IF(IFERROR(VLOOKUP('CLZ TT'!A444,'CLZ WI'!$A$1:$L$100000,12,FALSE),"")=FALSE, "Non-Billable", ""))</f>
        <v>Billable</v>
      </c>
      <c r="L444" s="19">
        <f>IF('CLZ TT'!G444="","",'CLZ TT'!G444)</f>
        <v>41088</v>
      </c>
      <c r="M444">
        <f>IFERROR(VLOOKUP(G444,'CLZ Pr'!$A$1:$X$100000,12,FALSE)*C444,"")</f>
        <v>600</v>
      </c>
      <c r="N444" s="4" t="str">
        <f>IFERROR(VLOOKUP(G444,'CLZ Pr'!$A$1:$X$100000,24,FALSE), "")</f>
        <v>N-X-45021</v>
      </c>
      <c r="O444">
        <f>IFERROR(VLOOKUP(G444,'CLZ Pr'!$A$1:$X$100000,21,FALSE), "")</f>
        <v>0</v>
      </c>
    </row>
    <row r="445" spans="1:15">
      <c r="A445" t="str">
        <f>T('CLZ TT'!A445)</f>
        <v>P-211504</v>
      </c>
      <c r="B445" s="9" t="str">
        <f>T('CLZ TT'!D445)</f>
        <v>Tal Noga</v>
      </c>
      <c r="C445" s="10">
        <f>IF(LEN(A445) &gt; 0, 'CLZ TT'!E445, "")</f>
        <v>0.02</v>
      </c>
      <c r="D445" s="7" t="str">
        <f>T('CLZ TT'!F445)</f>
        <v>Hours</v>
      </c>
      <c r="E445" s="7" t="str">
        <f>IFERROR(VLOOKUP('CLZ TT'!A445,'CLZ WI'!$A$1:$E$100000,3,FALSE),"")</f>
        <v>HMS - 35h Success Package</v>
      </c>
      <c r="F445" t="str">
        <f>IFERROR(VLOOKUP('CLZ TT'!A445,'CLZ WI'!$A$1:$E$100000,4,FALSE),"")</f>
        <v>CS Project</v>
      </c>
      <c r="G445" t="str">
        <f>IFERROR(VLOOKUP('CLZ TT'!A445,'CLZ WI'!$A$1:$K$100000,5,FALSE),"")</f>
        <v>P-211504</v>
      </c>
      <c r="H445" t="str">
        <f>IFERROR(VLOOKUP(G445,'CLZ WI'!$A$1:$K$100000,6,FALSE),"")</f>
        <v>Fixed Hours</v>
      </c>
      <c r="I445" t="str">
        <f>IFERROR(VLOOKUP(G445,'CLZ WI'!$A$1:$K$100000,7,FALSE),"")</f>
        <v>EMEA</v>
      </c>
      <c r="J445" t="str">
        <f>T('CLZ TT'!I445)</f>
        <v/>
      </c>
      <c r="K445" t="str">
        <f>IF(IFERROR(VLOOKUP('CLZ TT'!A445,'CLZ WI'!$A$1:$L$100000,12,FALSE),"")=TRUE, "Billable", IF(IFERROR(VLOOKUP('CLZ TT'!A445,'CLZ WI'!$A$1:$L$100000,12,FALSE),"")=FALSE, "Non-Billable", ""))</f>
        <v>Non-Billable</v>
      </c>
      <c r="L445" s="19">
        <f>IF('CLZ TT'!G445="","",'CLZ TT'!G445)</f>
        <v>41089</v>
      </c>
      <c r="M445">
        <f>IFERROR(VLOOKUP(G445,'CLZ Pr'!$A$1:$X$100000,12,FALSE)*C445,"")</f>
        <v>0</v>
      </c>
      <c r="N445" s="4">
        <f>IFERROR(VLOOKUP(G445,'CLZ Pr'!$A$1:$X$100000,24,FALSE), "")</f>
        <v>0</v>
      </c>
      <c r="O445">
        <f>IFERROR(VLOOKUP(G445,'CLZ Pr'!$A$1:$X$100000,21,FALSE), "")</f>
        <v>0</v>
      </c>
    </row>
    <row r="446" spans="1:15">
      <c r="A446" t="str">
        <f>T('CLZ TT'!A446)</f>
        <v>T-340110</v>
      </c>
      <c r="B446" s="9" t="str">
        <f>T('CLZ TT'!D446)</f>
        <v>Eran Fishov</v>
      </c>
      <c r="C446" s="10">
        <f>IF(LEN(A446) &gt; 0, 'CLZ TT'!E446, "")</f>
        <v>2</v>
      </c>
      <c r="D446" s="7" t="str">
        <f>T('CLZ TT'!F446)</f>
        <v>Hours</v>
      </c>
      <c r="E446" s="7" t="str">
        <f>IFERROR(VLOOKUP('CLZ TT'!A446,'CLZ WI'!$A$1:$E$100000,3,FALSE),"")</f>
        <v>Redhotminute</v>
      </c>
      <c r="F446" t="str">
        <f>IFERROR(VLOOKUP('CLZ TT'!A446,'CLZ WI'!$A$1:$E$100000,4,FALSE),"")</f>
        <v>CS Project</v>
      </c>
      <c r="G446" t="str">
        <f>IFERROR(VLOOKUP('CLZ TT'!A446,'CLZ WI'!$A$1:$K$100000,5,FALSE),"")</f>
        <v>P-139094</v>
      </c>
      <c r="H446" t="str">
        <f>IFERROR(VLOOKUP(G446,'CLZ WI'!$A$1:$K$100000,6,FALSE),"")</f>
        <v>Fixed Hours</v>
      </c>
      <c r="I446" t="str">
        <f>IFERROR(VLOOKUP(G446,'CLZ WI'!$A$1:$K$100000,7,FALSE),"")</f>
        <v>EMEA</v>
      </c>
      <c r="J446" t="str">
        <f>T('CLZ TT'!I446)</f>
        <v/>
      </c>
      <c r="K446" t="str">
        <f>IF(IFERROR(VLOOKUP('CLZ TT'!A446,'CLZ WI'!$A$1:$L$100000,12,FALSE),"")=TRUE, "Billable", IF(IFERROR(VLOOKUP('CLZ TT'!A446,'CLZ WI'!$A$1:$L$100000,12,FALSE),"")=FALSE, "Non-Billable", ""))</f>
        <v>Billable</v>
      </c>
      <c r="L446" s="19">
        <f>IF('CLZ TT'!G446="","",'CLZ TT'!G446)</f>
        <v>41089</v>
      </c>
      <c r="M446" t="str">
        <f>IFERROR(VLOOKUP(G446,'CLZ Pr'!$A$1:$X$100000,12,FALSE)*C446,"")</f>
        <v/>
      </c>
      <c r="N446" s="4" t="str">
        <f>IFERROR(VLOOKUP(G446,'CLZ Pr'!$A$1:$X$100000,24,FALSE), "")</f>
        <v/>
      </c>
      <c r="O446" t="str">
        <f>IFERROR(VLOOKUP(G446,'CLZ Pr'!$A$1:$X$100000,21,FALSE), "")</f>
        <v/>
      </c>
    </row>
    <row r="447" spans="1:15">
      <c r="A447" t="str">
        <f>T('CLZ TT'!A447)</f>
        <v>P-198056</v>
      </c>
      <c r="B447" s="9" t="str">
        <f>T('CLZ TT'!D447)</f>
        <v>Roni Feldsher</v>
      </c>
      <c r="C447" s="10">
        <f>IF(LEN(A447) &gt; 0, 'CLZ TT'!E447, "")</f>
        <v>1</v>
      </c>
      <c r="D447" s="7" t="str">
        <f>T('CLZ TT'!F447)</f>
        <v>Hours</v>
      </c>
      <c r="E447" s="7" t="str">
        <f>IFERROR(VLOOKUP('CLZ TT'!A447,'CLZ WI'!$A$1:$E$100000,3,FALSE),"")</f>
        <v>VCE LLC 3 h PS</v>
      </c>
      <c r="F447" t="str">
        <f>IFERROR(VLOOKUP('CLZ TT'!A447,'CLZ WI'!$A$1:$E$100000,4,FALSE),"")</f>
        <v>CS Project</v>
      </c>
      <c r="G447" t="str">
        <f>IFERROR(VLOOKUP('CLZ TT'!A447,'CLZ WI'!$A$1:$K$100000,5,FALSE),"")</f>
        <v>P-198056</v>
      </c>
      <c r="H447" t="str">
        <f>IFERROR(VLOOKUP(G447,'CLZ WI'!$A$1:$K$100000,6,FALSE),"")</f>
        <v>Fixed Hours</v>
      </c>
      <c r="I447" t="str">
        <f>IFERROR(VLOOKUP(G447,'CLZ WI'!$A$1:$K$100000,7,FALSE),"")</f>
        <v>USA</v>
      </c>
      <c r="J447" t="str">
        <f>T('CLZ TT'!I447)</f>
        <v/>
      </c>
      <c r="K447" t="str">
        <f>IF(IFERROR(VLOOKUP('CLZ TT'!A447,'CLZ WI'!$A$1:$L$100000,12,FALSE),"")=TRUE, "Billable", IF(IFERROR(VLOOKUP('CLZ TT'!A447,'CLZ WI'!$A$1:$L$100000,12,FALSE),"")=FALSE, "Non-Billable", ""))</f>
        <v>Non-Billable</v>
      </c>
      <c r="L447" s="19">
        <f>IF('CLZ TT'!G447="","",'CLZ TT'!G447)</f>
        <v>41089</v>
      </c>
      <c r="M447">
        <f>IFERROR(VLOOKUP(G447,'CLZ Pr'!$A$1:$X$100000,12,FALSE)*C447,"")</f>
        <v>0</v>
      </c>
      <c r="N447" s="4">
        <f>IFERROR(VLOOKUP(G447,'CLZ Pr'!$A$1:$X$100000,24,FALSE), "")</f>
        <v>0</v>
      </c>
      <c r="O447">
        <f>IFERROR(VLOOKUP(G447,'CLZ Pr'!$A$1:$X$100000,21,FALSE), "")</f>
        <v>0</v>
      </c>
    </row>
    <row r="448" spans="1:15">
      <c r="A448" t="str">
        <f>T('CLZ TT'!A448)</f>
        <v>M-242420</v>
      </c>
      <c r="B448" s="9" t="str">
        <f>T('CLZ TT'!D448)</f>
        <v>David Goulden</v>
      </c>
      <c r="C448" s="10">
        <f>IF(LEN(A448) &gt; 0, 'CLZ TT'!E448, "")</f>
        <v>0.5</v>
      </c>
      <c r="D448" s="7" t="str">
        <f>T('CLZ TT'!F448)</f>
        <v>Hours</v>
      </c>
      <c r="E448" s="7" t="str">
        <f>IFERROR(VLOOKUP('CLZ TT'!A448,'CLZ WI'!$A$1:$E$100000,3,FALSE),"")</f>
        <v>Mace Group:Medium Package</v>
      </c>
      <c r="F448" t="str">
        <f>IFERROR(VLOOKUP('CLZ TT'!A448,'CLZ WI'!$A$1:$E$100000,4,FALSE),"")</f>
        <v>CS Quick Start</v>
      </c>
      <c r="G448" t="str">
        <f>IFERROR(VLOOKUP('CLZ TT'!A448,'CLZ WI'!$A$1:$K$100000,5,FALSE),"")</f>
        <v>P-194268</v>
      </c>
      <c r="H448" t="str">
        <f>IFERROR(VLOOKUP(G448,'CLZ WI'!$A$1:$K$100000,6,FALSE),"")</f>
        <v>Package Medium</v>
      </c>
      <c r="I448" t="str">
        <f>IFERROR(VLOOKUP(G448,'CLZ WI'!$A$1:$K$100000,7,FALSE),"")</f>
        <v>EMEA</v>
      </c>
      <c r="J448" t="str">
        <f>T('CLZ TT'!I448)</f>
        <v/>
      </c>
      <c r="K448" t="str">
        <f>IF(IFERROR(VLOOKUP('CLZ TT'!A448,'CLZ WI'!$A$1:$L$100000,12,FALSE),"")=TRUE, "Billable", IF(IFERROR(VLOOKUP('CLZ TT'!A448,'CLZ WI'!$A$1:$L$100000,12,FALSE),"")=FALSE, "Non-Billable", ""))</f>
        <v>Billable</v>
      </c>
      <c r="L448" s="19">
        <f>IF('CLZ TT'!G448="","",'CLZ TT'!G448)</f>
        <v>41089</v>
      </c>
      <c r="M448">
        <f>IFERROR(VLOOKUP(G448,'CLZ Pr'!$A$1:$X$100000,12,FALSE)*C448,"")</f>
        <v>75</v>
      </c>
      <c r="N448" s="4">
        <f>IFERROR(VLOOKUP(G448,'CLZ Pr'!$A$1:$X$100000,24,FALSE), "")</f>
        <v>0</v>
      </c>
      <c r="O448">
        <f>IFERROR(VLOOKUP(G448,'CLZ Pr'!$A$1:$X$100000,21,FALSE), "")</f>
        <v>6.5</v>
      </c>
    </row>
    <row r="449" spans="1:15">
      <c r="A449" t="str">
        <f>T('CLZ TT'!A449)</f>
        <v>P-202819</v>
      </c>
      <c r="B449" s="9" t="str">
        <f>T('CLZ TT'!D449)</f>
        <v>Josh Santos</v>
      </c>
      <c r="C449" s="10">
        <f>IF(LEN(A449) &gt; 0, 'CLZ TT'!E449, "")</f>
        <v>1</v>
      </c>
      <c r="D449" s="7" t="str">
        <f>T('CLZ TT'!F449)</f>
        <v>Hours</v>
      </c>
      <c r="E449" s="7" t="str">
        <f>IFERROR(VLOOKUP('CLZ TT'!A449,'CLZ WI'!$A$1:$E$100000,3,FALSE),"")</f>
        <v>Agilent:Small Package</v>
      </c>
      <c r="F449" t="str">
        <f>IFERROR(VLOOKUP('CLZ TT'!A449,'CLZ WI'!$A$1:$E$100000,4,FALSE),"")</f>
        <v>CS Quick Start</v>
      </c>
      <c r="G449" t="str">
        <f>IFERROR(VLOOKUP('CLZ TT'!A449,'CLZ WI'!$A$1:$K$100000,5,FALSE),"")</f>
        <v>P-202819</v>
      </c>
      <c r="H449" t="str">
        <f>IFERROR(VLOOKUP(G449,'CLZ WI'!$A$1:$K$100000,6,FALSE),"")</f>
        <v>Package Small</v>
      </c>
      <c r="I449" t="str">
        <f>IFERROR(VLOOKUP(G449,'CLZ WI'!$A$1:$K$100000,7,FALSE),"")</f>
        <v>USA</v>
      </c>
      <c r="J449" t="str">
        <f>T('CLZ TT'!I449)</f>
        <v/>
      </c>
      <c r="K449" t="str">
        <f>IF(IFERROR(VLOOKUP('CLZ TT'!A449,'CLZ WI'!$A$1:$L$100000,12,FALSE),"")=TRUE, "Billable", IF(IFERROR(VLOOKUP('CLZ TT'!A449,'CLZ WI'!$A$1:$L$100000,12,FALSE),"")=FALSE, "Non-Billable", ""))</f>
        <v>Billable</v>
      </c>
      <c r="L449" s="19">
        <f>IF('CLZ TT'!G449="","",'CLZ TT'!G449)</f>
        <v>41089</v>
      </c>
      <c r="M449">
        <f>IFERROR(VLOOKUP(G449,'CLZ Pr'!$A$1:$X$100000,12,FALSE)*C449,"")</f>
        <v>160</v>
      </c>
      <c r="N449" s="4">
        <f>IFERROR(VLOOKUP(G449,'CLZ Pr'!$A$1:$X$100000,24,FALSE), "")</f>
        <v>0</v>
      </c>
      <c r="O449">
        <f>IFERROR(VLOOKUP(G449,'CLZ Pr'!$A$1:$X$100000,21,FALSE), "")</f>
        <v>2</v>
      </c>
    </row>
    <row r="450" spans="1:15">
      <c r="A450" t="str">
        <f>T('CLZ TT'!A450)</f>
        <v>M-199879</v>
      </c>
      <c r="B450" s="9" t="str">
        <f>T('CLZ TT'!D450)</f>
        <v>David Goulden</v>
      </c>
      <c r="C450" s="10">
        <f>IF(LEN(A450) &gt; 0, 'CLZ TT'!E450, "")</f>
        <v>1</v>
      </c>
      <c r="D450" s="7" t="str">
        <f>T('CLZ TT'!F450)</f>
        <v>Hours</v>
      </c>
      <c r="E450" s="7" t="str">
        <f>IFERROR(VLOOKUP('CLZ TT'!A450,'CLZ WI'!$A$1:$E$100000,3,FALSE),"")</f>
        <v>Block Solutions Tier2</v>
      </c>
      <c r="F450" t="str">
        <f>IFERROR(VLOOKUP('CLZ TT'!A450,'CLZ WI'!$A$1:$E$100000,4,FALSE),"")</f>
        <v>CS Quick Start</v>
      </c>
      <c r="G450" t="str">
        <f>IFERROR(VLOOKUP('CLZ TT'!A450,'CLZ WI'!$A$1:$K$100000,5,FALSE),"")</f>
        <v>P-158383</v>
      </c>
      <c r="H450" t="str">
        <f>IFERROR(VLOOKUP(G450,'CLZ WI'!$A$1:$K$100000,6,FALSE),"")</f>
        <v>Package Medium</v>
      </c>
      <c r="I450" t="str">
        <f>IFERROR(VLOOKUP(G450,'CLZ WI'!$A$1:$K$100000,7,FALSE),"")</f>
        <v>EMEA</v>
      </c>
      <c r="J450" t="str">
        <f>T('CLZ TT'!I450)</f>
        <v/>
      </c>
      <c r="K450" t="str">
        <f>IF(IFERROR(VLOOKUP('CLZ TT'!A450,'CLZ WI'!$A$1:$L$100000,12,FALSE),"")=TRUE, "Billable", IF(IFERROR(VLOOKUP('CLZ TT'!A450,'CLZ WI'!$A$1:$L$100000,12,FALSE),"")=FALSE, "Non-Billable", ""))</f>
        <v>Billable</v>
      </c>
      <c r="L450" s="19">
        <f>IF('CLZ TT'!G450="","",'CLZ TT'!G450)</f>
        <v>41091</v>
      </c>
      <c r="M450">
        <f>IFERROR(VLOOKUP(G450,'CLZ Pr'!$A$1:$X$100000,12,FALSE)*C450,"")</f>
        <v>150</v>
      </c>
      <c r="N450" s="4" t="str">
        <f>IFERROR(VLOOKUP(G450,'CLZ Pr'!$A$1:$X$100000,24,FALSE), "")</f>
        <v>N-X-45021</v>
      </c>
      <c r="O450">
        <f>IFERROR(VLOOKUP(G450,'CLZ Pr'!$A$1:$X$100000,21,FALSE), "")</f>
        <v>0</v>
      </c>
    </row>
    <row r="451" spans="1:15">
      <c r="A451" t="str">
        <f>T('CLZ TT'!A451)</f>
        <v>M-276239</v>
      </c>
      <c r="B451" s="9" t="str">
        <f>T('CLZ TT'!D451)</f>
        <v>Tal Noga</v>
      </c>
      <c r="C451" s="10">
        <f>IF(LEN(A451) &gt; 0, 'CLZ TT'!E451, "")</f>
        <v>0.82</v>
      </c>
      <c r="D451" s="7" t="str">
        <f>T('CLZ TT'!F451)</f>
        <v>Hours</v>
      </c>
      <c r="E451" s="7" t="str">
        <f>IFERROR(VLOOKUP('CLZ TT'!A451,'CLZ WI'!$A$1:$E$100000,3,FALSE),"")</f>
        <v>TEMIS:Package Medium Package</v>
      </c>
      <c r="F451" t="str">
        <f>IFERROR(VLOOKUP('CLZ TT'!A451,'CLZ WI'!$A$1:$E$100000,4,FALSE),"")</f>
        <v>CS Quick Start</v>
      </c>
      <c r="G451" t="str">
        <f>IFERROR(VLOOKUP('CLZ TT'!A451,'CLZ WI'!$A$1:$K$100000,5,FALSE),"")</f>
        <v>P-224376</v>
      </c>
      <c r="H451" t="str">
        <f>IFERROR(VLOOKUP(G451,'CLZ WI'!$A$1:$K$100000,6,FALSE),"")</f>
        <v>Package Medium</v>
      </c>
      <c r="I451" t="str">
        <f>IFERROR(VLOOKUP(G451,'CLZ WI'!$A$1:$K$100000,7,FALSE),"")</f>
        <v>EMEA</v>
      </c>
      <c r="J451" t="str">
        <f>T('CLZ TT'!I451)</f>
        <v/>
      </c>
      <c r="K451" t="str">
        <f>IF(IFERROR(VLOOKUP('CLZ TT'!A451,'CLZ WI'!$A$1:$L$100000,12,FALSE),"")=TRUE, "Billable", IF(IFERROR(VLOOKUP('CLZ TT'!A451,'CLZ WI'!$A$1:$L$100000,12,FALSE),"")=FALSE, "Non-Billable", ""))</f>
        <v>Billable</v>
      </c>
      <c r="L451" s="19">
        <f>IF('CLZ TT'!G451="","",'CLZ TT'!G451)</f>
        <v>41092</v>
      </c>
      <c r="M451">
        <f>IFERROR(VLOOKUP(G451,'CLZ Pr'!$A$1:$X$100000,12,FALSE)*C451,"")</f>
        <v>122.99999999999999</v>
      </c>
      <c r="N451" s="4">
        <f>IFERROR(VLOOKUP(G451,'CLZ Pr'!$A$1:$X$100000,24,FALSE), "")</f>
        <v>0</v>
      </c>
      <c r="O451">
        <f>IFERROR(VLOOKUP(G451,'CLZ Pr'!$A$1:$X$100000,21,FALSE), "")</f>
        <v>5</v>
      </c>
    </row>
    <row r="452" spans="1:15">
      <c r="A452" t="str">
        <f>T('CLZ TT'!A452)</f>
        <v>M-276246</v>
      </c>
      <c r="B452" s="9" t="str">
        <f>T('CLZ TT'!D452)</f>
        <v>Tal Noga</v>
      </c>
      <c r="C452" s="10">
        <f>IF(LEN(A452) &gt; 0, 'CLZ TT'!E452, "")</f>
        <v>1.1200000000000001</v>
      </c>
      <c r="D452" s="7" t="str">
        <f>T('CLZ TT'!F452)</f>
        <v>Hours</v>
      </c>
      <c r="E452" s="7" t="str">
        <f>IFERROR(VLOOKUP('CLZ TT'!A452,'CLZ WI'!$A$1:$E$100000,3,FALSE),"")</f>
        <v>Fourier Education systems:Package Small Package</v>
      </c>
      <c r="F452" t="str">
        <f>IFERROR(VLOOKUP('CLZ TT'!A452,'CLZ WI'!$A$1:$E$100000,4,FALSE),"")</f>
        <v>CS Quick Start</v>
      </c>
      <c r="G452" t="str">
        <f>IFERROR(VLOOKUP('CLZ TT'!A452,'CLZ WI'!$A$1:$K$100000,5,FALSE),"")</f>
        <v>P-224378</v>
      </c>
      <c r="H452" t="str">
        <f>IFERROR(VLOOKUP(G452,'CLZ WI'!$A$1:$K$100000,6,FALSE),"")</f>
        <v>Package Small</v>
      </c>
      <c r="I452" t="str">
        <f>IFERROR(VLOOKUP(G452,'CLZ WI'!$A$1:$K$100000,7,FALSE),"")</f>
        <v>EMEA</v>
      </c>
      <c r="J452" t="str">
        <f>T('CLZ TT'!I452)</f>
        <v/>
      </c>
      <c r="K452" t="str">
        <f>IF(IFERROR(VLOOKUP('CLZ TT'!A452,'CLZ WI'!$A$1:$L$100000,12,FALSE),"")=TRUE, "Billable", IF(IFERROR(VLOOKUP('CLZ TT'!A452,'CLZ WI'!$A$1:$L$100000,12,FALSE),"")=FALSE, "Non-Billable", ""))</f>
        <v>Billable</v>
      </c>
      <c r="L452" s="19">
        <f>IF('CLZ TT'!G452="","",'CLZ TT'!G452)</f>
        <v>41092</v>
      </c>
      <c r="M452">
        <f>IFERROR(VLOOKUP(G452,'CLZ Pr'!$A$1:$X$100000,12,FALSE)*C452,"")</f>
        <v>89.600000000000009</v>
      </c>
      <c r="N452" s="4">
        <f>IFERROR(VLOOKUP(G452,'CLZ Pr'!$A$1:$X$100000,24,FALSE), "")</f>
        <v>0</v>
      </c>
      <c r="O452">
        <f>IFERROR(VLOOKUP(G452,'CLZ Pr'!$A$1:$X$100000,21,FALSE), "")</f>
        <v>2.88</v>
      </c>
    </row>
    <row r="453" spans="1:15">
      <c r="A453" t="str">
        <f>T('CLZ TT'!A453)</f>
        <v>P-227068</v>
      </c>
      <c r="B453" s="9" t="str">
        <f>T('CLZ TT'!D453)</f>
        <v>Noam Sayada</v>
      </c>
      <c r="C453" s="10">
        <f>IF(LEN(A453) &gt; 0, 'CLZ TT'!E453, "")</f>
        <v>8</v>
      </c>
      <c r="D453" s="7" t="str">
        <f>T('CLZ TT'!F453)</f>
        <v>Hours</v>
      </c>
      <c r="E453" s="7" t="str">
        <f>IFERROR(VLOOKUP('CLZ TT'!A453,'CLZ WI'!$A$1:$E$100000,3,FALSE),"")</f>
        <v/>
      </c>
      <c r="F453" t="str">
        <f>IFERROR(VLOOKUP('CLZ TT'!A453,'CLZ WI'!$A$1:$E$100000,4,FALSE),"")</f>
        <v/>
      </c>
      <c r="G453" t="str">
        <f>IFERROR(VLOOKUP('CLZ TT'!A453,'CLZ WI'!$A$1:$K$100000,5,FALSE),"")</f>
        <v/>
      </c>
      <c r="H453" t="str">
        <f>IFERROR(VLOOKUP(G453,'CLZ WI'!$A$1:$K$100000,6,FALSE),"")</f>
        <v/>
      </c>
      <c r="I453" t="str">
        <f>IFERROR(VLOOKUP(G453,'CLZ WI'!$A$1:$K$100000,7,FALSE),"")</f>
        <v/>
      </c>
      <c r="J453" t="str">
        <f>T('CLZ TT'!I453)</f>
        <v/>
      </c>
      <c r="K453" t="str">
        <f>IF(IFERROR(VLOOKUP('CLZ TT'!A453,'CLZ WI'!$A$1:$L$100000,12,FALSE),"")=TRUE, "Billable", IF(IFERROR(VLOOKUP('CLZ TT'!A453,'CLZ WI'!$A$1:$L$100000,12,FALSE),"")=FALSE, "Non-Billable", ""))</f>
        <v/>
      </c>
      <c r="L453" s="19">
        <f>IF('CLZ TT'!G453="","",'CLZ TT'!G453)</f>
        <v>41092</v>
      </c>
      <c r="M453" t="str">
        <f>IFERROR(VLOOKUP(G453,'CLZ Pr'!$A$1:$X$100000,12,FALSE)*C453,"")</f>
        <v/>
      </c>
      <c r="N453" s="4" t="str">
        <f>IFERROR(VLOOKUP(G453,'CLZ Pr'!$A$1:$X$100000,24,FALSE), "")</f>
        <v/>
      </c>
      <c r="O453" t="str">
        <f>IFERROR(VLOOKUP(G453,'CLZ Pr'!$A$1:$X$100000,21,FALSE), "")</f>
        <v/>
      </c>
    </row>
    <row r="454" spans="1:15">
      <c r="A454" t="str">
        <f>T('CLZ TT'!A454)</f>
        <v>M-199879</v>
      </c>
      <c r="B454" s="9" t="str">
        <f>T('CLZ TT'!D454)</f>
        <v>David Goulden</v>
      </c>
      <c r="C454" s="10">
        <f>IF(LEN(A454) &gt; 0, 'CLZ TT'!E454, "")</f>
        <v>1</v>
      </c>
      <c r="D454" s="7" t="str">
        <f>T('CLZ TT'!F454)</f>
        <v>Hours</v>
      </c>
      <c r="E454" s="7" t="str">
        <f>IFERROR(VLOOKUP('CLZ TT'!A454,'CLZ WI'!$A$1:$E$100000,3,FALSE),"")</f>
        <v>Block Solutions Tier2</v>
      </c>
      <c r="F454" t="str">
        <f>IFERROR(VLOOKUP('CLZ TT'!A454,'CLZ WI'!$A$1:$E$100000,4,FALSE),"")</f>
        <v>CS Quick Start</v>
      </c>
      <c r="G454" t="str">
        <f>IFERROR(VLOOKUP('CLZ TT'!A454,'CLZ WI'!$A$1:$K$100000,5,FALSE),"")</f>
        <v>P-158383</v>
      </c>
      <c r="H454" t="str">
        <f>IFERROR(VLOOKUP(G454,'CLZ WI'!$A$1:$K$100000,6,FALSE),"")</f>
        <v>Package Medium</v>
      </c>
      <c r="I454" t="str">
        <f>IFERROR(VLOOKUP(G454,'CLZ WI'!$A$1:$K$100000,7,FALSE),"")</f>
        <v>EMEA</v>
      </c>
      <c r="J454" t="str">
        <f>T('CLZ TT'!I454)</f>
        <v/>
      </c>
      <c r="K454" t="str">
        <f>IF(IFERROR(VLOOKUP('CLZ TT'!A454,'CLZ WI'!$A$1:$L$100000,12,FALSE),"")=TRUE, "Billable", IF(IFERROR(VLOOKUP('CLZ TT'!A454,'CLZ WI'!$A$1:$L$100000,12,FALSE),"")=FALSE, "Non-Billable", ""))</f>
        <v>Billable</v>
      </c>
      <c r="L454" s="19">
        <f>IF('CLZ TT'!G454="","",'CLZ TT'!G454)</f>
        <v>41092</v>
      </c>
      <c r="M454">
        <f>IFERROR(VLOOKUP(G454,'CLZ Pr'!$A$1:$X$100000,12,FALSE)*C454,"")</f>
        <v>150</v>
      </c>
      <c r="N454" s="4" t="str">
        <f>IFERROR(VLOOKUP(G454,'CLZ Pr'!$A$1:$X$100000,24,FALSE), "")</f>
        <v>N-X-45021</v>
      </c>
      <c r="O454">
        <f>IFERROR(VLOOKUP(G454,'CLZ Pr'!$A$1:$X$100000,21,FALSE), "")</f>
        <v>0</v>
      </c>
    </row>
    <row r="455" spans="1:15">
      <c r="A455" t="str">
        <f>T('CLZ TT'!A455)</f>
        <v>P-180458</v>
      </c>
      <c r="B455" s="9" t="str">
        <f>T('CLZ TT'!D455)</f>
        <v>Alex Gorman</v>
      </c>
      <c r="C455" s="10">
        <f>IF(LEN(A455) &gt; 0, 'CLZ TT'!E455, "")</f>
        <v>1</v>
      </c>
      <c r="D455" s="7" t="str">
        <f>T('CLZ TT'!F455)</f>
        <v>Hours</v>
      </c>
      <c r="E455" s="7" t="str">
        <f>IFERROR(VLOOKUP('CLZ TT'!A455,'CLZ WI'!$A$1:$E$100000,3,FALSE),"")</f>
        <v>DPR Construction:Small Package</v>
      </c>
      <c r="F455" t="str">
        <f>IFERROR(VLOOKUP('CLZ TT'!A455,'CLZ WI'!$A$1:$E$100000,4,FALSE),"")</f>
        <v>CS Quick Start</v>
      </c>
      <c r="G455" t="str">
        <f>IFERROR(VLOOKUP('CLZ TT'!A455,'CLZ WI'!$A$1:$K$100000,5,FALSE),"")</f>
        <v>P-180458</v>
      </c>
      <c r="H455" t="str">
        <f>IFERROR(VLOOKUP(G455,'CLZ WI'!$A$1:$K$100000,6,FALSE),"")</f>
        <v>Package Medium</v>
      </c>
      <c r="I455" t="str">
        <f>IFERROR(VLOOKUP(G455,'CLZ WI'!$A$1:$K$100000,7,FALSE),"")</f>
        <v>USA</v>
      </c>
      <c r="J455" t="str">
        <f>T('CLZ TT'!I455)</f>
        <v/>
      </c>
      <c r="K455" t="str">
        <f>IF(IFERROR(VLOOKUP('CLZ TT'!A455,'CLZ WI'!$A$1:$L$100000,12,FALSE),"")=TRUE, "Billable", IF(IFERROR(VLOOKUP('CLZ TT'!A455,'CLZ WI'!$A$1:$L$100000,12,FALSE),"")=FALSE, "Non-Billable", ""))</f>
        <v>Billable</v>
      </c>
      <c r="L455" s="19">
        <f>IF('CLZ TT'!G455="","",'CLZ TT'!G455)</f>
        <v>41092</v>
      </c>
      <c r="M455">
        <f>IFERROR(VLOOKUP(G455,'CLZ Pr'!$A$1:$X$100000,12,FALSE)*C455,"")</f>
        <v>133.33000000000001</v>
      </c>
      <c r="N455" s="4">
        <f>IFERROR(VLOOKUP(G455,'CLZ Pr'!$A$1:$X$100000,24,FALSE), "")</f>
        <v>0</v>
      </c>
      <c r="O455">
        <f>IFERROR(VLOOKUP(G455,'CLZ Pr'!$A$1:$X$100000,21,FALSE), "")</f>
        <v>0</v>
      </c>
    </row>
    <row r="456" spans="1:15">
      <c r="A456" t="str">
        <f>T('CLZ TT'!A456)</f>
        <v>T-340110</v>
      </c>
      <c r="B456" s="9" t="str">
        <f>T('CLZ TT'!D456)</f>
        <v>Eran Fishov</v>
      </c>
      <c r="C456" s="10">
        <f>IF(LEN(A456) &gt; 0, 'CLZ TT'!E456, "")</f>
        <v>1</v>
      </c>
      <c r="D456" s="7" t="str">
        <f>T('CLZ TT'!F456)</f>
        <v>Hours</v>
      </c>
      <c r="E456" s="7" t="str">
        <f>IFERROR(VLOOKUP('CLZ TT'!A456,'CLZ WI'!$A$1:$E$100000,3,FALSE),"")</f>
        <v>Redhotminute</v>
      </c>
      <c r="F456" t="str">
        <f>IFERROR(VLOOKUP('CLZ TT'!A456,'CLZ WI'!$A$1:$E$100000,4,FALSE),"")</f>
        <v>CS Project</v>
      </c>
      <c r="G456" t="str">
        <f>IFERROR(VLOOKUP('CLZ TT'!A456,'CLZ WI'!$A$1:$K$100000,5,FALSE),"")</f>
        <v>P-139094</v>
      </c>
      <c r="H456" t="str">
        <f>IFERROR(VLOOKUP(G456,'CLZ WI'!$A$1:$K$100000,6,FALSE),"")</f>
        <v>Fixed Hours</v>
      </c>
      <c r="I456" t="str">
        <f>IFERROR(VLOOKUP(G456,'CLZ WI'!$A$1:$K$100000,7,FALSE),"")</f>
        <v>EMEA</v>
      </c>
      <c r="J456" t="str">
        <f>T('CLZ TT'!I456)</f>
        <v/>
      </c>
      <c r="K456" t="str">
        <f>IF(IFERROR(VLOOKUP('CLZ TT'!A456,'CLZ WI'!$A$1:$L$100000,12,FALSE),"")=TRUE, "Billable", IF(IFERROR(VLOOKUP('CLZ TT'!A456,'CLZ WI'!$A$1:$L$100000,12,FALSE),"")=FALSE, "Non-Billable", ""))</f>
        <v>Billable</v>
      </c>
      <c r="L456" s="19">
        <f>IF('CLZ TT'!G456="","",'CLZ TT'!G456)</f>
        <v>41092</v>
      </c>
      <c r="M456" t="str">
        <f>IFERROR(VLOOKUP(G456,'CLZ Pr'!$A$1:$X$100000,12,FALSE)*C456,"")</f>
        <v/>
      </c>
      <c r="N456" s="4" t="str">
        <f>IFERROR(VLOOKUP(G456,'CLZ Pr'!$A$1:$X$100000,24,FALSE), "")</f>
        <v/>
      </c>
      <c r="O456" t="str">
        <f>IFERROR(VLOOKUP(G456,'CLZ Pr'!$A$1:$X$100000,21,FALSE), "")</f>
        <v/>
      </c>
    </row>
    <row r="457" spans="1:15">
      <c r="A457" t="str">
        <f>T('CLZ TT'!A457)</f>
        <v>P-225074</v>
      </c>
      <c r="B457" s="9" t="str">
        <f>T('CLZ TT'!D457)</f>
        <v>Josh Santos</v>
      </c>
      <c r="C457" s="10">
        <f>IF(LEN(A457) &gt; 0, 'CLZ TT'!E457, "")</f>
        <v>1</v>
      </c>
      <c r="D457" s="7" t="str">
        <f>T('CLZ TT'!F457)</f>
        <v>Hours</v>
      </c>
      <c r="E457" s="7" t="str">
        <f>IFERROR(VLOOKUP('CLZ TT'!A457,'CLZ WI'!$A$1:$E$100000,3,FALSE),"")</f>
        <v>Echopass 15 h PS</v>
      </c>
      <c r="F457" t="str">
        <f>IFERROR(VLOOKUP('CLZ TT'!A457,'CLZ WI'!$A$1:$E$100000,4,FALSE),"")</f>
        <v>CS Project</v>
      </c>
      <c r="G457" t="str">
        <f>IFERROR(VLOOKUP('CLZ TT'!A457,'CLZ WI'!$A$1:$K$100000,5,FALSE),"")</f>
        <v>P-225074</v>
      </c>
      <c r="H457" t="str">
        <f>IFERROR(VLOOKUP(G457,'CLZ WI'!$A$1:$K$100000,6,FALSE),"")</f>
        <v>Fixed Hours</v>
      </c>
      <c r="I457" t="str">
        <f>IFERROR(VLOOKUP(G457,'CLZ WI'!$A$1:$K$100000,7,FALSE),"")</f>
        <v>USA</v>
      </c>
      <c r="J457" t="str">
        <f>T('CLZ TT'!I457)</f>
        <v/>
      </c>
      <c r="K457" t="str">
        <f>IF(IFERROR(VLOOKUP('CLZ TT'!A457,'CLZ WI'!$A$1:$L$100000,12,FALSE),"")=TRUE, "Billable", IF(IFERROR(VLOOKUP('CLZ TT'!A457,'CLZ WI'!$A$1:$L$100000,12,FALSE),"")=FALSE, "Non-Billable", ""))</f>
        <v>Billable</v>
      </c>
      <c r="L457" s="19">
        <f>IF('CLZ TT'!G457="","",'CLZ TT'!G457)</f>
        <v>41092</v>
      </c>
      <c r="M457">
        <f>IFERROR(VLOOKUP(G457,'CLZ Pr'!$A$1:$X$100000,12,FALSE)*C457,"")</f>
        <v>150</v>
      </c>
      <c r="N457" s="4">
        <f>IFERROR(VLOOKUP(G457,'CLZ Pr'!$A$1:$X$100000,24,FALSE), "")</f>
        <v>0</v>
      </c>
      <c r="O457">
        <f>IFERROR(VLOOKUP(G457,'CLZ Pr'!$A$1:$X$100000,21,FALSE), "")</f>
        <v>6.33</v>
      </c>
    </row>
    <row r="458" spans="1:15">
      <c r="A458" t="str">
        <f>T('CLZ TT'!A458)</f>
        <v>M-281220</v>
      </c>
      <c r="B458" s="9" t="str">
        <f>T('CLZ TT'!D458)</f>
        <v>Roni Feldsher</v>
      </c>
      <c r="C458" s="10">
        <f>IF(LEN(A458) &gt; 0, 'CLZ TT'!E458, "")</f>
        <v>1</v>
      </c>
      <c r="D458" s="7" t="str">
        <f>T('CLZ TT'!F458)</f>
        <v>Hours</v>
      </c>
      <c r="E458" s="7" t="str">
        <f>IFERROR(VLOOKUP('CLZ TT'!A458,'CLZ WI'!$A$1:$E$100000,3,FALSE),"")</f>
        <v>Boston Scientific Bay Area:Package Large Package</v>
      </c>
      <c r="F458" t="str">
        <f>IFERROR(VLOOKUP('CLZ TT'!A458,'CLZ WI'!$A$1:$E$100000,4,FALSE),"")</f>
        <v>CS Quick Start</v>
      </c>
      <c r="G458" t="str">
        <f>IFERROR(VLOOKUP('CLZ TT'!A458,'CLZ WI'!$A$1:$K$100000,5,FALSE),"")</f>
        <v>P-228968</v>
      </c>
      <c r="H458" t="str">
        <f>IFERROR(VLOOKUP(G458,'CLZ WI'!$A$1:$K$100000,6,FALSE),"")</f>
        <v>Package Large</v>
      </c>
      <c r="I458" t="str">
        <f>IFERROR(VLOOKUP(G458,'CLZ WI'!$A$1:$K$100000,7,FALSE),"")</f>
        <v>USA</v>
      </c>
      <c r="J458" t="str">
        <f>T('CLZ TT'!I458)</f>
        <v/>
      </c>
      <c r="K458" t="str">
        <f>IF(IFERROR(VLOOKUP('CLZ TT'!A458,'CLZ WI'!$A$1:$L$100000,12,FALSE),"")=TRUE, "Billable", IF(IFERROR(VLOOKUP('CLZ TT'!A458,'CLZ WI'!$A$1:$L$100000,12,FALSE),"")=FALSE, "Non-Billable", ""))</f>
        <v>Billable</v>
      </c>
      <c r="L458" s="19">
        <f>IF('CLZ TT'!G458="","",'CLZ TT'!G458)</f>
        <v>41092</v>
      </c>
      <c r="M458">
        <f>IFERROR(VLOOKUP(G458,'CLZ Pr'!$A$1:$X$100000,12,FALSE)*C458,"")</f>
        <v>145.83000000000001</v>
      </c>
      <c r="N458" s="4">
        <f>IFERROR(VLOOKUP(G458,'CLZ Pr'!$A$1:$X$100000,24,FALSE), "")</f>
        <v>0</v>
      </c>
      <c r="O458">
        <f>IFERROR(VLOOKUP(G458,'CLZ Pr'!$A$1:$X$100000,21,FALSE), "")</f>
        <v>15</v>
      </c>
    </row>
    <row r="459" spans="1:15">
      <c r="A459" t="str">
        <f>T('CLZ TT'!A459)</f>
        <v>P-225173</v>
      </c>
      <c r="B459" s="9" t="str">
        <f>T('CLZ TT'!D459)</f>
        <v>Alex Gorman</v>
      </c>
      <c r="C459" s="10">
        <f>IF(LEN(A459) &gt; 0, 'CLZ TT'!E459, "")</f>
        <v>1.5</v>
      </c>
      <c r="D459" s="7" t="str">
        <f>T('CLZ TT'!F459)</f>
        <v>Hours</v>
      </c>
      <c r="E459" s="7" t="str">
        <f>IFERROR(VLOOKUP('CLZ TT'!A459,'CLZ WI'!$A$1:$E$100000,3,FALSE),"")</f>
        <v>Argus Group:Package Medium Package</v>
      </c>
      <c r="F459" t="str">
        <f>IFERROR(VLOOKUP('CLZ TT'!A459,'CLZ WI'!$A$1:$E$100000,4,FALSE),"")</f>
        <v>CS Quick Start</v>
      </c>
      <c r="G459" t="str">
        <f>IFERROR(VLOOKUP('CLZ TT'!A459,'CLZ WI'!$A$1:$K$100000,5,FALSE),"")</f>
        <v>P-225173</v>
      </c>
      <c r="H459" t="str">
        <f>IFERROR(VLOOKUP(G459,'CLZ WI'!$A$1:$K$100000,6,FALSE),"")</f>
        <v>Package Medium</v>
      </c>
      <c r="I459" t="str">
        <f>IFERROR(VLOOKUP(G459,'CLZ WI'!$A$1:$K$100000,7,FALSE),"")</f>
        <v>USA</v>
      </c>
      <c r="J459" t="str">
        <f>T('CLZ TT'!I459)</f>
        <v/>
      </c>
      <c r="K459" t="str">
        <f>IF(IFERROR(VLOOKUP('CLZ TT'!A459,'CLZ WI'!$A$1:$L$100000,12,FALSE),"")=TRUE, "Billable", IF(IFERROR(VLOOKUP('CLZ TT'!A459,'CLZ WI'!$A$1:$L$100000,12,FALSE),"")=FALSE, "Non-Billable", ""))</f>
        <v>Billable</v>
      </c>
      <c r="L459" s="19">
        <f>IF('CLZ TT'!G459="","",'CLZ TT'!G459)</f>
        <v>41093</v>
      </c>
      <c r="M459">
        <f>IFERROR(VLOOKUP(G459,'CLZ Pr'!$A$1:$X$100000,12,FALSE)*C459,"")</f>
        <v>225</v>
      </c>
      <c r="N459" s="4">
        <f>IFERROR(VLOOKUP(G459,'CLZ Pr'!$A$1:$X$100000,24,FALSE), "")</f>
        <v>0</v>
      </c>
      <c r="O459">
        <f>IFERROR(VLOOKUP(G459,'CLZ Pr'!$A$1:$X$100000,21,FALSE), "")</f>
        <v>6.5</v>
      </c>
    </row>
    <row r="460" spans="1:15">
      <c r="A460" t="str">
        <f>T('CLZ TT'!A460)</f>
        <v>P-229581</v>
      </c>
      <c r="B460" s="9" t="str">
        <f>T('CLZ TT'!D460)</f>
        <v>Alex Gorman</v>
      </c>
      <c r="C460" s="10">
        <f>IF(LEN(A460) &gt; 0, 'CLZ TT'!E460, "")</f>
        <v>1</v>
      </c>
      <c r="D460" s="7" t="str">
        <f>T('CLZ TT'!F460)</f>
        <v>Hours</v>
      </c>
      <c r="E460" s="7" t="str">
        <f>IFERROR(VLOOKUP('CLZ TT'!A460,'CLZ WI'!$A$1:$E$100000,3,FALSE),"")</f>
        <v>SHL:Package Small Package</v>
      </c>
      <c r="F460" t="str">
        <f>IFERROR(VLOOKUP('CLZ TT'!A460,'CLZ WI'!$A$1:$E$100000,4,FALSE),"")</f>
        <v>CS Quick Start</v>
      </c>
      <c r="G460" t="str">
        <f>IFERROR(VLOOKUP('CLZ TT'!A460,'CLZ WI'!$A$1:$K$100000,5,FALSE),"")</f>
        <v>P-229581</v>
      </c>
      <c r="H460" t="str">
        <f>IFERROR(VLOOKUP(G460,'CLZ WI'!$A$1:$K$100000,6,FALSE),"")</f>
        <v>Package Small</v>
      </c>
      <c r="I460" t="str">
        <f>IFERROR(VLOOKUP(G460,'CLZ WI'!$A$1:$K$100000,7,FALSE),"")</f>
        <v>USA</v>
      </c>
      <c r="J460" t="str">
        <f>T('CLZ TT'!I460)</f>
        <v/>
      </c>
      <c r="K460" t="str">
        <f>IF(IFERROR(VLOOKUP('CLZ TT'!A460,'CLZ WI'!$A$1:$L$100000,12,FALSE),"")=TRUE, "Billable", IF(IFERROR(VLOOKUP('CLZ TT'!A460,'CLZ WI'!$A$1:$L$100000,12,FALSE),"")=FALSE, "Non-Billable", ""))</f>
        <v>Billable</v>
      </c>
      <c r="L460" s="19">
        <f>IF('CLZ TT'!G460="","",'CLZ TT'!G460)</f>
        <v>41093</v>
      </c>
      <c r="M460">
        <f>IFERROR(VLOOKUP(G460,'CLZ Pr'!$A$1:$X$100000,12,FALSE)*C460,"")</f>
        <v>160</v>
      </c>
      <c r="N460" s="4" t="str">
        <f>IFERROR(VLOOKUP(G460,'CLZ Pr'!$A$1:$X$100000,24,FALSE), "")</f>
        <v>N-X-58441</v>
      </c>
      <c r="O460">
        <f>IFERROR(VLOOKUP(G460,'CLZ Pr'!$A$1:$X$100000,21,FALSE), "")</f>
        <v>0.33</v>
      </c>
    </row>
    <row r="461" spans="1:15">
      <c r="A461" t="str">
        <f>T('CLZ TT'!A461)</f>
        <v>M-279944</v>
      </c>
      <c r="B461" s="9" t="str">
        <f>T('CLZ TT'!D461)</f>
        <v>Tal Noga</v>
      </c>
      <c r="C461" s="10">
        <f>IF(LEN(A461) &gt; 0, 'CLZ TT'!E461, "")</f>
        <v>2.84</v>
      </c>
      <c r="D461" s="7" t="str">
        <f>T('CLZ TT'!F461)</f>
        <v>Hours</v>
      </c>
      <c r="E461" s="7" t="str">
        <f>IFERROR(VLOOKUP('CLZ TT'!A461,'CLZ WI'!$A$1:$E$100000,3,FALSE),"")</f>
        <v>BETTERPLACE62:Package Large Package</v>
      </c>
      <c r="F461" t="str">
        <f>IFERROR(VLOOKUP('CLZ TT'!A461,'CLZ WI'!$A$1:$E$100000,4,FALSE),"")</f>
        <v>CS Quick Start</v>
      </c>
      <c r="G461" t="str">
        <f>IFERROR(VLOOKUP('CLZ TT'!A461,'CLZ WI'!$A$1:$K$100000,5,FALSE),"")</f>
        <v>P-227679</v>
      </c>
      <c r="H461" t="str">
        <f>IFERROR(VLOOKUP(G461,'CLZ WI'!$A$1:$K$100000,6,FALSE),"")</f>
        <v>Package Large</v>
      </c>
      <c r="I461" t="str">
        <f>IFERROR(VLOOKUP(G461,'CLZ WI'!$A$1:$K$100000,7,FALSE),"")</f>
        <v>EMEA</v>
      </c>
      <c r="J461" t="str">
        <f>T('CLZ TT'!I461)</f>
        <v/>
      </c>
      <c r="K461" t="str">
        <f>IF(IFERROR(VLOOKUP('CLZ TT'!A461,'CLZ WI'!$A$1:$L$100000,12,FALSE),"")=TRUE, "Billable", IF(IFERROR(VLOOKUP('CLZ TT'!A461,'CLZ WI'!$A$1:$L$100000,12,FALSE),"")=FALSE, "Non-Billable", ""))</f>
        <v>Billable</v>
      </c>
      <c r="L461" s="19">
        <f>IF('CLZ TT'!G461="","",'CLZ TT'!G461)</f>
        <v>41093</v>
      </c>
      <c r="M461">
        <f>IFERROR(VLOOKUP(G461,'CLZ Pr'!$A$1:$X$100000,12,FALSE)*C461,"")</f>
        <v>295.84280000000001</v>
      </c>
      <c r="N461" s="4" t="str">
        <f>IFERROR(VLOOKUP(G461,'CLZ Pr'!$A$1:$X$100000,24,FALSE), "")</f>
        <v>N-X-57801</v>
      </c>
      <c r="O461">
        <f>IFERROR(VLOOKUP(G461,'CLZ Pr'!$A$1:$X$100000,21,FALSE), "")</f>
        <v>16.149999999999999</v>
      </c>
    </row>
    <row r="462" spans="1:15">
      <c r="A462" t="str">
        <f>T('CLZ TT'!A462)</f>
        <v>M-199879</v>
      </c>
      <c r="B462" s="9" t="str">
        <f>T('CLZ TT'!D462)</f>
        <v>David Goulden</v>
      </c>
      <c r="C462" s="10">
        <f>IF(LEN(A462) &gt; 0, 'CLZ TT'!E462, "")</f>
        <v>1</v>
      </c>
      <c r="D462" s="7" t="str">
        <f>T('CLZ TT'!F462)</f>
        <v>Hours</v>
      </c>
      <c r="E462" s="7" t="str">
        <f>IFERROR(VLOOKUP('CLZ TT'!A462,'CLZ WI'!$A$1:$E$100000,3,FALSE),"")</f>
        <v>Block Solutions Tier2</v>
      </c>
      <c r="F462" t="str">
        <f>IFERROR(VLOOKUP('CLZ TT'!A462,'CLZ WI'!$A$1:$E$100000,4,FALSE),"")</f>
        <v>CS Quick Start</v>
      </c>
      <c r="G462" t="str">
        <f>IFERROR(VLOOKUP('CLZ TT'!A462,'CLZ WI'!$A$1:$K$100000,5,FALSE),"")</f>
        <v>P-158383</v>
      </c>
      <c r="H462" t="str">
        <f>IFERROR(VLOOKUP(G462,'CLZ WI'!$A$1:$K$100000,6,FALSE),"")</f>
        <v>Package Medium</v>
      </c>
      <c r="I462" t="str">
        <f>IFERROR(VLOOKUP(G462,'CLZ WI'!$A$1:$K$100000,7,FALSE),"")</f>
        <v>EMEA</v>
      </c>
      <c r="J462" t="str">
        <f>T('CLZ TT'!I462)</f>
        <v/>
      </c>
      <c r="K462" t="str">
        <f>IF(IFERROR(VLOOKUP('CLZ TT'!A462,'CLZ WI'!$A$1:$L$100000,12,FALSE),"")=TRUE, "Billable", IF(IFERROR(VLOOKUP('CLZ TT'!A462,'CLZ WI'!$A$1:$L$100000,12,FALSE),"")=FALSE, "Non-Billable", ""))</f>
        <v>Billable</v>
      </c>
      <c r="L462" s="19">
        <f>IF('CLZ TT'!G462="","",'CLZ TT'!G462)</f>
        <v>41093</v>
      </c>
      <c r="M462">
        <f>IFERROR(VLOOKUP(G462,'CLZ Pr'!$A$1:$X$100000,12,FALSE)*C462,"")</f>
        <v>150</v>
      </c>
      <c r="N462" s="4" t="str">
        <f>IFERROR(VLOOKUP(G462,'CLZ Pr'!$A$1:$X$100000,24,FALSE), "")</f>
        <v>N-X-45021</v>
      </c>
      <c r="O462">
        <f>IFERROR(VLOOKUP(G462,'CLZ Pr'!$A$1:$X$100000,21,FALSE), "")</f>
        <v>0</v>
      </c>
    </row>
    <row r="463" spans="1:15">
      <c r="A463" t="str">
        <f>T('CLZ TT'!A463)</f>
        <v>M-281845</v>
      </c>
      <c r="B463" s="9" t="str">
        <f>T('CLZ TT'!D463)</f>
        <v>Alex Gorman</v>
      </c>
      <c r="C463" s="10">
        <f>IF(LEN(A463) &gt; 0, 'CLZ TT'!E463, "")</f>
        <v>0</v>
      </c>
      <c r="D463" s="7" t="str">
        <f>T('CLZ TT'!F463)</f>
        <v>Hours</v>
      </c>
      <c r="E463" s="7" t="str">
        <f>IFERROR(VLOOKUP('CLZ TT'!A463,'CLZ WI'!$A$1:$E$100000,3,FALSE),"")</f>
        <v>SHL:Package Small Package</v>
      </c>
      <c r="F463" t="str">
        <f>IFERROR(VLOOKUP('CLZ TT'!A463,'CLZ WI'!$A$1:$E$100000,4,FALSE),"")</f>
        <v>CS Quick Start</v>
      </c>
      <c r="G463" t="str">
        <f>IFERROR(VLOOKUP('CLZ TT'!A463,'CLZ WI'!$A$1:$K$100000,5,FALSE),"")</f>
        <v>P-229581</v>
      </c>
      <c r="H463" t="str">
        <f>IFERROR(VLOOKUP(G463,'CLZ WI'!$A$1:$K$100000,6,FALSE),"")</f>
        <v>Package Small</v>
      </c>
      <c r="I463" t="str">
        <f>IFERROR(VLOOKUP(G463,'CLZ WI'!$A$1:$K$100000,7,FALSE),"")</f>
        <v>USA</v>
      </c>
      <c r="J463" t="str">
        <f>T('CLZ TT'!I463)</f>
        <v/>
      </c>
      <c r="K463" t="str">
        <f>IF(IFERROR(VLOOKUP('CLZ TT'!A463,'CLZ WI'!$A$1:$L$100000,12,FALSE),"")=TRUE, "Billable", IF(IFERROR(VLOOKUP('CLZ TT'!A463,'CLZ WI'!$A$1:$L$100000,12,FALSE),"")=FALSE, "Non-Billable", ""))</f>
        <v>Billable</v>
      </c>
      <c r="L463" s="19">
        <f>IF('CLZ TT'!G463="","",'CLZ TT'!G463)</f>
        <v>41093</v>
      </c>
      <c r="M463">
        <f>IFERROR(VLOOKUP(G463,'CLZ Pr'!$A$1:$X$100000,12,FALSE)*C463,"")</f>
        <v>0</v>
      </c>
      <c r="N463" s="4" t="str">
        <f>IFERROR(VLOOKUP(G463,'CLZ Pr'!$A$1:$X$100000,24,FALSE), "")</f>
        <v>N-X-58441</v>
      </c>
      <c r="O463">
        <f>IFERROR(VLOOKUP(G463,'CLZ Pr'!$A$1:$X$100000,21,FALSE), "")</f>
        <v>0.33</v>
      </c>
    </row>
    <row r="464" spans="1:15">
      <c r="A464" t="str">
        <f>T('CLZ TT'!A464)</f>
        <v>T-340110</v>
      </c>
      <c r="B464" s="9" t="str">
        <f>T('CLZ TT'!D464)</f>
        <v>Eran Fishov</v>
      </c>
      <c r="C464" s="10">
        <f>IF(LEN(A464) &gt; 0, 'CLZ TT'!E464, "")</f>
        <v>1</v>
      </c>
      <c r="D464" s="7" t="str">
        <f>T('CLZ TT'!F464)</f>
        <v>Hours</v>
      </c>
      <c r="E464" s="7" t="str">
        <f>IFERROR(VLOOKUP('CLZ TT'!A464,'CLZ WI'!$A$1:$E$100000,3,FALSE),"")</f>
        <v>Redhotminute</v>
      </c>
      <c r="F464" t="str">
        <f>IFERROR(VLOOKUP('CLZ TT'!A464,'CLZ WI'!$A$1:$E$100000,4,FALSE),"")</f>
        <v>CS Project</v>
      </c>
      <c r="G464" t="str">
        <f>IFERROR(VLOOKUP('CLZ TT'!A464,'CLZ WI'!$A$1:$K$100000,5,FALSE),"")</f>
        <v>P-139094</v>
      </c>
      <c r="H464" t="str">
        <f>IFERROR(VLOOKUP(G464,'CLZ WI'!$A$1:$K$100000,6,FALSE),"")</f>
        <v>Fixed Hours</v>
      </c>
      <c r="I464" t="str">
        <f>IFERROR(VLOOKUP(G464,'CLZ WI'!$A$1:$K$100000,7,FALSE),"")</f>
        <v>EMEA</v>
      </c>
      <c r="J464" t="str">
        <f>T('CLZ TT'!I464)</f>
        <v/>
      </c>
      <c r="K464" t="str">
        <f>IF(IFERROR(VLOOKUP('CLZ TT'!A464,'CLZ WI'!$A$1:$L$100000,12,FALSE),"")=TRUE, "Billable", IF(IFERROR(VLOOKUP('CLZ TT'!A464,'CLZ WI'!$A$1:$L$100000,12,FALSE),"")=FALSE, "Non-Billable", ""))</f>
        <v>Billable</v>
      </c>
      <c r="L464" s="19">
        <f>IF('CLZ TT'!G464="","",'CLZ TT'!G464)</f>
        <v>41093</v>
      </c>
      <c r="M464" t="str">
        <f>IFERROR(VLOOKUP(G464,'CLZ Pr'!$A$1:$X$100000,12,FALSE)*C464,"")</f>
        <v/>
      </c>
      <c r="N464" s="4" t="str">
        <f>IFERROR(VLOOKUP(G464,'CLZ Pr'!$A$1:$X$100000,24,FALSE), "")</f>
        <v/>
      </c>
      <c r="O464" t="str">
        <f>IFERROR(VLOOKUP(G464,'CLZ Pr'!$A$1:$X$100000,21,FALSE), "")</f>
        <v/>
      </c>
    </row>
    <row r="465" spans="1:15">
      <c r="A465" t="str">
        <f>T('CLZ TT'!A465)</f>
        <v>P-239468</v>
      </c>
      <c r="B465" s="9" t="str">
        <f>T('CLZ TT'!D465)</f>
        <v>Eran Fishov</v>
      </c>
      <c r="C465" s="10">
        <f>IF(LEN(A465) &gt; 0, 'CLZ TT'!E465, "")</f>
        <v>2</v>
      </c>
      <c r="D465" s="7" t="str">
        <f>T('CLZ TT'!F465)</f>
        <v>Hours</v>
      </c>
      <c r="E465" s="7" t="str">
        <f>IFERROR(VLOOKUP('CLZ TT'!A465,'CLZ WI'!$A$1:$E$100000,3,FALSE),"")</f>
        <v>Ness: 120h PS</v>
      </c>
      <c r="F465" t="str">
        <f>IFERROR(VLOOKUP('CLZ TT'!A465,'CLZ WI'!$A$1:$E$100000,4,FALSE),"")</f>
        <v>CS Project</v>
      </c>
      <c r="G465" t="str">
        <f>IFERROR(VLOOKUP('CLZ TT'!A465,'CLZ WI'!$A$1:$K$100000,5,FALSE),"")</f>
        <v>P-239468</v>
      </c>
      <c r="H465" t="str">
        <f>IFERROR(VLOOKUP(G465,'CLZ WI'!$A$1:$K$100000,6,FALSE),"")</f>
        <v>Fixed Hours</v>
      </c>
      <c r="I465" t="str">
        <f>IFERROR(VLOOKUP(G465,'CLZ WI'!$A$1:$K$100000,7,FALSE),"")</f>
        <v>EMEA</v>
      </c>
      <c r="J465" t="str">
        <f>T('CLZ TT'!I465)</f>
        <v/>
      </c>
      <c r="K465" t="str">
        <f>IF(IFERROR(VLOOKUP('CLZ TT'!A465,'CLZ WI'!$A$1:$L$100000,12,FALSE),"")=TRUE, "Billable", IF(IFERROR(VLOOKUP('CLZ TT'!A465,'CLZ WI'!$A$1:$L$100000,12,FALSE),"")=FALSE, "Non-Billable", ""))</f>
        <v>Billable</v>
      </c>
      <c r="L465" s="19">
        <f>IF('CLZ TT'!G465="","",'CLZ TT'!G465)</f>
        <v>41093</v>
      </c>
      <c r="M465">
        <f>IFERROR(VLOOKUP(G465,'CLZ Pr'!$A$1:$X$100000,12,FALSE)*C465,"")</f>
        <v>180</v>
      </c>
      <c r="N465" s="4" t="str">
        <f>IFERROR(VLOOKUP(G465,'CLZ Pr'!$A$1:$X$100000,24,FALSE), "")</f>
        <v>N-X-60482</v>
      </c>
      <c r="O465">
        <f>IFERROR(VLOOKUP(G465,'CLZ Pr'!$A$1:$X$100000,21,FALSE), "")</f>
        <v>107</v>
      </c>
    </row>
    <row r="466" spans="1:15">
      <c r="A466" t="str">
        <f>T('CLZ TT'!A466)</f>
        <v>T-406014</v>
      </c>
      <c r="B466" s="9" t="str">
        <f>T('CLZ TT'!D466)</f>
        <v>Tal Noga</v>
      </c>
      <c r="C466" s="10">
        <f>IF(LEN(A466) &gt; 0, 'CLZ TT'!E466, "")</f>
        <v>0.75</v>
      </c>
      <c r="D466" s="7" t="str">
        <f>T('CLZ TT'!F466)</f>
        <v>Hours</v>
      </c>
      <c r="E466" s="7" t="str">
        <f>IFERROR(VLOOKUP('CLZ TT'!A466,'CLZ WI'!$A$1:$E$100000,3,FALSE),"")</f>
        <v>Net Translators Implementation Program</v>
      </c>
      <c r="F466" t="str">
        <f>IFERROR(VLOOKUP('CLZ TT'!A466,'CLZ WI'!$A$1:$E$100000,4,FALSE),"")</f>
        <v>CS Project</v>
      </c>
      <c r="G466" t="str">
        <f>IFERROR(VLOOKUP('CLZ TT'!A466,'CLZ WI'!$A$1:$K$100000,5,FALSE),"")</f>
        <v>P-168678</v>
      </c>
      <c r="H466" t="str">
        <f>IFERROR(VLOOKUP(G466,'CLZ WI'!$A$1:$K$100000,6,FALSE),"")</f>
        <v>Fixed Hours</v>
      </c>
      <c r="I466" t="str">
        <f>IFERROR(VLOOKUP(G466,'CLZ WI'!$A$1:$K$100000,7,FALSE),"")</f>
        <v>EMEA</v>
      </c>
      <c r="J466" t="str">
        <f>T('CLZ TT'!I466)</f>
        <v>Customization</v>
      </c>
      <c r="K466" t="str">
        <f>IF(IFERROR(VLOOKUP('CLZ TT'!A466,'CLZ WI'!$A$1:$L$100000,12,FALSE),"")=TRUE, "Billable", IF(IFERROR(VLOOKUP('CLZ TT'!A466,'CLZ WI'!$A$1:$L$100000,12,FALSE),"")=FALSE, "Non-Billable", ""))</f>
        <v>Billable</v>
      </c>
      <c r="L466" s="19">
        <f>IF('CLZ TT'!G466="","",'CLZ TT'!G466)</f>
        <v>41093</v>
      </c>
      <c r="M466">
        <f>IFERROR(VLOOKUP(G466,'CLZ Pr'!$A$1:$X$100000,12,FALSE)*C466,"")</f>
        <v>53.122500000000002</v>
      </c>
      <c r="N466" s="4">
        <f>IFERROR(VLOOKUP(G466,'CLZ Pr'!$A$1:$X$100000,24,FALSE), "")</f>
        <v>0</v>
      </c>
      <c r="O466">
        <f>IFERROR(VLOOKUP(G466,'CLZ Pr'!$A$1:$X$100000,21,FALSE), "")</f>
        <v>59.58</v>
      </c>
    </row>
    <row r="467" spans="1:15">
      <c r="A467" t="str">
        <f>T('CLZ TT'!A467)</f>
        <v>M-279944</v>
      </c>
      <c r="B467" s="9" t="str">
        <f>T('CLZ TT'!D467)</f>
        <v>Tal Noga</v>
      </c>
      <c r="C467" s="10">
        <f>IF(LEN(A467) &gt; 0, 'CLZ TT'!E467, "")</f>
        <v>1.01</v>
      </c>
      <c r="D467" s="7" t="str">
        <f>T('CLZ TT'!F467)</f>
        <v>Hours</v>
      </c>
      <c r="E467" s="7" t="str">
        <f>IFERROR(VLOOKUP('CLZ TT'!A467,'CLZ WI'!$A$1:$E$100000,3,FALSE),"")</f>
        <v>BETTERPLACE62:Package Large Package</v>
      </c>
      <c r="F467" t="str">
        <f>IFERROR(VLOOKUP('CLZ TT'!A467,'CLZ WI'!$A$1:$E$100000,4,FALSE),"")</f>
        <v>CS Quick Start</v>
      </c>
      <c r="G467" t="str">
        <f>IFERROR(VLOOKUP('CLZ TT'!A467,'CLZ WI'!$A$1:$K$100000,5,FALSE),"")</f>
        <v>P-227679</v>
      </c>
      <c r="H467" t="str">
        <f>IFERROR(VLOOKUP(G467,'CLZ WI'!$A$1:$K$100000,6,FALSE),"")</f>
        <v>Package Large</v>
      </c>
      <c r="I467" t="str">
        <f>IFERROR(VLOOKUP(G467,'CLZ WI'!$A$1:$K$100000,7,FALSE),"")</f>
        <v>EMEA</v>
      </c>
      <c r="J467" t="str">
        <f>T('CLZ TT'!I467)</f>
        <v/>
      </c>
      <c r="K467" t="str">
        <f>IF(IFERROR(VLOOKUP('CLZ TT'!A467,'CLZ WI'!$A$1:$L$100000,12,FALSE),"")=TRUE, "Billable", IF(IFERROR(VLOOKUP('CLZ TT'!A467,'CLZ WI'!$A$1:$L$100000,12,FALSE),"")=FALSE, "Non-Billable", ""))</f>
        <v>Billable</v>
      </c>
      <c r="L467" s="19">
        <f>IF('CLZ TT'!G467="","",'CLZ TT'!G467)</f>
        <v>41094</v>
      </c>
      <c r="M467">
        <f>IFERROR(VLOOKUP(G467,'CLZ Pr'!$A$1:$X$100000,12,FALSE)*C467,"")</f>
        <v>105.21170000000001</v>
      </c>
      <c r="N467" s="4" t="str">
        <f>IFERROR(VLOOKUP(G467,'CLZ Pr'!$A$1:$X$100000,24,FALSE), "")</f>
        <v>N-X-57801</v>
      </c>
      <c r="O467">
        <f>IFERROR(VLOOKUP(G467,'CLZ Pr'!$A$1:$X$100000,21,FALSE), "")</f>
        <v>16.149999999999999</v>
      </c>
    </row>
    <row r="468" spans="1:15">
      <c r="A468" t="str">
        <f>T('CLZ TT'!A468)</f>
        <v>M-279926</v>
      </c>
      <c r="B468" s="9" t="str">
        <f>T('CLZ TT'!D468)</f>
        <v>Noam Sayada</v>
      </c>
      <c r="C468" s="10">
        <f>IF(LEN(A468) &gt; 0, 'CLZ TT'!E468, "")</f>
        <v>2</v>
      </c>
      <c r="D468" s="7" t="str">
        <f>T('CLZ TT'!F468)</f>
        <v>Hours</v>
      </c>
      <c r="E468" s="7" t="str">
        <f>IFERROR(VLOOKUP('CLZ TT'!A468,'CLZ WI'!$A$1:$E$100000,3,FALSE),"")</f>
        <v>ARS Franche-Comté:Package Small Package</v>
      </c>
      <c r="F468" t="str">
        <f>IFERROR(VLOOKUP('CLZ TT'!A468,'CLZ WI'!$A$1:$E$100000,4,FALSE),"")</f>
        <v>CS Quick Start</v>
      </c>
      <c r="G468" t="str">
        <f>IFERROR(VLOOKUP('CLZ TT'!A468,'CLZ WI'!$A$1:$K$100000,5,FALSE),"")</f>
        <v>P-227674</v>
      </c>
      <c r="H468" t="str">
        <f>IFERROR(VLOOKUP(G468,'CLZ WI'!$A$1:$K$100000,6,FALSE),"")</f>
        <v>Package Small</v>
      </c>
      <c r="I468" t="str">
        <f>IFERROR(VLOOKUP(G468,'CLZ WI'!$A$1:$K$100000,7,FALSE),"")</f>
        <v>EMEA</v>
      </c>
      <c r="J468" t="str">
        <f>T('CLZ TT'!I468)</f>
        <v/>
      </c>
      <c r="K468" t="str">
        <f>IF(IFERROR(VLOOKUP('CLZ TT'!A468,'CLZ WI'!$A$1:$L$100000,12,FALSE),"")=TRUE, "Billable", IF(IFERROR(VLOOKUP('CLZ TT'!A468,'CLZ WI'!$A$1:$L$100000,12,FALSE),"")=FALSE, "Non-Billable", ""))</f>
        <v>Billable</v>
      </c>
      <c r="L468" s="19">
        <f>IF('CLZ TT'!G468="","",'CLZ TT'!G468)</f>
        <v>41094</v>
      </c>
      <c r="M468">
        <f>IFERROR(VLOOKUP(G468,'CLZ Pr'!$A$1:$X$100000,12,FALSE)*C468,"")</f>
        <v>320</v>
      </c>
      <c r="N468" s="4">
        <f>IFERROR(VLOOKUP(G468,'CLZ Pr'!$A$1:$X$100000,24,FALSE), "")</f>
        <v>0</v>
      </c>
      <c r="O468">
        <f>IFERROR(VLOOKUP(G468,'CLZ Pr'!$A$1:$X$100000,21,FALSE), "")</f>
        <v>2</v>
      </c>
    </row>
    <row r="469" spans="1:15">
      <c r="A469" t="str">
        <f>T('CLZ TT'!A469)</f>
        <v>P-227068</v>
      </c>
      <c r="B469" s="9" t="str">
        <f>T('CLZ TT'!D469)</f>
        <v>Noam Sayada</v>
      </c>
      <c r="C469" s="10">
        <f>IF(LEN(A469) &gt; 0, 'CLZ TT'!E469, "")</f>
        <v>8</v>
      </c>
      <c r="D469" s="7" t="str">
        <f>T('CLZ TT'!F469)</f>
        <v>Hours</v>
      </c>
      <c r="E469" s="7" t="str">
        <f>IFERROR(VLOOKUP('CLZ TT'!A469,'CLZ WI'!$A$1:$E$100000,3,FALSE),"")</f>
        <v/>
      </c>
      <c r="F469" t="str">
        <f>IFERROR(VLOOKUP('CLZ TT'!A469,'CLZ WI'!$A$1:$E$100000,4,FALSE),"")</f>
        <v/>
      </c>
      <c r="G469" t="str">
        <f>IFERROR(VLOOKUP('CLZ TT'!A469,'CLZ WI'!$A$1:$K$100000,5,FALSE),"")</f>
        <v/>
      </c>
      <c r="H469" t="str">
        <f>IFERROR(VLOOKUP(G469,'CLZ WI'!$A$1:$K$100000,6,FALSE),"")</f>
        <v/>
      </c>
      <c r="I469" t="str">
        <f>IFERROR(VLOOKUP(G469,'CLZ WI'!$A$1:$K$100000,7,FALSE),"")</f>
        <v/>
      </c>
      <c r="J469" t="str">
        <f>T('CLZ TT'!I469)</f>
        <v/>
      </c>
      <c r="K469" t="str">
        <f>IF(IFERROR(VLOOKUP('CLZ TT'!A469,'CLZ WI'!$A$1:$L$100000,12,FALSE),"")=TRUE, "Billable", IF(IFERROR(VLOOKUP('CLZ TT'!A469,'CLZ WI'!$A$1:$L$100000,12,FALSE),"")=FALSE, "Non-Billable", ""))</f>
        <v/>
      </c>
      <c r="L469" s="19">
        <f>IF('CLZ TT'!G469="","",'CLZ TT'!G469)</f>
        <v>41094</v>
      </c>
      <c r="M469" t="str">
        <f>IFERROR(VLOOKUP(G469,'CLZ Pr'!$A$1:$X$100000,12,FALSE)*C469,"")</f>
        <v/>
      </c>
      <c r="N469" s="4" t="str">
        <f>IFERROR(VLOOKUP(G469,'CLZ Pr'!$A$1:$X$100000,24,FALSE), "")</f>
        <v/>
      </c>
      <c r="O469" t="str">
        <f>IFERROR(VLOOKUP(G469,'CLZ Pr'!$A$1:$X$100000,21,FALSE), "")</f>
        <v/>
      </c>
    </row>
    <row r="470" spans="1:15">
      <c r="A470" t="str">
        <f>T('CLZ TT'!A470)</f>
        <v>M-199879</v>
      </c>
      <c r="B470" s="9" t="str">
        <f>T('CLZ TT'!D470)</f>
        <v>David Goulden</v>
      </c>
      <c r="C470" s="10">
        <f>IF(LEN(A470) &gt; 0, 'CLZ TT'!E470, "")</f>
        <v>2</v>
      </c>
      <c r="D470" s="7" t="str">
        <f>T('CLZ TT'!F470)</f>
        <v>Hours</v>
      </c>
      <c r="E470" s="7" t="str">
        <f>IFERROR(VLOOKUP('CLZ TT'!A470,'CLZ WI'!$A$1:$E$100000,3,FALSE),"")</f>
        <v>Block Solutions Tier2</v>
      </c>
      <c r="F470" t="str">
        <f>IFERROR(VLOOKUP('CLZ TT'!A470,'CLZ WI'!$A$1:$E$100000,4,FALSE),"")</f>
        <v>CS Quick Start</v>
      </c>
      <c r="G470" t="str">
        <f>IFERROR(VLOOKUP('CLZ TT'!A470,'CLZ WI'!$A$1:$K$100000,5,FALSE),"")</f>
        <v>P-158383</v>
      </c>
      <c r="H470" t="str">
        <f>IFERROR(VLOOKUP(G470,'CLZ WI'!$A$1:$K$100000,6,FALSE),"")</f>
        <v>Package Medium</v>
      </c>
      <c r="I470" t="str">
        <f>IFERROR(VLOOKUP(G470,'CLZ WI'!$A$1:$K$100000,7,FALSE),"")</f>
        <v>EMEA</v>
      </c>
      <c r="J470" t="str">
        <f>T('CLZ TT'!I470)</f>
        <v/>
      </c>
      <c r="K470" t="str">
        <f>IF(IFERROR(VLOOKUP('CLZ TT'!A470,'CLZ WI'!$A$1:$L$100000,12,FALSE),"")=TRUE, "Billable", IF(IFERROR(VLOOKUP('CLZ TT'!A470,'CLZ WI'!$A$1:$L$100000,12,FALSE),"")=FALSE, "Non-Billable", ""))</f>
        <v>Billable</v>
      </c>
      <c r="L470" s="19">
        <f>IF('CLZ TT'!G470="","",'CLZ TT'!G470)</f>
        <v>41094</v>
      </c>
      <c r="M470">
        <f>IFERROR(VLOOKUP(G470,'CLZ Pr'!$A$1:$X$100000,12,FALSE)*C470,"")</f>
        <v>300</v>
      </c>
      <c r="N470" s="4" t="str">
        <f>IFERROR(VLOOKUP(G470,'CLZ Pr'!$A$1:$X$100000,24,FALSE), "")</f>
        <v>N-X-45021</v>
      </c>
      <c r="O470">
        <f>IFERROR(VLOOKUP(G470,'CLZ Pr'!$A$1:$X$100000,21,FALSE), "")</f>
        <v>0</v>
      </c>
    </row>
    <row r="471" spans="1:15">
      <c r="A471" t="str">
        <f>T('CLZ TT'!A471)</f>
        <v>M-198012</v>
      </c>
      <c r="B471" s="9" t="str">
        <f>T('CLZ TT'!D471)</f>
        <v>Alex Gorman</v>
      </c>
      <c r="C471" s="10">
        <f>IF(LEN(A471) &gt; 0, 'CLZ TT'!E471, "")</f>
        <v>1</v>
      </c>
      <c r="D471" s="7" t="str">
        <f>T('CLZ TT'!F471)</f>
        <v>Hours</v>
      </c>
      <c r="E471" s="7" t="str">
        <f>IFERROR(VLOOKUP('CLZ TT'!A471,'CLZ WI'!$A$1:$E$100000,3,FALSE),"")</f>
        <v>HP Training Large</v>
      </c>
      <c r="F471" t="str">
        <f>IFERROR(VLOOKUP('CLZ TT'!A471,'CLZ WI'!$A$1:$E$100000,4,FALSE),"")</f>
        <v>CS Quick Start</v>
      </c>
      <c r="G471" t="str">
        <f>IFERROR(VLOOKUP('CLZ TT'!A471,'CLZ WI'!$A$1:$K$100000,5,FALSE),"")</f>
        <v>P-156733</v>
      </c>
      <c r="H471" t="str">
        <f>IFERROR(VLOOKUP(G471,'CLZ WI'!$A$1:$K$100000,6,FALSE),"")</f>
        <v>Package Large</v>
      </c>
      <c r="I471" t="str">
        <f>IFERROR(VLOOKUP(G471,'CLZ WI'!$A$1:$K$100000,7,FALSE),"")</f>
        <v>USA</v>
      </c>
      <c r="J471" t="str">
        <f>T('CLZ TT'!I471)</f>
        <v/>
      </c>
      <c r="K471" t="str">
        <f>IF(IFERROR(VLOOKUP('CLZ TT'!A471,'CLZ WI'!$A$1:$L$100000,12,FALSE),"")=TRUE, "Billable", IF(IFERROR(VLOOKUP('CLZ TT'!A471,'CLZ WI'!$A$1:$L$100000,12,FALSE),"")=FALSE, "Non-Billable", ""))</f>
        <v>Billable</v>
      </c>
      <c r="L471" s="19">
        <f>IF('CLZ TT'!G471="","",'CLZ TT'!G471)</f>
        <v>41095</v>
      </c>
      <c r="M471">
        <f>IFERROR(VLOOKUP(G471,'CLZ Pr'!$A$1:$X$100000,12,FALSE)*C471,"")</f>
        <v>145.83000000000001</v>
      </c>
      <c r="N471" s="4">
        <f>IFERROR(VLOOKUP(G471,'CLZ Pr'!$A$1:$X$100000,24,FALSE), "")</f>
        <v>0</v>
      </c>
      <c r="O471">
        <f>IFERROR(VLOOKUP(G471,'CLZ Pr'!$A$1:$X$100000,21,FALSE), "")</f>
        <v>9.08</v>
      </c>
    </row>
    <row r="472" spans="1:15">
      <c r="A472" t="str">
        <f>T('CLZ TT'!A472)</f>
        <v>M-198012</v>
      </c>
      <c r="B472" s="9" t="str">
        <f>T('CLZ TT'!D472)</f>
        <v>Alex Gorman</v>
      </c>
      <c r="C472" s="10">
        <f>IF(LEN(A472) &gt; 0, 'CLZ TT'!E472, "")</f>
        <v>1</v>
      </c>
      <c r="D472" s="7" t="str">
        <f>T('CLZ TT'!F472)</f>
        <v>Hours</v>
      </c>
      <c r="E472" s="7" t="str">
        <f>IFERROR(VLOOKUP('CLZ TT'!A472,'CLZ WI'!$A$1:$E$100000,3,FALSE),"")</f>
        <v>HP Training Large</v>
      </c>
      <c r="F472" t="str">
        <f>IFERROR(VLOOKUP('CLZ TT'!A472,'CLZ WI'!$A$1:$E$100000,4,FALSE),"")</f>
        <v>CS Quick Start</v>
      </c>
      <c r="G472" t="str">
        <f>IFERROR(VLOOKUP('CLZ TT'!A472,'CLZ WI'!$A$1:$K$100000,5,FALSE),"")</f>
        <v>P-156733</v>
      </c>
      <c r="H472" t="str">
        <f>IFERROR(VLOOKUP(G472,'CLZ WI'!$A$1:$K$100000,6,FALSE),"")</f>
        <v>Package Large</v>
      </c>
      <c r="I472" t="str">
        <f>IFERROR(VLOOKUP(G472,'CLZ WI'!$A$1:$K$100000,7,FALSE),"")</f>
        <v>USA</v>
      </c>
      <c r="J472" t="str">
        <f>T('CLZ TT'!I472)</f>
        <v/>
      </c>
      <c r="K472" t="str">
        <f>IF(IFERROR(VLOOKUP('CLZ TT'!A472,'CLZ WI'!$A$1:$L$100000,12,FALSE),"")=TRUE, "Billable", IF(IFERROR(VLOOKUP('CLZ TT'!A472,'CLZ WI'!$A$1:$L$100000,12,FALSE),"")=FALSE, "Non-Billable", ""))</f>
        <v>Billable</v>
      </c>
      <c r="L472" s="19">
        <f>IF('CLZ TT'!G472="","",'CLZ TT'!G472)</f>
        <v>41095</v>
      </c>
      <c r="M472">
        <f>IFERROR(VLOOKUP(G472,'CLZ Pr'!$A$1:$X$100000,12,FALSE)*C472,"")</f>
        <v>145.83000000000001</v>
      </c>
      <c r="N472" s="4">
        <f>IFERROR(VLOOKUP(G472,'CLZ Pr'!$A$1:$X$100000,24,FALSE), "")</f>
        <v>0</v>
      </c>
      <c r="O472">
        <f>IFERROR(VLOOKUP(G472,'CLZ Pr'!$A$1:$X$100000,21,FALSE), "")</f>
        <v>9.08</v>
      </c>
    </row>
    <row r="473" spans="1:15">
      <c r="A473" t="str">
        <f>T('CLZ TT'!A473)</f>
        <v>M-279925</v>
      </c>
      <c r="B473" s="9" t="str">
        <f>T('CLZ TT'!D473)</f>
        <v>Tal Noga</v>
      </c>
      <c r="C473" s="10">
        <f>IF(LEN(A473) &gt; 0, 'CLZ TT'!E473, "")</f>
        <v>1</v>
      </c>
      <c r="D473" s="7" t="str">
        <f>T('CLZ TT'!F473)</f>
        <v>Hours</v>
      </c>
      <c r="E473" s="7" t="str">
        <f>IFERROR(VLOOKUP('CLZ TT'!A473,'CLZ WI'!$A$1:$E$100000,3,FALSE),"")</f>
        <v>ARS Franche-Comté:Package Small Package</v>
      </c>
      <c r="F473" t="str">
        <f>IFERROR(VLOOKUP('CLZ TT'!A473,'CLZ WI'!$A$1:$E$100000,4,FALSE),"")</f>
        <v>CS Quick Start</v>
      </c>
      <c r="G473" t="str">
        <f>IFERROR(VLOOKUP('CLZ TT'!A473,'CLZ WI'!$A$1:$K$100000,5,FALSE),"")</f>
        <v>P-227674</v>
      </c>
      <c r="H473" t="str">
        <f>IFERROR(VLOOKUP(G473,'CLZ WI'!$A$1:$K$100000,6,FALSE),"")</f>
        <v>Package Small</v>
      </c>
      <c r="I473" t="str">
        <f>IFERROR(VLOOKUP(G473,'CLZ WI'!$A$1:$K$100000,7,FALSE),"")</f>
        <v>EMEA</v>
      </c>
      <c r="J473" t="str">
        <f>T('CLZ TT'!I473)</f>
        <v/>
      </c>
      <c r="K473" t="str">
        <f>IF(IFERROR(VLOOKUP('CLZ TT'!A473,'CLZ WI'!$A$1:$L$100000,12,FALSE),"")=TRUE, "Billable", IF(IFERROR(VLOOKUP('CLZ TT'!A473,'CLZ WI'!$A$1:$L$100000,12,FALSE),"")=FALSE, "Non-Billable", ""))</f>
        <v>Billable</v>
      </c>
      <c r="L473" s="19">
        <f>IF('CLZ TT'!G473="","",'CLZ TT'!G473)</f>
        <v>41095</v>
      </c>
      <c r="M473">
        <f>IFERROR(VLOOKUP(G473,'CLZ Pr'!$A$1:$X$100000,12,FALSE)*C473,"")</f>
        <v>160</v>
      </c>
      <c r="N473" s="4">
        <f>IFERROR(VLOOKUP(G473,'CLZ Pr'!$A$1:$X$100000,24,FALSE), "")</f>
        <v>0</v>
      </c>
      <c r="O473">
        <f>IFERROR(VLOOKUP(G473,'CLZ Pr'!$A$1:$X$100000,21,FALSE), "")</f>
        <v>2</v>
      </c>
    </row>
    <row r="474" spans="1:15">
      <c r="A474" t="str">
        <f>T('CLZ TT'!A474)</f>
        <v>M-276239</v>
      </c>
      <c r="B474" s="9" t="str">
        <f>T('CLZ TT'!D474)</f>
        <v>Tal Noga</v>
      </c>
      <c r="C474" s="10">
        <f>IF(LEN(A474) &gt; 0, 'CLZ TT'!E474, "")</f>
        <v>1.07</v>
      </c>
      <c r="D474" s="7" t="str">
        <f>T('CLZ TT'!F474)</f>
        <v>Hours</v>
      </c>
      <c r="E474" s="7" t="str">
        <f>IFERROR(VLOOKUP('CLZ TT'!A474,'CLZ WI'!$A$1:$E$100000,3,FALSE),"")</f>
        <v>TEMIS:Package Medium Package</v>
      </c>
      <c r="F474" t="str">
        <f>IFERROR(VLOOKUP('CLZ TT'!A474,'CLZ WI'!$A$1:$E$100000,4,FALSE),"")</f>
        <v>CS Quick Start</v>
      </c>
      <c r="G474" t="str">
        <f>IFERROR(VLOOKUP('CLZ TT'!A474,'CLZ WI'!$A$1:$K$100000,5,FALSE),"")</f>
        <v>P-224376</v>
      </c>
      <c r="H474" t="str">
        <f>IFERROR(VLOOKUP(G474,'CLZ WI'!$A$1:$K$100000,6,FALSE),"")</f>
        <v>Package Medium</v>
      </c>
      <c r="I474" t="str">
        <f>IFERROR(VLOOKUP(G474,'CLZ WI'!$A$1:$K$100000,7,FALSE),"")</f>
        <v>EMEA</v>
      </c>
      <c r="J474" t="str">
        <f>T('CLZ TT'!I474)</f>
        <v/>
      </c>
      <c r="K474" t="str">
        <f>IF(IFERROR(VLOOKUP('CLZ TT'!A474,'CLZ WI'!$A$1:$L$100000,12,FALSE),"")=TRUE, "Billable", IF(IFERROR(VLOOKUP('CLZ TT'!A474,'CLZ WI'!$A$1:$L$100000,12,FALSE),"")=FALSE, "Non-Billable", ""))</f>
        <v>Billable</v>
      </c>
      <c r="L474" s="19">
        <f>IF('CLZ TT'!G474="","",'CLZ TT'!G474)</f>
        <v>41095</v>
      </c>
      <c r="M474">
        <f>IFERROR(VLOOKUP(G474,'CLZ Pr'!$A$1:$X$100000,12,FALSE)*C474,"")</f>
        <v>160.5</v>
      </c>
      <c r="N474" s="4">
        <f>IFERROR(VLOOKUP(G474,'CLZ Pr'!$A$1:$X$100000,24,FALSE), "")</f>
        <v>0</v>
      </c>
      <c r="O474">
        <f>IFERROR(VLOOKUP(G474,'CLZ Pr'!$A$1:$X$100000,21,FALSE), "")</f>
        <v>5</v>
      </c>
    </row>
    <row r="475" spans="1:15">
      <c r="A475" t="str">
        <f>T('CLZ TT'!A475)</f>
        <v>M-242419</v>
      </c>
      <c r="B475" s="9" t="str">
        <f>T('CLZ TT'!D475)</f>
        <v>David Goulden</v>
      </c>
      <c r="C475" s="10">
        <f>IF(LEN(A475) &gt; 0, 'CLZ TT'!E475, "")</f>
        <v>1</v>
      </c>
      <c r="D475" s="7" t="str">
        <f>T('CLZ TT'!F475)</f>
        <v>Hours</v>
      </c>
      <c r="E475" s="7" t="str">
        <f>IFERROR(VLOOKUP('CLZ TT'!A475,'CLZ WI'!$A$1:$E$100000,3,FALSE),"")</f>
        <v>Mace Group:Medium Package</v>
      </c>
      <c r="F475" t="str">
        <f>IFERROR(VLOOKUP('CLZ TT'!A475,'CLZ WI'!$A$1:$E$100000,4,FALSE),"")</f>
        <v>CS Quick Start</v>
      </c>
      <c r="G475" t="str">
        <f>IFERROR(VLOOKUP('CLZ TT'!A475,'CLZ WI'!$A$1:$K$100000,5,FALSE),"")</f>
        <v>P-194268</v>
      </c>
      <c r="H475" t="str">
        <f>IFERROR(VLOOKUP(G475,'CLZ WI'!$A$1:$K$100000,6,FALSE),"")</f>
        <v>Package Medium</v>
      </c>
      <c r="I475" t="str">
        <f>IFERROR(VLOOKUP(G475,'CLZ WI'!$A$1:$K$100000,7,FALSE),"")</f>
        <v>EMEA</v>
      </c>
      <c r="J475" t="str">
        <f>T('CLZ TT'!I475)</f>
        <v/>
      </c>
      <c r="K475" t="str">
        <f>IF(IFERROR(VLOOKUP('CLZ TT'!A475,'CLZ WI'!$A$1:$L$100000,12,FALSE),"")=TRUE, "Billable", IF(IFERROR(VLOOKUP('CLZ TT'!A475,'CLZ WI'!$A$1:$L$100000,12,FALSE),"")=FALSE, "Non-Billable", ""))</f>
        <v>Billable</v>
      </c>
      <c r="L475" s="19">
        <f>IF('CLZ TT'!G475="","",'CLZ TT'!G475)</f>
        <v>41095</v>
      </c>
      <c r="M475">
        <f>IFERROR(VLOOKUP(G475,'CLZ Pr'!$A$1:$X$100000,12,FALSE)*C475,"")</f>
        <v>150</v>
      </c>
      <c r="N475" s="4">
        <f>IFERROR(VLOOKUP(G475,'CLZ Pr'!$A$1:$X$100000,24,FALSE), "")</f>
        <v>0</v>
      </c>
      <c r="O475">
        <f>IFERROR(VLOOKUP(G475,'CLZ Pr'!$A$1:$X$100000,21,FALSE), "")</f>
        <v>6.5</v>
      </c>
    </row>
    <row r="476" spans="1:15">
      <c r="A476" t="str">
        <f>T('CLZ TT'!A476)</f>
        <v>P-227068</v>
      </c>
      <c r="B476" s="9" t="str">
        <f>T('CLZ TT'!D476)</f>
        <v>Noam Sayada</v>
      </c>
      <c r="C476" s="10">
        <f>IF(LEN(A476) &gt; 0, 'CLZ TT'!E476, "")</f>
        <v>8</v>
      </c>
      <c r="D476" s="7" t="str">
        <f>T('CLZ TT'!F476)</f>
        <v>Hours</v>
      </c>
      <c r="E476" s="7" t="str">
        <f>IFERROR(VLOOKUP('CLZ TT'!A476,'CLZ WI'!$A$1:$E$100000,3,FALSE),"")</f>
        <v/>
      </c>
      <c r="F476" t="str">
        <f>IFERROR(VLOOKUP('CLZ TT'!A476,'CLZ WI'!$A$1:$E$100000,4,FALSE),"")</f>
        <v/>
      </c>
      <c r="G476" t="str">
        <f>IFERROR(VLOOKUP('CLZ TT'!A476,'CLZ WI'!$A$1:$K$100000,5,FALSE),"")</f>
        <v/>
      </c>
      <c r="H476" t="str">
        <f>IFERROR(VLOOKUP(G476,'CLZ WI'!$A$1:$K$100000,6,FALSE),"")</f>
        <v/>
      </c>
      <c r="I476" t="str">
        <f>IFERROR(VLOOKUP(G476,'CLZ WI'!$A$1:$K$100000,7,FALSE),"")</f>
        <v/>
      </c>
      <c r="J476" t="str">
        <f>T('CLZ TT'!I476)</f>
        <v/>
      </c>
      <c r="K476" t="str">
        <f>IF(IFERROR(VLOOKUP('CLZ TT'!A476,'CLZ WI'!$A$1:$L$100000,12,FALSE),"")=TRUE, "Billable", IF(IFERROR(VLOOKUP('CLZ TT'!A476,'CLZ WI'!$A$1:$L$100000,12,FALSE),"")=FALSE, "Non-Billable", ""))</f>
        <v/>
      </c>
      <c r="L476" s="19">
        <f>IF('CLZ TT'!G476="","",'CLZ TT'!G476)</f>
        <v>41095</v>
      </c>
      <c r="M476" t="str">
        <f>IFERROR(VLOOKUP(G476,'CLZ Pr'!$A$1:$X$100000,12,FALSE)*C476,"")</f>
        <v/>
      </c>
      <c r="N476" s="4" t="str">
        <f>IFERROR(VLOOKUP(G476,'CLZ Pr'!$A$1:$X$100000,24,FALSE), "")</f>
        <v/>
      </c>
      <c r="O476" t="str">
        <f>IFERROR(VLOOKUP(G476,'CLZ Pr'!$A$1:$X$100000,21,FALSE), "")</f>
        <v/>
      </c>
    </row>
    <row r="477" spans="1:15">
      <c r="A477" t="str">
        <f>T('CLZ TT'!A477)</f>
        <v>P-220073</v>
      </c>
      <c r="B477" s="9" t="str">
        <f>T('CLZ TT'!D477)</f>
        <v>Rami Cohen</v>
      </c>
      <c r="C477" s="10">
        <f>IF(LEN(A477) &gt; 0, 'CLZ TT'!E477, "")</f>
        <v>1.5</v>
      </c>
      <c r="D477" s="7" t="str">
        <f>T('CLZ TT'!F477)</f>
        <v>Hours</v>
      </c>
      <c r="E477" s="7" t="str">
        <f>IFERROR(VLOOKUP('CLZ TT'!A477,'CLZ WI'!$A$1:$E$100000,3,FALSE),"")</f>
        <v>Fujitsu GBG GPMO 12 h PS</v>
      </c>
      <c r="F477" t="str">
        <f>IFERROR(VLOOKUP('CLZ TT'!A477,'CLZ WI'!$A$1:$E$100000,4,FALSE),"")</f>
        <v>CS Project</v>
      </c>
      <c r="G477" t="str">
        <f>IFERROR(VLOOKUP('CLZ TT'!A477,'CLZ WI'!$A$1:$K$100000,5,FALSE),"")</f>
        <v>P-220073</v>
      </c>
      <c r="H477" t="str">
        <f>IFERROR(VLOOKUP(G477,'CLZ WI'!$A$1:$K$100000,6,FALSE),"")</f>
        <v>Fixed Hours</v>
      </c>
      <c r="I477" t="str">
        <f>IFERROR(VLOOKUP(G477,'CLZ WI'!$A$1:$K$100000,7,FALSE),"")</f>
        <v>EMEA</v>
      </c>
      <c r="J477" t="str">
        <f>T('CLZ TT'!I477)</f>
        <v>Customization</v>
      </c>
      <c r="K477" t="str">
        <f>IF(IFERROR(VLOOKUP('CLZ TT'!A477,'CLZ WI'!$A$1:$L$100000,12,FALSE),"")=TRUE, "Billable", IF(IFERROR(VLOOKUP('CLZ TT'!A477,'CLZ WI'!$A$1:$L$100000,12,FALSE),"")=FALSE, "Non-Billable", ""))</f>
        <v>Billable</v>
      </c>
      <c r="L477" s="19">
        <f>IF('CLZ TT'!G477="","",'CLZ TT'!G477)</f>
        <v>41095</v>
      </c>
      <c r="M477">
        <f>IFERROR(VLOOKUP(G477,'CLZ Pr'!$A$1:$X$100000,12,FALSE)*C477,"")</f>
        <v>187.5</v>
      </c>
      <c r="N477" s="4">
        <f>IFERROR(VLOOKUP(G477,'CLZ Pr'!$A$1:$X$100000,24,FALSE), "")</f>
        <v>0</v>
      </c>
      <c r="O477">
        <f>IFERROR(VLOOKUP(G477,'CLZ Pr'!$A$1:$X$100000,21,FALSE), "")</f>
        <v>6.5</v>
      </c>
    </row>
    <row r="478" spans="1:15">
      <c r="A478" t="str">
        <f>T('CLZ TT'!A478)</f>
        <v>P-220673</v>
      </c>
      <c r="B478" s="9" t="str">
        <f>T('CLZ TT'!D478)</f>
        <v>Roni Feldsher</v>
      </c>
      <c r="C478" s="10">
        <f>IF(LEN(A478) &gt; 0, 'CLZ TT'!E478, "")</f>
        <v>1</v>
      </c>
      <c r="D478" s="7" t="str">
        <f>T('CLZ TT'!F478)</f>
        <v>Hours</v>
      </c>
      <c r="E478" s="7" t="str">
        <f>IFERROR(VLOOKUP('CLZ TT'!A478,'CLZ WI'!$A$1:$E$100000,3,FALSE),"")</f>
        <v>QTS:Package Large Package</v>
      </c>
      <c r="F478" t="str">
        <f>IFERROR(VLOOKUP('CLZ TT'!A478,'CLZ WI'!$A$1:$E$100000,4,FALSE),"")</f>
        <v>CS Quick Start</v>
      </c>
      <c r="G478" t="str">
        <f>IFERROR(VLOOKUP('CLZ TT'!A478,'CLZ WI'!$A$1:$K$100000,5,FALSE),"")</f>
        <v>P-220673</v>
      </c>
      <c r="H478" t="str">
        <f>IFERROR(VLOOKUP(G478,'CLZ WI'!$A$1:$K$100000,6,FALSE),"")</f>
        <v>Package Large</v>
      </c>
      <c r="I478" t="str">
        <f>IFERROR(VLOOKUP(G478,'CLZ WI'!$A$1:$K$100000,7,FALSE),"")</f>
        <v>USA</v>
      </c>
      <c r="J478" t="str">
        <f>T('CLZ TT'!I478)</f>
        <v/>
      </c>
      <c r="K478" t="str">
        <f>IF(IFERROR(VLOOKUP('CLZ TT'!A478,'CLZ WI'!$A$1:$L$100000,12,FALSE),"")=TRUE, "Billable", IF(IFERROR(VLOOKUP('CLZ TT'!A478,'CLZ WI'!$A$1:$L$100000,12,FALSE),"")=FALSE, "Non-Billable", ""))</f>
        <v>Billable</v>
      </c>
      <c r="L478" s="19">
        <f>IF('CLZ TT'!G478="","",'CLZ TT'!G478)</f>
        <v>41095</v>
      </c>
      <c r="M478">
        <f>IFERROR(VLOOKUP(G478,'CLZ Pr'!$A$1:$X$100000,12,FALSE)*C478,"")</f>
        <v>145.83000000000001</v>
      </c>
      <c r="N478" s="4">
        <f>IFERROR(VLOOKUP(G478,'CLZ Pr'!$A$1:$X$100000,24,FALSE), "")</f>
        <v>0</v>
      </c>
      <c r="O478">
        <f>IFERROR(VLOOKUP(G478,'CLZ Pr'!$A$1:$X$100000,21,FALSE), "")</f>
        <v>15</v>
      </c>
    </row>
    <row r="479" spans="1:15">
      <c r="A479" t="str">
        <f>T('CLZ TT'!A479)</f>
        <v>P-194336</v>
      </c>
      <c r="B479" s="9" t="str">
        <f>T('CLZ TT'!D479)</f>
        <v>Eran Fishov</v>
      </c>
      <c r="C479" s="10">
        <f>IF(LEN(A479) &gt; 0, 'CLZ TT'!E479, "")</f>
        <v>1</v>
      </c>
      <c r="D479" s="7" t="str">
        <f>T('CLZ TT'!F479)</f>
        <v>Hours</v>
      </c>
      <c r="E479" s="7" t="str">
        <f>IFERROR(VLOOKUP('CLZ TT'!A479,'CLZ WI'!$A$1:$E$100000,3,FALSE),"")</f>
        <v>Wijs 50 h PS</v>
      </c>
      <c r="F479" t="str">
        <f>IFERROR(VLOOKUP('CLZ TT'!A479,'CLZ WI'!$A$1:$E$100000,4,FALSE),"")</f>
        <v>CS Project</v>
      </c>
      <c r="G479" t="str">
        <f>IFERROR(VLOOKUP('CLZ TT'!A479,'CLZ WI'!$A$1:$K$100000,5,FALSE),"")</f>
        <v>P-194336</v>
      </c>
      <c r="H479" t="str">
        <f>IFERROR(VLOOKUP(G479,'CLZ WI'!$A$1:$K$100000,6,FALSE),"")</f>
        <v>Fixed Hours</v>
      </c>
      <c r="I479" t="str">
        <f>IFERROR(VLOOKUP(G479,'CLZ WI'!$A$1:$K$100000,7,FALSE),"")</f>
        <v>EMEA</v>
      </c>
      <c r="J479" t="str">
        <f>T('CLZ TT'!I479)</f>
        <v/>
      </c>
      <c r="K479" t="str">
        <f>IF(IFERROR(VLOOKUP('CLZ TT'!A479,'CLZ WI'!$A$1:$L$100000,12,FALSE),"")=TRUE, "Billable", IF(IFERROR(VLOOKUP('CLZ TT'!A479,'CLZ WI'!$A$1:$L$100000,12,FALSE),"")=FALSE, "Non-Billable", ""))</f>
        <v>Billable</v>
      </c>
      <c r="L479" s="19">
        <f>IF('CLZ TT'!G479="","",'CLZ TT'!G479)</f>
        <v>41095</v>
      </c>
      <c r="M479">
        <f>IFERROR(VLOOKUP(G479,'CLZ Pr'!$A$1:$X$100000,12,FALSE)*C479,"")</f>
        <v>150</v>
      </c>
      <c r="N479" s="4">
        <f>IFERROR(VLOOKUP(G479,'CLZ Pr'!$A$1:$X$100000,24,FALSE), "")</f>
        <v>0</v>
      </c>
      <c r="O479">
        <f>IFERROR(VLOOKUP(G479,'CLZ Pr'!$A$1:$X$100000,21,FALSE), "")</f>
        <v>37</v>
      </c>
    </row>
    <row r="480" spans="1:15">
      <c r="A480" t="str">
        <f>T('CLZ TT'!A480)</f>
        <v>M-276246</v>
      </c>
      <c r="B480" s="9" t="str">
        <f>T('CLZ TT'!D480)</f>
        <v>Tal Noga</v>
      </c>
      <c r="C480" s="10">
        <f>IF(LEN(A480) &gt; 0, 'CLZ TT'!E480, "")</f>
        <v>1</v>
      </c>
      <c r="D480" s="7" t="str">
        <f>T('CLZ TT'!F480)</f>
        <v>Hours</v>
      </c>
      <c r="E480" s="7" t="str">
        <f>IFERROR(VLOOKUP('CLZ TT'!A480,'CLZ WI'!$A$1:$E$100000,3,FALSE),"")</f>
        <v>Fourier Education systems:Package Small Package</v>
      </c>
      <c r="F480" t="str">
        <f>IFERROR(VLOOKUP('CLZ TT'!A480,'CLZ WI'!$A$1:$E$100000,4,FALSE),"")</f>
        <v>CS Quick Start</v>
      </c>
      <c r="G480" t="str">
        <f>IFERROR(VLOOKUP('CLZ TT'!A480,'CLZ WI'!$A$1:$K$100000,5,FALSE),"")</f>
        <v>P-224378</v>
      </c>
      <c r="H480" t="str">
        <f>IFERROR(VLOOKUP(G480,'CLZ WI'!$A$1:$K$100000,6,FALSE),"")</f>
        <v>Package Small</v>
      </c>
      <c r="I480" t="str">
        <f>IFERROR(VLOOKUP(G480,'CLZ WI'!$A$1:$K$100000,7,FALSE),"")</f>
        <v>EMEA</v>
      </c>
      <c r="J480" t="str">
        <f>T('CLZ TT'!I480)</f>
        <v/>
      </c>
      <c r="K480" t="str">
        <f>IF(IFERROR(VLOOKUP('CLZ TT'!A480,'CLZ WI'!$A$1:$L$100000,12,FALSE),"")=TRUE, "Billable", IF(IFERROR(VLOOKUP('CLZ TT'!A480,'CLZ WI'!$A$1:$L$100000,12,FALSE),"")=FALSE, "Non-Billable", ""))</f>
        <v>Billable</v>
      </c>
      <c r="L480" s="19">
        <f>IF('CLZ TT'!G480="","",'CLZ TT'!G480)</f>
        <v>41095</v>
      </c>
      <c r="M480">
        <f>IFERROR(VLOOKUP(G480,'CLZ Pr'!$A$1:$X$100000,12,FALSE)*C480,"")</f>
        <v>80</v>
      </c>
      <c r="N480" s="4">
        <f>IFERROR(VLOOKUP(G480,'CLZ Pr'!$A$1:$X$100000,24,FALSE), "")</f>
        <v>0</v>
      </c>
      <c r="O480">
        <f>IFERROR(VLOOKUP(G480,'CLZ Pr'!$A$1:$X$100000,21,FALSE), "")</f>
        <v>2.88</v>
      </c>
    </row>
    <row r="481" spans="1:15">
      <c r="A481" t="str">
        <f>T('CLZ TT'!A481)</f>
        <v>M-284676</v>
      </c>
      <c r="B481" s="9" t="str">
        <f>T('CLZ TT'!D481)</f>
        <v>Tal Noga</v>
      </c>
      <c r="C481" s="10">
        <f>IF(LEN(A481) &gt; 0, 'CLZ TT'!E481, "")</f>
        <v>1.25</v>
      </c>
      <c r="D481" s="7" t="str">
        <f>T('CLZ TT'!F481)</f>
        <v>Hours</v>
      </c>
      <c r="E481" s="7" t="str">
        <f>IFERROR(VLOOKUP('CLZ TT'!A481,'CLZ WI'!$A$1:$E$100000,3,FALSE),"")</f>
        <v>OECD OCDE:Package Medium Package</v>
      </c>
      <c r="F481" t="str">
        <f>IFERROR(VLOOKUP('CLZ TT'!A481,'CLZ WI'!$A$1:$E$100000,4,FALSE),"")</f>
        <v>CS Quick Start</v>
      </c>
      <c r="G481" t="str">
        <f>IFERROR(VLOOKUP('CLZ TT'!A481,'CLZ WI'!$A$1:$K$100000,5,FALSE),"")</f>
        <v>P-232408</v>
      </c>
      <c r="H481" t="str">
        <f>IFERROR(VLOOKUP(G481,'CLZ WI'!$A$1:$K$100000,6,FALSE),"")</f>
        <v>Package Medium</v>
      </c>
      <c r="I481" t="str">
        <f>IFERROR(VLOOKUP(G481,'CLZ WI'!$A$1:$K$100000,7,FALSE),"")</f>
        <v>EMEA</v>
      </c>
      <c r="J481" t="str">
        <f>T('CLZ TT'!I481)</f>
        <v>Training</v>
      </c>
      <c r="K481" t="str">
        <f>IF(IFERROR(VLOOKUP('CLZ TT'!A481,'CLZ WI'!$A$1:$L$100000,12,FALSE),"")=TRUE, "Billable", IF(IFERROR(VLOOKUP('CLZ TT'!A481,'CLZ WI'!$A$1:$L$100000,12,FALSE),"")=FALSE, "Non-Billable", ""))</f>
        <v>Billable</v>
      </c>
      <c r="L481" s="19">
        <f>IF('CLZ TT'!G481="","",'CLZ TT'!G481)</f>
        <v>41096</v>
      </c>
      <c r="M481">
        <f>IFERROR(VLOOKUP(G481,'CLZ Pr'!$A$1:$X$100000,12,FALSE)*C481,"")</f>
        <v>268.75</v>
      </c>
      <c r="N481" s="4" t="str">
        <f>IFERROR(VLOOKUP(G481,'CLZ Pr'!$A$1:$X$100000,24,FALSE), "")</f>
        <v>N-X-45561</v>
      </c>
      <c r="O481">
        <f>IFERROR(VLOOKUP(G481,'CLZ Pr'!$A$1:$X$100000,21,FALSE), "")</f>
        <v>8.75</v>
      </c>
    </row>
    <row r="482" spans="1:15">
      <c r="A482" t="str">
        <f>T('CLZ TT'!A482)</f>
        <v>P-229580</v>
      </c>
      <c r="B482" s="9" t="str">
        <f>T('CLZ TT'!D482)</f>
        <v>Alex Gorman</v>
      </c>
      <c r="C482" s="10">
        <f>IF(LEN(A482) &gt; 0, 'CLZ TT'!E482, "")</f>
        <v>2</v>
      </c>
      <c r="D482" s="7" t="str">
        <f>T('CLZ TT'!F482)</f>
        <v>Hours</v>
      </c>
      <c r="E482" s="7" t="str">
        <f>IFERROR(VLOOKUP('CLZ TT'!A482,'CLZ WI'!$A$1:$E$100000,3,FALSE),"")</f>
        <v>PlayNetwork:Package Large Package</v>
      </c>
      <c r="F482" t="str">
        <f>IFERROR(VLOOKUP('CLZ TT'!A482,'CLZ WI'!$A$1:$E$100000,4,FALSE),"")</f>
        <v>CS Quick Start</v>
      </c>
      <c r="G482" t="str">
        <f>IFERROR(VLOOKUP('CLZ TT'!A482,'CLZ WI'!$A$1:$K$100000,5,FALSE),"")</f>
        <v>P-229580</v>
      </c>
      <c r="H482" t="str">
        <f>IFERROR(VLOOKUP(G482,'CLZ WI'!$A$1:$K$100000,6,FALSE),"")</f>
        <v>Package Large</v>
      </c>
      <c r="I482" t="str">
        <f>IFERROR(VLOOKUP(G482,'CLZ WI'!$A$1:$K$100000,7,FALSE),"")</f>
        <v>USA</v>
      </c>
      <c r="J482" t="str">
        <f>T('CLZ TT'!I482)</f>
        <v/>
      </c>
      <c r="K482" t="str">
        <f>IF(IFERROR(VLOOKUP('CLZ TT'!A482,'CLZ WI'!$A$1:$L$100000,12,FALSE),"")=TRUE, "Billable", IF(IFERROR(VLOOKUP('CLZ TT'!A482,'CLZ WI'!$A$1:$L$100000,12,FALSE),"")=FALSE, "Non-Billable", ""))</f>
        <v>Billable</v>
      </c>
      <c r="L482" s="19">
        <f>IF('CLZ TT'!G482="","",'CLZ TT'!G482)</f>
        <v>41096</v>
      </c>
      <c r="M482">
        <f>IFERROR(VLOOKUP(G482,'CLZ Pr'!$A$1:$X$100000,12,FALSE)*C482,"")</f>
        <v>291.66000000000003</v>
      </c>
      <c r="N482" s="4" t="str">
        <f>IFERROR(VLOOKUP(G482,'CLZ Pr'!$A$1:$X$100000,24,FALSE), "")</f>
        <v>N-X-58461</v>
      </c>
      <c r="O482">
        <f>IFERROR(VLOOKUP(G482,'CLZ Pr'!$A$1:$X$100000,21,FALSE), "")</f>
        <v>6.01</v>
      </c>
    </row>
    <row r="483" spans="1:15">
      <c r="A483" t="str">
        <f>T('CLZ TT'!A483)</f>
        <v>P-220673</v>
      </c>
      <c r="B483" s="9" t="str">
        <f>T('CLZ TT'!D483)</f>
        <v>Roni Feldsher</v>
      </c>
      <c r="C483" s="10">
        <f>IF(LEN(A483) &gt; 0, 'CLZ TT'!E483, "")</f>
        <v>1</v>
      </c>
      <c r="D483" s="7" t="str">
        <f>T('CLZ TT'!F483)</f>
        <v>Hours</v>
      </c>
      <c r="E483" s="7" t="str">
        <f>IFERROR(VLOOKUP('CLZ TT'!A483,'CLZ WI'!$A$1:$E$100000,3,FALSE),"")</f>
        <v>QTS:Package Large Package</v>
      </c>
      <c r="F483" t="str">
        <f>IFERROR(VLOOKUP('CLZ TT'!A483,'CLZ WI'!$A$1:$E$100000,4,FALSE),"")</f>
        <v>CS Quick Start</v>
      </c>
      <c r="G483" t="str">
        <f>IFERROR(VLOOKUP('CLZ TT'!A483,'CLZ WI'!$A$1:$K$100000,5,FALSE),"")</f>
        <v>P-220673</v>
      </c>
      <c r="H483" t="str">
        <f>IFERROR(VLOOKUP(G483,'CLZ WI'!$A$1:$K$100000,6,FALSE),"")</f>
        <v>Package Large</v>
      </c>
      <c r="I483" t="str">
        <f>IFERROR(VLOOKUP(G483,'CLZ WI'!$A$1:$K$100000,7,FALSE),"")</f>
        <v>USA</v>
      </c>
      <c r="J483" t="str">
        <f>T('CLZ TT'!I483)</f>
        <v/>
      </c>
      <c r="K483" t="str">
        <f>IF(IFERROR(VLOOKUP('CLZ TT'!A483,'CLZ WI'!$A$1:$L$100000,12,FALSE),"")=TRUE, "Billable", IF(IFERROR(VLOOKUP('CLZ TT'!A483,'CLZ WI'!$A$1:$L$100000,12,FALSE),"")=FALSE, "Non-Billable", ""))</f>
        <v>Billable</v>
      </c>
      <c r="L483" s="19">
        <f>IF('CLZ TT'!G483="","",'CLZ TT'!G483)</f>
        <v>41096</v>
      </c>
      <c r="M483">
        <f>IFERROR(VLOOKUP(G483,'CLZ Pr'!$A$1:$X$100000,12,FALSE)*C483,"")</f>
        <v>145.83000000000001</v>
      </c>
      <c r="N483" s="4">
        <f>IFERROR(VLOOKUP(G483,'CLZ Pr'!$A$1:$X$100000,24,FALSE), "")</f>
        <v>0</v>
      </c>
      <c r="O483">
        <f>IFERROR(VLOOKUP(G483,'CLZ Pr'!$A$1:$X$100000,21,FALSE), "")</f>
        <v>15</v>
      </c>
    </row>
    <row r="484" spans="1:15">
      <c r="A484" t="str">
        <f>T('CLZ TT'!A484)</f>
        <v>T-199674</v>
      </c>
      <c r="B484" s="9" t="str">
        <f>T('CLZ TT'!D484)</f>
        <v>David Goulden</v>
      </c>
      <c r="C484" s="10">
        <f>IF(LEN(A484) &gt; 0, 'CLZ TT'!E484, "")</f>
        <v>6</v>
      </c>
      <c r="D484" s="7" t="str">
        <f>T('CLZ TT'!F484)</f>
        <v>Hours</v>
      </c>
      <c r="E484" s="7" t="str">
        <f>IFERROR(VLOOKUP('CLZ TT'!A484,'CLZ WI'!$A$1:$E$100000,3,FALSE),"")</f>
        <v/>
      </c>
      <c r="F484" t="str">
        <f>IFERROR(VLOOKUP('CLZ TT'!A484,'CLZ WI'!$A$1:$E$100000,4,FALSE),"")</f>
        <v/>
      </c>
      <c r="G484" t="str">
        <f>IFERROR(VLOOKUP('CLZ TT'!A484,'CLZ WI'!$A$1:$K$100000,5,FALSE),"")</f>
        <v/>
      </c>
      <c r="H484" t="str">
        <f>IFERROR(VLOOKUP(G484,'CLZ WI'!$A$1:$K$100000,6,FALSE),"")</f>
        <v/>
      </c>
      <c r="I484" t="str">
        <f>IFERROR(VLOOKUP(G484,'CLZ WI'!$A$1:$K$100000,7,FALSE),"")</f>
        <v/>
      </c>
      <c r="J484" t="str">
        <f>T('CLZ TT'!I484)</f>
        <v/>
      </c>
      <c r="K484" t="str">
        <f>IF(IFERROR(VLOOKUP('CLZ TT'!A484,'CLZ WI'!$A$1:$L$100000,12,FALSE),"")=TRUE, "Billable", IF(IFERROR(VLOOKUP('CLZ TT'!A484,'CLZ WI'!$A$1:$L$100000,12,FALSE),"")=FALSE, "Non-Billable", ""))</f>
        <v/>
      </c>
      <c r="L484" s="19">
        <f>IF('CLZ TT'!G484="","",'CLZ TT'!G484)</f>
        <v>41098</v>
      </c>
      <c r="M484" t="str">
        <f>IFERROR(VLOOKUP(G484,'CLZ Pr'!$A$1:$X$100000,12,FALSE)*C484,"")</f>
        <v/>
      </c>
      <c r="N484" s="4" t="str">
        <f>IFERROR(VLOOKUP(G484,'CLZ Pr'!$A$1:$X$100000,24,FALSE), "")</f>
        <v/>
      </c>
      <c r="O484" t="str">
        <f>IFERROR(VLOOKUP(G484,'CLZ Pr'!$A$1:$X$100000,21,FALSE), "")</f>
        <v/>
      </c>
    </row>
    <row r="485" spans="1:15">
      <c r="A485" t="str">
        <f>T('CLZ TT'!A485)</f>
        <v>P-229580</v>
      </c>
      <c r="B485" s="9" t="str">
        <f>T('CLZ TT'!D485)</f>
        <v>Alex Gorman</v>
      </c>
      <c r="C485" s="10">
        <f>IF(LEN(A485) &gt; 0, 'CLZ TT'!E485, "")</f>
        <v>0.37</v>
      </c>
      <c r="D485" s="7" t="str">
        <f>T('CLZ TT'!F485)</f>
        <v>Hours</v>
      </c>
      <c r="E485" s="7" t="str">
        <f>IFERROR(VLOOKUP('CLZ TT'!A485,'CLZ WI'!$A$1:$E$100000,3,FALSE),"")</f>
        <v>PlayNetwork:Package Large Package</v>
      </c>
      <c r="F485" t="str">
        <f>IFERROR(VLOOKUP('CLZ TT'!A485,'CLZ WI'!$A$1:$E$100000,4,FALSE),"")</f>
        <v>CS Quick Start</v>
      </c>
      <c r="G485" t="str">
        <f>IFERROR(VLOOKUP('CLZ TT'!A485,'CLZ WI'!$A$1:$K$100000,5,FALSE),"")</f>
        <v>P-229580</v>
      </c>
      <c r="H485" t="str">
        <f>IFERROR(VLOOKUP(G485,'CLZ WI'!$A$1:$K$100000,6,FALSE),"")</f>
        <v>Package Large</v>
      </c>
      <c r="I485" t="str">
        <f>IFERROR(VLOOKUP(G485,'CLZ WI'!$A$1:$K$100000,7,FALSE),"")</f>
        <v>USA</v>
      </c>
      <c r="J485" t="str">
        <f>T('CLZ TT'!I485)</f>
        <v/>
      </c>
      <c r="K485" t="str">
        <f>IF(IFERROR(VLOOKUP('CLZ TT'!A485,'CLZ WI'!$A$1:$L$100000,12,FALSE),"")=TRUE, "Billable", IF(IFERROR(VLOOKUP('CLZ TT'!A485,'CLZ WI'!$A$1:$L$100000,12,FALSE),"")=FALSE, "Non-Billable", ""))</f>
        <v>Billable</v>
      </c>
      <c r="L485" s="19">
        <f>IF('CLZ TT'!G485="","",'CLZ TT'!G485)</f>
        <v>41099</v>
      </c>
      <c r="M485">
        <f>IFERROR(VLOOKUP(G485,'CLZ Pr'!$A$1:$X$100000,12,FALSE)*C485,"")</f>
        <v>53.957100000000004</v>
      </c>
      <c r="N485" s="4" t="str">
        <f>IFERROR(VLOOKUP(G485,'CLZ Pr'!$A$1:$X$100000,24,FALSE), "")</f>
        <v>N-X-58461</v>
      </c>
      <c r="O485">
        <f>IFERROR(VLOOKUP(G485,'CLZ Pr'!$A$1:$X$100000,21,FALSE), "")</f>
        <v>6.01</v>
      </c>
    </row>
    <row r="486" spans="1:15">
      <c r="A486" t="str">
        <f>T('CLZ TT'!A486)</f>
        <v>P-223869</v>
      </c>
      <c r="B486" s="9" t="str">
        <f>T('CLZ TT'!D486)</f>
        <v>Alex Gorman</v>
      </c>
      <c r="C486" s="10">
        <f>IF(LEN(A486) &gt; 0, 'CLZ TT'!E486, "")</f>
        <v>1</v>
      </c>
      <c r="D486" s="7" t="str">
        <f>T('CLZ TT'!F486)</f>
        <v>Hours</v>
      </c>
      <c r="E486" s="7" t="str">
        <f>IFERROR(VLOOKUP('CLZ TT'!A486,'CLZ WI'!$A$1:$E$100000,3,FALSE),"")</f>
        <v>BN Industries:Package Small Package</v>
      </c>
      <c r="F486" t="str">
        <f>IFERROR(VLOOKUP('CLZ TT'!A486,'CLZ WI'!$A$1:$E$100000,4,FALSE),"")</f>
        <v>CS Quick Start</v>
      </c>
      <c r="G486" t="str">
        <f>IFERROR(VLOOKUP('CLZ TT'!A486,'CLZ WI'!$A$1:$K$100000,5,FALSE),"")</f>
        <v>P-223869</v>
      </c>
      <c r="H486" t="str">
        <f>IFERROR(VLOOKUP(G486,'CLZ WI'!$A$1:$K$100000,6,FALSE),"")</f>
        <v>Package Small</v>
      </c>
      <c r="I486" t="str">
        <f>IFERROR(VLOOKUP(G486,'CLZ WI'!$A$1:$K$100000,7,FALSE),"")</f>
        <v>USA</v>
      </c>
      <c r="J486" t="str">
        <f>T('CLZ TT'!I486)</f>
        <v/>
      </c>
      <c r="K486" t="str">
        <f>IF(IFERROR(VLOOKUP('CLZ TT'!A486,'CLZ WI'!$A$1:$L$100000,12,FALSE),"")=TRUE, "Billable", IF(IFERROR(VLOOKUP('CLZ TT'!A486,'CLZ WI'!$A$1:$L$100000,12,FALSE),"")=FALSE, "Non-Billable", ""))</f>
        <v>Billable</v>
      </c>
      <c r="L486" s="19">
        <f>IF('CLZ TT'!G486="","",'CLZ TT'!G486)</f>
        <v>41099</v>
      </c>
      <c r="M486">
        <f>IFERROR(VLOOKUP(G486,'CLZ Pr'!$A$1:$X$100000,12,FALSE)*C486,"")</f>
        <v>160</v>
      </c>
      <c r="N486" s="4">
        <f>IFERROR(VLOOKUP(G486,'CLZ Pr'!$A$1:$X$100000,24,FALSE), "")</f>
        <v>0</v>
      </c>
      <c r="O486">
        <f>IFERROR(VLOOKUP(G486,'CLZ Pr'!$A$1:$X$100000,21,FALSE), "")</f>
        <v>0</v>
      </c>
    </row>
    <row r="487" spans="1:15">
      <c r="A487" t="str">
        <f>T('CLZ TT'!A487)</f>
        <v>T-406014</v>
      </c>
      <c r="B487" s="9" t="str">
        <f>T('CLZ TT'!D487)</f>
        <v>Tal Noga</v>
      </c>
      <c r="C487" s="10">
        <f>IF(LEN(A487) &gt; 0, 'CLZ TT'!E487, "")</f>
        <v>2</v>
      </c>
      <c r="D487" s="7" t="str">
        <f>T('CLZ TT'!F487)</f>
        <v>Hours</v>
      </c>
      <c r="E487" s="7" t="str">
        <f>IFERROR(VLOOKUP('CLZ TT'!A487,'CLZ WI'!$A$1:$E$100000,3,FALSE),"")</f>
        <v>Net Translators Implementation Program</v>
      </c>
      <c r="F487" t="str">
        <f>IFERROR(VLOOKUP('CLZ TT'!A487,'CLZ WI'!$A$1:$E$100000,4,FALSE),"")</f>
        <v>CS Project</v>
      </c>
      <c r="G487" t="str">
        <f>IFERROR(VLOOKUP('CLZ TT'!A487,'CLZ WI'!$A$1:$K$100000,5,FALSE),"")</f>
        <v>P-168678</v>
      </c>
      <c r="H487" t="str">
        <f>IFERROR(VLOOKUP(G487,'CLZ WI'!$A$1:$K$100000,6,FALSE),"")</f>
        <v>Fixed Hours</v>
      </c>
      <c r="I487" t="str">
        <f>IFERROR(VLOOKUP(G487,'CLZ WI'!$A$1:$K$100000,7,FALSE),"")</f>
        <v>EMEA</v>
      </c>
      <c r="J487" t="str">
        <f>T('CLZ TT'!I487)</f>
        <v/>
      </c>
      <c r="K487" t="str">
        <f>IF(IFERROR(VLOOKUP('CLZ TT'!A487,'CLZ WI'!$A$1:$L$100000,12,FALSE),"")=TRUE, "Billable", IF(IFERROR(VLOOKUP('CLZ TT'!A487,'CLZ WI'!$A$1:$L$100000,12,FALSE),"")=FALSE, "Non-Billable", ""))</f>
        <v>Billable</v>
      </c>
      <c r="L487" s="19">
        <f>IF('CLZ TT'!G487="","",'CLZ TT'!G487)</f>
        <v>41099</v>
      </c>
      <c r="M487">
        <f>IFERROR(VLOOKUP(G487,'CLZ Pr'!$A$1:$X$100000,12,FALSE)*C487,"")</f>
        <v>141.66</v>
      </c>
      <c r="N487" s="4">
        <f>IFERROR(VLOOKUP(G487,'CLZ Pr'!$A$1:$X$100000,24,FALSE), "")</f>
        <v>0</v>
      </c>
      <c r="O487">
        <f>IFERROR(VLOOKUP(G487,'CLZ Pr'!$A$1:$X$100000,21,FALSE), "")</f>
        <v>59.58</v>
      </c>
    </row>
    <row r="488" spans="1:15">
      <c r="A488" t="str">
        <f>T('CLZ TT'!A488)</f>
        <v>M-276239</v>
      </c>
      <c r="B488" s="9" t="str">
        <f>T('CLZ TT'!D488)</f>
        <v>Tal Noga</v>
      </c>
      <c r="C488" s="10">
        <f>IF(LEN(A488) &gt; 0, 'CLZ TT'!E488, "")</f>
        <v>1</v>
      </c>
      <c r="D488" s="7" t="str">
        <f>T('CLZ TT'!F488)</f>
        <v>Hours</v>
      </c>
      <c r="E488" s="7" t="str">
        <f>IFERROR(VLOOKUP('CLZ TT'!A488,'CLZ WI'!$A$1:$E$100000,3,FALSE),"")</f>
        <v>TEMIS:Package Medium Package</v>
      </c>
      <c r="F488" t="str">
        <f>IFERROR(VLOOKUP('CLZ TT'!A488,'CLZ WI'!$A$1:$E$100000,4,FALSE),"")</f>
        <v>CS Quick Start</v>
      </c>
      <c r="G488" t="str">
        <f>IFERROR(VLOOKUP('CLZ TT'!A488,'CLZ WI'!$A$1:$K$100000,5,FALSE),"")</f>
        <v>P-224376</v>
      </c>
      <c r="H488" t="str">
        <f>IFERROR(VLOOKUP(G488,'CLZ WI'!$A$1:$K$100000,6,FALSE),"")</f>
        <v>Package Medium</v>
      </c>
      <c r="I488" t="str">
        <f>IFERROR(VLOOKUP(G488,'CLZ WI'!$A$1:$K$100000,7,FALSE),"")</f>
        <v>EMEA</v>
      </c>
      <c r="J488" t="str">
        <f>T('CLZ TT'!I488)</f>
        <v/>
      </c>
      <c r="K488" t="str">
        <f>IF(IFERROR(VLOOKUP('CLZ TT'!A488,'CLZ WI'!$A$1:$L$100000,12,FALSE),"")=TRUE, "Billable", IF(IFERROR(VLOOKUP('CLZ TT'!A488,'CLZ WI'!$A$1:$L$100000,12,FALSE),"")=FALSE, "Non-Billable", ""))</f>
        <v>Billable</v>
      </c>
      <c r="L488" s="19">
        <f>IF('CLZ TT'!G488="","",'CLZ TT'!G488)</f>
        <v>41099</v>
      </c>
      <c r="M488">
        <f>IFERROR(VLOOKUP(G488,'CLZ Pr'!$A$1:$X$100000,12,FALSE)*C488,"")</f>
        <v>150</v>
      </c>
      <c r="N488" s="4">
        <f>IFERROR(VLOOKUP(G488,'CLZ Pr'!$A$1:$X$100000,24,FALSE), "")</f>
        <v>0</v>
      </c>
      <c r="O488">
        <f>IFERROR(VLOOKUP(G488,'CLZ Pr'!$A$1:$X$100000,21,FALSE), "")</f>
        <v>5</v>
      </c>
    </row>
    <row r="489" spans="1:15">
      <c r="A489" t="str">
        <f>T('CLZ TT'!A489)</f>
        <v>M-279946</v>
      </c>
      <c r="B489" s="9" t="str">
        <f>T('CLZ TT'!D489)</f>
        <v>Tal Noga</v>
      </c>
      <c r="C489" s="10">
        <f>IF(LEN(A489) &gt; 0, 'CLZ TT'!E489, "")</f>
        <v>1</v>
      </c>
      <c r="D489" s="7" t="str">
        <f>T('CLZ TT'!F489)</f>
        <v>Hours</v>
      </c>
      <c r="E489" s="7" t="str">
        <f>IFERROR(VLOOKUP('CLZ TT'!A489,'CLZ WI'!$A$1:$E$100000,3,FALSE),"")</f>
        <v>BETTERPLACE62:Package Large Package</v>
      </c>
      <c r="F489" t="str">
        <f>IFERROR(VLOOKUP('CLZ TT'!A489,'CLZ WI'!$A$1:$E$100000,4,FALSE),"")</f>
        <v>CS Quick Start</v>
      </c>
      <c r="G489" t="str">
        <f>IFERROR(VLOOKUP('CLZ TT'!A489,'CLZ WI'!$A$1:$K$100000,5,FALSE),"")</f>
        <v>P-227679</v>
      </c>
      <c r="H489" t="str">
        <f>IFERROR(VLOOKUP(G489,'CLZ WI'!$A$1:$K$100000,6,FALSE),"")</f>
        <v>Package Large</v>
      </c>
      <c r="I489" t="str">
        <f>IFERROR(VLOOKUP(G489,'CLZ WI'!$A$1:$K$100000,7,FALSE),"")</f>
        <v>EMEA</v>
      </c>
      <c r="J489" t="str">
        <f>T('CLZ TT'!I489)</f>
        <v/>
      </c>
      <c r="K489" t="str">
        <f>IF(IFERROR(VLOOKUP('CLZ TT'!A489,'CLZ WI'!$A$1:$L$100000,12,FALSE),"")=TRUE, "Billable", IF(IFERROR(VLOOKUP('CLZ TT'!A489,'CLZ WI'!$A$1:$L$100000,12,FALSE),"")=FALSE, "Non-Billable", ""))</f>
        <v>Billable</v>
      </c>
      <c r="L489" s="19">
        <f>IF('CLZ TT'!G489="","",'CLZ TT'!G489)</f>
        <v>41099</v>
      </c>
      <c r="M489">
        <f>IFERROR(VLOOKUP(G489,'CLZ Pr'!$A$1:$X$100000,12,FALSE)*C489,"")</f>
        <v>104.17</v>
      </c>
      <c r="N489" s="4" t="str">
        <f>IFERROR(VLOOKUP(G489,'CLZ Pr'!$A$1:$X$100000,24,FALSE), "")</f>
        <v>N-X-57801</v>
      </c>
      <c r="O489">
        <f>IFERROR(VLOOKUP(G489,'CLZ Pr'!$A$1:$X$100000,21,FALSE), "")</f>
        <v>16.149999999999999</v>
      </c>
    </row>
    <row r="490" spans="1:15">
      <c r="A490" t="str">
        <f>T('CLZ TT'!A490)</f>
        <v>M-262137</v>
      </c>
      <c r="B490" s="9" t="str">
        <f>T('CLZ TT'!D490)</f>
        <v>G.I.Teh</v>
      </c>
      <c r="C490" s="10">
        <f>IF(LEN(A490) &gt; 0, 'CLZ TT'!E490, "")</f>
        <v>1</v>
      </c>
      <c r="D490" s="7" t="str">
        <f>T('CLZ TT'!F490)</f>
        <v>Hours</v>
      </c>
      <c r="E490" s="7" t="str">
        <f>IFERROR(VLOOKUP('CLZ TT'!A490,'CLZ WI'!$A$1:$E$100000,3,FALSE),"")</f>
        <v>Veracity Engineering - 24 hour QS</v>
      </c>
      <c r="F490" t="str">
        <f>IFERROR(VLOOKUP('CLZ TT'!A490,'CLZ WI'!$A$1:$E$100000,4,FALSE),"")</f>
        <v>CS Quick Start</v>
      </c>
      <c r="G490" t="str">
        <f>IFERROR(VLOOKUP('CLZ TT'!A490,'CLZ WI'!$A$1:$K$100000,5,FALSE),"")</f>
        <v>P-211144</v>
      </c>
      <c r="H490" t="str">
        <f>IFERROR(VLOOKUP(G490,'CLZ WI'!$A$1:$K$100000,6,FALSE),"")</f>
        <v>Package Large</v>
      </c>
      <c r="I490" t="str">
        <f>IFERROR(VLOOKUP(G490,'CLZ WI'!$A$1:$K$100000,7,FALSE),"")</f>
        <v>USA</v>
      </c>
      <c r="J490" t="str">
        <f>T('CLZ TT'!I490)</f>
        <v/>
      </c>
      <c r="K490" t="str">
        <f>IF(IFERROR(VLOOKUP('CLZ TT'!A490,'CLZ WI'!$A$1:$L$100000,12,FALSE),"")=TRUE, "Billable", IF(IFERROR(VLOOKUP('CLZ TT'!A490,'CLZ WI'!$A$1:$L$100000,12,FALSE),"")=FALSE, "Non-Billable", ""))</f>
        <v>Billable</v>
      </c>
      <c r="L490" s="19">
        <f>IF('CLZ TT'!G490="","",'CLZ TT'!G490)</f>
        <v>41099</v>
      </c>
      <c r="M490">
        <f>IFERROR(VLOOKUP(G490,'CLZ Pr'!$A$1:$X$100000,12,FALSE)*C490,"")</f>
        <v>145.83000000000001</v>
      </c>
      <c r="N490" s="4">
        <f>IFERROR(VLOOKUP(G490,'CLZ Pr'!$A$1:$X$100000,24,FALSE), "")</f>
        <v>0</v>
      </c>
      <c r="O490">
        <f>IFERROR(VLOOKUP(G490,'CLZ Pr'!$A$1:$X$100000,21,FALSE), "")</f>
        <v>10</v>
      </c>
    </row>
    <row r="491" spans="1:15">
      <c r="A491" t="str">
        <f>T('CLZ TT'!A491)</f>
        <v>P-227068</v>
      </c>
      <c r="B491" s="9" t="str">
        <f>T('CLZ TT'!D491)</f>
        <v>Noam Sayada</v>
      </c>
      <c r="C491" s="10">
        <f>IF(LEN(A491) &gt; 0, 'CLZ TT'!E491, "")</f>
        <v>8</v>
      </c>
      <c r="D491" s="7" t="str">
        <f>T('CLZ TT'!F491)</f>
        <v>Hours</v>
      </c>
      <c r="E491" s="7" t="str">
        <f>IFERROR(VLOOKUP('CLZ TT'!A491,'CLZ WI'!$A$1:$E$100000,3,FALSE),"")</f>
        <v/>
      </c>
      <c r="F491" t="str">
        <f>IFERROR(VLOOKUP('CLZ TT'!A491,'CLZ WI'!$A$1:$E$100000,4,FALSE),"")</f>
        <v/>
      </c>
      <c r="G491" t="str">
        <f>IFERROR(VLOOKUP('CLZ TT'!A491,'CLZ WI'!$A$1:$K$100000,5,FALSE),"")</f>
        <v/>
      </c>
      <c r="H491" t="str">
        <f>IFERROR(VLOOKUP(G491,'CLZ WI'!$A$1:$K$100000,6,FALSE),"")</f>
        <v/>
      </c>
      <c r="I491" t="str">
        <f>IFERROR(VLOOKUP(G491,'CLZ WI'!$A$1:$K$100000,7,FALSE),"")</f>
        <v/>
      </c>
      <c r="J491" t="str">
        <f>T('CLZ TT'!I491)</f>
        <v/>
      </c>
      <c r="K491" t="str">
        <f>IF(IFERROR(VLOOKUP('CLZ TT'!A491,'CLZ WI'!$A$1:$L$100000,12,FALSE),"")=TRUE, "Billable", IF(IFERROR(VLOOKUP('CLZ TT'!A491,'CLZ WI'!$A$1:$L$100000,12,FALSE),"")=FALSE, "Non-Billable", ""))</f>
        <v/>
      </c>
      <c r="L491" s="19">
        <f>IF('CLZ TT'!G491="","",'CLZ TT'!G491)</f>
        <v>41099</v>
      </c>
      <c r="M491" t="str">
        <f>IFERROR(VLOOKUP(G491,'CLZ Pr'!$A$1:$X$100000,12,FALSE)*C491,"")</f>
        <v/>
      </c>
      <c r="N491" s="4" t="str">
        <f>IFERROR(VLOOKUP(G491,'CLZ Pr'!$A$1:$X$100000,24,FALSE), "")</f>
        <v/>
      </c>
      <c r="O491" t="str">
        <f>IFERROR(VLOOKUP(G491,'CLZ Pr'!$A$1:$X$100000,21,FALSE), "")</f>
        <v/>
      </c>
    </row>
    <row r="492" spans="1:15">
      <c r="A492" t="str">
        <f>T('CLZ TT'!A492)</f>
        <v>M-281218</v>
      </c>
      <c r="B492" s="9" t="str">
        <f>T('CLZ TT'!D492)</f>
        <v>Roni Feldsher</v>
      </c>
      <c r="C492" s="10">
        <f>IF(LEN(A492) &gt; 0, 'CLZ TT'!E492, "")</f>
        <v>2</v>
      </c>
      <c r="D492" s="7" t="str">
        <f>T('CLZ TT'!F492)</f>
        <v>Hours</v>
      </c>
      <c r="E492" s="7" t="str">
        <f>IFERROR(VLOOKUP('CLZ TT'!A492,'CLZ WI'!$A$1:$E$100000,3,FALSE),"")</f>
        <v>Boston Scientific Bay Area:Package Large Package</v>
      </c>
      <c r="F492" t="str">
        <f>IFERROR(VLOOKUP('CLZ TT'!A492,'CLZ WI'!$A$1:$E$100000,4,FALSE),"")</f>
        <v>CS Quick Start</v>
      </c>
      <c r="G492" t="str">
        <f>IFERROR(VLOOKUP('CLZ TT'!A492,'CLZ WI'!$A$1:$K$100000,5,FALSE),"")</f>
        <v>P-228968</v>
      </c>
      <c r="H492" t="str">
        <f>IFERROR(VLOOKUP(G492,'CLZ WI'!$A$1:$K$100000,6,FALSE),"")</f>
        <v>Package Large</v>
      </c>
      <c r="I492" t="str">
        <f>IFERROR(VLOOKUP(G492,'CLZ WI'!$A$1:$K$100000,7,FALSE),"")</f>
        <v>USA</v>
      </c>
      <c r="J492" t="str">
        <f>T('CLZ TT'!I492)</f>
        <v/>
      </c>
      <c r="K492" t="str">
        <f>IF(IFERROR(VLOOKUP('CLZ TT'!A492,'CLZ WI'!$A$1:$L$100000,12,FALSE),"")=TRUE, "Billable", IF(IFERROR(VLOOKUP('CLZ TT'!A492,'CLZ WI'!$A$1:$L$100000,12,FALSE),"")=FALSE, "Non-Billable", ""))</f>
        <v>Billable</v>
      </c>
      <c r="L492" s="19">
        <f>IF('CLZ TT'!G492="","",'CLZ TT'!G492)</f>
        <v>41099</v>
      </c>
      <c r="M492">
        <f>IFERROR(VLOOKUP(G492,'CLZ Pr'!$A$1:$X$100000,12,FALSE)*C492,"")</f>
        <v>291.66000000000003</v>
      </c>
      <c r="N492" s="4">
        <f>IFERROR(VLOOKUP(G492,'CLZ Pr'!$A$1:$X$100000,24,FALSE), "")</f>
        <v>0</v>
      </c>
      <c r="O492">
        <f>IFERROR(VLOOKUP(G492,'CLZ Pr'!$A$1:$X$100000,21,FALSE), "")</f>
        <v>15</v>
      </c>
    </row>
    <row r="493" spans="1:15">
      <c r="A493" t="str">
        <f>T('CLZ TT'!A493)</f>
        <v>P-229580</v>
      </c>
      <c r="B493" s="9" t="str">
        <f>T('CLZ TT'!D493)</f>
        <v>Alex Gorman</v>
      </c>
      <c r="C493" s="10">
        <f>IF(LEN(A493) &gt; 0, 'CLZ TT'!E493, "")</f>
        <v>0.75</v>
      </c>
      <c r="D493" s="7" t="str">
        <f>T('CLZ TT'!F493)</f>
        <v>Hours</v>
      </c>
      <c r="E493" s="7" t="str">
        <f>IFERROR(VLOOKUP('CLZ TT'!A493,'CLZ WI'!$A$1:$E$100000,3,FALSE),"")</f>
        <v>PlayNetwork:Package Large Package</v>
      </c>
      <c r="F493" t="str">
        <f>IFERROR(VLOOKUP('CLZ TT'!A493,'CLZ WI'!$A$1:$E$100000,4,FALSE),"")</f>
        <v>CS Quick Start</v>
      </c>
      <c r="G493" t="str">
        <f>IFERROR(VLOOKUP('CLZ TT'!A493,'CLZ WI'!$A$1:$K$100000,5,FALSE),"")</f>
        <v>P-229580</v>
      </c>
      <c r="H493" t="str">
        <f>IFERROR(VLOOKUP(G493,'CLZ WI'!$A$1:$K$100000,6,FALSE),"")</f>
        <v>Package Large</v>
      </c>
      <c r="I493" t="str">
        <f>IFERROR(VLOOKUP(G493,'CLZ WI'!$A$1:$K$100000,7,FALSE),"")</f>
        <v>USA</v>
      </c>
      <c r="J493" t="str">
        <f>T('CLZ TT'!I493)</f>
        <v/>
      </c>
      <c r="K493" t="str">
        <f>IF(IFERROR(VLOOKUP('CLZ TT'!A493,'CLZ WI'!$A$1:$L$100000,12,FALSE),"")=TRUE, "Billable", IF(IFERROR(VLOOKUP('CLZ TT'!A493,'CLZ WI'!$A$1:$L$100000,12,FALSE),"")=FALSE, "Non-Billable", ""))</f>
        <v>Billable</v>
      </c>
      <c r="L493" s="19">
        <f>IF('CLZ TT'!G493="","",'CLZ TT'!G493)</f>
        <v>41099</v>
      </c>
      <c r="M493">
        <f>IFERROR(VLOOKUP(G493,'CLZ Pr'!$A$1:$X$100000,12,FALSE)*C493,"")</f>
        <v>109.3725</v>
      </c>
      <c r="N493" s="4" t="str">
        <f>IFERROR(VLOOKUP(G493,'CLZ Pr'!$A$1:$X$100000,24,FALSE), "")</f>
        <v>N-X-58461</v>
      </c>
      <c r="O493">
        <f>IFERROR(VLOOKUP(G493,'CLZ Pr'!$A$1:$X$100000,21,FALSE), "")</f>
        <v>6.01</v>
      </c>
    </row>
    <row r="494" spans="1:15">
      <c r="A494" t="str">
        <f>T('CLZ TT'!A494)</f>
        <v>P-194336</v>
      </c>
      <c r="B494" s="9" t="str">
        <f>T('CLZ TT'!D494)</f>
        <v>Eran Fishov</v>
      </c>
      <c r="C494" s="10">
        <f>IF(LEN(A494) &gt; 0, 'CLZ TT'!E494, "")</f>
        <v>3</v>
      </c>
      <c r="D494" s="7" t="str">
        <f>T('CLZ TT'!F494)</f>
        <v>Hours</v>
      </c>
      <c r="E494" s="7" t="str">
        <f>IFERROR(VLOOKUP('CLZ TT'!A494,'CLZ WI'!$A$1:$E$100000,3,FALSE),"")</f>
        <v>Wijs 50 h PS</v>
      </c>
      <c r="F494" t="str">
        <f>IFERROR(VLOOKUP('CLZ TT'!A494,'CLZ WI'!$A$1:$E$100000,4,FALSE),"")</f>
        <v>CS Project</v>
      </c>
      <c r="G494" t="str">
        <f>IFERROR(VLOOKUP('CLZ TT'!A494,'CLZ WI'!$A$1:$K$100000,5,FALSE),"")</f>
        <v>P-194336</v>
      </c>
      <c r="H494" t="str">
        <f>IFERROR(VLOOKUP(G494,'CLZ WI'!$A$1:$K$100000,6,FALSE),"")</f>
        <v>Fixed Hours</v>
      </c>
      <c r="I494" t="str">
        <f>IFERROR(VLOOKUP(G494,'CLZ WI'!$A$1:$K$100000,7,FALSE),"")</f>
        <v>EMEA</v>
      </c>
      <c r="J494" t="str">
        <f>T('CLZ TT'!I494)</f>
        <v/>
      </c>
      <c r="K494" t="str">
        <f>IF(IFERROR(VLOOKUP('CLZ TT'!A494,'CLZ WI'!$A$1:$L$100000,12,FALSE),"")=TRUE, "Billable", IF(IFERROR(VLOOKUP('CLZ TT'!A494,'CLZ WI'!$A$1:$L$100000,12,FALSE),"")=FALSE, "Non-Billable", ""))</f>
        <v>Billable</v>
      </c>
      <c r="L494" s="19">
        <f>IF('CLZ TT'!G494="","",'CLZ TT'!G494)</f>
        <v>41099</v>
      </c>
      <c r="M494">
        <f>IFERROR(VLOOKUP(G494,'CLZ Pr'!$A$1:$X$100000,12,FALSE)*C494,"")</f>
        <v>450</v>
      </c>
      <c r="N494" s="4">
        <f>IFERROR(VLOOKUP(G494,'CLZ Pr'!$A$1:$X$100000,24,FALSE), "")</f>
        <v>0</v>
      </c>
      <c r="O494">
        <f>IFERROR(VLOOKUP(G494,'CLZ Pr'!$A$1:$X$100000,21,FALSE), "")</f>
        <v>37</v>
      </c>
    </row>
    <row r="495" spans="1:15">
      <c r="A495" t="str">
        <f>T('CLZ TT'!A495)</f>
        <v>T-352770</v>
      </c>
      <c r="B495" s="9" t="str">
        <f>T('CLZ TT'!D495)</f>
        <v>Eran Fishov</v>
      </c>
      <c r="C495" s="10">
        <f>IF(LEN(A495) &gt; 0, 'CLZ TT'!E495, "")</f>
        <v>1.3</v>
      </c>
      <c r="D495" s="7" t="str">
        <f>T('CLZ TT'!F495)</f>
        <v>Hours</v>
      </c>
      <c r="E495" s="7" t="str">
        <f>IFERROR(VLOOKUP('CLZ TT'!A495,'CLZ WI'!$A$1:$E$100000,3,FALSE),"")</f>
        <v>Kaltura</v>
      </c>
      <c r="F495" t="str">
        <f>IFERROR(VLOOKUP('CLZ TT'!A495,'CLZ WI'!$A$1:$E$100000,4,FALSE),"")</f>
        <v>CS Project</v>
      </c>
      <c r="G495" t="str">
        <f>IFERROR(VLOOKUP('CLZ TT'!A495,'CLZ WI'!$A$1:$K$100000,5,FALSE),"")</f>
        <v>P-142618</v>
      </c>
      <c r="H495" t="str">
        <f>IFERROR(VLOOKUP(G495,'CLZ WI'!$A$1:$K$100000,6,FALSE),"")</f>
        <v>Fixed Hours</v>
      </c>
      <c r="I495" t="str">
        <f>IFERROR(VLOOKUP(G495,'CLZ WI'!$A$1:$K$100000,7,FALSE),"")</f>
        <v>EMEA</v>
      </c>
      <c r="J495" t="str">
        <f>T('CLZ TT'!I495)</f>
        <v/>
      </c>
      <c r="K495" t="str">
        <f>IF(IFERROR(VLOOKUP('CLZ TT'!A495,'CLZ WI'!$A$1:$L$100000,12,FALSE),"")=TRUE, "Billable", IF(IFERROR(VLOOKUP('CLZ TT'!A495,'CLZ WI'!$A$1:$L$100000,12,FALSE),"")=FALSE, "Non-Billable", ""))</f>
        <v>Billable</v>
      </c>
      <c r="L495" s="19">
        <f>IF('CLZ TT'!G495="","",'CLZ TT'!G495)</f>
        <v>41099</v>
      </c>
      <c r="M495" t="str">
        <f>IFERROR(VLOOKUP(G495,'CLZ Pr'!$A$1:$X$100000,12,FALSE)*C495,"")</f>
        <v/>
      </c>
      <c r="N495" s="4" t="str">
        <f>IFERROR(VLOOKUP(G495,'CLZ Pr'!$A$1:$X$100000,24,FALSE), "")</f>
        <v/>
      </c>
      <c r="O495" t="str">
        <f>IFERROR(VLOOKUP(G495,'CLZ Pr'!$A$1:$X$100000,21,FALSE), "")</f>
        <v/>
      </c>
    </row>
    <row r="496" spans="1:15">
      <c r="A496" t="str">
        <f>T('CLZ TT'!A496)</f>
        <v>P-225074</v>
      </c>
      <c r="B496" s="9" t="str">
        <f>T('CLZ TT'!D496)</f>
        <v>Josh Santos</v>
      </c>
      <c r="C496" s="10">
        <f>IF(LEN(A496) &gt; 0, 'CLZ TT'!E496, "")</f>
        <v>1</v>
      </c>
      <c r="D496" s="7" t="str">
        <f>T('CLZ TT'!F496)</f>
        <v>Hours</v>
      </c>
      <c r="E496" s="7" t="str">
        <f>IFERROR(VLOOKUP('CLZ TT'!A496,'CLZ WI'!$A$1:$E$100000,3,FALSE),"")</f>
        <v>Echopass 15 h PS</v>
      </c>
      <c r="F496" t="str">
        <f>IFERROR(VLOOKUP('CLZ TT'!A496,'CLZ WI'!$A$1:$E$100000,4,FALSE),"")</f>
        <v>CS Project</v>
      </c>
      <c r="G496" t="str">
        <f>IFERROR(VLOOKUP('CLZ TT'!A496,'CLZ WI'!$A$1:$K$100000,5,FALSE),"")</f>
        <v>P-225074</v>
      </c>
      <c r="H496" t="str">
        <f>IFERROR(VLOOKUP(G496,'CLZ WI'!$A$1:$K$100000,6,FALSE),"")</f>
        <v>Fixed Hours</v>
      </c>
      <c r="I496" t="str">
        <f>IFERROR(VLOOKUP(G496,'CLZ WI'!$A$1:$K$100000,7,FALSE),"")</f>
        <v>USA</v>
      </c>
      <c r="J496" t="str">
        <f>T('CLZ TT'!I496)</f>
        <v/>
      </c>
      <c r="K496" t="str">
        <f>IF(IFERROR(VLOOKUP('CLZ TT'!A496,'CLZ WI'!$A$1:$L$100000,12,FALSE),"")=TRUE, "Billable", IF(IFERROR(VLOOKUP('CLZ TT'!A496,'CLZ WI'!$A$1:$L$100000,12,FALSE),"")=FALSE, "Non-Billable", ""))</f>
        <v>Billable</v>
      </c>
      <c r="L496" s="19">
        <f>IF('CLZ TT'!G496="","",'CLZ TT'!G496)</f>
        <v>41099</v>
      </c>
      <c r="M496">
        <f>IFERROR(VLOOKUP(G496,'CLZ Pr'!$A$1:$X$100000,12,FALSE)*C496,"")</f>
        <v>150</v>
      </c>
      <c r="N496" s="4">
        <f>IFERROR(VLOOKUP(G496,'CLZ Pr'!$A$1:$X$100000,24,FALSE), "")</f>
        <v>0</v>
      </c>
      <c r="O496">
        <f>IFERROR(VLOOKUP(G496,'CLZ Pr'!$A$1:$X$100000,21,FALSE), "")</f>
        <v>6.33</v>
      </c>
    </row>
    <row r="497" spans="1:15">
      <c r="A497" t="str">
        <f>T('CLZ TT'!A497)</f>
        <v>P-240068</v>
      </c>
      <c r="B497" s="9" t="str">
        <f>T('CLZ TT'!D497)</f>
        <v>Noam Sayada</v>
      </c>
      <c r="C497" s="10">
        <f>IF(LEN(A497) &gt; 0, 'CLZ TT'!E497, "")</f>
        <v>0</v>
      </c>
      <c r="D497" s="7" t="str">
        <f>T('CLZ TT'!F497)</f>
        <v>Hours</v>
      </c>
      <c r="E497" s="7" t="str">
        <f>IFERROR(VLOOKUP('CLZ TT'!A497,'CLZ WI'!$A$1:$E$100000,3,FALSE),"")</f>
        <v>SIGMA Groupe: 40h PS</v>
      </c>
      <c r="F497" t="str">
        <f>IFERROR(VLOOKUP('CLZ TT'!A497,'CLZ WI'!$A$1:$E$100000,4,FALSE),"")</f>
        <v>CS Project</v>
      </c>
      <c r="G497" t="str">
        <f>IFERROR(VLOOKUP('CLZ TT'!A497,'CLZ WI'!$A$1:$K$100000,5,FALSE),"")</f>
        <v>P-240068</v>
      </c>
      <c r="H497" t="str">
        <f>IFERROR(VLOOKUP(G497,'CLZ WI'!$A$1:$K$100000,6,FALSE),"")</f>
        <v>Fixed Hours</v>
      </c>
      <c r="I497" t="str">
        <f>IFERROR(VLOOKUP(G497,'CLZ WI'!$A$1:$K$100000,7,FALSE),"")</f>
        <v>EMEA</v>
      </c>
      <c r="J497" t="str">
        <f>T('CLZ TT'!I497)</f>
        <v/>
      </c>
      <c r="K497" t="str">
        <f>IF(IFERROR(VLOOKUP('CLZ TT'!A497,'CLZ WI'!$A$1:$L$100000,12,FALSE),"")=TRUE, "Billable", IF(IFERROR(VLOOKUP('CLZ TT'!A497,'CLZ WI'!$A$1:$L$100000,12,FALSE),"")=FALSE, "Non-Billable", ""))</f>
        <v>Billable</v>
      </c>
      <c r="L497" s="19">
        <f>IF('CLZ TT'!G497="","",'CLZ TT'!G497)</f>
        <v>41099</v>
      </c>
      <c r="M497">
        <f>IFERROR(VLOOKUP(G497,'CLZ Pr'!$A$1:$X$100000,12,FALSE)*C497,"")</f>
        <v>0</v>
      </c>
      <c r="N497" s="4" t="str">
        <f>IFERROR(VLOOKUP(G497,'CLZ Pr'!$A$1:$X$100000,24,FALSE), "")</f>
        <v>N-X-51602</v>
      </c>
      <c r="O497">
        <f>IFERROR(VLOOKUP(G497,'CLZ Pr'!$A$1:$X$100000,21,FALSE), "")</f>
        <v>29</v>
      </c>
    </row>
    <row r="498" spans="1:15">
      <c r="A498" t="str">
        <f>T('CLZ TT'!A498)</f>
        <v>M-262137</v>
      </c>
      <c r="B498" s="9" t="str">
        <f>T('CLZ TT'!D498)</f>
        <v>G.I.Teh</v>
      </c>
      <c r="C498" s="10">
        <f>IF(LEN(A498) &gt; 0, 'CLZ TT'!E498, "")</f>
        <v>1</v>
      </c>
      <c r="D498" s="7" t="str">
        <f>T('CLZ TT'!F498)</f>
        <v>Hours</v>
      </c>
      <c r="E498" s="7" t="str">
        <f>IFERROR(VLOOKUP('CLZ TT'!A498,'CLZ WI'!$A$1:$E$100000,3,FALSE),"")</f>
        <v>Veracity Engineering - 24 hour QS</v>
      </c>
      <c r="F498" t="str">
        <f>IFERROR(VLOOKUP('CLZ TT'!A498,'CLZ WI'!$A$1:$E$100000,4,FALSE),"")</f>
        <v>CS Quick Start</v>
      </c>
      <c r="G498" t="str">
        <f>IFERROR(VLOOKUP('CLZ TT'!A498,'CLZ WI'!$A$1:$K$100000,5,FALSE),"")</f>
        <v>P-211144</v>
      </c>
      <c r="H498" t="str">
        <f>IFERROR(VLOOKUP(G498,'CLZ WI'!$A$1:$K$100000,6,FALSE),"")</f>
        <v>Package Large</v>
      </c>
      <c r="I498" t="str">
        <f>IFERROR(VLOOKUP(G498,'CLZ WI'!$A$1:$K$100000,7,FALSE),"")</f>
        <v>USA</v>
      </c>
      <c r="J498" t="str">
        <f>T('CLZ TT'!I498)</f>
        <v/>
      </c>
      <c r="K498" t="str">
        <f>IF(IFERROR(VLOOKUP('CLZ TT'!A498,'CLZ WI'!$A$1:$L$100000,12,FALSE),"")=TRUE, "Billable", IF(IFERROR(VLOOKUP('CLZ TT'!A498,'CLZ WI'!$A$1:$L$100000,12,FALSE),"")=FALSE, "Non-Billable", ""))</f>
        <v>Billable</v>
      </c>
      <c r="L498" s="19">
        <f>IF('CLZ TT'!G498="","",'CLZ TT'!G498)</f>
        <v>41100</v>
      </c>
      <c r="M498">
        <f>IFERROR(VLOOKUP(G498,'CLZ Pr'!$A$1:$X$100000,12,FALSE)*C498,"")</f>
        <v>145.83000000000001</v>
      </c>
      <c r="N498" s="4">
        <f>IFERROR(VLOOKUP(G498,'CLZ Pr'!$A$1:$X$100000,24,FALSE), "")</f>
        <v>0</v>
      </c>
      <c r="O498">
        <f>IFERROR(VLOOKUP(G498,'CLZ Pr'!$A$1:$X$100000,21,FALSE), "")</f>
        <v>10</v>
      </c>
    </row>
    <row r="499" spans="1:15">
      <c r="A499" t="str">
        <f>T('CLZ TT'!A499)</f>
        <v>P-229580</v>
      </c>
      <c r="B499" s="9" t="str">
        <f>T('CLZ TT'!D499)</f>
        <v>Alex Gorman</v>
      </c>
      <c r="C499" s="10">
        <f>IF(LEN(A499) &gt; 0, 'CLZ TT'!E499, "")</f>
        <v>0.5</v>
      </c>
      <c r="D499" s="7" t="str">
        <f>T('CLZ TT'!F499)</f>
        <v>Hours</v>
      </c>
      <c r="E499" s="7" t="str">
        <f>IFERROR(VLOOKUP('CLZ TT'!A499,'CLZ WI'!$A$1:$E$100000,3,FALSE),"")</f>
        <v>PlayNetwork:Package Large Package</v>
      </c>
      <c r="F499" t="str">
        <f>IFERROR(VLOOKUP('CLZ TT'!A499,'CLZ WI'!$A$1:$E$100000,4,FALSE),"")</f>
        <v>CS Quick Start</v>
      </c>
      <c r="G499" t="str">
        <f>IFERROR(VLOOKUP('CLZ TT'!A499,'CLZ WI'!$A$1:$K$100000,5,FALSE),"")</f>
        <v>P-229580</v>
      </c>
      <c r="H499" t="str">
        <f>IFERROR(VLOOKUP(G499,'CLZ WI'!$A$1:$K$100000,6,FALSE),"")</f>
        <v>Package Large</v>
      </c>
      <c r="I499" t="str">
        <f>IFERROR(VLOOKUP(G499,'CLZ WI'!$A$1:$K$100000,7,FALSE),"")</f>
        <v>USA</v>
      </c>
      <c r="J499" t="str">
        <f>T('CLZ TT'!I499)</f>
        <v/>
      </c>
      <c r="K499" t="str">
        <f>IF(IFERROR(VLOOKUP('CLZ TT'!A499,'CLZ WI'!$A$1:$L$100000,12,FALSE),"")=TRUE, "Billable", IF(IFERROR(VLOOKUP('CLZ TT'!A499,'CLZ WI'!$A$1:$L$100000,12,FALSE),"")=FALSE, "Non-Billable", ""))</f>
        <v>Billable</v>
      </c>
      <c r="L499" s="19">
        <f>IF('CLZ TT'!G499="","",'CLZ TT'!G499)</f>
        <v>41100</v>
      </c>
      <c r="M499">
        <f>IFERROR(VLOOKUP(G499,'CLZ Pr'!$A$1:$X$100000,12,FALSE)*C499,"")</f>
        <v>72.915000000000006</v>
      </c>
      <c r="N499" s="4" t="str">
        <f>IFERROR(VLOOKUP(G499,'CLZ Pr'!$A$1:$X$100000,24,FALSE), "")</f>
        <v>N-X-58461</v>
      </c>
      <c r="O499">
        <f>IFERROR(VLOOKUP(G499,'CLZ Pr'!$A$1:$X$100000,21,FALSE), "")</f>
        <v>6.01</v>
      </c>
    </row>
    <row r="500" spans="1:15">
      <c r="A500" t="str">
        <f>T('CLZ TT'!A500)</f>
        <v>M-279946</v>
      </c>
      <c r="B500" s="9" t="str">
        <f>T('CLZ TT'!D500)</f>
        <v>Tal Noga</v>
      </c>
      <c r="C500" s="10">
        <f>IF(LEN(A500) &gt; 0, 'CLZ TT'!E500, "")</f>
        <v>2</v>
      </c>
      <c r="D500" s="7" t="str">
        <f>T('CLZ TT'!F500)</f>
        <v>Hours</v>
      </c>
      <c r="E500" s="7" t="str">
        <f>IFERROR(VLOOKUP('CLZ TT'!A500,'CLZ WI'!$A$1:$E$100000,3,FALSE),"")</f>
        <v>BETTERPLACE62:Package Large Package</v>
      </c>
      <c r="F500" t="str">
        <f>IFERROR(VLOOKUP('CLZ TT'!A500,'CLZ WI'!$A$1:$E$100000,4,FALSE),"")</f>
        <v>CS Quick Start</v>
      </c>
      <c r="G500" t="str">
        <f>IFERROR(VLOOKUP('CLZ TT'!A500,'CLZ WI'!$A$1:$K$100000,5,FALSE),"")</f>
        <v>P-227679</v>
      </c>
      <c r="H500" t="str">
        <f>IFERROR(VLOOKUP(G500,'CLZ WI'!$A$1:$K$100000,6,FALSE),"")</f>
        <v>Package Large</v>
      </c>
      <c r="I500" t="str">
        <f>IFERROR(VLOOKUP(G500,'CLZ WI'!$A$1:$K$100000,7,FALSE),"")</f>
        <v>EMEA</v>
      </c>
      <c r="J500" t="str">
        <f>T('CLZ TT'!I500)</f>
        <v/>
      </c>
      <c r="K500" t="str">
        <f>IF(IFERROR(VLOOKUP('CLZ TT'!A500,'CLZ WI'!$A$1:$L$100000,12,FALSE),"")=TRUE, "Billable", IF(IFERROR(VLOOKUP('CLZ TT'!A500,'CLZ WI'!$A$1:$L$100000,12,FALSE),"")=FALSE, "Non-Billable", ""))</f>
        <v>Billable</v>
      </c>
      <c r="L500" s="19">
        <f>IF('CLZ TT'!G500="","",'CLZ TT'!G500)</f>
        <v>41100</v>
      </c>
      <c r="M500">
        <f>IFERROR(VLOOKUP(G500,'CLZ Pr'!$A$1:$X$100000,12,FALSE)*C500,"")</f>
        <v>208.34</v>
      </c>
      <c r="N500" s="4" t="str">
        <f>IFERROR(VLOOKUP(G500,'CLZ Pr'!$A$1:$X$100000,24,FALSE), "")</f>
        <v>N-X-57801</v>
      </c>
      <c r="O500">
        <f>IFERROR(VLOOKUP(G500,'CLZ Pr'!$A$1:$X$100000,21,FALSE), "")</f>
        <v>16.149999999999999</v>
      </c>
    </row>
    <row r="501" spans="1:15">
      <c r="A501" t="str">
        <f>T('CLZ TT'!A501)</f>
        <v>P-211504</v>
      </c>
      <c r="B501" s="9" t="str">
        <f>T('CLZ TT'!D501)</f>
        <v>Tal Noga</v>
      </c>
      <c r="C501" s="10">
        <f>IF(LEN(A501) &gt; 0, 'CLZ TT'!E501, "")</f>
        <v>6</v>
      </c>
      <c r="D501" s="7" t="str">
        <f>T('CLZ TT'!F501)</f>
        <v>Hours</v>
      </c>
      <c r="E501" s="7" t="str">
        <f>IFERROR(VLOOKUP('CLZ TT'!A501,'CLZ WI'!$A$1:$E$100000,3,FALSE),"")</f>
        <v>HMS - 35h Success Package</v>
      </c>
      <c r="F501" t="str">
        <f>IFERROR(VLOOKUP('CLZ TT'!A501,'CLZ WI'!$A$1:$E$100000,4,FALSE),"")</f>
        <v>CS Project</v>
      </c>
      <c r="G501" t="str">
        <f>IFERROR(VLOOKUP('CLZ TT'!A501,'CLZ WI'!$A$1:$K$100000,5,FALSE),"")</f>
        <v>P-211504</v>
      </c>
      <c r="H501" t="str">
        <f>IFERROR(VLOOKUP(G501,'CLZ WI'!$A$1:$K$100000,6,FALSE),"")</f>
        <v>Fixed Hours</v>
      </c>
      <c r="I501" t="str">
        <f>IFERROR(VLOOKUP(G501,'CLZ WI'!$A$1:$K$100000,7,FALSE),"")</f>
        <v>EMEA</v>
      </c>
      <c r="J501" t="str">
        <f>T('CLZ TT'!I501)</f>
        <v>Training</v>
      </c>
      <c r="K501" t="str">
        <f>IF(IFERROR(VLOOKUP('CLZ TT'!A501,'CLZ WI'!$A$1:$L$100000,12,FALSE),"")=TRUE, "Billable", IF(IFERROR(VLOOKUP('CLZ TT'!A501,'CLZ WI'!$A$1:$L$100000,12,FALSE),"")=FALSE, "Non-Billable", ""))</f>
        <v>Non-Billable</v>
      </c>
      <c r="L501" s="19">
        <f>IF('CLZ TT'!G501="","",'CLZ TT'!G501)</f>
        <v>41100</v>
      </c>
      <c r="M501">
        <f>IFERROR(VLOOKUP(G501,'CLZ Pr'!$A$1:$X$100000,12,FALSE)*C501,"")</f>
        <v>0</v>
      </c>
      <c r="N501" s="4">
        <f>IFERROR(VLOOKUP(G501,'CLZ Pr'!$A$1:$X$100000,24,FALSE), "")</f>
        <v>0</v>
      </c>
      <c r="O501">
        <f>IFERROR(VLOOKUP(G501,'CLZ Pr'!$A$1:$X$100000,21,FALSE), "")</f>
        <v>0</v>
      </c>
    </row>
    <row r="502" spans="1:15">
      <c r="A502" t="str">
        <f>T('CLZ TT'!A502)</f>
        <v>P-234878</v>
      </c>
      <c r="B502" s="9" t="str">
        <f>T('CLZ TT'!D502)</f>
        <v>Alex Gorman</v>
      </c>
      <c r="C502" s="10">
        <f>IF(LEN(A502) &gt; 0, 'CLZ TT'!E502, "")</f>
        <v>1.5</v>
      </c>
      <c r="D502" s="7" t="str">
        <f>T('CLZ TT'!F502)</f>
        <v>Hours</v>
      </c>
      <c r="E502" s="7" t="str">
        <f>IFERROR(VLOOKUP('CLZ TT'!A502,'CLZ WI'!$A$1:$E$100000,3,FALSE),"")</f>
        <v>Websense: 1.5h PS Excel Add-in</v>
      </c>
      <c r="F502" t="str">
        <f>IFERROR(VLOOKUP('CLZ TT'!A502,'CLZ WI'!$A$1:$E$100000,4,FALSE),"")</f>
        <v>CS Project</v>
      </c>
      <c r="G502" t="str">
        <f>IFERROR(VLOOKUP('CLZ TT'!A502,'CLZ WI'!$A$1:$K$100000,5,FALSE),"")</f>
        <v>P-234878</v>
      </c>
      <c r="H502" t="str">
        <f>IFERROR(VLOOKUP(G502,'CLZ WI'!$A$1:$K$100000,6,FALSE),"")</f>
        <v>Fixed Hours</v>
      </c>
      <c r="I502" t="str">
        <f>IFERROR(VLOOKUP(G502,'CLZ WI'!$A$1:$K$100000,7,FALSE),"")</f>
        <v>USA</v>
      </c>
      <c r="J502" t="str">
        <f>T('CLZ TT'!I502)</f>
        <v/>
      </c>
      <c r="K502" t="str">
        <f>IF(IFERROR(VLOOKUP('CLZ TT'!A502,'CLZ WI'!$A$1:$L$100000,12,FALSE),"")=TRUE, "Billable", IF(IFERROR(VLOOKUP('CLZ TT'!A502,'CLZ WI'!$A$1:$L$100000,12,FALSE),"")=FALSE, "Non-Billable", ""))</f>
        <v>Non-Billable</v>
      </c>
      <c r="L502" s="19">
        <f>IF('CLZ TT'!G502="","",'CLZ TT'!G502)</f>
        <v>41100</v>
      </c>
      <c r="M502">
        <f>IFERROR(VLOOKUP(G502,'CLZ Pr'!$A$1:$X$100000,12,FALSE)*C502,"")</f>
        <v>0</v>
      </c>
      <c r="N502" s="4" t="str">
        <f>IFERROR(VLOOKUP(G502,'CLZ Pr'!$A$1:$X$100000,24,FALSE), "")</f>
        <v>E-40861</v>
      </c>
      <c r="O502">
        <f>IFERROR(VLOOKUP(G502,'CLZ Pr'!$A$1:$X$100000,21,FALSE), "")</f>
        <v>0</v>
      </c>
    </row>
    <row r="503" spans="1:15">
      <c r="A503" t="str">
        <f>T('CLZ TT'!A503)</f>
        <v>P-227274</v>
      </c>
      <c r="B503" s="9" t="str">
        <f>T('CLZ TT'!D503)</f>
        <v>Patrick Smith</v>
      </c>
      <c r="C503" s="10">
        <f>IF(LEN(A503) &gt; 0, 'CLZ TT'!E503, "")</f>
        <v>1</v>
      </c>
      <c r="D503" s="7" t="str">
        <f>T('CLZ TT'!F503)</f>
        <v>Hours</v>
      </c>
      <c r="E503" s="7" t="str">
        <f>IFERROR(VLOOKUP('CLZ TT'!A503,'CLZ WI'!$A$1:$E$100000,3,FALSE),"")</f>
        <v>Marine Harvest:Package Small Package</v>
      </c>
      <c r="F503" t="str">
        <f>IFERROR(VLOOKUP('CLZ TT'!A503,'CLZ WI'!$A$1:$E$100000,4,FALSE),"")</f>
        <v>CS Quick Start</v>
      </c>
      <c r="G503" t="str">
        <f>IFERROR(VLOOKUP('CLZ TT'!A503,'CLZ WI'!$A$1:$K$100000,5,FALSE),"")</f>
        <v>P-227274</v>
      </c>
      <c r="H503" t="str">
        <f>IFERROR(VLOOKUP(G503,'CLZ WI'!$A$1:$K$100000,6,FALSE),"")</f>
        <v>Package Small</v>
      </c>
      <c r="I503" t="str">
        <f>IFERROR(VLOOKUP(G503,'CLZ WI'!$A$1:$K$100000,7,FALSE),"")</f>
        <v>USA</v>
      </c>
      <c r="J503" t="str">
        <f>T('CLZ TT'!I503)</f>
        <v/>
      </c>
      <c r="K503" t="str">
        <f>IF(IFERROR(VLOOKUP('CLZ TT'!A503,'CLZ WI'!$A$1:$L$100000,12,FALSE),"")=TRUE, "Billable", IF(IFERROR(VLOOKUP('CLZ TT'!A503,'CLZ WI'!$A$1:$L$100000,12,FALSE),"")=FALSE, "Non-Billable", ""))</f>
        <v>Billable</v>
      </c>
      <c r="L503" s="19">
        <f>IF('CLZ TT'!G503="","",'CLZ TT'!G503)</f>
        <v>41100</v>
      </c>
      <c r="M503">
        <f>IFERROR(VLOOKUP(G503,'CLZ Pr'!$A$1:$X$100000,12,FALSE)*C503,"")</f>
        <v>160</v>
      </c>
      <c r="N503" s="4">
        <f>IFERROR(VLOOKUP(G503,'CLZ Pr'!$A$1:$X$100000,24,FALSE), "")</f>
        <v>0</v>
      </c>
      <c r="O503">
        <f>IFERROR(VLOOKUP(G503,'CLZ Pr'!$A$1:$X$100000,21,FALSE), "")</f>
        <v>2.5</v>
      </c>
    </row>
    <row r="504" spans="1:15">
      <c r="A504" t="str">
        <f>T('CLZ TT'!A504)</f>
        <v>P-229581</v>
      </c>
      <c r="B504" s="9" t="str">
        <f>T('CLZ TT'!D504)</f>
        <v>Alex Gorman</v>
      </c>
      <c r="C504" s="10">
        <f>IF(LEN(A504) &gt; 0, 'CLZ TT'!E504, "")</f>
        <v>0.42</v>
      </c>
      <c r="D504" s="7" t="str">
        <f>T('CLZ TT'!F504)</f>
        <v>Hours</v>
      </c>
      <c r="E504" s="7" t="str">
        <f>IFERROR(VLOOKUP('CLZ TT'!A504,'CLZ WI'!$A$1:$E$100000,3,FALSE),"")</f>
        <v>SHL:Package Small Package</v>
      </c>
      <c r="F504" t="str">
        <f>IFERROR(VLOOKUP('CLZ TT'!A504,'CLZ WI'!$A$1:$E$100000,4,FALSE),"")</f>
        <v>CS Quick Start</v>
      </c>
      <c r="G504" t="str">
        <f>IFERROR(VLOOKUP('CLZ TT'!A504,'CLZ WI'!$A$1:$K$100000,5,FALSE),"")</f>
        <v>P-229581</v>
      </c>
      <c r="H504" t="str">
        <f>IFERROR(VLOOKUP(G504,'CLZ WI'!$A$1:$K$100000,6,FALSE),"")</f>
        <v>Package Small</v>
      </c>
      <c r="I504" t="str">
        <f>IFERROR(VLOOKUP(G504,'CLZ WI'!$A$1:$K$100000,7,FALSE),"")</f>
        <v>USA</v>
      </c>
      <c r="J504" t="str">
        <f>T('CLZ TT'!I504)</f>
        <v/>
      </c>
      <c r="K504" t="str">
        <f>IF(IFERROR(VLOOKUP('CLZ TT'!A504,'CLZ WI'!$A$1:$L$100000,12,FALSE),"")=TRUE, "Billable", IF(IFERROR(VLOOKUP('CLZ TT'!A504,'CLZ WI'!$A$1:$L$100000,12,FALSE),"")=FALSE, "Non-Billable", ""))</f>
        <v>Billable</v>
      </c>
      <c r="L504" s="19">
        <f>IF('CLZ TT'!G504="","",'CLZ TT'!G504)</f>
        <v>41100</v>
      </c>
      <c r="M504">
        <f>IFERROR(VLOOKUP(G504,'CLZ Pr'!$A$1:$X$100000,12,FALSE)*C504,"")</f>
        <v>67.2</v>
      </c>
      <c r="N504" s="4" t="str">
        <f>IFERROR(VLOOKUP(G504,'CLZ Pr'!$A$1:$X$100000,24,FALSE), "")</f>
        <v>N-X-58441</v>
      </c>
      <c r="O504">
        <f>IFERROR(VLOOKUP(G504,'CLZ Pr'!$A$1:$X$100000,21,FALSE), "")</f>
        <v>0.33</v>
      </c>
    </row>
    <row r="505" spans="1:15">
      <c r="A505" t="str">
        <f>T('CLZ TT'!A505)</f>
        <v>P-229580</v>
      </c>
      <c r="B505" s="9" t="str">
        <f>T('CLZ TT'!D505)</f>
        <v>Alex Gorman</v>
      </c>
      <c r="C505" s="10">
        <f>IF(LEN(A505) &gt; 0, 'CLZ TT'!E505, "")</f>
        <v>1</v>
      </c>
      <c r="D505" s="7" t="str">
        <f>T('CLZ TT'!F505)</f>
        <v>Hours</v>
      </c>
      <c r="E505" s="7" t="str">
        <f>IFERROR(VLOOKUP('CLZ TT'!A505,'CLZ WI'!$A$1:$E$100000,3,FALSE),"")</f>
        <v>PlayNetwork:Package Large Package</v>
      </c>
      <c r="F505" t="str">
        <f>IFERROR(VLOOKUP('CLZ TT'!A505,'CLZ WI'!$A$1:$E$100000,4,FALSE),"")</f>
        <v>CS Quick Start</v>
      </c>
      <c r="G505" t="str">
        <f>IFERROR(VLOOKUP('CLZ TT'!A505,'CLZ WI'!$A$1:$K$100000,5,FALSE),"")</f>
        <v>P-229580</v>
      </c>
      <c r="H505" t="str">
        <f>IFERROR(VLOOKUP(G505,'CLZ WI'!$A$1:$K$100000,6,FALSE),"")</f>
        <v>Package Large</v>
      </c>
      <c r="I505" t="str">
        <f>IFERROR(VLOOKUP(G505,'CLZ WI'!$A$1:$K$100000,7,FALSE),"")</f>
        <v>USA</v>
      </c>
      <c r="J505" t="str">
        <f>T('CLZ TT'!I505)</f>
        <v/>
      </c>
      <c r="K505" t="str">
        <f>IF(IFERROR(VLOOKUP('CLZ TT'!A505,'CLZ WI'!$A$1:$L$100000,12,FALSE),"")=TRUE, "Billable", IF(IFERROR(VLOOKUP('CLZ TT'!A505,'CLZ WI'!$A$1:$L$100000,12,FALSE),"")=FALSE, "Non-Billable", ""))</f>
        <v>Billable</v>
      </c>
      <c r="L505" s="19">
        <f>IF('CLZ TT'!G505="","",'CLZ TT'!G505)</f>
        <v>41100</v>
      </c>
      <c r="M505">
        <f>IFERROR(VLOOKUP(G505,'CLZ Pr'!$A$1:$X$100000,12,FALSE)*C505,"")</f>
        <v>145.83000000000001</v>
      </c>
      <c r="N505" s="4" t="str">
        <f>IFERROR(VLOOKUP(G505,'CLZ Pr'!$A$1:$X$100000,24,FALSE), "")</f>
        <v>N-X-58461</v>
      </c>
      <c r="O505">
        <f>IFERROR(VLOOKUP(G505,'CLZ Pr'!$A$1:$X$100000,21,FALSE), "")</f>
        <v>6.01</v>
      </c>
    </row>
    <row r="506" spans="1:15">
      <c r="A506" t="str">
        <f>T('CLZ TT'!A506)</f>
        <v>P-227068</v>
      </c>
      <c r="B506" s="9" t="str">
        <f>T('CLZ TT'!D506)</f>
        <v>Noam Sayada</v>
      </c>
      <c r="C506" s="10">
        <f>IF(LEN(A506) &gt; 0, 'CLZ TT'!E506, "")</f>
        <v>8</v>
      </c>
      <c r="D506" s="7" t="str">
        <f>T('CLZ TT'!F506)</f>
        <v>Hours</v>
      </c>
      <c r="E506" s="7" t="str">
        <f>IFERROR(VLOOKUP('CLZ TT'!A506,'CLZ WI'!$A$1:$E$100000,3,FALSE),"")</f>
        <v/>
      </c>
      <c r="F506" t="str">
        <f>IFERROR(VLOOKUP('CLZ TT'!A506,'CLZ WI'!$A$1:$E$100000,4,FALSE),"")</f>
        <v/>
      </c>
      <c r="G506" t="str">
        <f>IFERROR(VLOOKUP('CLZ TT'!A506,'CLZ WI'!$A$1:$K$100000,5,FALSE),"")</f>
        <v/>
      </c>
      <c r="H506" t="str">
        <f>IFERROR(VLOOKUP(G506,'CLZ WI'!$A$1:$K$100000,6,FALSE),"")</f>
        <v/>
      </c>
      <c r="I506" t="str">
        <f>IFERROR(VLOOKUP(G506,'CLZ WI'!$A$1:$K$100000,7,FALSE),"")</f>
        <v/>
      </c>
      <c r="J506" t="str">
        <f>T('CLZ TT'!I506)</f>
        <v/>
      </c>
      <c r="K506" t="str">
        <f>IF(IFERROR(VLOOKUP('CLZ TT'!A506,'CLZ WI'!$A$1:$L$100000,12,FALSE),"")=TRUE, "Billable", IF(IFERROR(VLOOKUP('CLZ TT'!A506,'CLZ WI'!$A$1:$L$100000,12,FALSE),"")=FALSE, "Non-Billable", ""))</f>
        <v/>
      </c>
      <c r="L506" s="19">
        <f>IF('CLZ TT'!G506="","",'CLZ TT'!G506)</f>
        <v>41100</v>
      </c>
      <c r="M506" t="str">
        <f>IFERROR(VLOOKUP(G506,'CLZ Pr'!$A$1:$X$100000,12,FALSE)*C506,"")</f>
        <v/>
      </c>
      <c r="N506" s="4" t="str">
        <f>IFERROR(VLOOKUP(G506,'CLZ Pr'!$A$1:$X$100000,24,FALSE), "")</f>
        <v/>
      </c>
      <c r="O506" t="str">
        <f>IFERROR(VLOOKUP(G506,'CLZ Pr'!$A$1:$X$100000,21,FALSE), "")</f>
        <v/>
      </c>
    </row>
    <row r="507" spans="1:15">
      <c r="A507" t="str">
        <f>T('CLZ TT'!A507)</f>
        <v>M-262137</v>
      </c>
      <c r="B507" s="9" t="str">
        <f>T('CLZ TT'!D507)</f>
        <v>G.I.Teh</v>
      </c>
      <c r="C507" s="10">
        <f>IF(LEN(A507) &gt; 0, 'CLZ TT'!E507, "")</f>
        <v>1</v>
      </c>
      <c r="D507" s="7" t="str">
        <f>T('CLZ TT'!F507)</f>
        <v>Hours</v>
      </c>
      <c r="E507" s="7" t="str">
        <f>IFERROR(VLOOKUP('CLZ TT'!A507,'CLZ WI'!$A$1:$E$100000,3,FALSE),"")</f>
        <v>Veracity Engineering - 24 hour QS</v>
      </c>
      <c r="F507" t="str">
        <f>IFERROR(VLOOKUP('CLZ TT'!A507,'CLZ WI'!$A$1:$E$100000,4,FALSE),"")</f>
        <v>CS Quick Start</v>
      </c>
      <c r="G507" t="str">
        <f>IFERROR(VLOOKUP('CLZ TT'!A507,'CLZ WI'!$A$1:$K$100000,5,FALSE),"")</f>
        <v>P-211144</v>
      </c>
      <c r="H507" t="str">
        <f>IFERROR(VLOOKUP(G507,'CLZ WI'!$A$1:$K$100000,6,FALSE),"")</f>
        <v>Package Large</v>
      </c>
      <c r="I507" t="str">
        <f>IFERROR(VLOOKUP(G507,'CLZ WI'!$A$1:$K$100000,7,FALSE),"")</f>
        <v>USA</v>
      </c>
      <c r="J507" t="str">
        <f>T('CLZ TT'!I507)</f>
        <v/>
      </c>
      <c r="K507" t="str">
        <f>IF(IFERROR(VLOOKUP('CLZ TT'!A507,'CLZ WI'!$A$1:$L$100000,12,FALSE),"")=TRUE, "Billable", IF(IFERROR(VLOOKUP('CLZ TT'!A507,'CLZ WI'!$A$1:$L$100000,12,FALSE),"")=FALSE, "Non-Billable", ""))</f>
        <v>Billable</v>
      </c>
      <c r="L507" s="19">
        <f>IF('CLZ TT'!G507="","",'CLZ TT'!G507)</f>
        <v>41101</v>
      </c>
      <c r="M507">
        <f>IFERROR(VLOOKUP(G507,'CLZ Pr'!$A$1:$X$100000,12,FALSE)*C507,"")</f>
        <v>145.83000000000001</v>
      </c>
      <c r="N507" s="4">
        <f>IFERROR(VLOOKUP(G507,'CLZ Pr'!$A$1:$X$100000,24,FALSE), "")</f>
        <v>0</v>
      </c>
      <c r="O507">
        <f>IFERROR(VLOOKUP(G507,'CLZ Pr'!$A$1:$X$100000,21,FALSE), "")</f>
        <v>10</v>
      </c>
    </row>
    <row r="508" spans="1:15">
      <c r="A508" t="str">
        <f>T('CLZ TT'!A508)</f>
        <v>M-242420</v>
      </c>
      <c r="B508" s="9" t="str">
        <f>T('CLZ TT'!D508)</f>
        <v>David Goulden</v>
      </c>
      <c r="C508" s="10">
        <f>IF(LEN(A508) &gt; 0, 'CLZ TT'!E508, "")</f>
        <v>1</v>
      </c>
      <c r="D508" s="7" t="str">
        <f>T('CLZ TT'!F508)</f>
        <v>Hours</v>
      </c>
      <c r="E508" s="7" t="str">
        <f>IFERROR(VLOOKUP('CLZ TT'!A508,'CLZ WI'!$A$1:$E$100000,3,FALSE),"")</f>
        <v>Mace Group:Medium Package</v>
      </c>
      <c r="F508" t="str">
        <f>IFERROR(VLOOKUP('CLZ TT'!A508,'CLZ WI'!$A$1:$E$100000,4,FALSE),"")</f>
        <v>CS Quick Start</v>
      </c>
      <c r="G508" t="str">
        <f>IFERROR(VLOOKUP('CLZ TT'!A508,'CLZ WI'!$A$1:$K$100000,5,FALSE),"")</f>
        <v>P-194268</v>
      </c>
      <c r="H508" t="str">
        <f>IFERROR(VLOOKUP(G508,'CLZ WI'!$A$1:$K$100000,6,FALSE),"")</f>
        <v>Package Medium</v>
      </c>
      <c r="I508" t="str">
        <f>IFERROR(VLOOKUP(G508,'CLZ WI'!$A$1:$K$100000,7,FALSE),"")</f>
        <v>EMEA</v>
      </c>
      <c r="J508" t="str">
        <f>T('CLZ TT'!I508)</f>
        <v/>
      </c>
      <c r="K508" t="str">
        <f>IF(IFERROR(VLOOKUP('CLZ TT'!A508,'CLZ WI'!$A$1:$L$100000,12,FALSE),"")=TRUE, "Billable", IF(IFERROR(VLOOKUP('CLZ TT'!A508,'CLZ WI'!$A$1:$L$100000,12,FALSE),"")=FALSE, "Non-Billable", ""))</f>
        <v>Billable</v>
      </c>
      <c r="L508" s="19">
        <f>IF('CLZ TT'!G508="","",'CLZ TT'!G508)</f>
        <v>41101</v>
      </c>
      <c r="M508">
        <f>IFERROR(VLOOKUP(G508,'CLZ Pr'!$A$1:$X$100000,12,FALSE)*C508,"")</f>
        <v>150</v>
      </c>
      <c r="N508" s="4">
        <f>IFERROR(VLOOKUP(G508,'CLZ Pr'!$A$1:$X$100000,24,FALSE), "")</f>
        <v>0</v>
      </c>
      <c r="O508">
        <f>IFERROR(VLOOKUP(G508,'CLZ Pr'!$A$1:$X$100000,21,FALSE), "")</f>
        <v>6.5</v>
      </c>
    </row>
    <row r="509" spans="1:15">
      <c r="A509" t="str">
        <f>T('CLZ TT'!A509)</f>
        <v>P-229580</v>
      </c>
      <c r="B509" s="9" t="str">
        <f>T('CLZ TT'!D509)</f>
        <v>Alex Gorman</v>
      </c>
      <c r="C509" s="10">
        <f>IF(LEN(A509) &gt; 0, 'CLZ TT'!E509, "")</f>
        <v>1</v>
      </c>
      <c r="D509" s="7" t="str">
        <f>T('CLZ TT'!F509)</f>
        <v>Hours</v>
      </c>
      <c r="E509" s="7" t="str">
        <f>IFERROR(VLOOKUP('CLZ TT'!A509,'CLZ WI'!$A$1:$E$100000,3,FALSE),"")</f>
        <v>PlayNetwork:Package Large Package</v>
      </c>
      <c r="F509" t="str">
        <f>IFERROR(VLOOKUP('CLZ TT'!A509,'CLZ WI'!$A$1:$E$100000,4,FALSE),"")</f>
        <v>CS Quick Start</v>
      </c>
      <c r="G509" t="str">
        <f>IFERROR(VLOOKUP('CLZ TT'!A509,'CLZ WI'!$A$1:$K$100000,5,FALSE),"")</f>
        <v>P-229580</v>
      </c>
      <c r="H509" t="str">
        <f>IFERROR(VLOOKUP(G509,'CLZ WI'!$A$1:$K$100000,6,FALSE),"")</f>
        <v>Package Large</v>
      </c>
      <c r="I509" t="str">
        <f>IFERROR(VLOOKUP(G509,'CLZ WI'!$A$1:$K$100000,7,FALSE),"")</f>
        <v>USA</v>
      </c>
      <c r="J509" t="str">
        <f>T('CLZ TT'!I509)</f>
        <v/>
      </c>
      <c r="K509" t="str">
        <f>IF(IFERROR(VLOOKUP('CLZ TT'!A509,'CLZ WI'!$A$1:$L$100000,12,FALSE),"")=TRUE, "Billable", IF(IFERROR(VLOOKUP('CLZ TT'!A509,'CLZ WI'!$A$1:$L$100000,12,FALSE),"")=FALSE, "Non-Billable", ""))</f>
        <v>Billable</v>
      </c>
      <c r="L509" s="19">
        <f>IF('CLZ TT'!G509="","",'CLZ TT'!G509)</f>
        <v>41101</v>
      </c>
      <c r="M509">
        <f>IFERROR(VLOOKUP(G509,'CLZ Pr'!$A$1:$X$100000,12,FALSE)*C509,"")</f>
        <v>145.83000000000001</v>
      </c>
      <c r="N509" s="4" t="str">
        <f>IFERROR(VLOOKUP(G509,'CLZ Pr'!$A$1:$X$100000,24,FALSE), "")</f>
        <v>N-X-58461</v>
      </c>
      <c r="O509">
        <f>IFERROR(VLOOKUP(G509,'CLZ Pr'!$A$1:$X$100000,21,FALSE), "")</f>
        <v>6.01</v>
      </c>
    </row>
    <row r="510" spans="1:15">
      <c r="A510" t="str">
        <f>T('CLZ TT'!A510)</f>
        <v>P-229580</v>
      </c>
      <c r="B510" s="9" t="str">
        <f>T('CLZ TT'!D510)</f>
        <v>Alex Gorman</v>
      </c>
      <c r="C510" s="10">
        <f>IF(LEN(A510) &gt; 0, 'CLZ TT'!E510, "")</f>
        <v>1</v>
      </c>
      <c r="D510" s="7" t="str">
        <f>T('CLZ TT'!F510)</f>
        <v>Hours</v>
      </c>
      <c r="E510" s="7" t="str">
        <f>IFERROR(VLOOKUP('CLZ TT'!A510,'CLZ WI'!$A$1:$E$100000,3,FALSE),"")</f>
        <v>PlayNetwork:Package Large Package</v>
      </c>
      <c r="F510" t="str">
        <f>IFERROR(VLOOKUP('CLZ TT'!A510,'CLZ WI'!$A$1:$E$100000,4,FALSE),"")</f>
        <v>CS Quick Start</v>
      </c>
      <c r="G510" t="str">
        <f>IFERROR(VLOOKUP('CLZ TT'!A510,'CLZ WI'!$A$1:$K$100000,5,FALSE),"")</f>
        <v>P-229580</v>
      </c>
      <c r="H510" t="str">
        <f>IFERROR(VLOOKUP(G510,'CLZ WI'!$A$1:$K$100000,6,FALSE),"")</f>
        <v>Package Large</v>
      </c>
      <c r="I510" t="str">
        <f>IFERROR(VLOOKUP(G510,'CLZ WI'!$A$1:$K$100000,7,FALSE),"")</f>
        <v>USA</v>
      </c>
      <c r="J510" t="str">
        <f>T('CLZ TT'!I510)</f>
        <v/>
      </c>
      <c r="K510" t="str">
        <f>IF(IFERROR(VLOOKUP('CLZ TT'!A510,'CLZ WI'!$A$1:$L$100000,12,FALSE),"")=TRUE, "Billable", IF(IFERROR(VLOOKUP('CLZ TT'!A510,'CLZ WI'!$A$1:$L$100000,12,FALSE),"")=FALSE, "Non-Billable", ""))</f>
        <v>Billable</v>
      </c>
      <c r="L510" s="19">
        <f>IF('CLZ TT'!G510="","",'CLZ TT'!G510)</f>
        <v>41101</v>
      </c>
      <c r="M510">
        <f>IFERROR(VLOOKUP(G510,'CLZ Pr'!$A$1:$X$100000,12,FALSE)*C510,"")</f>
        <v>145.83000000000001</v>
      </c>
      <c r="N510" s="4" t="str">
        <f>IFERROR(VLOOKUP(G510,'CLZ Pr'!$A$1:$X$100000,24,FALSE), "")</f>
        <v>N-X-58461</v>
      </c>
      <c r="O510">
        <f>IFERROR(VLOOKUP(G510,'CLZ Pr'!$A$1:$X$100000,21,FALSE), "")</f>
        <v>6.01</v>
      </c>
    </row>
    <row r="511" spans="1:15">
      <c r="A511" t="str">
        <f>T('CLZ TT'!A511)</f>
        <v>P-234268</v>
      </c>
      <c r="B511" s="9" t="str">
        <f>T('CLZ TT'!D511)</f>
        <v>Alex Gorman</v>
      </c>
      <c r="C511" s="10">
        <f>IF(LEN(A511) &gt; 0, 'CLZ TT'!E511, "")</f>
        <v>1</v>
      </c>
      <c r="D511" s="7" t="str">
        <f>T('CLZ TT'!F511)</f>
        <v>Hours</v>
      </c>
      <c r="E511" s="7" t="str">
        <f>IFERROR(VLOOKUP('CLZ TT'!A511,'CLZ WI'!$A$1:$E$100000,3,FALSE),"")</f>
        <v>School District of Philadelphia 1h PS</v>
      </c>
      <c r="F511" t="str">
        <f>IFERROR(VLOOKUP('CLZ TT'!A511,'CLZ WI'!$A$1:$E$100000,4,FALSE),"")</f>
        <v>CS Project</v>
      </c>
      <c r="G511" t="str">
        <f>IFERROR(VLOOKUP('CLZ TT'!A511,'CLZ WI'!$A$1:$K$100000,5,FALSE),"")</f>
        <v>P-234268</v>
      </c>
      <c r="H511" t="str">
        <f>IFERROR(VLOOKUP(G511,'CLZ WI'!$A$1:$K$100000,6,FALSE),"")</f>
        <v>Fixed Hours</v>
      </c>
      <c r="I511" t="str">
        <f>IFERROR(VLOOKUP(G511,'CLZ WI'!$A$1:$K$100000,7,FALSE),"")</f>
        <v>USA</v>
      </c>
      <c r="J511" t="str">
        <f>T('CLZ TT'!I511)</f>
        <v/>
      </c>
      <c r="K511" t="str">
        <f>IF(IFERROR(VLOOKUP('CLZ TT'!A511,'CLZ WI'!$A$1:$L$100000,12,FALSE),"")=TRUE, "Billable", IF(IFERROR(VLOOKUP('CLZ TT'!A511,'CLZ WI'!$A$1:$L$100000,12,FALSE),"")=FALSE, "Non-Billable", ""))</f>
        <v>Non-Billable</v>
      </c>
      <c r="L511" s="19">
        <f>IF('CLZ TT'!G511="","",'CLZ TT'!G511)</f>
        <v>41101</v>
      </c>
      <c r="M511">
        <f>IFERROR(VLOOKUP(G511,'CLZ Pr'!$A$1:$X$100000,12,FALSE)*C511,"")</f>
        <v>0</v>
      </c>
      <c r="N511" s="4" t="str">
        <f>IFERROR(VLOOKUP(G511,'CLZ Pr'!$A$1:$X$100000,24,FALSE), "")</f>
        <v>N-45101</v>
      </c>
      <c r="O511">
        <f>IFERROR(VLOOKUP(G511,'CLZ Pr'!$A$1:$X$100000,21,FALSE), "")</f>
        <v>0</v>
      </c>
    </row>
    <row r="512" spans="1:15">
      <c r="A512" t="str">
        <f>T('CLZ TT'!A512)</f>
        <v>P-211504</v>
      </c>
      <c r="B512" s="9" t="str">
        <f>T('CLZ TT'!D512)</f>
        <v>Tal Noga</v>
      </c>
      <c r="C512" s="10">
        <f>IF(LEN(A512) &gt; 0, 'CLZ TT'!E512, "")</f>
        <v>4.5</v>
      </c>
      <c r="D512" s="7" t="str">
        <f>T('CLZ TT'!F512)</f>
        <v>Hours</v>
      </c>
      <c r="E512" s="7" t="str">
        <f>IFERROR(VLOOKUP('CLZ TT'!A512,'CLZ WI'!$A$1:$E$100000,3,FALSE),"")</f>
        <v>HMS - 35h Success Package</v>
      </c>
      <c r="F512" t="str">
        <f>IFERROR(VLOOKUP('CLZ TT'!A512,'CLZ WI'!$A$1:$E$100000,4,FALSE),"")</f>
        <v>CS Project</v>
      </c>
      <c r="G512" t="str">
        <f>IFERROR(VLOOKUP('CLZ TT'!A512,'CLZ WI'!$A$1:$K$100000,5,FALSE),"")</f>
        <v>P-211504</v>
      </c>
      <c r="H512" t="str">
        <f>IFERROR(VLOOKUP(G512,'CLZ WI'!$A$1:$K$100000,6,FALSE),"")</f>
        <v>Fixed Hours</v>
      </c>
      <c r="I512" t="str">
        <f>IFERROR(VLOOKUP(G512,'CLZ WI'!$A$1:$K$100000,7,FALSE),"")</f>
        <v>EMEA</v>
      </c>
      <c r="J512" t="str">
        <f>T('CLZ TT'!I512)</f>
        <v>Training</v>
      </c>
      <c r="K512" t="str">
        <f>IF(IFERROR(VLOOKUP('CLZ TT'!A512,'CLZ WI'!$A$1:$L$100000,12,FALSE),"")=TRUE, "Billable", IF(IFERROR(VLOOKUP('CLZ TT'!A512,'CLZ WI'!$A$1:$L$100000,12,FALSE),"")=FALSE, "Non-Billable", ""))</f>
        <v>Non-Billable</v>
      </c>
      <c r="L512" s="19">
        <f>IF('CLZ TT'!G512="","",'CLZ TT'!G512)</f>
        <v>41101</v>
      </c>
      <c r="M512">
        <f>IFERROR(VLOOKUP(G512,'CLZ Pr'!$A$1:$X$100000,12,FALSE)*C512,"")</f>
        <v>0</v>
      </c>
      <c r="N512" s="4">
        <f>IFERROR(VLOOKUP(G512,'CLZ Pr'!$A$1:$X$100000,24,FALSE), "")</f>
        <v>0</v>
      </c>
      <c r="O512">
        <f>IFERROR(VLOOKUP(G512,'CLZ Pr'!$A$1:$X$100000,21,FALSE), "")</f>
        <v>0</v>
      </c>
    </row>
    <row r="513" spans="1:15">
      <c r="A513" t="str">
        <f>T('CLZ TT'!A513)</f>
        <v>P-240068</v>
      </c>
      <c r="B513" s="9" t="str">
        <f>T('CLZ TT'!D513)</f>
        <v>Noam Sayada</v>
      </c>
      <c r="C513" s="10">
        <f>IF(LEN(A513) &gt; 0, 'CLZ TT'!E513, "")</f>
        <v>1</v>
      </c>
      <c r="D513" s="7" t="str">
        <f>T('CLZ TT'!F513)</f>
        <v>Hours</v>
      </c>
      <c r="E513" s="7" t="str">
        <f>IFERROR(VLOOKUP('CLZ TT'!A513,'CLZ WI'!$A$1:$E$100000,3,FALSE),"")</f>
        <v>SIGMA Groupe: 40h PS</v>
      </c>
      <c r="F513" t="str">
        <f>IFERROR(VLOOKUP('CLZ TT'!A513,'CLZ WI'!$A$1:$E$100000,4,FALSE),"")</f>
        <v>CS Project</v>
      </c>
      <c r="G513" t="str">
        <f>IFERROR(VLOOKUP('CLZ TT'!A513,'CLZ WI'!$A$1:$K$100000,5,FALSE),"")</f>
        <v>P-240068</v>
      </c>
      <c r="H513" t="str">
        <f>IFERROR(VLOOKUP(G513,'CLZ WI'!$A$1:$K$100000,6,FALSE),"")</f>
        <v>Fixed Hours</v>
      </c>
      <c r="I513" t="str">
        <f>IFERROR(VLOOKUP(G513,'CLZ WI'!$A$1:$K$100000,7,FALSE),"")</f>
        <v>EMEA</v>
      </c>
      <c r="J513" t="str">
        <f>T('CLZ TT'!I513)</f>
        <v/>
      </c>
      <c r="K513" t="str">
        <f>IF(IFERROR(VLOOKUP('CLZ TT'!A513,'CLZ WI'!$A$1:$L$100000,12,FALSE),"")=TRUE, "Billable", IF(IFERROR(VLOOKUP('CLZ TT'!A513,'CLZ WI'!$A$1:$L$100000,12,FALSE),"")=FALSE, "Non-Billable", ""))</f>
        <v>Billable</v>
      </c>
      <c r="L513" s="19">
        <f>IF('CLZ TT'!G513="","",'CLZ TT'!G513)</f>
        <v>41101</v>
      </c>
      <c r="M513">
        <f>IFERROR(VLOOKUP(G513,'CLZ Pr'!$A$1:$X$100000,12,FALSE)*C513,"")</f>
        <v>150</v>
      </c>
      <c r="N513" s="4" t="str">
        <f>IFERROR(VLOOKUP(G513,'CLZ Pr'!$A$1:$X$100000,24,FALSE), "")</f>
        <v>N-X-51602</v>
      </c>
      <c r="O513">
        <f>IFERROR(VLOOKUP(G513,'CLZ Pr'!$A$1:$X$100000,21,FALSE), "")</f>
        <v>29</v>
      </c>
    </row>
    <row r="514" spans="1:15">
      <c r="A514" t="str">
        <f>T('CLZ TT'!A514)</f>
        <v>P-227068</v>
      </c>
      <c r="B514" s="9" t="str">
        <f>T('CLZ TT'!D514)</f>
        <v>Noam Sayada</v>
      </c>
      <c r="C514" s="10">
        <f>IF(LEN(A514) &gt; 0, 'CLZ TT'!E514, "")</f>
        <v>8</v>
      </c>
      <c r="D514" s="7" t="str">
        <f>T('CLZ TT'!F514)</f>
        <v>Hours</v>
      </c>
      <c r="E514" s="7" t="str">
        <f>IFERROR(VLOOKUP('CLZ TT'!A514,'CLZ WI'!$A$1:$E$100000,3,FALSE),"")</f>
        <v/>
      </c>
      <c r="F514" t="str">
        <f>IFERROR(VLOOKUP('CLZ TT'!A514,'CLZ WI'!$A$1:$E$100000,4,FALSE),"")</f>
        <v/>
      </c>
      <c r="G514" t="str">
        <f>IFERROR(VLOOKUP('CLZ TT'!A514,'CLZ WI'!$A$1:$K$100000,5,FALSE),"")</f>
        <v/>
      </c>
      <c r="H514" t="str">
        <f>IFERROR(VLOOKUP(G514,'CLZ WI'!$A$1:$K$100000,6,FALSE),"")</f>
        <v/>
      </c>
      <c r="I514" t="str">
        <f>IFERROR(VLOOKUP(G514,'CLZ WI'!$A$1:$K$100000,7,FALSE),"")</f>
        <v/>
      </c>
      <c r="J514" t="str">
        <f>T('CLZ TT'!I514)</f>
        <v/>
      </c>
      <c r="K514" t="str">
        <f>IF(IFERROR(VLOOKUP('CLZ TT'!A514,'CLZ WI'!$A$1:$L$100000,12,FALSE),"")=TRUE, "Billable", IF(IFERROR(VLOOKUP('CLZ TT'!A514,'CLZ WI'!$A$1:$L$100000,12,FALSE),"")=FALSE, "Non-Billable", ""))</f>
        <v/>
      </c>
      <c r="L514" s="19">
        <f>IF('CLZ TT'!G514="","",'CLZ TT'!G514)</f>
        <v>41101</v>
      </c>
      <c r="M514" t="str">
        <f>IFERROR(VLOOKUP(G514,'CLZ Pr'!$A$1:$X$100000,12,FALSE)*C514,"")</f>
        <v/>
      </c>
      <c r="N514" s="4" t="str">
        <f>IFERROR(VLOOKUP(G514,'CLZ Pr'!$A$1:$X$100000,24,FALSE), "")</f>
        <v/>
      </c>
      <c r="O514" t="str">
        <f>IFERROR(VLOOKUP(G514,'CLZ Pr'!$A$1:$X$100000,21,FALSE), "")</f>
        <v/>
      </c>
    </row>
    <row r="515" spans="1:15">
      <c r="A515" t="str">
        <f>T('CLZ TT'!A515)</f>
        <v>P-205895</v>
      </c>
      <c r="B515" s="9" t="str">
        <f>T('CLZ TT'!D515)</f>
        <v>Patrick Smith</v>
      </c>
      <c r="C515" s="10">
        <f>IF(LEN(A515) &gt; 0, 'CLZ TT'!E515, "")</f>
        <v>1.5</v>
      </c>
      <c r="D515" s="7" t="str">
        <f>T('CLZ TT'!F515)</f>
        <v>Hours</v>
      </c>
      <c r="E515" s="7" t="str">
        <f>IFERROR(VLOOKUP('CLZ TT'!A515,'CLZ WI'!$A$1:$E$100000,3,FALSE),"")</f>
        <v>CDPHE 4 h PS</v>
      </c>
      <c r="F515" t="str">
        <f>IFERROR(VLOOKUP('CLZ TT'!A515,'CLZ WI'!$A$1:$E$100000,4,FALSE),"")</f>
        <v>CS Project</v>
      </c>
      <c r="G515" t="str">
        <f>IFERROR(VLOOKUP('CLZ TT'!A515,'CLZ WI'!$A$1:$K$100000,5,FALSE),"")</f>
        <v>P-205895</v>
      </c>
      <c r="H515" t="str">
        <f>IFERROR(VLOOKUP(G515,'CLZ WI'!$A$1:$K$100000,6,FALSE),"")</f>
        <v>Fixed Hours</v>
      </c>
      <c r="I515" t="str">
        <f>IFERROR(VLOOKUP(G515,'CLZ WI'!$A$1:$K$100000,7,FALSE),"")</f>
        <v>USA</v>
      </c>
      <c r="J515" t="str">
        <f>T('CLZ TT'!I515)</f>
        <v/>
      </c>
      <c r="K515" t="str">
        <f>IF(IFERROR(VLOOKUP('CLZ TT'!A515,'CLZ WI'!$A$1:$L$100000,12,FALSE),"")=TRUE, "Billable", IF(IFERROR(VLOOKUP('CLZ TT'!A515,'CLZ WI'!$A$1:$L$100000,12,FALSE),"")=FALSE, "Non-Billable", ""))</f>
        <v>Non-Billable</v>
      </c>
      <c r="L515" s="19">
        <f>IF('CLZ TT'!G515="","",'CLZ TT'!G515)</f>
        <v>41101</v>
      </c>
      <c r="M515">
        <f>IFERROR(VLOOKUP(G515,'CLZ Pr'!$A$1:$X$100000,12,FALSE)*C515,"")</f>
        <v>0</v>
      </c>
      <c r="N515" s="4">
        <f>IFERROR(VLOOKUP(G515,'CLZ Pr'!$A$1:$X$100000,24,FALSE), "")</f>
        <v>0</v>
      </c>
      <c r="O515">
        <f>IFERROR(VLOOKUP(G515,'CLZ Pr'!$A$1:$X$100000,21,FALSE), "")</f>
        <v>0.5</v>
      </c>
    </row>
    <row r="516" spans="1:15">
      <c r="A516" t="str">
        <f>T('CLZ TT'!A516)</f>
        <v>T-421382</v>
      </c>
      <c r="B516" s="9" t="str">
        <f>T('CLZ TT'!D516)</f>
        <v>Roni Feldsher</v>
      </c>
      <c r="C516" s="10">
        <f>IF(LEN(A516) &gt; 0, 'CLZ TT'!E516, "")</f>
        <v>0.75</v>
      </c>
      <c r="D516" s="7" t="str">
        <f>T('CLZ TT'!F516)</f>
        <v>Hours</v>
      </c>
      <c r="E516" s="7" t="str">
        <f>IFERROR(VLOOKUP('CLZ TT'!A516,'CLZ WI'!$A$1:$E$100000,3,FALSE),"")</f>
        <v>IO Media 10 h PS</v>
      </c>
      <c r="F516" t="str">
        <f>IFERROR(VLOOKUP('CLZ TT'!A516,'CLZ WI'!$A$1:$E$100000,4,FALSE),"")</f>
        <v>CS Project</v>
      </c>
      <c r="G516" t="str">
        <f>IFERROR(VLOOKUP('CLZ TT'!A516,'CLZ WI'!$A$1:$K$100000,5,FALSE),"")</f>
        <v>P-175923</v>
      </c>
      <c r="H516" t="str">
        <f>IFERROR(VLOOKUP(G516,'CLZ WI'!$A$1:$K$100000,6,FALSE),"")</f>
        <v>Fixed Hours</v>
      </c>
      <c r="I516" t="str">
        <f>IFERROR(VLOOKUP(G516,'CLZ WI'!$A$1:$K$100000,7,FALSE),"")</f>
        <v>USA</v>
      </c>
      <c r="J516" t="str">
        <f>T('CLZ TT'!I516)</f>
        <v/>
      </c>
      <c r="K516" t="str">
        <f>IF(IFERROR(VLOOKUP('CLZ TT'!A516,'CLZ WI'!$A$1:$L$100000,12,FALSE),"")=TRUE, "Billable", IF(IFERROR(VLOOKUP('CLZ TT'!A516,'CLZ WI'!$A$1:$L$100000,12,FALSE),"")=FALSE, "Non-Billable", ""))</f>
        <v>Billable</v>
      </c>
      <c r="L516" s="19">
        <f>IF('CLZ TT'!G516="","",'CLZ TT'!G516)</f>
        <v>41101</v>
      </c>
      <c r="M516">
        <f>IFERROR(VLOOKUP(G516,'CLZ Pr'!$A$1:$X$100000,12,FALSE)*C516,"")</f>
        <v>112.5</v>
      </c>
      <c r="N516" s="4">
        <f>IFERROR(VLOOKUP(G516,'CLZ Pr'!$A$1:$X$100000,24,FALSE), "")</f>
        <v>0</v>
      </c>
      <c r="O516">
        <f>IFERROR(VLOOKUP(G516,'CLZ Pr'!$A$1:$X$100000,21,FALSE), "")</f>
        <v>0</v>
      </c>
    </row>
    <row r="517" spans="1:15">
      <c r="A517" t="str">
        <f>T('CLZ TT'!A517)</f>
        <v>M-281220</v>
      </c>
      <c r="B517" s="9" t="str">
        <f>T('CLZ TT'!D517)</f>
        <v>Roni Feldsher</v>
      </c>
      <c r="C517" s="10">
        <f>IF(LEN(A517) &gt; 0, 'CLZ TT'!E517, "")</f>
        <v>1</v>
      </c>
      <c r="D517" s="7" t="str">
        <f>T('CLZ TT'!F517)</f>
        <v>Hours</v>
      </c>
      <c r="E517" s="7" t="str">
        <f>IFERROR(VLOOKUP('CLZ TT'!A517,'CLZ WI'!$A$1:$E$100000,3,FALSE),"")</f>
        <v>Boston Scientific Bay Area:Package Large Package</v>
      </c>
      <c r="F517" t="str">
        <f>IFERROR(VLOOKUP('CLZ TT'!A517,'CLZ WI'!$A$1:$E$100000,4,FALSE),"")</f>
        <v>CS Quick Start</v>
      </c>
      <c r="G517" t="str">
        <f>IFERROR(VLOOKUP('CLZ TT'!A517,'CLZ WI'!$A$1:$K$100000,5,FALSE),"")</f>
        <v>P-228968</v>
      </c>
      <c r="H517" t="str">
        <f>IFERROR(VLOOKUP(G517,'CLZ WI'!$A$1:$K$100000,6,FALSE),"")</f>
        <v>Package Large</v>
      </c>
      <c r="I517" t="str">
        <f>IFERROR(VLOOKUP(G517,'CLZ WI'!$A$1:$K$100000,7,FALSE),"")</f>
        <v>USA</v>
      </c>
      <c r="J517" t="str">
        <f>T('CLZ TT'!I517)</f>
        <v/>
      </c>
      <c r="K517" t="str">
        <f>IF(IFERROR(VLOOKUP('CLZ TT'!A517,'CLZ WI'!$A$1:$L$100000,12,FALSE),"")=TRUE, "Billable", IF(IFERROR(VLOOKUP('CLZ TT'!A517,'CLZ WI'!$A$1:$L$100000,12,FALSE),"")=FALSE, "Non-Billable", ""))</f>
        <v>Billable</v>
      </c>
      <c r="L517" s="19">
        <f>IF('CLZ TT'!G517="","",'CLZ TT'!G517)</f>
        <v>41101</v>
      </c>
      <c r="M517">
        <f>IFERROR(VLOOKUP(G517,'CLZ Pr'!$A$1:$X$100000,12,FALSE)*C517,"")</f>
        <v>145.83000000000001</v>
      </c>
      <c r="N517" s="4">
        <f>IFERROR(VLOOKUP(G517,'CLZ Pr'!$A$1:$X$100000,24,FALSE), "")</f>
        <v>0</v>
      </c>
      <c r="O517">
        <f>IFERROR(VLOOKUP(G517,'CLZ Pr'!$A$1:$X$100000,21,FALSE), "")</f>
        <v>15</v>
      </c>
    </row>
    <row r="518" spans="1:15">
      <c r="A518" t="str">
        <f>T('CLZ TT'!A518)</f>
        <v>P-229581</v>
      </c>
      <c r="B518" s="9" t="str">
        <f>T('CLZ TT'!D518)</f>
        <v>Alex Gorman</v>
      </c>
      <c r="C518" s="10">
        <f>IF(LEN(A518) &gt; 0, 'CLZ TT'!E518, "")</f>
        <v>0.75</v>
      </c>
      <c r="D518" s="7" t="str">
        <f>T('CLZ TT'!F518)</f>
        <v>Hours</v>
      </c>
      <c r="E518" s="7" t="str">
        <f>IFERROR(VLOOKUP('CLZ TT'!A518,'CLZ WI'!$A$1:$E$100000,3,FALSE),"")</f>
        <v>SHL:Package Small Package</v>
      </c>
      <c r="F518" t="str">
        <f>IFERROR(VLOOKUP('CLZ TT'!A518,'CLZ WI'!$A$1:$E$100000,4,FALSE),"")</f>
        <v>CS Quick Start</v>
      </c>
      <c r="G518" t="str">
        <f>IFERROR(VLOOKUP('CLZ TT'!A518,'CLZ WI'!$A$1:$K$100000,5,FALSE),"")</f>
        <v>P-229581</v>
      </c>
      <c r="H518" t="str">
        <f>IFERROR(VLOOKUP(G518,'CLZ WI'!$A$1:$K$100000,6,FALSE),"")</f>
        <v>Package Small</v>
      </c>
      <c r="I518" t="str">
        <f>IFERROR(VLOOKUP(G518,'CLZ WI'!$A$1:$K$100000,7,FALSE),"")</f>
        <v>USA</v>
      </c>
      <c r="J518" t="str">
        <f>T('CLZ TT'!I518)</f>
        <v/>
      </c>
      <c r="K518" t="str">
        <f>IF(IFERROR(VLOOKUP('CLZ TT'!A518,'CLZ WI'!$A$1:$L$100000,12,FALSE),"")=TRUE, "Billable", IF(IFERROR(VLOOKUP('CLZ TT'!A518,'CLZ WI'!$A$1:$L$100000,12,FALSE),"")=FALSE, "Non-Billable", ""))</f>
        <v>Billable</v>
      </c>
      <c r="L518" s="19">
        <f>IF('CLZ TT'!G518="","",'CLZ TT'!G518)</f>
        <v>41101</v>
      </c>
      <c r="M518">
        <f>IFERROR(VLOOKUP(G518,'CLZ Pr'!$A$1:$X$100000,12,FALSE)*C518,"")</f>
        <v>120</v>
      </c>
      <c r="N518" s="4" t="str">
        <f>IFERROR(VLOOKUP(G518,'CLZ Pr'!$A$1:$X$100000,24,FALSE), "")</f>
        <v>N-X-58441</v>
      </c>
      <c r="O518">
        <f>IFERROR(VLOOKUP(G518,'CLZ Pr'!$A$1:$X$100000,21,FALSE), "")</f>
        <v>0.33</v>
      </c>
    </row>
    <row r="519" spans="1:15">
      <c r="A519" t="str">
        <f>T('CLZ TT'!A519)</f>
        <v>P-194336</v>
      </c>
      <c r="B519" s="9" t="str">
        <f>T('CLZ TT'!D519)</f>
        <v>Eran Fishov</v>
      </c>
      <c r="C519" s="10">
        <f>IF(LEN(A519) &gt; 0, 'CLZ TT'!E519, "")</f>
        <v>1</v>
      </c>
      <c r="D519" s="7" t="str">
        <f>T('CLZ TT'!F519)</f>
        <v>Hours</v>
      </c>
      <c r="E519" s="7" t="str">
        <f>IFERROR(VLOOKUP('CLZ TT'!A519,'CLZ WI'!$A$1:$E$100000,3,FALSE),"")</f>
        <v>Wijs 50 h PS</v>
      </c>
      <c r="F519" t="str">
        <f>IFERROR(VLOOKUP('CLZ TT'!A519,'CLZ WI'!$A$1:$E$100000,4,FALSE),"")</f>
        <v>CS Project</v>
      </c>
      <c r="G519" t="str">
        <f>IFERROR(VLOOKUP('CLZ TT'!A519,'CLZ WI'!$A$1:$K$100000,5,FALSE),"")</f>
        <v>P-194336</v>
      </c>
      <c r="H519" t="str">
        <f>IFERROR(VLOOKUP(G519,'CLZ WI'!$A$1:$K$100000,6,FALSE),"")</f>
        <v>Fixed Hours</v>
      </c>
      <c r="I519" t="str">
        <f>IFERROR(VLOOKUP(G519,'CLZ WI'!$A$1:$K$100000,7,FALSE),"")</f>
        <v>EMEA</v>
      </c>
      <c r="J519" t="str">
        <f>T('CLZ TT'!I519)</f>
        <v/>
      </c>
      <c r="K519" t="str">
        <f>IF(IFERROR(VLOOKUP('CLZ TT'!A519,'CLZ WI'!$A$1:$L$100000,12,FALSE),"")=TRUE, "Billable", IF(IFERROR(VLOOKUP('CLZ TT'!A519,'CLZ WI'!$A$1:$L$100000,12,FALSE),"")=FALSE, "Non-Billable", ""))</f>
        <v>Billable</v>
      </c>
      <c r="L519" s="19">
        <f>IF('CLZ TT'!G519="","",'CLZ TT'!G519)</f>
        <v>41101</v>
      </c>
      <c r="M519">
        <f>IFERROR(VLOOKUP(G519,'CLZ Pr'!$A$1:$X$100000,12,FALSE)*C519,"")</f>
        <v>150</v>
      </c>
      <c r="N519" s="4">
        <f>IFERROR(VLOOKUP(G519,'CLZ Pr'!$A$1:$X$100000,24,FALSE), "")</f>
        <v>0</v>
      </c>
      <c r="O519">
        <f>IFERROR(VLOOKUP(G519,'CLZ Pr'!$A$1:$X$100000,21,FALSE), "")</f>
        <v>37</v>
      </c>
    </row>
    <row r="520" spans="1:15">
      <c r="A520" t="str">
        <f>T('CLZ TT'!A520)</f>
        <v>P-232273</v>
      </c>
      <c r="B520" s="9" t="str">
        <f>T('CLZ TT'!D520)</f>
        <v>Josh Santos</v>
      </c>
      <c r="C520" s="10">
        <f>IF(LEN(A520) &gt; 0, 'CLZ TT'!E520, "")</f>
        <v>1</v>
      </c>
      <c r="D520" s="7" t="str">
        <f>T('CLZ TT'!F520)</f>
        <v>Hours</v>
      </c>
      <c r="E520" s="7" t="str">
        <f>IFERROR(VLOOKUP('CLZ TT'!A520,'CLZ WI'!$A$1:$E$100000,3,FALSE),"")</f>
        <v>Protean Design Group:Package Medium Package</v>
      </c>
      <c r="F520" t="str">
        <f>IFERROR(VLOOKUP('CLZ TT'!A520,'CLZ WI'!$A$1:$E$100000,4,FALSE),"")</f>
        <v>CS Quick Start</v>
      </c>
      <c r="G520" t="str">
        <f>IFERROR(VLOOKUP('CLZ TT'!A520,'CLZ WI'!$A$1:$K$100000,5,FALSE),"")</f>
        <v>P-232273</v>
      </c>
      <c r="H520" t="str">
        <f>IFERROR(VLOOKUP(G520,'CLZ WI'!$A$1:$K$100000,6,FALSE),"")</f>
        <v>Package Medium</v>
      </c>
      <c r="I520" t="str">
        <f>IFERROR(VLOOKUP(G520,'CLZ WI'!$A$1:$K$100000,7,FALSE),"")</f>
        <v>USA</v>
      </c>
      <c r="J520" t="str">
        <f>T('CLZ TT'!I520)</f>
        <v/>
      </c>
      <c r="K520" t="str">
        <f>IF(IFERROR(VLOOKUP('CLZ TT'!A520,'CLZ WI'!$A$1:$L$100000,12,FALSE),"")=TRUE, "Billable", IF(IFERROR(VLOOKUP('CLZ TT'!A520,'CLZ WI'!$A$1:$L$100000,12,FALSE),"")=FALSE, "Non-Billable", ""))</f>
        <v>Billable</v>
      </c>
      <c r="L520" s="19">
        <f>IF('CLZ TT'!G520="","",'CLZ TT'!G520)</f>
        <v>41101</v>
      </c>
      <c r="M520">
        <f>IFERROR(VLOOKUP(G520,'CLZ Pr'!$A$1:$X$100000,12,FALSE)*C520,"")</f>
        <v>150</v>
      </c>
      <c r="N520" s="4" t="str">
        <f>IFERROR(VLOOKUP(G520,'CLZ Pr'!$A$1:$X$100000,24,FALSE), "")</f>
        <v>E-X-58422</v>
      </c>
      <c r="O520">
        <f>IFERROR(VLOOKUP(G520,'CLZ Pr'!$A$1:$X$100000,21,FALSE), "")</f>
        <v>8</v>
      </c>
    </row>
    <row r="521" spans="1:15">
      <c r="A521" t="str">
        <f>T('CLZ TT'!A521)</f>
        <v>P-225074</v>
      </c>
      <c r="B521" s="9" t="str">
        <f>T('CLZ TT'!D521)</f>
        <v>Josh Santos</v>
      </c>
      <c r="C521" s="10">
        <f>IF(LEN(A521) &gt; 0, 'CLZ TT'!E521, "")</f>
        <v>1</v>
      </c>
      <c r="D521" s="7" t="str">
        <f>T('CLZ TT'!F521)</f>
        <v>Hours</v>
      </c>
      <c r="E521" s="7" t="str">
        <f>IFERROR(VLOOKUP('CLZ TT'!A521,'CLZ WI'!$A$1:$E$100000,3,FALSE),"")</f>
        <v>Echopass 15 h PS</v>
      </c>
      <c r="F521" t="str">
        <f>IFERROR(VLOOKUP('CLZ TT'!A521,'CLZ WI'!$A$1:$E$100000,4,FALSE),"")</f>
        <v>CS Project</v>
      </c>
      <c r="G521" t="str">
        <f>IFERROR(VLOOKUP('CLZ TT'!A521,'CLZ WI'!$A$1:$K$100000,5,FALSE),"")</f>
        <v>P-225074</v>
      </c>
      <c r="H521" t="str">
        <f>IFERROR(VLOOKUP(G521,'CLZ WI'!$A$1:$K$100000,6,FALSE),"")</f>
        <v>Fixed Hours</v>
      </c>
      <c r="I521" t="str">
        <f>IFERROR(VLOOKUP(G521,'CLZ WI'!$A$1:$K$100000,7,FALSE),"")</f>
        <v>USA</v>
      </c>
      <c r="J521" t="str">
        <f>T('CLZ TT'!I521)</f>
        <v/>
      </c>
      <c r="K521" t="str">
        <f>IF(IFERROR(VLOOKUP('CLZ TT'!A521,'CLZ WI'!$A$1:$L$100000,12,FALSE),"")=TRUE, "Billable", IF(IFERROR(VLOOKUP('CLZ TT'!A521,'CLZ WI'!$A$1:$L$100000,12,FALSE),"")=FALSE, "Non-Billable", ""))</f>
        <v>Billable</v>
      </c>
      <c r="L521" s="19">
        <f>IF('CLZ TT'!G521="","",'CLZ TT'!G521)</f>
        <v>41101</v>
      </c>
      <c r="M521">
        <f>IFERROR(VLOOKUP(G521,'CLZ Pr'!$A$1:$X$100000,12,FALSE)*C521,"")</f>
        <v>150</v>
      </c>
      <c r="N521" s="4">
        <f>IFERROR(VLOOKUP(G521,'CLZ Pr'!$A$1:$X$100000,24,FALSE), "")</f>
        <v>0</v>
      </c>
      <c r="O521">
        <f>IFERROR(VLOOKUP(G521,'CLZ Pr'!$A$1:$X$100000,21,FALSE), "")</f>
        <v>6.33</v>
      </c>
    </row>
    <row r="522" spans="1:15">
      <c r="A522" t="str">
        <f>T('CLZ TT'!A522)</f>
        <v>P-229573</v>
      </c>
      <c r="B522" s="9" t="str">
        <f>T('CLZ TT'!D522)</f>
        <v>Josh Santos</v>
      </c>
      <c r="C522" s="10">
        <f>IF(LEN(A522) &gt; 0, 'CLZ TT'!E522, "")</f>
        <v>0</v>
      </c>
      <c r="D522" s="7" t="str">
        <f>T('CLZ TT'!F522)</f>
        <v>Hours</v>
      </c>
      <c r="E522" s="7" t="str">
        <f>IFERROR(VLOOKUP('CLZ TT'!A522,'CLZ WI'!$A$1:$E$100000,3,FALSE),"")</f>
        <v>ContinuousHealth:Package Small Package</v>
      </c>
      <c r="F522" t="str">
        <f>IFERROR(VLOOKUP('CLZ TT'!A522,'CLZ WI'!$A$1:$E$100000,4,FALSE),"")</f>
        <v>CS Quick Start</v>
      </c>
      <c r="G522" t="str">
        <f>IFERROR(VLOOKUP('CLZ TT'!A522,'CLZ WI'!$A$1:$K$100000,5,FALSE),"")</f>
        <v>P-229573</v>
      </c>
      <c r="H522" t="str">
        <f>IFERROR(VLOOKUP(G522,'CLZ WI'!$A$1:$K$100000,6,FALSE),"")</f>
        <v>Package Small</v>
      </c>
      <c r="I522" t="str">
        <f>IFERROR(VLOOKUP(G522,'CLZ WI'!$A$1:$K$100000,7,FALSE),"")</f>
        <v>USA</v>
      </c>
      <c r="J522" t="str">
        <f>T('CLZ TT'!I522)</f>
        <v/>
      </c>
      <c r="K522" t="str">
        <f>IF(IFERROR(VLOOKUP('CLZ TT'!A522,'CLZ WI'!$A$1:$L$100000,12,FALSE),"")=TRUE, "Billable", IF(IFERROR(VLOOKUP('CLZ TT'!A522,'CLZ WI'!$A$1:$L$100000,12,FALSE),"")=FALSE, "Non-Billable", ""))</f>
        <v>Billable</v>
      </c>
      <c r="L522" s="19">
        <f>IF('CLZ TT'!G522="","",'CLZ TT'!G522)</f>
        <v>41101</v>
      </c>
      <c r="M522">
        <f>IFERROR(VLOOKUP(G522,'CLZ Pr'!$A$1:$X$100000,12,FALSE)*C522,"")</f>
        <v>0</v>
      </c>
      <c r="N522" s="4">
        <f>IFERROR(VLOOKUP(G522,'CLZ Pr'!$A$1:$X$100000,24,FALSE), "")</f>
        <v>0</v>
      </c>
      <c r="O522">
        <f>IFERROR(VLOOKUP(G522,'CLZ Pr'!$A$1:$X$100000,21,FALSE), "")</f>
        <v>3</v>
      </c>
    </row>
    <row r="523" spans="1:15">
      <c r="A523" t="str">
        <f>T('CLZ TT'!A523)</f>
        <v>P-235373</v>
      </c>
      <c r="B523" s="9" t="str">
        <f>T('CLZ TT'!D523)</f>
        <v>David Goulden</v>
      </c>
      <c r="C523" s="10">
        <f>IF(LEN(A523) &gt; 0, 'CLZ TT'!E523, "")</f>
        <v>0.75</v>
      </c>
      <c r="D523" s="7" t="str">
        <f>T('CLZ TT'!F523)</f>
        <v>Hours</v>
      </c>
      <c r="E523" s="7" t="str">
        <f>IFERROR(VLOOKUP('CLZ TT'!A523,'CLZ WI'!$A$1:$E$100000,3,FALSE),"")</f>
        <v>GETECH: 2h PS</v>
      </c>
      <c r="F523" t="str">
        <f>IFERROR(VLOOKUP('CLZ TT'!A523,'CLZ WI'!$A$1:$E$100000,4,FALSE),"")</f>
        <v>CS Project</v>
      </c>
      <c r="G523" t="str">
        <f>IFERROR(VLOOKUP('CLZ TT'!A523,'CLZ WI'!$A$1:$K$100000,5,FALSE),"")</f>
        <v>P-235373</v>
      </c>
      <c r="H523" t="str">
        <f>IFERROR(VLOOKUP(G523,'CLZ WI'!$A$1:$K$100000,6,FALSE),"")</f>
        <v>Fixed Hours</v>
      </c>
      <c r="I523" t="str">
        <f>IFERROR(VLOOKUP(G523,'CLZ WI'!$A$1:$K$100000,7,FALSE),"")</f>
        <v>EMEA</v>
      </c>
      <c r="J523" t="str">
        <f>T('CLZ TT'!I523)</f>
        <v/>
      </c>
      <c r="K523" t="str">
        <f>IF(IFERROR(VLOOKUP('CLZ TT'!A523,'CLZ WI'!$A$1:$L$100000,12,FALSE),"")=TRUE, "Billable", IF(IFERROR(VLOOKUP('CLZ TT'!A523,'CLZ WI'!$A$1:$L$100000,12,FALSE),"")=FALSE, "Non-Billable", ""))</f>
        <v>Billable</v>
      </c>
      <c r="L523" s="19">
        <f>IF('CLZ TT'!G523="","",'CLZ TT'!G523)</f>
        <v>41101</v>
      </c>
      <c r="M523">
        <f>IFERROR(VLOOKUP(G523,'CLZ Pr'!$A$1:$X$100000,12,FALSE)*C523,"")</f>
        <v>112.5</v>
      </c>
      <c r="N523" s="4" t="str">
        <f>IFERROR(VLOOKUP(G523,'CLZ Pr'!$A$1:$X$100000,24,FALSE), "")</f>
        <v>X-12345</v>
      </c>
      <c r="O523">
        <f>IFERROR(VLOOKUP(G523,'CLZ Pr'!$A$1:$X$100000,21,FALSE), "")</f>
        <v>0</v>
      </c>
    </row>
    <row r="524" spans="1:15">
      <c r="A524" t="str">
        <f>T('CLZ TT'!A524)</f>
        <v>P-195483</v>
      </c>
      <c r="B524" s="9" t="str">
        <f>T('CLZ TT'!D524)</f>
        <v>Alex Gorman</v>
      </c>
      <c r="C524" s="10">
        <f>IF(LEN(A524) &gt; 0, 'CLZ TT'!E524, "")</f>
        <v>0</v>
      </c>
      <c r="D524" s="7" t="str">
        <f>T('CLZ TT'!F524)</f>
        <v>Hours</v>
      </c>
      <c r="E524" s="7" t="str">
        <f>IFERROR(VLOOKUP('CLZ TT'!A524,'CLZ WI'!$A$1:$E$100000,3,FALSE),"")</f>
        <v>School Improvement Network:Medium Package</v>
      </c>
      <c r="F524" t="str">
        <f>IFERROR(VLOOKUP('CLZ TT'!A524,'CLZ WI'!$A$1:$E$100000,4,FALSE),"")</f>
        <v>CS Quick Start</v>
      </c>
      <c r="G524" t="str">
        <f>IFERROR(VLOOKUP('CLZ TT'!A524,'CLZ WI'!$A$1:$K$100000,5,FALSE),"")</f>
        <v>P-195483</v>
      </c>
      <c r="H524" t="str">
        <f>IFERROR(VLOOKUP(G524,'CLZ WI'!$A$1:$K$100000,6,FALSE),"")</f>
        <v>Package Medium</v>
      </c>
      <c r="I524" t="str">
        <f>IFERROR(VLOOKUP(G524,'CLZ WI'!$A$1:$K$100000,7,FALSE),"")</f>
        <v>USA</v>
      </c>
      <c r="J524" t="str">
        <f>T('CLZ TT'!I524)</f>
        <v/>
      </c>
      <c r="K524" t="str">
        <f>IF(IFERROR(VLOOKUP('CLZ TT'!A524,'CLZ WI'!$A$1:$L$100000,12,FALSE),"")=TRUE, "Billable", IF(IFERROR(VLOOKUP('CLZ TT'!A524,'CLZ WI'!$A$1:$L$100000,12,FALSE),"")=FALSE, "Non-Billable", ""))</f>
        <v>Billable</v>
      </c>
      <c r="L524" s="19">
        <f>IF('CLZ TT'!G524="","",'CLZ TT'!G524)</f>
        <v>41101</v>
      </c>
      <c r="M524">
        <f>IFERROR(VLOOKUP(G524,'CLZ Pr'!$A$1:$X$100000,12,FALSE)*C524,"")</f>
        <v>0</v>
      </c>
      <c r="N524" s="4">
        <f>IFERROR(VLOOKUP(G524,'CLZ Pr'!$A$1:$X$100000,24,FALSE), "")</f>
        <v>0</v>
      </c>
      <c r="O524">
        <f>IFERROR(VLOOKUP(G524,'CLZ Pr'!$A$1:$X$100000,21,FALSE), "")</f>
        <v>6</v>
      </c>
    </row>
    <row r="525" spans="1:15">
      <c r="A525" t="str">
        <f>T('CLZ TT'!A525)</f>
        <v>M-262137</v>
      </c>
      <c r="B525" s="9" t="str">
        <f>T('CLZ TT'!D525)</f>
        <v>G.I.Teh</v>
      </c>
      <c r="C525" s="10">
        <f>IF(LEN(A525) &gt; 0, 'CLZ TT'!E525, "")</f>
        <v>1</v>
      </c>
      <c r="D525" s="7" t="str">
        <f>T('CLZ TT'!F525)</f>
        <v>Hours</v>
      </c>
      <c r="E525" s="7" t="str">
        <f>IFERROR(VLOOKUP('CLZ TT'!A525,'CLZ WI'!$A$1:$E$100000,3,FALSE),"")</f>
        <v>Veracity Engineering - 24 hour QS</v>
      </c>
      <c r="F525" t="str">
        <f>IFERROR(VLOOKUP('CLZ TT'!A525,'CLZ WI'!$A$1:$E$100000,4,FALSE),"")</f>
        <v>CS Quick Start</v>
      </c>
      <c r="G525" t="str">
        <f>IFERROR(VLOOKUP('CLZ TT'!A525,'CLZ WI'!$A$1:$K$100000,5,FALSE),"")</f>
        <v>P-211144</v>
      </c>
      <c r="H525" t="str">
        <f>IFERROR(VLOOKUP(G525,'CLZ WI'!$A$1:$K$100000,6,FALSE),"")</f>
        <v>Package Large</v>
      </c>
      <c r="I525" t="str">
        <f>IFERROR(VLOOKUP(G525,'CLZ WI'!$A$1:$K$100000,7,FALSE),"")</f>
        <v>USA</v>
      </c>
      <c r="J525" t="str">
        <f>T('CLZ TT'!I525)</f>
        <v/>
      </c>
      <c r="K525" t="str">
        <f>IF(IFERROR(VLOOKUP('CLZ TT'!A525,'CLZ WI'!$A$1:$L$100000,12,FALSE),"")=TRUE, "Billable", IF(IFERROR(VLOOKUP('CLZ TT'!A525,'CLZ WI'!$A$1:$L$100000,12,FALSE),"")=FALSE, "Non-Billable", ""))</f>
        <v>Billable</v>
      </c>
      <c r="L525" s="19">
        <f>IF('CLZ TT'!G525="","",'CLZ TT'!G525)</f>
        <v>41102</v>
      </c>
      <c r="M525">
        <f>IFERROR(VLOOKUP(G525,'CLZ Pr'!$A$1:$X$100000,12,FALSE)*C525,"")</f>
        <v>145.83000000000001</v>
      </c>
      <c r="N525" s="4">
        <f>IFERROR(VLOOKUP(G525,'CLZ Pr'!$A$1:$X$100000,24,FALSE), "")</f>
        <v>0</v>
      </c>
      <c r="O525">
        <f>IFERROR(VLOOKUP(G525,'CLZ Pr'!$A$1:$X$100000,21,FALSE), "")</f>
        <v>10</v>
      </c>
    </row>
    <row r="526" spans="1:15">
      <c r="A526" t="str">
        <f>T('CLZ TT'!A526)</f>
        <v>P-236988</v>
      </c>
      <c r="B526" s="9" t="str">
        <f>T('CLZ TT'!D526)</f>
        <v>David Goulden</v>
      </c>
      <c r="C526" s="10">
        <f>IF(LEN(A526) &gt; 0, 'CLZ TT'!E526, "")</f>
        <v>2</v>
      </c>
      <c r="D526" s="7" t="str">
        <f>T('CLZ TT'!F526)</f>
        <v>Hours</v>
      </c>
      <c r="E526" s="7" t="str">
        <f>IFERROR(VLOOKUP('CLZ TT'!A526,'CLZ WI'!$A$1:$E$100000,3,FALSE),"")</f>
        <v>Clydeco: QS Package Large</v>
      </c>
      <c r="F526" t="str">
        <f>IFERROR(VLOOKUP('CLZ TT'!A526,'CLZ WI'!$A$1:$E$100000,4,FALSE),"")</f>
        <v>CS Quick Start</v>
      </c>
      <c r="G526" t="str">
        <f>IFERROR(VLOOKUP('CLZ TT'!A526,'CLZ WI'!$A$1:$K$100000,5,FALSE),"")</f>
        <v>P-236988</v>
      </c>
      <c r="H526" t="str">
        <f>IFERROR(VLOOKUP(G526,'CLZ WI'!$A$1:$K$100000,6,FALSE),"")</f>
        <v>Package Large</v>
      </c>
      <c r="I526" t="str">
        <f>IFERROR(VLOOKUP(G526,'CLZ WI'!$A$1:$K$100000,7,FALSE),"")</f>
        <v>EMEA</v>
      </c>
      <c r="J526" t="str">
        <f>T('CLZ TT'!I526)</f>
        <v/>
      </c>
      <c r="K526" t="str">
        <f>IF(IFERROR(VLOOKUP('CLZ TT'!A526,'CLZ WI'!$A$1:$L$100000,12,FALSE),"")=TRUE, "Billable", IF(IFERROR(VLOOKUP('CLZ TT'!A526,'CLZ WI'!$A$1:$L$100000,12,FALSE),"")=FALSE, "Non-Billable", ""))</f>
        <v>Billable</v>
      </c>
      <c r="L526" s="19">
        <f>IF('CLZ TT'!G526="","",'CLZ TT'!G526)</f>
        <v>41102</v>
      </c>
      <c r="M526">
        <f>IFERROR(VLOOKUP(G526,'CLZ Pr'!$A$1:$X$100000,12,FALSE)*C526,"")</f>
        <v>291.66000000000003</v>
      </c>
      <c r="N526" s="4" t="str">
        <f>IFERROR(VLOOKUP(G526,'CLZ Pr'!$A$1:$X$100000,24,FALSE), "")</f>
        <v>N-X-59361</v>
      </c>
      <c r="O526">
        <f>IFERROR(VLOOKUP(G526,'CLZ Pr'!$A$1:$X$100000,21,FALSE), "")</f>
        <v>1.5</v>
      </c>
    </row>
    <row r="527" spans="1:15">
      <c r="A527" t="str">
        <f>T('CLZ TT'!A527)</f>
        <v>T-406014</v>
      </c>
      <c r="B527" s="9" t="str">
        <f>T('CLZ TT'!D527)</f>
        <v>Tal Noga</v>
      </c>
      <c r="C527" s="10">
        <f>IF(LEN(A527) &gt; 0, 'CLZ TT'!E527, "")</f>
        <v>1.75</v>
      </c>
      <c r="D527" s="7" t="str">
        <f>T('CLZ TT'!F527)</f>
        <v>Hours</v>
      </c>
      <c r="E527" s="7" t="str">
        <f>IFERROR(VLOOKUP('CLZ TT'!A527,'CLZ WI'!$A$1:$E$100000,3,FALSE),"")</f>
        <v>Net Translators Implementation Program</v>
      </c>
      <c r="F527" t="str">
        <f>IFERROR(VLOOKUP('CLZ TT'!A527,'CLZ WI'!$A$1:$E$100000,4,FALSE),"")</f>
        <v>CS Project</v>
      </c>
      <c r="G527" t="str">
        <f>IFERROR(VLOOKUP('CLZ TT'!A527,'CLZ WI'!$A$1:$K$100000,5,FALSE),"")</f>
        <v>P-168678</v>
      </c>
      <c r="H527" t="str">
        <f>IFERROR(VLOOKUP(G527,'CLZ WI'!$A$1:$K$100000,6,FALSE),"")</f>
        <v>Fixed Hours</v>
      </c>
      <c r="I527" t="str">
        <f>IFERROR(VLOOKUP(G527,'CLZ WI'!$A$1:$K$100000,7,FALSE),"")</f>
        <v>EMEA</v>
      </c>
      <c r="J527" t="str">
        <f>T('CLZ TT'!I527)</f>
        <v>Customization</v>
      </c>
      <c r="K527" t="str">
        <f>IF(IFERROR(VLOOKUP('CLZ TT'!A527,'CLZ WI'!$A$1:$L$100000,12,FALSE),"")=TRUE, "Billable", IF(IFERROR(VLOOKUP('CLZ TT'!A527,'CLZ WI'!$A$1:$L$100000,12,FALSE),"")=FALSE, "Non-Billable", ""))</f>
        <v>Billable</v>
      </c>
      <c r="L527" s="19">
        <f>IF('CLZ TT'!G527="","",'CLZ TT'!G527)</f>
        <v>41102</v>
      </c>
      <c r="M527">
        <f>IFERROR(VLOOKUP(G527,'CLZ Pr'!$A$1:$X$100000,12,FALSE)*C527,"")</f>
        <v>123.9525</v>
      </c>
      <c r="N527" s="4">
        <f>IFERROR(VLOOKUP(G527,'CLZ Pr'!$A$1:$X$100000,24,FALSE), "")</f>
        <v>0</v>
      </c>
      <c r="O527">
        <f>IFERROR(VLOOKUP(G527,'CLZ Pr'!$A$1:$X$100000,21,FALSE), "")</f>
        <v>59.58</v>
      </c>
    </row>
    <row r="528" spans="1:15">
      <c r="A528" t="str">
        <f>T('CLZ TT'!A528)</f>
        <v>M-279946</v>
      </c>
      <c r="B528" s="9" t="str">
        <f>T('CLZ TT'!D528)</f>
        <v>Tal Noga</v>
      </c>
      <c r="C528" s="10">
        <f>IF(LEN(A528) &gt; 0, 'CLZ TT'!E528, "")</f>
        <v>1</v>
      </c>
      <c r="D528" s="7" t="str">
        <f>T('CLZ TT'!F528)</f>
        <v>Hours</v>
      </c>
      <c r="E528" s="7" t="str">
        <f>IFERROR(VLOOKUP('CLZ TT'!A528,'CLZ WI'!$A$1:$E$100000,3,FALSE),"")</f>
        <v>BETTERPLACE62:Package Large Package</v>
      </c>
      <c r="F528" t="str">
        <f>IFERROR(VLOOKUP('CLZ TT'!A528,'CLZ WI'!$A$1:$E$100000,4,FALSE),"")</f>
        <v>CS Quick Start</v>
      </c>
      <c r="G528" t="str">
        <f>IFERROR(VLOOKUP('CLZ TT'!A528,'CLZ WI'!$A$1:$K$100000,5,FALSE),"")</f>
        <v>P-227679</v>
      </c>
      <c r="H528" t="str">
        <f>IFERROR(VLOOKUP(G528,'CLZ WI'!$A$1:$K$100000,6,FALSE),"")</f>
        <v>Package Large</v>
      </c>
      <c r="I528" t="str">
        <f>IFERROR(VLOOKUP(G528,'CLZ WI'!$A$1:$K$100000,7,FALSE),"")</f>
        <v>EMEA</v>
      </c>
      <c r="J528" t="str">
        <f>T('CLZ TT'!I528)</f>
        <v>Customization</v>
      </c>
      <c r="K528" t="str">
        <f>IF(IFERROR(VLOOKUP('CLZ TT'!A528,'CLZ WI'!$A$1:$L$100000,12,FALSE),"")=TRUE, "Billable", IF(IFERROR(VLOOKUP('CLZ TT'!A528,'CLZ WI'!$A$1:$L$100000,12,FALSE),"")=FALSE, "Non-Billable", ""))</f>
        <v>Billable</v>
      </c>
      <c r="L528" s="19">
        <f>IF('CLZ TT'!G528="","",'CLZ TT'!G528)</f>
        <v>41102</v>
      </c>
      <c r="M528">
        <f>IFERROR(VLOOKUP(G528,'CLZ Pr'!$A$1:$X$100000,12,FALSE)*C528,"")</f>
        <v>104.17</v>
      </c>
      <c r="N528" s="4" t="str">
        <f>IFERROR(VLOOKUP(G528,'CLZ Pr'!$A$1:$X$100000,24,FALSE), "")</f>
        <v>N-X-57801</v>
      </c>
      <c r="O528">
        <f>IFERROR(VLOOKUP(G528,'CLZ Pr'!$A$1:$X$100000,21,FALSE), "")</f>
        <v>16.149999999999999</v>
      </c>
    </row>
    <row r="529" spans="1:15">
      <c r="A529" t="str">
        <f>T('CLZ TT'!A529)</f>
        <v>M-284073</v>
      </c>
      <c r="B529" s="9" t="str">
        <f>T('CLZ TT'!D529)</f>
        <v>Noam Sayada</v>
      </c>
      <c r="C529" s="10">
        <f>IF(LEN(A529) &gt; 0, 'CLZ TT'!E529, "")</f>
        <v>1</v>
      </c>
      <c r="D529" s="7" t="str">
        <f>T('CLZ TT'!F529)</f>
        <v>Hours</v>
      </c>
      <c r="E529" s="7" t="str">
        <f>IFERROR(VLOOKUP('CLZ TT'!A529,'CLZ WI'!$A$1:$E$100000,3,FALSE),"")</f>
        <v>VB Expertise QS S</v>
      </c>
      <c r="F529" t="str">
        <f>IFERROR(VLOOKUP('CLZ TT'!A529,'CLZ WI'!$A$1:$E$100000,4,FALSE),"")</f>
        <v>CS Quick Start</v>
      </c>
      <c r="G529" t="str">
        <f>IFERROR(VLOOKUP('CLZ TT'!A529,'CLZ WI'!$A$1:$K$100000,5,FALSE),"")</f>
        <v>P-231904</v>
      </c>
      <c r="H529" t="str">
        <f>IFERROR(VLOOKUP(G529,'CLZ WI'!$A$1:$K$100000,6,FALSE),"")</f>
        <v>Package Small</v>
      </c>
      <c r="I529" t="str">
        <f>IFERROR(VLOOKUP(G529,'CLZ WI'!$A$1:$K$100000,7,FALSE),"")</f>
        <v>EMEA</v>
      </c>
      <c r="J529" t="str">
        <f>T('CLZ TT'!I529)</f>
        <v/>
      </c>
      <c r="K529" t="str">
        <f>IF(IFERROR(VLOOKUP('CLZ TT'!A529,'CLZ WI'!$A$1:$L$100000,12,FALSE),"")=TRUE, "Billable", IF(IFERROR(VLOOKUP('CLZ TT'!A529,'CLZ WI'!$A$1:$L$100000,12,FALSE),"")=FALSE, "Non-Billable", ""))</f>
        <v>Billable</v>
      </c>
      <c r="L529" s="19">
        <f>IF('CLZ TT'!G529="","",'CLZ TT'!G529)</f>
        <v>41102</v>
      </c>
      <c r="M529">
        <f>IFERROR(VLOOKUP(G529,'CLZ Pr'!$A$1:$X$100000,12,FALSE)*C529,"")</f>
        <v>160</v>
      </c>
      <c r="N529" s="4">
        <f>IFERROR(VLOOKUP(G529,'CLZ Pr'!$A$1:$X$100000,24,FALSE), "")</f>
        <v>0</v>
      </c>
      <c r="O529">
        <f>IFERROR(VLOOKUP(G529,'CLZ Pr'!$A$1:$X$100000,21,FALSE), "")</f>
        <v>3</v>
      </c>
    </row>
    <row r="530" spans="1:15">
      <c r="A530" t="str">
        <f>T('CLZ TT'!A530)</f>
        <v>P-240068</v>
      </c>
      <c r="B530" s="9" t="str">
        <f>T('CLZ TT'!D530)</f>
        <v>Noam Sayada</v>
      </c>
      <c r="C530" s="10">
        <f>IF(LEN(A530) &gt; 0, 'CLZ TT'!E530, "")</f>
        <v>1</v>
      </c>
      <c r="D530" s="7" t="str">
        <f>T('CLZ TT'!F530)</f>
        <v>Hours</v>
      </c>
      <c r="E530" s="7" t="str">
        <f>IFERROR(VLOOKUP('CLZ TT'!A530,'CLZ WI'!$A$1:$E$100000,3,FALSE),"")</f>
        <v>SIGMA Groupe: 40h PS</v>
      </c>
      <c r="F530" t="str">
        <f>IFERROR(VLOOKUP('CLZ TT'!A530,'CLZ WI'!$A$1:$E$100000,4,FALSE),"")</f>
        <v>CS Project</v>
      </c>
      <c r="G530" t="str">
        <f>IFERROR(VLOOKUP('CLZ TT'!A530,'CLZ WI'!$A$1:$K$100000,5,FALSE),"")</f>
        <v>P-240068</v>
      </c>
      <c r="H530" t="str">
        <f>IFERROR(VLOOKUP(G530,'CLZ WI'!$A$1:$K$100000,6,FALSE),"")</f>
        <v>Fixed Hours</v>
      </c>
      <c r="I530" t="str">
        <f>IFERROR(VLOOKUP(G530,'CLZ WI'!$A$1:$K$100000,7,FALSE),"")</f>
        <v>EMEA</v>
      </c>
      <c r="J530" t="str">
        <f>T('CLZ TT'!I530)</f>
        <v/>
      </c>
      <c r="K530" t="str">
        <f>IF(IFERROR(VLOOKUP('CLZ TT'!A530,'CLZ WI'!$A$1:$L$100000,12,FALSE),"")=TRUE, "Billable", IF(IFERROR(VLOOKUP('CLZ TT'!A530,'CLZ WI'!$A$1:$L$100000,12,FALSE),"")=FALSE, "Non-Billable", ""))</f>
        <v>Billable</v>
      </c>
      <c r="L530" s="19">
        <f>IF('CLZ TT'!G530="","",'CLZ TT'!G530)</f>
        <v>41102</v>
      </c>
      <c r="M530">
        <f>IFERROR(VLOOKUP(G530,'CLZ Pr'!$A$1:$X$100000,12,FALSE)*C530,"")</f>
        <v>150</v>
      </c>
      <c r="N530" s="4" t="str">
        <f>IFERROR(VLOOKUP(G530,'CLZ Pr'!$A$1:$X$100000,24,FALSE), "")</f>
        <v>N-X-51602</v>
      </c>
      <c r="O530">
        <f>IFERROR(VLOOKUP(G530,'CLZ Pr'!$A$1:$X$100000,21,FALSE), "")</f>
        <v>29</v>
      </c>
    </row>
    <row r="531" spans="1:15">
      <c r="A531" t="str">
        <f>T('CLZ TT'!A531)</f>
        <v>P-227068</v>
      </c>
      <c r="B531" s="9" t="str">
        <f>T('CLZ TT'!D531)</f>
        <v>Noam Sayada</v>
      </c>
      <c r="C531" s="10">
        <f>IF(LEN(A531) &gt; 0, 'CLZ TT'!E531, "")</f>
        <v>8</v>
      </c>
      <c r="D531" s="7" t="str">
        <f>T('CLZ TT'!F531)</f>
        <v>Hours</v>
      </c>
      <c r="E531" s="7" t="str">
        <f>IFERROR(VLOOKUP('CLZ TT'!A531,'CLZ WI'!$A$1:$E$100000,3,FALSE),"")</f>
        <v/>
      </c>
      <c r="F531" t="str">
        <f>IFERROR(VLOOKUP('CLZ TT'!A531,'CLZ WI'!$A$1:$E$100000,4,FALSE),"")</f>
        <v/>
      </c>
      <c r="G531" t="str">
        <f>IFERROR(VLOOKUP('CLZ TT'!A531,'CLZ WI'!$A$1:$K$100000,5,FALSE),"")</f>
        <v/>
      </c>
      <c r="H531" t="str">
        <f>IFERROR(VLOOKUP(G531,'CLZ WI'!$A$1:$K$100000,6,FALSE),"")</f>
        <v/>
      </c>
      <c r="I531" t="str">
        <f>IFERROR(VLOOKUP(G531,'CLZ WI'!$A$1:$K$100000,7,FALSE),"")</f>
        <v/>
      </c>
      <c r="J531" t="str">
        <f>T('CLZ TT'!I531)</f>
        <v/>
      </c>
      <c r="K531" t="str">
        <f>IF(IFERROR(VLOOKUP('CLZ TT'!A531,'CLZ WI'!$A$1:$L$100000,12,FALSE),"")=TRUE, "Billable", IF(IFERROR(VLOOKUP('CLZ TT'!A531,'CLZ WI'!$A$1:$L$100000,12,FALSE),"")=FALSE, "Non-Billable", ""))</f>
        <v/>
      </c>
      <c r="L531" s="19">
        <f>IF('CLZ TT'!G531="","",'CLZ TT'!G531)</f>
        <v>41102</v>
      </c>
      <c r="M531" t="str">
        <f>IFERROR(VLOOKUP(G531,'CLZ Pr'!$A$1:$X$100000,12,FALSE)*C531,"")</f>
        <v/>
      </c>
      <c r="N531" s="4" t="str">
        <f>IFERROR(VLOOKUP(G531,'CLZ Pr'!$A$1:$X$100000,24,FALSE), "")</f>
        <v/>
      </c>
      <c r="O531" t="str">
        <f>IFERROR(VLOOKUP(G531,'CLZ Pr'!$A$1:$X$100000,21,FALSE), "")</f>
        <v/>
      </c>
    </row>
    <row r="532" spans="1:15">
      <c r="A532" t="str">
        <f>T('CLZ TT'!A532)</f>
        <v>P-201490</v>
      </c>
      <c r="B532" s="9" t="str">
        <f>T('CLZ TT'!D532)</f>
        <v>Patrick Smith</v>
      </c>
      <c r="C532" s="10">
        <f>IF(LEN(A532) &gt; 0, 'CLZ TT'!E532, "")</f>
        <v>1</v>
      </c>
      <c r="D532" s="7" t="str">
        <f>T('CLZ TT'!F532)</f>
        <v>Hours</v>
      </c>
      <c r="E532" s="7" t="str">
        <f>IFERROR(VLOOKUP('CLZ TT'!A532,'CLZ WI'!$A$1:$E$100000,3,FALSE),"")</f>
        <v>TE Connectivity 6 h PS</v>
      </c>
      <c r="F532" t="str">
        <f>IFERROR(VLOOKUP('CLZ TT'!A532,'CLZ WI'!$A$1:$E$100000,4,FALSE),"")</f>
        <v>CS Project</v>
      </c>
      <c r="G532" t="str">
        <f>IFERROR(VLOOKUP('CLZ TT'!A532,'CLZ WI'!$A$1:$K$100000,5,FALSE),"")</f>
        <v>P-201490</v>
      </c>
      <c r="H532" t="str">
        <f>IFERROR(VLOOKUP(G532,'CLZ WI'!$A$1:$K$100000,6,FALSE),"")</f>
        <v>Fixed Hours</v>
      </c>
      <c r="I532" t="str">
        <f>IFERROR(VLOOKUP(G532,'CLZ WI'!$A$1:$K$100000,7,FALSE),"")</f>
        <v>USA</v>
      </c>
      <c r="J532" t="str">
        <f>T('CLZ TT'!I532)</f>
        <v/>
      </c>
      <c r="K532" t="str">
        <f>IF(IFERROR(VLOOKUP('CLZ TT'!A532,'CLZ WI'!$A$1:$L$100000,12,FALSE),"")=TRUE, "Billable", IF(IFERROR(VLOOKUP('CLZ TT'!A532,'CLZ WI'!$A$1:$L$100000,12,FALSE),"")=FALSE, "Non-Billable", ""))</f>
        <v>Billable</v>
      </c>
      <c r="L532" s="19">
        <f>IF('CLZ TT'!G532="","",'CLZ TT'!G532)</f>
        <v>41102</v>
      </c>
      <c r="M532">
        <f>IFERROR(VLOOKUP(G532,'CLZ Pr'!$A$1:$X$100000,12,FALSE)*C532,"")</f>
        <v>166.67</v>
      </c>
      <c r="N532" s="4">
        <f>IFERROR(VLOOKUP(G532,'CLZ Pr'!$A$1:$X$100000,24,FALSE), "")</f>
        <v>0</v>
      </c>
      <c r="O532">
        <f>IFERROR(VLOOKUP(G532,'CLZ Pr'!$A$1:$X$100000,21,FALSE), "")</f>
        <v>4</v>
      </c>
    </row>
    <row r="533" spans="1:15">
      <c r="A533" t="str">
        <f>T('CLZ TT'!A533)</f>
        <v>M-281218</v>
      </c>
      <c r="B533" s="9" t="str">
        <f>T('CLZ TT'!D533)</f>
        <v>Roni Feldsher</v>
      </c>
      <c r="C533" s="10">
        <f>IF(LEN(A533) &gt; 0, 'CLZ TT'!E533, "")</f>
        <v>1.5</v>
      </c>
      <c r="D533" s="7" t="str">
        <f>T('CLZ TT'!F533)</f>
        <v>Hours</v>
      </c>
      <c r="E533" s="7" t="str">
        <f>IFERROR(VLOOKUP('CLZ TT'!A533,'CLZ WI'!$A$1:$E$100000,3,FALSE),"")</f>
        <v>Boston Scientific Bay Area:Package Large Package</v>
      </c>
      <c r="F533" t="str">
        <f>IFERROR(VLOOKUP('CLZ TT'!A533,'CLZ WI'!$A$1:$E$100000,4,FALSE),"")</f>
        <v>CS Quick Start</v>
      </c>
      <c r="G533" t="str">
        <f>IFERROR(VLOOKUP('CLZ TT'!A533,'CLZ WI'!$A$1:$K$100000,5,FALSE),"")</f>
        <v>P-228968</v>
      </c>
      <c r="H533" t="str">
        <f>IFERROR(VLOOKUP(G533,'CLZ WI'!$A$1:$K$100000,6,FALSE),"")</f>
        <v>Package Large</v>
      </c>
      <c r="I533" t="str">
        <f>IFERROR(VLOOKUP(G533,'CLZ WI'!$A$1:$K$100000,7,FALSE),"")</f>
        <v>USA</v>
      </c>
      <c r="J533" t="str">
        <f>T('CLZ TT'!I533)</f>
        <v/>
      </c>
      <c r="K533" t="str">
        <f>IF(IFERROR(VLOOKUP('CLZ TT'!A533,'CLZ WI'!$A$1:$L$100000,12,FALSE),"")=TRUE, "Billable", IF(IFERROR(VLOOKUP('CLZ TT'!A533,'CLZ WI'!$A$1:$L$100000,12,FALSE),"")=FALSE, "Non-Billable", ""))</f>
        <v>Billable</v>
      </c>
      <c r="L533" s="19">
        <f>IF('CLZ TT'!G533="","",'CLZ TT'!G533)</f>
        <v>41102</v>
      </c>
      <c r="M533">
        <f>IFERROR(VLOOKUP(G533,'CLZ Pr'!$A$1:$X$100000,12,FALSE)*C533,"")</f>
        <v>218.745</v>
      </c>
      <c r="N533" s="4">
        <f>IFERROR(VLOOKUP(G533,'CLZ Pr'!$A$1:$X$100000,24,FALSE), "")</f>
        <v>0</v>
      </c>
      <c r="O533">
        <f>IFERROR(VLOOKUP(G533,'CLZ Pr'!$A$1:$X$100000,21,FALSE), "")</f>
        <v>15</v>
      </c>
    </row>
    <row r="534" spans="1:15">
      <c r="A534" t="str">
        <f>T('CLZ TT'!A534)</f>
        <v>P-223869</v>
      </c>
      <c r="B534" s="9" t="str">
        <f>T('CLZ TT'!D534)</f>
        <v>Alex Gorman</v>
      </c>
      <c r="C534" s="10">
        <f>IF(LEN(A534) &gt; 0, 'CLZ TT'!E534, "")</f>
        <v>2</v>
      </c>
      <c r="D534" s="7" t="str">
        <f>T('CLZ TT'!F534)</f>
        <v>Hours</v>
      </c>
      <c r="E534" s="7" t="str">
        <f>IFERROR(VLOOKUP('CLZ TT'!A534,'CLZ WI'!$A$1:$E$100000,3,FALSE),"")</f>
        <v>BN Industries:Package Small Package</v>
      </c>
      <c r="F534" t="str">
        <f>IFERROR(VLOOKUP('CLZ TT'!A534,'CLZ WI'!$A$1:$E$100000,4,FALSE),"")</f>
        <v>CS Quick Start</v>
      </c>
      <c r="G534" t="str">
        <f>IFERROR(VLOOKUP('CLZ TT'!A534,'CLZ WI'!$A$1:$K$100000,5,FALSE),"")</f>
        <v>P-223869</v>
      </c>
      <c r="H534" t="str">
        <f>IFERROR(VLOOKUP(G534,'CLZ WI'!$A$1:$K$100000,6,FALSE),"")</f>
        <v>Package Small</v>
      </c>
      <c r="I534" t="str">
        <f>IFERROR(VLOOKUP(G534,'CLZ WI'!$A$1:$K$100000,7,FALSE),"")</f>
        <v>USA</v>
      </c>
      <c r="J534" t="str">
        <f>T('CLZ TT'!I534)</f>
        <v/>
      </c>
      <c r="K534" t="str">
        <f>IF(IFERROR(VLOOKUP('CLZ TT'!A534,'CLZ WI'!$A$1:$L$100000,12,FALSE),"")=TRUE, "Billable", IF(IFERROR(VLOOKUP('CLZ TT'!A534,'CLZ WI'!$A$1:$L$100000,12,FALSE),"")=FALSE, "Non-Billable", ""))</f>
        <v>Billable</v>
      </c>
      <c r="L534" s="19">
        <f>IF('CLZ TT'!G534="","",'CLZ TT'!G534)</f>
        <v>41102</v>
      </c>
      <c r="M534">
        <f>IFERROR(VLOOKUP(G534,'CLZ Pr'!$A$1:$X$100000,12,FALSE)*C534,"")</f>
        <v>320</v>
      </c>
      <c r="N534" s="4">
        <f>IFERROR(VLOOKUP(G534,'CLZ Pr'!$A$1:$X$100000,24,FALSE), "")</f>
        <v>0</v>
      </c>
      <c r="O534">
        <f>IFERROR(VLOOKUP(G534,'CLZ Pr'!$A$1:$X$100000,21,FALSE), "")</f>
        <v>0</v>
      </c>
    </row>
    <row r="535" spans="1:15">
      <c r="A535" t="str">
        <f>T('CLZ TT'!A535)</f>
        <v>P-194336</v>
      </c>
      <c r="B535" s="9" t="str">
        <f>T('CLZ TT'!D535)</f>
        <v>Eran Fishov</v>
      </c>
      <c r="C535" s="10">
        <f>IF(LEN(A535) &gt; 0, 'CLZ TT'!E535, "")</f>
        <v>1</v>
      </c>
      <c r="D535" s="7" t="str">
        <f>T('CLZ TT'!F535)</f>
        <v>Hours</v>
      </c>
      <c r="E535" s="7" t="str">
        <f>IFERROR(VLOOKUP('CLZ TT'!A535,'CLZ WI'!$A$1:$E$100000,3,FALSE),"")</f>
        <v>Wijs 50 h PS</v>
      </c>
      <c r="F535" t="str">
        <f>IFERROR(VLOOKUP('CLZ TT'!A535,'CLZ WI'!$A$1:$E$100000,4,FALSE),"")</f>
        <v>CS Project</v>
      </c>
      <c r="G535" t="str">
        <f>IFERROR(VLOOKUP('CLZ TT'!A535,'CLZ WI'!$A$1:$K$100000,5,FALSE),"")</f>
        <v>P-194336</v>
      </c>
      <c r="H535" t="str">
        <f>IFERROR(VLOOKUP(G535,'CLZ WI'!$A$1:$K$100000,6,FALSE),"")</f>
        <v>Fixed Hours</v>
      </c>
      <c r="I535" t="str">
        <f>IFERROR(VLOOKUP(G535,'CLZ WI'!$A$1:$K$100000,7,FALSE),"")</f>
        <v>EMEA</v>
      </c>
      <c r="J535" t="str">
        <f>T('CLZ TT'!I535)</f>
        <v/>
      </c>
      <c r="K535" t="str">
        <f>IF(IFERROR(VLOOKUP('CLZ TT'!A535,'CLZ WI'!$A$1:$L$100000,12,FALSE),"")=TRUE, "Billable", IF(IFERROR(VLOOKUP('CLZ TT'!A535,'CLZ WI'!$A$1:$L$100000,12,FALSE),"")=FALSE, "Non-Billable", ""))</f>
        <v>Billable</v>
      </c>
      <c r="L535" s="19">
        <f>IF('CLZ TT'!G535="","",'CLZ TT'!G535)</f>
        <v>41102</v>
      </c>
      <c r="M535">
        <f>IFERROR(VLOOKUP(G535,'CLZ Pr'!$A$1:$X$100000,12,FALSE)*C535,"")</f>
        <v>150</v>
      </c>
      <c r="N535" s="4">
        <f>IFERROR(VLOOKUP(G535,'CLZ Pr'!$A$1:$X$100000,24,FALSE), "")</f>
        <v>0</v>
      </c>
      <c r="O535">
        <f>IFERROR(VLOOKUP(G535,'CLZ Pr'!$A$1:$X$100000,21,FALSE), "")</f>
        <v>37</v>
      </c>
    </row>
    <row r="536" spans="1:15">
      <c r="A536" t="str">
        <f>T('CLZ TT'!A536)</f>
        <v>M-223337</v>
      </c>
      <c r="B536" s="9" t="str">
        <f>T('CLZ TT'!D536)</f>
        <v>Eran Fishov</v>
      </c>
      <c r="C536" s="10">
        <f>IF(LEN(A536) &gt; 0, 'CLZ TT'!E536, "")</f>
        <v>1</v>
      </c>
      <c r="D536" s="7" t="str">
        <f>T('CLZ TT'!F536)</f>
        <v>Hours</v>
      </c>
      <c r="E536" s="7" t="str">
        <f>IFERROR(VLOOKUP('CLZ TT'!A536,'CLZ WI'!$A$1:$E$100000,3,FALSE),"")</f>
        <v>movento Schweiz AG:Medium Package</v>
      </c>
      <c r="F536" t="str">
        <f>IFERROR(VLOOKUP('CLZ TT'!A536,'CLZ WI'!$A$1:$E$100000,4,FALSE),"")</f>
        <v>CS Quick Start</v>
      </c>
      <c r="G536" t="str">
        <f>IFERROR(VLOOKUP('CLZ TT'!A536,'CLZ WI'!$A$1:$K$100000,5,FALSE),"")</f>
        <v>P-178153</v>
      </c>
      <c r="H536" t="str">
        <f>IFERROR(VLOOKUP(G536,'CLZ WI'!$A$1:$K$100000,6,FALSE),"")</f>
        <v>Package Medium</v>
      </c>
      <c r="I536" t="str">
        <f>IFERROR(VLOOKUP(G536,'CLZ WI'!$A$1:$K$100000,7,FALSE),"")</f>
        <v>EMEA</v>
      </c>
      <c r="J536" t="str">
        <f>T('CLZ TT'!I536)</f>
        <v/>
      </c>
      <c r="K536" t="str">
        <f>IF(IFERROR(VLOOKUP('CLZ TT'!A536,'CLZ WI'!$A$1:$L$100000,12,FALSE),"")=TRUE, "Billable", IF(IFERROR(VLOOKUP('CLZ TT'!A536,'CLZ WI'!$A$1:$L$100000,12,FALSE),"")=FALSE, "Non-Billable", ""))</f>
        <v>Billable</v>
      </c>
      <c r="L536" s="19">
        <f>IF('CLZ TT'!G536="","",'CLZ TT'!G536)</f>
        <v>41102</v>
      </c>
      <c r="M536">
        <f>IFERROR(VLOOKUP(G536,'CLZ Pr'!$A$1:$X$100000,12,FALSE)*C536,"")</f>
        <v>150</v>
      </c>
      <c r="N536" s="4">
        <f>IFERROR(VLOOKUP(G536,'CLZ Pr'!$A$1:$X$100000,24,FALSE), "")</f>
        <v>0</v>
      </c>
      <c r="O536">
        <f>IFERROR(VLOOKUP(G536,'CLZ Pr'!$A$1:$X$100000,21,FALSE), "")</f>
        <v>4.7</v>
      </c>
    </row>
    <row r="537" spans="1:15">
      <c r="A537" t="str">
        <f>T('CLZ TT'!A537)</f>
        <v>P-179375</v>
      </c>
      <c r="B537" s="9" t="str">
        <f>T('CLZ TT'!D537)</f>
        <v>Josh Santos</v>
      </c>
      <c r="C537" s="10">
        <f>IF(LEN(A537) &gt; 0, 'CLZ TT'!E537, "")</f>
        <v>1</v>
      </c>
      <c r="D537" s="7" t="str">
        <f>T('CLZ TT'!F537)</f>
        <v>Hours</v>
      </c>
      <c r="E537" s="7" t="str">
        <f>IFERROR(VLOOKUP('CLZ TT'!A537,'CLZ WI'!$A$1:$E$100000,3,FALSE),"")</f>
        <v>Adobe:Medium Package</v>
      </c>
      <c r="F537" t="str">
        <f>IFERROR(VLOOKUP('CLZ TT'!A537,'CLZ WI'!$A$1:$E$100000,4,FALSE),"")</f>
        <v>CS Quick Start</v>
      </c>
      <c r="G537" t="str">
        <f>IFERROR(VLOOKUP('CLZ TT'!A537,'CLZ WI'!$A$1:$K$100000,5,FALSE),"")</f>
        <v>P-179375</v>
      </c>
      <c r="H537" t="str">
        <f>IFERROR(VLOOKUP(G537,'CLZ WI'!$A$1:$K$100000,6,FALSE),"")</f>
        <v>Package Medium</v>
      </c>
      <c r="I537" t="str">
        <f>IFERROR(VLOOKUP(G537,'CLZ WI'!$A$1:$K$100000,7,FALSE),"")</f>
        <v>USA</v>
      </c>
      <c r="J537" t="str">
        <f>T('CLZ TT'!I537)</f>
        <v/>
      </c>
      <c r="K537" t="str">
        <f>IF(IFERROR(VLOOKUP('CLZ TT'!A537,'CLZ WI'!$A$1:$L$100000,12,FALSE),"")=TRUE, "Billable", IF(IFERROR(VLOOKUP('CLZ TT'!A537,'CLZ WI'!$A$1:$L$100000,12,FALSE),"")=FALSE, "Non-Billable", ""))</f>
        <v>Billable</v>
      </c>
      <c r="L537" s="19">
        <f>IF('CLZ TT'!G537="","",'CLZ TT'!G537)</f>
        <v>41102</v>
      </c>
      <c r="M537">
        <f>IFERROR(VLOOKUP(G537,'CLZ Pr'!$A$1:$X$100000,12,FALSE)*C537,"")</f>
        <v>136.36000000000001</v>
      </c>
      <c r="N537" s="4">
        <f>IFERROR(VLOOKUP(G537,'CLZ Pr'!$A$1:$X$100000,24,FALSE), "")</f>
        <v>0</v>
      </c>
      <c r="O537">
        <f>IFERROR(VLOOKUP(G537,'CLZ Pr'!$A$1:$X$100000,21,FALSE), "")</f>
        <v>4</v>
      </c>
    </row>
    <row r="538" spans="1:15">
      <c r="A538" t="str">
        <f>T('CLZ TT'!A538)</f>
        <v>P-158424</v>
      </c>
      <c r="B538" s="9" t="str">
        <f>T('CLZ TT'!D538)</f>
        <v>Josh Santos</v>
      </c>
      <c r="C538" s="10">
        <f>IF(LEN(A538) &gt; 0, 'CLZ TT'!E538, "")</f>
        <v>1</v>
      </c>
      <c r="D538" s="7" t="str">
        <f>T('CLZ TT'!F538)</f>
        <v>Hours</v>
      </c>
      <c r="E538" s="7" t="str">
        <f>IFERROR(VLOOKUP('CLZ TT'!A538,'CLZ WI'!$A$1:$E$100000,3,FALSE),"")</f>
        <v>PureDriven Tier1</v>
      </c>
      <c r="F538" t="str">
        <f>IFERROR(VLOOKUP('CLZ TT'!A538,'CLZ WI'!$A$1:$E$100000,4,FALSE),"")</f>
        <v>CS Quick Start</v>
      </c>
      <c r="G538" t="str">
        <f>IFERROR(VLOOKUP('CLZ TT'!A538,'CLZ WI'!$A$1:$K$100000,5,FALSE),"")</f>
        <v>P-158424</v>
      </c>
      <c r="H538" t="str">
        <f>IFERROR(VLOOKUP(G538,'CLZ WI'!$A$1:$K$100000,6,FALSE),"")</f>
        <v>Package Large</v>
      </c>
      <c r="I538" t="str">
        <f>IFERROR(VLOOKUP(G538,'CLZ WI'!$A$1:$K$100000,7,FALSE),"")</f>
        <v>USA</v>
      </c>
      <c r="J538" t="str">
        <f>T('CLZ TT'!I538)</f>
        <v/>
      </c>
      <c r="K538" t="str">
        <f>IF(IFERROR(VLOOKUP('CLZ TT'!A538,'CLZ WI'!$A$1:$L$100000,12,FALSE),"")=TRUE, "Billable", IF(IFERROR(VLOOKUP('CLZ TT'!A538,'CLZ WI'!$A$1:$L$100000,12,FALSE),"")=FALSE, "Non-Billable", ""))</f>
        <v>Billable</v>
      </c>
      <c r="L538" s="19">
        <f>IF('CLZ TT'!G538="","",'CLZ TT'!G538)</f>
        <v>41102</v>
      </c>
      <c r="M538">
        <f>IFERROR(VLOOKUP(G538,'CLZ Pr'!$A$1:$X$100000,12,FALSE)*C538,"")</f>
        <v>145.83000000000001</v>
      </c>
      <c r="N538" s="4">
        <f>IFERROR(VLOOKUP(G538,'CLZ Pr'!$A$1:$X$100000,24,FALSE), "")</f>
        <v>0</v>
      </c>
      <c r="O538">
        <f>IFERROR(VLOOKUP(G538,'CLZ Pr'!$A$1:$X$100000,21,FALSE), "")</f>
        <v>9</v>
      </c>
    </row>
    <row r="539" spans="1:15">
      <c r="A539" t="str">
        <f>T('CLZ TT'!A539)</f>
        <v>P-193598</v>
      </c>
      <c r="B539" s="9" t="str">
        <f>T('CLZ TT'!D539)</f>
        <v>Alex Gorman</v>
      </c>
      <c r="C539" s="10">
        <f>IF(LEN(A539) &gt; 0, 'CLZ TT'!E539, "")</f>
        <v>0</v>
      </c>
      <c r="D539" s="7" t="str">
        <f>T('CLZ TT'!F539)</f>
        <v>Hours</v>
      </c>
      <c r="E539" s="7" t="str">
        <f>IFERROR(VLOOKUP('CLZ TT'!A539,'CLZ WI'!$A$1:$E$100000,3,FALSE),"")</f>
        <v>Brainshark:Small Package</v>
      </c>
      <c r="F539" t="str">
        <f>IFERROR(VLOOKUP('CLZ TT'!A539,'CLZ WI'!$A$1:$E$100000,4,FALSE),"")</f>
        <v>CS Quick Start</v>
      </c>
      <c r="G539" t="str">
        <f>IFERROR(VLOOKUP('CLZ TT'!A539,'CLZ WI'!$A$1:$K$100000,5,FALSE),"")</f>
        <v>P-193598</v>
      </c>
      <c r="H539" t="str">
        <f>IFERROR(VLOOKUP(G539,'CLZ WI'!$A$1:$K$100000,6,FALSE),"")</f>
        <v>Package Small</v>
      </c>
      <c r="I539" t="str">
        <f>IFERROR(VLOOKUP(G539,'CLZ WI'!$A$1:$K$100000,7,FALSE),"")</f>
        <v>USA</v>
      </c>
      <c r="J539" t="str">
        <f>T('CLZ TT'!I539)</f>
        <v/>
      </c>
      <c r="K539" t="str">
        <f>IF(IFERROR(VLOOKUP('CLZ TT'!A539,'CLZ WI'!$A$1:$L$100000,12,FALSE),"")=TRUE, "Billable", IF(IFERROR(VLOOKUP('CLZ TT'!A539,'CLZ WI'!$A$1:$L$100000,12,FALSE),"")=FALSE, "Non-Billable", ""))</f>
        <v>Billable</v>
      </c>
      <c r="L539" s="19">
        <f>IF('CLZ TT'!G539="","",'CLZ TT'!G539)</f>
        <v>41102</v>
      </c>
      <c r="M539">
        <f>IFERROR(VLOOKUP(G539,'CLZ Pr'!$A$1:$X$100000,12,FALSE)*C539,"")</f>
        <v>0</v>
      </c>
      <c r="N539" s="4">
        <f>IFERROR(VLOOKUP(G539,'CLZ Pr'!$A$1:$X$100000,24,FALSE), "")</f>
        <v>0</v>
      </c>
      <c r="O539">
        <f>IFERROR(VLOOKUP(G539,'CLZ Pr'!$A$1:$X$100000,21,FALSE), "")</f>
        <v>2.4</v>
      </c>
    </row>
    <row r="540" spans="1:15">
      <c r="A540" t="str">
        <f>T('CLZ TT'!A540)</f>
        <v>P-207898</v>
      </c>
      <c r="B540" s="9" t="str">
        <f>T('CLZ TT'!D540)</f>
        <v>Roni Feldsher</v>
      </c>
      <c r="C540" s="10">
        <f>IF(LEN(A540) &gt; 0, 'CLZ TT'!E540, "")</f>
        <v>0.5</v>
      </c>
      <c r="D540" s="7" t="str">
        <f>T('CLZ TT'!F540)</f>
        <v>Hours</v>
      </c>
      <c r="E540" s="7" t="str">
        <f>IFERROR(VLOOKUP('CLZ TT'!A540,'CLZ WI'!$A$1:$E$100000,3,FALSE),"")</f>
        <v>TechProse 10 h PS</v>
      </c>
      <c r="F540" t="str">
        <f>IFERROR(VLOOKUP('CLZ TT'!A540,'CLZ WI'!$A$1:$E$100000,4,FALSE),"")</f>
        <v>CS Project</v>
      </c>
      <c r="G540" t="str">
        <f>IFERROR(VLOOKUP('CLZ TT'!A540,'CLZ WI'!$A$1:$K$100000,5,FALSE),"")</f>
        <v>P-207898</v>
      </c>
      <c r="H540" t="str">
        <f>IFERROR(VLOOKUP(G540,'CLZ WI'!$A$1:$K$100000,6,FALSE),"")</f>
        <v>Fixed Hours</v>
      </c>
      <c r="I540" t="str">
        <f>IFERROR(VLOOKUP(G540,'CLZ WI'!$A$1:$K$100000,7,FALSE),"")</f>
        <v>USA</v>
      </c>
      <c r="J540" t="str">
        <f>T('CLZ TT'!I540)</f>
        <v/>
      </c>
      <c r="K540" t="str">
        <f>IF(IFERROR(VLOOKUP('CLZ TT'!A540,'CLZ WI'!$A$1:$L$100000,12,FALSE),"")=TRUE, "Billable", IF(IFERROR(VLOOKUP('CLZ TT'!A540,'CLZ WI'!$A$1:$L$100000,12,FALSE),"")=FALSE, "Non-Billable", ""))</f>
        <v>Billable</v>
      </c>
      <c r="L540" s="19">
        <f>IF('CLZ TT'!G540="","",'CLZ TT'!G540)</f>
        <v>41103</v>
      </c>
      <c r="M540">
        <f>IFERROR(VLOOKUP(G540,'CLZ Pr'!$A$1:$X$100000,12,FALSE)*C540,"")</f>
        <v>75</v>
      </c>
      <c r="N540" s="4">
        <f>IFERROR(VLOOKUP(G540,'CLZ Pr'!$A$1:$X$100000,24,FALSE), "")</f>
        <v>0</v>
      </c>
      <c r="O540">
        <f>IFERROR(VLOOKUP(G540,'CLZ Pr'!$A$1:$X$100000,21,FALSE), "")</f>
        <v>3.2</v>
      </c>
    </row>
    <row r="541" spans="1:15">
      <c r="A541" t="str">
        <f>T('CLZ TT'!A541)</f>
        <v>P-229580</v>
      </c>
      <c r="B541" s="9" t="str">
        <f>T('CLZ TT'!D541)</f>
        <v>Alex Gorman</v>
      </c>
      <c r="C541" s="10">
        <f>IF(LEN(A541) &gt; 0, 'CLZ TT'!E541, "")</f>
        <v>1.5</v>
      </c>
      <c r="D541" s="7" t="str">
        <f>T('CLZ TT'!F541)</f>
        <v>Hours</v>
      </c>
      <c r="E541" s="7" t="str">
        <f>IFERROR(VLOOKUP('CLZ TT'!A541,'CLZ WI'!$A$1:$E$100000,3,FALSE),"")</f>
        <v>PlayNetwork:Package Large Package</v>
      </c>
      <c r="F541" t="str">
        <f>IFERROR(VLOOKUP('CLZ TT'!A541,'CLZ WI'!$A$1:$E$100000,4,FALSE),"")</f>
        <v>CS Quick Start</v>
      </c>
      <c r="G541" t="str">
        <f>IFERROR(VLOOKUP('CLZ TT'!A541,'CLZ WI'!$A$1:$K$100000,5,FALSE),"")</f>
        <v>P-229580</v>
      </c>
      <c r="H541" t="str">
        <f>IFERROR(VLOOKUP(G541,'CLZ WI'!$A$1:$K$100000,6,FALSE),"")</f>
        <v>Package Large</v>
      </c>
      <c r="I541" t="str">
        <f>IFERROR(VLOOKUP(G541,'CLZ WI'!$A$1:$K$100000,7,FALSE),"")</f>
        <v>USA</v>
      </c>
      <c r="J541" t="str">
        <f>T('CLZ TT'!I541)</f>
        <v/>
      </c>
      <c r="K541" t="str">
        <f>IF(IFERROR(VLOOKUP('CLZ TT'!A541,'CLZ WI'!$A$1:$L$100000,12,FALSE),"")=TRUE, "Billable", IF(IFERROR(VLOOKUP('CLZ TT'!A541,'CLZ WI'!$A$1:$L$100000,12,FALSE),"")=FALSE, "Non-Billable", ""))</f>
        <v>Billable</v>
      </c>
      <c r="L541" s="19">
        <f>IF('CLZ TT'!G541="","",'CLZ TT'!G541)</f>
        <v>41103</v>
      </c>
      <c r="M541">
        <f>IFERROR(VLOOKUP(G541,'CLZ Pr'!$A$1:$X$100000,12,FALSE)*C541,"")</f>
        <v>218.745</v>
      </c>
      <c r="N541" s="4" t="str">
        <f>IFERROR(VLOOKUP(G541,'CLZ Pr'!$A$1:$X$100000,24,FALSE), "")</f>
        <v>N-X-58461</v>
      </c>
      <c r="O541">
        <f>IFERROR(VLOOKUP(G541,'CLZ Pr'!$A$1:$X$100000,21,FALSE), "")</f>
        <v>6.01</v>
      </c>
    </row>
    <row r="542" spans="1:15">
      <c r="A542" t="str">
        <f>T('CLZ TT'!A542)</f>
        <v>P-235973</v>
      </c>
      <c r="B542" s="9" t="str">
        <f>T('CLZ TT'!D542)</f>
        <v>Josh Santos</v>
      </c>
      <c r="C542" s="10">
        <f>IF(LEN(A542) &gt; 0, 'CLZ TT'!E542, "")</f>
        <v>1</v>
      </c>
      <c r="D542" s="7" t="str">
        <f>T('CLZ TT'!F542)</f>
        <v>Hours</v>
      </c>
      <c r="E542" s="7" t="str">
        <f>IFERROR(VLOOKUP('CLZ TT'!A542,'CLZ WI'!$A$1:$E$100000,3,FALSE),"")</f>
        <v>Emagine: 1h PS</v>
      </c>
      <c r="F542" t="str">
        <f>IFERROR(VLOOKUP('CLZ TT'!A542,'CLZ WI'!$A$1:$E$100000,4,FALSE),"")</f>
        <v>CS Project</v>
      </c>
      <c r="G542" t="str">
        <f>IFERROR(VLOOKUP('CLZ TT'!A542,'CLZ WI'!$A$1:$K$100000,5,FALSE),"")</f>
        <v>P-235973</v>
      </c>
      <c r="H542" t="str">
        <f>IFERROR(VLOOKUP(G542,'CLZ WI'!$A$1:$K$100000,6,FALSE),"")</f>
        <v>Fixed Hours</v>
      </c>
      <c r="I542" t="str">
        <f>IFERROR(VLOOKUP(G542,'CLZ WI'!$A$1:$K$100000,7,FALSE),"")</f>
        <v>USA</v>
      </c>
      <c r="J542" t="str">
        <f>T('CLZ TT'!I542)</f>
        <v/>
      </c>
      <c r="K542" t="str">
        <f>IF(IFERROR(VLOOKUP('CLZ TT'!A542,'CLZ WI'!$A$1:$L$100000,12,FALSE),"")=TRUE, "Billable", IF(IFERROR(VLOOKUP('CLZ TT'!A542,'CLZ WI'!$A$1:$L$100000,12,FALSE),"")=FALSE, "Non-Billable", ""))</f>
        <v>Non-Billable</v>
      </c>
      <c r="L542" s="19">
        <f>IF('CLZ TT'!G542="","",'CLZ TT'!G542)</f>
        <v>41103</v>
      </c>
      <c r="M542">
        <f>IFERROR(VLOOKUP(G542,'CLZ Pr'!$A$1:$X$100000,12,FALSE)*C542,"")</f>
        <v>0</v>
      </c>
      <c r="N542" s="4" t="str">
        <f>IFERROR(VLOOKUP(G542,'CLZ Pr'!$A$1:$X$100000,24,FALSE), "")</f>
        <v>X-12345</v>
      </c>
      <c r="O542">
        <f>IFERROR(VLOOKUP(G542,'CLZ Pr'!$A$1:$X$100000,21,FALSE), "")</f>
        <v>0</v>
      </c>
    </row>
    <row r="543" spans="1:15">
      <c r="A543" t="str">
        <f>T('CLZ TT'!A543)</f>
        <v>P-237173</v>
      </c>
      <c r="B543" s="9" t="str">
        <f>T('CLZ TT'!D543)</f>
        <v>Eran Fishov</v>
      </c>
      <c r="C543" s="10">
        <f>IF(LEN(A543) &gt; 0, 'CLZ TT'!E543, "")</f>
        <v>1</v>
      </c>
      <c r="D543" s="7" t="str">
        <f>T('CLZ TT'!F543)</f>
        <v>Hours</v>
      </c>
      <c r="E543" s="7" t="str">
        <f>IFERROR(VLOOKUP('CLZ TT'!A543,'CLZ WI'!$A$1:$E$100000,3,FALSE),"")</f>
        <v>Binding Site: QS Package Small</v>
      </c>
      <c r="F543" t="str">
        <f>IFERROR(VLOOKUP('CLZ TT'!A543,'CLZ WI'!$A$1:$E$100000,4,FALSE),"")</f>
        <v>CS Quick Start</v>
      </c>
      <c r="G543" t="str">
        <f>IFERROR(VLOOKUP('CLZ TT'!A543,'CLZ WI'!$A$1:$K$100000,5,FALSE),"")</f>
        <v>P-237173</v>
      </c>
      <c r="H543" t="str">
        <f>IFERROR(VLOOKUP(G543,'CLZ WI'!$A$1:$K$100000,6,FALSE),"")</f>
        <v>Package Small</v>
      </c>
      <c r="I543" t="str">
        <f>IFERROR(VLOOKUP(G543,'CLZ WI'!$A$1:$K$100000,7,FALSE),"")</f>
        <v>EMEA</v>
      </c>
      <c r="J543" t="str">
        <f>T('CLZ TT'!I543)</f>
        <v/>
      </c>
      <c r="K543" t="str">
        <f>IF(IFERROR(VLOOKUP('CLZ TT'!A543,'CLZ WI'!$A$1:$L$100000,12,FALSE),"")=TRUE, "Billable", IF(IFERROR(VLOOKUP('CLZ TT'!A543,'CLZ WI'!$A$1:$L$100000,12,FALSE),"")=FALSE, "Non-Billable", ""))</f>
        <v>Billable</v>
      </c>
      <c r="L543" s="19">
        <f>IF('CLZ TT'!G543="","",'CLZ TT'!G543)</f>
        <v>41103</v>
      </c>
      <c r="M543">
        <f>IFERROR(VLOOKUP(G543,'CLZ Pr'!$A$1:$X$100000,12,FALSE)*C543,"")</f>
        <v>160</v>
      </c>
      <c r="N543" s="4" t="str">
        <f>IFERROR(VLOOKUP(G543,'CLZ Pr'!$A$1:$X$100000,24,FALSE), "")</f>
        <v>PS-X-51781</v>
      </c>
      <c r="O543">
        <f>IFERROR(VLOOKUP(G543,'CLZ Pr'!$A$1:$X$100000,21,FALSE), "")</f>
        <v>3</v>
      </c>
    </row>
    <row r="544" spans="1:15">
      <c r="A544" t="str">
        <f>T('CLZ TT'!A544)</f>
        <v>P-229573</v>
      </c>
      <c r="B544" s="9" t="str">
        <f>T('CLZ TT'!D544)</f>
        <v>Josh Santos</v>
      </c>
      <c r="C544" s="10">
        <f>IF(LEN(A544) &gt; 0, 'CLZ TT'!E544, "")</f>
        <v>1</v>
      </c>
      <c r="D544" s="7" t="str">
        <f>T('CLZ TT'!F544)</f>
        <v>Hours</v>
      </c>
      <c r="E544" s="7" t="str">
        <f>IFERROR(VLOOKUP('CLZ TT'!A544,'CLZ WI'!$A$1:$E$100000,3,FALSE),"")</f>
        <v>ContinuousHealth:Package Small Package</v>
      </c>
      <c r="F544" t="str">
        <f>IFERROR(VLOOKUP('CLZ TT'!A544,'CLZ WI'!$A$1:$E$100000,4,FALSE),"")</f>
        <v>CS Quick Start</v>
      </c>
      <c r="G544" t="str">
        <f>IFERROR(VLOOKUP('CLZ TT'!A544,'CLZ WI'!$A$1:$K$100000,5,FALSE),"")</f>
        <v>P-229573</v>
      </c>
      <c r="H544" t="str">
        <f>IFERROR(VLOOKUP(G544,'CLZ WI'!$A$1:$K$100000,6,FALSE),"")</f>
        <v>Package Small</v>
      </c>
      <c r="I544" t="str">
        <f>IFERROR(VLOOKUP(G544,'CLZ WI'!$A$1:$K$100000,7,FALSE),"")</f>
        <v>USA</v>
      </c>
      <c r="J544" t="str">
        <f>T('CLZ TT'!I544)</f>
        <v/>
      </c>
      <c r="K544" t="str">
        <f>IF(IFERROR(VLOOKUP('CLZ TT'!A544,'CLZ WI'!$A$1:$L$100000,12,FALSE),"")=TRUE, "Billable", IF(IFERROR(VLOOKUP('CLZ TT'!A544,'CLZ WI'!$A$1:$L$100000,12,FALSE),"")=FALSE, "Non-Billable", ""))</f>
        <v>Billable</v>
      </c>
      <c r="L544" s="19">
        <f>IF('CLZ TT'!G544="","",'CLZ TT'!G544)</f>
        <v>41103</v>
      </c>
      <c r="M544">
        <f>IFERROR(VLOOKUP(G544,'CLZ Pr'!$A$1:$X$100000,12,FALSE)*C544,"")</f>
        <v>160</v>
      </c>
      <c r="N544" s="4">
        <f>IFERROR(VLOOKUP(G544,'CLZ Pr'!$A$1:$X$100000,24,FALSE), "")</f>
        <v>0</v>
      </c>
      <c r="O544">
        <f>IFERROR(VLOOKUP(G544,'CLZ Pr'!$A$1:$X$100000,21,FALSE), "")</f>
        <v>3</v>
      </c>
    </row>
    <row r="545" spans="1:15">
      <c r="A545" t="str">
        <f>T('CLZ TT'!A545)</f>
        <v>P-232284</v>
      </c>
      <c r="B545" s="9" t="str">
        <f>T('CLZ TT'!D545)</f>
        <v>Alex Gorman</v>
      </c>
      <c r="C545" s="10">
        <f>IF(LEN(A545) &gt; 0, 'CLZ TT'!E545, "")</f>
        <v>1</v>
      </c>
      <c r="D545" s="7" t="str">
        <f>T('CLZ TT'!F545)</f>
        <v>Hours</v>
      </c>
      <c r="E545" s="7" t="str">
        <f>IFERROR(VLOOKUP('CLZ TT'!A545,'CLZ WI'!$A$1:$E$100000,3,FALSE),"")</f>
        <v>Gems Sensors and Controls:Package Medium Package</v>
      </c>
      <c r="F545" t="str">
        <f>IFERROR(VLOOKUP('CLZ TT'!A545,'CLZ WI'!$A$1:$E$100000,4,FALSE),"")</f>
        <v>CS Quick Start</v>
      </c>
      <c r="G545" t="str">
        <f>IFERROR(VLOOKUP('CLZ TT'!A545,'CLZ WI'!$A$1:$K$100000,5,FALSE),"")</f>
        <v>P-232284</v>
      </c>
      <c r="H545" t="str">
        <f>IFERROR(VLOOKUP(G545,'CLZ WI'!$A$1:$K$100000,6,FALSE),"")</f>
        <v>Package Medium</v>
      </c>
      <c r="I545" t="str">
        <f>IFERROR(VLOOKUP(G545,'CLZ WI'!$A$1:$K$100000,7,FALSE),"")</f>
        <v>USA</v>
      </c>
      <c r="J545" t="str">
        <f>T('CLZ TT'!I545)</f>
        <v/>
      </c>
      <c r="K545" t="str">
        <f>IF(IFERROR(VLOOKUP('CLZ TT'!A545,'CLZ WI'!$A$1:$L$100000,12,FALSE),"")=TRUE, "Billable", IF(IFERROR(VLOOKUP('CLZ TT'!A545,'CLZ WI'!$A$1:$L$100000,12,FALSE),"")=FALSE, "Non-Billable", ""))</f>
        <v>Billable</v>
      </c>
      <c r="L545" s="19">
        <f>IF('CLZ TT'!G545="","",'CLZ TT'!G545)</f>
        <v>41103</v>
      </c>
      <c r="M545">
        <f>IFERROR(VLOOKUP(G545,'CLZ Pr'!$A$1:$X$100000,12,FALSE)*C545,"")</f>
        <v>150</v>
      </c>
      <c r="N545" s="4" t="str">
        <f>IFERROR(VLOOKUP(G545,'CLZ Pr'!$A$1:$X$100000,24,FALSE), "")</f>
        <v>X-59081</v>
      </c>
      <c r="O545">
        <f>IFERROR(VLOOKUP(G545,'CLZ Pr'!$A$1:$X$100000,21,FALSE), "")</f>
        <v>5.33</v>
      </c>
    </row>
    <row r="546" spans="1:15">
      <c r="A546" t="str">
        <f>T('CLZ TT'!A546)</f>
        <v>P-235373</v>
      </c>
      <c r="B546" s="9" t="str">
        <f>T('CLZ TT'!D546)</f>
        <v>David Goulden</v>
      </c>
      <c r="C546" s="10">
        <f>IF(LEN(A546) &gt; 0, 'CLZ TT'!E546, "")</f>
        <v>1.25</v>
      </c>
      <c r="D546" s="7" t="str">
        <f>T('CLZ TT'!F546)</f>
        <v>Hours</v>
      </c>
      <c r="E546" s="7" t="str">
        <f>IFERROR(VLOOKUP('CLZ TT'!A546,'CLZ WI'!$A$1:$E$100000,3,FALSE),"")</f>
        <v>GETECH: 2h PS</v>
      </c>
      <c r="F546" t="str">
        <f>IFERROR(VLOOKUP('CLZ TT'!A546,'CLZ WI'!$A$1:$E$100000,4,FALSE),"")</f>
        <v>CS Project</v>
      </c>
      <c r="G546" t="str">
        <f>IFERROR(VLOOKUP('CLZ TT'!A546,'CLZ WI'!$A$1:$K$100000,5,FALSE),"")</f>
        <v>P-235373</v>
      </c>
      <c r="H546" t="str">
        <f>IFERROR(VLOOKUP(G546,'CLZ WI'!$A$1:$K$100000,6,FALSE),"")</f>
        <v>Fixed Hours</v>
      </c>
      <c r="I546" t="str">
        <f>IFERROR(VLOOKUP(G546,'CLZ WI'!$A$1:$K$100000,7,FALSE),"")</f>
        <v>EMEA</v>
      </c>
      <c r="J546" t="str">
        <f>T('CLZ TT'!I546)</f>
        <v/>
      </c>
      <c r="K546" t="str">
        <f>IF(IFERROR(VLOOKUP('CLZ TT'!A546,'CLZ WI'!$A$1:$L$100000,12,FALSE),"")=TRUE, "Billable", IF(IFERROR(VLOOKUP('CLZ TT'!A546,'CLZ WI'!$A$1:$L$100000,12,FALSE),"")=FALSE, "Non-Billable", ""))</f>
        <v>Billable</v>
      </c>
      <c r="L546" s="19">
        <f>IF('CLZ TT'!G546="","",'CLZ TT'!G546)</f>
        <v>41105</v>
      </c>
      <c r="M546">
        <f>IFERROR(VLOOKUP(G546,'CLZ Pr'!$A$1:$X$100000,12,FALSE)*C546,"")</f>
        <v>187.5</v>
      </c>
      <c r="N546" s="4" t="str">
        <f>IFERROR(VLOOKUP(G546,'CLZ Pr'!$A$1:$X$100000,24,FALSE), "")</f>
        <v>X-12345</v>
      </c>
      <c r="O546">
        <f>IFERROR(VLOOKUP(G546,'CLZ Pr'!$A$1:$X$100000,21,FALSE), "")</f>
        <v>0</v>
      </c>
    </row>
    <row r="547" spans="1:15">
      <c r="A547" t="str">
        <f>T('CLZ TT'!A547)</f>
        <v>P-234195</v>
      </c>
      <c r="B547" s="9" t="str">
        <f>T('CLZ TT'!D547)</f>
        <v>Jonah Kadish</v>
      </c>
      <c r="C547" s="10">
        <f>IF(LEN(A547) &gt; 0, 'CLZ TT'!E547, "")</f>
        <v>1.5</v>
      </c>
      <c r="D547" s="7" t="str">
        <f>T('CLZ TT'!F547)</f>
        <v>Hours</v>
      </c>
      <c r="E547" s="7" t="str">
        <f>IFERROR(VLOOKUP('CLZ TT'!A547,'CLZ WI'!$A$1:$E$100000,3,FALSE),"")</f>
        <v>Market Fever Pty Ltd:Package Small Package</v>
      </c>
      <c r="F547" t="str">
        <f>IFERROR(VLOOKUP('CLZ TT'!A547,'CLZ WI'!$A$1:$E$100000,4,FALSE),"")</f>
        <v>CS Quick Start</v>
      </c>
      <c r="G547" t="str">
        <f>IFERROR(VLOOKUP('CLZ TT'!A547,'CLZ WI'!$A$1:$K$100000,5,FALSE),"")</f>
        <v>P-234195</v>
      </c>
      <c r="H547" t="str">
        <f>IFERROR(VLOOKUP(G547,'CLZ WI'!$A$1:$K$100000,6,FALSE),"")</f>
        <v>Package Small</v>
      </c>
      <c r="I547" t="str">
        <f>IFERROR(VLOOKUP(G547,'CLZ WI'!$A$1:$K$100000,7,FALSE),"")</f>
        <v>ROW</v>
      </c>
      <c r="J547" t="str">
        <f>T('CLZ TT'!I547)</f>
        <v/>
      </c>
      <c r="K547" t="str">
        <f>IF(IFERROR(VLOOKUP('CLZ TT'!A547,'CLZ WI'!$A$1:$L$100000,12,FALSE),"")=TRUE, "Billable", IF(IFERROR(VLOOKUP('CLZ TT'!A547,'CLZ WI'!$A$1:$L$100000,12,FALSE),"")=FALSE, "Non-Billable", ""))</f>
        <v>Billable</v>
      </c>
      <c r="L547" s="19">
        <f>IF('CLZ TT'!G547="","",'CLZ TT'!G547)</f>
        <v>41106</v>
      </c>
      <c r="M547">
        <f>IFERROR(VLOOKUP(G547,'CLZ Pr'!$A$1:$X$100000,12,FALSE)*C547,"")</f>
        <v>240</v>
      </c>
      <c r="N547" s="4" t="str">
        <f>IFERROR(VLOOKUP(G547,'CLZ Pr'!$A$1:$X$100000,24,FALSE), "")</f>
        <v>N-X-52961</v>
      </c>
      <c r="O547">
        <f>IFERROR(VLOOKUP(G547,'CLZ Pr'!$A$1:$X$100000,21,FALSE), "")</f>
        <v>5</v>
      </c>
    </row>
    <row r="548" spans="1:15">
      <c r="A548" t="str">
        <f>T('CLZ TT'!A548)</f>
        <v>P-229580</v>
      </c>
      <c r="B548" s="9" t="str">
        <f>T('CLZ TT'!D548)</f>
        <v>Alex Gorman</v>
      </c>
      <c r="C548" s="10">
        <f>IF(LEN(A548) &gt; 0, 'CLZ TT'!E548, "")</f>
        <v>1</v>
      </c>
      <c r="D548" s="7" t="str">
        <f>T('CLZ TT'!F548)</f>
        <v>Hours</v>
      </c>
      <c r="E548" s="7" t="str">
        <f>IFERROR(VLOOKUP('CLZ TT'!A548,'CLZ WI'!$A$1:$E$100000,3,FALSE),"")</f>
        <v>PlayNetwork:Package Large Package</v>
      </c>
      <c r="F548" t="str">
        <f>IFERROR(VLOOKUP('CLZ TT'!A548,'CLZ WI'!$A$1:$E$100000,4,FALSE),"")</f>
        <v>CS Quick Start</v>
      </c>
      <c r="G548" t="str">
        <f>IFERROR(VLOOKUP('CLZ TT'!A548,'CLZ WI'!$A$1:$K$100000,5,FALSE),"")</f>
        <v>P-229580</v>
      </c>
      <c r="H548" t="str">
        <f>IFERROR(VLOOKUP(G548,'CLZ WI'!$A$1:$K$100000,6,FALSE),"")</f>
        <v>Package Large</v>
      </c>
      <c r="I548" t="str">
        <f>IFERROR(VLOOKUP(G548,'CLZ WI'!$A$1:$K$100000,7,FALSE),"")</f>
        <v>USA</v>
      </c>
      <c r="J548" t="str">
        <f>T('CLZ TT'!I548)</f>
        <v/>
      </c>
      <c r="K548" t="str">
        <f>IF(IFERROR(VLOOKUP('CLZ TT'!A548,'CLZ WI'!$A$1:$L$100000,12,FALSE),"")=TRUE, "Billable", IF(IFERROR(VLOOKUP('CLZ TT'!A548,'CLZ WI'!$A$1:$L$100000,12,FALSE),"")=FALSE, "Non-Billable", ""))</f>
        <v>Billable</v>
      </c>
      <c r="L548" s="19">
        <f>IF('CLZ TT'!G548="","",'CLZ TT'!G548)</f>
        <v>41106</v>
      </c>
      <c r="M548">
        <f>IFERROR(VLOOKUP(G548,'CLZ Pr'!$A$1:$X$100000,12,FALSE)*C548,"")</f>
        <v>145.83000000000001</v>
      </c>
      <c r="N548" s="4" t="str">
        <f>IFERROR(VLOOKUP(G548,'CLZ Pr'!$A$1:$X$100000,24,FALSE), "")</f>
        <v>N-X-58461</v>
      </c>
      <c r="O548">
        <f>IFERROR(VLOOKUP(G548,'CLZ Pr'!$A$1:$X$100000,21,FALSE), "")</f>
        <v>6.01</v>
      </c>
    </row>
    <row r="549" spans="1:15">
      <c r="A549" t="str">
        <f>T('CLZ TT'!A549)</f>
        <v>P-229581</v>
      </c>
      <c r="B549" s="9" t="str">
        <f>T('CLZ TT'!D549)</f>
        <v>Alex Gorman</v>
      </c>
      <c r="C549" s="10">
        <f>IF(LEN(A549) &gt; 0, 'CLZ TT'!E549, "")</f>
        <v>1</v>
      </c>
      <c r="D549" s="7" t="str">
        <f>T('CLZ TT'!F549)</f>
        <v>Hours</v>
      </c>
      <c r="E549" s="7" t="str">
        <f>IFERROR(VLOOKUP('CLZ TT'!A549,'CLZ WI'!$A$1:$E$100000,3,FALSE),"")</f>
        <v>SHL:Package Small Package</v>
      </c>
      <c r="F549" t="str">
        <f>IFERROR(VLOOKUP('CLZ TT'!A549,'CLZ WI'!$A$1:$E$100000,4,FALSE),"")</f>
        <v>CS Quick Start</v>
      </c>
      <c r="G549" t="str">
        <f>IFERROR(VLOOKUP('CLZ TT'!A549,'CLZ WI'!$A$1:$K$100000,5,FALSE),"")</f>
        <v>P-229581</v>
      </c>
      <c r="H549" t="str">
        <f>IFERROR(VLOOKUP(G549,'CLZ WI'!$A$1:$K$100000,6,FALSE),"")</f>
        <v>Package Small</v>
      </c>
      <c r="I549" t="str">
        <f>IFERROR(VLOOKUP(G549,'CLZ WI'!$A$1:$K$100000,7,FALSE),"")</f>
        <v>USA</v>
      </c>
      <c r="J549" t="str">
        <f>T('CLZ TT'!I549)</f>
        <v/>
      </c>
      <c r="K549" t="str">
        <f>IF(IFERROR(VLOOKUP('CLZ TT'!A549,'CLZ WI'!$A$1:$L$100000,12,FALSE),"")=TRUE, "Billable", IF(IFERROR(VLOOKUP('CLZ TT'!A549,'CLZ WI'!$A$1:$L$100000,12,FALSE),"")=FALSE, "Non-Billable", ""))</f>
        <v>Billable</v>
      </c>
      <c r="L549" s="19">
        <f>IF('CLZ TT'!G549="","",'CLZ TT'!G549)</f>
        <v>41106</v>
      </c>
      <c r="M549">
        <f>IFERROR(VLOOKUP(G549,'CLZ Pr'!$A$1:$X$100000,12,FALSE)*C549,"")</f>
        <v>160</v>
      </c>
      <c r="N549" s="4" t="str">
        <f>IFERROR(VLOOKUP(G549,'CLZ Pr'!$A$1:$X$100000,24,FALSE), "")</f>
        <v>N-X-58441</v>
      </c>
      <c r="O549">
        <f>IFERROR(VLOOKUP(G549,'CLZ Pr'!$A$1:$X$100000,21,FALSE), "")</f>
        <v>0.33</v>
      </c>
    </row>
    <row r="550" spans="1:15">
      <c r="A550" t="str">
        <f>T('CLZ TT'!A550)</f>
        <v>P-211504</v>
      </c>
      <c r="B550" s="9" t="str">
        <f>T('CLZ TT'!D550)</f>
        <v>Tal Noga</v>
      </c>
      <c r="C550" s="10">
        <f>IF(LEN(A550) &gt; 0, 'CLZ TT'!E550, "")</f>
        <v>1</v>
      </c>
      <c r="D550" s="7" t="str">
        <f>T('CLZ TT'!F550)</f>
        <v>Hours</v>
      </c>
      <c r="E550" s="7" t="str">
        <f>IFERROR(VLOOKUP('CLZ TT'!A550,'CLZ WI'!$A$1:$E$100000,3,FALSE),"")</f>
        <v>HMS - 35h Success Package</v>
      </c>
      <c r="F550" t="str">
        <f>IFERROR(VLOOKUP('CLZ TT'!A550,'CLZ WI'!$A$1:$E$100000,4,FALSE),"")</f>
        <v>CS Project</v>
      </c>
      <c r="G550" t="str">
        <f>IFERROR(VLOOKUP('CLZ TT'!A550,'CLZ WI'!$A$1:$K$100000,5,FALSE),"")</f>
        <v>P-211504</v>
      </c>
      <c r="H550" t="str">
        <f>IFERROR(VLOOKUP(G550,'CLZ WI'!$A$1:$K$100000,6,FALSE),"")</f>
        <v>Fixed Hours</v>
      </c>
      <c r="I550" t="str">
        <f>IFERROR(VLOOKUP(G550,'CLZ WI'!$A$1:$K$100000,7,FALSE),"")</f>
        <v>EMEA</v>
      </c>
      <c r="J550" t="str">
        <f>T('CLZ TT'!I550)</f>
        <v/>
      </c>
      <c r="K550" t="str">
        <f>IF(IFERROR(VLOOKUP('CLZ TT'!A550,'CLZ WI'!$A$1:$L$100000,12,FALSE),"")=TRUE, "Billable", IF(IFERROR(VLOOKUP('CLZ TT'!A550,'CLZ WI'!$A$1:$L$100000,12,FALSE),"")=FALSE, "Non-Billable", ""))</f>
        <v>Non-Billable</v>
      </c>
      <c r="L550" s="19">
        <f>IF('CLZ TT'!G550="","",'CLZ TT'!G550)</f>
        <v>41106</v>
      </c>
      <c r="M550">
        <f>IFERROR(VLOOKUP(G550,'CLZ Pr'!$A$1:$X$100000,12,FALSE)*C550,"")</f>
        <v>0</v>
      </c>
      <c r="N550" s="4">
        <f>IFERROR(VLOOKUP(G550,'CLZ Pr'!$A$1:$X$100000,24,FALSE), "")</f>
        <v>0</v>
      </c>
      <c r="O550">
        <f>IFERROR(VLOOKUP(G550,'CLZ Pr'!$A$1:$X$100000,21,FALSE), "")</f>
        <v>0</v>
      </c>
    </row>
    <row r="551" spans="1:15">
      <c r="A551" t="str">
        <f>T('CLZ TT'!A551)</f>
        <v>M-279925</v>
      </c>
      <c r="B551" s="9" t="str">
        <f>T('CLZ TT'!D551)</f>
        <v>Tal Noga</v>
      </c>
      <c r="C551" s="10">
        <f>IF(LEN(A551) &gt; 0, 'CLZ TT'!E551, "")</f>
        <v>0.8</v>
      </c>
      <c r="D551" s="7" t="str">
        <f>T('CLZ TT'!F551)</f>
        <v>Hours</v>
      </c>
      <c r="E551" s="7" t="str">
        <f>IFERROR(VLOOKUP('CLZ TT'!A551,'CLZ WI'!$A$1:$E$100000,3,FALSE),"")</f>
        <v>ARS Franche-Comté:Package Small Package</v>
      </c>
      <c r="F551" t="str">
        <f>IFERROR(VLOOKUP('CLZ TT'!A551,'CLZ WI'!$A$1:$E$100000,4,FALSE),"")</f>
        <v>CS Quick Start</v>
      </c>
      <c r="G551" t="str">
        <f>IFERROR(VLOOKUP('CLZ TT'!A551,'CLZ WI'!$A$1:$K$100000,5,FALSE),"")</f>
        <v>P-227674</v>
      </c>
      <c r="H551" t="str">
        <f>IFERROR(VLOOKUP(G551,'CLZ WI'!$A$1:$K$100000,6,FALSE),"")</f>
        <v>Package Small</v>
      </c>
      <c r="I551" t="str">
        <f>IFERROR(VLOOKUP(G551,'CLZ WI'!$A$1:$K$100000,7,FALSE),"")</f>
        <v>EMEA</v>
      </c>
      <c r="J551" t="str">
        <f>T('CLZ TT'!I551)</f>
        <v/>
      </c>
      <c r="K551" t="str">
        <f>IF(IFERROR(VLOOKUP('CLZ TT'!A551,'CLZ WI'!$A$1:$L$100000,12,FALSE),"")=TRUE, "Billable", IF(IFERROR(VLOOKUP('CLZ TT'!A551,'CLZ WI'!$A$1:$L$100000,12,FALSE),"")=FALSE, "Non-Billable", ""))</f>
        <v>Billable</v>
      </c>
      <c r="L551" s="19">
        <f>IF('CLZ TT'!G551="","",'CLZ TT'!G551)</f>
        <v>41106</v>
      </c>
      <c r="M551">
        <f>IFERROR(VLOOKUP(G551,'CLZ Pr'!$A$1:$X$100000,12,FALSE)*C551,"")</f>
        <v>128</v>
      </c>
      <c r="N551" s="4">
        <f>IFERROR(VLOOKUP(G551,'CLZ Pr'!$A$1:$X$100000,24,FALSE), "")</f>
        <v>0</v>
      </c>
      <c r="O551">
        <f>IFERROR(VLOOKUP(G551,'CLZ Pr'!$A$1:$X$100000,21,FALSE), "")</f>
        <v>2</v>
      </c>
    </row>
    <row r="552" spans="1:15">
      <c r="A552" t="str">
        <f>T('CLZ TT'!A552)</f>
        <v>P-227068</v>
      </c>
      <c r="B552" s="9" t="str">
        <f>T('CLZ TT'!D552)</f>
        <v>Noam Sayada</v>
      </c>
      <c r="C552" s="10">
        <f>IF(LEN(A552) &gt; 0, 'CLZ TT'!E552, "")</f>
        <v>8</v>
      </c>
      <c r="D552" s="7" t="str">
        <f>T('CLZ TT'!F552)</f>
        <v>Hours</v>
      </c>
      <c r="E552" s="7" t="str">
        <f>IFERROR(VLOOKUP('CLZ TT'!A552,'CLZ WI'!$A$1:$E$100000,3,FALSE),"")</f>
        <v/>
      </c>
      <c r="F552" t="str">
        <f>IFERROR(VLOOKUP('CLZ TT'!A552,'CLZ WI'!$A$1:$E$100000,4,FALSE),"")</f>
        <v/>
      </c>
      <c r="G552" t="str">
        <f>IFERROR(VLOOKUP('CLZ TT'!A552,'CLZ WI'!$A$1:$K$100000,5,FALSE),"")</f>
        <v/>
      </c>
      <c r="H552" t="str">
        <f>IFERROR(VLOOKUP(G552,'CLZ WI'!$A$1:$K$100000,6,FALSE),"")</f>
        <v/>
      </c>
      <c r="I552" t="str">
        <f>IFERROR(VLOOKUP(G552,'CLZ WI'!$A$1:$K$100000,7,FALSE),"")</f>
        <v/>
      </c>
      <c r="J552" t="str">
        <f>T('CLZ TT'!I552)</f>
        <v/>
      </c>
      <c r="K552" t="str">
        <f>IF(IFERROR(VLOOKUP('CLZ TT'!A552,'CLZ WI'!$A$1:$L$100000,12,FALSE),"")=TRUE, "Billable", IF(IFERROR(VLOOKUP('CLZ TT'!A552,'CLZ WI'!$A$1:$L$100000,12,FALSE),"")=FALSE, "Non-Billable", ""))</f>
        <v/>
      </c>
      <c r="L552" s="19">
        <f>IF('CLZ TT'!G552="","",'CLZ TT'!G552)</f>
        <v>41106</v>
      </c>
      <c r="M552" t="str">
        <f>IFERROR(VLOOKUP(G552,'CLZ Pr'!$A$1:$X$100000,12,FALSE)*C552,"")</f>
        <v/>
      </c>
      <c r="N552" s="4" t="str">
        <f>IFERROR(VLOOKUP(G552,'CLZ Pr'!$A$1:$X$100000,24,FALSE), "")</f>
        <v/>
      </c>
      <c r="O552" t="str">
        <f>IFERROR(VLOOKUP(G552,'CLZ Pr'!$A$1:$X$100000,21,FALSE), "")</f>
        <v/>
      </c>
    </row>
    <row r="553" spans="1:15">
      <c r="A553" t="str">
        <f>T('CLZ TT'!A553)</f>
        <v>P-207898</v>
      </c>
      <c r="B553" s="9" t="str">
        <f>T('CLZ TT'!D553)</f>
        <v>Roni Feldsher</v>
      </c>
      <c r="C553" s="10">
        <f>IF(LEN(A553) &gt; 0, 'CLZ TT'!E553, "")</f>
        <v>0.5</v>
      </c>
      <c r="D553" s="7" t="str">
        <f>T('CLZ TT'!F553)</f>
        <v>Hours</v>
      </c>
      <c r="E553" s="7" t="str">
        <f>IFERROR(VLOOKUP('CLZ TT'!A553,'CLZ WI'!$A$1:$E$100000,3,FALSE),"")</f>
        <v>TechProse 10 h PS</v>
      </c>
      <c r="F553" t="str">
        <f>IFERROR(VLOOKUP('CLZ TT'!A553,'CLZ WI'!$A$1:$E$100000,4,FALSE),"")</f>
        <v>CS Project</v>
      </c>
      <c r="G553" t="str">
        <f>IFERROR(VLOOKUP('CLZ TT'!A553,'CLZ WI'!$A$1:$K$100000,5,FALSE),"")</f>
        <v>P-207898</v>
      </c>
      <c r="H553" t="str">
        <f>IFERROR(VLOOKUP(G553,'CLZ WI'!$A$1:$K$100000,6,FALSE),"")</f>
        <v>Fixed Hours</v>
      </c>
      <c r="I553" t="str">
        <f>IFERROR(VLOOKUP(G553,'CLZ WI'!$A$1:$K$100000,7,FALSE),"")</f>
        <v>USA</v>
      </c>
      <c r="J553" t="str">
        <f>T('CLZ TT'!I553)</f>
        <v/>
      </c>
      <c r="K553" t="str">
        <f>IF(IFERROR(VLOOKUP('CLZ TT'!A553,'CLZ WI'!$A$1:$L$100000,12,FALSE),"")=TRUE, "Billable", IF(IFERROR(VLOOKUP('CLZ TT'!A553,'CLZ WI'!$A$1:$L$100000,12,FALSE),"")=FALSE, "Non-Billable", ""))</f>
        <v>Billable</v>
      </c>
      <c r="L553" s="19">
        <f>IF('CLZ TT'!G553="","",'CLZ TT'!G553)</f>
        <v>41106</v>
      </c>
      <c r="M553">
        <f>IFERROR(VLOOKUP(G553,'CLZ Pr'!$A$1:$X$100000,12,FALSE)*C553,"")</f>
        <v>75</v>
      </c>
      <c r="N553" s="4">
        <f>IFERROR(VLOOKUP(G553,'CLZ Pr'!$A$1:$X$100000,24,FALSE), "")</f>
        <v>0</v>
      </c>
      <c r="O553">
        <f>IFERROR(VLOOKUP(G553,'CLZ Pr'!$A$1:$X$100000,21,FALSE), "")</f>
        <v>3.2</v>
      </c>
    </row>
    <row r="554" spans="1:15">
      <c r="A554" t="str">
        <f>T('CLZ TT'!A554)</f>
        <v>M-267133</v>
      </c>
      <c r="B554" s="9" t="str">
        <f>T('CLZ TT'!D554)</f>
        <v>Evgeni Haikin</v>
      </c>
      <c r="C554" s="10">
        <f>IF(LEN(A554) &gt; 0, 'CLZ TT'!E554, "")</f>
        <v>1</v>
      </c>
      <c r="D554" s="7" t="str">
        <f>T('CLZ TT'!F554)</f>
        <v>Hours</v>
      </c>
      <c r="E554" s="7" t="str">
        <f>IFERROR(VLOOKUP('CLZ TT'!A554,'CLZ WI'!$A$1:$E$100000,3,FALSE),"")</f>
        <v>íncipy, s.a. 5 h PS</v>
      </c>
      <c r="F554" t="str">
        <f>IFERROR(VLOOKUP('CLZ TT'!A554,'CLZ WI'!$A$1:$E$100000,4,FALSE),"")</f>
        <v>CS Quick Start</v>
      </c>
      <c r="G554" t="str">
        <f>IFERROR(VLOOKUP('CLZ TT'!A554,'CLZ WI'!$A$1:$K$100000,5,FALSE),"")</f>
        <v>P-215578</v>
      </c>
      <c r="H554" t="str">
        <f>IFERROR(VLOOKUP(G554,'CLZ WI'!$A$1:$K$100000,6,FALSE),"")</f>
        <v>Package Small</v>
      </c>
      <c r="I554" t="str">
        <f>IFERROR(VLOOKUP(G554,'CLZ WI'!$A$1:$K$100000,7,FALSE),"")</f>
        <v>EMEA</v>
      </c>
      <c r="J554" t="str">
        <f>T('CLZ TT'!I554)</f>
        <v/>
      </c>
      <c r="K554" t="str">
        <f>IF(IFERROR(VLOOKUP('CLZ TT'!A554,'CLZ WI'!$A$1:$L$100000,12,FALSE),"")=TRUE, "Billable", IF(IFERROR(VLOOKUP('CLZ TT'!A554,'CLZ WI'!$A$1:$L$100000,12,FALSE),"")=FALSE, "Non-Billable", ""))</f>
        <v>Billable</v>
      </c>
      <c r="L554" s="19">
        <f>IF('CLZ TT'!G554="","",'CLZ TT'!G554)</f>
        <v>41106</v>
      </c>
      <c r="M554">
        <f>IFERROR(VLOOKUP(G554,'CLZ Pr'!$A$1:$X$100000,12,FALSE)*C554,"")</f>
        <v>160</v>
      </c>
      <c r="N554" s="4">
        <f>IFERROR(VLOOKUP(G554,'CLZ Pr'!$A$1:$X$100000,24,FALSE), "")</f>
        <v>0</v>
      </c>
      <c r="O554">
        <f>IFERROR(VLOOKUP(G554,'CLZ Pr'!$A$1:$X$100000,21,FALSE), "")</f>
        <v>4</v>
      </c>
    </row>
    <row r="555" spans="1:15">
      <c r="A555" t="str">
        <f>T('CLZ TT'!A555)</f>
        <v>M-267132</v>
      </c>
      <c r="B555" s="9" t="str">
        <f>T('CLZ TT'!D555)</f>
        <v>Evgeni Haikin</v>
      </c>
      <c r="C555" s="10">
        <f>IF(LEN(A555) &gt; 0, 'CLZ TT'!E555, "")</f>
        <v>1</v>
      </c>
      <c r="D555" s="7" t="str">
        <f>T('CLZ TT'!F555)</f>
        <v>Hours</v>
      </c>
      <c r="E555" s="7" t="str">
        <f>IFERROR(VLOOKUP('CLZ TT'!A555,'CLZ WI'!$A$1:$E$100000,3,FALSE),"")</f>
        <v>íncipy, s.a. 5 h PS</v>
      </c>
      <c r="F555" t="str">
        <f>IFERROR(VLOOKUP('CLZ TT'!A555,'CLZ WI'!$A$1:$E$100000,4,FALSE),"")</f>
        <v>CS Quick Start</v>
      </c>
      <c r="G555" t="str">
        <f>IFERROR(VLOOKUP('CLZ TT'!A555,'CLZ WI'!$A$1:$K$100000,5,FALSE),"")</f>
        <v>P-215578</v>
      </c>
      <c r="H555" t="str">
        <f>IFERROR(VLOOKUP(G555,'CLZ WI'!$A$1:$K$100000,6,FALSE),"")</f>
        <v>Package Small</v>
      </c>
      <c r="I555" t="str">
        <f>IFERROR(VLOOKUP(G555,'CLZ WI'!$A$1:$K$100000,7,FALSE),"")</f>
        <v>EMEA</v>
      </c>
      <c r="J555" t="str">
        <f>T('CLZ TT'!I555)</f>
        <v/>
      </c>
      <c r="K555" t="str">
        <f>IF(IFERROR(VLOOKUP('CLZ TT'!A555,'CLZ WI'!$A$1:$L$100000,12,FALSE),"")=TRUE, "Billable", IF(IFERROR(VLOOKUP('CLZ TT'!A555,'CLZ WI'!$A$1:$L$100000,12,FALSE),"")=FALSE, "Non-Billable", ""))</f>
        <v>Billable</v>
      </c>
      <c r="L555" s="19">
        <f>IF('CLZ TT'!G555="","",'CLZ TT'!G555)</f>
        <v>41106</v>
      </c>
      <c r="M555">
        <f>IFERROR(VLOOKUP(G555,'CLZ Pr'!$A$1:$X$100000,12,FALSE)*C555,"")</f>
        <v>160</v>
      </c>
      <c r="N555" s="4">
        <f>IFERROR(VLOOKUP(G555,'CLZ Pr'!$A$1:$X$100000,24,FALSE), "")</f>
        <v>0</v>
      </c>
      <c r="O555">
        <f>IFERROR(VLOOKUP(G555,'CLZ Pr'!$A$1:$X$100000,21,FALSE), "")</f>
        <v>4</v>
      </c>
    </row>
    <row r="556" spans="1:15">
      <c r="A556" t="str">
        <f>T('CLZ TT'!A556)</f>
        <v>M-265886</v>
      </c>
      <c r="B556" s="9" t="str">
        <f>T('CLZ TT'!D556)</f>
        <v>Evgeni Haikin</v>
      </c>
      <c r="C556" s="10">
        <f>IF(LEN(A556) &gt; 0, 'CLZ TT'!E556, "")</f>
        <v>2</v>
      </c>
      <c r="D556" s="7" t="str">
        <f>T('CLZ TT'!F556)</f>
        <v>Hours</v>
      </c>
      <c r="E556" s="7" t="str">
        <f>IFERROR(VLOOKUP('CLZ TT'!A556,'CLZ WI'!$A$1:$E$100000,3,FALSE),"")</f>
        <v>UNK project 20 h PS</v>
      </c>
      <c r="F556" t="str">
        <f>IFERROR(VLOOKUP('CLZ TT'!A556,'CLZ WI'!$A$1:$E$100000,4,FALSE),"")</f>
        <v>CS Quick Start</v>
      </c>
      <c r="G556" t="str">
        <f>IFERROR(VLOOKUP('CLZ TT'!A556,'CLZ WI'!$A$1:$K$100000,5,FALSE),"")</f>
        <v>P-214314</v>
      </c>
      <c r="H556" t="str">
        <f>IFERROR(VLOOKUP(G556,'CLZ WI'!$A$1:$K$100000,6,FALSE),"")</f>
        <v>Package Large</v>
      </c>
      <c r="I556" t="str">
        <f>IFERROR(VLOOKUP(G556,'CLZ WI'!$A$1:$K$100000,7,FALSE),"")</f>
        <v>EMEA</v>
      </c>
      <c r="J556" t="str">
        <f>T('CLZ TT'!I556)</f>
        <v/>
      </c>
      <c r="K556" t="str">
        <f>IF(IFERROR(VLOOKUP('CLZ TT'!A556,'CLZ WI'!$A$1:$L$100000,12,FALSE),"")=TRUE, "Billable", IF(IFERROR(VLOOKUP('CLZ TT'!A556,'CLZ WI'!$A$1:$L$100000,12,FALSE),"")=FALSE, "Non-Billable", ""))</f>
        <v>Billable</v>
      </c>
      <c r="L556" s="19">
        <f>IF('CLZ TT'!G556="","",'CLZ TT'!G556)</f>
        <v>41106</v>
      </c>
      <c r="M556">
        <f>IFERROR(VLOOKUP(G556,'CLZ Pr'!$A$1:$X$100000,12,FALSE)*C556,"")</f>
        <v>200</v>
      </c>
      <c r="N556" s="4">
        <f>IFERROR(VLOOKUP(G556,'CLZ Pr'!$A$1:$X$100000,24,FALSE), "")</f>
        <v>0</v>
      </c>
      <c r="O556">
        <f>IFERROR(VLOOKUP(G556,'CLZ Pr'!$A$1:$X$100000,21,FALSE), "")</f>
        <v>12</v>
      </c>
    </row>
    <row r="557" spans="1:15">
      <c r="A557" t="str">
        <f>T('CLZ TT'!A557)</f>
        <v>P-192974</v>
      </c>
      <c r="B557" s="9" t="str">
        <f>T('CLZ TT'!D557)</f>
        <v>Evgeni Haikin</v>
      </c>
      <c r="C557" s="10">
        <f>IF(LEN(A557) &gt; 0, 'CLZ TT'!E557, "")</f>
        <v>1</v>
      </c>
      <c r="D557" s="7" t="str">
        <f>T('CLZ TT'!F557)</f>
        <v>Hours</v>
      </c>
      <c r="E557" s="7" t="str">
        <f>IFERROR(VLOOKUP('CLZ TT'!A557,'CLZ WI'!$A$1:$E$100000,3,FALSE),"")</f>
        <v>Eurotech Master 10 h PS</v>
      </c>
      <c r="F557" t="str">
        <f>IFERROR(VLOOKUP('CLZ TT'!A557,'CLZ WI'!$A$1:$E$100000,4,FALSE),"")</f>
        <v>CS Project</v>
      </c>
      <c r="G557" t="str">
        <f>IFERROR(VLOOKUP('CLZ TT'!A557,'CLZ WI'!$A$1:$K$100000,5,FALSE),"")</f>
        <v>P-192974</v>
      </c>
      <c r="H557" t="str">
        <f>IFERROR(VLOOKUP(G557,'CLZ WI'!$A$1:$K$100000,6,FALSE),"")</f>
        <v>Fixed Hours</v>
      </c>
      <c r="I557" t="str">
        <f>IFERROR(VLOOKUP(G557,'CLZ WI'!$A$1:$K$100000,7,FALSE),"")</f>
        <v>EMEA</v>
      </c>
      <c r="J557" t="str">
        <f>T('CLZ TT'!I557)</f>
        <v/>
      </c>
      <c r="K557" t="str">
        <f>IF(IFERROR(VLOOKUP('CLZ TT'!A557,'CLZ WI'!$A$1:$L$100000,12,FALSE),"")=TRUE, "Billable", IF(IFERROR(VLOOKUP('CLZ TT'!A557,'CLZ WI'!$A$1:$L$100000,12,FALSE),"")=FALSE, "Non-Billable", ""))</f>
        <v>Non-Billable</v>
      </c>
      <c r="L557" s="19">
        <f>IF('CLZ TT'!G557="","",'CLZ TT'!G557)</f>
        <v>41106</v>
      </c>
      <c r="M557">
        <f>IFERROR(VLOOKUP(G557,'CLZ Pr'!$A$1:$X$100000,12,FALSE)*C557,"")</f>
        <v>0</v>
      </c>
      <c r="N557" s="4">
        <f>IFERROR(VLOOKUP(G557,'CLZ Pr'!$A$1:$X$100000,24,FALSE), "")</f>
        <v>0</v>
      </c>
      <c r="O557">
        <f>IFERROR(VLOOKUP(G557,'CLZ Pr'!$A$1:$X$100000,21,FALSE), "")</f>
        <v>7</v>
      </c>
    </row>
    <row r="558" spans="1:15">
      <c r="A558" t="str">
        <f>T('CLZ TT'!A558)</f>
        <v>M-229519</v>
      </c>
      <c r="B558" s="9" t="str">
        <f>T('CLZ TT'!D558)</f>
        <v>Evgeni Haikin</v>
      </c>
      <c r="C558" s="10">
        <f>IF(LEN(A558) &gt; 0, 'CLZ TT'!E558, "")</f>
        <v>1</v>
      </c>
      <c r="D558" s="7" t="str">
        <f>T('CLZ TT'!F558)</f>
        <v>Hours</v>
      </c>
      <c r="E558" s="7" t="str">
        <f>IFERROR(VLOOKUP('CLZ TT'!A558,'CLZ WI'!$A$1:$E$100000,3,FALSE),"")</f>
        <v>Soutthern Investments Pvt Ltd:Medium Package</v>
      </c>
      <c r="F558" t="str">
        <f>IFERROR(VLOOKUP('CLZ TT'!A558,'CLZ WI'!$A$1:$E$100000,4,FALSE),"")</f>
        <v>CS Quick Start</v>
      </c>
      <c r="G558" t="str">
        <f>IFERROR(VLOOKUP('CLZ TT'!A558,'CLZ WI'!$A$1:$K$100000,5,FALSE),"")</f>
        <v>P-183868</v>
      </c>
      <c r="H558" t="str">
        <f>IFERROR(VLOOKUP(G558,'CLZ WI'!$A$1:$K$100000,6,FALSE),"")</f>
        <v>Package Medium</v>
      </c>
      <c r="I558" t="str">
        <f>IFERROR(VLOOKUP(G558,'CLZ WI'!$A$1:$K$100000,7,FALSE),"")</f>
        <v>EMEA</v>
      </c>
      <c r="J558" t="str">
        <f>T('CLZ TT'!I558)</f>
        <v/>
      </c>
      <c r="K558" t="str">
        <f>IF(IFERROR(VLOOKUP('CLZ TT'!A558,'CLZ WI'!$A$1:$L$100000,12,FALSE),"")=TRUE, "Billable", IF(IFERROR(VLOOKUP('CLZ TT'!A558,'CLZ WI'!$A$1:$L$100000,12,FALSE),"")=FALSE, "Non-Billable", ""))</f>
        <v>Billable</v>
      </c>
      <c r="L558" s="19">
        <f>IF('CLZ TT'!G558="","",'CLZ TT'!G558)</f>
        <v>41106</v>
      </c>
      <c r="M558">
        <f>IFERROR(VLOOKUP(G558,'CLZ Pr'!$A$1:$X$100000,12,FALSE)*C558,"")</f>
        <v>72</v>
      </c>
      <c r="N558" s="4">
        <f>IFERROR(VLOOKUP(G558,'CLZ Pr'!$A$1:$X$100000,24,FALSE), "")</f>
        <v>0</v>
      </c>
      <c r="O558">
        <f>IFERROR(VLOOKUP(G558,'CLZ Pr'!$A$1:$X$100000,21,FALSE), "")</f>
        <v>3</v>
      </c>
    </row>
    <row r="559" spans="1:15">
      <c r="A559" t="str">
        <f>T('CLZ TT'!A559)</f>
        <v>P-229580</v>
      </c>
      <c r="B559" s="9" t="str">
        <f>T('CLZ TT'!D559)</f>
        <v>Alex Gorman</v>
      </c>
      <c r="C559" s="10">
        <f>IF(LEN(A559) &gt; 0, 'CLZ TT'!E559, "")</f>
        <v>1</v>
      </c>
      <c r="D559" s="7" t="str">
        <f>T('CLZ TT'!F559)</f>
        <v>Hours</v>
      </c>
      <c r="E559" s="7" t="str">
        <f>IFERROR(VLOOKUP('CLZ TT'!A559,'CLZ WI'!$A$1:$E$100000,3,FALSE),"")</f>
        <v>PlayNetwork:Package Large Package</v>
      </c>
      <c r="F559" t="str">
        <f>IFERROR(VLOOKUP('CLZ TT'!A559,'CLZ WI'!$A$1:$E$100000,4,FALSE),"")</f>
        <v>CS Quick Start</v>
      </c>
      <c r="G559" t="str">
        <f>IFERROR(VLOOKUP('CLZ TT'!A559,'CLZ WI'!$A$1:$K$100000,5,FALSE),"")</f>
        <v>P-229580</v>
      </c>
      <c r="H559" t="str">
        <f>IFERROR(VLOOKUP(G559,'CLZ WI'!$A$1:$K$100000,6,FALSE),"")</f>
        <v>Package Large</v>
      </c>
      <c r="I559" t="str">
        <f>IFERROR(VLOOKUP(G559,'CLZ WI'!$A$1:$K$100000,7,FALSE),"")</f>
        <v>USA</v>
      </c>
      <c r="J559" t="str">
        <f>T('CLZ TT'!I559)</f>
        <v/>
      </c>
      <c r="K559" t="str">
        <f>IF(IFERROR(VLOOKUP('CLZ TT'!A559,'CLZ WI'!$A$1:$L$100000,12,FALSE),"")=TRUE, "Billable", IF(IFERROR(VLOOKUP('CLZ TT'!A559,'CLZ WI'!$A$1:$L$100000,12,FALSE),"")=FALSE, "Non-Billable", ""))</f>
        <v>Billable</v>
      </c>
      <c r="L559" s="19">
        <f>IF('CLZ TT'!G559="","",'CLZ TT'!G559)</f>
        <v>41106</v>
      </c>
      <c r="M559">
        <f>IFERROR(VLOOKUP(G559,'CLZ Pr'!$A$1:$X$100000,12,FALSE)*C559,"")</f>
        <v>145.83000000000001</v>
      </c>
      <c r="N559" s="4" t="str">
        <f>IFERROR(VLOOKUP(G559,'CLZ Pr'!$A$1:$X$100000,24,FALSE), "")</f>
        <v>N-X-58461</v>
      </c>
      <c r="O559">
        <f>IFERROR(VLOOKUP(G559,'CLZ Pr'!$A$1:$X$100000,21,FALSE), "")</f>
        <v>6.01</v>
      </c>
    </row>
    <row r="560" spans="1:15">
      <c r="A560" t="str">
        <f>T('CLZ TT'!A560)</f>
        <v>P-229580</v>
      </c>
      <c r="B560" s="9" t="str">
        <f>T('CLZ TT'!D560)</f>
        <v>Alex Gorman</v>
      </c>
      <c r="C560" s="10">
        <f>IF(LEN(A560) &gt; 0, 'CLZ TT'!E560, "")</f>
        <v>1.5</v>
      </c>
      <c r="D560" s="7" t="str">
        <f>T('CLZ TT'!F560)</f>
        <v>Hours</v>
      </c>
      <c r="E560" s="7" t="str">
        <f>IFERROR(VLOOKUP('CLZ TT'!A560,'CLZ WI'!$A$1:$E$100000,3,FALSE),"")</f>
        <v>PlayNetwork:Package Large Package</v>
      </c>
      <c r="F560" t="str">
        <f>IFERROR(VLOOKUP('CLZ TT'!A560,'CLZ WI'!$A$1:$E$100000,4,FALSE),"")</f>
        <v>CS Quick Start</v>
      </c>
      <c r="G560" t="str">
        <f>IFERROR(VLOOKUP('CLZ TT'!A560,'CLZ WI'!$A$1:$K$100000,5,FALSE),"")</f>
        <v>P-229580</v>
      </c>
      <c r="H560" t="str">
        <f>IFERROR(VLOOKUP(G560,'CLZ WI'!$A$1:$K$100000,6,FALSE),"")</f>
        <v>Package Large</v>
      </c>
      <c r="I560" t="str">
        <f>IFERROR(VLOOKUP(G560,'CLZ WI'!$A$1:$K$100000,7,FALSE),"")</f>
        <v>USA</v>
      </c>
      <c r="J560" t="str">
        <f>T('CLZ TT'!I560)</f>
        <v/>
      </c>
      <c r="K560" t="str">
        <f>IF(IFERROR(VLOOKUP('CLZ TT'!A560,'CLZ WI'!$A$1:$L$100000,12,FALSE),"")=TRUE, "Billable", IF(IFERROR(VLOOKUP('CLZ TT'!A560,'CLZ WI'!$A$1:$L$100000,12,FALSE),"")=FALSE, "Non-Billable", ""))</f>
        <v>Billable</v>
      </c>
      <c r="L560" s="19">
        <f>IF('CLZ TT'!G560="","",'CLZ TT'!G560)</f>
        <v>41106</v>
      </c>
      <c r="M560">
        <f>IFERROR(VLOOKUP(G560,'CLZ Pr'!$A$1:$X$100000,12,FALSE)*C560,"")</f>
        <v>218.745</v>
      </c>
      <c r="N560" s="4" t="str">
        <f>IFERROR(VLOOKUP(G560,'CLZ Pr'!$A$1:$X$100000,24,FALSE), "")</f>
        <v>N-X-58461</v>
      </c>
      <c r="O560">
        <f>IFERROR(VLOOKUP(G560,'CLZ Pr'!$A$1:$X$100000,21,FALSE), "")</f>
        <v>6.01</v>
      </c>
    </row>
    <row r="561" spans="1:15">
      <c r="A561" t="str">
        <f>T('CLZ TT'!A561)</f>
        <v>P-194336</v>
      </c>
      <c r="B561" s="9" t="str">
        <f>T('CLZ TT'!D561)</f>
        <v>Eran Fishov</v>
      </c>
      <c r="C561" s="10">
        <f>IF(LEN(A561) &gt; 0, 'CLZ TT'!E561, "")</f>
        <v>1</v>
      </c>
      <c r="D561" s="7" t="str">
        <f>T('CLZ TT'!F561)</f>
        <v>Hours</v>
      </c>
      <c r="E561" s="7" t="str">
        <f>IFERROR(VLOOKUP('CLZ TT'!A561,'CLZ WI'!$A$1:$E$100000,3,FALSE),"")</f>
        <v>Wijs 50 h PS</v>
      </c>
      <c r="F561" t="str">
        <f>IFERROR(VLOOKUP('CLZ TT'!A561,'CLZ WI'!$A$1:$E$100000,4,FALSE),"")</f>
        <v>CS Project</v>
      </c>
      <c r="G561" t="str">
        <f>IFERROR(VLOOKUP('CLZ TT'!A561,'CLZ WI'!$A$1:$K$100000,5,FALSE),"")</f>
        <v>P-194336</v>
      </c>
      <c r="H561" t="str">
        <f>IFERROR(VLOOKUP(G561,'CLZ WI'!$A$1:$K$100000,6,FALSE),"")</f>
        <v>Fixed Hours</v>
      </c>
      <c r="I561" t="str">
        <f>IFERROR(VLOOKUP(G561,'CLZ WI'!$A$1:$K$100000,7,FALSE),"")</f>
        <v>EMEA</v>
      </c>
      <c r="J561" t="str">
        <f>T('CLZ TT'!I561)</f>
        <v/>
      </c>
      <c r="K561" t="str">
        <f>IF(IFERROR(VLOOKUP('CLZ TT'!A561,'CLZ WI'!$A$1:$L$100000,12,FALSE),"")=TRUE, "Billable", IF(IFERROR(VLOOKUP('CLZ TT'!A561,'CLZ WI'!$A$1:$L$100000,12,FALSE),"")=FALSE, "Non-Billable", ""))</f>
        <v>Billable</v>
      </c>
      <c r="L561" s="19">
        <f>IF('CLZ TT'!G561="","",'CLZ TT'!G561)</f>
        <v>41106</v>
      </c>
      <c r="M561">
        <f>IFERROR(VLOOKUP(G561,'CLZ Pr'!$A$1:$X$100000,12,FALSE)*C561,"")</f>
        <v>150</v>
      </c>
      <c r="N561" s="4">
        <f>IFERROR(VLOOKUP(G561,'CLZ Pr'!$A$1:$X$100000,24,FALSE), "")</f>
        <v>0</v>
      </c>
      <c r="O561">
        <f>IFERROR(VLOOKUP(G561,'CLZ Pr'!$A$1:$X$100000,21,FALSE), "")</f>
        <v>37</v>
      </c>
    </row>
    <row r="562" spans="1:15">
      <c r="A562" t="str">
        <f>T('CLZ TT'!A562)</f>
        <v>P-237173</v>
      </c>
      <c r="B562" s="9" t="str">
        <f>T('CLZ TT'!D562)</f>
        <v>Eran Fishov</v>
      </c>
      <c r="C562" s="10">
        <f>IF(LEN(A562) &gt; 0, 'CLZ TT'!E562, "")</f>
        <v>1</v>
      </c>
      <c r="D562" s="7" t="str">
        <f>T('CLZ TT'!F562)</f>
        <v>Hours</v>
      </c>
      <c r="E562" s="7" t="str">
        <f>IFERROR(VLOOKUP('CLZ TT'!A562,'CLZ WI'!$A$1:$E$100000,3,FALSE),"")</f>
        <v>Binding Site: QS Package Small</v>
      </c>
      <c r="F562" t="str">
        <f>IFERROR(VLOOKUP('CLZ TT'!A562,'CLZ WI'!$A$1:$E$100000,4,FALSE),"")</f>
        <v>CS Quick Start</v>
      </c>
      <c r="G562" t="str">
        <f>IFERROR(VLOOKUP('CLZ TT'!A562,'CLZ WI'!$A$1:$K$100000,5,FALSE),"")</f>
        <v>P-237173</v>
      </c>
      <c r="H562" t="str">
        <f>IFERROR(VLOOKUP(G562,'CLZ WI'!$A$1:$K$100000,6,FALSE),"")</f>
        <v>Package Small</v>
      </c>
      <c r="I562" t="str">
        <f>IFERROR(VLOOKUP(G562,'CLZ WI'!$A$1:$K$100000,7,FALSE),"")</f>
        <v>EMEA</v>
      </c>
      <c r="J562" t="str">
        <f>T('CLZ TT'!I562)</f>
        <v/>
      </c>
      <c r="K562" t="str">
        <f>IF(IFERROR(VLOOKUP('CLZ TT'!A562,'CLZ WI'!$A$1:$L$100000,12,FALSE),"")=TRUE, "Billable", IF(IFERROR(VLOOKUP('CLZ TT'!A562,'CLZ WI'!$A$1:$L$100000,12,FALSE),"")=FALSE, "Non-Billable", ""))</f>
        <v>Billable</v>
      </c>
      <c r="L562" s="19">
        <f>IF('CLZ TT'!G562="","",'CLZ TT'!G562)</f>
        <v>41106</v>
      </c>
      <c r="M562">
        <f>IFERROR(VLOOKUP(G562,'CLZ Pr'!$A$1:$X$100000,12,FALSE)*C562,"")</f>
        <v>160</v>
      </c>
      <c r="N562" s="4" t="str">
        <f>IFERROR(VLOOKUP(G562,'CLZ Pr'!$A$1:$X$100000,24,FALSE), "")</f>
        <v>PS-X-51781</v>
      </c>
      <c r="O562">
        <f>IFERROR(VLOOKUP(G562,'CLZ Pr'!$A$1:$X$100000,21,FALSE), "")</f>
        <v>3</v>
      </c>
    </row>
    <row r="563" spans="1:15">
      <c r="A563" t="str">
        <f>T('CLZ TT'!A563)</f>
        <v>P-158424</v>
      </c>
      <c r="B563" s="9" t="str">
        <f>T('CLZ TT'!D563)</f>
        <v>Josh Santos</v>
      </c>
      <c r="C563" s="10">
        <f>IF(LEN(A563) &gt; 0, 'CLZ TT'!E563, "")</f>
        <v>1</v>
      </c>
      <c r="D563" s="7" t="str">
        <f>T('CLZ TT'!F563)</f>
        <v>Hours</v>
      </c>
      <c r="E563" s="7" t="str">
        <f>IFERROR(VLOOKUP('CLZ TT'!A563,'CLZ WI'!$A$1:$E$100000,3,FALSE),"")</f>
        <v>PureDriven Tier1</v>
      </c>
      <c r="F563" t="str">
        <f>IFERROR(VLOOKUP('CLZ TT'!A563,'CLZ WI'!$A$1:$E$100000,4,FALSE),"")</f>
        <v>CS Quick Start</v>
      </c>
      <c r="G563" t="str">
        <f>IFERROR(VLOOKUP('CLZ TT'!A563,'CLZ WI'!$A$1:$K$100000,5,FALSE),"")</f>
        <v>P-158424</v>
      </c>
      <c r="H563" t="str">
        <f>IFERROR(VLOOKUP(G563,'CLZ WI'!$A$1:$K$100000,6,FALSE),"")</f>
        <v>Package Large</v>
      </c>
      <c r="I563" t="str">
        <f>IFERROR(VLOOKUP(G563,'CLZ WI'!$A$1:$K$100000,7,FALSE),"")</f>
        <v>USA</v>
      </c>
      <c r="J563" t="str">
        <f>T('CLZ TT'!I563)</f>
        <v/>
      </c>
      <c r="K563" t="str">
        <f>IF(IFERROR(VLOOKUP('CLZ TT'!A563,'CLZ WI'!$A$1:$L$100000,12,FALSE),"")=TRUE, "Billable", IF(IFERROR(VLOOKUP('CLZ TT'!A563,'CLZ WI'!$A$1:$L$100000,12,FALSE),"")=FALSE, "Non-Billable", ""))</f>
        <v>Billable</v>
      </c>
      <c r="L563" s="19">
        <f>IF('CLZ TT'!G563="","",'CLZ TT'!G563)</f>
        <v>41106</v>
      </c>
      <c r="M563">
        <f>IFERROR(VLOOKUP(G563,'CLZ Pr'!$A$1:$X$100000,12,FALSE)*C563,"")</f>
        <v>145.83000000000001</v>
      </c>
      <c r="N563" s="4">
        <f>IFERROR(VLOOKUP(G563,'CLZ Pr'!$A$1:$X$100000,24,FALSE), "")</f>
        <v>0</v>
      </c>
      <c r="O563">
        <f>IFERROR(VLOOKUP(G563,'CLZ Pr'!$A$1:$X$100000,21,FALSE), "")</f>
        <v>9</v>
      </c>
    </row>
    <row r="564" spans="1:15">
      <c r="A564" t="str">
        <f>T('CLZ TT'!A564)</f>
        <v>P-236988</v>
      </c>
      <c r="B564" s="9" t="str">
        <f>T('CLZ TT'!D564)</f>
        <v>David Goulden</v>
      </c>
      <c r="C564" s="10">
        <f>IF(LEN(A564) &gt; 0, 'CLZ TT'!E564, "")</f>
        <v>2</v>
      </c>
      <c r="D564" s="7" t="str">
        <f>T('CLZ TT'!F564)</f>
        <v>Hours</v>
      </c>
      <c r="E564" s="7" t="str">
        <f>IFERROR(VLOOKUP('CLZ TT'!A564,'CLZ WI'!$A$1:$E$100000,3,FALSE),"")</f>
        <v>Clydeco: QS Package Large</v>
      </c>
      <c r="F564" t="str">
        <f>IFERROR(VLOOKUP('CLZ TT'!A564,'CLZ WI'!$A$1:$E$100000,4,FALSE),"")</f>
        <v>CS Quick Start</v>
      </c>
      <c r="G564" t="str">
        <f>IFERROR(VLOOKUP('CLZ TT'!A564,'CLZ WI'!$A$1:$K$100000,5,FALSE),"")</f>
        <v>P-236988</v>
      </c>
      <c r="H564" t="str">
        <f>IFERROR(VLOOKUP(G564,'CLZ WI'!$A$1:$K$100000,6,FALSE),"")</f>
        <v>Package Large</v>
      </c>
      <c r="I564" t="str">
        <f>IFERROR(VLOOKUP(G564,'CLZ WI'!$A$1:$K$100000,7,FALSE),"")</f>
        <v>EMEA</v>
      </c>
      <c r="J564" t="str">
        <f>T('CLZ TT'!I564)</f>
        <v/>
      </c>
      <c r="K564" t="str">
        <f>IF(IFERROR(VLOOKUP('CLZ TT'!A564,'CLZ WI'!$A$1:$L$100000,12,FALSE),"")=TRUE, "Billable", IF(IFERROR(VLOOKUP('CLZ TT'!A564,'CLZ WI'!$A$1:$L$100000,12,FALSE),"")=FALSE, "Non-Billable", ""))</f>
        <v>Billable</v>
      </c>
      <c r="L564" s="19">
        <f>IF('CLZ TT'!G564="","",'CLZ TT'!G564)</f>
        <v>41106</v>
      </c>
      <c r="M564">
        <f>IFERROR(VLOOKUP(G564,'CLZ Pr'!$A$1:$X$100000,12,FALSE)*C564,"")</f>
        <v>291.66000000000003</v>
      </c>
      <c r="N564" s="4" t="str">
        <f>IFERROR(VLOOKUP(G564,'CLZ Pr'!$A$1:$X$100000,24,FALSE), "")</f>
        <v>N-X-59361</v>
      </c>
      <c r="O564">
        <f>IFERROR(VLOOKUP(G564,'CLZ Pr'!$A$1:$X$100000,21,FALSE), "")</f>
        <v>1.5</v>
      </c>
    </row>
    <row r="565" spans="1:15">
      <c r="A565" t="str">
        <f>T('CLZ TT'!A565)</f>
        <v>P-240068</v>
      </c>
      <c r="B565" s="9" t="str">
        <f>T('CLZ TT'!D565)</f>
        <v>Noam Sayada</v>
      </c>
      <c r="C565" s="10">
        <f>IF(LEN(A565) &gt; 0, 'CLZ TT'!E565, "")</f>
        <v>1</v>
      </c>
      <c r="D565" s="7" t="str">
        <f>T('CLZ TT'!F565)</f>
        <v>Hours</v>
      </c>
      <c r="E565" s="7" t="str">
        <f>IFERROR(VLOOKUP('CLZ TT'!A565,'CLZ WI'!$A$1:$E$100000,3,FALSE),"")</f>
        <v>SIGMA Groupe: 40h PS</v>
      </c>
      <c r="F565" t="str">
        <f>IFERROR(VLOOKUP('CLZ TT'!A565,'CLZ WI'!$A$1:$E$100000,4,FALSE),"")</f>
        <v>CS Project</v>
      </c>
      <c r="G565" t="str">
        <f>IFERROR(VLOOKUP('CLZ TT'!A565,'CLZ WI'!$A$1:$K$100000,5,FALSE),"")</f>
        <v>P-240068</v>
      </c>
      <c r="H565" t="str">
        <f>IFERROR(VLOOKUP(G565,'CLZ WI'!$A$1:$K$100000,6,FALSE),"")</f>
        <v>Fixed Hours</v>
      </c>
      <c r="I565" t="str">
        <f>IFERROR(VLOOKUP(G565,'CLZ WI'!$A$1:$K$100000,7,FALSE),"")</f>
        <v>EMEA</v>
      </c>
      <c r="J565" t="str">
        <f>T('CLZ TT'!I565)</f>
        <v/>
      </c>
      <c r="K565" t="str">
        <f>IF(IFERROR(VLOOKUP('CLZ TT'!A565,'CLZ WI'!$A$1:$L$100000,12,FALSE),"")=TRUE, "Billable", IF(IFERROR(VLOOKUP('CLZ TT'!A565,'CLZ WI'!$A$1:$L$100000,12,FALSE),"")=FALSE, "Non-Billable", ""))</f>
        <v>Billable</v>
      </c>
      <c r="L565" s="19">
        <f>IF('CLZ TT'!G565="","",'CLZ TT'!G565)</f>
        <v>41106</v>
      </c>
      <c r="M565">
        <f>IFERROR(VLOOKUP(G565,'CLZ Pr'!$A$1:$X$100000,12,FALSE)*C565,"")</f>
        <v>150</v>
      </c>
      <c r="N565" s="4" t="str">
        <f>IFERROR(VLOOKUP(G565,'CLZ Pr'!$A$1:$X$100000,24,FALSE), "")</f>
        <v>N-X-51602</v>
      </c>
      <c r="O565">
        <f>IFERROR(VLOOKUP(G565,'CLZ Pr'!$A$1:$X$100000,21,FALSE), "")</f>
        <v>29</v>
      </c>
    </row>
    <row r="566" spans="1:15">
      <c r="A566" t="str">
        <f>T('CLZ TT'!A566)</f>
        <v>P-229580</v>
      </c>
      <c r="B566" s="9" t="str">
        <f>T('CLZ TT'!D566)</f>
        <v>Alex Gorman</v>
      </c>
      <c r="C566" s="10">
        <f>IF(LEN(A566) &gt; 0, 'CLZ TT'!E566, "")</f>
        <v>0.67</v>
      </c>
      <c r="D566" s="7" t="str">
        <f>T('CLZ TT'!F566)</f>
        <v>Hours</v>
      </c>
      <c r="E566" s="7" t="str">
        <f>IFERROR(VLOOKUP('CLZ TT'!A566,'CLZ WI'!$A$1:$E$100000,3,FALSE),"")</f>
        <v>PlayNetwork:Package Large Package</v>
      </c>
      <c r="F566" t="str">
        <f>IFERROR(VLOOKUP('CLZ TT'!A566,'CLZ WI'!$A$1:$E$100000,4,FALSE),"")</f>
        <v>CS Quick Start</v>
      </c>
      <c r="G566" t="str">
        <f>IFERROR(VLOOKUP('CLZ TT'!A566,'CLZ WI'!$A$1:$K$100000,5,FALSE),"")</f>
        <v>P-229580</v>
      </c>
      <c r="H566" t="str">
        <f>IFERROR(VLOOKUP(G566,'CLZ WI'!$A$1:$K$100000,6,FALSE),"")</f>
        <v>Package Large</v>
      </c>
      <c r="I566" t="str">
        <f>IFERROR(VLOOKUP(G566,'CLZ WI'!$A$1:$K$100000,7,FALSE),"")</f>
        <v>USA</v>
      </c>
      <c r="J566" t="str">
        <f>T('CLZ TT'!I566)</f>
        <v/>
      </c>
      <c r="K566" t="str">
        <f>IF(IFERROR(VLOOKUP('CLZ TT'!A566,'CLZ WI'!$A$1:$L$100000,12,FALSE),"")=TRUE, "Billable", IF(IFERROR(VLOOKUP('CLZ TT'!A566,'CLZ WI'!$A$1:$L$100000,12,FALSE),"")=FALSE, "Non-Billable", ""))</f>
        <v>Billable</v>
      </c>
      <c r="L566" s="19">
        <f>IF('CLZ TT'!G566="","",'CLZ TT'!G566)</f>
        <v>41107</v>
      </c>
      <c r="M566">
        <f>IFERROR(VLOOKUP(G566,'CLZ Pr'!$A$1:$X$100000,12,FALSE)*C566,"")</f>
        <v>97.706100000000021</v>
      </c>
      <c r="N566" s="4" t="str">
        <f>IFERROR(VLOOKUP(G566,'CLZ Pr'!$A$1:$X$100000,24,FALSE), "")</f>
        <v>N-X-58461</v>
      </c>
      <c r="O566">
        <f>IFERROR(VLOOKUP(G566,'CLZ Pr'!$A$1:$X$100000,21,FALSE), "")</f>
        <v>6.01</v>
      </c>
    </row>
    <row r="567" spans="1:15">
      <c r="A567" t="str">
        <f>T('CLZ TT'!A567)</f>
        <v>P-229580</v>
      </c>
      <c r="B567" s="9" t="str">
        <f>T('CLZ TT'!D567)</f>
        <v>Alex Gorman</v>
      </c>
      <c r="C567" s="10">
        <f>IF(LEN(A567) &gt; 0, 'CLZ TT'!E567, "")</f>
        <v>1</v>
      </c>
      <c r="D567" s="7" t="str">
        <f>T('CLZ TT'!F567)</f>
        <v>Hours</v>
      </c>
      <c r="E567" s="7" t="str">
        <f>IFERROR(VLOOKUP('CLZ TT'!A567,'CLZ WI'!$A$1:$E$100000,3,FALSE),"")</f>
        <v>PlayNetwork:Package Large Package</v>
      </c>
      <c r="F567" t="str">
        <f>IFERROR(VLOOKUP('CLZ TT'!A567,'CLZ WI'!$A$1:$E$100000,4,FALSE),"")</f>
        <v>CS Quick Start</v>
      </c>
      <c r="G567" t="str">
        <f>IFERROR(VLOOKUP('CLZ TT'!A567,'CLZ WI'!$A$1:$K$100000,5,FALSE),"")</f>
        <v>P-229580</v>
      </c>
      <c r="H567" t="str">
        <f>IFERROR(VLOOKUP(G567,'CLZ WI'!$A$1:$K$100000,6,FALSE),"")</f>
        <v>Package Large</v>
      </c>
      <c r="I567" t="str">
        <f>IFERROR(VLOOKUP(G567,'CLZ WI'!$A$1:$K$100000,7,FALSE),"")</f>
        <v>USA</v>
      </c>
      <c r="J567" t="str">
        <f>T('CLZ TT'!I567)</f>
        <v/>
      </c>
      <c r="K567" t="str">
        <f>IF(IFERROR(VLOOKUP('CLZ TT'!A567,'CLZ WI'!$A$1:$L$100000,12,FALSE),"")=TRUE, "Billable", IF(IFERROR(VLOOKUP('CLZ TT'!A567,'CLZ WI'!$A$1:$L$100000,12,FALSE),"")=FALSE, "Non-Billable", ""))</f>
        <v>Billable</v>
      </c>
      <c r="L567" s="19">
        <f>IF('CLZ TT'!G567="","",'CLZ TT'!G567)</f>
        <v>41107</v>
      </c>
      <c r="M567">
        <f>IFERROR(VLOOKUP(G567,'CLZ Pr'!$A$1:$X$100000,12,FALSE)*C567,"")</f>
        <v>145.83000000000001</v>
      </c>
      <c r="N567" s="4" t="str">
        <f>IFERROR(VLOOKUP(G567,'CLZ Pr'!$A$1:$X$100000,24,FALSE), "")</f>
        <v>N-X-58461</v>
      </c>
      <c r="O567">
        <f>IFERROR(VLOOKUP(G567,'CLZ Pr'!$A$1:$X$100000,21,FALSE), "")</f>
        <v>6.01</v>
      </c>
    </row>
    <row r="568" spans="1:15">
      <c r="A568" t="str">
        <f>T('CLZ TT'!A568)</f>
        <v>P-229581</v>
      </c>
      <c r="B568" s="9" t="str">
        <f>T('CLZ TT'!D568)</f>
        <v>Alex Gorman</v>
      </c>
      <c r="C568" s="10">
        <f>IF(LEN(A568) &gt; 0, 'CLZ TT'!E568, "")</f>
        <v>0.5</v>
      </c>
      <c r="D568" s="7" t="str">
        <f>T('CLZ TT'!F568)</f>
        <v>Hours</v>
      </c>
      <c r="E568" s="7" t="str">
        <f>IFERROR(VLOOKUP('CLZ TT'!A568,'CLZ WI'!$A$1:$E$100000,3,FALSE),"")</f>
        <v>SHL:Package Small Package</v>
      </c>
      <c r="F568" t="str">
        <f>IFERROR(VLOOKUP('CLZ TT'!A568,'CLZ WI'!$A$1:$E$100000,4,FALSE),"")</f>
        <v>CS Quick Start</v>
      </c>
      <c r="G568" t="str">
        <f>IFERROR(VLOOKUP('CLZ TT'!A568,'CLZ WI'!$A$1:$K$100000,5,FALSE),"")</f>
        <v>P-229581</v>
      </c>
      <c r="H568" t="str">
        <f>IFERROR(VLOOKUP(G568,'CLZ WI'!$A$1:$K$100000,6,FALSE),"")</f>
        <v>Package Small</v>
      </c>
      <c r="I568" t="str">
        <f>IFERROR(VLOOKUP(G568,'CLZ WI'!$A$1:$K$100000,7,FALSE),"")</f>
        <v>USA</v>
      </c>
      <c r="J568" t="str">
        <f>T('CLZ TT'!I568)</f>
        <v/>
      </c>
      <c r="K568" t="str">
        <f>IF(IFERROR(VLOOKUP('CLZ TT'!A568,'CLZ WI'!$A$1:$L$100000,12,FALSE),"")=TRUE, "Billable", IF(IFERROR(VLOOKUP('CLZ TT'!A568,'CLZ WI'!$A$1:$L$100000,12,FALSE),"")=FALSE, "Non-Billable", ""))</f>
        <v>Billable</v>
      </c>
      <c r="L568" s="19">
        <f>IF('CLZ TT'!G568="","",'CLZ TT'!G568)</f>
        <v>41107</v>
      </c>
      <c r="M568">
        <f>IFERROR(VLOOKUP(G568,'CLZ Pr'!$A$1:$X$100000,12,FALSE)*C568,"")</f>
        <v>80</v>
      </c>
      <c r="N568" s="4" t="str">
        <f>IFERROR(VLOOKUP(G568,'CLZ Pr'!$A$1:$X$100000,24,FALSE), "")</f>
        <v>N-X-58441</v>
      </c>
      <c r="O568">
        <f>IFERROR(VLOOKUP(G568,'CLZ Pr'!$A$1:$X$100000,21,FALSE), "")</f>
        <v>0.33</v>
      </c>
    </row>
    <row r="569" spans="1:15">
      <c r="A569" t="str">
        <f>T('CLZ TT'!A569)</f>
        <v>P-229581</v>
      </c>
      <c r="B569" s="9" t="str">
        <f>T('CLZ TT'!D569)</f>
        <v>Alex Gorman</v>
      </c>
      <c r="C569" s="10">
        <f>IF(LEN(A569) &gt; 0, 'CLZ TT'!E569, "")</f>
        <v>0.5</v>
      </c>
      <c r="D569" s="7" t="str">
        <f>T('CLZ TT'!F569)</f>
        <v>Hours</v>
      </c>
      <c r="E569" s="7" t="str">
        <f>IFERROR(VLOOKUP('CLZ TT'!A569,'CLZ WI'!$A$1:$E$100000,3,FALSE),"")</f>
        <v>SHL:Package Small Package</v>
      </c>
      <c r="F569" t="str">
        <f>IFERROR(VLOOKUP('CLZ TT'!A569,'CLZ WI'!$A$1:$E$100000,4,FALSE),"")</f>
        <v>CS Quick Start</v>
      </c>
      <c r="G569" t="str">
        <f>IFERROR(VLOOKUP('CLZ TT'!A569,'CLZ WI'!$A$1:$K$100000,5,FALSE),"")</f>
        <v>P-229581</v>
      </c>
      <c r="H569" t="str">
        <f>IFERROR(VLOOKUP(G569,'CLZ WI'!$A$1:$K$100000,6,FALSE),"")</f>
        <v>Package Small</v>
      </c>
      <c r="I569" t="str">
        <f>IFERROR(VLOOKUP(G569,'CLZ WI'!$A$1:$K$100000,7,FALSE),"")</f>
        <v>USA</v>
      </c>
      <c r="J569" t="str">
        <f>T('CLZ TT'!I569)</f>
        <v/>
      </c>
      <c r="K569" t="str">
        <f>IF(IFERROR(VLOOKUP('CLZ TT'!A569,'CLZ WI'!$A$1:$L$100000,12,FALSE),"")=TRUE, "Billable", IF(IFERROR(VLOOKUP('CLZ TT'!A569,'CLZ WI'!$A$1:$L$100000,12,FALSE),"")=FALSE, "Non-Billable", ""))</f>
        <v>Billable</v>
      </c>
      <c r="L569" s="19">
        <f>IF('CLZ TT'!G569="","",'CLZ TT'!G569)</f>
        <v>41107</v>
      </c>
      <c r="M569">
        <f>IFERROR(VLOOKUP(G569,'CLZ Pr'!$A$1:$X$100000,12,FALSE)*C569,"")</f>
        <v>80</v>
      </c>
      <c r="N569" s="4" t="str">
        <f>IFERROR(VLOOKUP(G569,'CLZ Pr'!$A$1:$X$100000,24,FALSE), "")</f>
        <v>N-X-58441</v>
      </c>
      <c r="O569">
        <f>IFERROR(VLOOKUP(G569,'CLZ Pr'!$A$1:$X$100000,21,FALSE), "")</f>
        <v>0.33</v>
      </c>
    </row>
    <row r="570" spans="1:15">
      <c r="A570" t="str">
        <f>T('CLZ TT'!A570)</f>
        <v>M-276239</v>
      </c>
      <c r="B570" s="9" t="str">
        <f>T('CLZ TT'!D570)</f>
        <v>Tal Noga</v>
      </c>
      <c r="C570" s="10">
        <f>IF(LEN(A570) &gt; 0, 'CLZ TT'!E570, "")</f>
        <v>1.5</v>
      </c>
      <c r="D570" s="7" t="str">
        <f>T('CLZ TT'!F570)</f>
        <v>Hours</v>
      </c>
      <c r="E570" s="7" t="str">
        <f>IFERROR(VLOOKUP('CLZ TT'!A570,'CLZ WI'!$A$1:$E$100000,3,FALSE),"")</f>
        <v>TEMIS:Package Medium Package</v>
      </c>
      <c r="F570" t="str">
        <f>IFERROR(VLOOKUP('CLZ TT'!A570,'CLZ WI'!$A$1:$E$100000,4,FALSE),"")</f>
        <v>CS Quick Start</v>
      </c>
      <c r="G570" t="str">
        <f>IFERROR(VLOOKUP('CLZ TT'!A570,'CLZ WI'!$A$1:$K$100000,5,FALSE),"")</f>
        <v>P-224376</v>
      </c>
      <c r="H570" t="str">
        <f>IFERROR(VLOOKUP(G570,'CLZ WI'!$A$1:$K$100000,6,FALSE),"")</f>
        <v>Package Medium</v>
      </c>
      <c r="I570" t="str">
        <f>IFERROR(VLOOKUP(G570,'CLZ WI'!$A$1:$K$100000,7,FALSE),"")</f>
        <v>EMEA</v>
      </c>
      <c r="J570" t="str">
        <f>T('CLZ TT'!I570)</f>
        <v/>
      </c>
      <c r="K570" t="str">
        <f>IF(IFERROR(VLOOKUP('CLZ TT'!A570,'CLZ WI'!$A$1:$L$100000,12,FALSE),"")=TRUE, "Billable", IF(IFERROR(VLOOKUP('CLZ TT'!A570,'CLZ WI'!$A$1:$L$100000,12,FALSE),"")=FALSE, "Non-Billable", ""))</f>
        <v>Billable</v>
      </c>
      <c r="L570" s="19">
        <f>IF('CLZ TT'!G570="","",'CLZ TT'!G570)</f>
        <v>41107</v>
      </c>
      <c r="M570">
        <f>IFERROR(VLOOKUP(G570,'CLZ Pr'!$A$1:$X$100000,12,FALSE)*C570,"")</f>
        <v>225</v>
      </c>
      <c r="N570" s="4">
        <f>IFERROR(VLOOKUP(G570,'CLZ Pr'!$A$1:$X$100000,24,FALSE), "")</f>
        <v>0</v>
      </c>
      <c r="O570">
        <f>IFERROR(VLOOKUP(G570,'CLZ Pr'!$A$1:$X$100000,21,FALSE), "")</f>
        <v>5</v>
      </c>
    </row>
    <row r="571" spans="1:15">
      <c r="A571" t="str">
        <f>T('CLZ TT'!A571)</f>
        <v>P-236988</v>
      </c>
      <c r="B571" s="9" t="str">
        <f>T('CLZ TT'!D571)</f>
        <v>David Goulden</v>
      </c>
      <c r="C571" s="10">
        <f>IF(LEN(A571) &gt; 0, 'CLZ TT'!E571, "")</f>
        <v>2.5</v>
      </c>
      <c r="D571" s="7" t="str">
        <f>T('CLZ TT'!F571)</f>
        <v>Hours</v>
      </c>
      <c r="E571" s="7" t="str">
        <f>IFERROR(VLOOKUP('CLZ TT'!A571,'CLZ WI'!$A$1:$E$100000,3,FALSE),"")</f>
        <v>Clydeco: QS Package Large</v>
      </c>
      <c r="F571" t="str">
        <f>IFERROR(VLOOKUP('CLZ TT'!A571,'CLZ WI'!$A$1:$E$100000,4,FALSE),"")</f>
        <v>CS Quick Start</v>
      </c>
      <c r="G571" t="str">
        <f>IFERROR(VLOOKUP('CLZ TT'!A571,'CLZ WI'!$A$1:$K$100000,5,FALSE),"")</f>
        <v>P-236988</v>
      </c>
      <c r="H571" t="str">
        <f>IFERROR(VLOOKUP(G571,'CLZ WI'!$A$1:$K$100000,6,FALSE),"")</f>
        <v>Package Large</v>
      </c>
      <c r="I571" t="str">
        <f>IFERROR(VLOOKUP(G571,'CLZ WI'!$A$1:$K$100000,7,FALSE),"")</f>
        <v>EMEA</v>
      </c>
      <c r="J571" t="str">
        <f>T('CLZ TT'!I571)</f>
        <v/>
      </c>
      <c r="K571" t="str">
        <f>IF(IFERROR(VLOOKUP('CLZ TT'!A571,'CLZ WI'!$A$1:$L$100000,12,FALSE),"")=TRUE, "Billable", IF(IFERROR(VLOOKUP('CLZ TT'!A571,'CLZ WI'!$A$1:$L$100000,12,FALSE),"")=FALSE, "Non-Billable", ""))</f>
        <v>Billable</v>
      </c>
      <c r="L571" s="19">
        <f>IF('CLZ TT'!G571="","",'CLZ TT'!G571)</f>
        <v>41107</v>
      </c>
      <c r="M571">
        <f>IFERROR(VLOOKUP(G571,'CLZ Pr'!$A$1:$X$100000,12,FALSE)*C571,"")</f>
        <v>364.57500000000005</v>
      </c>
      <c r="N571" s="4" t="str">
        <f>IFERROR(VLOOKUP(G571,'CLZ Pr'!$A$1:$X$100000,24,FALSE), "")</f>
        <v>N-X-59361</v>
      </c>
      <c r="O571">
        <f>IFERROR(VLOOKUP(G571,'CLZ Pr'!$A$1:$X$100000,21,FALSE), "")</f>
        <v>1.5</v>
      </c>
    </row>
    <row r="572" spans="1:15">
      <c r="A572" t="str">
        <f>T('CLZ TT'!A572)</f>
        <v>T-406014</v>
      </c>
      <c r="B572" s="9" t="str">
        <f>T('CLZ TT'!D572)</f>
        <v>Tal Noga</v>
      </c>
      <c r="C572" s="10">
        <f>IF(LEN(A572) &gt; 0, 'CLZ TT'!E572, "")</f>
        <v>3</v>
      </c>
      <c r="D572" s="7" t="str">
        <f>T('CLZ TT'!F572)</f>
        <v>Hours</v>
      </c>
      <c r="E572" s="7" t="str">
        <f>IFERROR(VLOOKUP('CLZ TT'!A572,'CLZ WI'!$A$1:$E$100000,3,FALSE),"")</f>
        <v>Net Translators Implementation Program</v>
      </c>
      <c r="F572" t="str">
        <f>IFERROR(VLOOKUP('CLZ TT'!A572,'CLZ WI'!$A$1:$E$100000,4,FALSE),"")</f>
        <v>CS Project</v>
      </c>
      <c r="G572" t="str">
        <f>IFERROR(VLOOKUP('CLZ TT'!A572,'CLZ WI'!$A$1:$K$100000,5,FALSE),"")</f>
        <v>P-168678</v>
      </c>
      <c r="H572" t="str">
        <f>IFERROR(VLOOKUP(G572,'CLZ WI'!$A$1:$K$100000,6,FALSE),"")</f>
        <v>Fixed Hours</v>
      </c>
      <c r="I572" t="str">
        <f>IFERROR(VLOOKUP(G572,'CLZ WI'!$A$1:$K$100000,7,FALSE),"")</f>
        <v>EMEA</v>
      </c>
      <c r="J572" t="str">
        <f>T('CLZ TT'!I572)</f>
        <v>Customization</v>
      </c>
      <c r="K572" t="str">
        <f>IF(IFERROR(VLOOKUP('CLZ TT'!A572,'CLZ WI'!$A$1:$L$100000,12,FALSE),"")=TRUE, "Billable", IF(IFERROR(VLOOKUP('CLZ TT'!A572,'CLZ WI'!$A$1:$L$100000,12,FALSE),"")=FALSE, "Non-Billable", ""))</f>
        <v>Billable</v>
      </c>
      <c r="L572" s="19">
        <f>IF('CLZ TT'!G572="","",'CLZ TT'!G572)</f>
        <v>41107</v>
      </c>
      <c r="M572">
        <f>IFERROR(VLOOKUP(G572,'CLZ Pr'!$A$1:$X$100000,12,FALSE)*C572,"")</f>
        <v>212.49</v>
      </c>
      <c r="N572" s="4">
        <f>IFERROR(VLOOKUP(G572,'CLZ Pr'!$A$1:$X$100000,24,FALSE), "")</f>
        <v>0</v>
      </c>
      <c r="O572">
        <f>IFERROR(VLOOKUP(G572,'CLZ Pr'!$A$1:$X$100000,21,FALSE), "")</f>
        <v>59.58</v>
      </c>
    </row>
    <row r="573" spans="1:15">
      <c r="A573" t="str">
        <f>T('CLZ TT'!A573)</f>
        <v>P-171083</v>
      </c>
      <c r="B573" s="9" t="str">
        <f>T('CLZ TT'!D573)</f>
        <v>G.I.Teh</v>
      </c>
      <c r="C573" s="10">
        <f>IF(LEN(A573) &gt; 0, 'CLZ TT'!E573, "")</f>
        <v>0.5</v>
      </c>
      <c r="D573" s="7" t="str">
        <f>T('CLZ TT'!F573)</f>
        <v>Hours</v>
      </c>
      <c r="E573" s="7" t="str">
        <f>IFERROR(VLOOKUP('CLZ TT'!A573,'CLZ WI'!$A$1:$E$100000,3,FALSE),"")</f>
        <v>Sony PlayStation PDIT:Large Package</v>
      </c>
      <c r="F573" t="str">
        <f>IFERROR(VLOOKUP('CLZ TT'!A573,'CLZ WI'!$A$1:$E$100000,4,FALSE),"")</f>
        <v>CS Quick Start</v>
      </c>
      <c r="G573" t="str">
        <f>IFERROR(VLOOKUP('CLZ TT'!A573,'CLZ WI'!$A$1:$K$100000,5,FALSE),"")</f>
        <v>P-171083</v>
      </c>
      <c r="H573" t="str">
        <f>IFERROR(VLOOKUP(G573,'CLZ WI'!$A$1:$K$100000,6,FALSE),"")</f>
        <v>Package Large</v>
      </c>
      <c r="I573" t="str">
        <f>IFERROR(VLOOKUP(G573,'CLZ WI'!$A$1:$K$100000,7,FALSE),"")</f>
        <v>USA</v>
      </c>
      <c r="J573" t="str">
        <f>T('CLZ TT'!I573)</f>
        <v/>
      </c>
      <c r="K573" t="str">
        <f>IF(IFERROR(VLOOKUP('CLZ TT'!A573,'CLZ WI'!$A$1:$L$100000,12,FALSE),"")=TRUE, "Billable", IF(IFERROR(VLOOKUP('CLZ TT'!A573,'CLZ WI'!$A$1:$L$100000,12,FALSE),"")=FALSE, "Non-Billable", ""))</f>
        <v>Billable</v>
      </c>
      <c r="L573" s="19">
        <f>IF('CLZ TT'!G573="","",'CLZ TT'!G573)</f>
        <v>41107</v>
      </c>
      <c r="M573">
        <f>IFERROR(VLOOKUP(G573,'CLZ Pr'!$A$1:$X$100000,12,FALSE)*C573,"")</f>
        <v>72.915000000000006</v>
      </c>
      <c r="N573" s="4">
        <f>IFERROR(VLOOKUP(G573,'CLZ Pr'!$A$1:$X$100000,24,FALSE), "")</f>
        <v>0</v>
      </c>
      <c r="O573">
        <f>IFERROR(VLOOKUP(G573,'CLZ Pr'!$A$1:$X$100000,21,FALSE), "")</f>
        <v>5</v>
      </c>
    </row>
    <row r="574" spans="1:15">
      <c r="A574" t="str">
        <f>T('CLZ TT'!A574)</f>
        <v>P-237504</v>
      </c>
      <c r="B574" s="9" t="str">
        <f>T('CLZ TT'!D574)</f>
        <v>G.I.Teh</v>
      </c>
      <c r="C574" s="10">
        <f>IF(LEN(A574) &gt; 0, 'CLZ TT'!E574, "")</f>
        <v>1</v>
      </c>
      <c r="D574" s="7" t="str">
        <f>T('CLZ TT'!F574)</f>
        <v>Hours</v>
      </c>
      <c r="E574" s="7" t="str">
        <f>IFERROR(VLOOKUP('CLZ TT'!A574,'CLZ WI'!$A$1:$E$100000,3,FALSE),"")</f>
        <v>HP: QS Package Large</v>
      </c>
      <c r="F574" t="str">
        <f>IFERROR(VLOOKUP('CLZ TT'!A574,'CLZ WI'!$A$1:$E$100000,4,FALSE),"")</f>
        <v>CS Quick Start</v>
      </c>
      <c r="G574" t="str">
        <f>IFERROR(VLOOKUP('CLZ TT'!A574,'CLZ WI'!$A$1:$K$100000,5,FALSE),"")</f>
        <v>P-237504</v>
      </c>
      <c r="H574" t="str">
        <f>IFERROR(VLOOKUP(G574,'CLZ WI'!$A$1:$K$100000,6,FALSE),"")</f>
        <v>Package Large</v>
      </c>
      <c r="I574" t="str">
        <f>IFERROR(VLOOKUP(G574,'CLZ WI'!$A$1:$K$100000,7,FALSE),"")</f>
        <v>USA</v>
      </c>
      <c r="J574" t="str">
        <f>T('CLZ TT'!I574)</f>
        <v/>
      </c>
      <c r="K574" t="str">
        <f>IF(IFERROR(VLOOKUP('CLZ TT'!A574,'CLZ WI'!$A$1:$L$100000,12,FALSE),"")=TRUE, "Billable", IF(IFERROR(VLOOKUP('CLZ TT'!A574,'CLZ WI'!$A$1:$L$100000,12,FALSE),"")=FALSE, "Non-Billable", ""))</f>
        <v>Billable</v>
      </c>
      <c r="L574" s="19">
        <f>IF('CLZ TT'!G574="","",'CLZ TT'!G574)</f>
        <v>41107</v>
      </c>
      <c r="M574">
        <f>IFERROR(VLOOKUP(G574,'CLZ Pr'!$A$1:$X$100000,12,FALSE)*C574,"")</f>
        <v>145.83000000000001</v>
      </c>
      <c r="N574" s="4" t="str">
        <f>IFERROR(VLOOKUP(G574,'CLZ Pr'!$A$1:$X$100000,24,FALSE), "")</f>
        <v>N-X-60041</v>
      </c>
      <c r="O574">
        <f>IFERROR(VLOOKUP(G574,'CLZ Pr'!$A$1:$X$100000,21,FALSE), "")</f>
        <v>21</v>
      </c>
    </row>
    <row r="575" spans="1:15">
      <c r="A575" t="str">
        <f>T('CLZ TT'!A575)</f>
        <v>P-229580</v>
      </c>
      <c r="B575" s="9" t="str">
        <f>T('CLZ TT'!D575)</f>
        <v>Alex Gorman</v>
      </c>
      <c r="C575" s="10">
        <f>IF(LEN(A575) &gt; 0, 'CLZ TT'!E575, "")</f>
        <v>0.5</v>
      </c>
      <c r="D575" s="7" t="str">
        <f>T('CLZ TT'!F575)</f>
        <v>Hours</v>
      </c>
      <c r="E575" s="7" t="str">
        <f>IFERROR(VLOOKUP('CLZ TT'!A575,'CLZ WI'!$A$1:$E$100000,3,FALSE),"")</f>
        <v>PlayNetwork:Package Large Package</v>
      </c>
      <c r="F575" t="str">
        <f>IFERROR(VLOOKUP('CLZ TT'!A575,'CLZ WI'!$A$1:$E$100000,4,FALSE),"")</f>
        <v>CS Quick Start</v>
      </c>
      <c r="G575" t="str">
        <f>IFERROR(VLOOKUP('CLZ TT'!A575,'CLZ WI'!$A$1:$K$100000,5,FALSE),"")</f>
        <v>P-229580</v>
      </c>
      <c r="H575" t="str">
        <f>IFERROR(VLOOKUP(G575,'CLZ WI'!$A$1:$K$100000,6,FALSE),"")</f>
        <v>Package Large</v>
      </c>
      <c r="I575" t="str">
        <f>IFERROR(VLOOKUP(G575,'CLZ WI'!$A$1:$K$100000,7,FALSE),"")</f>
        <v>USA</v>
      </c>
      <c r="J575" t="str">
        <f>T('CLZ TT'!I575)</f>
        <v/>
      </c>
      <c r="K575" t="str">
        <f>IF(IFERROR(VLOOKUP('CLZ TT'!A575,'CLZ WI'!$A$1:$L$100000,12,FALSE),"")=TRUE, "Billable", IF(IFERROR(VLOOKUP('CLZ TT'!A575,'CLZ WI'!$A$1:$L$100000,12,FALSE),"")=FALSE, "Non-Billable", ""))</f>
        <v>Billable</v>
      </c>
      <c r="L575" s="19">
        <f>IF('CLZ TT'!G575="","",'CLZ TT'!G575)</f>
        <v>41107</v>
      </c>
      <c r="M575">
        <f>IFERROR(VLOOKUP(G575,'CLZ Pr'!$A$1:$X$100000,12,FALSE)*C575,"")</f>
        <v>72.915000000000006</v>
      </c>
      <c r="N575" s="4" t="str">
        <f>IFERROR(VLOOKUP(G575,'CLZ Pr'!$A$1:$X$100000,24,FALSE), "")</f>
        <v>N-X-58461</v>
      </c>
      <c r="O575">
        <f>IFERROR(VLOOKUP(G575,'CLZ Pr'!$A$1:$X$100000,21,FALSE), "")</f>
        <v>6.01</v>
      </c>
    </row>
    <row r="576" spans="1:15">
      <c r="A576" t="str">
        <f>T('CLZ TT'!A576)</f>
        <v>P-211504</v>
      </c>
      <c r="B576" s="9" t="str">
        <f>T('CLZ TT'!D576)</f>
        <v>Tal Noga</v>
      </c>
      <c r="C576" s="10">
        <f>IF(LEN(A576) &gt; 0, 'CLZ TT'!E576, "")</f>
        <v>1</v>
      </c>
      <c r="D576" s="7" t="str">
        <f>T('CLZ TT'!F576)</f>
        <v>Hours</v>
      </c>
      <c r="E576" s="7" t="str">
        <f>IFERROR(VLOOKUP('CLZ TT'!A576,'CLZ WI'!$A$1:$E$100000,3,FALSE),"")</f>
        <v>HMS - 35h Success Package</v>
      </c>
      <c r="F576" t="str">
        <f>IFERROR(VLOOKUP('CLZ TT'!A576,'CLZ WI'!$A$1:$E$100000,4,FALSE),"")</f>
        <v>CS Project</v>
      </c>
      <c r="G576" t="str">
        <f>IFERROR(VLOOKUP('CLZ TT'!A576,'CLZ WI'!$A$1:$K$100000,5,FALSE),"")</f>
        <v>P-211504</v>
      </c>
      <c r="H576" t="str">
        <f>IFERROR(VLOOKUP(G576,'CLZ WI'!$A$1:$K$100000,6,FALSE),"")</f>
        <v>Fixed Hours</v>
      </c>
      <c r="I576" t="str">
        <f>IFERROR(VLOOKUP(G576,'CLZ WI'!$A$1:$K$100000,7,FALSE),"")</f>
        <v>EMEA</v>
      </c>
      <c r="J576" t="str">
        <f>T('CLZ TT'!I576)</f>
        <v/>
      </c>
      <c r="K576" t="str">
        <f>IF(IFERROR(VLOOKUP('CLZ TT'!A576,'CLZ WI'!$A$1:$L$100000,12,FALSE),"")=TRUE, "Billable", IF(IFERROR(VLOOKUP('CLZ TT'!A576,'CLZ WI'!$A$1:$L$100000,12,FALSE),"")=FALSE, "Non-Billable", ""))</f>
        <v>Non-Billable</v>
      </c>
      <c r="L576" s="19">
        <f>IF('CLZ TT'!G576="","",'CLZ TT'!G576)</f>
        <v>41107</v>
      </c>
      <c r="M576">
        <f>IFERROR(VLOOKUP(G576,'CLZ Pr'!$A$1:$X$100000,12,FALSE)*C576,"")</f>
        <v>0</v>
      </c>
      <c r="N576" s="4">
        <f>IFERROR(VLOOKUP(G576,'CLZ Pr'!$A$1:$X$100000,24,FALSE), "")</f>
        <v>0</v>
      </c>
      <c r="O576">
        <f>IFERROR(VLOOKUP(G576,'CLZ Pr'!$A$1:$X$100000,21,FALSE), "")</f>
        <v>0</v>
      </c>
    </row>
    <row r="577" spans="1:15">
      <c r="A577" t="str">
        <f>T('CLZ TT'!A577)</f>
        <v>M-262137</v>
      </c>
      <c r="B577" s="9" t="str">
        <f>T('CLZ TT'!D577)</f>
        <v>G.I.Teh</v>
      </c>
      <c r="C577" s="10">
        <f>IF(LEN(A577) &gt; 0, 'CLZ TT'!E577, "")</f>
        <v>1</v>
      </c>
      <c r="D577" s="7" t="str">
        <f>T('CLZ TT'!F577)</f>
        <v>Hours</v>
      </c>
      <c r="E577" s="7" t="str">
        <f>IFERROR(VLOOKUP('CLZ TT'!A577,'CLZ WI'!$A$1:$E$100000,3,FALSE),"")</f>
        <v>Veracity Engineering - 24 hour QS</v>
      </c>
      <c r="F577" t="str">
        <f>IFERROR(VLOOKUP('CLZ TT'!A577,'CLZ WI'!$A$1:$E$100000,4,FALSE),"")</f>
        <v>CS Quick Start</v>
      </c>
      <c r="G577" t="str">
        <f>IFERROR(VLOOKUP('CLZ TT'!A577,'CLZ WI'!$A$1:$K$100000,5,FALSE),"")</f>
        <v>P-211144</v>
      </c>
      <c r="H577" t="str">
        <f>IFERROR(VLOOKUP(G577,'CLZ WI'!$A$1:$K$100000,6,FALSE),"")</f>
        <v>Package Large</v>
      </c>
      <c r="I577" t="str">
        <f>IFERROR(VLOOKUP(G577,'CLZ WI'!$A$1:$K$100000,7,FALSE),"")</f>
        <v>USA</v>
      </c>
      <c r="J577" t="str">
        <f>T('CLZ TT'!I577)</f>
        <v/>
      </c>
      <c r="K577" t="str">
        <f>IF(IFERROR(VLOOKUP('CLZ TT'!A577,'CLZ WI'!$A$1:$L$100000,12,FALSE),"")=TRUE, "Billable", IF(IFERROR(VLOOKUP('CLZ TT'!A577,'CLZ WI'!$A$1:$L$100000,12,FALSE),"")=FALSE, "Non-Billable", ""))</f>
        <v>Billable</v>
      </c>
      <c r="L577" s="19">
        <f>IF('CLZ TT'!G577="","",'CLZ TT'!G577)</f>
        <v>41108</v>
      </c>
      <c r="M577">
        <f>IFERROR(VLOOKUP(G577,'CLZ Pr'!$A$1:$X$100000,12,FALSE)*C577,"")</f>
        <v>145.83000000000001</v>
      </c>
      <c r="N577" s="4">
        <f>IFERROR(VLOOKUP(G577,'CLZ Pr'!$A$1:$X$100000,24,FALSE), "")</f>
        <v>0</v>
      </c>
      <c r="O577">
        <f>IFERROR(VLOOKUP(G577,'CLZ Pr'!$A$1:$X$100000,21,FALSE), "")</f>
        <v>10</v>
      </c>
    </row>
    <row r="578" spans="1:15">
      <c r="A578" t="str">
        <f>T('CLZ TT'!A578)</f>
        <v>P-238168</v>
      </c>
      <c r="B578" s="9" t="str">
        <f>T('CLZ TT'!D578)</f>
        <v>G.I.Teh</v>
      </c>
      <c r="C578" s="10">
        <f>IF(LEN(A578) &gt; 0, 'CLZ TT'!E578, "")</f>
        <v>0.5</v>
      </c>
      <c r="D578" s="7" t="str">
        <f>T('CLZ TT'!F578)</f>
        <v>Hours</v>
      </c>
      <c r="E578" s="7" t="str">
        <f>IFERROR(VLOOKUP('CLZ TT'!A578,'CLZ WI'!$A$1:$E$100000,3,FALSE),"")</f>
        <v>WayCarbon: 1h PS</v>
      </c>
      <c r="F578" t="str">
        <f>IFERROR(VLOOKUP('CLZ TT'!A578,'CLZ WI'!$A$1:$E$100000,4,FALSE),"")</f>
        <v>CS Project</v>
      </c>
      <c r="G578" t="str">
        <f>IFERROR(VLOOKUP('CLZ TT'!A578,'CLZ WI'!$A$1:$K$100000,5,FALSE),"")</f>
        <v>P-238168</v>
      </c>
      <c r="H578" t="str">
        <f>IFERROR(VLOOKUP(G578,'CLZ WI'!$A$1:$K$100000,6,FALSE),"")</f>
        <v>Fixed Hours</v>
      </c>
      <c r="I578" t="str">
        <f>IFERROR(VLOOKUP(G578,'CLZ WI'!$A$1:$K$100000,7,FALSE),"")</f>
        <v>USA</v>
      </c>
      <c r="J578" t="str">
        <f>T('CLZ TT'!I578)</f>
        <v/>
      </c>
      <c r="K578" t="str">
        <f>IF(IFERROR(VLOOKUP('CLZ TT'!A578,'CLZ WI'!$A$1:$L$100000,12,FALSE),"")=TRUE, "Billable", IF(IFERROR(VLOOKUP('CLZ TT'!A578,'CLZ WI'!$A$1:$L$100000,12,FALSE),"")=FALSE, "Non-Billable", ""))</f>
        <v>Non-Billable</v>
      </c>
      <c r="L578" s="19">
        <f>IF('CLZ TT'!G578="","",'CLZ TT'!G578)</f>
        <v>41108</v>
      </c>
      <c r="M578">
        <f>IFERROR(VLOOKUP(G578,'CLZ Pr'!$A$1:$X$100000,12,FALSE)*C578,"")</f>
        <v>0</v>
      </c>
      <c r="N578" s="4" t="str">
        <f>IFERROR(VLOOKUP(G578,'CLZ Pr'!$A$1:$X$100000,24,FALSE), "")</f>
        <v>X-12345</v>
      </c>
      <c r="O578">
        <f>IFERROR(VLOOKUP(G578,'CLZ Pr'!$A$1:$X$100000,21,FALSE), "")</f>
        <v>0.5</v>
      </c>
    </row>
    <row r="579" spans="1:15">
      <c r="A579" t="str">
        <f>T('CLZ TT'!A579)</f>
        <v>P-237504</v>
      </c>
      <c r="B579" s="9" t="str">
        <f>T('CLZ TT'!D579)</f>
        <v>G.I.Teh</v>
      </c>
      <c r="C579" s="10">
        <f>IF(LEN(A579) &gt; 0, 'CLZ TT'!E579, "")</f>
        <v>1</v>
      </c>
      <c r="D579" s="7" t="str">
        <f>T('CLZ TT'!F579)</f>
        <v>Hours</v>
      </c>
      <c r="E579" s="7" t="str">
        <f>IFERROR(VLOOKUP('CLZ TT'!A579,'CLZ WI'!$A$1:$E$100000,3,FALSE),"")</f>
        <v>HP: QS Package Large</v>
      </c>
      <c r="F579" t="str">
        <f>IFERROR(VLOOKUP('CLZ TT'!A579,'CLZ WI'!$A$1:$E$100000,4,FALSE),"")</f>
        <v>CS Quick Start</v>
      </c>
      <c r="G579" t="str">
        <f>IFERROR(VLOOKUP('CLZ TT'!A579,'CLZ WI'!$A$1:$K$100000,5,FALSE),"")</f>
        <v>P-237504</v>
      </c>
      <c r="H579" t="str">
        <f>IFERROR(VLOOKUP(G579,'CLZ WI'!$A$1:$K$100000,6,FALSE),"")</f>
        <v>Package Large</v>
      </c>
      <c r="I579" t="str">
        <f>IFERROR(VLOOKUP(G579,'CLZ WI'!$A$1:$K$100000,7,FALSE),"")</f>
        <v>USA</v>
      </c>
      <c r="J579" t="str">
        <f>T('CLZ TT'!I579)</f>
        <v/>
      </c>
      <c r="K579" t="str">
        <f>IF(IFERROR(VLOOKUP('CLZ TT'!A579,'CLZ WI'!$A$1:$L$100000,12,FALSE),"")=TRUE, "Billable", IF(IFERROR(VLOOKUP('CLZ TT'!A579,'CLZ WI'!$A$1:$L$100000,12,FALSE),"")=FALSE, "Non-Billable", ""))</f>
        <v>Billable</v>
      </c>
      <c r="L579" s="19">
        <f>IF('CLZ TT'!G579="","",'CLZ TT'!G579)</f>
        <v>41108</v>
      </c>
      <c r="M579">
        <f>IFERROR(VLOOKUP(G579,'CLZ Pr'!$A$1:$X$100000,12,FALSE)*C579,"")</f>
        <v>145.83000000000001</v>
      </c>
      <c r="N579" s="4" t="str">
        <f>IFERROR(VLOOKUP(G579,'CLZ Pr'!$A$1:$X$100000,24,FALSE), "")</f>
        <v>N-X-60041</v>
      </c>
      <c r="O579">
        <f>IFERROR(VLOOKUP(G579,'CLZ Pr'!$A$1:$X$100000,21,FALSE), "")</f>
        <v>21</v>
      </c>
    </row>
    <row r="580" spans="1:15">
      <c r="A580" t="str">
        <f>T('CLZ TT'!A580)</f>
        <v>P-229580</v>
      </c>
      <c r="B580" s="9" t="str">
        <f>T('CLZ TT'!D580)</f>
        <v>Alex Gorman</v>
      </c>
      <c r="C580" s="10">
        <f>IF(LEN(A580) &gt; 0, 'CLZ TT'!E580, "")</f>
        <v>0.45</v>
      </c>
      <c r="D580" s="7" t="str">
        <f>T('CLZ TT'!F580)</f>
        <v>Hours</v>
      </c>
      <c r="E580" s="7" t="str">
        <f>IFERROR(VLOOKUP('CLZ TT'!A580,'CLZ WI'!$A$1:$E$100000,3,FALSE),"")</f>
        <v>PlayNetwork:Package Large Package</v>
      </c>
      <c r="F580" t="str">
        <f>IFERROR(VLOOKUP('CLZ TT'!A580,'CLZ WI'!$A$1:$E$100000,4,FALSE),"")</f>
        <v>CS Quick Start</v>
      </c>
      <c r="G580" t="str">
        <f>IFERROR(VLOOKUP('CLZ TT'!A580,'CLZ WI'!$A$1:$K$100000,5,FALSE),"")</f>
        <v>P-229580</v>
      </c>
      <c r="H580" t="str">
        <f>IFERROR(VLOOKUP(G580,'CLZ WI'!$A$1:$K$100000,6,FALSE),"")</f>
        <v>Package Large</v>
      </c>
      <c r="I580" t="str">
        <f>IFERROR(VLOOKUP(G580,'CLZ WI'!$A$1:$K$100000,7,FALSE),"")</f>
        <v>USA</v>
      </c>
      <c r="J580" t="str">
        <f>T('CLZ TT'!I580)</f>
        <v/>
      </c>
      <c r="K580" t="str">
        <f>IF(IFERROR(VLOOKUP('CLZ TT'!A580,'CLZ WI'!$A$1:$L$100000,12,FALSE),"")=TRUE, "Billable", IF(IFERROR(VLOOKUP('CLZ TT'!A580,'CLZ WI'!$A$1:$L$100000,12,FALSE),"")=FALSE, "Non-Billable", ""))</f>
        <v>Billable</v>
      </c>
      <c r="L580" s="19">
        <f>IF('CLZ TT'!G580="","",'CLZ TT'!G580)</f>
        <v>41108</v>
      </c>
      <c r="M580">
        <f>IFERROR(VLOOKUP(G580,'CLZ Pr'!$A$1:$X$100000,12,FALSE)*C580,"")</f>
        <v>65.623500000000007</v>
      </c>
      <c r="N580" s="4" t="str">
        <f>IFERROR(VLOOKUP(G580,'CLZ Pr'!$A$1:$X$100000,24,FALSE), "")</f>
        <v>N-X-58461</v>
      </c>
      <c r="O580">
        <f>IFERROR(VLOOKUP(G580,'CLZ Pr'!$A$1:$X$100000,21,FALSE), "")</f>
        <v>6.01</v>
      </c>
    </row>
    <row r="581" spans="1:15">
      <c r="A581" t="str">
        <f>T('CLZ TT'!A581)</f>
        <v>P-237293</v>
      </c>
      <c r="B581" s="9" t="str">
        <f>T('CLZ TT'!D581)</f>
        <v>Rob Sidhu</v>
      </c>
      <c r="C581" s="10">
        <f>IF(LEN(A581) &gt; 0, 'CLZ TT'!E581, "")</f>
        <v>0.75</v>
      </c>
      <c r="D581" s="7" t="str">
        <f>T('CLZ TT'!F581)</f>
        <v>Hours</v>
      </c>
      <c r="E581" s="7" t="str">
        <f>IFERROR(VLOOKUP('CLZ TT'!A581,'CLZ WI'!$A$1:$E$100000,3,FALSE),"")</f>
        <v>Mosaic Consulting Group: QS Package Medium</v>
      </c>
      <c r="F581" t="str">
        <f>IFERROR(VLOOKUP('CLZ TT'!A581,'CLZ WI'!$A$1:$E$100000,4,FALSE),"")</f>
        <v>CS Quick Start</v>
      </c>
      <c r="G581" t="str">
        <f>IFERROR(VLOOKUP('CLZ TT'!A581,'CLZ WI'!$A$1:$K$100000,5,FALSE),"")</f>
        <v>P-237293</v>
      </c>
      <c r="H581" t="str">
        <f>IFERROR(VLOOKUP(G581,'CLZ WI'!$A$1:$K$100000,6,FALSE),"")</f>
        <v>Package Medium</v>
      </c>
      <c r="I581" t="str">
        <f>IFERROR(VLOOKUP(G581,'CLZ WI'!$A$1:$K$100000,7,FALSE),"")</f>
        <v>USA</v>
      </c>
      <c r="J581" t="str">
        <f>T('CLZ TT'!I581)</f>
        <v/>
      </c>
      <c r="K581" t="str">
        <f>IF(IFERROR(VLOOKUP('CLZ TT'!A581,'CLZ WI'!$A$1:$L$100000,12,FALSE),"")=TRUE, "Billable", IF(IFERROR(VLOOKUP('CLZ TT'!A581,'CLZ WI'!$A$1:$L$100000,12,FALSE),"")=FALSE, "Non-Billable", ""))</f>
        <v>Billable</v>
      </c>
      <c r="L581" s="19">
        <f>IF('CLZ TT'!G581="","",'CLZ TT'!G581)</f>
        <v>41108</v>
      </c>
      <c r="M581">
        <f>IFERROR(VLOOKUP(G581,'CLZ Pr'!$A$1:$X$100000,12,FALSE)*C581,"")</f>
        <v>112.5</v>
      </c>
      <c r="N581" s="4" t="str">
        <f>IFERROR(VLOOKUP(G581,'CLZ Pr'!$A$1:$X$100000,24,FALSE), "")</f>
        <v>N-X-59862</v>
      </c>
      <c r="O581">
        <f>IFERROR(VLOOKUP(G581,'CLZ Pr'!$A$1:$X$100000,21,FALSE), "")</f>
        <v>4.25</v>
      </c>
    </row>
    <row r="582" spans="1:15">
      <c r="A582" t="str">
        <f>T('CLZ TT'!A582)</f>
        <v>P-211504</v>
      </c>
      <c r="B582" s="9" t="str">
        <f>T('CLZ TT'!D582)</f>
        <v>Tal Noga</v>
      </c>
      <c r="C582" s="10">
        <f>IF(LEN(A582) &gt; 0, 'CLZ TT'!E582, "")</f>
        <v>4.5</v>
      </c>
      <c r="D582" s="7" t="str">
        <f>T('CLZ TT'!F582)</f>
        <v>Hours</v>
      </c>
      <c r="E582" s="7" t="str">
        <f>IFERROR(VLOOKUP('CLZ TT'!A582,'CLZ WI'!$A$1:$E$100000,3,FALSE),"")</f>
        <v>HMS - 35h Success Package</v>
      </c>
      <c r="F582" t="str">
        <f>IFERROR(VLOOKUP('CLZ TT'!A582,'CLZ WI'!$A$1:$E$100000,4,FALSE),"")</f>
        <v>CS Project</v>
      </c>
      <c r="G582" t="str">
        <f>IFERROR(VLOOKUP('CLZ TT'!A582,'CLZ WI'!$A$1:$K$100000,5,FALSE),"")</f>
        <v>P-211504</v>
      </c>
      <c r="H582" t="str">
        <f>IFERROR(VLOOKUP(G582,'CLZ WI'!$A$1:$K$100000,6,FALSE),"")</f>
        <v>Fixed Hours</v>
      </c>
      <c r="I582" t="str">
        <f>IFERROR(VLOOKUP(G582,'CLZ WI'!$A$1:$K$100000,7,FALSE),"")</f>
        <v>EMEA</v>
      </c>
      <c r="J582" t="str">
        <f>T('CLZ TT'!I582)</f>
        <v/>
      </c>
      <c r="K582" t="str">
        <f>IF(IFERROR(VLOOKUP('CLZ TT'!A582,'CLZ WI'!$A$1:$L$100000,12,FALSE),"")=TRUE, "Billable", IF(IFERROR(VLOOKUP('CLZ TT'!A582,'CLZ WI'!$A$1:$L$100000,12,FALSE),"")=FALSE, "Non-Billable", ""))</f>
        <v>Non-Billable</v>
      </c>
      <c r="L582" s="19">
        <f>IF('CLZ TT'!G582="","",'CLZ TT'!G582)</f>
        <v>41108</v>
      </c>
      <c r="M582">
        <f>IFERROR(VLOOKUP(G582,'CLZ Pr'!$A$1:$X$100000,12,FALSE)*C582,"")</f>
        <v>0</v>
      </c>
      <c r="N582" s="4">
        <f>IFERROR(VLOOKUP(G582,'CLZ Pr'!$A$1:$X$100000,24,FALSE), "")</f>
        <v>0</v>
      </c>
      <c r="O582">
        <f>IFERROR(VLOOKUP(G582,'CLZ Pr'!$A$1:$X$100000,21,FALSE), "")</f>
        <v>0</v>
      </c>
    </row>
    <row r="583" spans="1:15">
      <c r="A583" t="str">
        <f>T('CLZ TT'!A583)</f>
        <v>P-227068</v>
      </c>
      <c r="B583" s="9" t="str">
        <f>T('CLZ TT'!D583)</f>
        <v>Noam Sayada</v>
      </c>
      <c r="C583" s="10">
        <f>IF(LEN(A583) &gt; 0, 'CLZ TT'!E583, "")</f>
        <v>8</v>
      </c>
      <c r="D583" s="7" t="str">
        <f>T('CLZ TT'!F583)</f>
        <v>Hours</v>
      </c>
      <c r="E583" s="7" t="str">
        <f>IFERROR(VLOOKUP('CLZ TT'!A583,'CLZ WI'!$A$1:$E$100000,3,FALSE),"")</f>
        <v/>
      </c>
      <c r="F583" t="str">
        <f>IFERROR(VLOOKUP('CLZ TT'!A583,'CLZ WI'!$A$1:$E$100000,4,FALSE),"")</f>
        <v/>
      </c>
      <c r="G583" t="str">
        <f>IFERROR(VLOOKUP('CLZ TT'!A583,'CLZ WI'!$A$1:$K$100000,5,FALSE),"")</f>
        <v/>
      </c>
      <c r="H583" t="str">
        <f>IFERROR(VLOOKUP(G583,'CLZ WI'!$A$1:$K$100000,6,FALSE),"")</f>
        <v/>
      </c>
      <c r="I583" t="str">
        <f>IFERROR(VLOOKUP(G583,'CLZ WI'!$A$1:$K$100000,7,FALSE),"")</f>
        <v/>
      </c>
      <c r="J583" t="str">
        <f>T('CLZ TT'!I583)</f>
        <v/>
      </c>
      <c r="K583" t="str">
        <f>IF(IFERROR(VLOOKUP('CLZ TT'!A583,'CLZ WI'!$A$1:$L$100000,12,FALSE),"")=TRUE, "Billable", IF(IFERROR(VLOOKUP('CLZ TT'!A583,'CLZ WI'!$A$1:$L$100000,12,FALSE),"")=FALSE, "Non-Billable", ""))</f>
        <v/>
      </c>
      <c r="L583" s="19">
        <f>IF('CLZ TT'!G583="","",'CLZ TT'!G583)</f>
        <v>41108</v>
      </c>
      <c r="M583" t="str">
        <f>IFERROR(VLOOKUP(G583,'CLZ Pr'!$A$1:$X$100000,12,FALSE)*C583,"")</f>
        <v/>
      </c>
      <c r="N583" s="4" t="str">
        <f>IFERROR(VLOOKUP(G583,'CLZ Pr'!$A$1:$X$100000,24,FALSE), "")</f>
        <v/>
      </c>
      <c r="O583" t="str">
        <f>IFERROR(VLOOKUP(G583,'CLZ Pr'!$A$1:$X$100000,21,FALSE), "")</f>
        <v/>
      </c>
    </row>
    <row r="584" spans="1:15">
      <c r="A584" t="str">
        <f>T('CLZ TT'!A584)</f>
        <v>P-240068</v>
      </c>
      <c r="B584" s="9" t="str">
        <f>T('CLZ TT'!D584)</f>
        <v>Noam Sayada</v>
      </c>
      <c r="C584" s="10">
        <f>IF(LEN(A584) &gt; 0, 'CLZ TT'!E584, "")</f>
        <v>1</v>
      </c>
      <c r="D584" s="7" t="str">
        <f>T('CLZ TT'!F584)</f>
        <v>Hours</v>
      </c>
      <c r="E584" s="7" t="str">
        <f>IFERROR(VLOOKUP('CLZ TT'!A584,'CLZ WI'!$A$1:$E$100000,3,FALSE),"")</f>
        <v>SIGMA Groupe: 40h PS</v>
      </c>
      <c r="F584" t="str">
        <f>IFERROR(VLOOKUP('CLZ TT'!A584,'CLZ WI'!$A$1:$E$100000,4,FALSE),"")</f>
        <v>CS Project</v>
      </c>
      <c r="G584" t="str">
        <f>IFERROR(VLOOKUP('CLZ TT'!A584,'CLZ WI'!$A$1:$K$100000,5,FALSE),"")</f>
        <v>P-240068</v>
      </c>
      <c r="H584" t="str">
        <f>IFERROR(VLOOKUP(G584,'CLZ WI'!$A$1:$K$100000,6,FALSE),"")</f>
        <v>Fixed Hours</v>
      </c>
      <c r="I584" t="str">
        <f>IFERROR(VLOOKUP(G584,'CLZ WI'!$A$1:$K$100000,7,FALSE),"")</f>
        <v>EMEA</v>
      </c>
      <c r="J584" t="str">
        <f>T('CLZ TT'!I584)</f>
        <v/>
      </c>
      <c r="K584" t="str">
        <f>IF(IFERROR(VLOOKUP('CLZ TT'!A584,'CLZ WI'!$A$1:$L$100000,12,FALSE),"")=TRUE, "Billable", IF(IFERROR(VLOOKUP('CLZ TT'!A584,'CLZ WI'!$A$1:$L$100000,12,FALSE),"")=FALSE, "Non-Billable", ""))</f>
        <v>Billable</v>
      </c>
      <c r="L584" s="19">
        <f>IF('CLZ TT'!G584="","",'CLZ TT'!G584)</f>
        <v>41108</v>
      </c>
      <c r="M584">
        <f>IFERROR(VLOOKUP(G584,'CLZ Pr'!$A$1:$X$100000,12,FALSE)*C584,"")</f>
        <v>150</v>
      </c>
      <c r="N584" s="4" t="str">
        <f>IFERROR(VLOOKUP(G584,'CLZ Pr'!$A$1:$X$100000,24,FALSE), "")</f>
        <v>N-X-51602</v>
      </c>
      <c r="O584">
        <f>IFERROR(VLOOKUP(G584,'CLZ Pr'!$A$1:$X$100000,21,FALSE), "")</f>
        <v>29</v>
      </c>
    </row>
    <row r="585" spans="1:15">
      <c r="A585" t="str">
        <f>T('CLZ TT'!A585)</f>
        <v>P-229580</v>
      </c>
      <c r="B585" s="9" t="str">
        <f>T('CLZ TT'!D585)</f>
        <v>Alex Gorman</v>
      </c>
      <c r="C585" s="10">
        <f>IF(LEN(A585) &gt; 0, 'CLZ TT'!E585, "")</f>
        <v>1</v>
      </c>
      <c r="D585" s="7" t="str">
        <f>T('CLZ TT'!F585)</f>
        <v>Hours</v>
      </c>
      <c r="E585" s="7" t="str">
        <f>IFERROR(VLOOKUP('CLZ TT'!A585,'CLZ WI'!$A$1:$E$100000,3,FALSE),"")</f>
        <v>PlayNetwork:Package Large Package</v>
      </c>
      <c r="F585" t="str">
        <f>IFERROR(VLOOKUP('CLZ TT'!A585,'CLZ WI'!$A$1:$E$100000,4,FALSE),"")</f>
        <v>CS Quick Start</v>
      </c>
      <c r="G585" t="str">
        <f>IFERROR(VLOOKUP('CLZ TT'!A585,'CLZ WI'!$A$1:$K$100000,5,FALSE),"")</f>
        <v>P-229580</v>
      </c>
      <c r="H585" t="str">
        <f>IFERROR(VLOOKUP(G585,'CLZ WI'!$A$1:$K$100000,6,FALSE),"")</f>
        <v>Package Large</v>
      </c>
      <c r="I585" t="str">
        <f>IFERROR(VLOOKUP(G585,'CLZ WI'!$A$1:$K$100000,7,FALSE),"")</f>
        <v>USA</v>
      </c>
      <c r="J585" t="str">
        <f>T('CLZ TT'!I585)</f>
        <v/>
      </c>
      <c r="K585" t="str">
        <f>IF(IFERROR(VLOOKUP('CLZ TT'!A585,'CLZ WI'!$A$1:$L$100000,12,FALSE),"")=TRUE, "Billable", IF(IFERROR(VLOOKUP('CLZ TT'!A585,'CLZ WI'!$A$1:$L$100000,12,FALSE),"")=FALSE, "Non-Billable", ""))</f>
        <v>Billable</v>
      </c>
      <c r="L585" s="19">
        <f>IF('CLZ TT'!G585="","",'CLZ TT'!G585)</f>
        <v>41108</v>
      </c>
      <c r="M585">
        <f>IFERROR(VLOOKUP(G585,'CLZ Pr'!$A$1:$X$100000,12,FALSE)*C585,"")</f>
        <v>145.83000000000001</v>
      </c>
      <c r="N585" s="4" t="str">
        <f>IFERROR(VLOOKUP(G585,'CLZ Pr'!$A$1:$X$100000,24,FALSE), "")</f>
        <v>N-X-58461</v>
      </c>
      <c r="O585">
        <f>IFERROR(VLOOKUP(G585,'CLZ Pr'!$A$1:$X$100000,21,FALSE), "")</f>
        <v>6.01</v>
      </c>
    </row>
    <row r="586" spans="1:15">
      <c r="A586" t="str">
        <f>T('CLZ TT'!A586)</f>
        <v>P-236988</v>
      </c>
      <c r="B586" s="9" t="str">
        <f>T('CLZ TT'!D586)</f>
        <v>David Goulden</v>
      </c>
      <c r="C586" s="10">
        <f>IF(LEN(A586) &gt; 0, 'CLZ TT'!E586, "")</f>
        <v>1</v>
      </c>
      <c r="D586" s="7" t="str">
        <f>T('CLZ TT'!F586)</f>
        <v>Hours</v>
      </c>
      <c r="E586" s="7" t="str">
        <f>IFERROR(VLOOKUP('CLZ TT'!A586,'CLZ WI'!$A$1:$E$100000,3,FALSE),"")</f>
        <v>Clydeco: QS Package Large</v>
      </c>
      <c r="F586" t="str">
        <f>IFERROR(VLOOKUP('CLZ TT'!A586,'CLZ WI'!$A$1:$E$100000,4,FALSE),"")</f>
        <v>CS Quick Start</v>
      </c>
      <c r="G586" t="str">
        <f>IFERROR(VLOOKUP('CLZ TT'!A586,'CLZ WI'!$A$1:$K$100000,5,FALSE),"")</f>
        <v>P-236988</v>
      </c>
      <c r="H586" t="str">
        <f>IFERROR(VLOOKUP(G586,'CLZ WI'!$A$1:$K$100000,6,FALSE),"")</f>
        <v>Package Large</v>
      </c>
      <c r="I586" t="str">
        <f>IFERROR(VLOOKUP(G586,'CLZ WI'!$A$1:$K$100000,7,FALSE),"")</f>
        <v>EMEA</v>
      </c>
      <c r="J586" t="str">
        <f>T('CLZ TT'!I586)</f>
        <v/>
      </c>
      <c r="K586" t="str">
        <f>IF(IFERROR(VLOOKUP('CLZ TT'!A586,'CLZ WI'!$A$1:$L$100000,12,FALSE),"")=TRUE, "Billable", IF(IFERROR(VLOOKUP('CLZ TT'!A586,'CLZ WI'!$A$1:$L$100000,12,FALSE),"")=FALSE, "Non-Billable", ""))</f>
        <v>Billable</v>
      </c>
      <c r="L586" s="19">
        <f>IF('CLZ TT'!G586="","",'CLZ TT'!G586)</f>
        <v>41108</v>
      </c>
      <c r="M586">
        <f>IFERROR(VLOOKUP(G586,'CLZ Pr'!$A$1:$X$100000,12,FALSE)*C586,"")</f>
        <v>145.83000000000001</v>
      </c>
      <c r="N586" s="4" t="str">
        <f>IFERROR(VLOOKUP(G586,'CLZ Pr'!$A$1:$X$100000,24,FALSE), "")</f>
        <v>N-X-59361</v>
      </c>
      <c r="O586">
        <f>IFERROR(VLOOKUP(G586,'CLZ Pr'!$A$1:$X$100000,21,FALSE), "")</f>
        <v>1.5</v>
      </c>
    </row>
    <row r="587" spans="1:15">
      <c r="A587" t="str">
        <f>T('CLZ TT'!A587)</f>
        <v>M-284061</v>
      </c>
      <c r="B587" s="9" t="str">
        <f>T('CLZ TT'!D587)</f>
        <v>David Goulden</v>
      </c>
      <c r="C587" s="10">
        <f>IF(LEN(A587) &gt; 0, 'CLZ TT'!E587, "")</f>
        <v>1</v>
      </c>
      <c r="D587" s="7" t="str">
        <f>T('CLZ TT'!F587)</f>
        <v>Hours</v>
      </c>
      <c r="E587" s="7" t="str">
        <f>IFERROR(VLOOKUP('CLZ TT'!A587,'CLZ WI'!$A$1:$E$100000,3,FALSE),"")</f>
        <v>Twig:Package Medium Package</v>
      </c>
      <c r="F587" t="str">
        <f>IFERROR(VLOOKUP('CLZ TT'!A587,'CLZ WI'!$A$1:$E$100000,4,FALSE),"")</f>
        <v>CS Quick Start</v>
      </c>
      <c r="G587" t="str">
        <f>IFERROR(VLOOKUP('CLZ TT'!A587,'CLZ WI'!$A$1:$K$100000,5,FALSE),"")</f>
        <v>P-231898</v>
      </c>
      <c r="H587" t="str">
        <f>IFERROR(VLOOKUP(G587,'CLZ WI'!$A$1:$K$100000,6,FALSE),"")</f>
        <v>Package Medium</v>
      </c>
      <c r="I587" t="str">
        <f>IFERROR(VLOOKUP(G587,'CLZ WI'!$A$1:$K$100000,7,FALSE),"")</f>
        <v>EMEA</v>
      </c>
      <c r="J587" t="str">
        <f>T('CLZ TT'!I587)</f>
        <v/>
      </c>
      <c r="K587" t="str">
        <f>IF(IFERROR(VLOOKUP('CLZ TT'!A587,'CLZ WI'!$A$1:$L$100000,12,FALSE),"")=TRUE, "Billable", IF(IFERROR(VLOOKUP('CLZ TT'!A587,'CLZ WI'!$A$1:$L$100000,12,FALSE),"")=FALSE, "Non-Billable", ""))</f>
        <v>Billable</v>
      </c>
      <c r="L587" s="19">
        <f>IF('CLZ TT'!G587="","",'CLZ TT'!G587)</f>
        <v>41108</v>
      </c>
      <c r="M587">
        <f>IFERROR(VLOOKUP(G587,'CLZ Pr'!$A$1:$X$100000,12,FALSE)*C587,"")</f>
        <v>150</v>
      </c>
      <c r="N587" s="4">
        <f>IFERROR(VLOOKUP(G587,'CLZ Pr'!$A$1:$X$100000,24,FALSE), "")</f>
        <v>0</v>
      </c>
      <c r="O587">
        <f>IFERROR(VLOOKUP(G587,'CLZ Pr'!$A$1:$X$100000,21,FALSE), "")</f>
        <v>3</v>
      </c>
    </row>
    <row r="588" spans="1:15">
      <c r="A588" t="str">
        <f>T('CLZ TT'!A588)</f>
        <v>P-236988</v>
      </c>
      <c r="B588" s="9" t="str">
        <f>T('CLZ TT'!D588)</f>
        <v>David Goulden</v>
      </c>
      <c r="C588" s="10">
        <f>IF(LEN(A588) &gt; 0, 'CLZ TT'!E588, "")</f>
        <v>2</v>
      </c>
      <c r="D588" s="7" t="str">
        <f>T('CLZ TT'!F588)</f>
        <v>Hours</v>
      </c>
      <c r="E588" s="7" t="str">
        <f>IFERROR(VLOOKUP('CLZ TT'!A588,'CLZ WI'!$A$1:$E$100000,3,FALSE),"")</f>
        <v>Clydeco: QS Package Large</v>
      </c>
      <c r="F588" t="str">
        <f>IFERROR(VLOOKUP('CLZ TT'!A588,'CLZ WI'!$A$1:$E$100000,4,FALSE),"")</f>
        <v>CS Quick Start</v>
      </c>
      <c r="G588" t="str">
        <f>IFERROR(VLOOKUP('CLZ TT'!A588,'CLZ WI'!$A$1:$K$100000,5,FALSE),"")</f>
        <v>P-236988</v>
      </c>
      <c r="H588" t="str">
        <f>IFERROR(VLOOKUP(G588,'CLZ WI'!$A$1:$K$100000,6,FALSE),"")</f>
        <v>Package Large</v>
      </c>
      <c r="I588" t="str">
        <f>IFERROR(VLOOKUP(G588,'CLZ WI'!$A$1:$K$100000,7,FALSE),"")</f>
        <v>EMEA</v>
      </c>
      <c r="J588" t="str">
        <f>T('CLZ TT'!I588)</f>
        <v/>
      </c>
      <c r="K588" t="str">
        <f>IF(IFERROR(VLOOKUP('CLZ TT'!A588,'CLZ WI'!$A$1:$L$100000,12,FALSE),"")=TRUE, "Billable", IF(IFERROR(VLOOKUP('CLZ TT'!A588,'CLZ WI'!$A$1:$L$100000,12,FALSE),"")=FALSE, "Non-Billable", ""))</f>
        <v>Billable</v>
      </c>
      <c r="L588" s="19">
        <f>IF('CLZ TT'!G588="","",'CLZ TT'!G588)</f>
        <v>41108</v>
      </c>
      <c r="M588">
        <f>IFERROR(VLOOKUP(G588,'CLZ Pr'!$A$1:$X$100000,12,FALSE)*C588,"")</f>
        <v>291.66000000000003</v>
      </c>
      <c r="N588" s="4" t="str">
        <f>IFERROR(VLOOKUP(G588,'CLZ Pr'!$A$1:$X$100000,24,FALSE), "")</f>
        <v>N-X-59361</v>
      </c>
      <c r="O588">
        <f>IFERROR(VLOOKUP(G588,'CLZ Pr'!$A$1:$X$100000,21,FALSE), "")</f>
        <v>1.5</v>
      </c>
    </row>
    <row r="589" spans="1:15">
      <c r="A589" t="str">
        <f>T('CLZ TT'!A589)</f>
        <v>T-406014</v>
      </c>
      <c r="B589" s="9" t="str">
        <f>T('CLZ TT'!D589)</f>
        <v>Tal Noga</v>
      </c>
      <c r="C589" s="10">
        <f>IF(LEN(A589) &gt; 0, 'CLZ TT'!E589, "")</f>
        <v>1.57</v>
      </c>
      <c r="D589" s="7" t="str">
        <f>T('CLZ TT'!F589)</f>
        <v>Hours</v>
      </c>
      <c r="E589" s="7" t="str">
        <f>IFERROR(VLOOKUP('CLZ TT'!A589,'CLZ WI'!$A$1:$E$100000,3,FALSE),"")</f>
        <v>Net Translators Implementation Program</v>
      </c>
      <c r="F589" t="str">
        <f>IFERROR(VLOOKUP('CLZ TT'!A589,'CLZ WI'!$A$1:$E$100000,4,FALSE),"")</f>
        <v>CS Project</v>
      </c>
      <c r="G589" t="str">
        <f>IFERROR(VLOOKUP('CLZ TT'!A589,'CLZ WI'!$A$1:$K$100000,5,FALSE),"")</f>
        <v>P-168678</v>
      </c>
      <c r="H589" t="str">
        <f>IFERROR(VLOOKUP(G589,'CLZ WI'!$A$1:$K$100000,6,FALSE),"")</f>
        <v>Fixed Hours</v>
      </c>
      <c r="I589" t="str">
        <f>IFERROR(VLOOKUP(G589,'CLZ WI'!$A$1:$K$100000,7,FALSE),"")</f>
        <v>EMEA</v>
      </c>
      <c r="J589" t="str">
        <f>T('CLZ TT'!I589)</f>
        <v/>
      </c>
      <c r="K589" t="str">
        <f>IF(IFERROR(VLOOKUP('CLZ TT'!A589,'CLZ WI'!$A$1:$L$100000,12,FALSE),"")=TRUE, "Billable", IF(IFERROR(VLOOKUP('CLZ TT'!A589,'CLZ WI'!$A$1:$L$100000,12,FALSE),"")=FALSE, "Non-Billable", ""))</f>
        <v>Billable</v>
      </c>
      <c r="L589" s="19">
        <f>IF('CLZ TT'!G589="","",'CLZ TT'!G589)</f>
        <v>41108</v>
      </c>
      <c r="M589">
        <f>IFERROR(VLOOKUP(G589,'CLZ Pr'!$A$1:$X$100000,12,FALSE)*C589,"")</f>
        <v>111.20310000000001</v>
      </c>
      <c r="N589" s="4">
        <f>IFERROR(VLOOKUP(G589,'CLZ Pr'!$A$1:$X$100000,24,FALSE), "")</f>
        <v>0</v>
      </c>
      <c r="O589">
        <f>IFERROR(VLOOKUP(G589,'CLZ Pr'!$A$1:$X$100000,21,FALSE), "")</f>
        <v>59.58</v>
      </c>
    </row>
    <row r="590" spans="1:15">
      <c r="A590" t="str">
        <f>T('CLZ TT'!A590)</f>
        <v>P-238368</v>
      </c>
      <c r="B590" s="9" t="str">
        <f>T('CLZ TT'!D590)</f>
        <v>G.I.Teh</v>
      </c>
      <c r="C590" s="10">
        <f>IF(LEN(A590) &gt; 0, 'CLZ TT'!E590, "")</f>
        <v>1.5</v>
      </c>
      <c r="D590" s="7" t="str">
        <f>T('CLZ TT'!F590)</f>
        <v>Hours</v>
      </c>
      <c r="E590" s="7" t="str">
        <f>IFERROR(VLOOKUP('CLZ TT'!A590,'CLZ WI'!$A$1:$E$100000,3,FALSE),"")</f>
        <v>ITW: QS Package Medium</v>
      </c>
      <c r="F590" t="str">
        <f>IFERROR(VLOOKUP('CLZ TT'!A590,'CLZ WI'!$A$1:$E$100000,4,FALSE),"")</f>
        <v>CS Quick Start</v>
      </c>
      <c r="G590" t="str">
        <f>IFERROR(VLOOKUP('CLZ TT'!A590,'CLZ WI'!$A$1:$K$100000,5,FALSE),"")</f>
        <v>P-238368</v>
      </c>
      <c r="H590" t="str">
        <f>IFERROR(VLOOKUP(G590,'CLZ WI'!$A$1:$K$100000,6,FALSE),"")</f>
        <v>Package Medium</v>
      </c>
      <c r="I590" t="str">
        <f>IFERROR(VLOOKUP(G590,'CLZ WI'!$A$1:$K$100000,7,FALSE),"")</f>
        <v>USA</v>
      </c>
      <c r="J590" t="str">
        <f>T('CLZ TT'!I590)</f>
        <v/>
      </c>
      <c r="K590" t="str">
        <f>IF(IFERROR(VLOOKUP('CLZ TT'!A590,'CLZ WI'!$A$1:$L$100000,12,FALSE),"")=TRUE, "Billable", IF(IFERROR(VLOOKUP('CLZ TT'!A590,'CLZ WI'!$A$1:$L$100000,12,FALSE),"")=FALSE, "Non-Billable", ""))</f>
        <v>Billable</v>
      </c>
      <c r="L590" s="19">
        <f>IF('CLZ TT'!G590="","",'CLZ TT'!G590)</f>
        <v>41109</v>
      </c>
      <c r="M590">
        <f>IFERROR(VLOOKUP(G590,'CLZ Pr'!$A$1:$X$100000,12,FALSE)*C590,"")</f>
        <v>173.07</v>
      </c>
      <c r="N590" s="4" t="str">
        <f>IFERROR(VLOOKUP(G590,'CLZ Pr'!$A$1:$X$100000,24,FALSE), "")</f>
        <v>X-12345</v>
      </c>
      <c r="O590">
        <f>IFERROR(VLOOKUP(G590,'CLZ Pr'!$A$1:$X$100000,21,FALSE), "")</f>
        <v>5.5</v>
      </c>
    </row>
    <row r="591" spans="1:15">
      <c r="A591" t="str">
        <f>T('CLZ TT'!A591)</f>
        <v>P-237293</v>
      </c>
      <c r="B591" s="9" t="str">
        <f>T('CLZ TT'!D591)</f>
        <v>Rob Sidhu</v>
      </c>
      <c r="C591" s="10">
        <f>IF(LEN(A591) &gt; 0, 'CLZ TT'!E591, "")</f>
        <v>1</v>
      </c>
      <c r="D591" s="7" t="str">
        <f>T('CLZ TT'!F591)</f>
        <v>Hours</v>
      </c>
      <c r="E591" s="7" t="str">
        <f>IFERROR(VLOOKUP('CLZ TT'!A591,'CLZ WI'!$A$1:$E$100000,3,FALSE),"")</f>
        <v>Mosaic Consulting Group: QS Package Medium</v>
      </c>
      <c r="F591" t="str">
        <f>IFERROR(VLOOKUP('CLZ TT'!A591,'CLZ WI'!$A$1:$E$100000,4,FALSE),"")</f>
        <v>CS Quick Start</v>
      </c>
      <c r="G591" t="str">
        <f>IFERROR(VLOOKUP('CLZ TT'!A591,'CLZ WI'!$A$1:$K$100000,5,FALSE),"")</f>
        <v>P-237293</v>
      </c>
      <c r="H591" t="str">
        <f>IFERROR(VLOOKUP(G591,'CLZ WI'!$A$1:$K$100000,6,FALSE),"")</f>
        <v>Package Medium</v>
      </c>
      <c r="I591" t="str">
        <f>IFERROR(VLOOKUP(G591,'CLZ WI'!$A$1:$K$100000,7,FALSE),"")</f>
        <v>USA</v>
      </c>
      <c r="J591" t="str">
        <f>T('CLZ TT'!I591)</f>
        <v/>
      </c>
      <c r="K591" t="str">
        <f>IF(IFERROR(VLOOKUP('CLZ TT'!A591,'CLZ WI'!$A$1:$L$100000,12,FALSE),"")=TRUE, "Billable", IF(IFERROR(VLOOKUP('CLZ TT'!A591,'CLZ WI'!$A$1:$L$100000,12,FALSE),"")=FALSE, "Non-Billable", ""))</f>
        <v>Billable</v>
      </c>
      <c r="L591" s="19">
        <f>IF('CLZ TT'!G591="","",'CLZ TT'!G591)</f>
        <v>41109</v>
      </c>
      <c r="M591">
        <f>IFERROR(VLOOKUP(G591,'CLZ Pr'!$A$1:$X$100000,12,FALSE)*C591,"")</f>
        <v>150</v>
      </c>
      <c r="N591" s="4" t="str">
        <f>IFERROR(VLOOKUP(G591,'CLZ Pr'!$A$1:$X$100000,24,FALSE), "")</f>
        <v>N-X-59862</v>
      </c>
      <c r="O591">
        <f>IFERROR(VLOOKUP(G591,'CLZ Pr'!$A$1:$X$100000,21,FALSE), "")</f>
        <v>4.25</v>
      </c>
    </row>
    <row r="592" spans="1:15">
      <c r="A592" t="str">
        <f>T('CLZ TT'!A592)</f>
        <v>P-211504</v>
      </c>
      <c r="B592" s="9" t="str">
        <f>T('CLZ TT'!D592)</f>
        <v>Tal Noga</v>
      </c>
      <c r="C592" s="10">
        <f>IF(LEN(A592) &gt; 0, 'CLZ TT'!E592, "")</f>
        <v>2</v>
      </c>
      <c r="D592" s="7" t="str">
        <f>T('CLZ TT'!F592)</f>
        <v>Hours</v>
      </c>
      <c r="E592" s="7" t="str">
        <f>IFERROR(VLOOKUP('CLZ TT'!A592,'CLZ WI'!$A$1:$E$100000,3,FALSE),"")</f>
        <v>HMS - 35h Success Package</v>
      </c>
      <c r="F592" t="str">
        <f>IFERROR(VLOOKUP('CLZ TT'!A592,'CLZ WI'!$A$1:$E$100000,4,FALSE),"")</f>
        <v>CS Project</v>
      </c>
      <c r="G592" t="str">
        <f>IFERROR(VLOOKUP('CLZ TT'!A592,'CLZ WI'!$A$1:$K$100000,5,FALSE),"")</f>
        <v>P-211504</v>
      </c>
      <c r="H592" t="str">
        <f>IFERROR(VLOOKUP(G592,'CLZ WI'!$A$1:$K$100000,6,FALSE),"")</f>
        <v>Fixed Hours</v>
      </c>
      <c r="I592" t="str">
        <f>IFERROR(VLOOKUP(G592,'CLZ WI'!$A$1:$K$100000,7,FALSE),"")</f>
        <v>EMEA</v>
      </c>
      <c r="J592" t="str">
        <f>T('CLZ TT'!I592)</f>
        <v/>
      </c>
      <c r="K592" t="str">
        <f>IF(IFERROR(VLOOKUP('CLZ TT'!A592,'CLZ WI'!$A$1:$L$100000,12,FALSE),"")=TRUE, "Billable", IF(IFERROR(VLOOKUP('CLZ TT'!A592,'CLZ WI'!$A$1:$L$100000,12,FALSE),"")=FALSE, "Non-Billable", ""))</f>
        <v>Non-Billable</v>
      </c>
      <c r="L592" s="19">
        <f>IF('CLZ TT'!G592="","",'CLZ TT'!G592)</f>
        <v>41109</v>
      </c>
      <c r="M592">
        <f>IFERROR(VLOOKUP(G592,'CLZ Pr'!$A$1:$X$100000,12,FALSE)*C592,"")</f>
        <v>0</v>
      </c>
      <c r="N592" s="4">
        <f>IFERROR(VLOOKUP(G592,'CLZ Pr'!$A$1:$X$100000,24,FALSE), "")</f>
        <v>0</v>
      </c>
      <c r="O592">
        <f>IFERROR(VLOOKUP(G592,'CLZ Pr'!$A$1:$X$100000,21,FALSE), "")</f>
        <v>0</v>
      </c>
    </row>
    <row r="593" spans="1:15">
      <c r="A593" t="str">
        <f>T('CLZ TT'!A593)</f>
        <v>P-240068</v>
      </c>
      <c r="B593" s="9" t="str">
        <f>T('CLZ TT'!D593)</f>
        <v>Noam Sayada</v>
      </c>
      <c r="C593" s="10">
        <f>IF(LEN(A593) &gt; 0, 'CLZ TT'!E593, "")</f>
        <v>1</v>
      </c>
      <c r="D593" s="7" t="str">
        <f>T('CLZ TT'!F593)</f>
        <v>Hours</v>
      </c>
      <c r="E593" s="7" t="str">
        <f>IFERROR(VLOOKUP('CLZ TT'!A593,'CLZ WI'!$A$1:$E$100000,3,FALSE),"")</f>
        <v>SIGMA Groupe: 40h PS</v>
      </c>
      <c r="F593" t="str">
        <f>IFERROR(VLOOKUP('CLZ TT'!A593,'CLZ WI'!$A$1:$E$100000,4,FALSE),"")</f>
        <v>CS Project</v>
      </c>
      <c r="G593" t="str">
        <f>IFERROR(VLOOKUP('CLZ TT'!A593,'CLZ WI'!$A$1:$K$100000,5,FALSE),"")</f>
        <v>P-240068</v>
      </c>
      <c r="H593" t="str">
        <f>IFERROR(VLOOKUP(G593,'CLZ WI'!$A$1:$K$100000,6,FALSE),"")</f>
        <v>Fixed Hours</v>
      </c>
      <c r="I593" t="str">
        <f>IFERROR(VLOOKUP(G593,'CLZ WI'!$A$1:$K$100000,7,FALSE),"")</f>
        <v>EMEA</v>
      </c>
      <c r="J593" t="str">
        <f>T('CLZ TT'!I593)</f>
        <v/>
      </c>
      <c r="K593" t="str">
        <f>IF(IFERROR(VLOOKUP('CLZ TT'!A593,'CLZ WI'!$A$1:$L$100000,12,FALSE),"")=TRUE, "Billable", IF(IFERROR(VLOOKUP('CLZ TT'!A593,'CLZ WI'!$A$1:$L$100000,12,FALSE),"")=FALSE, "Non-Billable", ""))</f>
        <v>Billable</v>
      </c>
      <c r="L593" s="19">
        <f>IF('CLZ TT'!G593="","",'CLZ TT'!G593)</f>
        <v>41109</v>
      </c>
      <c r="M593">
        <f>IFERROR(VLOOKUP(G593,'CLZ Pr'!$A$1:$X$100000,12,FALSE)*C593,"")</f>
        <v>150</v>
      </c>
      <c r="N593" s="4" t="str">
        <f>IFERROR(VLOOKUP(G593,'CLZ Pr'!$A$1:$X$100000,24,FALSE), "")</f>
        <v>N-X-51602</v>
      </c>
      <c r="O593">
        <f>IFERROR(VLOOKUP(G593,'CLZ Pr'!$A$1:$X$100000,21,FALSE), "")</f>
        <v>29</v>
      </c>
    </row>
    <row r="594" spans="1:15">
      <c r="A594" t="str">
        <f>T('CLZ TT'!A594)</f>
        <v>M-284073</v>
      </c>
      <c r="B594" s="9" t="str">
        <f>T('CLZ TT'!D594)</f>
        <v>Noam Sayada</v>
      </c>
      <c r="C594" s="10">
        <f>IF(LEN(A594) &gt; 0, 'CLZ TT'!E594, "")</f>
        <v>2</v>
      </c>
      <c r="D594" s="7" t="str">
        <f>T('CLZ TT'!F594)</f>
        <v>Hours</v>
      </c>
      <c r="E594" s="7" t="str">
        <f>IFERROR(VLOOKUP('CLZ TT'!A594,'CLZ WI'!$A$1:$E$100000,3,FALSE),"")</f>
        <v>VB Expertise QS S</v>
      </c>
      <c r="F594" t="str">
        <f>IFERROR(VLOOKUP('CLZ TT'!A594,'CLZ WI'!$A$1:$E$100000,4,FALSE),"")</f>
        <v>CS Quick Start</v>
      </c>
      <c r="G594" t="str">
        <f>IFERROR(VLOOKUP('CLZ TT'!A594,'CLZ WI'!$A$1:$K$100000,5,FALSE),"")</f>
        <v>P-231904</v>
      </c>
      <c r="H594" t="str">
        <f>IFERROR(VLOOKUP(G594,'CLZ WI'!$A$1:$K$100000,6,FALSE),"")</f>
        <v>Package Small</v>
      </c>
      <c r="I594" t="str">
        <f>IFERROR(VLOOKUP(G594,'CLZ WI'!$A$1:$K$100000,7,FALSE),"")</f>
        <v>EMEA</v>
      </c>
      <c r="J594" t="str">
        <f>T('CLZ TT'!I594)</f>
        <v/>
      </c>
      <c r="K594" t="str">
        <f>IF(IFERROR(VLOOKUP('CLZ TT'!A594,'CLZ WI'!$A$1:$L$100000,12,FALSE),"")=TRUE, "Billable", IF(IFERROR(VLOOKUP('CLZ TT'!A594,'CLZ WI'!$A$1:$L$100000,12,FALSE),"")=FALSE, "Non-Billable", ""))</f>
        <v>Billable</v>
      </c>
      <c r="L594" s="19">
        <f>IF('CLZ TT'!G594="","",'CLZ TT'!G594)</f>
        <v>41109</v>
      </c>
      <c r="M594">
        <f>IFERROR(VLOOKUP(G594,'CLZ Pr'!$A$1:$X$100000,12,FALSE)*C594,"")</f>
        <v>320</v>
      </c>
      <c r="N594" s="4">
        <f>IFERROR(VLOOKUP(G594,'CLZ Pr'!$A$1:$X$100000,24,FALSE), "")</f>
        <v>0</v>
      </c>
      <c r="O594">
        <f>IFERROR(VLOOKUP(G594,'CLZ Pr'!$A$1:$X$100000,21,FALSE), "")</f>
        <v>3</v>
      </c>
    </row>
    <row r="595" spans="1:15">
      <c r="A595" t="str">
        <f>T('CLZ TT'!A595)</f>
        <v>P-194336</v>
      </c>
      <c r="B595" s="9" t="str">
        <f>T('CLZ TT'!D595)</f>
        <v>Eran Fishov</v>
      </c>
      <c r="C595" s="10">
        <f>IF(LEN(A595) &gt; 0, 'CLZ TT'!E595, "")</f>
        <v>1</v>
      </c>
      <c r="D595" s="7" t="str">
        <f>T('CLZ TT'!F595)</f>
        <v>Hours</v>
      </c>
      <c r="E595" s="7" t="str">
        <f>IFERROR(VLOOKUP('CLZ TT'!A595,'CLZ WI'!$A$1:$E$100000,3,FALSE),"")</f>
        <v>Wijs 50 h PS</v>
      </c>
      <c r="F595" t="str">
        <f>IFERROR(VLOOKUP('CLZ TT'!A595,'CLZ WI'!$A$1:$E$100000,4,FALSE),"")</f>
        <v>CS Project</v>
      </c>
      <c r="G595" t="str">
        <f>IFERROR(VLOOKUP('CLZ TT'!A595,'CLZ WI'!$A$1:$K$100000,5,FALSE),"")</f>
        <v>P-194336</v>
      </c>
      <c r="H595" t="str">
        <f>IFERROR(VLOOKUP(G595,'CLZ WI'!$A$1:$K$100000,6,FALSE),"")</f>
        <v>Fixed Hours</v>
      </c>
      <c r="I595" t="str">
        <f>IFERROR(VLOOKUP(G595,'CLZ WI'!$A$1:$K$100000,7,FALSE),"")</f>
        <v>EMEA</v>
      </c>
      <c r="J595" t="str">
        <f>T('CLZ TT'!I595)</f>
        <v/>
      </c>
      <c r="K595" t="str">
        <f>IF(IFERROR(VLOOKUP('CLZ TT'!A595,'CLZ WI'!$A$1:$L$100000,12,FALSE),"")=TRUE, "Billable", IF(IFERROR(VLOOKUP('CLZ TT'!A595,'CLZ WI'!$A$1:$L$100000,12,FALSE),"")=FALSE, "Non-Billable", ""))</f>
        <v>Billable</v>
      </c>
      <c r="L595" s="19">
        <f>IF('CLZ TT'!G595="","",'CLZ TT'!G595)</f>
        <v>41109</v>
      </c>
      <c r="M595">
        <f>IFERROR(VLOOKUP(G595,'CLZ Pr'!$A$1:$X$100000,12,FALSE)*C595,"")</f>
        <v>150</v>
      </c>
      <c r="N595" s="4">
        <f>IFERROR(VLOOKUP(G595,'CLZ Pr'!$A$1:$X$100000,24,FALSE), "")</f>
        <v>0</v>
      </c>
      <c r="O595">
        <f>IFERROR(VLOOKUP(G595,'CLZ Pr'!$A$1:$X$100000,21,FALSE), "")</f>
        <v>37</v>
      </c>
    </row>
    <row r="596" spans="1:15">
      <c r="A596" t="str">
        <f>T('CLZ TT'!A596)</f>
        <v>P-158424</v>
      </c>
      <c r="B596" s="9" t="str">
        <f>T('CLZ TT'!D596)</f>
        <v>Josh Santos</v>
      </c>
      <c r="C596" s="10">
        <f>IF(LEN(A596) &gt; 0, 'CLZ TT'!E596, "")</f>
        <v>0.5</v>
      </c>
      <c r="D596" s="7" t="str">
        <f>T('CLZ TT'!F596)</f>
        <v>Hours</v>
      </c>
      <c r="E596" s="7" t="str">
        <f>IFERROR(VLOOKUP('CLZ TT'!A596,'CLZ WI'!$A$1:$E$100000,3,FALSE),"")</f>
        <v>PureDriven Tier1</v>
      </c>
      <c r="F596" t="str">
        <f>IFERROR(VLOOKUP('CLZ TT'!A596,'CLZ WI'!$A$1:$E$100000,4,FALSE),"")</f>
        <v>CS Quick Start</v>
      </c>
      <c r="G596" t="str">
        <f>IFERROR(VLOOKUP('CLZ TT'!A596,'CLZ WI'!$A$1:$K$100000,5,FALSE),"")</f>
        <v>P-158424</v>
      </c>
      <c r="H596" t="str">
        <f>IFERROR(VLOOKUP(G596,'CLZ WI'!$A$1:$K$100000,6,FALSE),"")</f>
        <v>Package Large</v>
      </c>
      <c r="I596" t="str">
        <f>IFERROR(VLOOKUP(G596,'CLZ WI'!$A$1:$K$100000,7,FALSE),"")</f>
        <v>USA</v>
      </c>
      <c r="J596" t="str">
        <f>T('CLZ TT'!I596)</f>
        <v/>
      </c>
      <c r="K596" t="str">
        <f>IF(IFERROR(VLOOKUP('CLZ TT'!A596,'CLZ WI'!$A$1:$L$100000,12,FALSE),"")=TRUE, "Billable", IF(IFERROR(VLOOKUP('CLZ TT'!A596,'CLZ WI'!$A$1:$L$100000,12,FALSE),"")=FALSE, "Non-Billable", ""))</f>
        <v>Billable</v>
      </c>
      <c r="L596" s="19">
        <f>IF('CLZ TT'!G596="","",'CLZ TT'!G596)</f>
        <v>41109</v>
      </c>
      <c r="M596">
        <f>IFERROR(VLOOKUP(G596,'CLZ Pr'!$A$1:$X$100000,12,FALSE)*C596,"")</f>
        <v>72.915000000000006</v>
      </c>
      <c r="N596" s="4">
        <f>IFERROR(VLOOKUP(G596,'CLZ Pr'!$A$1:$X$100000,24,FALSE), "")</f>
        <v>0</v>
      </c>
      <c r="O596">
        <f>IFERROR(VLOOKUP(G596,'CLZ Pr'!$A$1:$X$100000,21,FALSE), "")</f>
        <v>9</v>
      </c>
    </row>
    <row r="597" spans="1:15">
      <c r="A597" t="str">
        <f>T('CLZ TT'!A597)</f>
        <v>P-236988</v>
      </c>
      <c r="B597" s="9" t="str">
        <f>T('CLZ TT'!D597)</f>
        <v>David Goulden</v>
      </c>
      <c r="C597" s="10">
        <f>IF(LEN(A597) &gt; 0, 'CLZ TT'!E597, "")</f>
        <v>1.5</v>
      </c>
      <c r="D597" s="7" t="str">
        <f>T('CLZ TT'!F597)</f>
        <v>Hours</v>
      </c>
      <c r="E597" s="7" t="str">
        <f>IFERROR(VLOOKUP('CLZ TT'!A597,'CLZ WI'!$A$1:$E$100000,3,FALSE),"")</f>
        <v>Clydeco: QS Package Large</v>
      </c>
      <c r="F597" t="str">
        <f>IFERROR(VLOOKUP('CLZ TT'!A597,'CLZ WI'!$A$1:$E$100000,4,FALSE),"")</f>
        <v>CS Quick Start</v>
      </c>
      <c r="G597" t="str">
        <f>IFERROR(VLOOKUP('CLZ TT'!A597,'CLZ WI'!$A$1:$K$100000,5,FALSE),"")</f>
        <v>P-236988</v>
      </c>
      <c r="H597" t="str">
        <f>IFERROR(VLOOKUP(G597,'CLZ WI'!$A$1:$K$100000,6,FALSE),"")</f>
        <v>Package Large</v>
      </c>
      <c r="I597" t="str">
        <f>IFERROR(VLOOKUP(G597,'CLZ WI'!$A$1:$K$100000,7,FALSE),"")</f>
        <v>EMEA</v>
      </c>
      <c r="J597" t="str">
        <f>T('CLZ TT'!I597)</f>
        <v/>
      </c>
      <c r="K597" t="str">
        <f>IF(IFERROR(VLOOKUP('CLZ TT'!A597,'CLZ WI'!$A$1:$L$100000,12,FALSE),"")=TRUE, "Billable", IF(IFERROR(VLOOKUP('CLZ TT'!A597,'CLZ WI'!$A$1:$L$100000,12,FALSE),"")=FALSE, "Non-Billable", ""))</f>
        <v>Billable</v>
      </c>
      <c r="L597" s="19">
        <f>IF('CLZ TT'!G597="","",'CLZ TT'!G597)</f>
        <v>41109</v>
      </c>
      <c r="M597">
        <f>IFERROR(VLOOKUP(G597,'CLZ Pr'!$A$1:$X$100000,12,FALSE)*C597,"")</f>
        <v>218.745</v>
      </c>
      <c r="N597" s="4" t="str">
        <f>IFERROR(VLOOKUP(G597,'CLZ Pr'!$A$1:$X$100000,24,FALSE), "")</f>
        <v>N-X-59361</v>
      </c>
      <c r="O597">
        <f>IFERROR(VLOOKUP(G597,'CLZ Pr'!$A$1:$X$100000,21,FALSE), "")</f>
        <v>1.5</v>
      </c>
    </row>
    <row r="598" spans="1:15">
      <c r="A598" t="str">
        <f>T('CLZ TT'!A598)</f>
        <v>P-227068</v>
      </c>
      <c r="B598" s="9" t="str">
        <f>T('CLZ TT'!D598)</f>
        <v>Noam Sayada</v>
      </c>
      <c r="C598" s="10">
        <f>IF(LEN(A598) &gt; 0, 'CLZ TT'!E598, "")</f>
        <v>8</v>
      </c>
      <c r="D598" s="7" t="str">
        <f>T('CLZ TT'!F598)</f>
        <v>Hours</v>
      </c>
      <c r="E598" s="7" t="str">
        <f>IFERROR(VLOOKUP('CLZ TT'!A598,'CLZ WI'!$A$1:$E$100000,3,FALSE),"")</f>
        <v/>
      </c>
      <c r="F598" t="str">
        <f>IFERROR(VLOOKUP('CLZ TT'!A598,'CLZ WI'!$A$1:$E$100000,4,FALSE),"")</f>
        <v/>
      </c>
      <c r="G598" t="str">
        <f>IFERROR(VLOOKUP('CLZ TT'!A598,'CLZ WI'!$A$1:$K$100000,5,FALSE),"")</f>
        <v/>
      </c>
      <c r="H598" t="str">
        <f>IFERROR(VLOOKUP(G598,'CLZ WI'!$A$1:$K$100000,6,FALSE),"")</f>
        <v/>
      </c>
      <c r="I598" t="str">
        <f>IFERROR(VLOOKUP(G598,'CLZ WI'!$A$1:$K$100000,7,FALSE),"")</f>
        <v/>
      </c>
      <c r="J598" t="str">
        <f>T('CLZ TT'!I598)</f>
        <v/>
      </c>
      <c r="K598" t="str">
        <f>IF(IFERROR(VLOOKUP('CLZ TT'!A598,'CLZ WI'!$A$1:$L$100000,12,FALSE),"")=TRUE, "Billable", IF(IFERROR(VLOOKUP('CLZ TT'!A598,'CLZ WI'!$A$1:$L$100000,12,FALSE),"")=FALSE, "Non-Billable", ""))</f>
        <v/>
      </c>
      <c r="L598" s="19">
        <f>IF('CLZ TT'!G598="","",'CLZ TT'!G598)</f>
        <v>41109</v>
      </c>
      <c r="M598" t="str">
        <f>IFERROR(VLOOKUP(G598,'CLZ Pr'!$A$1:$X$100000,12,FALSE)*C598,"")</f>
        <v/>
      </c>
      <c r="N598" s="4" t="str">
        <f>IFERROR(VLOOKUP(G598,'CLZ Pr'!$A$1:$X$100000,24,FALSE), "")</f>
        <v/>
      </c>
      <c r="O598" t="str">
        <f>IFERROR(VLOOKUP(G598,'CLZ Pr'!$A$1:$X$100000,21,FALSE), "")</f>
        <v/>
      </c>
    </row>
    <row r="599" spans="1:15">
      <c r="A599" t="str">
        <f>T('CLZ TT'!A599)</f>
        <v>P-150697</v>
      </c>
      <c r="B599" s="9" t="str">
        <f>T('CLZ TT'!D599)</f>
        <v>Alex Gorman</v>
      </c>
      <c r="C599" s="10">
        <f>IF(LEN(A599) &gt; 0, 'CLZ TT'!E599, "")</f>
        <v>1</v>
      </c>
      <c r="D599" s="7" t="str">
        <f>T('CLZ TT'!F599)</f>
        <v>Hours</v>
      </c>
      <c r="E599" s="7" t="str">
        <f>IFERROR(VLOOKUP('CLZ TT'!A599,'CLZ WI'!$A$1:$E$100000,3,FALSE),"")</f>
        <v>Crow Wing County Fixed 3 Hours</v>
      </c>
      <c r="F599" t="str">
        <f>IFERROR(VLOOKUP('CLZ TT'!A599,'CLZ WI'!$A$1:$E$100000,4,FALSE),"")</f>
        <v>CS Project</v>
      </c>
      <c r="G599" t="str">
        <f>IFERROR(VLOOKUP('CLZ TT'!A599,'CLZ WI'!$A$1:$K$100000,5,FALSE),"")</f>
        <v>P-150697</v>
      </c>
      <c r="H599" t="str">
        <f>IFERROR(VLOOKUP(G599,'CLZ WI'!$A$1:$K$100000,6,FALSE),"")</f>
        <v>Fixed Hours</v>
      </c>
      <c r="I599" t="str">
        <f>IFERROR(VLOOKUP(G599,'CLZ WI'!$A$1:$K$100000,7,FALSE),"")</f>
        <v>USA</v>
      </c>
      <c r="J599" t="str">
        <f>T('CLZ TT'!I599)</f>
        <v/>
      </c>
      <c r="K599" t="str">
        <f>IF(IFERROR(VLOOKUP('CLZ TT'!A599,'CLZ WI'!$A$1:$L$100000,12,FALSE),"")=TRUE, "Billable", IF(IFERROR(VLOOKUP('CLZ TT'!A599,'CLZ WI'!$A$1:$L$100000,12,FALSE),"")=FALSE, "Non-Billable", ""))</f>
        <v>Billable</v>
      </c>
      <c r="L599" s="19">
        <f>IF('CLZ TT'!G599="","",'CLZ TT'!G599)</f>
        <v>41109</v>
      </c>
      <c r="M599" t="str">
        <f>IFERROR(VLOOKUP(G599,'CLZ Pr'!$A$1:$X$100000,12,FALSE)*C599,"")</f>
        <v/>
      </c>
      <c r="N599" s="4" t="str">
        <f>IFERROR(VLOOKUP(G599,'CLZ Pr'!$A$1:$X$100000,24,FALSE), "")</f>
        <v/>
      </c>
      <c r="O599" t="str">
        <f>IFERROR(VLOOKUP(G599,'CLZ Pr'!$A$1:$X$100000,21,FALSE), "")</f>
        <v/>
      </c>
    </row>
    <row r="600" spans="1:15">
      <c r="A600" t="str">
        <f>T('CLZ TT'!A600)</f>
        <v>P-238368</v>
      </c>
      <c r="B600" s="9" t="str">
        <f>T('CLZ TT'!D600)</f>
        <v>G.I.Teh</v>
      </c>
      <c r="C600" s="10">
        <f>IF(LEN(A600) &gt; 0, 'CLZ TT'!E600, "")</f>
        <v>2</v>
      </c>
      <c r="D600" s="7" t="str">
        <f>T('CLZ TT'!F600)</f>
        <v>Hours</v>
      </c>
      <c r="E600" s="7" t="str">
        <f>IFERROR(VLOOKUP('CLZ TT'!A600,'CLZ WI'!$A$1:$E$100000,3,FALSE),"")</f>
        <v>ITW: QS Package Medium</v>
      </c>
      <c r="F600" t="str">
        <f>IFERROR(VLOOKUP('CLZ TT'!A600,'CLZ WI'!$A$1:$E$100000,4,FALSE),"")</f>
        <v>CS Quick Start</v>
      </c>
      <c r="G600" t="str">
        <f>IFERROR(VLOOKUP('CLZ TT'!A600,'CLZ WI'!$A$1:$K$100000,5,FALSE),"")</f>
        <v>P-238368</v>
      </c>
      <c r="H600" t="str">
        <f>IFERROR(VLOOKUP(G600,'CLZ WI'!$A$1:$K$100000,6,FALSE),"")</f>
        <v>Package Medium</v>
      </c>
      <c r="I600" t="str">
        <f>IFERROR(VLOOKUP(G600,'CLZ WI'!$A$1:$K$100000,7,FALSE),"")</f>
        <v>USA</v>
      </c>
      <c r="J600" t="str">
        <f>T('CLZ TT'!I600)</f>
        <v/>
      </c>
      <c r="K600" t="str">
        <f>IF(IFERROR(VLOOKUP('CLZ TT'!A600,'CLZ WI'!$A$1:$L$100000,12,FALSE),"")=TRUE, "Billable", IF(IFERROR(VLOOKUP('CLZ TT'!A600,'CLZ WI'!$A$1:$L$100000,12,FALSE),"")=FALSE, "Non-Billable", ""))</f>
        <v>Billable</v>
      </c>
      <c r="L600" s="19">
        <f>IF('CLZ TT'!G600="","",'CLZ TT'!G600)</f>
        <v>41110</v>
      </c>
      <c r="M600">
        <f>IFERROR(VLOOKUP(G600,'CLZ Pr'!$A$1:$X$100000,12,FALSE)*C600,"")</f>
        <v>230.76</v>
      </c>
      <c r="N600" s="4" t="str">
        <f>IFERROR(VLOOKUP(G600,'CLZ Pr'!$A$1:$X$100000,24,FALSE), "")</f>
        <v>X-12345</v>
      </c>
      <c r="O600">
        <f>IFERROR(VLOOKUP(G600,'CLZ Pr'!$A$1:$X$100000,21,FALSE), "")</f>
        <v>5.5</v>
      </c>
    </row>
    <row r="601" spans="1:15">
      <c r="A601" t="str">
        <f>T('CLZ TT'!A601)</f>
        <v>P-237504</v>
      </c>
      <c r="B601" s="9" t="str">
        <f>T('CLZ TT'!D601)</f>
        <v>G.I.Teh</v>
      </c>
      <c r="C601" s="10">
        <f>IF(LEN(A601) &gt; 0, 'CLZ TT'!E601, "")</f>
        <v>1</v>
      </c>
      <c r="D601" s="7" t="str">
        <f>T('CLZ TT'!F601)</f>
        <v>Hours</v>
      </c>
      <c r="E601" s="7" t="str">
        <f>IFERROR(VLOOKUP('CLZ TT'!A601,'CLZ WI'!$A$1:$E$100000,3,FALSE),"")</f>
        <v>HP: QS Package Large</v>
      </c>
      <c r="F601" t="str">
        <f>IFERROR(VLOOKUP('CLZ TT'!A601,'CLZ WI'!$A$1:$E$100000,4,FALSE),"")</f>
        <v>CS Quick Start</v>
      </c>
      <c r="G601" t="str">
        <f>IFERROR(VLOOKUP('CLZ TT'!A601,'CLZ WI'!$A$1:$K$100000,5,FALSE),"")</f>
        <v>P-237504</v>
      </c>
      <c r="H601" t="str">
        <f>IFERROR(VLOOKUP(G601,'CLZ WI'!$A$1:$K$100000,6,FALSE),"")</f>
        <v>Package Large</v>
      </c>
      <c r="I601" t="str">
        <f>IFERROR(VLOOKUP(G601,'CLZ WI'!$A$1:$K$100000,7,FALSE),"")</f>
        <v>USA</v>
      </c>
      <c r="J601" t="str">
        <f>T('CLZ TT'!I601)</f>
        <v/>
      </c>
      <c r="K601" t="str">
        <f>IF(IFERROR(VLOOKUP('CLZ TT'!A601,'CLZ WI'!$A$1:$L$100000,12,FALSE),"")=TRUE, "Billable", IF(IFERROR(VLOOKUP('CLZ TT'!A601,'CLZ WI'!$A$1:$L$100000,12,FALSE),"")=FALSE, "Non-Billable", ""))</f>
        <v>Billable</v>
      </c>
      <c r="L601" s="19">
        <f>IF('CLZ TT'!G601="","",'CLZ TT'!G601)</f>
        <v>41110</v>
      </c>
      <c r="M601">
        <f>IFERROR(VLOOKUP(G601,'CLZ Pr'!$A$1:$X$100000,12,FALSE)*C601,"")</f>
        <v>145.83000000000001</v>
      </c>
      <c r="N601" s="4" t="str">
        <f>IFERROR(VLOOKUP(G601,'CLZ Pr'!$A$1:$X$100000,24,FALSE), "")</f>
        <v>N-X-60041</v>
      </c>
      <c r="O601">
        <f>IFERROR(VLOOKUP(G601,'CLZ Pr'!$A$1:$X$100000,21,FALSE), "")</f>
        <v>21</v>
      </c>
    </row>
    <row r="602" spans="1:15">
      <c r="A602" t="str">
        <f>T('CLZ TT'!A602)</f>
        <v>P-229573</v>
      </c>
      <c r="B602" s="9" t="str">
        <f>T('CLZ TT'!D602)</f>
        <v>Josh Santos</v>
      </c>
      <c r="C602" s="10">
        <f>IF(LEN(A602) &gt; 0, 'CLZ TT'!E602, "")</f>
        <v>1</v>
      </c>
      <c r="D602" s="7" t="str">
        <f>T('CLZ TT'!F602)</f>
        <v>Hours</v>
      </c>
      <c r="E602" s="7" t="str">
        <f>IFERROR(VLOOKUP('CLZ TT'!A602,'CLZ WI'!$A$1:$E$100000,3,FALSE),"")</f>
        <v>ContinuousHealth:Package Small Package</v>
      </c>
      <c r="F602" t="str">
        <f>IFERROR(VLOOKUP('CLZ TT'!A602,'CLZ WI'!$A$1:$E$100000,4,FALSE),"")</f>
        <v>CS Quick Start</v>
      </c>
      <c r="G602" t="str">
        <f>IFERROR(VLOOKUP('CLZ TT'!A602,'CLZ WI'!$A$1:$K$100000,5,FALSE),"")</f>
        <v>P-229573</v>
      </c>
      <c r="H602" t="str">
        <f>IFERROR(VLOOKUP(G602,'CLZ WI'!$A$1:$K$100000,6,FALSE),"")</f>
        <v>Package Small</v>
      </c>
      <c r="I602" t="str">
        <f>IFERROR(VLOOKUP(G602,'CLZ WI'!$A$1:$K$100000,7,FALSE),"")</f>
        <v>USA</v>
      </c>
      <c r="J602" t="str">
        <f>T('CLZ TT'!I602)</f>
        <v/>
      </c>
      <c r="K602" t="str">
        <f>IF(IFERROR(VLOOKUP('CLZ TT'!A602,'CLZ WI'!$A$1:$L$100000,12,FALSE),"")=TRUE, "Billable", IF(IFERROR(VLOOKUP('CLZ TT'!A602,'CLZ WI'!$A$1:$L$100000,12,FALSE),"")=FALSE, "Non-Billable", ""))</f>
        <v>Billable</v>
      </c>
      <c r="L602" s="19">
        <f>IF('CLZ TT'!G602="","",'CLZ TT'!G602)</f>
        <v>41110</v>
      </c>
      <c r="M602">
        <f>IFERROR(VLOOKUP(G602,'CLZ Pr'!$A$1:$X$100000,12,FALSE)*C602,"")</f>
        <v>160</v>
      </c>
      <c r="N602" s="4">
        <f>IFERROR(VLOOKUP(G602,'CLZ Pr'!$A$1:$X$100000,24,FALSE), "")</f>
        <v>0</v>
      </c>
      <c r="O602">
        <f>IFERROR(VLOOKUP(G602,'CLZ Pr'!$A$1:$X$100000,21,FALSE), "")</f>
        <v>3</v>
      </c>
    </row>
    <row r="603" spans="1:15">
      <c r="A603" t="str">
        <f>T('CLZ TT'!A603)</f>
        <v>P-211504</v>
      </c>
      <c r="B603" s="9" t="str">
        <f>T('CLZ TT'!D603)</f>
        <v>Tal Noga</v>
      </c>
      <c r="C603" s="10">
        <f>IF(LEN(A603) &gt; 0, 'CLZ TT'!E603, "")</f>
        <v>1</v>
      </c>
      <c r="D603" s="7" t="str">
        <f>T('CLZ TT'!F603)</f>
        <v>Hours</v>
      </c>
      <c r="E603" s="7" t="str">
        <f>IFERROR(VLOOKUP('CLZ TT'!A603,'CLZ WI'!$A$1:$E$100000,3,FALSE),"")</f>
        <v>HMS - 35h Success Package</v>
      </c>
      <c r="F603" t="str">
        <f>IFERROR(VLOOKUP('CLZ TT'!A603,'CLZ WI'!$A$1:$E$100000,4,FALSE),"")</f>
        <v>CS Project</v>
      </c>
      <c r="G603" t="str">
        <f>IFERROR(VLOOKUP('CLZ TT'!A603,'CLZ WI'!$A$1:$K$100000,5,FALSE),"")</f>
        <v>P-211504</v>
      </c>
      <c r="H603" t="str">
        <f>IFERROR(VLOOKUP(G603,'CLZ WI'!$A$1:$K$100000,6,FALSE),"")</f>
        <v>Fixed Hours</v>
      </c>
      <c r="I603" t="str">
        <f>IFERROR(VLOOKUP(G603,'CLZ WI'!$A$1:$K$100000,7,FALSE),"")</f>
        <v>EMEA</v>
      </c>
      <c r="J603" t="str">
        <f>T('CLZ TT'!I603)</f>
        <v/>
      </c>
      <c r="K603" t="str">
        <f>IF(IFERROR(VLOOKUP('CLZ TT'!A603,'CLZ WI'!$A$1:$L$100000,12,FALSE),"")=TRUE, "Billable", IF(IFERROR(VLOOKUP('CLZ TT'!A603,'CLZ WI'!$A$1:$L$100000,12,FALSE),"")=FALSE, "Non-Billable", ""))</f>
        <v>Non-Billable</v>
      </c>
      <c r="L603" s="19">
        <f>IF('CLZ TT'!G603="","",'CLZ TT'!G603)</f>
        <v>41110</v>
      </c>
      <c r="M603">
        <f>IFERROR(VLOOKUP(G603,'CLZ Pr'!$A$1:$X$100000,12,FALSE)*C603,"")</f>
        <v>0</v>
      </c>
      <c r="N603" s="4">
        <f>IFERROR(VLOOKUP(G603,'CLZ Pr'!$A$1:$X$100000,24,FALSE), "")</f>
        <v>0</v>
      </c>
      <c r="O603">
        <f>IFERROR(VLOOKUP(G603,'CLZ Pr'!$A$1:$X$100000,21,FALSE), "")</f>
        <v>0</v>
      </c>
    </row>
    <row r="604" spans="1:15">
      <c r="A604" t="str">
        <f>T('CLZ TT'!A604)</f>
        <v>P-225173</v>
      </c>
      <c r="B604" s="9" t="str">
        <f>T('CLZ TT'!D604)</f>
        <v>Alex Gorman</v>
      </c>
      <c r="C604" s="10">
        <f>IF(LEN(A604) &gt; 0, 'CLZ TT'!E604, "")</f>
        <v>1</v>
      </c>
      <c r="D604" s="7" t="str">
        <f>T('CLZ TT'!F604)</f>
        <v>Hours</v>
      </c>
      <c r="E604" s="7" t="str">
        <f>IFERROR(VLOOKUP('CLZ TT'!A604,'CLZ WI'!$A$1:$E$100000,3,FALSE),"")</f>
        <v>Argus Group:Package Medium Package</v>
      </c>
      <c r="F604" t="str">
        <f>IFERROR(VLOOKUP('CLZ TT'!A604,'CLZ WI'!$A$1:$E$100000,4,FALSE),"")</f>
        <v>CS Quick Start</v>
      </c>
      <c r="G604" t="str">
        <f>IFERROR(VLOOKUP('CLZ TT'!A604,'CLZ WI'!$A$1:$K$100000,5,FALSE),"")</f>
        <v>P-225173</v>
      </c>
      <c r="H604" t="str">
        <f>IFERROR(VLOOKUP(G604,'CLZ WI'!$A$1:$K$100000,6,FALSE),"")</f>
        <v>Package Medium</v>
      </c>
      <c r="I604" t="str">
        <f>IFERROR(VLOOKUP(G604,'CLZ WI'!$A$1:$K$100000,7,FALSE),"")</f>
        <v>USA</v>
      </c>
      <c r="J604" t="str">
        <f>T('CLZ TT'!I604)</f>
        <v/>
      </c>
      <c r="K604" t="str">
        <f>IF(IFERROR(VLOOKUP('CLZ TT'!A604,'CLZ WI'!$A$1:$L$100000,12,FALSE),"")=TRUE, "Billable", IF(IFERROR(VLOOKUP('CLZ TT'!A604,'CLZ WI'!$A$1:$L$100000,12,FALSE),"")=FALSE, "Non-Billable", ""))</f>
        <v>Billable</v>
      </c>
      <c r="L604" s="19">
        <f>IF('CLZ TT'!G604="","",'CLZ TT'!G604)</f>
        <v>41110</v>
      </c>
      <c r="M604">
        <f>IFERROR(VLOOKUP(G604,'CLZ Pr'!$A$1:$X$100000,12,FALSE)*C604,"")</f>
        <v>150</v>
      </c>
      <c r="N604" s="4">
        <f>IFERROR(VLOOKUP(G604,'CLZ Pr'!$A$1:$X$100000,24,FALSE), "")</f>
        <v>0</v>
      </c>
      <c r="O604">
        <f>IFERROR(VLOOKUP(G604,'CLZ Pr'!$A$1:$X$100000,21,FALSE), "")</f>
        <v>6.5</v>
      </c>
    </row>
    <row r="605" spans="1:15">
      <c r="A605" t="str">
        <f>T('CLZ TT'!A605)</f>
        <v>P-238368</v>
      </c>
      <c r="B605" s="9" t="str">
        <f>T('CLZ TT'!D605)</f>
        <v>G.I.Teh</v>
      </c>
      <c r="C605" s="10">
        <f>IF(LEN(A605) &gt; 0, 'CLZ TT'!E605, "")</f>
        <v>1</v>
      </c>
      <c r="D605" s="7" t="str">
        <f>T('CLZ TT'!F605)</f>
        <v>Hours</v>
      </c>
      <c r="E605" s="7" t="str">
        <f>IFERROR(VLOOKUP('CLZ TT'!A605,'CLZ WI'!$A$1:$E$100000,3,FALSE),"")</f>
        <v>ITW: QS Package Medium</v>
      </c>
      <c r="F605" t="str">
        <f>IFERROR(VLOOKUP('CLZ TT'!A605,'CLZ WI'!$A$1:$E$100000,4,FALSE),"")</f>
        <v>CS Quick Start</v>
      </c>
      <c r="G605" t="str">
        <f>IFERROR(VLOOKUP('CLZ TT'!A605,'CLZ WI'!$A$1:$K$100000,5,FALSE),"")</f>
        <v>P-238368</v>
      </c>
      <c r="H605" t="str">
        <f>IFERROR(VLOOKUP(G605,'CLZ WI'!$A$1:$K$100000,6,FALSE),"")</f>
        <v>Package Medium</v>
      </c>
      <c r="I605" t="str">
        <f>IFERROR(VLOOKUP(G605,'CLZ WI'!$A$1:$K$100000,7,FALSE),"")</f>
        <v>USA</v>
      </c>
      <c r="J605" t="str">
        <f>T('CLZ TT'!I605)</f>
        <v/>
      </c>
      <c r="K605" t="str">
        <f>IF(IFERROR(VLOOKUP('CLZ TT'!A605,'CLZ WI'!$A$1:$L$100000,12,FALSE),"")=TRUE, "Billable", IF(IFERROR(VLOOKUP('CLZ TT'!A605,'CLZ WI'!$A$1:$L$100000,12,FALSE),"")=FALSE, "Non-Billable", ""))</f>
        <v>Billable</v>
      </c>
      <c r="L605" s="19">
        <f>IF('CLZ TT'!G605="","",'CLZ TT'!G605)</f>
        <v>41113</v>
      </c>
      <c r="M605">
        <f>IFERROR(VLOOKUP(G605,'CLZ Pr'!$A$1:$X$100000,12,FALSE)*C605,"")</f>
        <v>115.38</v>
      </c>
      <c r="N605" s="4" t="str">
        <f>IFERROR(VLOOKUP(G605,'CLZ Pr'!$A$1:$X$100000,24,FALSE), "")</f>
        <v>X-12345</v>
      </c>
      <c r="O605">
        <f>IFERROR(VLOOKUP(G605,'CLZ Pr'!$A$1:$X$100000,21,FALSE), "")</f>
        <v>5.5</v>
      </c>
    </row>
    <row r="606" spans="1:15">
      <c r="A606" t="str">
        <f>T('CLZ TT'!A606)</f>
        <v>P-171083</v>
      </c>
      <c r="B606" s="9" t="str">
        <f>T('CLZ TT'!D606)</f>
        <v>G.I.Teh</v>
      </c>
      <c r="C606" s="10">
        <f>IF(LEN(A606) &gt; 0, 'CLZ TT'!E606, "")</f>
        <v>1</v>
      </c>
      <c r="D606" s="7" t="str">
        <f>T('CLZ TT'!F606)</f>
        <v>Hours</v>
      </c>
      <c r="E606" s="7" t="str">
        <f>IFERROR(VLOOKUP('CLZ TT'!A606,'CLZ WI'!$A$1:$E$100000,3,FALSE),"")</f>
        <v>Sony PlayStation PDIT:Large Package</v>
      </c>
      <c r="F606" t="str">
        <f>IFERROR(VLOOKUP('CLZ TT'!A606,'CLZ WI'!$A$1:$E$100000,4,FALSE),"")</f>
        <v>CS Quick Start</v>
      </c>
      <c r="G606" t="str">
        <f>IFERROR(VLOOKUP('CLZ TT'!A606,'CLZ WI'!$A$1:$K$100000,5,FALSE),"")</f>
        <v>P-171083</v>
      </c>
      <c r="H606" t="str">
        <f>IFERROR(VLOOKUP(G606,'CLZ WI'!$A$1:$K$100000,6,FALSE),"")</f>
        <v>Package Large</v>
      </c>
      <c r="I606" t="str">
        <f>IFERROR(VLOOKUP(G606,'CLZ WI'!$A$1:$K$100000,7,FALSE),"")</f>
        <v>USA</v>
      </c>
      <c r="J606" t="str">
        <f>T('CLZ TT'!I606)</f>
        <v/>
      </c>
      <c r="K606" t="str">
        <f>IF(IFERROR(VLOOKUP('CLZ TT'!A606,'CLZ WI'!$A$1:$L$100000,12,FALSE),"")=TRUE, "Billable", IF(IFERROR(VLOOKUP('CLZ TT'!A606,'CLZ WI'!$A$1:$L$100000,12,FALSE),"")=FALSE, "Non-Billable", ""))</f>
        <v>Billable</v>
      </c>
      <c r="L606" s="19">
        <f>IF('CLZ TT'!G606="","",'CLZ TT'!G606)</f>
        <v>41113</v>
      </c>
      <c r="M606">
        <f>IFERROR(VLOOKUP(G606,'CLZ Pr'!$A$1:$X$100000,12,FALSE)*C606,"")</f>
        <v>145.83000000000001</v>
      </c>
      <c r="N606" s="4">
        <f>IFERROR(VLOOKUP(G606,'CLZ Pr'!$A$1:$X$100000,24,FALSE), "")</f>
        <v>0</v>
      </c>
      <c r="O606">
        <f>IFERROR(VLOOKUP(G606,'CLZ Pr'!$A$1:$X$100000,21,FALSE), "")</f>
        <v>5</v>
      </c>
    </row>
    <row r="607" spans="1:15">
      <c r="A607" t="str">
        <f>T('CLZ TT'!A607)</f>
        <v>P-227274</v>
      </c>
      <c r="B607" s="9" t="str">
        <f>T('CLZ TT'!D607)</f>
        <v>Patrick Smith</v>
      </c>
      <c r="C607" s="10">
        <f>IF(LEN(A607) &gt; 0, 'CLZ TT'!E607, "")</f>
        <v>1.5</v>
      </c>
      <c r="D607" s="7" t="str">
        <f>T('CLZ TT'!F607)</f>
        <v>Hours</v>
      </c>
      <c r="E607" s="7" t="str">
        <f>IFERROR(VLOOKUP('CLZ TT'!A607,'CLZ WI'!$A$1:$E$100000,3,FALSE),"")</f>
        <v>Marine Harvest:Package Small Package</v>
      </c>
      <c r="F607" t="str">
        <f>IFERROR(VLOOKUP('CLZ TT'!A607,'CLZ WI'!$A$1:$E$100000,4,FALSE),"")</f>
        <v>CS Quick Start</v>
      </c>
      <c r="G607" t="str">
        <f>IFERROR(VLOOKUP('CLZ TT'!A607,'CLZ WI'!$A$1:$K$100000,5,FALSE),"")</f>
        <v>P-227274</v>
      </c>
      <c r="H607" t="str">
        <f>IFERROR(VLOOKUP(G607,'CLZ WI'!$A$1:$K$100000,6,FALSE),"")</f>
        <v>Package Small</v>
      </c>
      <c r="I607" t="str">
        <f>IFERROR(VLOOKUP(G607,'CLZ WI'!$A$1:$K$100000,7,FALSE),"")</f>
        <v>USA</v>
      </c>
      <c r="J607" t="str">
        <f>T('CLZ TT'!I607)</f>
        <v/>
      </c>
      <c r="K607" t="str">
        <f>IF(IFERROR(VLOOKUP('CLZ TT'!A607,'CLZ WI'!$A$1:$L$100000,12,FALSE),"")=TRUE, "Billable", IF(IFERROR(VLOOKUP('CLZ TT'!A607,'CLZ WI'!$A$1:$L$100000,12,FALSE),"")=FALSE, "Non-Billable", ""))</f>
        <v>Billable</v>
      </c>
      <c r="L607" s="19">
        <f>IF('CLZ TT'!G607="","",'CLZ TT'!G607)</f>
        <v>41113</v>
      </c>
      <c r="M607">
        <f>IFERROR(VLOOKUP(G607,'CLZ Pr'!$A$1:$X$100000,12,FALSE)*C607,"")</f>
        <v>240</v>
      </c>
      <c r="N607" s="4">
        <f>IFERROR(VLOOKUP(G607,'CLZ Pr'!$A$1:$X$100000,24,FALSE), "")</f>
        <v>0</v>
      </c>
      <c r="O607">
        <f>IFERROR(VLOOKUP(G607,'CLZ Pr'!$A$1:$X$100000,21,FALSE), "")</f>
        <v>2.5</v>
      </c>
    </row>
    <row r="608" spans="1:15">
      <c r="A608" t="str">
        <f>T('CLZ TT'!A608)</f>
        <v>P-220673</v>
      </c>
      <c r="B608" s="9" t="str">
        <f>T('CLZ TT'!D608)</f>
        <v>Roni Feldsher</v>
      </c>
      <c r="C608" s="10">
        <f>IF(LEN(A608) &gt; 0, 'CLZ TT'!E608, "")</f>
        <v>2</v>
      </c>
      <c r="D608" s="7" t="str">
        <f>T('CLZ TT'!F608)</f>
        <v>Hours</v>
      </c>
      <c r="E608" s="7" t="str">
        <f>IFERROR(VLOOKUP('CLZ TT'!A608,'CLZ WI'!$A$1:$E$100000,3,FALSE),"")</f>
        <v>QTS:Package Large Package</v>
      </c>
      <c r="F608" t="str">
        <f>IFERROR(VLOOKUP('CLZ TT'!A608,'CLZ WI'!$A$1:$E$100000,4,FALSE),"")</f>
        <v>CS Quick Start</v>
      </c>
      <c r="G608" t="str">
        <f>IFERROR(VLOOKUP('CLZ TT'!A608,'CLZ WI'!$A$1:$K$100000,5,FALSE),"")</f>
        <v>P-220673</v>
      </c>
      <c r="H608" t="str">
        <f>IFERROR(VLOOKUP(G608,'CLZ WI'!$A$1:$K$100000,6,FALSE),"")</f>
        <v>Package Large</v>
      </c>
      <c r="I608" t="str">
        <f>IFERROR(VLOOKUP(G608,'CLZ WI'!$A$1:$K$100000,7,FALSE),"")</f>
        <v>USA</v>
      </c>
      <c r="J608" t="str">
        <f>T('CLZ TT'!I608)</f>
        <v/>
      </c>
      <c r="K608" t="str">
        <f>IF(IFERROR(VLOOKUP('CLZ TT'!A608,'CLZ WI'!$A$1:$L$100000,12,FALSE),"")=TRUE, "Billable", IF(IFERROR(VLOOKUP('CLZ TT'!A608,'CLZ WI'!$A$1:$L$100000,12,FALSE),"")=FALSE, "Non-Billable", ""))</f>
        <v>Billable</v>
      </c>
      <c r="L608" s="19">
        <f>IF('CLZ TT'!G608="","",'CLZ TT'!G608)</f>
        <v>41113</v>
      </c>
      <c r="M608">
        <f>IFERROR(VLOOKUP(G608,'CLZ Pr'!$A$1:$X$100000,12,FALSE)*C608,"")</f>
        <v>291.66000000000003</v>
      </c>
      <c r="N608" s="4">
        <f>IFERROR(VLOOKUP(G608,'CLZ Pr'!$A$1:$X$100000,24,FALSE), "")</f>
        <v>0</v>
      </c>
      <c r="O608">
        <f>IFERROR(VLOOKUP(G608,'CLZ Pr'!$A$1:$X$100000,21,FALSE), "")</f>
        <v>15</v>
      </c>
    </row>
    <row r="609" spans="1:15">
      <c r="A609" t="str">
        <f>T('CLZ TT'!A609)</f>
        <v>P-240068</v>
      </c>
      <c r="B609" s="9" t="str">
        <f>T('CLZ TT'!D609)</f>
        <v>Noam Sayada</v>
      </c>
      <c r="C609" s="10">
        <f>IF(LEN(A609) &gt; 0, 'CLZ TT'!E609, "")</f>
        <v>1</v>
      </c>
      <c r="D609" s="7" t="str">
        <f>T('CLZ TT'!F609)</f>
        <v>Hours</v>
      </c>
      <c r="E609" s="7" t="str">
        <f>IFERROR(VLOOKUP('CLZ TT'!A609,'CLZ WI'!$A$1:$E$100000,3,FALSE),"")</f>
        <v>SIGMA Groupe: 40h PS</v>
      </c>
      <c r="F609" t="str">
        <f>IFERROR(VLOOKUP('CLZ TT'!A609,'CLZ WI'!$A$1:$E$100000,4,FALSE),"")</f>
        <v>CS Project</v>
      </c>
      <c r="G609" t="str">
        <f>IFERROR(VLOOKUP('CLZ TT'!A609,'CLZ WI'!$A$1:$K$100000,5,FALSE),"")</f>
        <v>P-240068</v>
      </c>
      <c r="H609" t="str">
        <f>IFERROR(VLOOKUP(G609,'CLZ WI'!$A$1:$K$100000,6,FALSE),"")</f>
        <v>Fixed Hours</v>
      </c>
      <c r="I609" t="str">
        <f>IFERROR(VLOOKUP(G609,'CLZ WI'!$A$1:$K$100000,7,FALSE),"")</f>
        <v>EMEA</v>
      </c>
      <c r="J609" t="str">
        <f>T('CLZ TT'!I609)</f>
        <v/>
      </c>
      <c r="K609" t="str">
        <f>IF(IFERROR(VLOOKUP('CLZ TT'!A609,'CLZ WI'!$A$1:$L$100000,12,FALSE),"")=TRUE, "Billable", IF(IFERROR(VLOOKUP('CLZ TT'!A609,'CLZ WI'!$A$1:$L$100000,12,FALSE),"")=FALSE, "Non-Billable", ""))</f>
        <v>Billable</v>
      </c>
      <c r="L609" s="19">
        <f>IF('CLZ TT'!G609="","",'CLZ TT'!G609)</f>
        <v>41113</v>
      </c>
      <c r="M609">
        <f>IFERROR(VLOOKUP(G609,'CLZ Pr'!$A$1:$X$100000,12,FALSE)*C609,"")</f>
        <v>150</v>
      </c>
      <c r="N609" s="4" t="str">
        <f>IFERROR(VLOOKUP(G609,'CLZ Pr'!$A$1:$X$100000,24,FALSE), "")</f>
        <v>N-X-51602</v>
      </c>
      <c r="O609">
        <f>IFERROR(VLOOKUP(G609,'CLZ Pr'!$A$1:$X$100000,21,FALSE), "")</f>
        <v>29</v>
      </c>
    </row>
    <row r="610" spans="1:15">
      <c r="A610" t="str">
        <f>T('CLZ TT'!A610)</f>
        <v>P-238968</v>
      </c>
      <c r="B610" s="9" t="str">
        <f>T('CLZ TT'!D610)</f>
        <v>Alex Gorman</v>
      </c>
      <c r="C610" s="10">
        <f>IF(LEN(A610) &gt; 0, 'CLZ TT'!E610, "")</f>
        <v>1</v>
      </c>
      <c r="D610" s="7" t="str">
        <f>T('CLZ TT'!F610)</f>
        <v>Hours</v>
      </c>
      <c r="E610" s="7" t="str">
        <f>IFERROR(VLOOKUP('CLZ TT'!A610,'CLZ WI'!$A$1:$E$100000,3,FALSE),"")</f>
        <v>NCS: 1h PS</v>
      </c>
      <c r="F610" t="str">
        <f>IFERROR(VLOOKUP('CLZ TT'!A610,'CLZ WI'!$A$1:$E$100000,4,FALSE),"")</f>
        <v>CS Project</v>
      </c>
      <c r="G610" t="str">
        <f>IFERROR(VLOOKUP('CLZ TT'!A610,'CLZ WI'!$A$1:$K$100000,5,FALSE),"")</f>
        <v>P-238968</v>
      </c>
      <c r="H610" t="str">
        <f>IFERROR(VLOOKUP(G610,'CLZ WI'!$A$1:$K$100000,6,FALSE),"")</f>
        <v>Fixed Hours</v>
      </c>
      <c r="I610" t="str">
        <f>IFERROR(VLOOKUP(G610,'CLZ WI'!$A$1:$K$100000,7,FALSE),"")</f>
        <v>USA</v>
      </c>
      <c r="J610" t="str">
        <f>T('CLZ TT'!I610)</f>
        <v/>
      </c>
      <c r="K610" t="str">
        <f>IF(IFERROR(VLOOKUP('CLZ TT'!A610,'CLZ WI'!$A$1:$L$100000,12,FALSE),"")=TRUE, "Billable", IF(IFERROR(VLOOKUP('CLZ TT'!A610,'CLZ WI'!$A$1:$L$100000,12,FALSE),"")=FALSE, "Non-Billable", ""))</f>
        <v>Non-Billable</v>
      </c>
      <c r="L610" s="19">
        <f>IF('CLZ TT'!G610="","",'CLZ TT'!G610)</f>
        <v>41113</v>
      </c>
      <c r="M610">
        <f>IFERROR(VLOOKUP(G610,'CLZ Pr'!$A$1:$X$100000,12,FALSE)*C610,"")</f>
        <v>0</v>
      </c>
      <c r="N610" s="4">
        <f>IFERROR(VLOOKUP(G610,'CLZ Pr'!$A$1:$X$100000,24,FALSE), "")</f>
        <v>0</v>
      </c>
      <c r="O610">
        <f>IFERROR(VLOOKUP(G610,'CLZ Pr'!$A$1:$X$100000,21,FALSE), "")</f>
        <v>0</v>
      </c>
    </row>
    <row r="611" spans="1:15">
      <c r="A611" t="str">
        <f>T('CLZ TT'!A611)</f>
        <v>P-225074</v>
      </c>
      <c r="B611" s="9" t="str">
        <f>T('CLZ TT'!D611)</f>
        <v>Alex Gorman</v>
      </c>
      <c r="C611" s="10">
        <f>IF(LEN(A611) &gt; 0, 'CLZ TT'!E611, "")</f>
        <v>0.5</v>
      </c>
      <c r="D611" s="7" t="str">
        <f>T('CLZ TT'!F611)</f>
        <v>Hours</v>
      </c>
      <c r="E611" s="7" t="str">
        <f>IFERROR(VLOOKUP('CLZ TT'!A611,'CLZ WI'!$A$1:$E$100000,3,FALSE),"")</f>
        <v>Echopass 15 h PS</v>
      </c>
      <c r="F611" t="str">
        <f>IFERROR(VLOOKUP('CLZ TT'!A611,'CLZ WI'!$A$1:$E$100000,4,FALSE),"")</f>
        <v>CS Project</v>
      </c>
      <c r="G611" t="str">
        <f>IFERROR(VLOOKUP('CLZ TT'!A611,'CLZ WI'!$A$1:$K$100000,5,FALSE),"")</f>
        <v>P-225074</v>
      </c>
      <c r="H611" t="str">
        <f>IFERROR(VLOOKUP(G611,'CLZ WI'!$A$1:$K$100000,6,FALSE),"")</f>
        <v>Fixed Hours</v>
      </c>
      <c r="I611" t="str">
        <f>IFERROR(VLOOKUP(G611,'CLZ WI'!$A$1:$K$100000,7,FALSE),"")</f>
        <v>USA</v>
      </c>
      <c r="J611" t="str">
        <f>T('CLZ TT'!I611)</f>
        <v/>
      </c>
      <c r="K611" t="str">
        <f>IF(IFERROR(VLOOKUP('CLZ TT'!A611,'CLZ WI'!$A$1:$L$100000,12,FALSE),"")=TRUE, "Billable", IF(IFERROR(VLOOKUP('CLZ TT'!A611,'CLZ WI'!$A$1:$L$100000,12,FALSE),"")=FALSE, "Non-Billable", ""))</f>
        <v>Billable</v>
      </c>
      <c r="L611" s="19">
        <f>IF('CLZ TT'!G611="","",'CLZ TT'!G611)</f>
        <v>41113</v>
      </c>
      <c r="M611">
        <f>IFERROR(VLOOKUP(G611,'CLZ Pr'!$A$1:$X$100000,12,FALSE)*C611,"")</f>
        <v>75</v>
      </c>
      <c r="N611" s="4">
        <f>IFERROR(VLOOKUP(G611,'CLZ Pr'!$A$1:$X$100000,24,FALSE), "")</f>
        <v>0</v>
      </c>
      <c r="O611">
        <f>IFERROR(VLOOKUP(G611,'CLZ Pr'!$A$1:$X$100000,21,FALSE), "")</f>
        <v>6.33</v>
      </c>
    </row>
    <row r="612" spans="1:15">
      <c r="A612" t="str">
        <f>T('CLZ TT'!A612)</f>
        <v>P-236988</v>
      </c>
      <c r="B612" s="9" t="str">
        <f>T('CLZ TT'!D612)</f>
        <v>David Goulden</v>
      </c>
      <c r="C612" s="10">
        <f>IF(LEN(A612) &gt; 0, 'CLZ TT'!E612, "")</f>
        <v>1.5</v>
      </c>
      <c r="D612" s="7" t="str">
        <f>T('CLZ TT'!F612)</f>
        <v>Hours</v>
      </c>
      <c r="E612" s="7" t="str">
        <f>IFERROR(VLOOKUP('CLZ TT'!A612,'CLZ WI'!$A$1:$E$100000,3,FALSE),"")</f>
        <v>Clydeco: QS Package Large</v>
      </c>
      <c r="F612" t="str">
        <f>IFERROR(VLOOKUP('CLZ TT'!A612,'CLZ WI'!$A$1:$E$100000,4,FALSE),"")</f>
        <v>CS Quick Start</v>
      </c>
      <c r="G612" t="str">
        <f>IFERROR(VLOOKUP('CLZ TT'!A612,'CLZ WI'!$A$1:$K$100000,5,FALSE),"")</f>
        <v>P-236988</v>
      </c>
      <c r="H612" t="str">
        <f>IFERROR(VLOOKUP(G612,'CLZ WI'!$A$1:$K$100000,6,FALSE),"")</f>
        <v>Package Large</v>
      </c>
      <c r="I612" t="str">
        <f>IFERROR(VLOOKUP(G612,'CLZ WI'!$A$1:$K$100000,7,FALSE),"")</f>
        <v>EMEA</v>
      </c>
      <c r="J612" t="str">
        <f>T('CLZ TT'!I612)</f>
        <v/>
      </c>
      <c r="K612" t="str">
        <f>IF(IFERROR(VLOOKUP('CLZ TT'!A612,'CLZ WI'!$A$1:$L$100000,12,FALSE),"")=TRUE, "Billable", IF(IFERROR(VLOOKUP('CLZ TT'!A612,'CLZ WI'!$A$1:$L$100000,12,FALSE),"")=FALSE, "Non-Billable", ""))</f>
        <v>Billable</v>
      </c>
      <c r="L612" s="19">
        <f>IF('CLZ TT'!G612="","",'CLZ TT'!G612)</f>
        <v>41113</v>
      </c>
      <c r="M612">
        <f>IFERROR(VLOOKUP(G612,'CLZ Pr'!$A$1:$X$100000,12,FALSE)*C612,"")</f>
        <v>218.745</v>
      </c>
      <c r="N612" s="4" t="str">
        <f>IFERROR(VLOOKUP(G612,'CLZ Pr'!$A$1:$X$100000,24,FALSE), "")</f>
        <v>N-X-59361</v>
      </c>
      <c r="O612">
        <f>IFERROR(VLOOKUP(G612,'CLZ Pr'!$A$1:$X$100000,21,FALSE), "")</f>
        <v>1.5</v>
      </c>
    </row>
    <row r="613" spans="1:15">
      <c r="A613" t="str">
        <f>T('CLZ TT'!A613)</f>
        <v>P-227068</v>
      </c>
      <c r="B613" s="9" t="str">
        <f>T('CLZ TT'!D613)</f>
        <v>Noam Sayada</v>
      </c>
      <c r="C613" s="10">
        <f>IF(LEN(A613) &gt; 0, 'CLZ TT'!E613, "")</f>
        <v>8</v>
      </c>
      <c r="D613" s="7" t="str">
        <f>T('CLZ TT'!F613)</f>
        <v>Hours</v>
      </c>
      <c r="E613" s="7" t="str">
        <f>IFERROR(VLOOKUP('CLZ TT'!A613,'CLZ WI'!$A$1:$E$100000,3,FALSE),"")</f>
        <v/>
      </c>
      <c r="F613" t="str">
        <f>IFERROR(VLOOKUP('CLZ TT'!A613,'CLZ WI'!$A$1:$E$100000,4,FALSE),"")</f>
        <v/>
      </c>
      <c r="G613" t="str">
        <f>IFERROR(VLOOKUP('CLZ TT'!A613,'CLZ WI'!$A$1:$K$100000,5,FALSE),"")</f>
        <v/>
      </c>
      <c r="H613" t="str">
        <f>IFERROR(VLOOKUP(G613,'CLZ WI'!$A$1:$K$100000,6,FALSE),"")</f>
        <v/>
      </c>
      <c r="I613" t="str">
        <f>IFERROR(VLOOKUP(G613,'CLZ WI'!$A$1:$K$100000,7,FALSE),"")</f>
        <v/>
      </c>
      <c r="J613" t="str">
        <f>T('CLZ TT'!I613)</f>
        <v/>
      </c>
      <c r="K613" t="str">
        <f>IF(IFERROR(VLOOKUP('CLZ TT'!A613,'CLZ WI'!$A$1:$L$100000,12,FALSE),"")=TRUE, "Billable", IF(IFERROR(VLOOKUP('CLZ TT'!A613,'CLZ WI'!$A$1:$L$100000,12,FALSE),"")=FALSE, "Non-Billable", ""))</f>
        <v/>
      </c>
      <c r="L613" s="19">
        <f>IF('CLZ TT'!G613="","",'CLZ TT'!G613)</f>
        <v>41113</v>
      </c>
      <c r="M613" t="str">
        <f>IFERROR(VLOOKUP(G613,'CLZ Pr'!$A$1:$X$100000,12,FALSE)*C613,"")</f>
        <v/>
      </c>
      <c r="N613" s="4" t="str">
        <f>IFERROR(VLOOKUP(G613,'CLZ Pr'!$A$1:$X$100000,24,FALSE), "")</f>
        <v/>
      </c>
      <c r="O613" t="str">
        <f>IFERROR(VLOOKUP(G613,'CLZ Pr'!$A$1:$X$100000,21,FALSE), "")</f>
        <v/>
      </c>
    </row>
    <row r="614" spans="1:15">
      <c r="A614" t="str">
        <f>T('CLZ TT'!A614)</f>
        <v>P-229580</v>
      </c>
      <c r="B614" s="9" t="str">
        <f>T('CLZ TT'!D614)</f>
        <v>Alex Gorman</v>
      </c>
      <c r="C614" s="10">
        <f>IF(LEN(A614) &gt; 0, 'CLZ TT'!E614, "")</f>
        <v>1</v>
      </c>
      <c r="D614" s="7" t="str">
        <f>T('CLZ TT'!F614)</f>
        <v>Hours</v>
      </c>
      <c r="E614" s="7" t="str">
        <f>IFERROR(VLOOKUP('CLZ TT'!A614,'CLZ WI'!$A$1:$E$100000,3,FALSE),"")</f>
        <v>PlayNetwork:Package Large Package</v>
      </c>
      <c r="F614" t="str">
        <f>IFERROR(VLOOKUP('CLZ TT'!A614,'CLZ WI'!$A$1:$E$100000,4,FALSE),"")</f>
        <v>CS Quick Start</v>
      </c>
      <c r="G614" t="str">
        <f>IFERROR(VLOOKUP('CLZ TT'!A614,'CLZ WI'!$A$1:$K$100000,5,FALSE),"")</f>
        <v>P-229580</v>
      </c>
      <c r="H614" t="str">
        <f>IFERROR(VLOOKUP(G614,'CLZ WI'!$A$1:$K$100000,6,FALSE),"")</f>
        <v>Package Large</v>
      </c>
      <c r="I614" t="str">
        <f>IFERROR(VLOOKUP(G614,'CLZ WI'!$A$1:$K$100000,7,FALSE),"")</f>
        <v>USA</v>
      </c>
      <c r="J614" t="str">
        <f>T('CLZ TT'!I614)</f>
        <v/>
      </c>
      <c r="K614" t="str">
        <f>IF(IFERROR(VLOOKUP('CLZ TT'!A614,'CLZ WI'!$A$1:$L$100000,12,FALSE),"")=TRUE, "Billable", IF(IFERROR(VLOOKUP('CLZ TT'!A614,'CLZ WI'!$A$1:$L$100000,12,FALSE),"")=FALSE, "Non-Billable", ""))</f>
        <v>Billable</v>
      </c>
      <c r="L614" s="19">
        <f>IF('CLZ TT'!G614="","",'CLZ TT'!G614)</f>
        <v>41113</v>
      </c>
      <c r="M614">
        <f>IFERROR(VLOOKUP(G614,'CLZ Pr'!$A$1:$X$100000,12,FALSE)*C614,"")</f>
        <v>145.83000000000001</v>
      </c>
      <c r="N614" s="4" t="str">
        <f>IFERROR(VLOOKUP(G614,'CLZ Pr'!$A$1:$X$100000,24,FALSE), "")</f>
        <v>N-X-58461</v>
      </c>
      <c r="O614">
        <f>IFERROR(VLOOKUP(G614,'CLZ Pr'!$A$1:$X$100000,21,FALSE), "")</f>
        <v>6.01</v>
      </c>
    </row>
    <row r="615" spans="1:15">
      <c r="A615" t="str">
        <f>T('CLZ TT'!A615)</f>
        <v>P-171083</v>
      </c>
      <c r="B615" s="9" t="str">
        <f>T('CLZ TT'!D615)</f>
        <v>G.I.Teh</v>
      </c>
      <c r="C615" s="10">
        <f>IF(LEN(A615) &gt; 0, 'CLZ TT'!E615, "")</f>
        <v>1</v>
      </c>
      <c r="D615" s="7" t="str">
        <f>T('CLZ TT'!F615)</f>
        <v>Hours</v>
      </c>
      <c r="E615" s="7" t="str">
        <f>IFERROR(VLOOKUP('CLZ TT'!A615,'CLZ WI'!$A$1:$E$100000,3,FALSE),"")</f>
        <v>Sony PlayStation PDIT:Large Package</v>
      </c>
      <c r="F615" t="str">
        <f>IFERROR(VLOOKUP('CLZ TT'!A615,'CLZ WI'!$A$1:$E$100000,4,FALSE),"")</f>
        <v>CS Quick Start</v>
      </c>
      <c r="G615" t="str">
        <f>IFERROR(VLOOKUP('CLZ TT'!A615,'CLZ WI'!$A$1:$K$100000,5,FALSE),"")</f>
        <v>P-171083</v>
      </c>
      <c r="H615" t="str">
        <f>IFERROR(VLOOKUP(G615,'CLZ WI'!$A$1:$K$100000,6,FALSE),"")</f>
        <v>Package Large</v>
      </c>
      <c r="I615" t="str">
        <f>IFERROR(VLOOKUP(G615,'CLZ WI'!$A$1:$K$100000,7,FALSE),"")</f>
        <v>USA</v>
      </c>
      <c r="J615" t="str">
        <f>T('CLZ TT'!I615)</f>
        <v/>
      </c>
      <c r="K615" t="str">
        <f>IF(IFERROR(VLOOKUP('CLZ TT'!A615,'CLZ WI'!$A$1:$L$100000,12,FALSE),"")=TRUE, "Billable", IF(IFERROR(VLOOKUP('CLZ TT'!A615,'CLZ WI'!$A$1:$L$100000,12,FALSE),"")=FALSE, "Non-Billable", ""))</f>
        <v>Billable</v>
      </c>
      <c r="L615" s="19">
        <f>IF('CLZ TT'!G615="","",'CLZ TT'!G615)</f>
        <v>41114</v>
      </c>
      <c r="M615">
        <f>IFERROR(VLOOKUP(G615,'CLZ Pr'!$A$1:$X$100000,12,FALSE)*C615,"")</f>
        <v>145.83000000000001</v>
      </c>
      <c r="N615" s="4">
        <f>IFERROR(VLOOKUP(G615,'CLZ Pr'!$A$1:$X$100000,24,FALSE), "")</f>
        <v>0</v>
      </c>
      <c r="O615">
        <f>IFERROR(VLOOKUP(G615,'CLZ Pr'!$A$1:$X$100000,21,FALSE), "")</f>
        <v>5</v>
      </c>
    </row>
    <row r="616" spans="1:15">
      <c r="A616" t="str">
        <f>T('CLZ TT'!A616)</f>
        <v>P-240068</v>
      </c>
      <c r="B616" s="9" t="str">
        <f>T('CLZ TT'!D616)</f>
        <v>Noam Sayada</v>
      </c>
      <c r="C616" s="10">
        <f>IF(LEN(A616) &gt; 0, 'CLZ TT'!E616, "")</f>
        <v>0</v>
      </c>
      <c r="D616" s="7" t="str">
        <f>T('CLZ TT'!F616)</f>
        <v>Hours</v>
      </c>
      <c r="E616" s="7" t="str">
        <f>IFERROR(VLOOKUP('CLZ TT'!A616,'CLZ WI'!$A$1:$E$100000,3,FALSE),"")</f>
        <v>SIGMA Groupe: 40h PS</v>
      </c>
      <c r="F616" t="str">
        <f>IFERROR(VLOOKUP('CLZ TT'!A616,'CLZ WI'!$A$1:$E$100000,4,FALSE),"")</f>
        <v>CS Project</v>
      </c>
      <c r="G616" t="str">
        <f>IFERROR(VLOOKUP('CLZ TT'!A616,'CLZ WI'!$A$1:$K$100000,5,FALSE),"")</f>
        <v>P-240068</v>
      </c>
      <c r="H616" t="str">
        <f>IFERROR(VLOOKUP(G616,'CLZ WI'!$A$1:$K$100000,6,FALSE),"")</f>
        <v>Fixed Hours</v>
      </c>
      <c r="I616" t="str">
        <f>IFERROR(VLOOKUP(G616,'CLZ WI'!$A$1:$K$100000,7,FALSE),"")</f>
        <v>EMEA</v>
      </c>
      <c r="J616" t="str">
        <f>T('CLZ TT'!I616)</f>
        <v/>
      </c>
      <c r="K616" t="str">
        <f>IF(IFERROR(VLOOKUP('CLZ TT'!A616,'CLZ WI'!$A$1:$L$100000,12,FALSE),"")=TRUE, "Billable", IF(IFERROR(VLOOKUP('CLZ TT'!A616,'CLZ WI'!$A$1:$L$100000,12,FALSE),"")=FALSE, "Non-Billable", ""))</f>
        <v>Billable</v>
      </c>
      <c r="L616" s="19">
        <f>IF('CLZ TT'!G616="","",'CLZ TT'!G616)</f>
        <v>41114</v>
      </c>
      <c r="M616">
        <f>IFERROR(VLOOKUP(G616,'CLZ Pr'!$A$1:$X$100000,12,FALSE)*C616,"")</f>
        <v>0</v>
      </c>
      <c r="N616" s="4" t="str">
        <f>IFERROR(VLOOKUP(G616,'CLZ Pr'!$A$1:$X$100000,24,FALSE), "")</f>
        <v>N-X-51602</v>
      </c>
      <c r="O616">
        <f>IFERROR(VLOOKUP(G616,'CLZ Pr'!$A$1:$X$100000,21,FALSE), "")</f>
        <v>29</v>
      </c>
    </row>
    <row r="617" spans="1:15">
      <c r="A617" t="str">
        <f>T('CLZ TT'!A617)</f>
        <v>P-236988</v>
      </c>
      <c r="B617" s="9" t="str">
        <f>T('CLZ TT'!D617)</f>
        <v>David Goulden</v>
      </c>
      <c r="C617" s="10">
        <f>IF(LEN(A617) &gt; 0, 'CLZ TT'!E617, "")</f>
        <v>1</v>
      </c>
      <c r="D617" s="7" t="str">
        <f>T('CLZ TT'!F617)</f>
        <v>Hours</v>
      </c>
      <c r="E617" s="7" t="str">
        <f>IFERROR(VLOOKUP('CLZ TT'!A617,'CLZ WI'!$A$1:$E$100000,3,FALSE),"")</f>
        <v>Clydeco: QS Package Large</v>
      </c>
      <c r="F617" t="str">
        <f>IFERROR(VLOOKUP('CLZ TT'!A617,'CLZ WI'!$A$1:$E$100000,4,FALSE),"")</f>
        <v>CS Quick Start</v>
      </c>
      <c r="G617" t="str">
        <f>IFERROR(VLOOKUP('CLZ TT'!A617,'CLZ WI'!$A$1:$K$100000,5,FALSE),"")</f>
        <v>P-236988</v>
      </c>
      <c r="H617" t="str">
        <f>IFERROR(VLOOKUP(G617,'CLZ WI'!$A$1:$K$100000,6,FALSE),"")</f>
        <v>Package Large</v>
      </c>
      <c r="I617" t="str">
        <f>IFERROR(VLOOKUP(G617,'CLZ WI'!$A$1:$K$100000,7,FALSE),"")</f>
        <v>EMEA</v>
      </c>
      <c r="J617" t="str">
        <f>T('CLZ TT'!I617)</f>
        <v/>
      </c>
      <c r="K617" t="str">
        <f>IF(IFERROR(VLOOKUP('CLZ TT'!A617,'CLZ WI'!$A$1:$L$100000,12,FALSE),"")=TRUE, "Billable", IF(IFERROR(VLOOKUP('CLZ TT'!A617,'CLZ WI'!$A$1:$L$100000,12,FALSE),"")=FALSE, "Non-Billable", ""))</f>
        <v>Billable</v>
      </c>
      <c r="L617" s="19">
        <f>IF('CLZ TT'!G617="","",'CLZ TT'!G617)</f>
        <v>41114</v>
      </c>
      <c r="M617">
        <f>IFERROR(VLOOKUP(G617,'CLZ Pr'!$A$1:$X$100000,12,FALSE)*C617,"")</f>
        <v>145.83000000000001</v>
      </c>
      <c r="N617" s="4" t="str">
        <f>IFERROR(VLOOKUP(G617,'CLZ Pr'!$A$1:$X$100000,24,FALSE), "")</f>
        <v>N-X-59361</v>
      </c>
      <c r="O617">
        <f>IFERROR(VLOOKUP(G617,'CLZ Pr'!$A$1:$X$100000,21,FALSE), "")</f>
        <v>1.5</v>
      </c>
    </row>
    <row r="618" spans="1:15">
      <c r="A618" t="str">
        <f>T('CLZ TT'!A618)</f>
        <v>P-229580</v>
      </c>
      <c r="B618" s="9" t="str">
        <f>T('CLZ TT'!D618)</f>
        <v>Alex Gorman</v>
      </c>
      <c r="C618" s="10">
        <f>IF(LEN(A618) &gt; 0, 'CLZ TT'!E618, "")</f>
        <v>1.5</v>
      </c>
      <c r="D618" s="7" t="str">
        <f>T('CLZ TT'!F618)</f>
        <v>Hours</v>
      </c>
      <c r="E618" s="7" t="str">
        <f>IFERROR(VLOOKUP('CLZ TT'!A618,'CLZ WI'!$A$1:$E$100000,3,FALSE),"")</f>
        <v>PlayNetwork:Package Large Package</v>
      </c>
      <c r="F618" t="str">
        <f>IFERROR(VLOOKUP('CLZ TT'!A618,'CLZ WI'!$A$1:$E$100000,4,FALSE),"")</f>
        <v>CS Quick Start</v>
      </c>
      <c r="G618" t="str">
        <f>IFERROR(VLOOKUP('CLZ TT'!A618,'CLZ WI'!$A$1:$K$100000,5,FALSE),"")</f>
        <v>P-229580</v>
      </c>
      <c r="H618" t="str">
        <f>IFERROR(VLOOKUP(G618,'CLZ WI'!$A$1:$K$100000,6,FALSE),"")</f>
        <v>Package Large</v>
      </c>
      <c r="I618" t="str">
        <f>IFERROR(VLOOKUP(G618,'CLZ WI'!$A$1:$K$100000,7,FALSE),"")</f>
        <v>USA</v>
      </c>
      <c r="J618" t="str">
        <f>T('CLZ TT'!I618)</f>
        <v/>
      </c>
      <c r="K618" t="str">
        <f>IF(IFERROR(VLOOKUP('CLZ TT'!A618,'CLZ WI'!$A$1:$L$100000,12,FALSE),"")=TRUE, "Billable", IF(IFERROR(VLOOKUP('CLZ TT'!A618,'CLZ WI'!$A$1:$L$100000,12,FALSE),"")=FALSE, "Non-Billable", ""))</f>
        <v>Billable</v>
      </c>
      <c r="L618" s="19">
        <f>IF('CLZ TT'!G618="","",'CLZ TT'!G618)</f>
        <v>41114</v>
      </c>
      <c r="M618">
        <f>IFERROR(VLOOKUP(G618,'CLZ Pr'!$A$1:$X$100000,12,FALSE)*C618,"")</f>
        <v>218.745</v>
      </c>
      <c r="N618" s="4" t="str">
        <f>IFERROR(VLOOKUP(G618,'CLZ Pr'!$A$1:$X$100000,24,FALSE), "")</f>
        <v>N-X-58461</v>
      </c>
      <c r="O618">
        <f>IFERROR(VLOOKUP(G618,'CLZ Pr'!$A$1:$X$100000,21,FALSE), "")</f>
        <v>6.01</v>
      </c>
    </row>
    <row r="619" spans="1:15">
      <c r="A619" t="str">
        <f>T('CLZ TT'!A619)</f>
        <v>P-229581</v>
      </c>
      <c r="B619" s="9" t="str">
        <f>T('CLZ TT'!D619)</f>
        <v>Alex Gorman</v>
      </c>
      <c r="C619" s="10">
        <f>IF(LEN(A619) &gt; 0, 'CLZ TT'!E619, "")</f>
        <v>0.5</v>
      </c>
      <c r="D619" s="7" t="str">
        <f>T('CLZ TT'!F619)</f>
        <v>Hours</v>
      </c>
      <c r="E619" s="7" t="str">
        <f>IFERROR(VLOOKUP('CLZ TT'!A619,'CLZ WI'!$A$1:$E$100000,3,FALSE),"")</f>
        <v>SHL:Package Small Package</v>
      </c>
      <c r="F619" t="str">
        <f>IFERROR(VLOOKUP('CLZ TT'!A619,'CLZ WI'!$A$1:$E$100000,4,FALSE),"")</f>
        <v>CS Quick Start</v>
      </c>
      <c r="G619" t="str">
        <f>IFERROR(VLOOKUP('CLZ TT'!A619,'CLZ WI'!$A$1:$K$100000,5,FALSE),"")</f>
        <v>P-229581</v>
      </c>
      <c r="H619" t="str">
        <f>IFERROR(VLOOKUP(G619,'CLZ WI'!$A$1:$K$100000,6,FALSE),"")</f>
        <v>Package Small</v>
      </c>
      <c r="I619" t="str">
        <f>IFERROR(VLOOKUP(G619,'CLZ WI'!$A$1:$K$100000,7,FALSE),"")</f>
        <v>USA</v>
      </c>
      <c r="J619" t="str">
        <f>T('CLZ TT'!I619)</f>
        <v/>
      </c>
      <c r="K619" t="str">
        <f>IF(IFERROR(VLOOKUP('CLZ TT'!A619,'CLZ WI'!$A$1:$L$100000,12,FALSE),"")=TRUE, "Billable", IF(IFERROR(VLOOKUP('CLZ TT'!A619,'CLZ WI'!$A$1:$L$100000,12,FALSE),"")=FALSE, "Non-Billable", ""))</f>
        <v>Billable</v>
      </c>
      <c r="L619" s="19">
        <f>IF('CLZ TT'!G619="","",'CLZ TT'!G619)</f>
        <v>41114</v>
      </c>
      <c r="M619">
        <f>IFERROR(VLOOKUP(G619,'CLZ Pr'!$A$1:$X$100000,12,FALSE)*C619,"")</f>
        <v>80</v>
      </c>
      <c r="N619" s="4" t="str">
        <f>IFERROR(VLOOKUP(G619,'CLZ Pr'!$A$1:$X$100000,24,FALSE), "")</f>
        <v>N-X-58441</v>
      </c>
      <c r="O619">
        <f>IFERROR(VLOOKUP(G619,'CLZ Pr'!$A$1:$X$100000,21,FALSE), "")</f>
        <v>0.33</v>
      </c>
    </row>
    <row r="620" spans="1:15">
      <c r="A620" t="str">
        <f>T('CLZ TT'!A620)</f>
        <v>P-238368</v>
      </c>
      <c r="B620" s="9" t="str">
        <f>T('CLZ TT'!D620)</f>
        <v>G.I.Teh</v>
      </c>
      <c r="C620" s="10">
        <f>IF(LEN(A620) &gt; 0, 'CLZ TT'!E620, "")</f>
        <v>2</v>
      </c>
      <c r="D620" s="7" t="str">
        <f>T('CLZ TT'!F620)</f>
        <v>Hours</v>
      </c>
      <c r="E620" s="7" t="str">
        <f>IFERROR(VLOOKUP('CLZ TT'!A620,'CLZ WI'!$A$1:$E$100000,3,FALSE),"")</f>
        <v>ITW: QS Package Medium</v>
      </c>
      <c r="F620" t="str">
        <f>IFERROR(VLOOKUP('CLZ TT'!A620,'CLZ WI'!$A$1:$E$100000,4,FALSE),"")</f>
        <v>CS Quick Start</v>
      </c>
      <c r="G620" t="str">
        <f>IFERROR(VLOOKUP('CLZ TT'!A620,'CLZ WI'!$A$1:$K$100000,5,FALSE),"")</f>
        <v>P-238368</v>
      </c>
      <c r="H620" t="str">
        <f>IFERROR(VLOOKUP(G620,'CLZ WI'!$A$1:$K$100000,6,FALSE),"")</f>
        <v>Package Medium</v>
      </c>
      <c r="I620" t="str">
        <f>IFERROR(VLOOKUP(G620,'CLZ WI'!$A$1:$K$100000,7,FALSE),"")</f>
        <v>USA</v>
      </c>
      <c r="J620" t="str">
        <f>T('CLZ TT'!I620)</f>
        <v/>
      </c>
      <c r="K620" t="str">
        <f>IF(IFERROR(VLOOKUP('CLZ TT'!A620,'CLZ WI'!$A$1:$L$100000,12,FALSE),"")=TRUE, "Billable", IF(IFERROR(VLOOKUP('CLZ TT'!A620,'CLZ WI'!$A$1:$L$100000,12,FALSE),"")=FALSE, "Non-Billable", ""))</f>
        <v>Billable</v>
      </c>
      <c r="L620" s="19">
        <f>IF('CLZ TT'!G620="","",'CLZ TT'!G620)</f>
        <v>41115</v>
      </c>
      <c r="M620">
        <f>IFERROR(VLOOKUP(G620,'CLZ Pr'!$A$1:$X$100000,12,FALSE)*C620,"")</f>
        <v>230.76</v>
      </c>
      <c r="N620" s="4" t="str">
        <f>IFERROR(VLOOKUP(G620,'CLZ Pr'!$A$1:$X$100000,24,FALSE), "")</f>
        <v>X-12345</v>
      </c>
      <c r="O620">
        <f>IFERROR(VLOOKUP(G620,'CLZ Pr'!$A$1:$X$100000,21,FALSE), "")</f>
        <v>5.5</v>
      </c>
    </row>
    <row r="621" spans="1:15">
      <c r="A621" t="str">
        <f>T('CLZ TT'!A621)</f>
        <v>T-406014</v>
      </c>
      <c r="B621" s="9" t="str">
        <f>T('CLZ TT'!D621)</f>
        <v>Tal Noga</v>
      </c>
      <c r="C621" s="10">
        <f>IF(LEN(A621) &gt; 0, 'CLZ TT'!E621, "")</f>
        <v>2</v>
      </c>
      <c r="D621" s="7" t="str">
        <f>T('CLZ TT'!F621)</f>
        <v>Hours</v>
      </c>
      <c r="E621" s="7" t="str">
        <f>IFERROR(VLOOKUP('CLZ TT'!A621,'CLZ WI'!$A$1:$E$100000,3,FALSE),"")</f>
        <v>Net Translators Implementation Program</v>
      </c>
      <c r="F621" t="str">
        <f>IFERROR(VLOOKUP('CLZ TT'!A621,'CLZ WI'!$A$1:$E$100000,4,FALSE),"")</f>
        <v>CS Project</v>
      </c>
      <c r="G621" t="str">
        <f>IFERROR(VLOOKUP('CLZ TT'!A621,'CLZ WI'!$A$1:$K$100000,5,FALSE),"")</f>
        <v>P-168678</v>
      </c>
      <c r="H621" t="str">
        <f>IFERROR(VLOOKUP(G621,'CLZ WI'!$A$1:$K$100000,6,FALSE),"")</f>
        <v>Fixed Hours</v>
      </c>
      <c r="I621" t="str">
        <f>IFERROR(VLOOKUP(G621,'CLZ WI'!$A$1:$K$100000,7,FALSE),"")</f>
        <v>EMEA</v>
      </c>
      <c r="J621" t="str">
        <f>T('CLZ TT'!I621)</f>
        <v/>
      </c>
      <c r="K621" t="str">
        <f>IF(IFERROR(VLOOKUP('CLZ TT'!A621,'CLZ WI'!$A$1:$L$100000,12,FALSE),"")=TRUE, "Billable", IF(IFERROR(VLOOKUP('CLZ TT'!A621,'CLZ WI'!$A$1:$L$100000,12,FALSE),"")=FALSE, "Non-Billable", ""))</f>
        <v>Billable</v>
      </c>
      <c r="L621" s="19">
        <f>IF('CLZ TT'!G621="","",'CLZ TT'!G621)</f>
        <v>41115</v>
      </c>
      <c r="M621">
        <f>IFERROR(VLOOKUP(G621,'CLZ Pr'!$A$1:$X$100000,12,FALSE)*C621,"")</f>
        <v>141.66</v>
      </c>
      <c r="N621" s="4">
        <f>IFERROR(VLOOKUP(G621,'CLZ Pr'!$A$1:$X$100000,24,FALSE), "")</f>
        <v>0</v>
      </c>
      <c r="O621">
        <f>IFERROR(VLOOKUP(G621,'CLZ Pr'!$A$1:$X$100000,21,FALSE), "")</f>
        <v>59.58</v>
      </c>
    </row>
    <row r="622" spans="1:15">
      <c r="A622" t="str">
        <f>T('CLZ TT'!A622)</f>
        <v>T-337132</v>
      </c>
      <c r="B622" s="9" t="str">
        <f>T('CLZ TT'!D622)</f>
        <v>Tal Noga</v>
      </c>
      <c r="C622" s="10">
        <f>IF(LEN(A622) &gt; 0, 'CLZ TT'!E622, "")</f>
        <v>4</v>
      </c>
      <c r="D622" s="7" t="str">
        <f>T('CLZ TT'!F622)</f>
        <v>Hours</v>
      </c>
      <c r="E622" s="7" t="str">
        <f>IFERROR(VLOOKUP('CLZ TT'!A622,'CLZ WI'!$A$1:$E$100000,3,FALSE),"")</f>
        <v>College of Management</v>
      </c>
      <c r="F622" t="str">
        <f>IFERROR(VLOOKUP('CLZ TT'!A622,'CLZ WI'!$A$1:$E$100000,4,FALSE),"")</f>
        <v>CS Project</v>
      </c>
      <c r="G622" t="str">
        <f>IFERROR(VLOOKUP('CLZ TT'!A622,'CLZ WI'!$A$1:$K$100000,5,FALSE),"")</f>
        <v>P-137643</v>
      </c>
      <c r="H622" t="str">
        <f>IFERROR(VLOOKUP(G622,'CLZ WI'!$A$1:$K$100000,6,FALSE),"")</f>
        <v>Fixed Hours</v>
      </c>
      <c r="I622" t="str">
        <f>IFERROR(VLOOKUP(G622,'CLZ WI'!$A$1:$K$100000,7,FALSE),"")</f>
        <v>EMEA</v>
      </c>
      <c r="J622" t="str">
        <f>T('CLZ TT'!I622)</f>
        <v/>
      </c>
      <c r="K622" t="str">
        <f>IF(IFERROR(VLOOKUP('CLZ TT'!A622,'CLZ WI'!$A$1:$L$100000,12,FALSE),"")=TRUE, "Billable", IF(IFERROR(VLOOKUP('CLZ TT'!A622,'CLZ WI'!$A$1:$L$100000,12,FALSE),"")=FALSE, "Non-Billable", ""))</f>
        <v>Billable</v>
      </c>
      <c r="L622" s="19">
        <f>IF('CLZ TT'!G622="","",'CLZ TT'!G622)</f>
        <v>41115</v>
      </c>
      <c r="M622" t="str">
        <f>IFERROR(VLOOKUP(G622,'CLZ Pr'!$A$1:$X$100000,12,FALSE)*C622,"")</f>
        <v/>
      </c>
      <c r="N622" s="4" t="str">
        <f>IFERROR(VLOOKUP(G622,'CLZ Pr'!$A$1:$X$100000,24,FALSE), "")</f>
        <v/>
      </c>
      <c r="O622" t="str">
        <f>IFERROR(VLOOKUP(G622,'CLZ Pr'!$A$1:$X$100000,21,FALSE), "")</f>
        <v/>
      </c>
    </row>
    <row r="623" spans="1:15">
      <c r="A623" t="str">
        <f>T('CLZ TT'!A623)</f>
        <v>P-171083</v>
      </c>
      <c r="B623" s="9" t="str">
        <f>T('CLZ TT'!D623)</f>
        <v>G.I.Teh</v>
      </c>
      <c r="C623" s="10">
        <f>IF(LEN(A623) &gt; 0, 'CLZ TT'!E623, "")</f>
        <v>0.5</v>
      </c>
      <c r="D623" s="7" t="str">
        <f>T('CLZ TT'!F623)</f>
        <v>Hours</v>
      </c>
      <c r="E623" s="7" t="str">
        <f>IFERROR(VLOOKUP('CLZ TT'!A623,'CLZ WI'!$A$1:$E$100000,3,FALSE),"")</f>
        <v>Sony PlayStation PDIT:Large Package</v>
      </c>
      <c r="F623" t="str">
        <f>IFERROR(VLOOKUP('CLZ TT'!A623,'CLZ WI'!$A$1:$E$100000,4,FALSE),"")</f>
        <v>CS Quick Start</v>
      </c>
      <c r="G623" t="str">
        <f>IFERROR(VLOOKUP('CLZ TT'!A623,'CLZ WI'!$A$1:$K$100000,5,FALSE),"")</f>
        <v>P-171083</v>
      </c>
      <c r="H623" t="str">
        <f>IFERROR(VLOOKUP(G623,'CLZ WI'!$A$1:$K$100000,6,FALSE),"")</f>
        <v>Package Large</v>
      </c>
      <c r="I623" t="str">
        <f>IFERROR(VLOOKUP(G623,'CLZ WI'!$A$1:$K$100000,7,FALSE),"")</f>
        <v>USA</v>
      </c>
      <c r="J623" t="str">
        <f>T('CLZ TT'!I623)</f>
        <v/>
      </c>
      <c r="K623" t="str">
        <f>IF(IFERROR(VLOOKUP('CLZ TT'!A623,'CLZ WI'!$A$1:$L$100000,12,FALSE),"")=TRUE, "Billable", IF(IFERROR(VLOOKUP('CLZ TT'!A623,'CLZ WI'!$A$1:$L$100000,12,FALSE),"")=FALSE, "Non-Billable", ""))</f>
        <v>Billable</v>
      </c>
      <c r="L623" s="19">
        <f>IF('CLZ TT'!G623="","",'CLZ TT'!G623)</f>
        <v>41115</v>
      </c>
      <c r="M623">
        <f>IFERROR(VLOOKUP(G623,'CLZ Pr'!$A$1:$X$100000,12,FALSE)*C623,"")</f>
        <v>72.915000000000006</v>
      </c>
      <c r="N623" s="4">
        <f>IFERROR(VLOOKUP(G623,'CLZ Pr'!$A$1:$X$100000,24,FALSE), "")</f>
        <v>0</v>
      </c>
      <c r="O623">
        <f>IFERROR(VLOOKUP(G623,'CLZ Pr'!$A$1:$X$100000,21,FALSE), "")</f>
        <v>5</v>
      </c>
    </row>
    <row r="624" spans="1:15">
      <c r="A624" t="str">
        <f>T('CLZ TT'!A624)</f>
        <v>P-240068</v>
      </c>
      <c r="B624" s="9" t="str">
        <f>T('CLZ TT'!D624)</f>
        <v>Noam Sayada</v>
      </c>
      <c r="C624" s="10">
        <f>IF(LEN(A624) &gt; 0, 'CLZ TT'!E624, "")</f>
        <v>1</v>
      </c>
      <c r="D624" s="7" t="str">
        <f>T('CLZ TT'!F624)</f>
        <v>Hours</v>
      </c>
      <c r="E624" s="7" t="str">
        <f>IFERROR(VLOOKUP('CLZ TT'!A624,'CLZ WI'!$A$1:$E$100000,3,FALSE),"")</f>
        <v>SIGMA Groupe: 40h PS</v>
      </c>
      <c r="F624" t="str">
        <f>IFERROR(VLOOKUP('CLZ TT'!A624,'CLZ WI'!$A$1:$E$100000,4,FALSE),"")</f>
        <v>CS Project</v>
      </c>
      <c r="G624" t="str">
        <f>IFERROR(VLOOKUP('CLZ TT'!A624,'CLZ WI'!$A$1:$K$100000,5,FALSE),"")</f>
        <v>P-240068</v>
      </c>
      <c r="H624" t="str">
        <f>IFERROR(VLOOKUP(G624,'CLZ WI'!$A$1:$K$100000,6,FALSE),"")</f>
        <v>Fixed Hours</v>
      </c>
      <c r="I624" t="str">
        <f>IFERROR(VLOOKUP(G624,'CLZ WI'!$A$1:$K$100000,7,FALSE),"")</f>
        <v>EMEA</v>
      </c>
      <c r="J624" t="str">
        <f>T('CLZ TT'!I624)</f>
        <v/>
      </c>
      <c r="K624" t="str">
        <f>IF(IFERROR(VLOOKUP('CLZ TT'!A624,'CLZ WI'!$A$1:$L$100000,12,FALSE),"")=TRUE, "Billable", IF(IFERROR(VLOOKUP('CLZ TT'!A624,'CLZ WI'!$A$1:$L$100000,12,FALSE),"")=FALSE, "Non-Billable", ""))</f>
        <v>Billable</v>
      </c>
      <c r="L624" s="19">
        <f>IF('CLZ TT'!G624="","",'CLZ TT'!G624)</f>
        <v>41115</v>
      </c>
      <c r="M624">
        <f>IFERROR(VLOOKUP(G624,'CLZ Pr'!$A$1:$X$100000,12,FALSE)*C624,"")</f>
        <v>150</v>
      </c>
      <c r="N624" s="4" t="str">
        <f>IFERROR(VLOOKUP(G624,'CLZ Pr'!$A$1:$X$100000,24,FALSE), "")</f>
        <v>N-X-51602</v>
      </c>
      <c r="O624">
        <f>IFERROR(VLOOKUP(G624,'CLZ Pr'!$A$1:$X$100000,21,FALSE), "")</f>
        <v>29</v>
      </c>
    </row>
    <row r="625" spans="1:15">
      <c r="A625" t="str">
        <f>T('CLZ TT'!A625)</f>
        <v>P-225073</v>
      </c>
      <c r="B625" s="9" t="str">
        <f>T('CLZ TT'!D625)</f>
        <v>Alex Gorman</v>
      </c>
      <c r="C625" s="10">
        <f>IF(LEN(A625) &gt; 0, 'CLZ TT'!E625, "")</f>
        <v>1</v>
      </c>
      <c r="D625" s="7" t="str">
        <f>T('CLZ TT'!F625)</f>
        <v>Hours</v>
      </c>
      <c r="E625" s="7" t="str">
        <f>IFERROR(VLOOKUP('CLZ TT'!A625,'CLZ WI'!$A$1:$E$100000,3,FALSE),"")</f>
        <v>ASCD:Package Large Package</v>
      </c>
      <c r="F625" t="str">
        <f>IFERROR(VLOOKUP('CLZ TT'!A625,'CLZ WI'!$A$1:$E$100000,4,FALSE),"")</f>
        <v>CS Quick Start</v>
      </c>
      <c r="G625" t="str">
        <f>IFERROR(VLOOKUP('CLZ TT'!A625,'CLZ WI'!$A$1:$K$100000,5,FALSE),"")</f>
        <v>P-225073</v>
      </c>
      <c r="H625" t="str">
        <f>IFERROR(VLOOKUP(G625,'CLZ WI'!$A$1:$K$100000,6,FALSE),"")</f>
        <v>Package Large</v>
      </c>
      <c r="I625" t="str">
        <f>IFERROR(VLOOKUP(G625,'CLZ WI'!$A$1:$K$100000,7,FALSE),"")</f>
        <v>USA</v>
      </c>
      <c r="J625" t="str">
        <f>T('CLZ TT'!I625)</f>
        <v/>
      </c>
      <c r="K625" t="str">
        <f>IF(IFERROR(VLOOKUP('CLZ TT'!A625,'CLZ WI'!$A$1:$L$100000,12,FALSE),"")=TRUE, "Billable", IF(IFERROR(VLOOKUP('CLZ TT'!A625,'CLZ WI'!$A$1:$L$100000,12,FALSE),"")=FALSE, "Non-Billable", ""))</f>
        <v>Billable</v>
      </c>
      <c r="L625" s="19">
        <f>IF('CLZ TT'!G625="","",'CLZ TT'!G625)</f>
        <v>41115</v>
      </c>
      <c r="M625">
        <f>IFERROR(VLOOKUP(G625,'CLZ Pr'!$A$1:$X$100000,12,FALSE)*C625,"")</f>
        <v>145.83000000000001</v>
      </c>
      <c r="N625" s="4">
        <f>IFERROR(VLOOKUP(G625,'CLZ Pr'!$A$1:$X$100000,24,FALSE), "")</f>
        <v>0</v>
      </c>
      <c r="O625">
        <f>IFERROR(VLOOKUP(G625,'CLZ Pr'!$A$1:$X$100000,21,FALSE), "")</f>
        <v>20.5</v>
      </c>
    </row>
    <row r="626" spans="1:15">
      <c r="A626" t="str">
        <f>T('CLZ TT'!A626)</f>
        <v>P-225074</v>
      </c>
      <c r="B626" s="9" t="str">
        <f>T('CLZ TT'!D626)</f>
        <v>Alex Gorman</v>
      </c>
      <c r="C626" s="10">
        <f>IF(LEN(A626) &gt; 0, 'CLZ TT'!E626, "")</f>
        <v>0.67</v>
      </c>
      <c r="D626" s="7" t="str">
        <f>T('CLZ TT'!F626)</f>
        <v>Hours</v>
      </c>
      <c r="E626" s="7" t="str">
        <f>IFERROR(VLOOKUP('CLZ TT'!A626,'CLZ WI'!$A$1:$E$100000,3,FALSE),"")</f>
        <v>Echopass 15 h PS</v>
      </c>
      <c r="F626" t="str">
        <f>IFERROR(VLOOKUP('CLZ TT'!A626,'CLZ WI'!$A$1:$E$100000,4,FALSE),"")</f>
        <v>CS Project</v>
      </c>
      <c r="G626" t="str">
        <f>IFERROR(VLOOKUP('CLZ TT'!A626,'CLZ WI'!$A$1:$K$100000,5,FALSE),"")</f>
        <v>P-225074</v>
      </c>
      <c r="H626" t="str">
        <f>IFERROR(VLOOKUP(G626,'CLZ WI'!$A$1:$K$100000,6,FALSE),"")</f>
        <v>Fixed Hours</v>
      </c>
      <c r="I626" t="str">
        <f>IFERROR(VLOOKUP(G626,'CLZ WI'!$A$1:$K$100000,7,FALSE),"")</f>
        <v>USA</v>
      </c>
      <c r="J626" t="str">
        <f>T('CLZ TT'!I626)</f>
        <v/>
      </c>
      <c r="K626" t="str">
        <f>IF(IFERROR(VLOOKUP('CLZ TT'!A626,'CLZ WI'!$A$1:$L$100000,12,FALSE),"")=TRUE, "Billable", IF(IFERROR(VLOOKUP('CLZ TT'!A626,'CLZ WI'!$A$1:$L$100000,12,FALSE),"")=FALSE, "Non-Billable", ""))</f>
        <v>Billable</v>
      </c>
      <c r="L626" s="19">
        <f>IF('CLZ TT'!G626="","",'CLZ TT'!G626)</f>
        <v>41115</v>
      </c>
      <c r="M626">
        <f>IFERROR(VLOOKUP(G626,'CLZ Pr'!$A$1:$X$100000,12,FALSE)*C626,"")</f>
        <v>100.5</v>
      </c>
      <c r="N626" s="4">
        <f>IFERROR(VLOOKUP(G626,'CLZ Pr'!$A$1:$X$100000,24,FALSE), "")</f>
        <v>0</v>
      </c>
      <c r="O626">
        <f>IFERROR(VLOOKUP(G626,'CLZ Pr'!$A$1:$X$100000,21,FALSE), "")</f>
        <v>6.33</v>
      </c>
    </row>
    <row r="627" spans="1:15">
      <c r="A627" t="str">
        <f>T('CLZ TT'!A627)</f>
        <v>P-236988</v>
      </c>
      <c r="B627" s="9" t="str">
        <f>T('CLZ TT'!D627)</f>
        <v>David Goulden</v>
      </c>
      <c r="C627" s="10">
        <f>IF(LEN(A627) &gt; 0, 'CLZ TT'!E627, "")</f>
        <v>2</v>
      </c>
      <c r="D627" s="7" t="str">
        <f>T('CLZ TT'!F627)</f>
        <v>Hours</v>
      </c>
      <c r="E627" s="7" t="str">
        <f>IFERROR(VLOOKUP('CLZ TT'!A627,'CLZ WI'!$A$1:$E$100000,3,FALSE),"")</f>
        <v>Clydeco: QS Package Large</v>
      </c>
      <c r="F627" t="str">
        <f>IFERROR(VLOOKUP('CLZ TT'!A627,'CLZ WI'!$A$1:$E$100000,4,FALSE),"")</f>
        <v>CS Quick Start</v>
      </c>
      <c r="G627" t="str">
        <f>IFERROR(VLOOKUP('CLZ TT'!A627,'CLZ WI'!$A$1:$K$100000,5,FALSE),"")</f>
        <v>P-236988</v>
      </c>
      <c r="H627" t="str">
        <f>IFERROR(VLOOKUP(G627,'CLZ WI'!$A$1:$K$100000,6,FALSE),"")</f>
        <v>Package Large</v>
      </c>
      <c r="I627" t="str">
        <f>IFERROR(VLOOKUP(G627,'CLZ WI'!$A$1:$K$100000,7,FALSE),"")</f>
        <v>EMEA</v>
      </c>
      <c r="J627" t="str">
        <f>T('CLZ TT'!I627)</f>
        <v/>
      </c>
      <c r="K627" t="str">
        <f>IF(IFERROR(VLOOKUP('CLZ TT'!A627,'CLZ WI'!$A$1:$L$100000,12,FALSE),"")=TRUE, "Billable", IF(IFERROR(VLOOKUP('CLZ TT'!A627,'CLZ WI'!$A$1:$L$100000,12,FALSE),"")=FALSE, "Non-Billable", ""))</f>
        <v>Billable</v>
      </c>
      <c r="L627" s="19">
        <f>IF('CLZ TT'!G627="","",'CLZ TT'!G627)</f>
        <v>41115</v>
      </c>
      <c r="M627">
        <f>IFERROR(VLOOKUP(G627,'CLZ Pr'!$A$1:$X$100000,12,FALSE)*C627,"")</f>
        <v>291.66000000000003</v>
      </c>
      <c r="N627" s="4" t="str">
        <f>IFERROR(VLOOKUP(G627,'CLZ Pr'!$A$1:$X$100000,24,FALSE), "")</f>
        <v>N-X-59361</v>
      </c>
      <c r="O627">
        <f>IFERROR(VLOOKUP(G627,'CLZ Pr'!$A$1:$X$100000,21,FALSE), "")</f>
        <v>1.5</v>
      </c>
    </row>
    <row r="628" spans="1:15">
      <c r="A628" t="str">
        <f>T('CLZ TT'!A628)</f>
        <v>P-227068</v>
      </c>
      <c r="B628" s="9" t="str">
        <f>T('CLZ TT'!D628)</f>
        <v>Noam Sayada</v>
      </c>
      <c r="C628" s="10">
        <f>IF(LEN(A628) &gt; 0, 'CLZ TT'!E628, "")</f>
        <v>8</v>
      </c>
      <c r="D628" s="7" t="str">
        <f>T('CLZ TT'!F628)</f>
        <v>Hours</v>
      </c>
      <c r="E628" s="7" t="str">
        <f>IFERROR(VLOOKUP('CLZ TT'!A628,'CLZ WI'!$A$1:$E$100000,3,FALSE),"")</f>
        <v/>
      </c>
      <c r="F628" t="str">
        <f>IFERROR(VLOOKUP('CLZ TT'!A628,'CLZ WI'!$A$1:$E$100000,4,FALSE),"")</f>
        <v/>
      </c>
      <c r="G628" t="str">
        <f>IFERROR(VLOOKUP('CLZ TT'!A628,'CLZ WI'!$A$1:$K$100000,5,FALSE),"")</f>
        <v/>
      </c>
      <c r="H628" t="str">
        <f>IFERROR(VLOOKUP(G628,'CLZ WI'!$A$1:$K$100000,6,FALSE),"")</f>
        <v/>
      </c>
      <c r="I628" t="str">
        <f>IFERROR(VLOOKUP(G628,'CLZ WI'!$A$1:$K$100000,7,FALSE),"")</f>
        <v/>
      </c>
      <c r="J628" t="str">
        <f>T('CLZ TT'!I628)</f>
        <v/>
      </c>
      <c r="K628" t="str">
        <f>IF(IFERROR(VLOOKUP('CLZ TT'!A628,'CLZ WI'!$A$1:$L$100000,12,FALSE),"")=TRUE, "Billable", IF(IFERROR(VLOOKUP('CLZ TT'!A628,'CLZ WI'!$A$1:$L$100000,12,FALSE),"")=FALSE, "Non-Billable", ""))</f>
        <v/>
      </c>
      <c r="L628" s="19">
        <f>IF('CLZ TT'!G628="","",'CLZ TT'!G628)</f>
        <v>41115</v>
      </c>
      <c r="M628" t="str">
        <f>IFERROR(VLOOKUP(G628,'CLZ Pr'!$A$1:$X$100000,12,FALSE)*C628,"")</f>
        <v/>
      </c>
      <c r="N628" s="4" t="str">
        <f>IFERROR(VLOOKUP(G628,'CLZ Pr'!$A$1:$X$100000,24,FALSE), "")</f>
        <v/>
      </c>
      <c r="O628" t="str">
        <f>IFERROR(VLOOKUP(G628,'CLZ Pr'!$A$1:$X$100000,21,FALSE), "")</f>
        <v/>
      </c>
    </row>
    <row r="629" spans="1:15">
      <c r="A629" t="str">
        <f>T('CLZ TT'!A629)</f>
        <v>P-220673</v>
      </c>
      <c r="B629" s="9" t="str">
        <f>T('CLZ TT'!D629)</f>
        <v>Roni Feldsher</v>
      </c>
      <c r="C629" s="10">
        <f>IF(LEN(A629) &gt; 0, 'CLZ TT'!E629, "")</f>
        <v>1.5</v>
      </c>
      <c r="D629" s="7" t="str">
        <f>T('CLZ TT'!F629)</f>
        <v>Hours</v>
      </c>
      <c r="E629" s="7" t="str">
        <f>IFERROR(VLOOKUP('CLZ TT'!A629,'CLZ WI'!$A$1:$E$100000,3,FALSE),"")</f>
        <v>QTS:Package Large Package</v>
      </c>
      <c r="F629" t="str">
        <f>IFERROR(VLOOKUP('CLZ TT'!A629,'CLZ WI'!$A$1:$E$100000,4,FALSE),"")</f>
        <v>CS Quick Start</v>
      </c>
      <c r="G629" t="str">
        <f>IFERROR(VLOOKUP('CLZ TT'!A629,'CLZ WI'!$A$1:$K$100000,5,FALSE),"")</f>
        <v>P-220673</v>
      </c>
      <c r="H629" t="str">
        <f>IFERROR(VLOOKUP(G629,'CLZ WI'!$A$1:$K$100000,6,FALSE),"")</f>
        <v>Package Large</v>
      </c>
      <c r="I629" t="str">
        <f>IFERROR(VLOOKUP(G629,'CLZ WI'!$A$1:$K$100000,7,FALSE),"")</f>
        <v>USA</v>
      </c>
      <c r="J629" t="str">
        <f>T('CLZ TT'!I629)</f>
        <v/>
      </c>
      <c r="K629" t="str">
        <f>IF(IFERROR(VLOOKUP('CLZ TT'!A629,'CLZ WI'!$A$1:$L$100000,12,FALSE),"")=TRUE, "Billable", IF(IFERROR(VLOOKUP('CLZ TT'!A629,'CLZ WI'!$A$1:$L$100000,12,FALSE),"")=FALSE, "Non-Billable", ""))</f>
        <v>Billable</v>
      </c>
      <c r="L629" s="19">
        <f>IF('CLZ TT'!G629="","",'CLZ TT'!G629)</f>
        <v>41115</v>
      </c>
      <c r="M629">
        <f>IFERROR(VLOOKUP(G629,'CLZ Pr'!$A$1:$X$100000,12,FALSE)*C629,"")</f>
        <v>218.745</v>
      </c>
      <c r="N629" s="4">
        <f>IFERROR(VLOOKUP(G629,'CLZ Pr'!$A$1:$X$100000,24,FALSE), "")</f>
        <v>0</v>
      </c>
      <c r="O629">
        <f>IFERROR(VLOOKUP(G629,'CLZ Pr'!$A$1:$X$100000,21,FALSE), "")</f>
        <v>15</v>
      </c>
    </row>
    <row r="630" spans="1:15">
      <c r="A630" t="str">
        <f>T('CLZ TT'!A630)</f>
        <v>P-237293</v>
      </c>
      <c r="B630" s="9" t="str">
        <f>T('CLZ TT'!D630)</f>
        <v>Rob Sidhu</v>
      </c>
      <c r="C630" s="10">
        <f>IF(LEN(A630) &gt; 0, 'CLZ TT'!E630, "")</f>
        <v>1</v>
      </c>
      <c r="D630" s="7" t="str">
        <f>T('CLZ TT'!F630)</f>
        <v>Hours</v>
      </c>
      <c r="E630" s="7" t="str">
        <f>IFERROR(VLOOKUP('CLZ TT'!A630,'CLZ WI'!$A$1:$E$100000,3,FALSE),"")</f>
        <v>Mosaic Consulting Group: QS Package Medium</v>
      </c>
      <c r="F630" t="str">
        <f>IFERROR(VLOOKUP('CLZ TT'!A630,'CLZ WI'!$A$1:$E$100000,4,FALSE),"")</f>
        <v>CS Quick Start</v>
      </c>
      <c r="G630" t="str">
        <f>IFERROR(VLOOKUP('CLZ TT'!A630,'CLZ WI'!$A$1:$K$100000,5,FALSE),"")</f>
        <v>P-237293</v>
      </c>
      <c r="H630" t="str">
        <f>IFERROR(VLOOKUP(G630,'CLZ WI'!$A$1:$K$100000,6,FALSE),"")</f>
        <v>Package Medium</v>
      </c>
      <c r="I630" t="str">
        <f>IFERROR(VLOOKUP(G630,'CLZ WI'!$A$1:$K$100000,7,FALSE),"")</f>
        <v>USA</v>
      </c>
      <c r="J630" t="str">
        <f>T('CLZ TT'!I630)</f>
        <v/>
      </c>
      <c r="K630" t="str">
        <f>IF(IFERROR(VLOOKUP('CLZ TT'!A630,'CLZ WI'!$A$1:$L$100000,12,FALSE),"")=TRUE, "Billable", IF(IFERROR(VLOOKUP('CLZ TT'!A630,'CLZ WI'!$A$1:$L$100000,12,FALSE),"")=FALSE, "Non-Billable", ""))</f>
        <v>Billable</v>
      </c>
      <c r="L630" s="19">
        <f>IF('CLZ TT'!G630="","",'CLZ TT'!G630)</f>
        <v>41116</v>
      </c>
      <c r="M630">
        <f>IFERROR(VLOOKUP(G630,'CLZ Pr'!$A$1:$X$100000,12,FALSE)*C630,"")</f>
        <v>150</v>
      </c>
      <c r="N630" s="4" t="str">
        <f>IFERROR(VLOOKUP(G630,'CLZ Pr'!$A$1:$X$100000,24,FALSE), "")</f>
        <v>N-X-59862</v>
      </c>
      <c r="O630">
        <f>IFERROR(VLOOKUP(G630,'CLZ Pr'!$A$1:$X$100000,21,FALSE), "")</f>
        <v>4.25</v>
      </c>
    </row>
    <row r="631" spans="1:15">
      <c r="A631" t="str">
        <f>T('CLZ TT'!A631)</f>
        <v>M-276238</v>
      </c>
      <c r="B631" s="9" t="str">
        <f>T('CLZ TT'!D631)</f>
        <v>Tal Noga</v>
      </c>
      <c r="C631" s="10">
        <f>IF(LEN(A631) &gt; 0, 'CLZ TT'!E631, "")</f>
        <v>2.2000000000000002</v>
      </c>
      <c r="D631" s="7" t="str">
        <f>T('CLZ TT'!F631)</f>
        <v>Hours</v>
      </c>
      <c r="E631" s="7" t="str">
        <f>IFERROR(VLOOKUP('CLZ TT'!A631,'CLZ WI'!$A$1:$E$100000,3,FALSE),"")</f>
        <v>TEMIS:Package Medium Package</v>
      </c>
      <c r="F631" t="str">
        <f>IFERROR(VLOOKUP('CLZ TT'!A631,'CLZ WI'!$A$1:$E$100000,4,FALSE),"")</f>
        <v>CS Quick Start</v>
      </c>
      <c r="G631" t="str">
        <f>IFERROR(VLOOKUP('CLZ TT'!A631,'CLZ WI'!$A$1:$K$100000,5,FALSE),"")</f>
        <v>P-224376</v>
      </c>
      <c r="H631" t="str">
        <f>IFERROR(VLOOKUP(G631,'CLZ WI'!$A$1:$K$100000,6,FALSE),"")</f>
        <v>Package Medium</v>
      </c>
      <c r="I631" t="str">
        <f>IFERROR(VLOOKUP(G631,'CLZ WI'!$A$1:$K$100000,7,FALSE),"")</f>
        <v>EMEA</v>
      </c>
      <c r="J631" t="str">
        <f>T('CLZ TT'!I631)</f>
        <v/>
      </c>
      <c r="K631" t="str">
        <f>IF(IFERROR(VLOOKUP('CLZ TT'!A631,'CLZ WI'!$A$1:$L$100000,12,FALSE),"")=TRUE, "Billable", IF(IFERROR(VLOOKUP('CLZ TT'!A631,'CLZ WI'!$A$1:$L$100000,12,FALSE),"")=FALSE, "Non-Billable", ""))</f>
        <v>Billable</v>
      </c>
      <c r="L631" s="19">
        <f>IF('CLZ TT'!G631="","",'CLZ TT'!G631)</f>
        <v>41116</v>
      </c>
      <c r="M631">
        <f>IFERROR(VLOOKUP(G631,'CLZ Pr'!$A$1:$X$100000,12,FALSE)*C631,"")</f>
        <v>330</v>
      </c>
      <c r="N631" s="4">
        <f>IFERROR(VLOOKUP(G631,'CLZ Pr'!$A$1:$X$100000,24,FALSE), "")</f>
        <v>0</v>
      </c>
      <c r="O631">
        <f>IFERROR(VLOOKUP(G631,'CLZ Pr'!$A$1:$X$100000,21,FALSE), "")</f>
        <v>5</v>
      </c>
    </row>
    <row r="632" spans="1:15">
      <c r="A632" t="str">
        <f>T('CLZ TT'!A632)</f>
        <v>M-284073</v>
      </c>
      <c r="B632" s="9" t="str">
        <f>T('CLZ TT'!D632)</f>
        <v>Noam Sayada</v>
      </c>
      <c r="C632" s="10">
        <f>IF(LEN(A632) &gt; 0, 'CLZ TT'!E632, "")</f>
        <v>2</v>
      </c>
      <c r="D632" s="7" t="str">
        <f>T('CLZ TT'!F632)</f>
        <v>Hours</v>
      </c>
      <c r="E632" s="7" t="str">
        <f>IFERROR(VLOOKUP('CLZ TT'!A632,'CLZ WI'!$A$1:$E$100000,3,FALSE),"")</f>
        <v>VB Expertise QS S</v>
      </c>
      <c r="F632" t="str">
        <f>IFERROR(VLOOKUP('CLZ TT'!A632,'CLZ WI'!$A$1:$E$100000,4,FALSE),"")</f>
        <v>CS Quick Start</v>
      </c>
      <c r="G632" t="str">
        <f>IFERROR(VLOOKUP('CLZ TT'!A632,'CLZ WI'!$A$1:$K$100000,5,FALSE),"")</f>
        <v>P-231904</v>
      </c>
      <c r="H632" t="str">
        <f>IFERROR(VLOOKUP(G632,'CLZ WI'!$A$1:$K$100000,6,FALSE),"")</f>
        <v>Package Small</v>
      </c>
      <c r="I632" t="str">
        <f>IFERROR(VLOOKUP(G632,'CLZ WI'!$A$1:$K$100000,7,FALSE),"")</f>
        <v>EMEA</v>
      </c>
      <c r="J632" t="str">
        <f>T('CLZ TT'!I632)</f>
        <v/>
      </c>
      <c r="K632" t="str">
        <f>IF(IFERROR(VLOOKUP('CLZ TT'!A632,'CLZ WI'!$A$1:$L$100000,12,FALSE),"")=TRUE, "Billable", IF(IFERROR(VLOOKUP('CLZ TT'!A632,'CLZ WI'!$A$1:$L$100000,12,FALSE),"")=FALSE, "Non-Billable", ""))</f>
        <v>Billable</v>
      </c>
      <c r="L632" s="19">
        <f>IF('CLZ TT'!G632="","",'CLZ TT'!G632)</f>
        <v>41116</v>
      </c>
      <c r="M632">
        <f>IFERROR(VLOOKUP(G632,'CLZ Pr'!$A$1:$X$100000,12,FALSE)*C632,"")</f>
        <v>320</v>
      </c>
      <c r="N632" s="4">
        <f>IFERROR(VLOOKUP(G632,'CLZ Pr'!$A$1:$X$100000,24,FALSE), "")</f>
        <v>0</v>
      </c>
      <c r="O632">
        <f>IFERROR(VLOOKUP(G632,'CLZ Pr'!$A$1:$X$100000,21,FALSE), "")</f>
        <v>3</v>
      </c>
    </row>
    <row r="633" spans="1:15">
      <c r="A633" t="str">
        <f>T('CLZ TT'!A633)</f>
        <v>P-240068</v>
      </c>
      <c r="B633" s="9" t="str">
        <f>T('CLZ TT'!D633)</f>
        <v>Noam Sayada</v>
      </c>
      <c r="C633" s="10">
        <f>IF(LEN(A633) &gt; 0, 'CLZ TT'!E633, "")</f>
        <v>1</v>
      </c>
      <c r="D633" s="7" t="str">
        <f>T('CLZ TT'!F633)</f>
        <v>Hours</v>
      </c>
      <c r="E633" s="7" t="str">
        <f>IFERROR(VLOOKUP('CLZ TT'!A633,'CLZ WI'!$A$1:$E$100000,3,FALSE),"")</f>
        <v>SIGMA Groupe: 40h PS</v>
      </c>
      <c r="F633" t="str">
        <f>IFERROR(VLOOKUP('CLZ TT'!A633,'CLZ WI'!$A$1:$E$100000,4,FALSE),"")</f>
        <v>CS Project</v>
      </c>
      <c r="G633" t="str">
        <f>IFERROR(VLOOKUP('CLZ TT'!A633,'CLZ WI'!$A$1:$K$100000,5,FALSE),"")</f>
        <v>P-240068</v>
      </c>
      <c r="H633" t="str">
        <f>IFERROR(VLOOKUP(G633,'CLZ WI'!$A$1:$K$100000,6,FALSE),"")</f>
        <v>Fixed Hours</v>
      </c>
      <c r="I633" t="str">
        <f>IFERROR(VLOOKUP(G633,'CLZ WI'!$A$1:$K$100000,7,FALSE),"")</f>
        <v>EMEA</v>
      </c>
      <c r="J633" t="str">
        <f>T('CLZ TT'!I633)</f>
        <v/>
      </c>
      <c r="K633" t="str">
        <f>IF(IFERROR(VLOOKUP('CLZ TT'!A633,'CLZ WI'!$A$1:$L$100000,12,FALSE),"")=TRUE, "Billable", IF(IFERROR(VLOOKUP('CLZ TT'!A633,'CLZ WI'!$A$1:$L$100000,12,FALSE),"")=FALSE, "Non-Billable", ""))</f>
        <v>Billable</v>
      </c>
      <c r="L633" s="19">
        <f>IF('CLZ TT'!G633="","",'CLZ TT'!G633)</f>
        <v>41116</v>
      </c>
      <c r="M633">
        <f>IFERROR(VLOOKUP(G633,'CLZ Pr'!$A$1:$X$100000,12,FALSE)*C633,"")</f>
        <v>150</v>
      </c>
      <c r="N633" s="4" t="str">
        <f>IFERROR(VLOOKUP(G633,'CLZ Pr'!$A$1:$X$100000,24,FALSE), "")</f>
        <v>N-X-51602</v>
      </c>
      <c r="O633">
        <f>IFERROR(VLOOKUP(G633,'CLZ Pr'!$A$1:$X$100000,21,FALSE), "")</f>
        <v>29</v>
      </c>
    </row>
    <row r="634" spans="1:15">
      <c r="A634" t="str">
        <f>T('CLZ TT'!A634)</f>
        <v>T-352770</v>
      </c>
      <c r="B634" s="9" t="str">
        <f>T('CLZ TT'!D634)</f>
        <v>Eran Fishov</v>
      </c>
      <c r="C634" s="10">
        <f>IF(LEN(A634) &gt; 0, 'CLZ TT'!E634, "")</f>
        <v>3</v>
      </c>
      <c r="D634" s="7" t="str">
        <f>T('CLZ TT'!F634)</f>
        <v>Hours</v>
      </c>
      <c r="E634" s="7" t="str">
        <f>IFERROR(VLOOKUP('CLZ TT'!A634,'CLZ WI'!$A$1:$E$100000,3,FALSE),"")</f>
        <v>Kaltura</v>
      </c>
      <c r="F634" t="str">
        <f>IFERROR(VLOOKUP('CLZ TT'!A634,'CLZ WI'!$A$1:$E$100000,4,FALSE),"")</f>
        <v>CS Project</v>
      </c>
      <c r="G634" t="str">
        <f>IFERROR(VLOOKUP('CLZ TT'!A634,'CLZ WI'!$A$1:$K$100000,5,FALSE),"")</f>
        <v>P-142618</v>
      </c>
      <c r="H634" t="str">
        <f>IFERROR(VLOOKUP(G634,'CLZ WI'!$A$1:$K$100000,6,FALSE),"")</f>
        <v>Fixed Hours</v>
      </c>
      <c r="I634" t="str">
        <f>IFERROR(VLOOKUP(G634,'CLZ WI'!$A$1:$K$100000,7,FALSE),"")</f>
        <v>EMEA</v>
      </c>
      <c r="J634" t="str">
        <f>T('CLZ TT'!I634)</f>
        <v/>
      </c>
      <c r="K634" t="str">
        <f>IF(IFERROR(VLOOKUP('CLZ TT'!A634,'CLZ WI'!$A$1:$L$100000,12,FALSE),"")=TRUE, "Billable", IF(IFERROR(VLOOKUP('CLZ TT'!A634,'CLZ WI'!$A$1:$L$100000,12,FALSE),"")=FALSE, "Non-Billable", ""))</f>
        <v>Billable</v>
      </c>
      <c r="L634" s="19">
        <f>IF('CLZ TT'!G634="","",'CLZ TT'!G634)</f>
        <v>41116</v>
      </c>
      <c r="M634" t="str">
        <f>IFERROR(VLOOKUP(G634,'CLZ Pr'!$A$1:$X$100000,12,FALSE)*C634,"")</f>
        <v/>
      </c>
      <c r="N634" s="4" t="str">
        <f>IFERROR(VLOOKUP(G634,'CLZ Pr'!$A$1:$X$100000,24,FALSE), "")</f>
        <v/>
      </c>
      <c r="O634" t="str">
        <f>IFERROR(VLOOKUP(G634,'CLZ Pr'!$A$1:$X$100000,21,FALSE), "")</f>
        <v/>
      </c>
    </row>
    <row r="635" spans="1:15">
      <c r="A635" t="str">
        <f>T('CLZ TT'!A635)</f>
        <v>P-227068</v>
      </c>
      <c r="B635" s="9" t="str">
        <f>T('CLZ TT'!D635)</f>
        <v>Noam Sayada</v>
      </c>
      <c r="C635" s="10">
        <f>IF(LEN(A635) &gt; 0, 'CLZ TT'!E635, "")</f>
        <v>8</v>
      </c>
      <c r="D635" s="7" t="str">
        <f>T('CLZ TT'!F635)</f>
        <v>Hours</v>
      </c>
      <c r="E635" s="7" t="str">
        <f>IFERROR(VLOOKUP('CLZ TT'!A635,'CLZ WI'!$A$1:$E$100000,3,FALSE),"")</f>
        <v/>
      </c>
      <c r="F635" t="str">
        <f>IFERROR(VLOOKUP('CLZ TT'!A635,'CLZ WI'!$A$1:$E$100000,4,FALSE),"")</f>
        <v/>
      </c>
      <c r="G635" t="str">
        <f>IFERROR(VLOOKUP('CLZ TT'!A635,'CLZ WI'!$A$1:$K$100000,5,FALSE),"")</f>
        <v/>
      </c>
      <c r="H635" t="str">
        <f>IFERROR(VLOOKUP(G635,'CLZ WI'!$A$1:$K$100000,6,FALSE),"")</f>
        <v/>
      </c>
      <c r="I635" t="str">
        <f>IFERROR(VLOOKUP(G635,'CLZ WI'!$A$1:$K$100000,7,FALSE),"")</f>
        <v/>
      </c>
      <c r="J635" t="str">
        <f>T('CLZ TT'!I635)</f>
        <v/>
      </c>
      <c r="K635" t="str">
        <f>IF(IFERROR(VLOOKUP('CLZ TT'!A635,'CLZ WI'!$A$1:$L$100000,12,FALSE),"")=TRUE, "Billable", IF(IFERROR(VLOOKUP('CLZ TT'!A635,'CLZ WI'!$A$1:$L$100000,12,FALSE),"")=FALSE, "Non-Billable", ""))</f>
        <v/>
      </c>
      <c r="L635" s="19">
        <f>IF('CLZ TT'!G635="","",'CLZ TT'!G635)</f>
        <v>41116</v>
      </c>
      <c r="M635" t="str">
        <f>IFERROR(VLOOKUP(G635,'CLZ Pr'!$A$1:$X$100000,12,FALSE)*C635,"")</f>
        <v/>
      </c>
      <c r="N635" s="4" t="str">
        <f>IFERROR(VLOOKUP(G635,'CLZ Pr'!$A$1:$X$100000,24,FALSE), "")</f>
        <v/>
      </c>
      <c r="O635" t="str">
        <f>IFERROR(VLOOKUP(G635,'CLZ Pr'!$A$1:$X$100000,21,FALSE), "")</f>
        <v/>
      </c>
    </row>
    <row r="636" spans="1:15">
      <c r="A636" t="str">
        <f>T('CLZ TT'!A636)</f>
        <v>P-220673</v>
      </c>
      <c r="B636" s="9" t="str">
        <f>T('CLZ TT'!D636)</f>
        <v>Roni Feldsher</v>
      </c>
      <c r="C636" s="10">
        <f>IF(LEN(A636) &gt; 0, 'CLZ TT'!E636, "")</f>
        <v>1.5</v>
      </c>
      <c r="D636" s="7" t="str">
        <f>T('CLZ TT'!F636)</f>
        <v>Hours</v>
      </c>
      <c r="E636" s="7" t="str">
        <f>IFERROR(VLOOKUP('CLZ TT'!A636,'CLZ WI'!$A$1:$E$100000,3,FALSE),"")</f>
        <v>QTS:Package Large Package</v>
      </c>
      <c r="F636" t="str">
        <f>IFERROR(VLOOKUP('CLZ TT'!A636,'CLZ WI'!$A$1:$E$100000,4,FALSE),"")</f>
        <v>CS Quick Start</v>
      </c>
      <c r="G636" t="str">
        <f>IFERROR(VLOOKUP('CLZ TT'!A636,'CLZ WI'!$A$1:$K$100000,5,FALSE),"")</f>
        <v>P-220673</v>
      </c>
      <c r="H636" t="str">
        <f>IFERROR(VLOOKUP(G636,'CLZ WI'!$A$1:$K$100000,6,FALSE),"")</f>
        <v>Package Large</v>
      </c>
      <c r="I636" t="str">
        <f>IFERROR(VLOOKUP(G636,'CLZ WI'!$A$1:$K$100000,7,FALSE),"")</f>
        <v>USA</v>
      </c>
      <c r="J636" t="str">
        <f>T('CLZ TT'!I636)</f>
        <v/>
      </c>
      <c r="K636" t="str">
        <f>IF(IFERROR(VLOOKUP('CLZ TT'!A636,'CLZ WI'!$A$1:$L$100000,12,FALSE),"")=TRUE, "Billable", IF(IFERROR(VLOOKUP('CLZ TT'!A636,'CLZ WI'!$A$1:$L$100000,12,FALSE),"")=FALSE, "Non-Billable", ""))</f>
        <v>Billable</v>
      </c>
      <c r="L636" s="19">
        <f>IF('CLZ TT'!G636="","",'CLZ TT'!G636)</f>
        <v>41116</v>
      </c>
      <c r="M636">
        <f>IFERROR(VLOOKUP(G636,'CLZ Pr'!$A$1:$X$100000,12,FALSE)*C636,"")</f>
        <v>218.745</v>
      </c>
      <c r="N636" s="4">
        <f>IFERROR(VLOOKUP(G636,'CLZ Pr'!$A$1:$X$100000,24,FALSE), "")</f>
        <v>0</v>
      </c>
      <c r="O636">
        <f>IFERROR(VLOOKUP(G636,'CLZ Pr'!$A$1:$X$100000,21,FALSE), "")</f>
        <v>15</v>
      </c>
    </row>
    <row r="637" spans="1:15">
      <c r="A637" t="str">
        <f>T('CLZ TT'!A637)</f>
        <v>P-225074</v>
      </c>
      <c r="B637" s="9" t="str">
        <f>T('CLZ TT'!D637)</f>
        <v>Alex Gorman</v>
      </c>
      <c r="C637" s="10">
        <f>IF(LEN(A637) &gt; 0, 'CLZ TT'!E637, "")</f>
        <v>1</v>
      </c>
      <c r="D637" s="7" t="str">
        <f>T('CLZ TT'!F637)</f>
        <v>Hours</v>
      </c>
      <c r="E637" s="7" t="str">
        <f>IFERROR(VLOOKUP('CLZ TT'!A637,'CLZ WI'!$A$1:$E$100000,3,FALSE),"")</f>
        <v>Echopass 15 h PS</v>
      </c>
      <c r="F637" t="str">
        <f>IFERROR(VLOOKUP('CLZ TT'!A637,'CLZ WI'!$A$1:$E$100000,4,FALSE),"")</f>
        <v>CS Project</v>
      </c>
      <c r="G637" t="str">
        <f>IFERROR(VLOOKUP('CLZ TT'!A637,'CLZ WI'!$A$1:$K$100000,5,FALSE),"")</f>
        <v>P-225074</v>
      </c>
      <c r="H637" t="str">
        <f>IFERROR(VLOOKUP(G637,'CLZ WI'!$A$1:$K$100000,6,FALSE),"")</f>
        <v>Fixed Hours</v>
      </c>
      <c r="I637" t="str">
        <f>IFERROR(VLOOKUP(G637,'CLZ WI'!$A$1:$K$100000,7,FALSE),"")</f>
        <v>USA</v>
      </c>
      <c r="J637" t="str">
        <f>T('CLZ TT'!I637)</f>
        <v/>
      </c>
      <c r="K637" t="str">
        <f>IF(IFERROR(VLOOKUP('CLZ TT'!A637,'CLZ WI'!$A$1:$L$100000,12,FALSE),"")=TRUE, "Billable", IF(IFERROR(VLOOKUP('CLZ TT'!A637,'CLZ WI'!$A$1:$L$100000,12,FALSE),"")=FALSE, "Non-Billable", ""))</f>
        <v>Billable</v>
      </c>
      <c r="L637" s="19">
        <f>IF('CLZ TT'!G637="","",'CLZ TT'!G637)</f>
        <v>41117</v>
      </c>
      <c r="M637">
        <f>IFERROR(VLOOKUP(G637,'CLZ Pr'!$A$1:$X$100000,12,FALSE)*C637,"")</f>
        <v>150</v>
      </c>
      <c r="N637" s="4">
        <f>IFERROR(VLOOKUP(G637,'CLZ Pr'!$A$1:$X$100000,24,FALSE), "")</f>
        <v>0</v>
      </c>
      <c r="O637">
        <f>IFERROR(VLOOKUP(G637,'CLZ Pr'!$A$1:$X$100000,21,FALSE), "")</f>
        <v>6.33</v>
      </c>
    </row>
    <row r="638" spans="1:15">
      <c r="A638" t="str">
        <f>T('CLZ TT'!A638)</f>
        <v>P-198056</v>
      </c>
      <c r="B638" s="9" t="str">
        <f>T('CLZ TT'!D638)</f>
        <v>Roni Feldsher</v>
      </c>
      <c r="C638" s="10">
        <f>IF(LEN(A638) &gt; 0, 'CLZ TT'!E638, "")</f>
        <v>1</v>
      </c>
      <c r="D638" s="7" t="str">
        <f>T('CLZ TT'!F638)</f>
        <v>Hours</v>
      </c>
      <c r="E638" s="7" t="str">
        <f>IFERROR(VLOOKUP('CLZ TT'!A638,'CLZ WI'!$A$1:$E$100000,3,FALSE),"")</f>
        <v>VCE LLC 3 h PS</v>
      </c>
      <c r="F638" t="str">
        <f>IFERROR(VLOOKUP('CLZ TT'!A638,'CLZ WI'!$A$1:$E$100000,4,FALSE),"")</f>
        <v>CS Project</v>
      </c>
      <c r="G638" t="str">
        <f>IFERROR(VLOOKUP('CLZ TT'!A638,'CLZ WI'!$A$1:$K$100000,5,FALSE),"")</f>
        <v>P-198056</v>
      </c>
      <c r="H638" t="str">
        <f>IFERROR(VLOOKUP(G638,'CLZ WI'!$A$1:$K$100000,6,FALSE),"")</f>
        <v>Fixed Hours</v>
      </c>
      <c r="I638" t="str">
        <f>IFERROR(VLOOKUP(G638,'CLZ WI'!$A$1:$K$100000,7,FALSE),"")</f>
        <v>USA</v>
      </c>
      <c r="J638" t="str">
        <f>T('CLZ TT'!I638)</f>
        <v/>
      </c>
      <c r="K638" t="str">
        <f>IF(IFERROR(VLOOKUP('CLZ TT'!A638,'CLZ WI'!$A$1:$L$100000,12,FALSE),"")=TRUE, "Billable", IF(IFERROR(VLOOKUP('CLZ TT'!A638,'CLZ WI'!$A$1:$L$100000,12,FALSE),"")=FALSE, "Non-Billable", ""))</f>
        <v>Non-Billable</v>
      </c>
      <c r="L638" s="19">
        <f>IF('CLZ TT'!G638="","",'CLZ TT'!G638)</f>
        <v>41117</v>
      </c>
      <c r="M638">
        <f>IFERROR(VLOOKUP(G638,'CLZ Pr'!$A$1:$X$100000,12,FALSE)*C638,"")</f>
        <v>0</v>
      </c>
      <c r="N638" s="4">
        <f>IFERROR(VLOOKUP(G638,'CLZ Pr'!$A$1:$X$100000,24,FALSE), "")</f>
        <v>0</v>
      </c>
      <c r="O638">
        <f>IFERROR(VLOOKUP(G638,'CLZ Pr'!$A$1:$X$100000,21,FALSE), "")</f>
        <v>0</v>
      </c>
    </row>
    <row r="639" spans="1:15">
      <c r="A639" t="str">
        <f>T('CLZ TT'!A639)</f>
        <v>P-169873</v>
      </c>
      <c r="B639" s="9" t="str">
        <f>T('CLZ TT'!D639)</f>
        <v>Alex Gorman</v>
      </c>
      <c r="C639" s="10">
        <f>IF(LEN(A639) &gt; 0, 'CLZ TT'!E639, "")</f>
        <v>0.5</v>
      </c>
      <c r="D639" s="7" t="str">
        <f>T('CLZ TT'!F639)</f>
        <v>Hours</v>
      </c>
      <c r="E639" s="7" t="str">
        <f>IFERROR(VLOOKUP('CLZ TT'!A639,'CLZ WI'!$A$1:$E$100000,3,FALSE),"")</f>
        <v>International Business Systems Large</v>
      </c>
      <c r="F639" t="str">
        <f>IFERROR(VLOOKUP('CLZ TT'!A639,'CLZ WI'!$A$1:$E$100000,4,FALSE),"")</f>
        <v>CS Quick Start</v>
      </c>
      <c r="G639" t="str">
        <f>IFERROR(VLOOKUP('CLZ TT'!A639,'CLZ WI'!$A$1:$K$100000,5,FALSE),"")</f>
        <v>P-169873</v>
      </c>
      <c r="H639" t="str">
        <f>IFERROR(VLOOKUP(G639,'CLZ WI'!$A$1:$K$100000,6,FALSE),"")</f>
        <v>Package Large</v>
      </c>
      <c r="I639" t="str">
        <f>IFERROR(VLOOKUP(G639,'CLZ WI'!$A$1:$K$100000,7,FALSE),"")</f>
        <v>USA</v>
      </c>
      <c r="J639" t="str">
        <f>T('CLZ TT'!I639)</f>
        <v/>
      </c>
      <c r="K639" t="str">
        <f>IF(IFERROR(VLOOKUP('CLZ TT'!A639,'CLZ WI'!$A$1:$L$100000,12,FALSE),"")=TRUE, "Billable", IF(IFERROR(VLOOKUP('CLZ TT'!A639,'CLZ WI'!$A$1:$L$100000,12,FALSE),"")=FALSE, "Non-Billable", ""))</f>
        <v>Billable</v>
      </c>
      <c r="L639" s="19">
        <f>IF('CLZ TT'!G639="","",'CLZ TT'!G639)</f>
        <v>41120</v>
      </c>
      <c r="M639">
        <f>IFERROR(VLOOKUP(G639,'CLZ Pr'!$A$1:$X$100000,12,FALSE)*C639,"")</f>
        <v>72.915000000000006</v>
      </c>
      <c r="N639" s="4">
        <f>IFERROR(VLOOKUP(G639,'CLZ Pr'!$A$1:$X$100000,24,FALSE), "")</f>
        <v>0</v>
      </c>
      <c r="O639">
        <f>IFERROR(VLOOKUP(G639,'CLZ Pr'!$A$1:$X$100000,21,FALSE), "")</f>
        <v>22</v>
      </c>
    </row>
    <row r="640" spans="1:15">
      <c r="A640" t="str">
        <f>T('CLZ TT'!A640)</f>
        <v>P-237293</v>
      </c>
      <c r="B640" s="9" t="str">
        <f>T('CLZ TT'!D640)</f>
        <v>Rob Sidhu</v>
      </c>
      <c r="C640" s="10">
        <f>IF(LEN(A640) &gt; 0, 'CLZ TT'!E640, "")</f>
        <v>1</v>
      </c>
      <c r="D640" s="7" t="str">
        <f>T('CLZ TT'!F640)</f>
        <v>Hours</v>
      </c>
      <c r="E640" s="7" t="str">
        <f>IFERROR(VLOOKUP('CLZ TT'!A640,'CLZ WI'!$A$1:$E$100000,3,FALSE),"")</f>
        <v>Mosaic Consulting Group: QS Package Medium</v>
      </c>
      <c r="F640" t="str">
        <f>IFERROR(VLOOKUP('CLZ TT'!A640,'CLZ WI'!$A$1:$E$100000,4,FALSE),"")</f>
        <v>CS Quick Start</v>
      </c>
      <c r="G640" t="str">
        <f>IFERROR(VLOOKUP('CLZ TT'!A640,'CLZ WI'!$A$1:$K$100000,5,FALSE),"")</f>
        <v>P-237293</v>
      </c>
      <c r="H640" t="str">
        <f>IFERROR(VLOOKUP(G640,'CLZ WI'!$A$1:$K$100000,6,FALSE),"")</f>
        <v>Package Medium</v>
      </c>
      <c r="I640" t="str">
        <f>IFERROR(VLOOKUP(G640,'CLZ WI'!$A$1:$K$100000,7,FALSE),"")</f>
        <v>USA</v>
      </c>
      <c r="J640" t="str">
        <f>T('CLZ TT'!I640)</f>
        <v/>
      </c>
      <c r="K640" t="str">
        <f>IF(IFERROR(VLOOKUP('CLZ TT'!A640,'CLZ WI'!$A$1:$L$100000,12,FALSE),"")=TRUE, "Billable", IF(IFERROR(VLOOKUP('CLZ TT'!A640,'CLZ WI'!$A$1:$L$100000,12,FALSE),"")=FALSE, "Non-Billable", ""))</f>
        <v>Billable</v>
      </c>
      <c r="L640" s="19">
        <f>IF('CLZ TT'!G640="","",'CLZ TT'!G640)</f>
        <v>41120</v>
      </c>
      <c r="M640">
        <f>IFERROR(VLOOKUP(G640,'CLZ Pr'!$A$1:$X$100000,12,FALSE)*C640,"")</f>
        <v>150</v>
      </c>
      <c r="N640" s="4" t="str">
        <f>IFERROR(VLOOKUP(G640,'CLZ Pr'!$A$1:$X$100000,24,FALSE), "")</f>
        <v>N-X-59862</v>
      </c>
      <c r="O640">
        <f>IFERROR(VLOOKUP(G640,'CLZ Pr'!$A$1:$X$100000,21,FALSE), "")</f>
        <v>4.25</v>
      </c>
    </row>
    <row r="641" spans="1:15">
      <c r="A641" t="str">
        <f>T('CLZ TT'!A641)</f>
        <v>P-239568</v>
      </c>
      <c r="B641" s="9" t="str">
        <f>T('CLZ TT'!D641)</f>
        <v>Rob Sidhu</v>
      </c>
      <c r="C641" s="10">
        <f>IF(LEN(A641) &gt; 0, 'CLZ TT'!E641, "")</f>
        <v>1</v>
      </c>
      <c r="D641" s="7" t="str">
        <f>T('CLZ TT'!F641)</f>
        <v>Hours</v>
      </c>
      <c r="E641" s="7" t="str">
        <f>IFERROR(VLOOKUP('CLZ TT'!A641,'CLZ WI'!$A$1:$E$100000,3,FALSE),"")</f>
        <v>STAR Financial: QS Package Medium</v>
      </c>
      <c r="F641" t="str">
        <f>IFERROR(VLOOKUP('CLZ TT'!A641,'CLZ WI'!$A$1:$E$100000,4,FALSE),"")</f>
        <v>CS Quick Start</v>
      </c>
      <c r="G641" t="str">
        <f>IFERROR(VLOOKUP('CLZ TT'!A641,'CLZ WI'!$A$1:$K$100000,5,FALSE),"")</f>
        <v>P-239568</v>
      </c>
      <c r="H641" t="str">
        <f>IFERROR(VLOOKUP(G641,'CLZ WI'!$A$1:$K$100000,6,FALSE),"")</f>
        <v>Package Medium</v>
      </c>
      <c r="I641" t="str">
        <f>IFERROR(VLOOKUP(G641,'CLZ WI'!$A$1:$K$100000,7,FALSE),"")</f>
        <v>USA</v>
      </c>
      <c r="J641" t="str">
        <f>T('CLZ TT'!I641)</f>
        <v/>
      </c>
      <c r="K641" t="str">
        <f>IF(IFERROR(VLOOKUP('CLZ TT'!A641,'CLZ WI'!$A$1:$L$100000,12,FALSE),"")=TRUE, "Billable", IF(IFERROR(VLOOKUP('CLZ TT'!A641,'CLZ WI'!$A$1:$L$100000,12,FALSE),"")=FALSE, "Non-Billable", ""))</f>
        <v>Billable</v>
      </c>
      <c r="L641" s="19">
        <f>IF('CLZ TT'!G641="","",'CLZ TT'!G641)</f>
        <v>41120</v>
      </c>
      <c r="M641">
        <f>IFERROR(VLOOKUP(G641,'CLZ Pr'!$A$1:$X$100000,12,FALSE)*C641,"")</f>
        <v>150</v>
      </c>
      <c r="N641" s="4" t="str">
        <f>IFERROR(VLOOKUP(G641,'CLZ Pr'!$A$1:$X$100000,24,FALSE), "")</f>
        <v>X-60902</v>
      </c>
      <c r="O641">
        <f>IFERROR(VLOOKUP(G641,'CLZ Pr'!$A$1:$X$100000,21,FALSE), "")</f>
        <v>9</v>
      </c>
    </row>
    <row r="642" spans="1:15">
      <c r="A642" t="str">
        <f>T('CLZ TT'!A642)</f>
        <v>P-152818</v>
      </c>
      <c r="B642" s="9" t="str">
        <f>T('CLZ TT'!D642)</f>
        <v>G.I.Teh</v>
      </c>
      <c r="C642" s="10">
        <f>IF(LEN(A642) &gt; 0, 'CLZ TT'!E642, "")</f>
        <v>1</v>
      </c>
      <c r="D642" s="7" t="str">
        <f>T('CLZ TT'!F642)</f>
        <v>Hours</v>
      </c>
      <c r="E642" s="7" t="str">
        <f>IFERROR(VLOOKUP('CLZ TT'!A642,'CLZ WI'!$A$1:$E$100000,3,FALSE),"")</f>
        <v>UnitedHealthcareNon-Billable Committed Hours</v>
      </c>
      <c r="F642" t="str">
        <f>IFERROR(VLOOKUP('CLZ TT'!A642,'CLZ WI'!$A$1:$E$100000,4,FALSE),"")</f>
        <v>CS Project</v>
      </c>
      <c r="G642" t="str">
        <f>IFERROR(VLOOKUP('CLZ TT'!A642,'CLZ WI'!$A$1:$K$100000,5,FALSE),"")</f>
        <v>P-152818</v>
      </c>
      <c r="H642" t="str">
        <f>IFERROR(VLOOKUP(G642,'CLZ WI'!$A$1:$K$100000,6,FALSE),"")</f>
        <v>Fixed Hours</v>
      </c>
      <c r="I642" t="str">
        <f>IFERROR(VLOOKUP(G642,'CLZ WI'!$A$1:$K$100000,7,FALSE),"")</f>
        <v>USA</v>
      </c>
      <c r="J642" t="str">
        <f>T('CLZ TT'!I642)</f>
        <v/>
      </c>
      <c r="K642" t="str">
        <f>IF(IFERROR(VLOOKUP('CLZ TT'!A642,'CLZ WI'!$A$1:$L$100000,12,FALSE),"")=TRUE, "Billable", IF(IFERROR(VLOOKUP('CLZ TT'!A642,'CLZ WI'!$A$1:$L$100000,12,FALSE),"")=FALSE, "Non-Billable", ""))</f>
        <v>Non-Billable</v>
      </c>
      <c r="L642" s="19">
        <f>IF('CLZ TT'!G642="","",'CLZ TT'!G642)</f>
        <v>41120</v>
      </c>
      <c r="M642">
        <f>IFERROR(VLOOKUP(G642,'CLZ Pr'!$A$1:$X$100000,12,FALSE)*C642,"")</f>
        <v>0</v>
      </c>
      <c r="N642" s="4">
        <f>IFERROR(VLOOKUP(G642,'CLZ Pr'!$A$1:$X$100000,24,FALSE), "")</f>
        <v>0</v>
      </c>
      <c r="O642">
        <f>IFERROR(VLOOKUP(G642,'CLZ Pr'!$A$1:$X$100000,21,FALSE), "")</f>
        <v>6.42</v>
      </c>
    </row>
    <row r="643" spans="1:15">
      <c r="A643" t="str">
        <f>T('CLZ TT'!A643)</f>
        <v>P-240068</v>
      </c>
      <c r="B643" s="9" t="str">
        <f>T('CLZ TT'!D643)</f>
        <v>Noam Sayada</v>
      </c>
      <c r="C643" s="10">
        <f>IF(LEN(A643) &gt; 0, 'CLZ TT'!E643, "")</f>
        <v>1</v>
      </c>
      <c r="D643" s="7" t="str">
        <f>T('CLZ TT'!F643)</f>
        <v>Hours</v>
      </c>
      <c r="E643" s="7" t="str">
        <f>IFERROR(VLOOKUP('CLZ TT'!A643,'CLZ WI'!$A$1:$E$100000,3,FALSE),"")</f>
        <v>SIGMA Groupe: 40h PS</v>
      </c>
      <c r="F643" t="str">
        <f>IFERROR(VLOOKUP('CLZ TT'!A643,'CLZ WI'!$A$1:$E$100000,4,FALSE),"")</f>
        <v>CS Project</v>
      </c>
      <c r="G643" t="str">
        <f>IFERROR(VLOOKUP('CLZ TT'!A643,'CLZ WI'!$A$1:$K$100000,5,FALSE),"")</f>
        <v>P-240068</v>
      </c>
      <c r="H643" t="str">
        <f>IFERROR(VLOOKUP(G643,'CLZ WI'!$A$1:$K$100000,6,FALSE),"")</f>
        <v>Fixed Hours</v>
      </c>
      <c r="I643" t="str">
        <f>IFERROR(VLOOKUP(G643,'CLZ WI'!$A$1:$K$100000,7,FALSE),"")</f>
        <v>EMEA</v>
      </c>
      <c r="J643" t="str">
        <f>T('CLZ TT'!I643)</f>
        <v/>
      </c>
      <c r="K643" t="str">
        <f>IF(IFERROR(VLOOKUP('CLZ TT'!A643,'CLZ WI'!$A$1:$L$100000,12,FALSE),"")=TRUE, "Billable", IF(IFERROR(VLOOKUP('CLZ TT'!A643,'CLZ WI'!$A$1:$L$100000,12,FALSE),"")=FALSE, "Non-Billable", ""))</f>
        <v>Billable</v>
      </c>
      <c r="L643" s="19">
        <f>IF('CLZ TT'!G643="","",'CLZ TT'!G643)</f>
        <v>41120</v>
      </c>
      <c r="M643">
        <f>IFERROR(VLOOKUP(G643,'CLZ Pr'!$A$1:$X$100000,12,FALSE)*C643,"")</f>
        <v>150</v>
      </c>
      <c r="N643" s="4" t="str">
        <f>IFERROR(VLOOKUP(G643,'CLZ Pr'!$A$1:$X$100000,24,FALSE), "")</f>
        <v>N-X-51602</v>
      </c>
      <c r="O643">
        <f>IFERROR(VLOOKUP(G643,'CLZ Pr'!$A$1:$X$100000,21,FALSE), "")</f>
        <v>29</v>
      </c>
    </row>
    <row r="644" spans="1:15">
      <c r="A644" t="str">
        <f>T('CLZ TT'!A644)</f>
        <v>P-232284</v>
      </c>
      <c r="B644" s="9" t="str">
        <f>T('CLZ TT'!D644)</f>
        <v>Alex Gorman</v>
      </c>
      <c r="C644" s="10">
        <f>IF(LEN(A644) &gt; 0, 'CLZ TT'!E644, "")</f>
        <v>0.67</v>
      </c>
      <c r="D644" s="7" t="str">
        <f>T('CLZ TT'!F644)</f>
        <v>Hours</v>
      </c>
      <c r="E644" s="7" t="str">
        <f>IFERROR(VLOOKUP('CLZ TT'!A644,'CLZ WI'!$A$1:$E$100000,3,FALSE),"")</f>
        <v>Gems Sensors and Controls:Package Medium Package</v>
      </c>
      <c r="F644" t="str">
        <f>IFERROR(VLOOKUP('CLZ TT'!A644,'CLZ WI'!$A$1:$E$100000,4,FALSE),"")</f>
        <v>CS Quick Start</v>
      </c>
      <c r="G644" t="str">
        <f>IFERROR(VLOOKUP('CLZ TT'!A644,'CLZ WI'!$A$1:$K$100000,5,FALSE),"")</f>
        <v>P-232284</v>
      </c>
      <c r="H644" t="str">
        <f>IFERROR(VLOOKUP(G644,'CLZ WI'!$A$1:$K$100000,6,FALSE),"")</f>
        <v>Package Medium</v>
      </c>
      <c r="I644" t="str">
        <f>IFERROR(VLOOKUP(G644,'CLZ WI'!$A$1:$K$100000,7,FALSE),"")</f>
        <v>USA</v>
      </c>
      <c r="J644" t="str">
        <f>T('CLZ TT'!I644)</f>
        <v/>
      </c>
      <c r="K644" t="str">
        <f>IF(IFERROR(VLOOKUP('CLZ TT'!A644,'CLZ WI'!$A$1:$L$100000,12,FALSE),"")=TRUE, "Billable", IF(IFERROR(VLOOKUP('CLZ TT'!A644,'CLZ WI'!$A$1:$L$100000,12,FALSE),"")=FALSE, "Non-Billable", ""))</f>
        <v>Billable</v>
      </c>
      <c r="L644" s="19">
        <f>IF('CLZ TT'!G644="","",'CLZ TT'!G644)</f>
        <v>41120</v>
      </c>
      <c r="M644">
        <f>IFERROR(VLOOKUP(G644,'CLZ Pr'!$A$1:$X$100000,12,FALSE)*C644,"")</f>
        <v>100.5</v>
      </c>
      <c r="N644" s="4" t="str">
        <f>IFERROR(VLOOKUP(G644,'CLZ Pr'!$A$1:$X$100000,24,FALSE), "")</f>
        <v>X-59081</v>
      </c>
      <c r="O644">
        <f>IFERROR(VLOOKUP(G644,'CLZ Pr'!$A$1:$X$100000,21,FALSE), "")</f>
        <v>5.33</v>
      </c>
    </row>
    <row r="645" spans="1:15">
      <c r="A645" t="str">
        <f>T('CLZ TT'!A645)</f>
        <v>P-236988</v>
      </c>
      <c r="B645" s="9" t="str">
        <f>T('CLZ TT'!D645)</f>
        <v>David Goulden</v>
      </c>
      <c r="C645" s="10">
        <f>IF(LEN(A645) &gt; 0, 'CLZ TT'!E645, "")</f>
        <v>2</v>
      </c>
      <c r="D645" s="7" t="str">
        <f>T('CLZ TT'!F645)</f>
        <v>Hours</v>
      </c>
      <c r="E645" s="7" t="str">
        <f>IFERROR(VLOOKUP('CLZ TT'!A645,'CLZ WI'!$A$1:$E$100000,3,FALSE),"")</f>
        <v>Clydeco: QS Package Large</v>
      </c>
      <c r="F645" t="str">
        <f>IFERROR(VLOOKUP('CLZ TT'!A645,'CLZ WI'!$A$1:$E$100000,4,FALSE),"")</f>
        <v>CS Quick Start</v>
      </c>
      <c r="G645" t="str">
        <f>IFERROR(VLOOKUP('CLZ TT'!A645,'CLZ WI'!$A$1:$K$100000,5,FALSE),"")</f>
        <v>P-236988</v>
      </c>
      <c r="H645" t="str">
        <f>IFERROR(VLOOKUP(G645,'CLZ WI'!$A$1:$K$100000,6,FALSE),"")</f>
        <v>Package Large</v>
      </c>
      <c r="I645" t="str">
        <f>IFERROR(VLOOKUP(G645,'CLZ WI'!$A$1:$K$100000,7,FALSE),"")</f>
        <v>EMEA</v>
      </c>
      <c r="J645" t="str">
        <f>T('CLZ TT'!I645)</f>
        <v/>
      </c>
      <c r="K645" t="str">
        <f>IF(IFERROR(VLOOKUP('CLZ TT'!A645,'CLZ WI'!$A$1:$L$100000,12,FALSE),"")=TRUE, "Billable", IF(IFERROR(VLOOKUP('CLZ TT'!A645,'CLZ WI'!$A$1:$L$100000,12,FALSE),"")=FALSE, "Non-Billable", ""))</f>
        <v>Billable</v>
      </c>
      <c r="L645" s="19">
        <f>IF('CLZ TT'!G645="","",'CLZ TT'!G645)</f>
        <v>41120</v>
      </c>
      <c r="M645">
        <f>IFERROR(VLOOKUP(G645,'CLZ Pr'!$A$1:$X$100000,12,FALSE)*C645,"")</f>
        <v>291.66000000000003</v>
      </c>
      <c r="N645" s="4" t="str">
        <f>IFERROR(VLOOKUP(G645,'CLZ Pr'!$A$1:$X$100000,24,FALSE), "")</f>
        <v>N-X-59361</v>
      </c>
      <c r="O645">
        <f>IFERROR(VLOOKUP(G645,'CLZ Pr'!$A$1:$X$100000,21,FALSE), "")</f>
        <v>1.5</v>
      </c>
    </row>
    <row r="646" spans="1:15">
      <c r="A646" t="str">
        <f>T('CLZ TT'!A646)</f>
        <v>P-227068</v>
      </c>
      <c r="B646" s="9" t="str">
        <f>T('CLZ TT'!D646)</f>
        <v>Noam Sayada</v>
      </c>
      <c r="C646" s="10">
        <f>IF(LEN(A646) &gt; 0, 'CLZ TT'!E646, "")</f>
        <v>8</v>
      </c>
      <c r="D646" s="7" t="str">
        <f>T('CLZ TT'!F646)</f>
        <v>Hours</v>
      </c>
      <c r="E646" s="7" t="str">
        <f>IFERROR(VLOOKUP('CLZ TT'!A646,'CLZ WI'!$A$1:$E$100000,3,FALSE),"")</f>
        <v/>
      </c>
      <c r="F646" t="str">
        <f>IFERROR(VLOOKUP('CLZ TT'!A646,'CLZ WI'!$A$1:$E$100000,4,FALSE),"")</f>
        <v/>
      </c>
      <c r="G646" t="str">
        <f>IFERROR(VLOOKUP('CLZ TT'!A646,'CLZ WI'!$A$1:$K$100000,5,FALSE),"")</f>
        <v/>
      </c>
      <c r="H646" t="str">
        <f>IFERROR(VLOOKUP(G646,'CLZ WI'!$A$1:$K$100000,6,FALSE),"")</f>
        <v/>
      </c>
      <c r="I646" t="str">
        <f>IFERROR(VLOOKUP(G646,'CLZ WI'!$A$1:$K$100000,7,FALSE),"")</f>
        <v/>
      </c>
      <c r="J646" t="str">
        <f>T('CLZ TT'!I646)</f>
        <v/>
      </c>
      <c r="K646" t="str">
        <f>IF(IFERROR(VLOOKUP('CLZ TT'!A646,'CLZ WI'!$A$1:$L$100000,12,FALSE),"")=TRUE, "Billable", IF(IFERROR(VLOOKUP('CLZ TT'!A646,'CLZ WI'!$A$1:$L$100000,12,FALSE),"")=FALSE, "Non-Billable", ""))</f>
        <v/>
      </c>
      <c r="L646" s="19">
        <f>IF('CLZ TT'!G646="","",'CLZ TT'!G646)</f>
        <v>41120</v>
      </c>
      <c r="M646" t="str">
        <f>IFERROR(VLOOKUP(G646,'CLZ Pr'!$A$1:$X$100000,12,FALSE)*C646,"")</f>
        <v/>
      </c>
      <c r="N646" s="4" t="str">
        <f>IFERROR(VLOOKUP(G646,'CLZ Pr'!$A$1:$X$100000,24,FALSE), "")</f>
        <v/>
      </c>
      <c r="O646" t="str">
        <f>IFERROR(VLOOKUP(G646,'CLZ Pr'!$A$1:$X$100000,21,FALSE), "")</f>
        <v/>
      </c>
    </row>
    <row r="647" spans="1:15">
      <c r="A647" t="str">
        <f>T('CLZ TT'!A647)</f>
        <v>P-239569</v>
      </c>
      <c r="B647" s="9" t="str">
        <f>T('CLZ TT'!D647)</f>
        <v>Roni Feldsher</v>
      </c>
      <c r="C647" s="10">
        <f>IF(LEN(A647) &gt; 0, 'CLZ TT'!E647, "")</f>
        <v>1</v>
      </c>
      <c r="D647" s="7" t="str">
        <f>T('CLZ TT'!F647)</f>
        <v>Hours</v>
      </c>
      <c r="E647" s="7" t="str">
        <f>IFERROR(VLOOKUP('CLZ TT'!A647,'CLZ WI'!$A$1:$E$100000,3,FALSE),"")</f>
        <v>Encore Capital Group: 40h PS</v>
      </c>
      <c r="F647" t="str">
        <f>IFERROR(VLOOKUP('CLZ TT'!A647,'CLZ WI'!$A$1:$E$100000,4,FALSE),"")</f>
        <v>CS Project</v>
      </c>
      <c r="G647" t="str">
        <f>IFERROR(VLOOKUP('CLZ TT'!A647,'CLZ WI'!$A$1:$K$100000,5,FALSE),"")</f>
        <v>P-239569</v>
      </c>
      <c r="H647" t="str">
        <f>IFERROR(VLOOKUP(G647,'CLZ WI'!$A$1:$K$100000,6,FALSE),"")</f>
        <v>Fixed Hours</v>
      </c>
      <c r="I647" t="str">
        <f>IFERROR(VLOOKUP(G647,'CLZ WI'!$A$1:$K$100000,7,FALSE),"")</f>
        <v>USA</v>
      </c>
      <c r="J647" t="str">
        <f>T('CLZ TT'!I647)</f>
        <v/>
      </c>
      <c r="K647" t="str">
        <f>IF(IFERROR(VLOOKUP('CLZ TT'!A647,'CLZ WI'!$A$1:$L$100000,12,FALSE),"")=TRUE, "Billable", IF(IFERROR(VLOOKUP('CLZ TT'!A647,'CLZ WI'!$A$1:$L$100000,12,FALSE),"")=FALSE, "Non-Billable", ""))</f>
        <v>Billable</v>
      </c>
      <c r="L647" s="19">
        <f>IF('CLZ TT'!G647="","",'CLZ TT'!G647)</f>
        <v>41120</v>
      </c>
      <c r="M647">
        <f>IFERROR(VLOOKUP(G647,'CLZ Pr'!$A$1:$X$100000,12,FALSE)*C647,"")</f>
        <v>145.82</v>
      </c>
      <c r="N647" s="4" t="str">
        <f>IFERROR(VLOOKUP(G647,'CLZ Pr'!$A$1:$X$100000,24,FALSE), "")</f>
        <v>N-X-60941</v>
      </c>
      <c r="O647">
        <f>IFERROR(VLOOKUP(G647,'CLZ Pr'!$A$1:$X$100000,21,FALSE), "")</f>
        <v>32</v>
      </c>
    </row>
    <row r="648" spans="1:15">
      <c r="A648" t="str">
        <f>T('CLZ TT'!A648)</f>
        <v>P-171083</v>
      </c>
      <c r="B648" s="9" t="str">
        <f>T('CLZ TT'!D648)</f>
        <v>G.I.Teh</v>
      </c>
      <c r="C648" s="10">
        <f>IF(LEN(A648) &gt; 0, 'CLZ TT'!E648, "")</f>
        <v>0.5</v>
      </c>
      <c r="D648" s="7" t="str">
        <f>T('CLZ TT'!F648)</f>
        <v>Hours</v>
      </c>
      <c r="E648" s="7" t="str">
        <f>IFERROR(VLOOKUP('CLZ TT'!A648,'CLZ WI'!$A$1:$E$100000,3,FALSE),"")</f>
        <v>Sony PlayStation PDIT:Large Package</v>
      </c>
      <c r="F648" t="str">
        <f>IFERROR(VLOOKUP('CLZ TT'!A648,'CLZ WI'!$A$1:$E$100000,4,FALSE),"")</f>
        <v>CS Quick Start</v>
      </c>
      <c r="G648" t="str">
        <f>IFERROR(VLOOKUP('CLZ TT'!A648,'CLZ WI'!$A$1:$K$100000,5,FALSE),"")</f>
        <v>P-171083</v>
      </c>
      <c r="H648" t="str">
        <f>IFERROR(VLOOKUP(G648,'CLZ WI'!$A$1:$K$100000,6,FALSE),"")</f>
        <v>Package Large</v>
      </c>
      <c r="I648" t="str">
        <f>IFERROR(VLOOKUP(G648,'CLZ WI'!$A$1:$K$100000,7,FALSE),"")</f>
        <v>USA</v>
      </c>
      <c r="J648" t="str">
        <f>T('CLZ TT'!I648)</f>
        <v/>
      </c>
      <c r="K648" t="str">
        <f>IF(IFERROR(VLOOKUP('CLZ TT'!A648,'CLZ WI'!$A$1:$L$100000,12,FALSE),"")=TRUE, "Billable", IF(IFERROR(VLOOKUP('CLZ TT'!A648,'CLZ WI'!$A$1:$L$100000,12,FALSE),"")=FALSE, "Non-Billable", ""))</f>
        <v>Billable</v>
      </c>
      <c r="L648" s="19">
        <f>IF('CLZ TT'!G648="","",'CLZ TT'!G648)</f>
        <v>41121</v>
      </c>
      <c r="M648">
        <f>IFERROR(VLOOKUP(G648,'CLZ Pr'!$A$1:$X$100000,12,FALSE)*C648,"")</f>
        <v>72.915000000000006</v>
      </c>
      <c r="N648" s="4">
        <f>IFERROR(VLOOKUP(G648,'CLZ Pr'!$A$1:$X$100000,24,FALSE), "")</f>
        <v>0</v>
      </c>
      <c r="O648">
        <f>IFERROR(VLOOKUP(G648,'CLZ Pr'!$A$1:$X$100000,21,FALSE), "")</f>
        <v>5</v>
      </c>
    </row>
    <row r="649" spans="1:15">
      <c r="A649" t="str">
        <f>T('CLZ TT'!A649)</f>
        <v>P-230389</v>
      </c>
      <c r="B649" s="9" t="str">
        <f>T('CLZ TT'!D649)</f>
        <v>Alex Gorman</v>
      </c>
      <c r="C649" s="10">
        <f>IF(LEN(A649) &gt; 0, 'CLZ TT'!E649, "")</f>
        <v>1</v>
      </c>
      <c r="D649" s="7" t="str">
        <f>T('CLZ TT'!F649)</f>
        <v>Hours</v>
      </c>
      <c r="E649" s="7" t="str">
        <f>IFERROR(VLOOKUP('CLZ TT'!A649,'CLZ WI'!$A$1:$E$100000,3,FALSE),"")</f>
        <v>Vinsolutions 8h PS - On-Site</v>
      </c>
      <c r="F649" t="str">
        <f>IFERROR(VLOOKUP('CLZ TT'!A649,'CLZ WI'!$A$1:$E$100000,4,FALSE),"")</f>
        <v>CS Project</v>
      </c>
      <c r="G649" t="str">
        <f>IFERROR(VLOOKUP('CLZ TT'!A649,'CLZ WI'!$A$1:$K$100000,5,FALSE),"")</f>
        <v>P-230389</v>
      </c>
      <c r="H649" t="str">
        <f>IFERROR(VLOOKUP(G649,'CLZ WI'!$A$1:$K$100000,6,FALSE),"")</f>
        <v>Fixed Hours</v>
      </c>
      <c r="I649" t="str">
        <f>IFERROR(VLOOKUP(G649,'CLZ WI'!$A$1:$K$100000,7,FALSE),"")</f>
        <v>USA</v>
      </c>
      <c r="J649" t="str">
        <f>T('CLZ TT'!I649)</f>
        <v/>
      </c>
      <c r="K649" t="str">
        <f>IF(IFERROR(VLOOKUP('CLZ TT'!A649,'CLZ WI'!$A$1:$L$100000,12,FALSE),"")=TRUE, "Billable", IF(IFERROR(VLOOKUP('CLZ TT'!A649,'CLZ WI'!$A$1:$L$100000,12,FALSE),"")=FALSE, "Non-Billable", ""))</f>
        <v>Billable</v>
      </c>
      <c r="L649" s="19">
        <f>IF('CLZ TT'!G649="","",'CLZ TT'!G649)</f>
        <v>41121</v>
      </c>
      <c r="M649">
        <f>IFERROR(VLOOKUP(G649,'CLZ Pr'!$A$1:$X$100000,12,FALSE)*C649,"")</f>
        <v>187.5</v>
      </c>
      <c r="N649" s="4">
        <f>IFERROR(VLOOKUP(G649,'CLZ Pr'!$A$1:$X$100000,24,FALSE), "")</f>
        <v>0</v>
      </c>
      <c r="O649">
        <f>IFERROR(VLOOKUP(G649,'CLZ Pr'!$A$1:$X$100000,21,FALSE), "")</f>
        <v>5</v>
      </c>
    </row>
    <row r="650" spans="1:15">
      <c r="A650" t="str">
        <f>T('CLZ TT'!A650)</f>
        <v>M-264203</v>
      </c>
      <c r="B650" s="9" t="str">
        <f>T('CLZ TT'!D650)</f>
        <v>Tal Noga</v>
      </c>
      <c r="C650" s="10">
        <f>IF(LEN(A650) &gt; 0, 'CLZ TT'!E650, "")</f>
        <v>0.75</v>
      </c>
      <c r="D650" s="7" t="str">
        <f>T('CLZ TT'!F650)</f>
        <v>Hours</v>
      </c>
      <c r="E650" s="7" t="str">
        <f>IFERROR(VLOOKUP('CLZ TT'!A650,'CLZ WI'!$A$1:$E$100000,3,FALSE),"")</f>
        <v>תדיראן טלקום שרותי תקשורת בישראל 5 h PS</v>
      </c>
      <c r="F650" t="str">
        <f>IFERROR(VLOOKUP('CLZ TT'!A650,'CLZ WI'!$A$1:$E$100000,4,FALSE),"")</f>
        <v>CS Quick Start</v>
      </c>
      <c r="G650" t="str">
        <f>IFERROR(VLOOKUP('CLZ TT'!A650,'CLZ WI'!$A$1:$K$100000,5,FALSE),"")</f>
        <v>P-212928</v>
      </c>
      <c r="H650" t="str">
        <f>IFERROR(VLOOKUP(G650,'CLZ WI'!$A$1:$K$100000,6,FALSE),"")</f>
        <v>Package Small</v>
      </c>
      <c r="I650" t="str">
        <f>IFERROR(VLOOKUP(G650,'CLZ WI'!$A$1:$K$100000,7,FALSE),"")</f>
        <v>EMEA</v>
      </c>
      <c r="J650" t="str">
        <f>T('CLZ TT'!I650)</f>
        <v/>
      </c>
      <c r="K650" t="str">
        <f>IF(IFERROR(VLOOKUP('CLZ TT'!A650,'CLZ WI'!$A$1:$L$100000,12,FALSE),"")=TRUE, "Billable", IF(IFERROR(VLOOKUP('CLZ TT'!A650,'CLZ WI'!$A$1:$L$100000,12,FALSE),"")=FALSE, "Non-Billable", ""))</f>
        <v>Billable</v>
      </c>
      <c r="L650" s="19">
        <f>IF('CLZ TT'!G650="","",'CLZ TT'!G650)</f>
        <v>41121</v>
      </c>
      <c r="M650">
        <f>IFERROR(VLOOKUP(G650,'CLZ Pr'!$A$1:$X$100000,12,FALSE)*C650,"")</f>
        <v>120</v>
      </c>
      <c r="N650" s="4">
        <f>IFERROR(VLOOKUP(G650,'CLZ Pr'!$A$1:$X$100000,24,FALSE), "")</f>
        <v>0</v>
      </c>
      <c r="O650">
        <f>IFERROR(VLOOKUP(G650,'CLZ Pr'!$A$1:$X$100000,21,FALSE), "")</f>
        <v>2.31</v>
      </c>
    </row>
    <row r="651" spans="1:15">
      <c r="A651" t="str">
        <f>T('CLZ TT'!A651)</f>
        <v>P-227068</v>
      </c>
      <c r="B651" s="9" t="str">
        <f>T('CLZ TT'!D651)</f>
        <v>Noam Sayada</v>
      </c>
      <c r="C651" s="10">
        <f>IF(LEN(A651) &gt; 0, 'CLZ TT'!E651, "")</f>
        <v>8</v>
      </c>
      <c r="D651" s="7" t="str">
        <f>T('CLZ TT'!F651)</f>
        <v>Hours</v>
      </c>
      <c r="E651" s="7" t="str">
        <f>IFERROR(VLOOKUP('CLZ TT'!A651,'CLZ WI'!$A$1:$E$100000,3,FALSE),"")</f>
        <v/>
      </c>
      <c r="F651" t="str">
        <f>IFERROR(VLOOKUP('CLZ TT'!A651,'CLZ WI'!$A$1:$E$100000,4,FALSE),"")</f>
        <v/>
      </c>
      <c r="G651" t="str">
        <f>IFERROR(VLOOKUP('CLZ TT'!A651,'CLZ WI'!$A$1:$K$100000,5,FALSE),"")</f>
        <v/>
      </c>
      <c r="H651" t="str">
        <f>IFERROR(VLOOKUP(G651,'CLZ WI'!$A$1:$K$100000,6,FALSE),"")</f>
        <v/>
      </c>
      <c r="I651" t="str">
        <f>IFERROR(VLOOKUP(G651,'CLZ WI'!$A$1:$K$100000,7,FALSE),"")</f>
        <v/>
      </c>
      <c r="J651" t="str">
        <f>T('CLZ TT'!I651)</f>
        <v/>
      </c>
      <c r="K651" t="str">
        <f>IF(IFERROR(VLOOKUP('CLZ TT'!A651,'CLZ WI'!$A$1:$L$100000,12,FALSE),"")=TRUE, "Billable", IF(IFERROR(VLOOKUP('CLZ TT'!A651,'CLZ WI'!$A$1:$L$100000,12,FALSE),"")=FALSE, "Non-Billable", ""))</f>
        <v/>
      </c>
      <c r="L651" s="19">
        <f>IF('CLZ TT'!G651="","",'CLZ TT'!G651)</f>
        <v>41121</v>
      </c>
      <c r="M651" t="str">
        <f>IFERROR(VLOOKUP(G651,'CLZ Pr'!$A$1:$X$100000,12,FALSE)*C651,"")</f>
        <v/>
      </c>
      <c r="N651" s="4" t="str">
        <f>IFERROR(VLOOKUP(G651,'CLZ Pr'!$A$1:$X$100000,24,FALSE), "")</f>
        <v/>
      </c>
      <c r="O651" t="str">
        <f>IFERROR(VLOOKUP(G651,'CLZ Pr'!$A$1:$X$100000,21,FALSE), "")</f>
        <v/>
      </c>
    </row>
    <row r="652" spans="1:15">
      <c r="A652" t="str">
        <f>T('CLZ TT'!A652)</f>
        <v>M-284061</v>
      </c>
      <c r="B652" s="9" t="str">
        <f>T('CLZ TT'!D652)</f>
        <v>David Goulden</v>
      </c>
      <c r="C652" s="10">
        <f>IF(LEN(A652) &gt; 0, 'CLZ TT'!E652, "")</f>
        <v>1.5</v>
      </c>
      <c r="D652" s="7" t="str">
        <f>T('CLZ TT'!F652)</f>
        <v>Hours</v>
      </c>
      <c r="E652" s="7" t="str">
        <f>IFERROR(VLOOKUP('CLZ TT'!A652,'CLZ WI'!$A$1:$E$100000,3,FALSE),"")</f>
        <v>Twig:Package Medium Package</v>
      </c>
      <c r="F652" t="str">
        <f>IFERROR(VLOOKUP('CLZ TT'!A652,'CLZ WI'!$A$1:$E$100000,4,FALSE),"")</f>
        <v>CS Quick Start</v>
      </c>
      <c r="G652" t="str">
        <f>IFERROR(VLOOKUP('CLZ TT'!A652,'CLZ WI'!$A$1:$K$100000,5,FALSE),"")</f>
        <v>P-231898</v>
      </c>
      <c r="H652" t="str">
        <f>IFERROR(VLOOKUP(G652,'CLZ WI'!$A$1:$K$100000,6,FALSE),"")</f>
        <v>Package Medium</v>
      </c>
      <c r="I652" t="str">
        <f>IFERROR(VLOOKUP(G652,'CLZ WI'!$A$1:$K$100000,7,FALSE),"")</f>
        <v>EMEA</v>
      </c>
      <c r="J652" t="str">
        <f>T('CLZ TT'!I652)</f>
        <v/>
      </c>
      <c r="K652" t="str">
        <f>IF(IFERROR(VLOOKUP('CLZ TT'!A652,'CLZ WI'!$A$1:$L$100000,12,FALSE),"")=TRUE, "Billable", IF(IFERROR(VLOOKUP('CLZ TT'!A652,'CLZ WI'!$A$1:$L$100000,12,FALSE),"")=FALSE, "Non-Billable", ""))</f>
        <v>Billable</v>
      </c>
      <c r="L652" s="19">
        <f>IF('CLZ TT'!G652="","",'CLZ TT'!G652)</f>
        <v>41121</v>
      </c>
      <c r="M652">
        <f>IFERROR(VLOOKUP(G652,'CLZ Pr'!$A$1:$X$100000,12,FALSE)*C652,"")</f>
        <v>225</v>
      </c>
      <c r="N652" s="4">
        <f>IFERROR(VLOOKUP(G652,'CLZ Pr'!$A$1:$X$100000,24,FALSE), "")</f>
        <v>0</v>
      </c>
      <c r="O652">
        <f>IFERROR(VLOOKUP(G652,'CLZ Pr'!$A$1:$X$100000,21,FALSE), "")</f>
        <v>3</v>
      </c>
    </row>
    <row r="653" spans="1:15">
      <c r="A653" t="str">
        <f>T('CLZ TT'!A653)</f>
        <v>P-240068</v>
      </c>
      <c r="B653" s="9" t="str">
        <f>T('CLZ TT'!D653)</f>
        <v>Noam Sayada</v>
      </c>
      <c r="C653" s="10">
        <f>IF(LEN(A653) &gt; 0, 'CLZ TT'!E653, "")</f>
        <v>1</v>
      </c>
      <c r="D653" s="7" t="str">
        <f>T('CLZ TT'!F653)</f>
        <v>Hours</v>
      </c>
      <c r="E653" s="7" t="str">
        <f>IFERROR(VLOOKUP('CLZ TT'!A653,'CLZ WI'!$A$1:$E$100000,3,FALSE),"")</f>
        <v>SIGMA Groupe: 40h PS</v>
      </c>
      <c r="F653" t="str">
        <f>IFERROR(VLOOKUP('CLZ TT'!A653,'CLZ WI'!$A$1:$E$100000,4,FALSE),"")</f>
        <v>CS Project</v>
      </c>
      <c r="G653" t="str">
        <f>IFERROR(VLOOKUP('CLZ TT'!A653,'CLZ WI'!$A$1:$K$100000,5,FALSE),"")</f>
        <v>P-240068</v>
      </c>
      <c r="H653" t="str">
        <f>IFERROR(VLOOKUP(G653,'CLZ WI'!$A$1:$K$100000,6,FALSE),"")</f>
        <v>Fixed Hours</v>
      </c>
      <c r="I653" t="str">
        <f>IFERROR(VLOOKUP(G653,'CLZ WI'!$A$1:$K$100000,7,FALSE),"")</f>
        <v>EMEA</v>
      </c>
      <c r="J653" t="str">
        <f>T('CLZ TT'!I653)</f>
        <v/>
      </c>
      <c r="K653" t="str">
        <f>IF(IFERROR(VLOOKUP('CLZ TT'!A653,'CLZ WI'!$A$1:$L$100000,12,FALSE),"")=TRUE, "Billable", IF(IFERROR(VLOOKUP('CLZ TT'!A653,'CLZ WI'!$A$1:$L$100000,12,FALSE),"")=FALSE, "Non-Billable", ""))</f>
        <v>Billable</v>
      </c>
      <c r="L653" s="19">
        <f>IF('CLZ TT'!G653="","",'CLZ TT'!G653)</f>
        <v>41121</v>
      </c>
      <c r="M653">
        <f>IFERROR(VLOOKUP(G653,'CLZ Pr'!$A$1:$X$100000,12,FALSE)*C653,"")</f>
        <v>150</v>
      </c>
      <c r="N653" s="4" t="str">
        <f>IFERROR(VLOOKUP(G653,'CLZ Pr'!$A$1:$X$100000,24,FALSE), "")</f>
        <v>N-X-51602</v>
      </c>
      <c r="O653">
        <f>IFERROR(VLOOKUP(G653,'CLZ Pr'!$A$1:$X$100000,21,FALSE), "")</f>
        <v>29</v>
      </c>
    </row>
    <row r="654" spans="1:15">
      <c r="A654" t="str">
        <f>T('CLZ TT'!A654)</f>
        <v>P-232284</v>
      </c>
      <c r="B654" s="9" t="str">
        <f>T('CLZ TT'!D654)</f>
        <v>Alex Gorman</v>
      </c>
      <c r="C654" s="10">
        <f>IF(LEN(A654) &gt; 0, 'CLZ TT'!E654, "")</f>
        <v>3</v>
      </c>
      <c r="D654" s="7" t="str">
        <f>T('CLZ TT'!F654)</f>
        <v>Hours</v>
      </c>
      <c r="E654" s="7" t="str">
        <f>IFERROR(VLOOKUP('CLZ TT'!A654,'CLZ WI'!$A$1:$E$100000,3,FALSE),"")</f>
        <v>Gems Sensors and Controls:Package Medium Package</v>
      </c>
      <c r="F654" t="str">
        <f>IFERROR(VLOOKUP('CLZ TT'!A654,'CLZ WI'!$A$1:$E$100000,4,FALSE),"")</f>
        <v>CS Quick Start</v>
      </c>
      <c r="G654" t="str">
        <f>IFERROR(VLOOKUP('CLZ TT'!A654,'CLZ WI'!$A$1:$K$100000,5,FALSE),"")</f>
        <v>P-232284</v>
      </c>
      <c r="H654" t="str">
        <f>IFERROR(VLOOKUP(G654,'CLZ WI'!$A$1:$K$100000,6,FALSE),"")</f>
        <v>Package Medium</v>
      </c>
      <c r="I654" t="str">
        <f>IFERROR(VLOOKUP(G654,'CLZ WI'!$A$1:$K$100000,7,FALSE),"")</f>
        <v>USA</v>
      </c>
      <c r="J654" t="str">
        <f>T('CLZ TT'!I654)</f>
        <v/>
      </c>
      <c r="K654" t="str">
        <f>IF(IFERROR(VLOOKUP('CLZ TT'!A654,'CLZ WI'!$A$1:$L$100000,12,FALSE),"")=TRUE, "Billable", IF(IFERROR(VLOOKUP('CLZ TT'!A654,'CLZ WI'!$A$1:$L$100000,12,FALSE),"")=FALSE, "Non-Billable", ""))</f>
        <v>Billable</v>
      </c>
      <c r="L654" s="19">
        <f>IF('CLZ TT'!G654="","",'CLZ TT'!G654)</f>
        <v>41121</v>
      </c>
      <c r="M654">
        <f>IFERROR(VLOOKUP(G654,'CLZ Pr'!$A$1:$X$100000,12,FALSE)*C654,"")</f>
        <v>450</v>
      </c>
      <c r="N654" s="4" t="str">
        <f>IFERROR(VLOOKUP(G654,'CLZ Pr'!$A$1:$X$100000,24,FALSE), "")</f>
        <v>X-59081</v>
      </c>
      <c r="O654">
        <f>IFERROR(VLOOKUP(G654,'CLZ Pr'!$A$1:$X$100000,21,FALSE), "")</f>
        <v>5.33</v>
      </c>
    </row>
    <row r="655" spans="1:15">
      <c r="A655" t="str">
        <f>T('CLZ TT'!A655)</f>
        <v>P-171083</v>
      </c>
      <c r="B655" s="9" t="str">
        <f>T('CLZ TT'!D655)</f>
        <v>G.I.Teh</v>
      </c>
      <c r="C655" s="10">
        <f>IF(LEN(A655) &gt; 0, 'CLZ TT'!E655, "")</f>
        <v>0.5</v>
      </c>
      <c r="D655" s="7" t="str">
        <f>T('CLZ TT'!F655)</f>
        <v>Hours</v>
      </c>
      <c r="E655" s="7" t="str">
        <f>IFERROR(VLOOKUP('CLZ TT'!A655,'CLZ WI'!$A$1:$E$100000,3,FALSE),"")</f>
        <v>Sony PlayStation PDIT:Large Package</v>
      </c>
      <c r="F655" t="str">
        <f>IFERROR(VLOOKUP('CLZ TT'!A655,'CLZ WI'!$A$1:$E$100000,4,FALSE),"")</f>
        <v>CS Quick Start</v>
      </c>
      <c r="G655" t="str">
        <f>IFERROR(VLOOKUP('CLZ TT'!A655,'CLZ WI'!$A$1:$K$100000,5,FALSE),"")</f>
        <v>P-171083</v>
      </c>
      <c r="H655" t="str">
        <f>IFERROR(VLOOKUP(G655,'CLZ WI'!$A$1:$K$100000,6,FALSE),"")</f>
        <v>Package Large</v>
      </c>
      <c r="I655" t="str">
        <f>IFERROR(VLOOKUP(G655,'CLZ WI'!$A$1:$K$100000,7,FALSE),"")</f>
        <v>USA</v>
      </c>
      <c r="J655" t="str">
        <f>T('CLZ TT'!I655)</f>
        <v/>
      </c>
      <c r="K655" t="str">
        <f>IF(IFERROR(VLOOKUP('CLZ TT'!A655,'CLZ WI'!$A$1:$L$100000,12,FALSE),"")=TRUE, "Billable", IF(IFERROR(VLOOKUP('CLZ TT'!A655,'CLZ WI'!$A$1:$L$100000,12,FALSE),"")=FALSE, "Non-Billable", ""))</f>
        <v>Billable</v>
      </c>
      <c r="L655" s="19">
        <f>IF('CLZ TT'!G655="","",'CLZ TT'!G655)</f>
        <v>41122</v>
      </c>
      <c r="M655">
        <f>IFERROR(VLOOKUP(G655,'CLZ Pr'!$A$1:$X$100000,12,FALSE)*C655,"")</f>
        <v>72.915000000000006</v>
      </c>
      <c r="N655" s="4">
        <f>IFERROR(VLOOKUP(G655,'CLZ Pr'!$A$1:$X$100000,24,FALSE), "")</f>
        <v>0</v>
      </c>
      <c r="O655">
        <f>IFERROR(VLOOKUP(G655,'CLZ Pr'!$A$1:$X$100000,21,FALSE), "")</f>
        <v>5</v>
      </c>
    </row>
    <row r="656" spans="1:15">
      <c r="A656" t="str">
        <f>T('CLZ TT'!A656)</f>
        <v>P-225073</v>
      </c>
      <c r="B656" s="9" t="str">
        <f>T('CLZ TT'!D656)</f>
        <v>Alex Gorman</v>
      </c>
      <c r="C656" s="10">
        <f>IF(LEN(A656) &gt; 0, 'CLZ TT'!E656, "")</f>
        <v>1.5</v>
      </c>
      <c r="D656" s="7" t="str">
        <f>T('CLZ TT'!F656)</f>
        <v>Hours</v>
      </c>
      <c r="E656" s="7" t="str">
        <f>IFERROR(VLOOKUP('CLZ TT'!A656,'CLZ WI'!$A$1:$E$100000,3,FALSE),"")</f>
        <v>ASCD:Package Large Package</v>
      </c>
      <c r="F656" t="str">
        <f>IFERROR(VLOOKUP('CLZ TT'!A656,'CLZ WI'!$A$1:$E$100000,4,FALSE),"")</f>
        <v>CS Quick Start</v>
      </c>
      <c r="G656" t="str">
        <f>IFERROR(VLOOKUP('CLZ TT'!A656,'CLZ WI'!$A$1:$K$100000,5,FALSE),"")</f>
        <v>P-225073</v>
      </c>
      <c r="H656" t="str">
        <f>IFERROR(VLOOKUP(G656,'CLZ WI'!$A$1:$K$100000,6,FALSE),"")</f>
        <v>Package Large</v>
      </c>
      <c r="I656" t="str">
        <f>IFERROR(VLOOKUP(G656,'CLZ WI'!$A$1:$K$100000,7,FALSE),"")</f>
        <v>USA</v>
      </c>
      <c r="J656" t="str">
        <f>T('CLZ TT'!I656)</f>
        <v/>
      </c>
      <c r="K656" t="str">
        <f>IF(IFERROR(VLOOKUP('CLZ TT'!A656,'CLZ WI'!$A$1:$L$100000,12,FALSE),"")=TRUE, "Billable", IF(IFERROR(VLOOKUP('CLZ TT'!A656,'CLZ WI'!$A$1:$L$100000,12,FALSE),"")=FALSE, "Non-Billable", ""))</f>
        <v>Billable</v>
      </c>
      <c r="L656" s="19">
        <f>IF('CLZ TT'!G656="","",'CLZ TT'!G656)</f>
        <v>41122</v>
      </c>
      <c r="M656">
        <f>IFERROR(VLOOKUP(G656,'CLZ Pr'!$A$1:$X$100000,12,FALSE)*C656,"")</f>
        <v>218.745</v>
      </c>
      <c r="N656" s="4">
        <f>IFERROR(VLOOKUP(G656,'CLZ Pr'!$A$1:$X$100000,24,FALSE), "")</f>
        <v>0</v>
      </c>
      <c r="O656">
        <f>IFERROR(VLOOKUP(G656,'CLZ Pr'!$A$1:$X$100000,21,FALSE), "")</f>
        <v>20.5</v>
      </c>
    </row>
    <row r="657" spans="1:15">
      <c r="A657" t="str">
        <f>T('CLZ TT'!A657)</f>
        <v>P-237293</v>
      </c>
      <c r="B657" s="9" t="str">
        <f>T('CLZ TT'!D657)</f>
        <v>Rob Sidhu</v>
      </c>
      <c r="C657" s="10">
        <f>IF(LEN(A657) &gt; 0, 'CLZ TT'!E657, "")</f>
        <v>1</v>
      </c>
      <c r="D657" s="7" t="str">
        <f>T('CLZ TT'!F657)</f>
        <v>Hours</v>
      </c>
      <c r="E657" s="7" t="str">
        <f>IFERROR(VLOOKUP('CLZ TT'!A657,'CLZ WI'!$A$1:$E$100000,3,FALSE),"")</f>
        <v>Mosaic Consulting Group: QS Package Medium</v>
      </c>
      <c r="F657" t="str">
        <f>IFERROR(VLOOKUP('CLZ TT'!A657,'CLZ WI'!$A$1:$E$100000,4,FALSE),"")</f>
        <v>CS Quick Start</v>
      </c>
      <c r="G657" t="str">
        <f>IFERROR(VLOOKUP('CLZ TT'!A657,'CLZ WI'!$A$1:$K$100000,5,FALSE),"")</f>
        <v>P-237293</v>
      </c>
      <c r="H657" t="str">
        <f>IFERROR(VLOOKUP(G657,'CLZ WI'!$A$1:$K$100000,6,FALSE),"")</f>
        <v>Package Medium</v>
      </c>
      <c r="I657" t="str">
        <f>IFERROR(VLOOKUP(G657,'CLZ WI'!$A$1:$K$100000,7,FALSE),"")</f>
        <v>USA</v>
      </c>
      <c r="J657" t="str">
        <f>T('CLZ TT'!I657)</f>
        <v/>
      </c>
      <c r="K657" t="str">
        <f>IF(IFERROR(VLOOKUP('CLZ TT'!A657,'CLZ WI'!$A$1:$L$100000,12,FALSE),"")=TRUE, "Billable", IF(IFERROR(VLOOKUP('CLZ TT'!A657,'CLZ WI'!$A$1:$L$100000,12,FALSE),"")=FALSE, "Non-Billable", ""))</f>
        <v>Billable</v>
      </c>
      <c r="L657" s="19">
        <f>IF('CLZ TT'!G657="","",'CLZ TT'!G657)</f>
        <v>41122</v>
      </c>
      <c r="M657">
        <f>IFERROR(VLOOKUP(G657,'CLZ Pr'!$A$1:$X$100000,12,FALSE)*C657,"")</f>
        <v>150</v>
      </c>
      <c r="N657" s="4" t="str">
        <f>IFERROR(VLOOKUP(G657,'CLZ Pr'!$A$1:$X$100000,24,FALSE), "")</f>
        <v>N-X-59862</v>
      </c>
      <c r="O657">
        <f>IFERROR(VLOOKUP(G657,'CLZ Pr'!$A$1:$X$100000,21,FALSE), "")</f>
        <v>4.25</v>
      </c>
    </row>
    <row r="658" spans="1:15">
      <c r="A658" t="str">
        <f>T('CLZ TT'!A658)</f>
        <v>P-195483</v>
      </c>
      <c r="B658" s="9" t="str">
        <f>T('CLZ TT'!D658)</f>
        <v>Alex Gorman</v>
      </c>
      <c r="C658" s="10">
        <f>IF(LEN(A658) &gt; 0, 'CLZ TT'!E658, "")</f>
        <v>1</v>
      </c>
      <c r="D658" s="7" t="str">
        <f>T('CLZ TT'!F658)</f>
        <v>Hours</v>
      </c>
      <c r="E658" s="7" t="str">
        <f>IFERROR(VLOOKUP('CLZ TT'!A658,'CLZ WI'!$A$1:$E$100000,3,FALSE),"")</f>
        <v>School Improvement Network:Medium Package</v>
      </c>
      <c r="F658" t="str">
        <f>IFERROR(VLOOKUP('CLZ TT'!A658,'CLZ WI'!$A$1:$E$100000,4,FALSE),"")</f>
        <v>CS Quick Start</v>
      </c>
      <c r="G658" t="str">
        <f>IFERROR(VLOOKUP('CLZ TT'!A658,'CLZ WI'!$A$1:$K$100000,5,FALSE),"")</f>
        <v>P-195483</v>
      </c>
      <c r="H658" t="str">
        <f>IFERROR(VLOOKUP(G658,'CLZ WI'!$A$1:$K$100000,6,FALSE),"")</f>
        <v>Package Medium</v>
      </c>
      <c r="I658" t="str">
        <f>IFERROR(VLOOKUP(G658,'CLZ WI'!$A$1:$K$100000,7,FALSE),"")</f>
        <v>USA</v>
      </c>
      <c r="J658" t="str">
        <f>T('CLZ TT'!I658)</f>
        <v/>
      </c>
      <c r="K658" t="str">
        <f>IF(IFERROR(VLOOKUP('CLZ TT'!A658,'CLZ WI'!$A$1:$L$100000,12,FALSE),"")=TRUE, "Billable", IF(IFERROR(VLOOKUP('CLZ TT'!A658,'CLZ WI'!$A$1:$L$100000,12,FALSE),"")=FALSE, "Non-Billable", ""))</f>
        <v>Billable</v>
      </c>
      <c r="L658" s="19">
        <f>IF('CLZ TT'!G658="","",'CLZ TT'!G658)</f>
        <v>41122</v>
      </c>
      <c r="M658">
        <f>IFERROR(VLOOKUP(G658,'CLZ Pr'!$A$1:$X$100000,12,FALSE)*C658,"")</f>
        <v>136.36000000000001</v>
      </c>
      <c r="N658" s="4">
        <f>IFERROR(VLOOKUP(G658,'CLZ Pr'!$A$1:$X$100000,24,FALSE), "")</f>
        <v>0</v>
      </c>
      <c r="O658">
        <f>IFERROR(VLOOKUP(G658,'CLZ Pr'!$A$1:$X$100000,21,FALSE), "")</f>
        <v>6</v>
      </c>
    </row>
    <row r="659" spans="1:15">
      <c r="A659" t="str">
        <f>T('CLZ TT'!A659)</f>
        <v>P-239468</v>
      </c>
      <c r="B659" s="9" t="str">
        <f>T('CLZ TT'!D659)</f>
        <v>Eran Fishov</v>
      </c>
      <c r="C659" s="10">
        <f>IF(LEN(A659) &gt; 0, 'CLZ TT'!E659, "")</f>
        <v>2</v>
      </c>
      <c r="D659" s="7" t="str">
        <f>T('CLZ TT'!F659)</f>
        <v>Hours</v>
      </c>
      <c r="E659" s="7" t="str">
        <f>IFERROR(VLOOKUP('CLZ TT'!A659,'CLZ WI'!$A$1:$E$100000,3,FALSE),"")</f>
        <v>Ness: 120h PS</v>
      </c>
      <c r="F659" t="str">
        <f>IFERROR(VLOOKUP('CLZ TT'!A659,'CLZ WI'!$A$1:$E$100000,4,FALSE),"")</f>
        <v>CS Project</v>
      </c>
      <c r="G659" t="str">
        <f>IFERROR(VLOOKUP('CLZ TT'!A659,'CLZ WI'!$A$1:$K$100000,5,FALSE),"")</f>
        <v>P-239468</v>
      </c>
      <c r="H659" t="str">
        <f>IFERROR(VLOOKUP(G659,'CLZ WI'!$A$1:$K$100000,6,FALSE),"")</f>
        <v>Fixed Hours</v>
      </c>
      <c r="I659" t="str">
        <f>IFERROR(VLOOKUP(G659,'CLZ WI'!$A$1:$K$100000,7,FALSE),"")</f>
        <v>EMEA</v>
      </c>
      <c r="J659" t="str">
        <f>T('CLZ TT'!I659)</f>
        <v/>
      </c>
      <c r="K659" t="str">
        <f>IF(IFERROR(VLOOKUP('CLZ TT'!A659,'CLZ WI'!$A$1:$L$100000,12,FALSE),"")=TRUE, "Billable", IF(IFERROR(VLOOKUP('CLZ TT'!A659,'CLZ WI'!$A$1:$L$100000,12,FALSE),"")=FALSE, "Non-Billable", ""))</f>
        <v>Billable</v>
      </c>
      <c r="L659" s="19">
        <f>IF('CLZ TT'!G659="","",'CLZ TT'!G659)</f>
        <v>41122</v>
      </c>
      <c r="M659">
        <f>IFERROR(VLOOKUP(G659,'CLZ Pr'!$A$1:$X$100000,12,FALSE)*C659,"")</f>
        <v>180</v>
      </c>
      <c r="N659" s="4" t="str">
        <f>IFERROR(VLOOKUP(G659,'CLZ Pr'!$A$1:$X$100000,24,FALSE), "")</f>
        <v>N-X-60482</v>
      </c>
      <c r="O659">
        <f>IFERROR(VLOOKUP(G659,'CLZ Pr'!$A$1:$X$100000,21,FALSE), "")</f>
        <v>107</v>
      </c>
    </row>
    <row r="660" spans="1:15">
      <c r="A660" t="str">
        <f>T('CLZ TT'!A660)</f>
        <v>T-406014</v>
      </c>
      <c r="B660" s="9" t="str">
        <f>T('CLZ TT'!D660)</f>
        <v>Tal Noga</v>
      </c>
      <c r="C660" s="10">
        <f>IF(LEN(A660) &gt; 0, 'CLZ TT'!E660, "")</f>
        <v>3</v>
      </c>
      <c r="D660" s="7" t="str">
        <f>T('CLZ TT'!F660)</f>
        <v>Hours</v>
      </c>
      <c r="E660" s="7" t="str">
        <f>IFERROR(VLOOKUP('CLZ TT'!A660,'CLZ WI'!$A$1:$E$100000,3,FALSE),"")</f>
        <v>Net Translators Implementation Program</v>
      </c>
      <c r="F660" t="str">
        <f>IFERROR(VLOOKUP('CLZ TT'!A660,'CLZ WI'!$A$1:$E$100000,4,FALSE),"")</f>
        <v>CS Project</v>
      </c>
      <c r="G660" t="str">
        <f>IFERROR(VLOOKUP('CLZ TT'!A660,'CLZ WI'!$A$1:$K$100000,5,FALSE),"")</f>
        <v>P-168678</v>
      </c>
      <c r="H660" t="str">
        <f>IFERROR(VLOOKUP(G660,'CLZ WI'!$A$1:$K$100000,6,FALSE),"")</f>
        <v>Fixed Hours</v>
      </c>
      <c r="I660" t="str">
        <f>IFERROR(VLOOKUP(G660,'CLZ WI'!$A$1:$K$100000,7,FALSE),"")</f>
        <v>EMEA</v>
      </c>
      <c r="J660" t="str">
        <f>T('CLZ TT'!I660)</f>
        <v/>
      </c>
      <c r="K660" t="str">
        <f>IF(IFERROR(VLOOKUP('CLZ TT'!A660,'CLZ WI'!$A$1:$L$100000,12,FALSE),"")=TRUE, "Billable", IF(IFERROR(VLOOKUP('CLZ TT'!A660,'CLZ WI'!$A$1:$L$100000,12,FALSE),"")=FALSE, "Non-Billable", ""))</f>
        <v>Billable</v>
      </c>
      <c r="L660" s="19">
        <f>IF('CLZ TT'!G660="","",'CLZ TT'!G660)</f>
        <v>41122</v>
      </c>
      <c r="M660">
        <f>IFERROR(VLOOKUP(G660,'CLZ Pr'!$A$1:$X$100000,12,FALSE)*C660,"")</f>
        <v>212.49</v>
      </c>
      <c r="N660" s="4">
        <f>IFERROR(VLOOKUP(G660,'CLZ Pr'!$A$1:$X$100000,24,FALSE), "")</f>
        <v>0</v>
      </c>
      <c r="O660">
        <f>IFERROR(VLOOKUP(G660,'CLZ Pr'!$A$1:$X$100000,21,FALSE), "")</f>
        <v>59.58</v>
      </c>
    </row>
    <row r="661" spans="1:15">
      <c r="A661" t="str">
        <f>T('CLZ TT'!A661)</f>
        <v>P-227068</v>
      </c>
      <c r="B661" s="9" t="str">
        <f>T('CLZ TT'!D661)</f>
        <v>Noam Sayada</v>
      </c>
      <c r="C661" s="10">
        <f>IF(LEN(A661) &gt; 0, 'CLZ TT'!E661, "")</f>
        <v>8</v>
      </c>
      <c r="D661" s="7" t="str">
        <f>T('CLZ TT'!F661)</f>
        <v>Hours</v>
      </c>
      <c r="E661" s="7" t="str">
        <f>IFERROR(VLOOKUP('CLZ TT'!A661,'CLZ WI'!$A$1:$E$100000,3,FALSE),"")</f>
        <v/>
      </c>
      <c r="F661" t="str">
        <f>IFERROR(VLOOKUP('CLZ TT'!A661,'CLZ WI'!$A$1:$E$100000,4,FALSE),"")</f>
        <v/>
      </c>
      <c r="G661" t="str">
        <f>IFERROR(VLOOKUP('CLZ TT'!A661,'CLZ WI'!$A$1:$K$100000,5,FALSE),"")</f>
        <v/>
      </c>
      <c r="H661" t="str">
        <f>IFERROR(VLOOKUP(G661,'CLZ WI'!$A$1:$K$100000,6,FALSE),"")</f>
        <v/>
      </c>
      <c r="I661" t="str">
        <f>IFERROR(VLOOKUP(G661,'CLZ WI'!$A$1:$K$100000,7,FALSE),"")</f>
        <v/>
      </c>
      <c r="J661" t="str">
        <f>T('CLZ TT'!I661)</f>
        <v/>
      </c>
      <c r="K661" t="str">
        <f>IF(IFERROR(VLOOKUP('CLZ TT'!A661,'CLZ WI'!$A$1:$L$100000,12,FALSE),"")=TRUE, "Billable", IF(IFERROR(VLOOKUP('CLZ TT'!A661,'CLZ WI'!$A$1:$L$100000,12,FALSE),"")=FALSE, "Non-Billable", ""))</f>
        <v/>
      </c>
      <c r="L661" s="19">
        <f>IF('CLZ TT'!G661="","",'CLZ TT'!G661)</f>
        <v>41122</v>
      </c>
      <c r="M661" t="str">
        <f>IFERROR(VLOOKUP(G661,'CLZ Pr'!$A$1:$X$100000,12,FALSE)*C661,"")</f>
        <v/>
      </c>
      <c r="N661" s="4" t="str">
        <f>IFERROR(VLOOKUP(G661,'CLZ Pr'!$A$1:$X$100000,24,FALSE), "")</f>
        <v/>
      </c>
      <c r="O661" t="str">
        <f>IFERROR(VLOOKUP(G661,'CLZ Pr'!$A$1:$X$100000,21,FALSE), "")</f>
        <v/>
      </c>
    </row>
    <row r="662" spans="1:15">
      <c r="A662" t="str">
        <f>T('CLZ TT'!A662)</f>
        <v>P-240068</v>
      </c>
      <c r="B662" s="9" t="str">
        <f>T('CLZ TT'!D662)</f>
        <v>Noam Sayada</v>
      </c>
      <c r="C662" s="10">
        <f>IF(LEN(A662) &gt; 0, 'CLZ TT'!E662, "")</f>
        <v>1</v>
      </c>
      <c r="D662" s="7" t="str">
        <f>T('CLZ TT'!F662)</f>
        <v>Hours</v>
      </c>
      <c r="E662" s="7" t="str">
        <f>IFERROR(VLOOKUP('CLZ TT'!A662,'CLZ WI'!$A$1:$E$100000,3,FALSE),"")</f>
        <v>SIGMA Groupe: 40h PS</v>
      </c>
      <c r="F662" t="str">
        <f>IFERROR(VLOOKUP('CLZ TT'!A662,'CLZ WI'!$A$1:$E$100000,4,FALSE),"")</f>
        <v>CS Project</v>
      </c>
      <c r="G662" t="str">
        <f>IFERROR(VLOOKUP('CLZ TT'!A662,'CLZ WI'!$A$1:$K$100000,5,FALSE),"")</f>
        <v>P-240068</v>
      </c>
      <c r="H662" t="str">
        <f>IFERROR(VLOOKUP(G662,'CLZ WI'!$A$1:$K$100000,6,FALSE),"")</f>
        <v>Fixed Hours</v>
      </c>
      <c r="I662" t="str">
        <f>IFERROR(VLOOKUP(G662,'CLZ WI'!$A$1:$K$100000,7,FALSE),"")</f>
        <v>EMEA</v>
      </c>
      <c r="J662" t="str">
        <f>T('CLZ TT'!I662)</f>
        <v/>
      </c>
      <c r="K662" t="str">
        <f>IF(IFERROR(VLOOKUP('CLZ TT'!A662,'CLZ WI'!$A$1:$L$100000,12,FALSE),"")=TRUE, "Billable", IF(IFERROR(VLOOKUP('CLZ TT'!A662,'CLZ WI'!$A$1:$L$100000,12,FALSE),"")=FALSE, "Non-Billable", ""))</f>
        <v>Billable</v>
      </c>
      <c r="L662" s="19">
        <f>IF('CLZ TT'!G662="","",'CLZ TT'!G662)</f>
        <v>41122</v>
      </c>
      <c r="M662">
        <f>IFERROR(VLOOKUP(G662,'CLZ Pr'!$A$1:$X$100000,12,FALSE)*C662,"")</f>
        <v>150</v>
      </c>
      <c r="N662" s="4" t="str">
        <f>IFERROR(VLOOKUP(G662,'CLZ Pr'!$A$1:$X$100000,24,FALSE), "")</f>
        <v>N-X-51602</v>
      </c>
      <c r="O662">
        <f>IFERROR(VLOOKUP(G662,'CLZ Pr'!$A$1:$X$100000,21,FALSE), "")</f>
        <v>29</v>
      </c>
    </row>
    <row r="663" spans="1:15">
      <c r="A663" t="str">
        <f>T('CLZ TT'!A663)</f>
        <v>M-284071</v>
      </c>
      <c r="B663" s="9" t="str">
        <f>T('CLZ TT'!D663)</f>
        <v>Noam Sayada</v>
      </c>
      <c r="C663" s="10">
        <f>IF(LEN(A663) &gt; 0, 'CLZ TT'!E663, "")</f>
        <v>1</v>
      </c>
      <c r="D663" s="7" t="str">
        <f>T('CLZ TT'!F663)</f>
        <v>Hours</v>
      </c>
      <c r="E663" s="7" t="str">
        <f>IFERROR(VLOOKUP('CLZ TT'!A663,'CLZ WI'!$A$1:$E$100000,3,FALSE),"")</f>
        <v>VB Expertise QS S</v>
      </c>
      <c r="F663" t="str">
        <f>IFERROR(VLOOKUP('CLZ TT'!A663,'CLZ WI'!$A$1:$E$100000,4,FALSE),"")</f>
        <v>CS Quick Start</v>
      </c>
      <c r="G663" t="str">
        <f>IFERROR(VLOOKUP('CLZ TT'!A663,'CLZ WI'!$A$1:$K$100000,5,FALSE),"")</f>
        <v>P-231904</v>
      </c>
      <c r="H663" t="str">
        <f>IFERROR(VLOOKUP(G663,'CLZ WI'!$A$1:$K$100000,6,FALSE),"")</f>
        <v>Package Small</v>
      </c>
      <c r="I663" t="str">
        <f>IFERROR(VLOOKUP(G663,'CLZ WI'!$A$1:$K$100000,7,FALSE),"")</f>
        <v>EMEA</v>
      </c>
      <c r="J663" t="str">
        <f>T('CLZ TT'!I663)</f>
        <v/>
      </c>
      <c r="K663" t="str">
        <f>IF(IFERROR(VLOOKUP('CLZ TT'!A663,'CLZ WI'!$A$1:$L$100000,12,FALSE),"")=TRUE, "Billable", IF(IFERROR(VLOOKUP('CLZ TT'!A663,'CLZ WI'!$A$1:$L$100000,12,FALSE),"")=FALSE, "Non-Billable", ""))</f>
        <v>Billable</v>
      </c>
      <c r="L663" s="19">
        <f>IF('CLZ TT'!G663="","",'CLZ TT'!G663)</f>
        <v>41122</v>
      </c>
      <c r="M663">
        <f>IFERROR(VLOOKUP(G663,'CLZ Pr'!$A$1:$X$100000,12,FALSE)*C663,"")</f>
        <v>160</v>
      </c>
      <c r="N663" s="4">
        <f>IFERROR(VLOOKUP(G663,'CLZ Pr'!$A$1:$X$100000,24,FALSE), "")</f>
        <v>0</v>
      </c>
      <c r="O663">
        <f>IFERROR(VLOOKUP(G663,'CLZ Pr'!$A$1:$X$100000,21,FALSE), "")</f>
        <v>3</v>
      </c>
    </row>
    <row r="664" spans="1:15">
      <c r="A664" t="str">
        <f>T('CLZ TT'!A664)</f>
        <v>P-236988</v>
      </c>
      <c r="B664" s="9" t="str">
        <f>T('CLZ TT'!D664)</f>
        <v>David Goulden</v>
      </c>
      <c r="C664" s="10">
        <f>IF(LEN(A664) &gt; 0, 'CLZ TT'!E664, "")</f>
        <v>2</v>
      </c>
      <c r="D664" s="7" t="str">
        <f>T('CLZ TT'!F664)</f>
        <v>Hours</v>
      </c>
      <c r="E664" s="7" t="str">
        <f>IFERROR(VLOOKUP('CLZ TT'!A664,'CLZ WI'!$A$1:$E$100000,3,FALSE),"")</f>
        <v>Clydeco: QS Package Large</v>
      </c>
      <c r="F664" t="str">
        <f>IFERROR(VLOOKUP('CLZ TT'!A664,'CLZ WI'!$A$1:$E$100000,4,FALSE),"")</f>
        <v>CS Quick Start</v>
      </c>
      <c r="G664" t="str">
        <f>IFERROR(VLOOKUP('CLZ TT'!A664,'CLZ WI'!$A$1:$K$100000,5,FALSE),"")</f>
        <v>P-236988</v>
      </c>
      <c r="H664" t="str">
        <f>IFERROR(VLOOKUP(G664,'CLZ WI'!$A$1:$K$100000,6,FALSE),"")</f>
        <v>Package Large</v>
      </c>
      <c r="I664" t="str">
        <f>IFERROR(VLOOKUP(G664,'CLZ WI'!$A$1:$K$100000,7,FALSE),"")</f>
        <v>EMEA</v>
      </c>
      <c r="J664" t="str">
        <f>T('CLZ TT'!I664)</f>
        <v/>
      </c>
      <c r="K664" t="str">
        <f>IF(IFERROR(VLOOKUP('CLZ TT'!A664,'CLZ WI'!$A$1:$L$100000,12,FALSE),"")=TRUE, "Billable", IF(IFERROR(VLOOKUP('CLZ TT'!A664,'CLZ WI'!$A$1:$L$100000,12,FALSE),"")=FALSE, "Non-Billable", ""))</f>
        <v>Billable</v>
      </c>
      <c r="L664" s="19">
        <f>IF('CLZ TT'!G664="","",'CLZ TT'!G664)</f>
        <v>41122</v>
      </c>
      <c r="M664">
        <f>IFERROR(VLOOKUP(G664,'CLZ Pr'!$A$1:$X$100000,12,FALSE)*C664,"")</f>
        <v>291.66000000000003</v>
      </c>
      <c r="N664" s="4" t="str">
        <f>IFERROR(VLOOKUP(G664,'CLZ Pr'!$A$1:$X$100000,24,FALSE), "")</f>
        <v>N-X-59361</v>
      </c>
      <c r="O664">
        <f>IFERROR(VLOOKUP(G664,'CLZ Pr'!$A$1:$X$100000,21,FALSE), "")</f>
        <v>1.5</v>
      </c>
    </row>
    <row r="665" spans="1:15">
      <c r="A665" t="str">
        <f>T('CLZ TT'!A665)</f>
        <v>P-239569</v>
      </c>
      <c r="B665" s="9" t="str">
        <f>T('CLZ TT'!D665)</f>
        <v>Roni Feldsher</v>
      </c>
      <c r="C665" s="10">
        <f>IF(LEN(A665) &gt; 0, 'CLZ TT'!E665, "")</f>
        <v>3</v>
      </c>
      <c r="D665" s="7" t="str">
        <f>T('CLZ TT'!F665)</f>
        <v>Hours</v>
      </c>
      <c r="E665" s="7" t="str">
        <f>IFERROR(VLOOKUP('CLZ TT'!A665,'CLZ WI'!$A$1:$E$100000,3,FALSE),"")</f>
        <v>Encore Capital Group: 40h PS</v>
      </c>
      <c r="F665" t="str">
        <f>IFERROR(VLOOKUP('CLZ TT'!A665,'CLZ WI'!$A$1:$E$100000,4,FALSE),"")</f>
        <v>CS Project</v>
      </c>
      <c r="G665" t="str">
        <f>IFERROR(VLOOKUP('CLZ TT'!A665,'CLZ WI'!$A$1:$K$100000,5,FALSE),"")</f>
        <v>P-239569</v>
      </c>
      <c r="H665" t="str">
        <f>IFERROR(VLOOKUP(G665,'CLZ WI'!$A$1:$K$100000,6,FALSE),"")</f>
        <v>Fixed Hours</v>
      </c>
      <c r="I665" t="str">
        <f>IFERROR(VLOOKUP(G665,'CLZ WI'!$A$1:$K$100000,7,FALSE),"")</f>
        <v>USA</v>
      </c>
      <c r="J665" t="str">
        <f>T('CLZ TT'!I665)</f>
        <v>Training</v>
      </c>
      <c r="K665" t="str">
        <f>IF(IFERROR(VLOOKUP('CLZ TT'!A665,'CLZ WI'!$A$1:$L$100000,12,FALSE),"")=TRUE, "Billable", IF(IFERROR(VLOOKUP('CLZ TT'!A665,'CLZ WI'!$A$1:$L$100000,12,FALSE),"")=FALSE, "Non-Billable", ""))</f>
        <v>Billable</v>
      </c>
      <c r="L665" s="19">
        <f>IF('CLZ TT'!G665="","",'CLZ TT'!G665)</f>
        <v>41123</v>
      </c>
      <c r="M665">
        <f>IFERROR(VLOOKUP(G665,'CLZ Pr'!$A$1:$X$100000,12,FALSE)*C665,"")</f>
        <v>437.46</v>
      </c>
      <c r="N665" s="4" t="str">
        <f>IFERROR(VLOOKUP(G665,'CLZ Pr'!$A$1:$X$100000,24,FALSE), "")</f>
        <v>N-X-60941</v>
      </c>
      <c r="O665">
        <f>IFERROR(VLOOKUP(G665,'CLZ Pr'!$A$1:$X$100000,21,FALSE), "")</f>
        <v>32</v>
      </c>
    </row>
    <row r="666" spans="1:15">
      <c r="A666" t="str">
        <f>T('CLZ TT'!A666)</f>
        <v>T-352770</v>
      </c>
      <c r="B666" s="9" t="str">
        <f>T('CLZ TT'!D666)</f>
        <v>Eran Fishov</v>
      </c>
      <c r="C666" s="10">
        <f>IF(LEN(A666) &gt; 0, 'CLZ TT'!E666, "")</f>
        <v>2</v>
      </c>
      <c r="D666" s="7" t="str">
        <f>T('CLZ TT'!F666)</f>
        <v>Hours</v>
      </c>
      <c r="E666" s="7" t="str">
        <f>IFERROR(VLOOKUP('CLZ TT'!A666,'CLZ WI'!$A$1:$E$100000,3,FALSE),"")</f>
        <v>Kaltura</v>
      </c>
      <c r="F666" t="str">
        <f>IFERROR(VLOOKUP('CLZ TT'!A666,'CLZ WI'!$A$1:$E$100000,4,FALSE),"")</f>
        <v>CS Project</v>
      </c>
      <c r="G666" t="str">
        <f>IFERROR(VLOOKUP('CLZ TT'!A666,'CLZ WI'!$A$1:$K$100000,5,FALSE),"")</f>
        <v>P-142618</v>
      </c>
      <c r="H666" t="str">
        <f>IFERROR(VLOOKUP(G666,'CLZ WI'!$A$1:$K$100000,6,FALSE),"")</f>
        <v>Fixed Hours</v>
      </c>
      <c r="I666" t="str">
        <f>IFERROR(VLOOKUP(G666,'CLZ WI'!$A$1:$K$100000,7,FALSE),"")</f>
        <v>EMEA</v>
      </c>
      <c r="J666" t="str">
        <f>T('CLZ TT'!I666)</f>
        <v/>
      </c>
      <c r="K666" t="str">
        <f>IF(IFERROR(VLOOKUP('CLZ TT'!A666,'CLZ WI'!$A$1:$L$100000,12,FALSE),"")=TRUE, "Billable", IF(IFERROR(VLOOKUP('CLZ TT'!A666,'CLZ WI'!$A$1:$L$100000,12,FALSE),"")=FALSE, "Non-Billable", ""))</f>
        <v>Billable</v>
      </c>
      <c r="L666" s="19">
        <f>IF('CLZ TT'!G666="","",'CLZ TT'!G666)</f>
        <v>41123</v>
      </c>
      <c r="M666" t="str">
        <f>IFERROR(VLOOKUP(G666,'CLZ Pr'!$A$1:$X$100000,12,FALSE)*C666,"")</f>
        <v/>
      </c>
      <c r="N666" s="4" t="str">
        <f>IFERROR(VLOOKUP(G666,'CLZ Pr'!$A$1:$X$100000,24,FALSE), "")</f>
        <v/>
      </c>
      <c r="O666" t="str">
        <f>IFERROR(VLOOKUP(G666,'CLZ Pr'!$A$1:$X$100000,21,FALSE), "")</f>
        <v/>
      </c>
    </row>
    <row r="667" spans="1:15">
      <c r="A667" t="str">
        <f>T('CLZ TT'!A667)</f>
        <v>M-284061</v>
      </c>
      <c r="B667" s="9" t="str">
        <f>T('CLZ TT'!D667)</f>
        <v>David Goulden</v>
      </c>
      <c r="C667" s="10">
        <f>IF(LEN(A667) &gt; 0, 'CLZ TT'!E667, "")</f>
        <v>1</v>
      </c>
      <c r="D667" s="7" t="str">
        <f>T('CLZ TT'!F667)</f>
        <v>Hours</v>
      </c>
      <c r="E667" s="7" t="str">
        <f>IFERROR(VLOOKUP('CLZ TT'!A667,'CLZ WI'!$A$1:$E$100000,3,FALSE),"")</f>
        <v>Twig:Package Medium Package</v>
      </c>
      <c r="F667" t="str">
        <f>IFERROR(VLOOKUP('CLZ TT'!A667,'CLZ WI'!$A$1:$E$100000,4,FALSE),"")</f>
        <v>CS Quick Start</v>
      </c>
      <c r="G667" t="str">
        <f>IFERROR(VLOOKUP('CLZ TT'!A667,'CLZ WI'!$A$1:$K$100000,5,FALSE),"")</f>
        <v>P-231898</v>
      </c>
      <c r="H667" t="str">
        <f>IFERROR(VLOOKUP(G667,'CLZ WI'!$A$1:$K$100000,6,FALSE),"")</f>
        <v>Package Medium</v>
      </c>
      <c r="I667" t="str">
        <f>IFERROR(VLOOKUP(G667,'CLZ WI'!$A$1:$K$100000,7,FALSE),"")</f>
        <v>EMEA</v>
      </c>
      <c r="J667" t="str">
        <f>T('CLZ TT'!I667)</f>
        <v/>
      </c>
      <c r="K667" t="str">
        <f>IF(IFERROR(VLOOKUP('CLZ TT'!A667,'CLZ WI'!$A$1:$L$100000,12,FALSE),"")=TRUE, "Billable", IF(IFERROR(VLOOKUP('CLZ TT'!A667,'CLZ WI'!$A$1:$L$100000,12,FALSE),"")=FALSE, "Non-Billable", ""))</f>
        <v>Billable</v>
      </c>
      <c r="L667" s="19">
        <f>IF('CLZ TT'!G667="","",'CLZ TT'!G667)</f>
        <v>41123</v>
      </c>
      <c r="M667">
        <f>IFERROR(VLOOKUP(G667,'CLZ Pr'!$A$1:$X$100000,12,FALSE)*C667,"")</f>
        <v>150</v>
      </c>
      <c r="N667" s="4">
        <f>IFERROR(VLOOKUP(G667,'CLZ Pr'!$A$1:$X$100000,24,FALSE), "")</f>
        <v>0</v>
      </c>
      <c r="O667">
        <f>IFERROR(VLOOKUP(G667,'CLZ Pr'!$A$1:$X$100000,21,FALSE), "")</f>
        <v>3</v>
      </c>
    </row>
    <row r="668" spans="1:15">
      <c r="A668" t="str">
        <f>T('CLZ TT'!A668)</f>
        <v>P-236988</v>
      </c>
      <c r="B668" s="9" t="str">
        <f>T('CLZ TT'!D668)</f>
        <v>David Goulden</v>
      </c>
      <c r="C668" s="10">
        <f>IF(LEN(A668) &gt; 0, 'CLZ TT'!E668, "")</f>
        <v>2</v>
      </c>
      <c r="D668" s="7" t="str">
        <f>T('CLZ TT'!F668)</f>
        <v>Hours</v>
      </c>
      <c r="E668" s="7" t="str">
        <f>IFERROR(VLOOKUP('CLZ TT'!A668,'CLZ WI'!$A$1:$E$100000,3,FALSE),"")</f>
        <v>Clydeco: QS Package Large</v>
      </c>
      <c r="F668" t="str">
        <f>IFERROR(VLOOKUP('CLZ TT'!A668,'CLZ WI'!$A$1:$E$100000,4,FALSE),"")</f>
        <v>CS Quick Start</v>
      </c>
      <c r="G668" t="str">
        <f>IFERROR(VLOOKUP('CLZ TT'!A668,'CLZ WI'!$A$1:$K$100000,5,FALSE),"")</f>
        <v>P-236988</v>
      </c>
      <c r="H668" t="str">
        <f>IFERROR(VLOOKUP(G668,'CLZ WI'!$A$1:$K$100000,6,FALSE),"")</f>
        <v>Package Large</v>
      </c>
      <c r="I668" t="str">
        <f>IFERROR(VLOOKUP(G668,'CLZ WI'!$A$1:$K$100000,7,FALSE),"")</f>
        <v>EMEA</v>
      </c>
      <c r="J668" t="str">
        <f>T('CLZ TT'!I668)</f>
        <v/>
      </c>
      <c r="K668" t="str">
        <f>IF(IFERROR(VLOOKUP('CLZ TT'!A668,'CLZ WI'!$A$1:$L$100000,12,FALSE),"")=TRUE, "Billable", IF(IFERROR(VLOOKUP('CLZ TT'!A668,'CLZ WI'!$A$1:$L$100000,12,FALSE),"")=FALSE, "Non-Billable", ""))</f>
        <v>Billable</v>
      </c>
      <c r="L668" s="19">
        <f>IF('CLZ TT'!G668="","",'CLZ TT'!G668)</f>
        <v>41123</v>
      </c>
      <c r="M668">
        <f>IFERROR(VLOOKUP(G668,'CLZ Pr'!$A$1:$X$100000,12,FALSE)*C668,"")</f>
        <v>291.66000000000003</v>
      </c>
      <c r="N668" s="4" t="str">
        <f>IFERROR(VLOOKUP(G668,'CLZ Pr'!$A$1:$X$100000,24,FALSE), "")</f>
        <v>N-X-59361</v>
      </c>
      <c r="O668">
        <f>IFERROR(VLOOKUP(G668,'CLZ Pr'!$A$1:$X$100000,21,FALSE), "")</f>
        <v>1.5</v>
      </c>
    </row>
    <row r="669" spans="1:15">
      <c r="A669" t="str">
        <f>T('CLZ TT'!A669)</f>
        <v>P-230389</v>
      </c>
      <c r="B669" s="9" t="str">
        <f>T('CLZ TT'!D669)</f>
        <v>Alex Gorman</v>
      </c>
      <c r="C669" s="10">
        <f>IF(LEN(A669) &gt; 0, 'CLZ TT'!E669, "")</f>
        <v>1.5</v>
      </c>
      <c r="D669" s="7" t="str">
        <f>T('CLZ TT'!F669)</f>
        <v>Hours</v>
      </c>
      <c r="E669" s="7" t="str">
        <f>IFERROR(VLOOKUP('CLZ TT'!A669,'CLZ WI'!$A$1:$E$100000,3,FALSE),"")</f>
        <v>Vinsolutions 8h PS - On-Site</v>
      </c>
      <c r="F669" t="str">
        <f>IFERROR(VLOOKUP('CLZ TT'!A669,'CLZ WI'!$A$1:$E$100000,4,FALSE),"")</f>
        <v>CS Project</v>
      </c>
      <c r="G669" t="str">
        <f>IFERROR(VLOOKUP('CLZ TT'!A669,'CLZ WI'!$A$1:$K$100000,5,FALSE),"")</f>
        <v>P-230389</v>
      </c>
      <c r="H669" t="str">
        <f>IFERROR(VLOOKUP(G669,'CLZ WI'!$A$1:$K$100000,6,FALSE),"")</f>
        <v>Fixed Hours</v>
      </c>
      <c r="I669" t="str">
        <f>IFERROR(VLOOKUP(G669,'CLZ WI'!$A$1:$K$100000,7,FALSE),"")</f>
        <v>USA</v>
      </c>
      <c r="J669" t="str">
        <f>T('CLZ TT'!I669)</f>
        <v/>
      </c>
      <c r="K669" t="str">
        <f>IF(IFERROR(VLOOKUP('CLZ TT'!A669,'CLZ WI'!$A$1:$L$100000,12,FALSE),"")=TRUE, "Billable", IF(IFERROR(VLOOKUP('CLZ TT'!A669,'CLZ WI'!$A$1:$L$100000,12,FALSE),"")=FALSE, "Non-Billable", ""))</f>
        <v>Billable</v>
      </c>
      <c r="L669" s="19">
        <f>IF('CLZ TT'!G669="","",'CLZ TT'!G669)</f>
        <v>41123</v>
      </c>
      <c r="M669">
        <f>IFERROR(VLOOKUP(G669,'CLZ Pr'!$A$1:$X$100000,12,FALSE)*C669,"")</f>
        <v>281.25</v>
      </c>
      <c r="N669" s="4">
        <f>IFERROR(VLOOKUP(G669,'CLZ Pr'!$A$1:$X$100000,24,FALSE), "")</f>
        <v>0</v>
      </c>
      <c r="O669">
        <f>IFERROR(VLOOKUP(G669,'CLZ Pr'!$A$1:$X$100000,21,FALSE), "")</f>
        <v>5</v>
      </c>
    </row>
    <row r="670" spans="1:15">
      <c r="A670" t="str">
        <f>T('CLZ TT'!A670)</f>
        <v>M-242420</v>
      </c>
      <c r="B670" s="9" t="str">
        <f>T('CLZ TT'!D670)</f>
        <v>David Goulden</v>
      </c>
      <c r="C670" s="10">
        <f>IF(LEN(A670) &gt; 0, 'CLZ TT'!E670, "")</f>
        <v>1</v>
      </c>
      <c r="D670" s="7" t="str">
        <f>T('CLZ TT'!F670)</f>
        <v>Hours</v>
      </c>
      <c r="E670" s="7" t="str">
        <f>IFERROR(VLOOKUP('CLZ TT'!A670,'CLZ WI'!$A$1:$E$100000,3,FALSE),"")</f>
        <v>Mace Group:Medium Package</v>
      </c>
      <c r="F670" t="str">
        <f>IFERROR(VLOOKUP('CLZ TT'!A670,'CLZ WI'!$A$1:$E$100000,4,FALSE),"")</f>
        <v>CS Quick Start</v>
      </c>
      <c r="G670" t="str">
        <f>IFERROR(VLOOKUP('CLZ TT'!A670,'CLZ WI'!$A$1:$K$100000,5,FALSE),"")</f>
        <v>P-194268</v>
      </c>
      <c r="H670" t="str">
        <f>IFERROR(VLOOKUP(G670,'CLZ WI'!$A$1:$K$100000,6,FALSE),"")</f>
        <v>Package Medium</v>
      </c>
      <c r="I670" t="str">
        <f>IFERROR(VLOOKUP(G670,'CLZ WI'!$A$1:$K$100000,7,FALSE),"")</f>
        <v>EMEA</v>
      </c>
      <c r="J670" t="str">
        <f>T('CLZ TT'!I670)</f>
        <v/>
      </c>
      <c r="K670" t="str">
        <f>IF(IFERROR(VLOOKUP('CLZ TT'!A670,'CLZ WI'!$A$1:$L$100000,12,FALSE),"")=TRUE, "Billable", IF(IFERROR(VLOOKUP('CLZ TT'!A670,'CLZ WI'!$A$1:$L$100000,12,FALSE),"")=FALSE, "Non-Billable", ""))</f>
        <v>Billable</v>
      </c>
      <c r="L670" s="19">
        <f>IF('CLZ TT'!G670="","",'CLZ TT'!G670)</f>
        <v>41123</v>
      </c>
      <c r="M670">
        <f>IFERROR(VLOOKUP(G670,'CLZ Pr'!$A$1:$X$100000,12,FALSE)*C670,"")</f>
        <v>150</v>
      </c>
      <c r="N670" s="4">
        <f>IFERROR(VLOOKUP(G670,'CLZ Pr'!$A$1:$X$100000,24,FALSE), "")</f>
        <v>0</v>
      </c>
      <c r="O670">
        <f>IFERROR(VLOOKUP(G670,'CLZ Pr'!$A$1:$X$100000,21,FALSE), "")</f>
        <v>6.5</v>
      </c>
    </row>
    <row r="671" spans="1:15">
      <c r="A671" t="str">
        <f>T('CLZ TT'!A671)</f>
        <v>P-227068</v>
      </c>
      <c r="B671" s="9" t="str">
        <f>T('CLZ TT'!D671)</f>
        <v>Noam Sayada</v>
      </c>
      <c r="C671" s="10">
        <f>IF(LEN(A671) &gt; 0, 'CLZ TT'!E671, "")</f>
        <v>8</v>
      </c>
      <c r="D671" s="7" t="str">
        <f>T('CLZ TT'!F671)</f>
        <v>Hours</v>
      </c>
      <c r="E671" s="7" t="str">
        <f>IFERROR(VLOOKUP('CLZ TT'!A671,'CLZ WI'!$A$1:$E$100000,3,FALSE),"")</f>
        <v/>
      </c>
      <c r="F671" t="str">
        <f>IFERROR(VLOOKUP('CLZ TT'!A671,'CLZ WI'!$A$1:$E$100000,4,FALSE),"")</f>
        <v/>
      </c>
      <c r="G671" t="str">
        <f>IFERROR(VLOOKUP('CLZ TT'!A671,'CLZ WI'!$A$1:$K$100000,5,FALSE),"")</f>
        <v/>
      </c>
      <c r="H671" t="str">
        <f>IFERROR(VLOOKUP(G671,'CLZ WI'!$A$1:$K$100000,6,FALSE),"")</f>
        <v/>
      </c>
      <c r="I671" t="str">
        <f>IFERROR(VLOOKUP(G671,'CLZ WI'!$A$1:$K$100000,7,FALSE),"")</f>
        <v/>
      </c>
      <c r="J671" t="str">
        <f>T('CLZ TT'!I671)</f>
        <v/>
      </c>
      <c r="K671" t="str">
        <f>IF(IFERROR(VLOOKUP('CLZ TT'!A671,'CLZ WI'!$A$1:$L$100000,12,FALSE),"")=TRUE, "Billable", IF(IFERROR(VLOOKUP('CLZ TT'!A671,'CLZ WI'!$A$1:$L$100000,12,FALSE),"")=FALSE, "Non-Billable", ""))</f>
        <v/>
      </c>
      <c r="L671" s="19">
        <f>IF('CLZ TT'!G671="","",'CLZ TT'!G671)</f>
        <v>41123</v>
      </c>
      <c r="M671" t="str">
        <f>IFERROR(VLOOKUP(G671,'CLZ Pr'!$A$1:$X$100000,12,FALSE)*C671,"")</f>
        <v/>
      </c>
      <c r="N671" s="4" t="str">
        <f>IFERROR(VLOOKUP(G671,'CLZ Pr'!$A$1:$X$100000,24,FALSE), "")</f>
        <v/>
      </c>
      <c r="O671" t="str">
        <f>IFERROR(VLOOKUP(G671,'CLZ Pr'!$A$1:$X$100000,21,FALSE), "")</f>
        <v/>
      </c>
    </row>
    <row r="672" spans="1:15">
      <c r="A672" t="str">
        <f>T('CLZ TT'!A672)</f>
        <v>P-240368</v>
      </c>
      <c r="B672" s="9" t="str">
        <f>T('CLZ TT'!D672)</f>
        <v>Alex Gorman</v>
      </c>
      <c r="C672" s="10">
        <f>IF(LEN(A672) &gt; 0, 'CLZ TT'!E672, "")</f>
        <v>1</v>
      </c>
      <c r="D672" s="7" t="str">
        <f>T('CLZ TT'!F672)</f>
        <v>Hours</v>
      </c>
      <c r="E672" s="7" t="str">
        <f>IFERROR(VLOOKUP('CLZ TT'!A672,'CLZ WI'!$A$1:$E$100000,3,FALSE),"")</f>
        <v>NCS: 2h PS</v>
      </c>
      <c r="F672" t="str">
        <f>IFERROR(VLOOKUP('CLZ TT'!A672,'CLZ WI'!$A$1:$E$100000,4,FALSE),"")</f>
        <v>CS Project</v>
      </c>
      <c r="G672" t="str">
        <f>IFERROR(VLOOKUP('CLZ TT'!A672,'CLZ WI'!$A$1:$K$100000,5,FALSE),"")</f>
        <v>P-240368</v>
      </c>
      <c r="H672" t="str">
        <f>IFERROR(VLOOKUP(G672,'CLZ WI'!$A$1:$K$100000,6,FALSE),"")</f>
        <v>Fixed Hours</v>
      </c>
      <c r="I672" t="str">
        <f>IFERROR(VLOOKUP(G672,'CLZ WI'!$A$1:$K$100000,7,FALSE),"")</f>
        <v>USA</v>
      </c>
      <c r="J672" t="str">
        <f>T('CLZ TT'!I672)</f>
        <v/>
      </c>
      <c r="K672" t="str">
        <f>IF(IFERROR(VLOOKUP('CLZ TT'!A672,'CLZ WI'!$A$1:$L$100000,12,FALSE),"")=TRUE, "Billable", IF(IFERROR(VLOOKUP('CLZ TT'!A672,'CLZ WI'!$A$1:$L$100000,12,FALSE),"")=FALSE, "Non-Billable", ""))</f>
        <v>Non-Billable</v>
      </c>
      <c r="L672" s="19">
        <f>IF('CLZ TT'!G672="","",'CLZ TT'!G672)</f>
        <v>41123</v>
      </c>
      <c r="M672">
        <f>IFERROR(VLOOKUP(G672,'CLZ Pr'!$A$1:$X$100000,12,FALSE)*C672,"")</f>
        <v>0</v>
      </c>
      <c r="N672" s="4" t="str">
        <f>IFERROR(VLOOKUP(G672,'CLZ Pr'!$A$1:$X$100000,24,FALSE), "")</f>
        <v>X-61101</v>
      </c>
      <c r="O672">
        <f>IFERROR(VLOOKUP(G672,'CLZ Pr'!$A$1:$X$100000,21,FALSE), "")</f>
        <v>0</v>
      </c>
    </row>
    <row r="673" spans="1:15">
      <c r="A673" t="str">
        <f>T('CLZ TT'!A673)</f>
        <v>T-352770</v>
      </c>
      <c r="B673" s="9" t="str">
        <f>T('CLZ TT'!D673)</f>
        <v>Eran Fishov</v>
      </c>
      <c r="C673" s="10">
        <f>IF(LEN(A673) &gt; 0, 'CLZ TT'!E673, "")</f>
        <v>1</v>
      </c>
      <c r="D673" s="7" t="str">
        <f>T('CLZ TT'!F673)</f>
        <v>Hours</v>
      </c>
      <c r="E673" s="7" t="str">
        <f>IFERROR(VLOOKUP('CLZ TT'!A673,'CLZ WI'!$A$1:$E$100000,3,FALSE),"")</f>
        <v>Kaltura</v>
      </c>
      <c r="F673" t="str">
        <f>IFERROR(VLOOKUP('CLZ TT'!A673,'CLZ WI'!$A$1:$E$100000,4,FALSE),"")</f>
        <v>CS Project</v>
      </c>
      <c r="G673" t="str">
        <f>IFERROR(VLOOKUP('CLZ TT'!A673,'CLZ WI'!$A$1:$K$100000,5,FALSE),"")</f>
        <v>P-142618</v>
      </c>
      <c r="H673" t="str">
        <f>IFERROR(VLOOKUP(G673,'CLZ WI'!$A$1:$K$100000,6,FALSE),"")</f>
        <v>Fixed Hours</v>
      </c>
      <c r="I673" t="str">
        <f>IFERROR(VLOOKUP(G673,'CLZ WI'!$A$1:$K$100000,7,FALSE),"")</f>
        <v>EMEA</v>
      </c>
      <c r="J673" t="str">
        <f>T('CLZ TT'!I673)</f>
        <v/>
      </c>
      <c r="K673" t="str">
        <f>IF(IFERROR(VLOOKUP('CLZ TT'!A673,'CLZ WI'!$A$1:$L$100000,12,FALSE),"")=TRUE, "Billable", IF(IFERROR(VLOOKUP('CLZ TT'!A673,'CLZ WI'!$A$1:$L$100000,12,FALSE),"")=FALSE, "Non-Billable", ""))</f>
        <v>Billable</v>
      </c>
      <c r="L673" s="19">
        <f>IF('CLZ TT'!G673="","",'CLZ TT'!G673)</f>
        <v>41124</v>
      </c>
      <c r="M673" t="str">
        <f>IFERROR(VLOOKUP(G673,'CLZ Pr'!$A$1:$X$100000,12,FALSE)*C673,"")</f>
        <v/>
      </c>
      <c r="N673" s="4" t="str">
        <f>IFERROR(VLOOKUP(G673,'CLZ Pr'!$A$1:$X$100000,24,FALSE), "")</f>
        <v/>
      </c>
      <c r="O673" t="str">
        <f>IFERROR(VLOOKUP(G673,'CLZ Pr'!$A$1:$X$100000,21,FALSE), "")</f>
        <v/>
      </c>
    </row>
    <row r="674" spans="1:15">
      <c r="A674" t="str">
        <f>T('CLZ TT'!A674)</f>
        <v>P-220673</v>
      </c>
      <c r="B674" s="9" t="str">
        <f>T('CLZ TT'!D674)</f>
        <v>Roni Feldsher</v>
      </c>
      <c r="C674" s="10">
        <f>IF(LEN(A674) &gt; 0, 'CLZ TT'!E674, "")</f>
        <v>1</v>
      </c>
      <c r="D674" s="7" t="str">
        <f>T('CLZ TT'!F674)</f>
        <v>Hours</v>
      </c>
      <c r="E674" s="7" t="str">
        <f>IFERROR(VLOOKUP('CLZ TT'!A674,'CLZ WI'!$A$1:$E$100000,3,FALSE),"")</f>
        <v>QTS:Package Large Package</v>
      </c>
      <c r="F674" t="str">
        <f>IFERROR(VLOOKUP('CLZ TT'!A674,'CLZ WI'!$A$1:$E$100000,4,FALSE),"")</f>
        <v>CS Quick Start</v>
      </c>
      <c r="G674" t="str">
        <f>IFERROR(VLOOKUP('CLZ TT'!A674,'CLZ WI'!$A$1:$K$100000,5,FALSE),"")</f>
        <v>P-220673</v>
      </c>
      <c r="H674" t="str">
        <f>IFERROR(VLOOKUP(G674,'CLZ WI'!$A$1:$K$100000,6,FALSE),"")</f>
        <v>Package Large</v>
      </c>
      <c r="I674" t="str">
        <f>IFERROR(VLOOKUP(G674,'CLZ WI'!$A$1:$K$100000,7,FALSE),"")</f>
        <v>USA</v>
      </c>
      <c r="J674" t="str">
        <f>T('CLZ TT'!I674)</f>
        <v/>
      </c>
      <c r="K674" t="str">
        <f>IF(IFERROR(VLOOKUP('CLZ TT'!A674,'CLZ WI'!$A$1:$L$100000,12,FALSE),"")=TRUE, "Billable", IF(IFERROR(VLOOKUP('CLZ TT'!A674,'CLZ WI'!$A$1:$L$100000,12,FALSE),"")=FALSE, "Non-Billable", ""))</f>
        <v>Billable</v>
      </c>
      <c r="L674" s="19">
        <f>IF('CLZ TT'!G674="","",'CLZ TT'!G674)</f>
        <v>41124</v>
      </c>
      <c r="M674">
        <f>IFERROR(VLOOKUP(G674,'CLZ Pr'!$A$1:$X$100000,12,FALSE)*C674,"")</f>
        <v>145.83000000000001</v>
      </c>
      <c r="N674" s="4">
        <f>IFERROR(VLOOKUP(G674,'CLZ Pr'!$A$1:$X$100000,24,FALSE), "")</f>
        <v>0</v>
      </c>
      <c r="O674">
        <f>IFERROR(VLOOKUP(G674,'CLZ Pr'!$A$1:$X$100000,21,FALSE), "")</f>
        <v>15</v>
      </c>
    </row>
    <row r="675" spans="1:15">
      <c r="A675" t="str">
        <f>T('CLZ TT'!A675)</f>
        <v>P-240270</v>
      </c>
      <c r="B675" s="9" t="str">
        <f>T('CLZ TT'!D675)</f>
        <v>Rob Sidhu</v>
      </c>
      <c r="C675" s="10">
        <f>IF(LEN(A675) &gt; 0, 'CLZ TT'!E675, "")</f>
        <v>1</v>
      </c>
      <c r="D675" s="7" t="str">
        <f>T('CLZ TT'!F675)</f>
        <v>Hours</v>
      </c>
      <c r="E675" s="7" t="str">
        <f>IFERROR(VLOOKUP('CLZ TT'!A675,'CLZ WI'!$A$1:$E$100000,3,FALSE),"")</f>
        <v>Institute of Internal Auditors: QS Package Small</v>
      </c>
      <c r="F675" t="str">
        <f>IFERROR(VLOOKUP('CLZ TT'!A675,'CLZ WI'!$A$1:$E$100000,4,FALSE),"")</f>
        <v>CS Quick Start</v>
      </c>
      <c r="G675" t="str">
        <f>IFERROR(VLOOKUP('CLZ TT'!A675,'CLZ WI'!$A$1:$K$100000,5,FALSE),"")</f>
        <v>P-240270</v>
      </c>
      <c r="H675" t="str">
        <f>IFERROR(VLOOKUP(G675,'CLZ WI'!$A$1:$K$100000,6,FALSE),"")</f>
        <v>Package Small</v>
      </c>
      <c r="I675" t="str">
        <f>IFERROR(VLOOKUP(G675,'CLZ WI'!$A$1:$K$100000,7,FALSE),"")</f>
        <v>USA</v>
      </c>
      <c r="J675" t="str">
        <f>T('CLZ TT'!I675)</f>
        <v/>
      </c>
      <c r="K675" t="str">
        <f>IF(IFERROR(VLOOKUP('CLZ TT'!A675,'CLZ WI'!$A$1:$L$100000,12,FALSE),"")=TRUE, "Billable", IF(IFERROR(VLOOKUP('CLZ TT'!A675,'CLZ WI'!$A$1:$L$100000,12,FALSE),"")=FALSE, "Non-Billable", ""))</f>
        <v>Billable</v>
      </c>
      <c r="L675" s="19">
        <f>IF('CLZ TT'!G675="","",'CLZ TT'!G675)</f>
        <v>41124</v>
      </c>
      <c r="M675">
        <f>IFERROR(VLOOKUP(G675,'CLZ Pr'!$A$1:$X$100000,12,FALSE)*C675,"")</f>
        <v>160</v>
      </c>
      <c r="N675" s="4" t="str">
        <f>IFERROR(VLOOKUP(G675,'CLZ Pr'!$A$1:$X$100000,24,FALSE), "")</f>
        <v>N-X-61104</v>
      </c>
      <c r="O675">
        <f>IFERROR(VLOOKUP(G675,'CLZ Pr'!$A$1:$X$100000,21,FALSE), "")</f>
        <v>4</v>
      </c>
    </row>
    <row r="676" spans="1:15">
      <c r="A676" t="str">
        <f>T('CLZ TT'!A676)</f>
        <v>P-216085</v>
      </c>
      <c r="B676" s="9" t="str">
        <f>T('CLZ TT'!D676)</f>
        <v>Patrick Smith</v>
      </c>
      <c r="C676" s="10">
        <f>IF(LEN(A676) &gt; 0, 'CLZ TT'!E676, "")</f>
        <v>1</v>
      </c>
      <c r="D676" s="7" t="str">
        <f>T('CLZ TT'!F676)</f>
        <v>Hours</v>
      </c>
      <c r="E676" s="7" t="str">
        <f>IFERROR(VLOOKUP('CLZ TT'!A676,'CLZ WI'!$A$1:$E$100000,3,FALSE),"")</f>
        <v>Chicago Cubs Baseball Club, LLC 3 h PS</v>
      </c>
      <c r="F676" t="str">
        <f>IFERROR(VLOOKUP('CLZ TT'!A676,'CLZ WI'!$A$1:$E$100000,4,FALSE),"")</f>
        <v>CS Project</v>
      </c>
      <c r="G676" t="str">
        <f>IFERROR(VLOOKUP('CLZ TT'!A676,'CLZ WI'!$A$1:$K$100000,5,FALSE),"")</f>
        <v>P-216085</v>
      </c>
      <c r="H676" t="str">
        <f>IFERROR(VLOOKUP(G676,'CLZ WI'!$A$1:$K$100000,6,FALSE),"")</f>
        <v>Fixed Hours</v>
      </c>
      <c r="I676" t="str">
        <f>IFERROR(VLOOKUP(G676,'CLZ WI'!$A$1:$K$100000,7,FALSE),"")</f>
        <v>USA</v>
      </c>
      <c r="J676" t="str">
        <f>T('CLZ TT'!I676)</f>
        <v/>
      </c>
      <c r="K676" t="str">
        <f>IF(IFERROR(VLOOKUP('CLZ TT'!A676,'CLZ WI'!$A$1:$L$100000,12,FALSE),"")=TRUE, "Billable", IF(IFERROR(VLOOKUP('CLZ TT'!A676,'CLZ WI'!$A$1:$L$100000,12,FALSE),"")=FALSE, "Non-Billable", ""))</f>
        <v>Non-Billable</v>
      </c>
      <c r="L676" s="19">
        <f>IF('CLZ TT'!G676="","",'CLZ TT'!G676)</f>
        <v>41124</v>
      </c>
      <c r="M676">
        <f>IFERROR(VLOOKUP(G676,'CLZ Pr'!$A$1:$X$100000,12,FALSE)*C676,"")</f>
        <v>0</v>
      </c>
      <c r="N676" s="4">
        <f>IFERROR(VLOOKUP(G676,'CLZ Pr'!$A$1:$X$100000,24,FALSE), "")</f>
        <v>0</v>
      </c>
      <c r="O676">
        <f>IFERROR(VLOOKUP(G676,'CLZ Pr'!$A$1:$X$100000,21,FALSE), "")</f>
        <v>0</v>
      </c>
    </row>
    <row r="677" spans="1:15">
      <c r="A677" t="str">
        <f>T('CLZ TT'!A677)</f>
        <v>P-230389</v>
      </c>
      <c r="B677" s="9" t="str">
        <f>T('CLZ TT'!D677)</f>
        <v>Alex Gorman</v>
      </c>
      <c r="C677" s="10">
        <f>IF(LEN(A677) &gt; 0, 'CLZ TT'!E677, "")</f>
        <v>0</v>
      </c>
      <c r="D677" s="7" t="str">
        <f>T('CLZ TT'!F677)</f>
        <v>Hours</v>
      </c>
      <c r="E677" s="7" t="str">
        <f>IFERROR(VLOOKUP('CLZ TT'!A677,'CLZ WI'!$A$1:$E$100000,3,FALSE),"")</f>
        <v>Vinsolutions 8h PS - On-Site</v>
      </c>
      <c r="F677" t="str">
        <f>IFERROR(VLOOKUP('CLZ TT'!A677,'CLZ WI'!$A$1:$E$100000,4,FALSE),"")</f>
        <v>CS Project</v>
      </c>
      <c r="G677" t="str">
        <f>IFERROR(VLOOKUP('CLZ TT'!A677,'CLZ WI'!$A$1:$K$100000,5,FALSE),"")</f>
        <v>P-230389</v>
      </c>
      <c r="H677" t="str">
        <f>IFERROR(VLOOKUP(G677,'CLZ WI'!$A$1:$K$100000,6,FALSE),"")</f>
        <v>Fixed Hours</v>
      </c>
      <c r="I677" t="str">
        <f>IFERROR(VLOOKUP(G677,'CLZ WI'!$A$1:$K$100000,7,FALSE),"")</f>
        <v>USA</v>
      </c>
      <c r="J677" t="str">
        <f>T('CLZ TT'!I677)</f>
        <v/>
      </c>
      <c r="K677" t="str">
        <f>IF(IFERROR(VLOOKUP('CLZ TT'!A677,'CLZ WI'!$A$1:$L$100000,12,FALSE),"")=TRUE, "Billable", IF(IFERROR(VLOOKUP('CLZ TT'!A677,'CLZ WI'!$A$1:$L$100000,12,FALSE),"")=FALSE, "Non-Billable", ""))</f>
        <v>Billable</v>
      </c>
      <c r="L677" s="19">
        <f>IF('CLZ TT'!G677="","",'CLZ TT'!G677)</f>
        <v>41124</v>
      </c>
      <c r="M677">
        <f>IFERROR(VLOOKUP(G677,'CLZ Pr'!$A$1:$X$100000,12,FALSE)*C677,"")</f>
        <v>0</v>
      </c>
      <c r="N677" s="4">
        <f>IFERROR(VLOOKUP(G677,'CLZ Pr'!$A$1:$X$100000,24,FALSE), "")</f>
        <v>0</v>
      </c>
      <c r="O677">
        <f>IFERROR(VLOOKUP(G677,'CLZ Pr'!$A$1:$X$100000,21,FALSE), "")</f>
        <v>5</v>
      </c>
    </row>
    <row r="678" spans="1:15">
      <c r="A678" t="str">
        <f>T('CLZ TT'!A678)</f>
        <v>P-225074</v>
      </c>
      <c r="B678" s="9" t="str">
        <f>T('CLZ TT'!D678)</f>
        <v>Rob Sidhu</v>
      </c>
      <c r="C678" s="10">
        <f>IF(LEN(A678) &gt; 0, 'CLZ TT'!E678, "")</f>
        <v>0.5</v>
      </c>
      <c r="D678" s="7" t="str">
        <f>T('CLZ TT'!F678)</f>
        <v>Hours</v>
      </c>
      <c r="E678" s="7" t="str">
        <f>IFERROR(VLOOKUP('CLZ TT'!A678,'CLZ WI'!$A$1:$E$100000,3,FALSE),"")</f>
        <v>Echopass 15 h PS</v>
      </c>
      <c r="F678" t="str">
        <f>IFERROR(VLOOKUP('CLZ TT'!A678,'CLZ WI'!$A$1:$E$100000,4,FALSE),"")</f>
        <v>CS Project</v>
      </c>
      <c r="G678" t="str">
        <f>IFERROR(VLOOKUP('CLZ TT'!A678,'CLZ WI'!$A$1:$K$100000,5,FALSE),"")</f>
        <v>P-225074</v>
      </c>
      <c r="H678" t="str">
        <f>IFERROR(VLOOKUP(G678,'CLZ WI'!$A$1:$K$100000,6,FALSE),"")</f>
        <v>Fixed Hours</v>
      </c>
      <c r="I678" t="str">
        <f>IFERROR(VLOOKUP(G678,'CLZ WI'!$A$1:$K$100000,7,FALSE),"")</f>
        <v>USA</v>
      </c>
      <c r="J678" t="str">
        <f>T('CLZ TT'!I678)</f>
        <v/>
      </c>
      <c r="K678" t="str">
        <f>IF(IFERROR(VLOOKUP('CLZ TT'!A678,'CLZ WI'!$A$1:$L$100000,12,FALSE),"")=TRUE, "Billable", IF(IFERROR(VLOOKUP('CLZ TT'!A678,'CLZ WI'!$A$1:$L$100000,12,FALSE),"")=FALSE, "Non-Billable", ""))</f>
        <v>Billable</v>
      </c>
      <c r="L678" s="19">
        <f>IF('CLZ TT'!G678="","",'CLZ TT'!G678)</f>
        <v>41124</v>
      </c>
      <c r="M678">
        <f>IFERROR(VLOOKUP(G678,'CLZ Pr'!$A$1:$X$100000,12,FALSE)*C678,"")</f>
        <v>75</v>
      </c>
      <c r="N678" s="4">
        <f>IFERROR(VLOOKUP(G678,'CLZ Pr'!$A$1:$X$100000,24,FALSE), "")</f>
        <v>0</v>
      </c>
      <c r="O678">
        <f>IFERROR(VLOOKUP(G678,'CLZ Pr'!$A$1:$X$100000,21,FALSE), "")</f>
        <v>6.33</v>
      </c>
    </row>
    <row r="679" spans="1:15">
      <c r="A679" t="str">
        <f>T('CLZ TT'!A679)</f>
        <v>P-239268</v>
      </c>
      <c r="B679" s="9" t="str">
        <f>T('CLZ TT'!D679)</f>
        <v>Patrick Smith</v>
      </c>
      <c r="C679" s="10">
        <f>IF(LEN(A679) &gt; 0, 'CLZ TT'!E679, "")</f>
        <v>1</v>
      </c>
      <c r="D679" s="7" t="str">
        <f>T('CLZ TT'!F679)</f>
        <v>Hours</v>
      </c>
      <c r="E679" s="7" t="str">
        <f>IFERROR(VLOOKUP('CLZ TT'!A679,'CLZ WI'!$A$1:$E$100000,3,FALSE),"")</f>
        <v>Autodesk: QS Package Small</v>
      </c>
      <c r="F679" t="str">
        <f>IFERROR(VLOOKUP('CLZ TT'!A679,'CLZ WI'!$A$1:$E$100000,4,FALSE),"")</f>
        <v>CS Quick Start</v>
      </c>
      <c r="G679" t="str">
        <f>IFERROR(VLOOKUP('CLZ TT'!A679,'CLZ WI'!$A$1:$K$100000,5,FALSE),"")</f>
        <v>P-239268</v>
      </c>
      <c r="H679" t="str">
        <f>IFERROR(VLOOKUP(G679,'CLZ WI'!$A$1:$K$100000,6,FALSE),"")</f>
        <v>Package Small</v>
      </c>
      <c r="I679" t="str">
        <f>IFERROR(VLOOKUP(G679,'CLZ WI'!$A$1:$K$100000,7,FALSE),"")</f>
        <v>USA</v>
      </c>
      <c r="J679" t="str">
        <f>T('CLZ TT'!I679)</f>
        <v/>
      </c>
      <c r="K679" t="str">
        <f>IF(IFERROR(VLOOKUP('CLZ TT'!A679,'CLZ WI'!$A$1:$L$100000,12,FALSE),"")=TRUE, "Billable", IF(IFERROR(VLOOKUP('CLZ TT'!A679,'CLZ WI'!$A$1:$L$100000,12,FALSE),"")=FALSE, "Non-Billable", ""))</f>
        <v>Billable</v>
      </c>
      <c r="L679" s="19">
        <f>IF('CLZ TT'!G679="","",'CLZ TT'!G679)</f>
        <v>41124</v>
      </c>
      <c r="M679">
        <f>IFERROR(VLOOKUP(G679,'CLZ Pr'!$A$1:$X$100000,12,FALSE)*C679,"")</f>
        <v>160</v>
      </c>
      <c r="N679" s="4" t="str">
        <f>IFERROR(VLOOKUP(G679,'CLZ Pr'!$A$1:$X$100000,24,FALSE), "")</f>
        <v>X-60603</v>
      </c>
      <c r="O679">
        <f>IFERROR(VLOOKUP(G679,'CLZ Pr'!$A$1:$X$100000,21,FALSE), "")</f>
        <v>3</v>
      </c>
    </row>
    <row r="680" spans="1:15">
      <c r="A680" t="str">
        <f>T('CLZ TT'!A680)</f>
        <v>P-240768</v>
      </c>
      <c r="B680" s="9" t="str">
        <f>T('CLZ TT'!D680)</f>
        <v>Rob Sidhu</v>
      </c>
      <c r="C680" s="10">
        <f>IF(LEN(A680) &gt; 0, 'CLZ TT'!E680, "")</f>
        <v>0.75</v>
      </c>
      <c r="D680" s="7" t="str">
        <f>T('CLZ TT'!F680)</f>
        <v>Hours</v>
      </c>
      <c r="E680" s="7" t="str">
        <f>IFERROR(VLOOKUP('CLZ TT'!A680,'CLZ WI'!$A$1:$E$100000,3,FALSE),"")</f>
        <v>Nerd Whisperers: QS Package Small</v>
      </c>
      <c r="F680" t="str">
        <f>IFERROR(VLOOKUP('CLZ TT'!A680,'CLZ WI'!$A$1:$E$100000,4,FALSE),"")</f>
        <v>CS Quick Start</v>
      </c>
      <c r="G680" t="str">
        <f>IFERROR(VLOOKUP('CLZ TT'!A680,'CLZ WI'!$A$1:$K$100000,5,FALSE),"")</f>
        <v>P-240768</v>
      </c>
      <c r="H680" t="str">
        <f>IFERROR(VLOOKUP(G680,'CLZ WI'!$A$1:$K$100000,6,FALSE),"")</f>
        <v>Package Small</v>
      </c>
      <c r="I680" t="str">
        <f>IFERROR(VLOOKUP(G680,'CLZ WI'!$A$1:$K$100000,7,FALSE),"")</f>
        <v>USA</v>
      </c>
      <c r="J680" t="str">
        <f>T('CLZ TT'!I680)</f>
        <v/>
      </c>
      <c r="K680" t="str">
        <f>IF(IFERROR(VLOOKUP('CLZ TT'!A680,'CLZ WI'!$A$1:$L$100000,12,FALSE),"")=TRUE, "Billable", IF(IFERROR(VLOOKUP('CLZ TT'!A680,'CLZ WI'!$A$1:$L$100000,12,FALSE),"")=FALSE, "Non-Billable", ""))</f>
        <v>Billable</v>
      </c>
      <c r="L680" s="19">
        <f>IF('CLZ TT'!G680="","",'CLZ TT'!G680)</f>
        <v>41127</v>
      </c>
      <c r="M680">
        <f>IFERROR(VLOOKUP(G680,'CLZ Pr'!$A$1:$X$100000,12,FALSE)*C680,"")</f>
        <v>120</v>
      </c>
      <c r="N680" s="4" t="str">
        <f>IFERROR(VLOOKUP(G680,'CLZ Pr'!$A$1:$X$100000,24,FALSE), "")</f>
        <v>X-61241</v>
      </c>
      <c r="O680">
        <f>IFERROR(VLOOKUP(G680,'CLZ Pr'!$A$1:$X$100000,21,FALSE), "")</f>
        <v>4.25</v>
      </c>
    </row>
    <row r="681" spans="1:15">
      <c r="A681" t="str">
        <f>T('CLZ TT'!A681)</f>
        <v>P-238368</v>
      </c>
      <c r="B681" s="9" t="str">
        <f>T('CLZ TT'!D681)</f>
        <v>G.I.Teh</v>
      </c>
      <c r="C681" s="10">
        <f>IF(LEN(A681) &gt; 0, 'CLZ TT'!E681, "")</f>
        <v>0.25</v>
      </c>
      <c r="D681" s="7" t="str">
        <f>T('CLZ TT'!F681)</f>
        <v>Hours</v>
      </c>
      <c r="E681" s="7" t="str">
        <f>IFERROR(VLOOKUP('CLZ TT'!A681,'CLZ WI'!$A$1:$E$100000,3,FALSE),"")</f>
        <v>ITW: QS Package Medium</v>
      </c>
      <c r="F681" t="str">
        <f>IFERROR(VLOOKUP('CLZ TT'!A681,'CLZ WI'!$A$1:$E$100000,4,FALSE),"")</f>
        <v>CS Quick Start</v>
      </c>
      <c r="G681" t="str">
        <f>IFERROR(VLOOKUP('CLZ TT'!A681,'CLZ WI'!$A$1:$K$100000,5,FALSE),"")</f>
        <v>P-238368</v>
      </c>
      <c r="H681" t="str">
        <f>IFERROR(VLOOKUP(G681,'CLZ WI'!$A$1:$K$100000,6,FALSE),"")</f>
        <v>Package Medium</v>
      </c>
      <c r="I681" t="str">
        <f>IFERROR(VLOOKUP(G681,'CLZ WI'!$A$1:$K$100000,7,FALSE),"")</f>
        <v>USA</v>
      </c>
      <c r="J681" t="str">
        <f>T('CLZ TT'!I681)</f>
        <v/>
      </c>
      <c r="K681" t="str">
        <f>IF(IFERROR(VLOOKUP('CLZ TT'!A681,'CLZ WI'!$A$1:$L$100000,12,FALSE),"")=TRUE, "Billable", IF(IFERROR(VLOOKUP('CLZ TT'!A681,'CLZ WI'!$A$1:$L$100000,12,FALSE),"")=FALSE, "Non-Billable", ""))</f>
        <v>Billable</v>
      </c>
      <c r="L681" s="19">
        <f>IF('CLZ TT'!G681="","",'CLZ TT'!G681)</f>
        <v>41127</v>
      </c>
      <c r="M681">
        <f>IFERROR(VLOOKUP(G681,'CLZ Pr'!$A$1:$X$100000,12,FALSE)*C681,"")</f>
        <v>28.844999999999999</v>
      </c>
      <c r="N681" s="4" t="str">
        <f>IFERROR(VLOOKUP(G681,'CLZ Pr'!$A$1:$X$100000,24,FALSE), "")</f>
        <v>X-12345</v>
      </c>
      <c r="O681">
        <f>IFERROR(VLOOKUP(G681,'CLZ Pr'!$A$1:$X$100000,21,FALSE), "")</f>
        <v>5.5</v>
      </c>
    </row>
    <row r="682" spans="1:15">
      <c r="A682" t="str">
        <f>T('CLZ TT'!A682)</f>
        <v>T-340111</v>
      </c>
      <c r="B682" s="9" t="str">
        <f>T('CLZ TT'!D682)</f>
        <v>Eran Fishov</v>
      </c>
      <c r="C682" s="10">
        <f>IF(LEN(A682) &gt; 0, 'CLZ TT'!E682, "")</f>
        <v>1</v>
      </c>
      <c r="D682" s="7" t="str">
        <f>T('CLZ TT'!F682)</f>
        <v>Hours</v>
      </c>
      <c r="E682" s="7" t="str">
        <f>IFERROR(VLOOKUP('CLZ TT'!A682,'CLZ WI'!$A$1:$E$100000,3,FALSE),"")</f>
        <v>Industrial Design Competence Center</v>
      </c>
      <c r="F682" t="str">
        <f>IFERROR(VLOOKUP('CLZ TT'!A682,'CLZ WI'!$A$1:$E$100000,4,FALSE),"")</f>
        <v>CS Project</v>
      </c>
      <c r="G682" t="str">
        <f>IFERROR(VLOOKUP('CLZ TT'!A682,'CLZ WI'!$A$1:$K$100000,5,FALSE),"")</f>
        <v>P-139095</v>
      </c>
      <c r="H682" t="str">
        <f>IFERROR(VLOOKUP(G682,'CLZ WI'!$A$1:$K$100000,6,FALSE),"")</f>
        <v>Fixed Hours</v>
      </c>
      <c r="I682" t="str">
        <f>IFERROR(VLOOKUP(G682,'CLZ WI'!$A$1:$K$100000,7,FALSE),"")</f>
        <v>EMEA</v>
      </c>
      <c r="J682" t="str">
        <f>T('CLZ TT'!I682)</f>
        <v/>
      </c>
      <c r="K682" t="str">
        <f>IF(IFERROR(VLOOKUP('CLZ TT'!A682,'CLZ WI'!$A$1:$L$100000,12,FALSE),"")=TRUE, "Billable", IF(IFERROR(VLOOKUP('CLZ TT'!A682,'CLZ WI'!$A$1:$L$100000,12,FALSE),"")=FALSE, "Non-Billable", ""))</f>
        <v>Non-Billable</v>
      </c>
      <c r="L682" s="19">
        <f>IF('CLZ TT'!G682="","",'CLZ TT'!G682)</f>
        <v>41127</v>
      </c>
      <c r="M682" t="str">
        <f>IFERROR(VLOOKUP(G682,'CLZ Pr'!$A$1:$X$100000,12,FALSE)*C682,"")</f>
        <v/>
      </c>
      <c r="N682" s="4" t="str">
        <f>IFERROR(VLOOKUP(G682,'CLZ Pr'!$A$1:$X$100000,24,FALSE), "")</f>
        <v/>
      </c>
      <c r="O682" t="str">
        <f>IFERROR(VLOOKUP(G682,'CLZ Pr'!$A$1:$X$100000,21,FALSE), "")</f>
        <v/>
      </c>
    </row>
    <row r="683" spans="1:15">
      <c r="A683" t="str">
        <f>T('CLZ TT'!A683)</f>
        <v>P-227068</v>
      </c>
      <c r="B683" s="9" t="str">
        <f>T('CLZ TT'!D683)</f>
        <v>Noam Sayada</v>
      </c>
      <c r="C683" s="10">
        <f>IF(LEN(A683) &gt; 0, 'CLZ TT'!E683, "")</f>
        <v>8</v>
      </c>
      <c r="D683" s="7" t="str">
        <f>T('CLZ TT'!F683)</f>
        <v>Hours</v>
      </c>
      <c r="E683" s="7" t="str">
        <f>IFERROR(VLOOKUP('CLZ TT'!A683,'CLZ WI'!$A$1:$E$100000,3,FALSE),"")</f>
        <v/>
      </c>
      <c r="F683" t="str">
        <f>IFERROR(VLOOKUP('CLZ TT'!A683,'CLZ WI'!$A$1:$E$100000,4,FALSE),"")</f>
        <v/>
      </c>
      <c r="G683" t="str">
        <f>IFERROR(VLOOKUP('CLZ TT'!A683,'CLZ WI'!$A$1:$K$100000,5,FALSE),"")</f>
        <v/>
      </c>
      <c r="H683" t="str">
        <f>IFERROR(VLOOKUP(G683,'CLZ WI'!$A$1:$K$100000,6,FALSE),"")</f>
        <v/>
      </c>
      <c r="I683" t="str">
        <f>IFERROR(VLOOKUP(G683,'CLZ WI'!$A$1:$K$100000,7,FALSE),"")</f>
        <v/>
      </c>
      <c r="J683" t="str">
        <f>T('CLZ TT'!I683)</f>
        <v/>
      </c>
      <c r="K683" t="str">
        <f>IF(IFERROR(VLOOKUP('CLZ TT'!A683,'CLZ WI'!$A$1:$L$100000,12,FALSE),"")=TRUE, "Billable", IF(IFERROR(VLOOKUP('CLZ TT'!A683,'CLZ WI'!$A$1:$L$100000,12,FALSE),"")=FALSE, "Non-Billable", ""))</f>
        <v/>
      </c>
      <c r="L683" s="19">
        <f>IF('CLZ TT'!G683="","",'CLZ TT'!G683)</f>
        <v>41127</v>
      </c>
      <c r="M683" t="str">
        <f>IFERROR(VLOOKUP(G683,'CLZ Pr'!$A$1:$X$100000,12,FALSE)*C683,"")</f>
        <v/>
      </c>
      <c r="N683" s="4" t="str">
        <f>IFERROR(VLOOKUP(G683,'CLZ Pr'!$A$1:$X$100000,24,FALSE), "")</f>
        <v/>
      </c>
      <c r="O683" t="str">
        <f>IFERROR(VLOOKUP(G683,'CLZ Pr'!$A$1:$X$100000,21,FALSE), "")</f>
        <v/>
      </c>
    </row>
    <row r="684" spans="1:15">
      <c r="A684" t="str">
        <f>T('CLZ TT'!A684)</f>
        <v>P-230389</v>
      </c>
      <c r="B684" s="9" t="str">
        <f>T('CLZ TT'!D684)</f>
        <v>Alex Gorman</v>
      </c>
      <c r="C684" s="10">
        <f>IF(LEN(A684) &gt; 0, 'CLZ TT'!E684, "")</f>
        <v>0.5</v>
      </c>
      <c r="D684" s="7" t="str">
        <f>T('CLZ TT'!F684)</f>
        <v>Hours</v>
      </c>
      <c r="E684" s="7" t="str">
        <f>IFERROR(VLOOKUP('CLZ TT'!A684,'CLZ WI'!$A$1:$E$100000,3,FALSE),"")</f>
        <v>Vinsolutions 8h PS - On-Site</v>
      </c>
      <c r="F684" t="str">
        <f>IFERROR(VLOOKUP('CLZ TT'!A684,'CLZ WI'!$A$1:$E$100000,4,FALSE),"")</f>
        <v>CS Project</v>
      </c>
      <c r="G684" t="str">
        <f>IFERROR(VLOOKUP('CLZ TT'!A684,'CLZ WI'!$A$1:$K$100000,5,FALSE),"")</f>
        <v>P-230389</v>
      </c>
      <c r="H684" t="str">
        <f>IFERROR(VLOOKUP(G684,'CLZ WI'!$A$1:$K$100000,6,FALSE),"")</f>
        <v>Fixed Hours</v>
      </c>
      <c r="I684" t="str">
        <f>IFERROR(VLOOKUP(G684,'CLZ WI'!$A$1:$K$100000,7,FALSE),"")</f>
        <v>USA</v>
      </c>
      <c r="J684" t="str">
        <f>T('CLZ TT'!I684)</f>
        <v/>
      </c>
      <c r="K684" t="str">
        <f>IF(IFERROR(VLOOKUP('CLZ TT'!A684,'CLZ WI'!$A$1:$L$100000,12,FALSE),"")=TRUE, "Billable", IF(IFERROR(VLOOKUP('CLZ TT'!A684,'CLZ WI'!$A$1:$L$100000,12,FALSE),"")=FALSE, "Non-Billable", ""))</f>
        <v>Billable</v>
      </c>
      <c r="L684" s="19">
        <f>IF('CLZ TT'!G684="","",'CLZ TT'!G684)</f>
        <v>41127</v>
      </c>
      <c r="M684">
        <f>IFERROR(VLOOKUP(G684,'CLZ Pr'!$A$1:$X$100000,12,FALSE)*C684,"")</f>
        <v>93.75</v>
      </c>
      <c r="N684" s="4">
        <f>IFERROR(VLOOKUP(G684,'CLZ Pr'!$A$1:$X$100000,24,FALSE), "")</f>
        <v>0</v>
      </c>
      <c r="O684">
        <f>IFERROR(VLOOKUP(G684,'CLZ Pr'!$A$1:$X$100000,21,FALSE), "")</f>
        <v>5</v>
      </c>
    </row>
    <row r="685" spans="1:15">
      <c r="A685" t="str">
        <f>T('CLZ TT'!A685)</f>
        <v>P-240271</v>
      </c>
      <c r="B685" s="9" t="str">
        <f>T('CLZ TT'!D685)</f>
        <v>Roni Feldsher</v>
      </c>
      <c r="C685" s="10">
        <f>IF(LEN(A685) &gt; 0, 'CLZ TT'!E685, "")</f>
        <v>1.5</v>
      </c>
      <c r="D685" s="7" t="str">
        <f>T('CLZ TT'!F685)</f>
        <v>Hours</v>
      </c>
      <c r="E685" s="7" t="str">
        <f>IFERROR(VLOOKUP('CLZ TT'!A685,'CLZ WI'!$A$1:$E$100000,3,FALSE),"")</f>
        <v>Box Client Services: QS Package Large</v>
      </c>
      <c r="F685" t="str">
        <f>IFERROR(VLOOKUP('CLZ TT'!A685,'CLZ WI'!$A$1:$E$100000,4,FALSE),"")</f>
        <v>CS Quick Start</v>
      </c>
      <c r="G685" t="str">
        <f>IFERROR(VLOOKUP('CLZ TT'!A685,'CLZ WI'!$A$1:$K$100000,5,FALSE),"")</f>
        <v>P-240271</v>
      </c>
      <c r="H685" t="str">
        <f>IFERROR(VLOOKUP(G685,'CLZ WI'!$A$1:$K$100000,6,FALSE),"")</f>
        <v>Package Large</v>
      </c>
      <c r="I685" t="str">
        <f>IFERROR(VLOOKUP(G685,'CLZ WI'!$A$1:$K$100000,7,FALSE),"")</f>
        <v>USA</v>
      </c>
      <c r="J685" t="str">
        <f>T('CLZ TT'!I685)</f>
        <v/>
      </c>
      <c r="K685" t="str">
        <f>IF(IFERROR(VLOOKUP('CLZ TT'!A685,'CLZ WI'!$A$1:$L$100000,12,FALSE),"")=TRUE, "Billable", IF(IFERROR(VLOOKUP('CLZ TT'!A685,'CLZ WI'!$A$1:$L$100000,12,FALSE),"")=FALSE, "Non-Billable", ""))</f>
        <v>Billable</v>
      </c>
      <c r="L685" s="19">
        <f>IF('CLZ TT'!G685="","",'CLZ TT'!G685)</f>
        <v>41127</v>
      </c>
      <c r="M685">
        <f>IFERROR(VLOOKUP(G685,'CLZ Pr'!$A$1:$X$100000,12,FALSE)*C685,"")</f>
        <v>218.745</v>
      </c>
      <c r="N685" s="4" t="str">
        <f>IFERROR(VLOOKUP(G685,'CLZ Pr'!$A$1:$X$100000,24,FALSE), "")</f>
        <v>N-X-61109</v>
      </c>
      <c r="O685">
        <f>IFERROR(VLOOKUP(G685,'CLZ Pr'!$A$1:$X$100000,21,FALSE), "")</f>
        <v>22.5</v>
      </c>
    </row>
    <row r="686" spans="1:15">
      <c r="A686" t="str">
        <f>T('CLZ TT'!A686)</f>
        <v>P-194336</v>
      </c>
      <c r="B686" s="9" t="str">
        <f>T('CLZ TT'!D686)</f>
        <v>Eran Fishov</v>
      </c>
      <c r="C686" s="10">
        <f>IF(LEN(A686) &gt; 0, 'CLZ TT'!E686, "")</f>
        <v>1</v>
      </c>
      <c r="D686" s="7" t="str">
        <f>T('CLZ TT'!F686)</f>
        <v>Hours</v>
      </c>
      <c r="E686" s="7" t="str">
        <f>IFERROR(VLOOKUP('CLZ TT'!A686,'CLZ WI'!$A$1:$E$100000,3,FALSE),"")</f>
        <v>Wijs 50 h PS</v>
      </c>
      <c r="F686" t="str">
        <f>IFERROR(VLOOKUP('CLZ TT'!A686,'CLZ WI'!$A$1:$E$100000,4,FALSE),"")</f>
        <v>CS Project</v>
      </c>
      <c r="G686" t="str">
        <f>IFERROR(VLOOKUP('CLZ TT'!A686,'CLZ WI'!$A$1:$K$100000,5,FALSE),"")</f>
        <v>P-194336</v>
      </c>
      <c r="H686" t="str">
        <f>IFERROR(VLOOKUP(G686,'CLZ WI'!$A$1:$K$100000,6,FALSE),"")</f>
        <v>Fixed Hours</v>
      </c>
      <c r="I686" t="str">
        <f>IFERROR(VLOOKUP(G686,'CLZ WI'!$A$1:$K$100000,7,FALSE),"")</f>
        <v>EMEA</v>
      </c>
      <c r="J686" t="str">
        <f>T('CLZ TT'!I686)</f>
        <v/>
      </c>
      <c r="K686" t="str">
        <f>IF(IFERROR(VLOOKUP('CLZ TT'!A686,'CLZ WI'!$A$1:$L$100000,12,FALSE),"")=TRUE, "Billable", IF(IFERROR(VLOOKUP('CLZ TT'!A686,'CLZ WI'!$A$1:$L$100000,12,FALSE),"")=FALSE, "Non-Billable", ""))</f>
        <v>Billable</v>
      </c>
      <c r="L686" s="19">
        <f>IF('CLZ TT'!G686="","",'CLZ TT'!G686)</f>
        <v>41127</v>
      </c>
      <c r="M686">
        <f>IFERROR(VLOOKUP(G686,'CLZ Pr'!$A$1:$X$100000,12,FALSE)*C686,"")</f>
        <v>150</v>
      </c>
      <c r="N686" s="4">
        <f>IFERROR(VLOOKUP(G686,'CLZ Pr'!$A$1:$X$100000,24,FALSE), "")</f>
        <v>0</v>
      </c>
      <c r="O686">
        <f>IFERROR(VLOOKUP(G686,'CLZ Pr'!$A$1:$X$100000,21,FALSE), "")</f>
        <v>37</v>
      </c>
    </row>
    <row r="687" spans="1:15">
      <c r="A687" t="str">
        <f>T('CLZ TT'!A687)</f>
        <v>P-239468</v>
      </c>
      <c r="B687" s="9" t="str">
        <f>T('CLZ TT'!D687)</f>
        <v>Eran Fishov</v>
      </c>
      <c r="C687" s="10">
        <f>IF(LEN(A687) &gt; 0, 'CLZ TT'!E687, "")</f>
        <v>1</v>
      </c>
      <c r="D687" s="7" t="str">
        <f>T('CLZ TT'!F687)</f>
        <v>Hours</v>
      </c>
      <c r="E687" s="7" t="str">
        <f>IFERROR(VLOOKUP('CLZ TT'!A687,'CLZ WI'!$A$1:$E$100000,3,FALSE),"")</f>
        <v>Ness: 120h PS</v>
      </c>
      <c r="F687" t="str">
        <f>IFERROR(VLOOKUP('CLZ TT'!A687,'CLZ WI'!$A$1:$E$100000,4,FALSE),"")</f>
        <v>CS Project</v>
      </c>
      <c r="G687" t="str">
        <f>IFERROR(VLOOKUP('CLZ TT'!A687,'CLZ WI'!$A$1:$K$100000,5,FALSE),"")</f>
        <v>P-239468</v>
      </c>
      <c r="H687" t="str">
        <f>IFERROR(VLOOKUP(G687,'CLZ WI'!$A$1:$K$100000,6,FALSE),"")</f>
        <v>Fixed Hours</v>
      </c>
      <c r="I687" t="str">
        <f>IFERROR(VLOOKUP(G687,'CLZ WI'!$A$1:$K$100000,7,FALSE),"")</f>
        <v>EMEA</v>
      </c>
      <c r="J687" t="str">
        <f>T('CLZ TT'!I687)</f>
        <v/>
      </c>
      <c r="K687" t="str">
        <f>IF(IFERROR(VLOOKUP('CLZ TT'!A687,'CLZ WI'!$A$1:$L$100000,12,FALSE),"")=TRUE, "Billable", IF(IFERROR(VLOOKUP('CLZ TT'!A687,'CLZ WI'!$A$1:$L$100000,12,FALSE),"")=FALSE, "Non-Billable", ""))</f>
        <v>Billable</v>
      </c>
      <c r="L687" s="19">
        <f>IF('CLZ TT'!G687="","",'CLZ TT'!G687)</f>
        <v>41127</v>
      </c>
      <c r="M687">
        <f>IFERROR(VLOOKUP(G687,'CLZ Pr'!$A$1:$X$100000,12,FALSE)*C687,"")</f>
        <v>90</v>
      </c>
      <c r="N687" s="4" t="str">
        <f>IFERROR(VLOOKUP(G687,'CLZ Pr'!$A$1:$X$100000,24,FALSE), "")</f>
        <v>N-X-60482</v>
      </c>
      <c r="O687">
        <f>IFERROR(VLOOKUP(G687,'CLZ Pr'!$A$1:$X$100000,21,FALSE), "")</f>
        <v>107</v>
      </c>
    </row>
    <row r="688" spans="1:15">
      <c r="A688" t="str">
        <f>T('CLZ TT'!A688)</f>
        <v>P-237293</v>
      </c>
      <c r="B688" s="9" t="str">
        <f>T('CLZ TT'!D688)</f>
        <v>Rob Sidhu</v>
      </c>
      <c r="C688" s="10">
        <f>IF(LEN(A688) &gt; 0, 'CLZ TT'!E688, "")</f>
        <v>1</v>
      </c>
      <c r="D688" s="7" t="str">
        <f>T('CLZ TT'!F688)</f>
        <v>Hours</v>
      </c>
      <c r="E688" s="7" t="str">
        <f>IFERROR(VLOOKUP('CLZ TT'!A688,'CLZ WI'!$A$1:$E$100000,3,FALSE),"")</f>
        <v>Mosaic Consulting Group: QS Package Medium</v>
      </c>
      <c r="F688" t="str">
        <f>IFERROR(VLOOKUP('CLZ TT'!A688,'CLZ WI'!$A$1:$E$100000,4,FALSE),"")</f>
        <v>CS Quick Start</v>
      </c>
      <c r="G688" t="str">
        <f>IFERROR(VLOOKUP('CLZ TT'!A688,'CLZ WI'!$A$1:$K$100000,5,FALSE),"")</f>
        <v>P-237293</v>
      </c>
      <c r="H688" t="str">
        <f>IFERROR(VLOOKUP(G688,'CLZ WI'!$A$1:$K$100000,6,FALSE),"")</f>
        <v>Package Medium</v>
      </c>
      <c r="I688" t="str">
        <f>IFERROR(VLOOKUP(G688,'CLZ WI'!$A$1:$K$100000,7,FALSE),"")</f>
        <v>USA</v>
      </c>
      <c r="J688" t="str">
        <f>T('CLZ TT'!I688)</f>
        <v/>
      </c>
      <c r="K688" t="str">
        <f>IF(IFERROR(VLOOKUP('CLZ TT'!A688,'CLZ WI'!$A$1:$L$100000,12,FALSE),"")=TRUE, "Billable", IF(IFERROR(VLOOKUP('CLZ TT'!A688,'CLZ WI'!$A$1:$L$100000,12,FALSE),"")=FALSE, "Non-Billable", ""))</f>
        <v>Billable</v>
      </c>
      <c r="L688" s="19">
        <f>IF('CLZ TT'!G688="","",'CLZ TT'!G688)</f>
        <v>41127</v>
      </c>
      <c r="M688">
        <f>IFERROR(VLOOKUP(G688,'CLZ Pr'!$A$1:$X$100000,12,FALSE)*C688,"")</f>
        <v>150</v>
      </c>
      <c r="N688" s="4" t="str">
        <f>IFERROR(VLOOKUP(G688,'CLZ Pr'!$A$1:$X$100000,24,FALSE), "")</f>
        <v>N-X-59862</v>
      </c>
      <c r="O688">
        <f>IFERROR(VLOOKUP(G688,'CLZ Pr'!$A$1:$X$100000,21,FALSE), "")</f>
        <v>4.25</v>
      </c>
    </row>
    <row r="689" spans="1:15">
      <c r="A689" t="str">
        <f>T('CLZ TT'!A689)</f>
        <v>P-229580</v>
      </c>
      <c r="B689" s="9" t="str">
        <f>T('CLZ TT'!D689)</f>
        <v>Alex Gorman</v>
      </c>
      <c r="C689" s="10">
        <f>IF(LEN(A689) &gt; 0, 'CLZ TT'!E689, "")</f>
        <v>0.25</v>
      </c>
      <c r="D689" s="7" t="str">
        <f>T('CLZ TT'!F689)</f>
        <v>Hours</v>
      </c>
      <c r="E689" s="7" t="str">
        <f>IFERROR(VLOOKUP('CLZ TT'!A689,'CLZ WI'!$A$1:$E$100000,3,FALSE),"")</f>
        <v>PlayNetwork:Package Large Package</v>
      </c>
      <c r="F689" t="str">
        <f>IFERROR(VLOOKUP('CLZ TT'!A689,'CLZ WI'!$A$1:$E$100000,4,FALSE),"")</f>
        <v>CS Quick Start</v>
      </c>
      <c r="G689" t="str">
        <f>IFERROR(VLOOKUP('CLZ TT'!A689,'CLZ WI'!$A$1:$K$100000,5,FALSE),"")</f>
        <v>P-229580</v>
      </c>
      <c r="H689" t="str">
        <f>IFERROR(VLOOKUP(G689,'CLZ WI'!$A$1:$K$100000,6,FALSE),"")</f>
        <v>Package Large</v>
      </c>
      <c r="I689" t="str">
        <f>IFERROR(VLOOKUP(G689,'CLZ WI'!$A$1:$K$100000,7,FALSE),"")</f>
        <v>USA</v>
      </c>
      <c r="J689" t="str">
        <f>T('CLZ TT'!I689)</f>
        <v/>
      </c>
      <c r="K689" t="str">
        <f>IF(IFERROR(VLOOKUP('CLZ TT'!A689,'CLZ WI'!$A$1:$L$100000,12,FALSE),"")=TRUE, "Billable", IF(IFERROR(VLOOKUP('CLZ TT'!A689,'CLZ WI'!$A$1:$L$100000,12,FALSE),"")=FALSE, "Non-Billable", ""))</f>
        <v>Billable</v>
      </c>
      <c r="L689" s="19">
        <f>IF('CLZ TT'!G689="","",'CLZ TT'!G689)</f>
        <v>41128</v>
      </c>
      <c r="M689">
        <f>IFERROR(VLOOKUP(G689,'CLZ Pr'!$A$1:$X$100000,12,FALSE)*C689,"")</f>
        <v>36.457500000000003</v>
      </c>
      <c r="N689" s="4" t="str">
        <f>IFERROR(VLOOKUP(G689,'CLZ Pr'!$A$1:$X$100000,24,FALSE), "")</f>
        <v>N-X-58461</v>
      </c>
      <c r="O689">
        <f>IFERROR(VLOOKUP(G689,'CLZ Pr'!$A$1:$X$100000,21,FALSE), "")</f>
        <v>6.01</v>
      </c>
    </row>
    <row r="690" spans="1:15">
      <c r="A690" t="str">
        <f>T('CLZ TT'!A690)</f>
        <v>P-240368</v>
      </c>
      <c r="B690" s="9" t="str">
        <f>T('CLZ TT'!D690)</f>
        <v>Alex Gorman</v>
      </c>
      <c r="C690" s="10">
        <f>IF(LEN(A690) &gt; 0, 'CLZ TT'!E690, "")</f>
        <v>1</v>
      </c>
      <c r="D690" s="7" t="str">
        <f>T('CLZ TT'!F690)</f>
        <v>Hours</v>
      </c>
      <c r="E690" s="7" t="str">
        <f>IFERROR(VLOOKUP('CLZ TT'!A690,'CLZ WI'!$A$1:$E$100000,3,FALSE),"")</f>
        <v>NCS: 2h PS</v>
      </c>
      <c r="F690" t="str">
        <f>IFERROR(VLOOKUP('CLZ TT'!A690,'CLZ WI'!$A$1:$E$100000,4,FALSE),"")</f>
        <v>CS Project</v>
      </c>
      <c r="G690" t="str">
        <f>IFERROR(VLOOKUP('CLZ TT'!A690,'CLZ WI'!$A$1:$K$100000,5,FALSE),"")</f>
        <v>P-240368</v>
      </c>
      <c r="H690" t="str">
        <f>IFERROR(VLOOKUP(G690,'CLZ WI'!$A$1:$K$100000,6,FALSE),"")</f>
        <v>Fixed Hours</v>
      </c>
      <c r="I690" t="str">
        <f>IFERROR(VLOOKUP(G690,'CLZ WI'!$A$1:$K$100000,7,FALSE),"")</f>
        <v>USA</v>
      </c>
      <c r="J690" t="str">
        <f>T('CLZ TT'!I690)</f>
        <v/>
      </c>
      <c r="K690" t="str">
        <f>IF(IFERROR(VLOOKUP('CLZ TT'!A690,'CLZ WI'!$A$1:$L$100000,12,FALSE),"")=TRUE, "Billable", IF(IFERROR(VLOOKUP('CLZ TT'!A690,'CLZ WI'!$A$1:$L$100000,12,FALSE),"")=FALSE, "Non-Billable", ""))</f>
        <v>Non-Billable</v>
      </c>
      <c r="L690" s="19">
        <f>IF('CLZ TT'!G690="","",'CLZ TT'!G690)</f>
        <v>41128</v>
      </c>
      <c r="M690">
        <f>IFERROR(VLOOKUP(G690,'CLZ Pr'!$A$1:$X$100000,12,FALSE)*C690,"")</f>
        <v>0</v>
      </c>
      <c r="N690" s="4" t="str">
        <f>IFERROR(VLOOKUP(G690,'CLZ Pr'!$A$1:$X$100000,24,FALSE), "")</f>
        <v>X-61101</v>
      </c>
      <c r="O690">
        <f>IFERROR(VLOOKUP(G690,'CLZ Pr'!$A$1:$X$100000,21,FALSE), "")</f>
        <v>0</v>
      </c>
    </row>
    <row r="691" spans="1:15">
      <c r="A691" t="str">
        <f>T('CLZ TT'!A691)</f>
        <v>P-241568</v>
      </c>
      <c r="B691" s="9" t="str">
        <f>T('CLZ TT'!D691)</f>
        <v>Alex Gorman</v>
      </c>
      <c r="C691" s="10">
        <f>IF(LEN(A691) &gt; 0, 'CLZ TT'!E691, "")</f>
        <v>0.25</v>
      </c>
      <c r="D691" s="7" t="str">
        <f>T('CLZ TT'!F691)</f>
        <v>Hours</v>
      </c>
      <c r="E691" s="7" t="str">
        <f>IFERROR(VLOOKUP('CLZ TT'!A691,'CLZ WI'!$A$1:$E$100000,3,FALSE),"")</f>
        <v>NCS: 1.4h PS</v>
      </c>
      <c r="F691" t="str">
        <f>IFERROR(VLOOKUP('CLZ TT'!A691,'CLZ WI'!$A$1:$E$100000,4,FALSE),"")</f>
        <v>CS Project</v>
      </c>
      <c r="G691" t="str">
        <f>IFERROR(VLOOKUP('CLZ TT'!A691,'CLZ WI'!$A$1:$K$100000,5,FALSE),"")</f>
        <v>P-241568</v>
      </c>
      <c r="H691" t="str">
        <f>IFERROR(VLOOKUP(G691,'CLZ WI'!$A$1:$K$100000,6,FALSE),"")</f>
        <v>Fixed Hours</v>
      </c>
      <c r="I691" t="str">
        <f>IFERROR(VLOOKUP(G691,'CLZ WI'!$A$1:$K$100000,7,FALSE),"")</f>
        <v>USA</v>
      </c>
      <c r="J691" t="str">
        <f>T('CLZ TT'!I691)</f>
        <v/>
      </c>
      <c r="K691" t="str">
        <f>IF(IFERROR(VLOOKUP('CLZ TT'!A691,'CLZ WI'!$A$1:$L$100000,12,FALSE),"")=TRUE, "Billable", IF(IFERROR(VLOOKUP('CLZ TT'!A691,'CLZ WI'!$A$1:$L$100000,12,FALSE),"")=FALSE, "Non-Billable", ""))</f>
        <v>Non-Billable</v>
      </c>
      <c r="L691" s="19">
        <f>IF('CLZ TT'!G691="","",'CLZ TT'!G691)</f>
        <v>41128</v>
      </c>
      <c r="M691">
        <f>IFERROR(VLOOKUP(G691,'CLZ Pr'!$A$1:$X$100000,12,FALSE)*C691,"")</f>
        <v>0</v>
      </c>
      <c r="N691" s="4" t="str">
        <f>IFERROR(VLOOKUP(G691,'CLZ Pr'!$A$1:$X$100000,24,FALSE), "")</f>
        <v>X-61101</v>
      </c>
      <c r="O691">
        <f>IFERROR(VLOOKUP(G691,'CLZ Pr'!$A$1:$X$100000,21,FALSE), "")</f>
        <v>0</v>
      </c>
    </row>
    <row r="692" spans="1:15">
      <c r="A692" t="str">
        <f>T('CLZ TT'!A692)</f>
        <v>P-207898</v>
      </c>
      <c r="B692" s="9" t="str">
        <f>T('CLZ TT'!D692)</f>
        <v>Roni Feldsher</v>
      </c>
      <c r="C692" s="10">
        <f>IF(LEN(A692) &gt; 0, 'CLZ TT'!E692, "")</f>
        <v>1.5</v>
      </c>
      <c r="D692" s="7" t="str">
        <f>T('CLZ TT'!F692)</f>
        <v>Hours</v>
      </c>
      <c r="E692" s="7" t="str">
        <f>IFERROR(VLOOKUP('CLZ TT'!A692,'CLZ WI'!$A$1:$E$100000,3,FALSE),"")</f>
        <v>TechProse 10 h PS</v>
      </c>
      <c r="F692" t="str">
        <f>IFERROR(VLOOKUP('CLZ TT'!A692,'CLZ WI'!$A$1:$E$100000,4,FALSE),"")</f>
        <v>CS Project</v>
      </c>
      <c r="G692" t="str">
        <f>IFERROR(VLOOKUP('CLZ TT'!A692,'CLZ WI'!$A$1:$K$100000,5,FALSE),"")</f>
        <v>P-207898</v>
      </c>
      <c r="H692" t="str">
        <f>IFERROR(VLOOKUP(G692,'CLZ WI'!$A$1:$K$100000,6,FALSE),"")</f>
        <v>Fixed Hours</v>
      </c>
      <c r="I692" t="str">
        <f>IFERROR(VLOOKUP(G692,'CLZ WI'!$A$1:$K$100000,7,FALSE),"")</f>
        <v>USA</v>
      </c>
      <c r="J692" t="str">
        <f>T('CLZ TT'!I692)</f>
        <v/>
      </c>
      <c r="K692" t="str">
        <f>IF(IFERROR(VLOOKUP('CLZ TT'!A692,'CLZ WI'!$A$1:$L$100000,12,FALSE),"")=TRUE, "Billable", IF(IFERROR(VLOOKUP('CLZ TT'!A692,'CLZ WI'!$A$1:$L$100000,12,FALSE),"")=FALSE, "Non-Billable", ""))</f>
        <v>Billable</v>
      </c>
      <c r="L692" s="19">
        <f>IF('CLZ TT'!G692="","",'CLZ TT'!G692)</f>
        <v>41128</v>
      </c>
      <c r="M692">
        <f>IFERROR(VLOOKUP(G692,'CLZ Pr'!$A$1:$X$100000,12,FALSE)*C692,"")</f>
        <v>225</v>
      </c>
      <c r="N692" s="4">
        <f>IFERROR(VLOOKUP(G692,'CLZ Pr'!$A$1:$X$100000,24,FALSE), "")</f>
        <v>0</v>
      </c>
      <c r="O692">
        <f>IFERROR(VLOOKUP(G692,'CLZ Pr'!$A$1:$X$100000,21,FALSE), "")</f>
        <v>3.2</v>
      </c>
    </row>
    <row r="693" spans="1:15">
      <c r="A693" t="str">
        <f>T('CLZ TT'!A693)</f>
        <v>T-293949</v>
      </c>
      <c r="B693" s="9" t="str">
        <f>T('CLZ TT'!D693)</f>
        <v>Roni Feldsher</v>
      </c>
      <c r="C693" s="10">
        <f>IF(LEN(A693) &gt; 0, 'CLZ TT'!E693, "")</f>
        <v>1</v>
      </c>
      <c r="D693" s="7" t="str">
        <f>T('CLZ TT'!F693)</f>
        <v>Hours</v>
      </c>
      <c r="E693" s="7" t="str">
        <f>IFERROR(VLOOKUP('CLZ TT'!A693,'CLZ WI'!$A$1:$E$100000,3,FALSE),"")</f>
        <v>Lincoln Financial Group - 18h PS</v>
      </c>
      <c r="F693" t="str">
        <f>IFERROR(VLOOKUP('CLZ TT'!A693,'CLZ WI'!$A$1:$E$100000,4,FALSE),"")</f>
        <v>CS Project</v>
      </c>
      <c r="G693" t="str">
        <f>IFERROR(VLOOKUP('CLZ TT'!A693,'CLZ WI'!$A$1:$K$100000,5,FALSE),"")</f>
        <v>P-114894</v>
      </c>
      <c r="H693" t="str">
        <f>IFERROR(VLOOKUP(G693,'CLZ WI'!$A$1:$K$100000,6,FALSE),"")</f>
        <v>Fixed Hours</v>
      </c>
      <c r="I693" t="str">
        <f>IFERROR(VLOOKUP(G693,'CLZ WI'!$A$1:$K$100000,7,FALSE),"")</f>
        <v>USA</v>
      </c>
      <c r="J693" t="str">
        <f>T('CLZ TT'!I693)</f>
        <v/>
      </c>
      <c r="K693" t="str">
        <f>IF(IFERROR(VLOOKUP('CLZ TT'!A693,'CLZ WI'!$A$1:$L$100000,12,FALSE),"")=TRUE, "Billable", IF(IFERROR(VLOOKUP('CLZ TT'!A693,'CLZ WI'!$A$1:$L$100000,12,FALSE),"")=FALSE, "Non-Billable", ""))</f>
        <v>Billable</v>
      </c>
      <c r="L693" s="19">
        <f>IF('CLZ TT'!G693="","",'CLZ TT'!G693)</f>
        <v>41128</v>
      </c>
      <c r="M693" t="str">
        <f>IFERROR(VLOOKUP(G693,'CLZ Pr'!$A$1:$X$100000,12,FALSE)*C693,"")</f>
        <v/>
      </c>
      <c r="N693" s="4" t="str">
        <f>IFERROR(VLOOKUP(G693,'CLZ Pr'!$A$1:$X$100000,24,FALSE), "")</f>
        <v/>
      </c>
      <c r="O693" t="str">
        <f>IFERROR(VLOOKUP(G693,'CLZ Pr'!$A$1:$X$100000,21,FALSE), "")</f>
        <v/>
      </c>
    </row>
    <row r="694" spans="1:15">
      <c r="A694" t="str">
        <f>T('CLZ TT'!A694)</f>
        <v>P-201490</v>
      </c>
      <c r="B694" s="9" t="str">
        <f>T('CLZ TT'!D694)</f>
        <v>Patrick Smith</v>
      </c>
      <c r="C694" s="10">
        <f>IF(LEN(A694) &gt; 0, 'CLZ TT'!E694, "")</f>
        <v>1</v>
      </c>
      <c r="D694" s="7" t="str">
        <f>T('CLZ TT'!F694)</f>
        <v>Hours</v>
      </c>
      <c r="E694" s="7" t="str">
        <f>IFERROR(VLOOKUP('CLZ TT'!A694,'CLZ WI'!$A$1:$E$100000,3,FALSE),"")</f>
        <v>TE Connectivity 6 h PS</v>
      </c>
      <c r="F694" t="str">
        <f>IFERROR(VLOOKUP('CLZ TT'!A694,'CLZ WI'!$A$1:$E$100000,4,FALSE),"")</f>
        <v>CS Project</v>
      </c>
      <c r="G694" t="str">
        <f>IFERROR(VLOOKUP('CLZ TT'!A694,'CLZ WI'!$A$1:$K$100000,5,FALSE),"")</f>
        <v>P-201490</v>
      </c>
      <c r="H694" t="str">
        <f>IFERROR(VLOOKUP(G694,'CLZ WI'!$A$1:$K$100000,6,FALSE),"")</f>
        <v>Fixed Hours</v>
      </c>
      <c r="I694" t="str">
        <f>IFERROR(VLOOKUP(G694,'CLZ WI'!$A$1:$K$100000,7,FALSE),"")</f>
        <v>USA</v>
      </c>
      <c r="J694" t="str">
        <f>T('CLZ TT'!I694)</f>
        <v/>
      </c>
      <c r="K694" t="str">
        <f>IF(IFERROR(VLOOKUP('CLZ TT'!A694,'CLZ WI'!$A$1:$L$100000,12,FALSE),"")=TRUE, "Billable", IF(IFERROR(VLOOKUP('CLZ TT'!A694,'CLZ WI'!$A$1:$L$100000,12,FALSE),"")=FALSE, "Non-Billable", ""))</f>
        <v>Billable</v>
      </c>
      <c r="L694" s="19">
        <f>IF('CLZ TT'!G694="","",'CLZ TT'!G694)</f>
        <v>41128</v>
      </c>
      <c r="M694">
        <f>IFERROR(VLOOKUP(G694,'CLZ Pr'!$A$1:$X$100000,12,FALSE)*C694,"")</f>
        <v>166.67</v>
      </c>
      <c r="N694" s="4">
        <f>IFERROR(VLOOKUP(G694,'CLZ Pr'!$A$1:$X$100000,24,FALSE), "")</f>
        <v>0</v>
      </c>
      <c r="O694">
        <f>IFERROR(VLOOKUP(G694,'CLZ Pr'!$A$1:$X$100000,21,FALSE), "")</f>
        <v>4</v>
      </c>
    </row>
    <row r="695" spans="1:15">
      <c r="A695" t="str">
        <f>T('CLZ TT'!A695)</f>
        <v>P-227068</v>
      </c>
      <c r="B695" s="9" t="str">
        <f>T('CLZ TT'!D695)</f>
        <v>Noam Sayada</v>
      </c>
      <c r="C695" s="10">
        <f>IF(LEN(A695) &gt; 0, 'CLZ TT'!E695, "")</f>
        <v>8</v>
      </c>
      <c r="D695" s="7" t="str">
        <f>T('CLZ TT'!F695)</f>
        <v>Hours</v>
      </c>
      <c r="E695" s="7" t="str">
        <f>IFERROR(VLOOKUP('CLZ TT'!A695,'CLZ WI'!$A$1:$E$100000,3,FALSE),"")</f>
        <v/>
      </c>
      <c r="F695" t="str">
        <f>IFERROR(VLOOKUP('CLZ TT'!A695,'CLZ WI'!$A$1:$E$100000,4,FALSE),"")</f>
        <v/>
      </c>
      <c r="G695" t="str">
        <f>IFERROR(VLOOKUP('CLZ TT'!A695,'CLZ WI'!$A$1:$K$100000,5,FALSE),"")</f>
        <v/>
      </c>
      <c r="H695" t="str">
        <f>IFERROR(VLOOKUP(G695,'CLZ WI'!$A$1:$K$100000,6,FALSE),"")</f>
        <v/>
      </c>
      <c r="I695" t="str">
        <f>IFERROR(VLOOKUP(G695,'CLZ WI'!$A$1:$K$100000,7,FALSE),"")</f>
        <v/>
      </c>
      <c r="J695" t="str">
        <f>T('CLZ TT'!I695)</f>
        <v/>
      </c>
      <c r="K695" t="str">
        <f>IF(IFERROR(VLOOKUP('CLZ TT'!A695,'CLZ WI'!$A$1:$L$100000,12,FALSE),"")=TRUE, "Billable", IF(IFERROR(VLOOKUP('CLZ TT'!A695,'CLZ WI'!$A$1:$L$100000,12,FALSE),"")=FALSE, "Non-Billable", ""))</f>
        <v/>
      </c>
      <c r="L695" s="19">
        <f>IF('CLZ TT'!G695="","",'CLZ TT'!G695)</f>
        <v>41128</v>
      </c>
      <c r="M695" t="str">
        <f>IFERROR(VLOOKUP(G695,'CLZ Pr'!$A$1:$X$100000,12,FALSE)*C695,"")</f>
        <v/>
      </c>
      <c r="N695" s="4" t="str">
        <f>IFERROR(VLOOKUP(G695,'CLZ Pr'!$A$1:$X$100000,24,FALSE), "")</f>
        <v/>
      </c>
      <c r="O695" t="str">
        <f>IFERROR(VLOOKUP(G695,'CLZ Pr'!$A$1:$X$100000,21,FALSE), "")</f>
        <v/>
      </c>
    </row>
    <row r="696" spans="1:15">
      <c r="A696" t="str">
        <f>T('CLZ TT'!A696)</f>
        <v>P-239468</v>
      </c>
      <c r="B696" s="9" t="str">
        <f>T('CLZ TT'!D696)</f>
        <v>Eran Fishov</v>
      </c>
      <c r="C696" s="10">
        <f>IF(LEN(A696) &gt; 0, 'CLZ TT'!E696, "")</f>
        <v>2</v>
      </c>
      <c r="D696" s="7" t="str">
        <f>T('CLZ TT'!F696)</f>
        <v>Hours</v>
      </c>
      <c r="E696" s="7" t="str">
        <f>IFERROR(VLOOKUP('CLZ TT'!A696,'CLZ WI'!$A$1:$E$100000,3,FALSE),"")</f>
        <v>Ness: 120h PS</v>
      </c>
      <c r="F696" t="str">
        <f>IFERROR(VLOOKUP('CLZ TT'!A696,'CLZ WI'!$A$1:$E$100000,4,FALSE),"")</f>
        <v>CS Project</v>
      </c>
      <c r="G696" t="str">
        <f>IFERROR(VLOOKUP('CLZ TT'!A696,'CLZ WI'!$A$1:$K$100000,5,FALSE),"")</f>
        <v>P-239468</v>
      </c>
      <c r="H696" t="str">
        <f>IFERROR(VLOOKUP(G696,'CLZ WI'!$A$1:$K$100000,6,FALSE),"")</f>
        <v>Fixed Hours</v>
      </c>
      <c r="I696" t="str">
        <f>IFERROR(VLOOKUP(G696,'CLZ WI'!$A$1:$K$100000,7,FALSE),"")</f>
        <v>EMEA</v>
      </c>
      <c r="J696" t="str">
        <f>T('CLZ TT'!I696)</f>
        <v/>
      </c>
      <c r="K696" t="str">
        <f>IF(IFERROR(VLOOKUP('CLZ TT'!A696,'CLZ WI'!$A$1:$L$100000,12,FALSE),"")=TRUE, "Billable", IF(IFERROR(VLOOKUP('CLZ TT'!A696,'CLZ WI'!$A$1:$L$100000,12,FALSE),"")=FALSE, "Non-Billable", ""))</f>
        <v>Billable</v>
      </c>
      <c r="L696" s="19">
        <f>IF('CLZ TT'!G696="","",'CLZ TT'!G696)</f>
        <v>41128</v>
      </c>
      <c r="M696">
        <f>IFERROR(VLOOKUP(G696,'CLZ Pr'!$A$1:$X$100000,12,FALSE)*C696,"")</f>
        <v>180</v>
      </c>
      <c r="N696" s="4" t="str">
        <f>IFERROR(VLOOKUP(G696,'CLZ Pr'!$A$1:$X$100000,24,FALSE), "")</f>
        <v>N-X-60482</v>
      </c>
      <c r="O696">
        <f>IFERROR(VLOOKUP(G696,'CLZ Pr'!$A$1:$X$100000,21,FALSE), "")</f>
        <v>107</v>
      </c>
    </row>
    <row r="697" spans="1:15">
      <c r="A697" t="str">
        <f>T('CLZ TT'!A697)</f>
        <v>P-239569</v>
      </c>
      <c r="B697" s="9" t="str">
        <f>T('CLZ TT'!D697)</f>
        <v>Roni Feldsher</v>
      </c>
      <c r="C697" s="10">
        <f>IF(LEN(A697) &gt; 0, 'CLZ TT'!E697, "")</f>
        <v>1</v>
      </c>
      <c r="D697" s="7" t="str">
        <f>T('CLZ TT'!F697)</f>
        <v>Hours</v>
      </c>
      <c r="E697" s="7" t="str">
        <f>IFERROR(VLOOKUP('CLZ TT'!A697,'CLZ WI'!$A$1:$E$100000,3,FALSE),"")</f>
        <v>Encore Capital Group: 40h PS</v>
      </c>
      <c r="F697" t="str">
        <f>IFERROR(VLOOKUP('CLZ TT'!A697,'CLZ WI'!$A$1:$E$100000,4,FALSE),"")</f>
        <v>CS Project</v>
      </c>
      <c r="G697" t="str">
        <f>IFERROR(VLOOKUP('CLZ TT'!A697,'CLZ WI'!$A$1:$K$100000,5,FALSE),"")</f>
        <v>P-239569</v>
      </c>
      <c r="H697" t="str">
        <f>IFERROR(VLOOKUP(G697,'CLZ WI'!$A$1:$K$100000,6,FALSE),"")</f>
        <v>Fixed Hours</v>
      </c>
      <c r="I697" t="str">
        <f>IFERROR(VLOOKUP(G697,'CLZ WI'!$A$1:$K$100000,7,FALSE),"")</f>
        <v>USA</v>
      </c>
      <c r="J697" t="str">
        <f>T('CLZ TT'!I697)</f>
        <v/>
      </c>
      <c r="K697" t="str">
        <f>IF(IFERROR(VLOOKUP('CLZ TT'!A697,'CLZ WI'!$A$1:$L$100000,12,FALSE),"")=TRUE, "Billable", IF(IFERROR(VLOOKUP('CLZ TT'!A697,'CLZ WI'!$A$1:$L$100000,12,FALSE),"")=FALSE, "Non-Billable", ""))</f>
        <v>Billable</v>
      </c>
      <c r="L697" s="19">
        <f>IF('CLZ TT'!G697="","",'CLZ TT'!G697)</f>
        <v>41128</v>
      </c>
      <c r="M697">
        <f>IFERROR(VLOOKUP(G697,'CLZ Pr'!$A$1:$X$100000,12,FALSE)*C697,"")</f>
        <v>145.82</v>
      </c>
      <c r="N697" s="4" t="str">
        <f>IFERROR(VLOOKUP(G697,'CLZ Pr'!$A$1:$X$100000,24,FALSE), "")</f>
        <v>N-X-60941</v>
      </c>
      <c r="O697">
        <f>IFERROR(VLOOKUP(G697,'CLZ Pr'!$A$1:$X$100000,21,FALSE), "")</f>
        <v>32</v>
      </c>
    </row>
    <row r="698" spans="1:15">
      <c r="A698" t="str">
        <f>T('CLZ TT'!A698)</f>
        <v>P-238368</v>
      </c>
      <c r="B698" s="9" t="str">
        <f>T('CLZ TT'!D698)</f>
        <v>G.I.Teh</v>
      </c>
      <c r="C698" s="10">
        <f>IF(LEN(A698) &gt; 0, 'CLZ TT'!E698, "")</f>
        <v>0.5</v>
      </c>
      <c r="D698" s="7" t="str">
        <f>T('CLZ TT'!F698)</f>
        <v>Hours</v>
      </c>
      <c r="E698" s="7" t="str">
        <f>IFERROR(VLOOKUP('CLZ TT'!A698,'CLZ WI'!$A$1:$E$100000,3,FALSE),"")</f>
        <v>ITW: QS Package Medium</v>
      </c>
      <c r="F698" t="str">
        <f>IFERROR(VLOOKUP('CLZ TT'!A698,'CLZ WI'!$A$1:$E$100000,4,FALSE),"")</f>
        <v>CS Quick Start</v>
      </c>
      <c r="G698" t="str">
        <f>IFERROR(VLOOKUP('CLZ TT'!A698,'CLZ WI'!$A$1:$K$100000,5,FALSE),"")</f>
        <v>P-238368</v>
      </c>
      <c r="H698" t="str">
        <f>IFERROR(VLOOKUP(G698,'CLZ WI'!$A$1:$K$100000,6,FALSE),"")</f>
        <v>Package Medium</v>
      </c>
      <c r="I698" t="str">
        <f>IFERROR(VLOOKUP(G698,'CLZ WI'!$A$1:$K$100000,7,FALSE),"")</f>
        <v>USA</v>
      </c>
      <c r="J698" t="str">
        <f>T('CLZ TT'!I698)</f>
        <v/>
      </c>
      <c r="K698" t="str">
        <f>IF(IFERROR(VLOOKUP('CLZ TT'!A698,'CLZ WI'!$A$1:$L$100000,12,FALSE),"")=TRUE, "Billable", IF(IFERROR(VLOOKUP('CLZ TT'!A698,'CLZ WI'!$A$1:$L$100000,12,FALSE),"")=FALSE, "Non-Billable", ""))</f>
        <v>Billable</v>
      </c>
      <c r="L698" s="19">
        <f>IF('CLZ TT'!G698="","",'CLZ TT'!G698)</f>
        <v>41128</v>
      </c>
      <c r="M698">
        <f>IFERROR(VLOOKUP(G698,'CLZ Pr'!$A$1:$X$100000,12,FALSE)*C698,"")</f>
        <v>57.69</v>
      </c>
      <c r="N698" s="4" t="str">
        <f>IFERROR(VLOOKUP(G698,'CLZ Pr'!$A$1:$X$100000,24,FALSE), "")</f>
        <v>X-12345</v>
      </c>
      <c r="O698">
        <f>IFERROR(VLOOKUP(G698,'CLZ Pr'!$A$1:$X$100000,21,FALSE), "")</f>
        <v>5.5</v>
      </c>
    </row>
    <row r="699" spans="1:15">
      <c r="A699" t="str">
        <f>T('CLZ TT'!A699)</f>
        <v>P-171083</v>
      </c>
      <c r="B699" s="9" t="str">
        <f>T('CLZ TT'!D699)</f>
        <v>G.I.Teh</v>
      </c>
      <c r="C699" s="10">
        <f>IF(LEN(A699) &gt; 0, 'CLZ TT'!E699, "")</f>
        <v>0.5</v>
      </c>
      <c r="D699" s="7" t="str">
        <f>T('CLZ TT'!F699)</f>
        <v>Hours</v>
      </c>
      <c r="E699" s="7" t="str">
        <f>IFERROR(VLOOKUP('CLZ TT'!A699,'CLZ WI'!$A$1:$E$100000,3,FALSE),"")</f>
        <v>Sony PlayStation PDIT:Large Package</v>
      </c>
      <c r="F699" t="str">
        <f>IFERROR(VLOOKUP('CLZ TT'!A699,'CLZ WI'!$A$1:$E$100000,4,FALSE),"")</f>
        <v>CS Quick Start</v>
      </c>
      <c r="G699" t="str">
        <f>IFERROR(VLOOKUP('CLZ TT'!A699,'CLZ WI'!$A$1:$K$100000,5,FALSE),"")</f>
        <v>P-171083</v>
      </c>
      <c r="H699" t="str">
        <f>IFERROR(VLOOKUP(G699,'CLZ WI'!$A$1:$K$100000,6,FALSE),"")</f>
        <v>Package Large</v>
      </c>
      <c r="I699" t="str">
        <f>IFERROR(VLOOKUP(G699,'CLZ WI'!$A$1:$K$100000,7,FALSE),"")</f>
        <v>USA</v>
      </c>
      <c r="J699" t="str">
        <f>T('CLZ TT'!I699)</f>
        <v/>
      </c>
      <c r="K699" t="str">
        <f>IF(IFERROR(VLOOKUP('CLZ TT'!A699,'CLZ WI'!$A$1:$L$100000,12,FALSE),"")=TRUE, "Billable", IF(IFERROR(VLOOKUP('CLZ TT'!A699,'CLZ WI'!$A$1:$L$100000,12,FALSE),"")=FALSE, "Non-Billable", ""))</f>
        <v>Billable</v>
      </c>
      <c r="L699" s="19">
        <f>IF('CLZ TT'!G699="","",'CLZ TT'!G699)</f>
        <v>41128</v>
      </c>
      <c r="M699">
        <f>IFERROR(VLOOKUP(G699,'CLZ Pr'!$A$1:$X$100000,12,FALSE)*C699,"")</f>
        <v>72.915000000000006</v>
      </c>
      <c r="N699" s="4">
        <f>IFERROR(VLOOKUP(G699,'CLZ Pr'!$A$1:$X$100000,24,FALSE), "")</f>
        <v>0</v>
      </c>
      <c r="O699">
        <f>IFERROR(VLOOKUP(G699,'CLZ Pr'!$A$1:$X$100000,21,FALSE), "")</f>
        <v>5</v>
      </c>
    </row>
    <row r="700" spans="1:15">
      <c r="A700" t="str">
        <f>T('CLZ TT'!A700)</f>
        <v>M-281224</v>
      </c>
      <c r="B700" s="9" t="str">
        <f>T('CLZ TT'!D700)</f>
        <v>Roni Feldsher</v>
      </c>
      <c r="C700" s="10">
        <f>IF(LEN(A700) &gt; 0, 'CLZ TT'!E700, "")</f>
        <v>1</v>
      </c>
      <c r="D700" s="7" t="str">
        <f>T('CLZ TT'!F700)</f>
        <v>Hours</v>
      </c>
      <c r="E700" s="7" t="str">
        <f>IFERROR(VLOOKUP('CLZ TT'!A700,'CLZ WI'!$A$1:$E$100000,3,FALSE),"")</f>
        <v>Boston Scientific Bay Area:Package Large Package</v>
      </c>
      <c r="F700" t="str">
        <f>IFERROR(VLOOKUP('CLZ TT'!A700,'CLZ WI'!$A$1:$E$100000,4,FALSE),"")</f>
        <v>CS Quick Start</v>
      </c>
      <c r="G700" t="str">
        <f>IFERROR(VLOOKUP('CLZ TT'!A700,'CLZ WI'!$A$1:$K$100000,5,FALSE),"")</f>
        <v>P-228968</v>
      </c>
      <c r="H700" t="str">
        <f>IFERROR(VLOOKUP(G700,'CLZ WI'!$A$1:$K$100000,6,FALSE),"")</f>
        <v>Package Large</v>
      </c>
      <c r="I700" t="str">
        <f>IFERROR(VLOOKUP(G700,'CLZ WI'!$A$1:$K$100000,7,FALSE),"")</f>
        <v>USA</v>
      </c>
      <c r="J700" t="str">
        <f>T('CLZ TT'!I700)</f>
        <v/>
      </c>
      <c r="K700" t="str">
        <f>IF(IFERROR(VLOOKUP('CLZ TT'!A700,'CLZ WI'!$A$1:$L$100000,12,FALSE),"")=TRUE, "Billable", IF(IFERROR(VLOOKUP('CLZ TT'!A700,'CLZ WI'!$A$1:$L$100000,12,FALSE),"")=FALSE, "Non-Billable", ""))</f>
        <v>Billable</v>
      </c>
      <c r="L700" s="19">
        <f>IF('CLZ TT'!G700="","",'CLZ TT'!G700)</f>
        <v>41129</v>
      </c>
      <c r="M700">
        <f>IFERROR(VLOOKUP(G700,'CLZ Pr'!$A$1:$X$100000,12,FALSE)*C700,"")</f>
        <v>145.83000000000001</v>
      </c>
      <c r="N700" s="4">
        <f>IFERROR(VLOOKUP(G700,'CLZ Pr'!$A$1:$X$100000,24,FALSE), "")</f>
        <v>0</v>
      </c>
      <c r="O700">
        <f>IFERROR(VLOOKUP(G700,'CLZ Pr'!$A$1:$X$100000,21,FALSE), "")</f>
        <v>15</v>
      </c>
    </row>
    <row r="701" spans="1:15">
      <c r="A701" t="str">
        <f>T('CLZ TT'!A701)</f>
        <v>P-239569</v>
      </c>
      <c r="B701" s="9" t="str">
        <f>T('CLZ TT'!D701)</f>
        <v>Roni Feldsher</v>
      </c>
      <c r="C701" s="10">
        <f>IF(LEN(A701) &gt; 0, 'CLZ TT'!E701, "")</f>
        <v>1</v>
      </c>
      <c r="D701" s="7" t="str">
        <f>T('CLZ TT'!F701)</f>
        <v>Hours</v>
      </c>
      <c r="E701" s="7" t="str">
        <f>IFERROR(VLOOKUP('CLZ TT'!A701,'CLZ WI'!$A$1:$E$100000,3,FALSE),"")</f>
        <v>Encore Capital Group: 40h PS</v>
      </c>
      <c r="F701" t="str">
        <f>IFERROR(VLOOKUP('CLZ TT'!A701,'CLZ WI'!$A$1:$E$100000,4,FALSE),"")</f>
        <v>CS Project</v>
      </c>
      <c r="G701" t="str">
        <f>IFERROR(VLOOKUP('CLZ TT'!A701,'CLZ WI'!$A$1:$K$100000,5,FALSE),"")</f>
        <v>P-239569</v>
      </c>
      <c r="H701" t="str">
        <f>IFERROR(VLOOKUP(G701,'CLZ WI'!$A$1:$K$100000,6,FALSE),"")</f>
        <v>Fixed Hours</v>
      </c>
      <c r="I701" t="str">
        <f>IFERROR(VLOOKUP(G701,'CLZ WI'!$A$1:$K$100000,7,FALSE),"")</f>
        <v>USA</v>
      </c>
      <c r="J701" t="str">
        <f>T('CLZ TT'!I701)</f>
        <v/>
      </c>
      <c r="K701" t="str">
        <f>IF(IFERROR(VLOOKUP('CLZ TT'!A701,'CLZ WI'!$A$1:$L$100000,12,FALSE),"")=TRUE, "Billable", IF(IFERROR(VLOOKUP('CLZ TT'!A701,'CLZ WI'!$A$1:$L$100000,12,FALSE),"")=FALSE, "Non-Billable", ""))</f>
        <v>Billable</v>
      </c>
      <c r="L701" s="19">
        <f>IF('CLZ TT'!G701="","",'CLZ TT'!G701)</f>
        <v>41129</v>
      </c>
      <c r="M701">
        <f>IFERROR(VLOOKUP(G701,'CLZ Pr'!$A$1:$X$100000,12,FALSE)*C701,"")</f>
        <v>145.82</v>
      </c>
      <c r="N701" s="4" t="str">
        <f>IFERROR(VLOOKUP(G701,'CLZ Pr'!$A$1:$X$100000,24,FALSE), "")</f>
        <v>N-X-60941</v>
      </c>
      <c r="O701">
        <f>IFERROR(VLOOKUP(G701,'CLZ Pr'!$A$1:$X$100000,21,FALSE), "")</f>
        <v>32</v>
      </c>
    </row>
    <row r="702" spans="1:15">
      <c r="A702" t="str">
        <f>T('CLZ TT'!A702)</f>
        <v>P-238368</v>
      </c>
      <c r="B702" s="9" t="str">
        <f>T('CLZ TT'!D702)</f>
        <v>G.I.Teh</v>
      </c>
      <c r="C702" s="10">
        <f>IF(LEN(A702) &gt; 0, 'CLZ TT'!E702, "")</f>
        <v>0.25</v>
      </c>
      <c r="D702" s="7" t="str">
        <f>T('CLZ TT'!F702)</f>
        <v>Hours</v>
      </c>
      <c r="E702" s="7" t="str">
        <f>IFERROR(VLOOKUP('CLZ TT'!A702,'CLZ WI'!$A$1:$E$100000,3,FALSE),"")</f>
        <v>ITW: QS Package Medium</v>
      </c>
      <c r="F702" t="str">
        <f>IFERROR(VLOOKUP('CLZ TT'!A702,'CLZ WI'!$A$1:$E$100000,4,FALSE),"")</f>
        <v>CS Quick Start</v>
      </c>
      <c r="G702" t="str">
        <f>IFERROR(VLOOKUP('CLZ TT'!A702,'CLZ WI'!$A$1:$K$100000,5,FALSE),"")</f>
        <v>P-238368</v>
      </c>
      <c r="H702" t="str">
        <f>IFERROR(VLOOKUP(G702,'CLZ WI'!$A$1:$K$100000,6,FALSE),"")</f>
        <v>Package Medium</v>
      </c>
      <c r="I702" t="str">
        <f>IFERROR(VLOOKUP(G702,'CLZ WI'!$A$1:$K$100000,7,FALSE),"")</f>
        <v>USA</v>
      </c>
      <c r="J702" t="str">
        <f>T('CLZ TT'!I702)</f>
        <v/>
      </c>
      <c r="K702" t="str">
        <f>IF(IFERROR(VLOOKUP('CLZ TT'!A702,'CLZ WI'!$A$1:$L$100000,12,FALSE),"")=TRUE, "Billable", IF(IFERROR(VLOOKUP('CLZ TT'!A702,'CLZ WI'!$A$1:$L$100000,12,FALSE),"")=FALSE, "Non-Billable", ""))</f>
        <v>Billable</v>
      </c>
      <c r="L702" s="19">
        <f>IF('CLZ TT'!G702="","",'CLZ TT'!G702)</f>
        <v>41129</v>
      </c>
      <c r="M702">
        <f>IFERROR(VLOOKUP(G702,'CLZ Pr'!$A$1:$X$100000,12,FALSE)*C702,"")</f>
        <v>28.844999999999999</v>
      </c>
      <c r="N702" s="4" t="str">
        <f>IFERROR(VLOOKUP(G702,'CLZ Pr'!$A$1:$X$100000,24,FALSE), "")</f>
        <v>X-12345</v>
      </c>
      <c r="O702">
        <f>IFERROR(VLOOKUP(G702,'CLZ Pr'!$A$1:$X$100000,21,FALSE), "")</f>
        <v>5.5</v>
      </c>
    </row>
    <row r="703" spans="1:15">
      <c r="A703" t="str">
        <f>T('CLZ TT'!A703)</f>
        <v>P-239268</v>
      </c>
      <c r="B703" s="9" t="str">
        <f>T('CLZ TT'!D703)</f>
        <v>Patrick Smith</v>
      </c>
      <c r="C703" s="10">
        <f>IF(LEN(A703) &gt; 0, 'CLZ TT'!E703, "")</f>
        <v>1</v>
      </c>
      <c r="D703" s="7" t="str">
        <f>T('CLZ TT'!F703)</f>
        <v>Hours</v>
      </c>
      <c r="E703" s="7" t="str">
        <f>IFERROR(VLOOKUP('CLZ TT'!A703,'CLZ WI'!$A$1:$E$100000,3,FALSE),"")</f>
        <v>Autodesk: QS Package Small</v>
      </c>
      <c r="F703" t="str">
        <f>IFERROR(VLOOKUP('CLZ TT'!A703,'CLZ WI'!$A$1:$E$100000,4,FALSE),"")</f>
        <v>CS Quick Start</v>
      </c>
      <c r="G703" t="str">
        <f>IFERROR(VLOOKUP('CLZ TT'!A703,'CLZ WI'!$A$1:$K$100000,5,FALSE),"")</f>
        <v>P-239268</v>
      </c>
      <c r="H703" t="str">
        <f>IFERROR(VLOOKUP(G703,'CLZ WI'!$A$1:$K$100000,6,FALSE),"")</f>
        <v>Package Small</v>
      </c>
      <c r="I703" t="str">
        <f>IFERROR(VLOOKUP(G703,'CLZ WI'!$A$1:$K$100000,7,FALSE),"")</f>
        <v>USA</v>
      </c>
      <c r="J703" t="str">
        <f>T('CLZ TT'!I703)</f>
        <v/>
      </c>
      <c r="K703" t="str">
        <f>IF(IFERROR(VLOOKUP('CLZ TT'!A703,'CLZ WI'!$A$1:$L$100000,12,FALSE),"")=TRUE, "Billable", IF(IFERROR(VLOOKUP('CLZ TT'!A703,'CLZ WI'!$A$1:$L$100000,12,FALSE),"")=FALSE, "Non-Billable", ""))</f>
        <v>Billable</v>
      </c>
      <c r="L703" s="19">
        <f>IF('CLZ TT'!G703="","",'CLZ TT'!G703)</f>
        <v>41129</v>
      </c>
      <c r="M703">
        <f>IFERROR(VLOOKUP(G703,'CLZ Pr'!$A$1:$X$100000,12,FALSE)*C703,"")</f>
        <v>160</v>
      </c>
      <c r="N703" s="4" t="str">
        <f>IFERROR(VLOOKUP(G703,'CLZ Pr'!$A$1:$X$100000,24,FALSE), "")</f>
        <v>X-60603</v>
      </c>
      <c r="O703">
        <f>IFERROR(VLOOKUP(G703,'CLZ Pr'!$A$1:$X$100000,21,FALSE), "")</f>
        <v>3</v>
      </c>
    </row>
    <row r="704" spans="1:15">
      <c r="A704" t="str">
        <f>T('CLZ TT'!A704)</f>
        <v>P-205280</v>
      </c>
      <c r="B704" s="9" t="str">
        <f>T('CLZ TT'!D704)</f>
        <v>G.I.Teh</v>
      </c>
      <c r="C704" s="10">
        <f>IF(LEN(A704) &gt; 0, 'CLZ TT'!E704, "")</f>
        <v>1</v>
      </c>
      <c r="D704" s="7" t="str">
        <f>T('CLZ TT'!F704)</f>
        <v>Hours</v>
      </c>
      <c r="E704" s="7" t="str">
        <f>IFERROR(VLOOKUP('CLZ TT'!A704,'CLZ WI'!$A$1:$E$100000,3,FALSE),"")</f>
        <v>WESTERN UNION BUSINESS SOLUTIONS13:Large Package</v>
      </c>
      <c r="F704" t="str">
        <f>IFERROR(VLOOKUP('CLZ TT'!A704,'CLZ WI'!$A$1:$E$100000,4,FALSE),"")</f>
        <v>CS Quick Start</v>
      </c>
      <c r="G704" t="str">
        <f>IFERROR(VLOOKUP('CLZ TT'!A704,'CLZ WI'!$A$1:$K$100000,5,FALSE),"")</f>
        <v>P-205280</v>
      </c>
      <c r="H704" t="str">
        <f>IFERROR(VLOOKUP(G704,'CLZ WI'!$A$1:$K$100000,6,FALSE),"")</f>
        <v>Package Large</v>
      </c>
      <c r="I704" t="str">
        <f>IFERROR(VLOOKUP(G704,'CLZ WI'!$A$1:$K$100000,7,FALSE),"")</f>
        <v>USA</v>
      </c>
      <c r="J704" t="str">
        <f>T('CLZ TT'!I704)</f>
        <v/>
      </c>
      <c r="K704" t="str">
        <f>IF(IFERROR(VLOOKUP('CLZ TT'!A704,'CLZ WI'!$A$1:$L$100000,12,FALSE),"")=TRUE, "Billable", IF(IFERROR(VLOOKUP('CLZ TT'!A704,'CLZ WI'!$A$1:$L$100000,12,FALSE),"")=FALSE, "Non-Billable", ""))</f>
        <v>Billable</v>
      </c>
      <c r="L704" s="19">
        <f>IF('CLZ TT'!G704="","",'CLZ TT'!G704)</f>
        <v>41129</v>
      </c>
      <c r="M704">
        <f>IFERROR(VLOOKUP(G704,'CLZ Pr'!$A$1:$X$100000,12,FALSE)*C704,"")</f>
        <v>145.83000000000001</v>
      </c>
      <c r="N704" s="4">
        <f>IFERROR(VLOOKUP(G704,'CLZ Pr'!$A$1:$X$100000,24,FALSE), "")</f>
        <v>0</v>
      </c>
      <c r="O704">
        <f>IFERROR(VLOOKUP(G704,'CLZ Pr'!$A$1:$X$100000,21,FALSE), "")</f>
        <v>23</v>
      </c>
    </row>
    <row r="705" spans="1:15">
      <c r="A705" t="str">
        <f>T('CLZ TT'!A705)</f>
        <v>P-225073</v>
      </c>
      <c r="B705" s="9" t="str">
        <f>T('CLZ TT'!D705)</f>
        <v>Alex Gorman</v>
      </c>
      <c r="C705" s="10">
        <f>IF(LEN(A705) &gt; 0, 'CLZ TT'!E705, "")</f>
        <v>1</v>
      </c>
      <c r="D705" s="7" t="str">
        <f>T('CLZ TT'!F705)</f>
        <v>Hours</v>
      </c>
      <c r="E705" s="7" t="str">
        <f>IFERROR(VLOOKUP('CLZ TT'!A705,'CLZ WI'!$A$1:$E$100000,3,FALSE),"")</f>
        <v>ASCD:Package Large Package</v>
      </c>
      <c r="F705" t="str">
        <f>IFERROR(VLOOKUP('CLZ TT'!A705,'CLZ WI'!$A$1:$E$100000,4,FALSE),"")</f>
        <v>CS Quick Start</v>
      </c>
      <c r="G705" t="str">
        <f>IFERROR(VLOOKUP('CLZ TT'!A705,'CLZ WI'!$A$1:$K$100000,5,FALSE),"")</f>
        <v>P-225073</v>
      </c>
      <c r="H705" t="str">
        <f>IFERROR(VLOOKUP(G705,'CLZ WI'!$A$1:$K$100000,6,FALSE),"")</f>
        <v>Package Large</v>
      </c>
      <c r="I705" t="str">
        <f>IFERROR(VLOOKUP(G705,'CLZ WI'!$A$1:$K$100000,7,FALSE),"")</f>
        <v>USA</v>
      </c>
      <c r="J705" t="str">
        <f>T('CLZ TT'!I705)</f>
        <v/>
      </c>
      <c r="K705" t="str">
        <f>IF(IFERROR(VLOOKUP('CLZ TT'!A705,'CLZ WI'!$A$1:$L$100000,12,FALSE),"")=TRUE, "Billable", IF(IFERROR(VLOOKUP('CLZ TT'!A705,'CLZ WI'!$A$1:$L$100000,12,FALSE),"")=FALSE, "Non-Billable", ""))</f>
        <v>Billable</v>
      </c>
      <c r="L705" s="19">
        <f>IF('CLZ TT'!G705="","",'CLZ TT'!G705)</f>
        <v>41129</v>
      </c>
      <c r="M705">
        <f>IFERROR(VLOOKUP(G705,'CLZ Pr'!$A$1:$X$100000,12,FALSE)*C705,"")</f>
        <v>145.83000000000001</v>
      </c>
      <c r="N705" s="4">
        <f>IFERROR(VLOOKUP(G705,'CLZ Pr'!$A$1:$X$100000,24,FALSE), "")</f>
        <v>0</v>
      </c>
      <c r="O705">
        <f>IFERROR(VLOOKUP(G705,'CLZ Pr'!$A$1:$X$100000,21,FALSE), "")</f>
        <v>20.5</v>
      </c>
    </row>
    <row r="706" spans="1:15">
      <c r="A706" t="str">
        <f>T('CLZ TT'!A706)</f>
        <v>P-232273</v>
      </c>
      <c r="B706" s="9" t="str">
        <f>T('CLZ TT'!D706)</f>
        <v>Josh Santos</v>
      </c>
      <c r="C706" s="10">
        <f>IF(LEN(A706) &gt; 0, 'CLZ TT'!E706, "")</f>
        <v>1</v>
      </c>
      <c r="D706" s="7" t="str">
        <f>T('CLZ TT'!F706)</f>
        <v>Hours</v>
      </c>
      <c r="E706" s="7" t="str">
        <f>IFERROR(VLOOKUP('CLZ TT'!A706,'CLZ WI'!$A$1:$E$100000,3,FALSE),"")</f>
        <v>Protean Design Group:Package Medium Package</v>
      </c>
      <c r="F706" t="str">
        <f>IFERROR(VLOOKUP('CLZ TT'!A706,'CLZ WI'!$A$1:$E$100000,4,FALSE),"")</f>
        <v>CS Quick Start</v>
      </c>
      <c r="G706" t="str">
        <f>IFERROR(VLOOKUP('CLZ TT'!A706,'CLZ WI'!$A$1:$K$100000,5,FALSE),"")</f>
        <v>P-232273</v>
      </c>
      <c r="H706" t="str">
        <f>IFERROR(VLOOKUP(G706,'CLZ WI'!$A$1:$K$100000,6,FALSE),"")</f>
        <v>Package Medium</v>
      </c>
      <c r="I706" t="str">
        <f>IFERROR(VLOOKUP(G706,'CLZ WI'!$A$1:$K$100000,7,FALSE),"")</f>
        <v>USA</v>
      </c>
      <c r="J706" t="str">
        <f>T('CLZ TT'!I706)</f>
        <v/>
      </c>
      <c r="K706" t="str">
        <f>IF(IFERROR(VLOOKUP('CLZ TT'!A706,'CLZ WI'!$A$1:$L$100000,12,FALSE),"")=TRUE, "Billable", IF(IFERROR(VLOOKUP('CLZ TT'!A706,'CLZ WI'!$A$1:$L$100000,12,FALSE),"")=FALSE, "Non-Billable", ""))</f>
        <v>Billable</v>
      </c>
      <c r="L706" s="19">
        <f>IF('CLZ TT'!G706="","",'CLZ TT'!G706)</f>
        <v>41129</v>
      </c>
      <c r="M706">
        <f>IFERROR(VLOOKUP(G706,'CLZ Pr'!$A$1:$X$100000,12,FALSE)*C706,"")</f>
        <v>150</v>
      </c>
      <c r="N706" s="4" t="str">
        <f>IFERROR(VLOOKUP(G706,'CLZ Pr'!$A$1:$X$100000,24,FALSE), "")</f>
        <v>E-X-58422</v>
      </c>
      <c r="O706">
        <f>IFERROR(VLOOKUP(G706,'CLZ Pr'!$A$1:$X$100000,21,FALSE), "")</f>
        <v>8</v>
      </c>
    </row>
    <row r="707" spans="1:15">
      <c r="A707" t="str">
        <f>T('CLZ TT'!A707)</f>
        <v>P-152818</v>
      </c>
      <c r="B707" s="9" t="str">
        <f>T('CLZ TT'!D707)</f>
        <v>G.I.Teh</v>
      </c>
      <c r="C707" s="10">
        <f>IF(LEN(A707) &gt; 0, 'CLZ TT'!E707, "")</f>
        <v>0.5</v>
      </c>
      <c r="D707" s="7" t="str">
        <f>T('CLZ TT'!F707)</f>
        <v>Hours</v>
      </c>
      <c r="E707" s="7" t="str">
        <f>IFERROR(VLOOKUP('CLZ TT'!A707,'CLZ WI'!$A$1:$E$100000,3,FALSE),"")</f>
        <v>UnitedHealthcareNon-Billable Committed Hours</v>
      </c>
      <c r="F707" t="str">
        <f>IFERROR(VLOOKUP('CLZ TT'!A707,'CLZ WI'!$A$1:$E$100000,4,FALSE),"")</f>
        <v>CS Project</v>
      </c>
      <c r="G707" t="str">
        <f>IFERROR(VLOOKUP('CLZ TT'!A707,'CLZ WI'!$A$1:$K$100000,5,FALSE),"")</f>
        <v>P-152818</v>
      </c>
      <c r="H707" t="str">
        <f>IFERROR(VLOOKUP(G707,'CLZ WI'!$A$1:$K$100000,6,FALSE),"")</f>
        <v>Fixed Hours</v>
      </c>
      <c r="I707" t="str">
        <f>IFERROR(VLOOKUP(G707,'CLZ WI'!$A$1:$K$100000,7,FALSE),"")</f>
        <v>USA</v>
      </c>
      <c r="J707" t="str">
        <f>T('CLZ TT'!I707)</f>
        <v/>
      </c>
      <c r="K707" t="str">
        <f>IF(IFERROR(VLOOKUP('CLZ TT'!A707,'CLZ WI'!$A$1:$L$100000,12,FALSE),"")=TRUE, "Billable", IF(IFERROR(VLOOKUP('CLZ TT'!A707,'CLZ WI'!$A$1:$L$100000,12,FALSE),"")=FALSE, "Non-Billable", ""))</f>
        <v>Non-Billable</v>
      </c>
      <c r="L707" s="19">
        <f>IF('CLZ TT'!G707="","",'CLZ TT'!G707)</f>
        <v>41129</v>
      </c>
      <c r="M707">
        <f>IFERROR(VLOOKUP(G707,'CLZ Pr'!$A$1:$X$100000,12,FALSE)*C707,"")</f>
        <v>0</v>
      </c>
      <c r="N707" s="4">
        <f>IFERROR(VLOOKUP(G707,'CLZ Pr'!$A$1:$X$100000,24,FALSE), "")</f>
        <v>0</v>
      </c>
      <c r="O707">
        <f>IFERROR(VLOOKUP(G707,'CLZ Pr'!$A$1:$X$100000,21,FALSE), "")</f>
        <v>6.42</v>
      </c>
    </row>
    <row r="708" spans="1:15">
      <c r="A708" t="str">
        <f>T('CLZ TT'!A708)</f>
        <v>P-239569</v>
      </c>
      <c r="B708" s="9" t="str">
        <f>T('CLZ TT'!D708)</f>
        <v>Roni Feldsher</v>
      </c>
      <c r="C708" s="10">
        <f>IF(LEN(A708) &gt; 0, 'CLZ TT'!E708, "")</f>
        <v>2</v>
      </c>
      <c r="D708" s="7" t="str">
        <f>T('CLZ TT'!F708)</f>
        <v>Hours</v>
      </c>
      <c r="E708" s="7" t="str">
        <f>IFERROR(VLOOKUP('CLZ TT'!A708,'CLZ WI'!$A$1:$E$100000,3,FALSE),"")</f>
        <v>Encore Capital Group: 40h PS</v>
      </c>
      <c r="F708" t="str">
        <f>IFERROR(VLOOKUP('CLZ TT'!A708,'CLZ WI'!$A$1:$E$100000,4,FALSE),"")</f>
        <v>CS Project</v>
      </c>
      <c r="G708" t="str">
        <f>IFERROR(VLOOKUP('CLZ TT'!A708,'CLZ WI'!$A$1:$K$100000,5,FALSE),"")</f>
        <v>P-239569</v>
      </c>
      <c r="H708" t="str">
        <f>IFERROR(VLOOKUP(G708,'CLZ WI'!$A$1:$K$100000,6,FALSE),"")</f>
        <v>Fixed Hours</v>
      </c>
      <c r="I708" t="str">
        <f>IFERROR(VLOOKUP(G708,'CLZ WI'!$A$1:$K$100000,7,FALSE),"")</f>
        <v>USA</v>
      </c>
      <c r="J708" t="str">
        <f>T('CLZ TT'!I708)</f>
        <v/>
      </c>
      <c r="K708" t="str">
        <f>IF(IFERROR(VLOOKUP('CLZ TT'!A708,'CLZ WI'!$A$1:$L$100000,12,FALSE),"")=TRUE, "Billable", IF(IFERROR(VLOOKUP('CLZ TT'!A708,'CLZ WI'!$A$1:$L$100000,12,FALSE),"")=FALSE, "Non-Billable", ""))</f>
        <v>Billable</v>
      </c>
      <c r="L708" s="19">
        <f>IF('CLZ TT'!G708="","",'CLZ TT'!G708)</f>
        <v>41129</v>
      </c>
      <c r="M708">
        <f>IFERROR(VLOOKUP(G708,'CLZ Pr'!$A$1:$X$100000,12,FALSE)*C708,"")</f>
        <v>291.64</v>
      </c>
      <c r="N708" s="4" t="str">
        <f>IFERROR(VLOOKUP(G708,'CLZ Pr'!$A$1:$X$100000,24,FALSE), "")</f>
        <v>N-X-60941</v>
      </c>
      <c r="O708">
        <f>IFERROR(VLOOKUP(G708,'CLZ Pr'!$A$1:$X$100000,21,FALSE), "")</f>
        <v>32</v>
      </c>
    </row>
    <row r="709" spans="1:15">
      <c r="A709" t="str">
        <f>T('CLZ TT'!A709)</f>
        <v>P-241568</v>
      </c>
      <c r="B709" s="9" t="str">
        <f>T('CLZ TT'!D709)</f>
        <v>Alex Gorman</v>
      </c>
      <c r="C709" s="10">
        <f>IF(LEN(A709) &gt; 0, 'CLZ TT'!E709, "")</f>
        <v>1.1499999999999999</v>
      </c>
      <c r="D709" s="7" t="str">
        <f>T('CLZ TT'!F709)</f>
        <v>Hours</v>
      </c>
      <c r="E709" s="7" t="str">
        <f>IFERROR(VLOOKUP('CLZ TT'!A709,'CLZ WI'!$A$1:$E$100000,3,FALSE),"")</f>
        <v>NCS: 1.4h PS</v>
      </c>
      <c r="F709" t="str">
        <f>IFERROR(VLOOKUP('CLZ TT'!A709,'CLZ WI'!$A$1:$E$100000,4,FALSE),"")</f>
        <v>CS Project</v>
      </c>
      <c r="G709" t="str">
        <f>IFERROR(VLOOKUP('CLZ TT'!A709,'CLZ WI'!$A$1:$K$100000,5,FALSE),"")</f>
        <v>P-241568</v>
      </c>
      <c r="H709" t="str">
        <f>IFERROR(VLOOKUP(G709,'CLZ WI'!$A$1:$K$100000,6,FALSE),"")</f>
        <v>Fixed Hours</v>
      </c>
      <c r="I709" t="str">
        <f>IFERROR(VLOOKUP(G709,'CLZ WI'!$A$1:$K$100000,7,FALSE),"")</f>
        <v>USA</v>
      </c>
      <c r="J709" t="str">
        <f>T('CLZ TT'!I709)</f>
        <v/>
      </c>
      <c r="K709" t="str">
        <f>IF(IFERROR(VLOOKUP('CLZ TT'!A709,'CLZ WI'!$A$1:$L$100000,12,FALSE),"")=TRUE, "Billable", IF(IFERROR(VLOOKUP('CLZ TT'!A709,'CLZ WI'!$A$1:$L$100000,12,FALSE),"")=FALSE, "Non-Billable", ""))</f>
        <v>Non-Billable</v>
      </c>
      <c r="L709" s="19">
        <f>IF('CLZ TT'!G709="","",'CLZ TT'!G709)</f>
        <v>41129</v>
      </c>
      <c r="M709">
        <f>IFERROR(VLOOKUP(G709,'CLZ Pr'!$A$1:$X$100000,12,FALSE)*C709,"")</f>
        <v>0</v>
      </c>
      <c r="N709" s="4" t="str">
        <f>IFERROR(VLOOKUP(G709,'CLZ Pr'!$A$1:$X$100000,24,FALSE), "")</f>
        <v>X-61101</v>
      </c>
      <c r="O709">
        <f>IFERROR(VLOOKUP(G709,'CLZ Pr'!$A$1:$X$100000,21,FALSE), "")</f>
        <v>0</v>
      </c>
    </row>
    <row r="710" spans="1:15">
      <c r="A710" t="str">
        <f>T('CLZ TT'!A710)</f>
        <v>P-236988</v>
      </c>
      <c r="B710" s="9" t="str">
        <f>T('CLZ TT'!D710)</f>
        <v>Rami Cohen</v>
      </c>
      <c r="C710" s="10">
        <f>IF(LEN(A710) &gt; 0, 'CLZ TT'!E710, "")</f>
        <v>1</v>
      </c>
      <c r="D710" s="7" t="str">
        <f>T('CLZ TT'!F710)</f>
        <v>Hours</v>
      </c>
      <c r="E710" s="7" t="str">
        <f>IFERROR(VLOOKUP('CLZ TT'!A710,'CLZ WI'!$A$1:$E$100000,3,FALSE),"")</f>
        <v>Clydeco: QS Package Large</v>
      </c>
      <c r="F710" t="str">
        <f>IFERROR(VLOOKUP('CLZ TT'!A710,'CLZ WI'!$A$1:$E$100000,4,FALSE),"")</f>
        <v>CS Quick Start</v>
      </c>
      <c r="G710" t="str">
        <f>IFERROR(VLOOKUP('CLZ TT'!A710,'CLZ WI'!$A$1:$K$100000,5,FALSE),"")</f>
        <v>P-236988</v>
      </c>
      <c r="H710" t="str">
        <f>IFERROR(VLOOKUP(G710,'CLZ WI'!$A$1:$K$100000,6,FALSE),"")</f>
        <v>Package Large</v>
      </c>
      <c r="I710" t="str">
        <f>IFERROR(VLOOKUP(G710,'CLZ WI'!$A$1:$K$100000,7,FALSE),"")</f>
        <v>EMEA</v>
      </c>
      <c r="J710" t="str">
        <f>T('CLZ TT'!I710)</f>
        <v/>
      </c>
      <c r="K710" t="str">
        <f>IF(IFERROR(VLOOKUP('CLZ TT'!A710,'CLZ WI'!$A$1:$L$100000,12,FALSE),"")=TRUE, "Billable", IF(IFERROR(VLOOKUP('CLZ TT'!A710,'CLZ WI'!$A$1:$L$100000,12,FALSE),"")=FALSE, "Non-Billable", ""))</f>
        <v>Billable</v>
      </c>
      <c r="L710" s="19">
        <f>IF('CLZ TT'!G710="","",'CLZ TT'!G710)</f>
        <v>41129</v>
      </c>
      <c r="M710">
        <f>IFERROR(VLOOKUP(G710,'CLZ Pr'!$A$1:$X$100000,12,FALSE)*C710,"")</f>
        <v>145.83000000000001</v>
      </c>
      <c r="N710" s="4" t="str">
        <f>IFERROR(VLOOKUP(G710,'CLZ Pr'!$A$1:$X$100000,24,FALSE), "")</f>
        <v>N-X-59361</v>
      </c>
      <c r="O710">
        <f>IFERROR(VLOOKUP(G710,'CLZ Pr'!$A$1:$X$100000,21,FALSE), "")</f>
        <v>1.5</v>
      </c>
    </row>
    <row r="711" spans="1:15">
      <c r="A711" t="str">
        <f>T('CLZ TT'!A711)</f>
        <v/>
      </c>
      <c r="B711" s="9" t="str">
        <f>T('CLZ TT'!D711)</f>
        <v/>
      </c>
      <c r="C711" s="10" t="str">
        <f>IF(LEN(A711) &gt; 0, 'CLZ TT'!E711, "")</f>
        <v/>
      </c>
      <c r="D711" s="7" t="str">
        <f>T('CLZ TT'!F711)</f>
        <v/>
      </c>
      <c r="E711" s="7" t="str">
        <f>IFERROR(VLOOKUP('CLZ TT'!A711,'CLZ WI'!$A$1:$E$100000,3,FALSE),"")</f>
        <v/>
      </c>
      <c r="F711" t="str">
        <f>IFERROR(VLOOKUP('CLZ TT'!A711,'CLZ WI'!$A$1:$E$100000,4,FALSE),"")</f>
        <v/>
      </c>
      <c r="G711" t="str">
        <f>IFERROR(VLOOKUP('CLZ TT'!A711,'CLZ WI'!$A$1:$K$100000,5,FALSE),"")</f>
        <v/>
      </c>
      <c r="H711" t="str">
        <f>IFERROR(VLOOKUP(G711,'CLZ WI'!$A$1:$K$100000,6,FALSE),"")</f>
        <v/>
      </c>
      <c r="I711" t="str">
        <f>IFERROR(VLOOKUP(G711,'CLZ WI'!$A$1:$K$100000,7,FALSE),"")</f>
        <v/>
      </c>
      <c r="J711" t="str">
        <f>T('CLZ TT'!I711)</f>
        <v/>
      </c>
      <c r="K711" t="str">
        <f>IF(IFERROR(VLOOKUP('CLZ TT'!A711,'CLZ WI'!$A$1:$L$100000,12,FALSE),"")=TRUE, "Billable", IF(IFERROR(VLOOKUP('CLZ TT'!A711,'CLZ WI'!$A$1:$L$100000,12,FALSE),"")=FALSE, "Non-Billable", ""))</f>
        <v/>
      </c>
      <c r="L711" s="19" t="str">
        <f>IF('CLZ TT'!G711="","",'CLZ TT'!G711)</f>
        <v/>
      </c>
      <c r="M711" t="str">
        <f>IFERROR(VLOOKUP(G711,'CLZ Pr'!$A$1:$X$100000,12,FALSE)*C711,"")</f>
        <v/>
      </c>
      <c r="N711" s="4" t="str">
        <f>IFERROR(VLOOKUP(G711,'CLZ Pr'!$A$1:$X$100000,24,FALSE), "")</f>
        <v/>
      </c>
      <c r="O711" t="str">
        <f>IFERROR(VLOOKUP(G711,'CLZ Pr'!$A$1:$X$100000,21,FALSE), "")</f>
        <v/>
      </c>
    </row>
    <row r="712" spans="1:15">
      <c r="A712" t="str">
        <f>T('CLZ TT'!A712)</f>
        <v/>
      </c>
      <c r="B712" s="9" t="str">
        <f>T('CLZ TT'!D712)</f>
        <v/>
      </c>
      <c r="C712" s="10" t="str">
        <f>IF(LEN(A712) &gt; 0, 'CLZ TT'!E712, "")</f>
        <v/>
      </c>
      <c r="D712" s="7" t="str">
        <f>T('CLZ TT'!F712)</f>
        <v/>
      </c>
      <c r="E712" s="7" t="str">
        <f>IFERROR(VLOOKUP('CLZ TT'!A712,'CLZ WI'!$A$1:$E$100000,3,FALSE),"")</f>
        <v/>
      </c>
      <c r="F712" t="str">
        <f>IFERROR(VLOOKUP('CLZ TT'!A712,'CLZ WI'!$A$1:$E$100000,4,FALSE),"")</f>
        <v/>
      </c>
      <c r="G712" t="str">
        <f>IFERROR(VLOOKUP('CLZ TT'!A712,'CLZ WI'!$A$1:$K$100000,5,FALSE),"")</f>
        <v/>
      </c>
      <c r="H712" t="str">
        <f>IFERROR(VLOOKUP(G712,'CLZ WI'!$A$1:$K$100000,6,FALSE),"")</f>
        <v/>
      </c>
      <c r="I712" t="str">
        <f>IFERROR(VLOOKUP(G712,'CLZ WI'!$A$1:$K$100000,7,FALSE),"")</f>
        <v/>
      </c>
      <c r="J712" t="str">
        <f>T('CLZ TT'!I712)</f>
        <v/>
      </c>
      <c r="K712" t="str">
        <f>IF(IFERROR(VLOOKUP('CLZ TT'!A712,'CLZ WI'!$A$1:$L$100000,12,FALSE),"")=TRUE, "Billable", IF(IFERROR(VLOOKUP('CLZ TT'!A712,'CLZ WI'!$A$1:$L$100000,12,FALSE),"")=FALSE, "Non-Billable", ""))</f>
        <v/>
      </c>
      <c r="L712" s="19" t="str">
        <f>IF('CLZ TT'!G712="","",'CLZ TT'!G712)</f>
        <v/>
      </c>
      <c r="M712" t="str">
        <f>IFERROR(VLOOKUP(G712,'CLZ Pr'!$A$1:$X$100000,12,FALSE)*C712,"")</f>
        <v/>
      </c>
      <c r="N712" s="4" t="str">
        <f>IFERROR(VLOOKUP(G712,'CLZ Pr'!$A$1:$X$100000,24,FALSE), "")</f>
        <v/>
      </c>
      <c r="O712" t="str">
        <f>IFERROR(VLOOKUP(G712,'CLZ Pr'!$A$1:$X$100000,21,FALSE), "")</f>
        <v/>
      </c>
    </row>
    <row r="713" spans="1:15">
      <c r="A713" t="str">
        <f>T('CLZ TT'!A713)</f>
        <v/>
      </c>
      <c r="B713" s="9" t="str">
        <f>T('CLZ TT'!D713)</f>
        <v/>
      </c>
      <c r="C713" s="10" t="str">
        <f>IF(LEN(A713) &gt; 0, 'CLZ TT'!E713, "")</f>
        <v/>
      </c>
      <c r="D713" s="7" t="str">
        <f>T('CLZ TT'!F713)</f>
        <v/>
      </c>
      <c r="E713" s="7" t="str">
        <f>IFERROR(VLOOKUP('CLZ TT'!A713,'CLZ WI'!$A$1:$E$100000,3,FALSE),"")</f>
        <v/>
      </c>
      <c r="F713" t="str">
        <f>IFERROR(VLOOKUP('CLZ TT'!A713,'CLZ WI'!$A$1:$E$100000,4,FALSE),"")</f>
        <v/>
      </c>
      <c r="G713" t="str">
        <f>IFERROR(VLOOKUP('CLZ TT'!A713,'CLZ WI'!$A$1:$K$100000,5,FALSE),"")</f>
        <v/>
      </c>
      <c r="H713" t="str">
        <f>IFERROR(VLOOKUP(G713,'CLZ WI'!$A$1:$K$100000,6,FALSE),"")</f>
        <v/>
      </c>
      <c r="I713" t="str">
        <f>IFERROR(VLOOKUP(G713,'CLZ WI'!$A$1:$K$100000,7,FALSE),"")</f>
        <v/>
      </c>
      <c r="J713" t="str">
        <f>T('CLZ TT'!I713)</f>
        <v/>
      </c>
      <c r="K713" t="str">
        <f>IF(IFERROR(VLOOKUP('CLZ TT'!A713,'CLZ WI'!$A$1:$L$100000,12,FALSE),"")=TRUE, "Billable", IF(IFERROR(VLOOKUP('CLZ TT'!A713,'CLZ WI'!$A$1:$L$100000,12,FALSE),"")=FALSE, "Non-Billable", ""))</f>
        <v/>
      </c>
      <c r="L713" s="19" t="str">
        <f>IF('CLZ TT'!G713="","",'CLZ TT'!G713)</f>
        <v/>
      </c>
      <c r="M713" t="str">
        <f>IFERROR(VLOOKUP(G713,'CLZ Pr'!$A$1:$X$100000,12,FALSE)*C713,"")</f>
        <v/>
      </c>
      <c r="N713" s="4" t="str">
        <f>IFERROR(VLOOKUP(G713,'CLZ Pr'!$A$1:$X$100000,24,FALSE), "")</f>
        <v/>
      </c>
      <c r="O713" t="str">
        <f>IFERROR(VLOOKUP(G713,'CLZ Pr'!$A$1:$X$100000,21,FALSE), "")</f>
        <v/>
      </c>
    </row>
    <row r="714" spans="1:15">
      <c r="A714" t="str">
        <f>T('CLZ TT'!A714)</f>
        <v/>
      </c>
      <c r="B714" s="9" t="str">
        <f>T('CLZ TT'!D714)</f>
        <v/>
      </c>
      <c r="C714" s="10" t="str">
        <f>IF(LEN(A714) &gt; 0, 'CLZ TT'!E714, "")</f>
        <v/>
      </c>
      <c r="D714" s="7" t="str">
        <f>T('CLZ TT'!F714)</f>
        <v/>
      </c>
      <c r="E714" s="7" t="str">
        <f>IFERROR(VLOOKUP('CLZ TT'!A714,'CLZ WI'!$A$1:$E$100000,3,FALSE),"")</f>
        <v/>
      </c>
      <c r="F714" t="str">
        <f>IFERROR(VLOOKUP('CLZ TT'!A714,'CLZ WI'!$A$1:$E$100000,4,FALSE),"")</f>
        <v/>
      </c>
      <c r="G714" t="str">
        <f>IFERROR(VLOOKUP('CLZ TT'!A714,'CLZ WI'!$A$1:$K$100000,5,FALSE),"")</f>
        <v/>
      </c>
      <c r="H714" t="str">
        <f>IFERROR(VLOOKUP(G714,'CLZ WI'!$A$1:$K$100000,6,FALSE),"")</f>
        <v/>
      </c>
      <c r="I714" t="str">
        <f>IFERROR(VLOOKUP(G714,'CLZ WI'!$A$1:$K$100000,7,FALSE),"")</f>
        <v/>
      </c>
      <c r="J714" t="str">
        <f>T('CLZ TT'!I714)</f>
        <v/>
      </c>
      <c r="K714" t="str">
        <f>IF(IFERROR(VLOOKUP('CLZ TT'!A714,'CLZ WI'!$A$1:$L$100000,12,FALSE),"")=TRUE, "Billable", IF(IFERROR(VLOOKUP('CLZ TT'!A714,'CLZ WI'!$A$1:$L$100000,12,FALSE),"")=FALSE, "Non-Billable", ""))</f>
        <v/>
      </c>
      <c r="L714" s="19" t="str">
        <f>IF('CLZ TT'!G714="","",'CLZ TT'!G714)</f>
        <v/>
      </c>
      <c r="M714" t="str">
        <f>IFERROR(VLOOKUP(G714,'CLZ Pr'!$A$1:$X$100000,12,FALSE)*C714,"")</f>
        <v/>
      </c>
      <c r="N714" s="4" t="str">
        <f>IFERROR(VLOOKUP(G714,'CLZ Pr'!$A$1:$X$100000,24,FALSE), "")</f>
        <v/>
      </c>
      <c r="O714" t="str">
        <f>IFERROR(VLOOKUP(G714,'CLZ Pr'!$A$1:$X$100000,21,FALSE), "")</f>
        <v/>
      </c>
    </row>
    <row r="715" spans="1:15">
      <c r="A715" t="str">
        <f>T('CLZ TT'!A715)</f>
        <v/>
      </c>
      <c r="B715" s="9" t="str">
        <f>T('CLZ TT'!D715)</f>
        <v/>
      </c>
      <c r="C715" s="10" t="str">
        <f>IF(LEN(A715) &gt; 0, 'CLZ TT'!E715, "")</f>
        <v/>
      </c>
      <c r="D715" s="7" t="str">
        <f>T('CLZ TT'!F715)</f>
        <v/>
      </c>
      <c r="E715" s="7" t="str">
        <f>IFERROR(VLOOKUP('CLZ TT'!A715,'CLZ WI'!$A$1:$E$100000,3,FALSE),"")</f>
        <v/>
      </c>
      <c r="F715" t="str">
        <f>IFERROR(VLOOKUP('CLZ TT'!A715,'CLZ WI'!$A$1:$E$100000,4,FALSE),"")</f>
        <v/>
      </c>
      <c r="G715" t="str">
        <f>IFERROR(VLOOKUP('CLZ TT'!A715,'CLZ WI'!$A$1:$K$100000,5,FALSE),"")</f>
        <v/>
      </c>
      <c r="H715" t="str">
        <f>IFERROR(VLOOKUP(G715,'CLZ WI'!$A$1:$K$100000,6,FALSE),"")</f>
        <v/>
      </c>
      <c r="I715" t="str">
        <f>IFERROR(VLOOKUP(G715,'CLZ WI'!$A$1:$K$100000,7,FALSE),"")</f>
        <v/>
      </c>
      <c r="J715" t="str">
        <f>T('CLZ TT'!I715)</f>
        <v/>
      </c>
      <c r="K715" t="str">
        <f>IF(IFERROR(VLOOKUP('CLZ TT'!A715,'CLZ WI'!$A$1:$L$100000,12,FALSE),"")=TRUE, "Billable", IF(IFERROR(VLOOKUP('CLZ TT'!A715,'CLZ WI'!$A$1:$L$100000,12,FALSE),"")=FALSE, "Non-Billable", ""))</f>
        <v/>
      </c>
      <c r="L715" s="19" t="str">
        <f>IF('CLZ TT'!G715="","",'CLZ TT'!G715)</f>
        <v/>
      </c>
      <c r="M715" t="str">
        <f>IFERROR(VLOOKUP(G715,'CLZ Pr'!$A$1:$X$100000,12,FALSE)*C715,"")</f>
        <v/>
      </c>
      <c r="N715" s="4" t="str">
        <f>IFERROR(VLOOKUP(G715,'CLZ Pr'!$A$1:$X$100000,24,FALSE), "")</f>
        <v/>
      </c>
      <c r="O715" t="str">
        <f>IFERROR(VLOOKUP(G715,'CLZ Pr'!$A$1:$X$100000,21,FALSE), "")</f>
        <v/>
      </c>
    </row>
    <row r="716" spans="1:15">
      <c r="A716" t="str">
        <f>T('CLZ TT'!A716)</f>
        <v/>
      </c>
      <c r="B716" s="9" t="str">
        <f>T('CLZ TT'!D716)</f>
        <v/>
      </c>
      <c r="C716" s="10" t="str">
        <f>IF(LEN(A716) &gt; 0, 'CLZ TT'!E716, "")</f>
        <v/>
      </c>
      <c r="D716" s="7" t="str">
        <f>T('CLZ TT'!F716)</f>
        <v/>
      </c>
      <c r="E716" s="7" t="str">
        <f>IFERROR(VLOOKUP('CLZ TT'!A716,'CLZ WI'!$A$1:$E$100000,3,FALSE),"")</f>
        <v/>
      </c>
      <c r="F716" t="str">
        <f>IFERROR(VLOOKUP('CLZ TT'!A716,'CLZ WI'!$A$1:$E$100000,4,FALSE),"")</f>
        <v/>
      </c>
      <c r="G716" t="str">
        <f>IFERROR(VLOOKUP('CLZ TT'!A716,'CLZ WI'!$A$1:$K$100000,5,FALSE),"")</f>
        <v/>
      </c>
      <c r="H716" t="str">
        <f>IFERROR(VLOOKUP(G716,'CLZ WI'!$A$1:$K$100000,6,FALSE),"")</f>
        <v/>
      </c>
      <c r="I716" t="str">
        <f>IFERROR(VLOOKUP(G716,'CLZ WI'!$A$1:$K$100000,7,FALSE),"")</f>
        <v/>
      </c>
      <c r="J716" t="str">
        <f>T('CLZ TT'!I716)</f>
        <v/>
      </c>
      <c r="K716" t="str">
        <f>IF(IFERROR(VLOOKUP('CLZ TT'!A716,'CLZ WI'!$A$1:$L$100000,12,FALSE),"")=TRUE, "Billable", IF(IFERROR(VLOOKUP('CLZ TT'!A716,'CLZ WI'!$A$1:$L$100000,12,FALSE),"")=FALSE, "Non-Billable", ""))</f>
        <v/>
      </c>
      <c r="L716" s="19" t="str">
        <f>IF('CLZ TT'!G716="","",'CLZ TT'!G716)</f>
        <v/>
      </c>
      <c r="M716" t="str">
        <f>IFERROR(VLOOKUP(G716,'CLZ Pr'!$A$1:$X$100000,12,FALSE)*C716,"")</f>
        <v/>
      </c>
      <c r="N716" s="4" t="str">
        <f>IFERROR(VLOOKUP(G716,'CLZ Pr'!$A$1:$X$100000,24,FALSE), "")</f>
        <v/>
      </c>
      <c r="O716" t="str">
        <f>IFERROR(VLOOKUP(G716,'CLZ Pr'!$A$1:$X$100000,21,FALSE), "")</f>
        <v/>
      </c>
    </row>
    <row r="717" spans="1:15">
      <c r="A717" t="str">
        <f>T('CLZ TT'!A717)</f>
        <v/>
      </c>
      <c r="B717" s="9" t="str">
        <f>T('CLZ TT'!D717)</f>
        <v/>
      </c>
      <c r="C717" s="10" t="str">
        <f>IF(LEN(A717) &gt; 0, 'CLZ TT'!E717, "")</f>
        <v/>
      </c>
      <c r="D717" s="7" t="str">
        <f>T('CLZ TT'!F717)</f>
        <v/>
      </c>
      <c r="E717" s="7" t="str">
        <f>IFERROR(VLOOKUP('CLZ TT'!A717,'CLZ WI'!$A$1:$E$100000,3,FALSE),"")</f>
        <v/>
      </c>
      <c r="F717" t="str">
        <f>IFERROR(VLOOKUP('CLZ TT'!A717,'CLZ WI'!$A$1:$E$100000,4,FALSE),"")</f>
        <v/>
      </c>
      <c r="G717" t="str">
        <f>IFERROR(VLOOKUP('CLZ TT'!A717,'CLZ WI'!$A$1:$K$100000,5,FALSE),"")</f>
        <v/>
      </c>
      <c r="H717" t="str">
        <f>IFERROR(VLOOKUP(G717,'CLZ WI'!$A$1:$K$100000,6,FALSE),"")</f>
        <v/>
      </c>
      <c r="I717" t="str">
        <f>IFERROR(VLOOKUP(G717,'CLZ WI'!$A$1:$K$100000,7,FALSE),"")</f>
        <v/>
      </c>
      <c r="J717" t="str">
        <f>T('CLZ TT'!I717)</f>
        <v/>
      </c>
      <c r="K717" t="str">
        <f>IF(IFERROR(VLOOKUP('CLZ TT'!A717,'CLZ WI'!$A$1:$L$100000,12,FALSE),"")=TRUE, "Billable", IF(IFERROR(VLOOKUP('CLZ TT'!A717,'CLZ WI'!$A$1:$L$100000,12,FALSE),"")=FALSE, "Non-Billable", ""))</f>
        <v/>
      </c>
      <c r="L717" s="19" t="str">
        <f>IF('CLZ TT'!G717="","",'CLZ TT'!G717)</f>
        <v/>
      </c>
      <c r="M717" t="str">
        <f>IFERROR(VLOOKUP(G717,'CLZ Pr'!$A$1:$X$100000,12,FALSE)*C717,"")</f>
        <v/>
      </c>
      <c r="N717" s="4" t="str">
        <f>IFERROR(VLOOKUP(G717,'CLZ Pr'!$A$1:$X$100000,24,FALSE), "")</f>
        <v/>
      </c>
      <c r="O717" t="str">
        <f>IFERROR(VLOOKUP(G717,'CLZ Pr'!$A$1:$X$100000,21,FALSE), "")</f>
        <v/>
      </c>
    </row>
    <row r="718" spans="1:15">
      <c r="A718" t="str">
        <f>T('CLZ TT'!A718)</f>
        <v/>
      </c>
      <c r="B718" s="9" t="str">
        <f>T('CLZ TT'!D718)</f>
        <v/>
      </c>
      <c r="C718" s="10" t="str">
        <f>IF(LEN(A718) &gt; 0, 'CLZ TT'!E718, "")</f>
        <v/>
      </c>
      <c r="D718" s="7" t="str">
        <f>T('CLZ TT'!F718)</f>
        <v/>
      </c>
      <c r="E718" s="7" t="str">
        <f>IFERROR(VLOOKUP('CLZ TT'!A718,'CLZ WI'!$A$1:$E$100000,3,FALSE),"")</f>
        <v/>
      </c>
      <c r="F718" t="str">
        <f>IFERROR(VLOOKUP('CLZ TT'!A718,'CLZ WI'!$A$1:$E$100000,4,FALSE),"")</f>
        <v/>
      </c>
      <c r="G718" t="str">
        <f>IFERROR(VLOOKUP('CLZ TT'!A718,'CLZ WI'!$A$1:$K$100000,5,FALSE),"")</f>
        <v/>
      </c>
      <c r="H718" t="str">
        <f>IFERROR(VLOOKUP(G718,'CLZ WI'!$A$1:$K$100000,6,FALSE),"")</f>
        <v/>
      </c>
      <c r="I718" t="str">
        <f>IFERROR(VLOOKUP(G718,'CLZ WI'!$A$1:$K$100000,7,FALSE),"")</f>
        <v/>
      </c>
      <c r="J718" t="str">
        <f>T('CLZ TT'!I718)</f>
        <v/>
      </c>
      <c r="K718" t="str">
        <f>IF(IFERROR(VLOOKUP('CLZ TT'!A718,'CLZ WI'!$A$1:$L$100000,12,FALSE),"")=TRUE, "Billable", IF(IFERROR(VLOOKUP('CLZ TT'!A718,'CLZ WI'!$A$1:$L$100000,12,FALSE),"")=FALSE, "Non-Billable", ""))</f>
        <v/>
      </c>
      <c r="L718" s="19" t="str">
        <f>IF('CLZ TT'!G718="","",'CLZ TT'!G718)</f>
        <v/>
      </c>
      <c r="M718" t="str">
        <f>IFERROR(VLOOKUP(G718,'CLZ Pr'!$A$1:$X$100000,12,FALSE)*C718,"")</f>
        <v/>
      </c>
      <c r="N718" s="4" t="str">
        <f>IFERROR(VLOOKUP(G718,'CLZ Pr'!$A$1:$X$100000,24,FALSE), "")</f>
        <v/>
      </c>
      <c r="O718" t="str">
        <f>IFERROR(VLOOKUP(G718,'CLZ Pr'!$A$1:$X$100000,21,FALSE), "")</f>
        <v/>
      </c>
    </row>
    <row r="719" spans="1:15">
      <c r="A719" t="str">
        <f>T('CLZ TT'!A719)</f>
        <v/>
      </c>
      <c r="B719" s="9" t="str">
        <f>T('CLZ TT'!D719)</f>
        <v/>
      </c>
      <c r="C719" s="10" t="str">
        <f>IF(LEN(A719) &gt; 0, 'CLZ TT'!E719, "")</f>
        <v/>
      </c>
      <c r="D719" s="7" t="str">
        <f>T('CLZ TT'!F719)</f>
        <v/>
      </c>
      <c r="E719" s="7" t="str">
        <f>IFERROR(VLOOKUP('CLZ TT'!A719,'CLZ WI'!$A$1:$E$100000,3,FALSE),"")</f>
        <v/>
      </c>
      <c r="F719" t="str">
        <f>IFERROR(VLOOKUP('CLZ TT'!A719,'CLZ WI'!$A$1:$E$100000,4,FALSE),"")</f>
        <v/>
      </c>
      <c r="G719" t="str">
        <f>IFERROR(VLOOKUP('CLZ TT'!A719,'CLZ WI'!$A$1:$K$100000,5,FALSE),"")</f>
        <v/>
      </c>
      <c r="H719" t="str">
        <f>IFERROR(VLOOKUP(G719,'CLZ WI'!$A$1:$K$100000,6,FALSE),"")</f>
        <v/>
      </c>
      <c r="I719" t="str">
        <f>IFERROR(VLOOKUP(G719,'CLZ WI'!$A$1:$K$100000,7,FALSE),"")</f>
        <v/>
      </c>
      <c r="J719" t="str">
        <f>T('CLZ TT'!I719)</f>
        <v/>
      </c>
      <c r="K719" t="str">
        <f>IF(IFERROR(VLOOKUP('CLZ TT'!A719,'CLZ WI'!$A$1:$L$100000,12,FALSE),"")=TRUE, "Billable", IF(IFERROR(VLOOKUP('CLZ TT'!A719,'CLZ WI'!$A$1:$L$100000,12,FALSE),"")=FALSE, "Non-Billable", ""))</f>
        <v/>
      </c>
      <c r="L719" s="19" t="str">
        <f>IF('CLZ TT'!G719="","",'CLZ TT'!G719)</f>
        <v/>
      </c>
      <c r="M719" t="str">
        <f>IFERROR(VLOOKUP(G719,'CLZ Pr'!$A$1:$X$100000,12,FALSE)*C719,"")</f>
        <v/>
      </c>
      <c r="N719" s="4" t="str">
        <f>IFERROR(VLOOKUP(G719,'CLZ Pr'!$A$1:$X$100000,24,FALSE), "")</f>
        <v/>
      </c>
      <c r="O719" t="str">
        <f>IFERROR(VLOOKUP(G719,'CLZ Pr'!$A$1:$X$100000,21,FALSE), "")</f>
        <v/>
      </c>
    </row>
    <row r="720" spans="1:15">
      <c r="A720" t="str">
        <f>T('CLZ TT'!A720)</f>
        <v/>
      </c>
      <c r="B720" s="9" t="str">
        <f>T('CLZ TT'!D720)</f>
        <v/>
      </c>
      <c r="C720" s="10" t="str">
        <f>IF(LEN(A720) &gt; 0, 'CLZ TT'!E720, "")</f>
        <v/>
      </c>
      <c r="D720" s="7" t="str">
        <f>T('CLZ TT'!F720)</f>
        <v/>
      </c>
      <c r="E720" s="7" t="str">
        <f>IFERROR(VLOOKUP('CLZ TT'!A720,'CLZ WI'!$A$1:$E$100000,3,FALSE),"")</f>
        <v/>
      </c>
      <c r="F720" t="str">
        <f>IFERROR(VLOOKUP('CLZ TT'!A720,'CLZ WI'!$A$1:$E$100000,4,FALSE),"")</f>
        <v/>
      </c>
      <c r="G720" t="str">
        <f>IFERROR(VLOOKUP('CLZ TT'!A720,'CLZ WI'!$A$1:$K$100000,5,FALSE),"")</f>
        <v/>
      </c>
      <c r="H720" t="str">
        <f>IFERROR(VLOOKUP(G720,'CLZ WI'!$A$1:$K$100000,6,FALSE),"")</f>
        <v/>
      </c>
      <c r="I720" t="str">
        <f>IFERROR(VLOOKUP(G720,'CLZ WI'!$A$1:$K$100000,7,FALSE),"")</f>
        <v/>
      </c>
      <c r="J720" t="str">
        <f>T('CLZ TT'!I720)</f>
        <v/>
      </c>
      <c r="K720" t="str">
        <f>IF(IFERROR(VLOOKUP('CLZ TT'!A720,'CLZ WI'!$A$1:$L$100000,12,FALSE),"")=TRUE, "Billable", IF(IFERROR(VLOOKUP('CLZ TT'!A720,'CLZ WI'!$A$1:$L$100000,12,FALSE),"")=FALSE, "Non-Billable", ""))</f>
        <v/>
      </c>
      <c r="L720" s="19" t="str">
        <f>IF('CLZ TT'!G720="","",'CLZ TT'!G720)</f>
        <v/>
      </c>
      <c r="M720" t="str">
        <f>IFERROR(VLOOKUP(G720,'CLZ Pr'!$A$1:$X$100000,12,FALSE)*C720,"")</f>
        <v/>
      </c>
      <c r="N720" s="4" t="str">
        <f>IFERROR(VLOOKUP(G720,'CLZ Pr'!$A$1:$X$100000,24,FALSE), "")</f>
        <v/>
      </c>
      <c r="O720" t="str">
        <f>IFERROR(VLOOKUP(G720,'CLZ Pr'!$A$1:$X$100000,21,FALSE), "")</f>
        <v/>
      </c>
    </row>
    <row r="721" spans="1:15">
      <c r="A721" t="str">
        <f>T('CLZ TT'!A721)</f>
        <v/>
      </c>
      <c r="B721" s="9" t="str">
        <f>T('CLZ TT'!D721)</f>
        <v/>
      </c>
      <c r="C721" s="10" t="str">
        <f>IF(LEN(A721) &gt; 0, 'CLZ TT'!E721, "")</f>
        <v/>
      </c>
      <c r="D721" s="7" t="str">
        <f>T('CLZ TT'!F721)</f>
        <v/>
      </c>
      <c r="E721" s="7" t="str">
        <f>IFERROR(VLOOKUP('CLZ TT'!A721,'CLZ WI'!$A$1:$E$100000,3,FALSE),"")</f>
        <v/>
      </c>
      <c r="F721" t="str">
        <f>IFERROR(VLOOKUP('CLZ TT'!A721,'CLZ WI'!$A$1:$E$100000,4,FALSE),"")</f>
        <v/>
      </c>
      <c r="G721" t="str">
        <f>IFERROR(VLOOKUP('CLZ TT'!A721,'CLZ WI'!$A$1:$K$100000,5,FALSE),"")</f>
        <v/>
      </c>
      <c r="H721" t="str">
        <f>IFERROR(VLOOKUP(G721,'CLZ WI'!$A$1:$K$100000,6,FALSE),"")</f>
        <v/>
      </c>
      <c r="I721" t="str">
        <f>IFERROR(VLOOKUP(G721,'CLZ WI'!$A$1:$K$100000,7,FALSE),"")</f>
        <v/>
      </c>
      <c r="J721" t="str">
        <f>T('CLZ TT'!I721)</f>
        <v/>
      </c>
      <c r="K721" t="str">
        <f>IF(IFERROR(VLOOKUP('CLZ TT'!A721,'CLZ WI'!$A$1:$L$100000,12,FALSE),"")=TRUE, "Billable", IF(IFERROR(VLOOKUP('CLZ TT'!A721,'CLZ WI'!$A$1:$L$100000,12,FALSE),"")=FALSE, "Non-Billable", ""))</f>
        <v/>
      </c>
      <c r="L721" s="19" t="str">
        <f>IF('CLZ TT'!G721="","",'CLZ TT'!G721)</f>
        <v/>
      </c>
      <c r="M721" t="str">
        <f>IFERROR(VLOOKUP(G721,'CLZ Pr'!$A$1:$X$100000,12,FALSE)*C721,"")</f>
        <v/>
      </c>
      <c r="N721" s="4" t="str">
        <f>IFERROR(VLOOKUP(G721,'CLZ Pr'!$A$1:$X$100000,24,FALSE), "")</f>
        <v/>
      </c>
      <c r="O721" t="str">
        <f>IFERROR(VLOOKUP(G721,'CLZ Pr'!$A$1:$X$100000,21,FALSE), "")</f>
        <v/>
      </c>
    </row>
    <row r="722" spans="1:15">
      <c r="A722" t="str">
        <f>T('CLZ TT'!A722)</f>
        <v/>
      </c>
      <c r="B722" s="9" t="str">
        <f>T('CLZ TT'!D722)</f>
        <v/>
      </c>
      <c r="C722" s="10" t="str">
        <f>IF(LEN(A722) &gt; 0, 'CLZ TT'!E722, "")</f>
        <v/>
      </c>
      <c r="D722" s="7" t="str">
        <f>T('CLZ TT'!F722)</f>
        <v/>
      </c>
      <c r="E722" s="7" t="str">
        <f>IFERROR(VLOOKUP('CLZ TT'!A722,'CLZ WI'!$A$1:$E$100000,3,FALSE),"")</f>
        <v/>
      </c>
      <c r="F722" t="str">
        <f>IFERROR(VLOOKUP('CLZ TT'!A722,'CLZ WI'!$A$1:$E$100000,4,FALSE),"")</f>
        <v/>
      </c>
      <c r="G722" t="str">
        <f>IFERROR(VLOOKUP('CLZ TT'!A722,'CLZ WI'!$A$1:$K$100000,5,FALSE),"")</f>
        <v/>
      </c>
      <c r="H722" t="str">
        <f>IFERROR(VLOOKUP(G722,'CLZ WI'!$A$1:$K$100000,6,FALSE),"")</f>
        <v/>
      </c>
      <c r="I722" t="str">
        <f>IFERROR(VLOOKUP(G722,'CLZ WI'!$A$1:$K$100000,7,FALSE),"")</f>
        <v/>
      </c>
      <c r="J722" t="str">
        <f>T('CLZ TT'!I722)</f>
        <v/>
      </c>
      <c r="K722" t="str">
        <f>IF(IFERROR(VLOOKUP('CLZ TT'!A722,'CLZ WI'!$A$1:$L$100000,12,FALSE),"")=TRUE, "Billable", IF(IFERROR(VLOOKUP('CLZ TT'!A722,'CLZ WI'!$A$1:$L$100000,12,FALSE),"")=FALSE, "Non-Billable", ""))</f>
        <v/>
      </c>
      <c r="L722" s="19" t="str">
        <f>IF('CLZ TT'!G722="","",'CLZ TT'!G722)</f>
        <v/>
      </c>
      <c r="M722" t="str">
        <f>IFERROR(VLOOKUP(G722,'CLZ Pr'!$A$1:$X$100000,12,FALSE)*C722,"")</f>
        <v/>
      </c>
      <c r="N722" s="4" t="str">
        <f>IFERROR(VLOOKUP(G722,'CLZ Pr'!$A$1:$X$100000,24,FALSE), "")</f>
        <v/>
      </c>
      <c r="O722" t="str">
        <f>IFERROR(VLOOKUP(G722,'CLZ Pr'!$A$1:$X$100000,21,FALSE), "")</f>
        <v/>
      </c>
    </row>
    <row r="723" spans="1:15">
      <c r="A723" t="str">
        <f>T('CLZ TT'!A723)</f>
        <v/>
      </c>
      <c r="B723" s="9" t="str">
        <f>T('CLZ TT'!D723)</f>
        <v/>
      </c>
      <c r="C723" s="10" t="str">
        <f>IF(LEN(A723) &gt; 0, 'CLZ TT'!E723, "")</f>
        <v/>
      </c>
      <c r="D723" s="7" t="str">
        <f>T('CLZ TT'!F723)</f>
        <v/>
      </c>
      <c r="E723" s="7" t="str">
        <f>IFERROR(VLOOKUP('CLZ TT'!A723,'CLZ WI'!$A$1:$E$100000,3,FALSE),"")</f>
        <v/>
      </c>
      <c r="F723" t="str">
        <f>IFERROR(VLOOKUP('CLZ TT'!A723,'CLZ WI'!$A$1:$E$100000,4,FALSE),"")</f>
        <v/>
      </c>
      <c r="G723" t="str">
        <f>IFERROR(VLOOKUP('CLZ TT'!A723,'CLZ WI'!$A$1:$K$100000,5,FALSE),"")</f>
        <v/>
      </c>
      <c r="H723" t="str">
        <f>IFERROR(VLOOKUP(G723,'CLZ WI'!$A$1:$K$100000,6,FALSE),"")</f>
        <v/>
      </c>
      <c r="I723" t="str">
        <f>IFERROR(VLOOKUP(G723,'CLZ WI'!$A$1:$K$100000,7,FALSE),"")</f>
        <v/>
      </c>
      <c r="J723" t="str">
        <f>T('CLZ TT'!I723)</f>
        <v/>
      </c>
      <c r="K723" t="str">
        <f>IF(IFERROR(VLOOKUP('CLZ TT'!A723,'CLZ WI'!$A$1:$L$100000,12,FALSE),"")=TRUE, "Billable", IF(IFERROR(VLOOKUP('CLZ TT'!A723,'CLZ WI'!$A$1:$L$100000,12,FALSE),"")=FALSE, "Non-Billable", ""))</f>
        <v/>
      </c>
      <c r="L723" s="19" t="str">
        <f>IF('CLZ TT'!G723="","",'CLZ TT'!G723)</f>
        <v/>
      </c>
      <c r="M723" t="str">
        <f>IFERROR(VLOOKUP(G723,'CLZ Pr'!$A$1:$X$100000,12,FALSE)*C723,"")</f>
        <v/>
      </c>
      <c r="N723" s="4" t="str">
        <f>IFERROR(VLOOKUP(G723,'CLZ Pr'!$A$1:$X$100000,24,FALSE), "")</f>
        <v/>
      </c>
      <c r="O723" t="str">
        <f>IFERROR(VLOOKUP(G723,'CLZ Pr'!$A$1:$X$100000,21,FALSE), "")</f>
        <v/>
      </c>
    </row>
    <row r="724" spans="1:15">
      <c r="A724" t="str">
        <f>T('CLZ TT'!A724)</f>
        <v/>
      </c>
      <c r="B724" s="9" t="str">
        <f>T('CLZ TT'!D724)</f>
        <v/>
      </c>
      <c r="C724" s="10" t="str">
        <f>IF(LEN(A724) &gt; 0, 'CLZ TT'!E724, "")</f>
        <v/>
      </c>
      <c r="D724" s="7" t="str">
        <f>T('CLZ TT'!F724)</f>
        <v/>
      </c>
      <c r="E724" s="7" t="str">
        <f>IFERROR(VLOOKUP('CLZ TT'!A724,'CLZ WI'!$A$1:$E$100000,3,FALSE),"")</f>
        <v/>
      </c>
      <c r="F724" t="str">
        <f>IFERROR(VLOOKUP('CLZ TT'!A724,'CLZ WI'!$A$1:$E$100000,4,FALSE),"")</f>
        <v/>
      </c>
      <c r="G724" t="str">
        <f>IFERROR(VLOOKUP('CLZ TT'!A724,'CLZ WI'!$A$1:$K$100000,5,FALSE),"")</f>
        <v/>
      </c>
      <c r="H724" t="str">
        <f>IFERROR(VLOOKUP(G724,'CLZ WI'!$A$1:$K$100000,6,FALSE),"")</f>
        <v/>
      </c>
      <c r="I724" t="str">
        <f>IFERROR(VLOOKUP(G724,'CLZ WI'!$A$1:$K$100000,7,FALSE),"")</f>
        <v/>
      </c>
      <c r="J724" t="str">
        <f>T('CLZ TT'!I724)</f>
        <v/>
      </c>
      <c r="K724" t="str">
        <f>IF(IFERROR(VLOOKUP('CLZ TT'!A724,'CLZ WI'!$A$1:$L$100000,12,FALSE),"")=TRUE, "Billable", IF(IFERROR(VLOOKUP('CLZ TT'!A724,'CLZ WI'!$A$1:$L$100000,12,FALSE),"")=FALSE, "Non-Billable", ""))</f>
        <v/>
      </c>
      <c r="L724" s="19" t="str">
        <f>IF('CLZ TT'!G724="","",'CLZ TT'!G724)</f>
        <v/>
      </c>
      <c r="M724" t="str">
        <f>IFERROR(VLOOKUP(G724,'CLZ Pr'!$A$1:$X$100000,12,FALSE)*C724,"")</f>
        <v/>
      </c>
      <c r="N724" s="4" t="str">
        <f>IFERROR(VLOOKUP(G724,'CLZ Pr'!$A$1:$X$100000,24,FALSE), "")</f>
        <v/>
      </c>
      <c r="O724" t="str">
        <f>IFERROR(VLOOKUP(G724,'CLZ Pr'!$A$1:$X$100000,21,FALSE), "")</f>
        <v/>
      </c>
    </row>
    <row r="725" spans="1:15">
      <c r="A725" t="str">
        <f>T('CLZ TT'!A725)</f>
        <v/>
      </c>
      <c r="B725" s="9" t="str">
        <f>T('CLZ TT'!D725)</f>
        <v/>
      </c>
      <c r="C725" s="10" t="str">
        <f>IF(LEN(A725) &gt; 0, 'CLZ TT'!E725, "")</f>
        <v/>
      </c>
      <c r="D725" s="7" t="str">
        <f>T('CLZ TT'!F725)</f>
        <v/>
      </c>
      <c r="E725" s="7" t="str">
        <f>IFERROR(VLOOKUP('CLZ TT'!A725,'CLZ WI'!$A$1:$E$100000,3,FALSE),"")</f>
        <v/>
      </c>
      <c r="F725" t="str">
        <f>IFERROR(VLOOKUP('CLZ TT'!A725,'CLZ WI'!$A$1:$E$100000,4,FALSE),"")</f>
        <v/>
      </c>
      <c r="G725" t="str">
        <f>IFERROR(VLOOKUP('CLZ TT'!A725,'CLZ WI'!$A$1:$K$100000,5,FALSE),"")</f>
        <v/>
      </c>
      <c r="H725" t="str">
        <f>IFERROR(VLOOKUP(G725,'CLZ WI'!$A$1:$K$100000,6,FALSE),"")</f>
        <v/>
      </c>
      <c r="I725" t="str">
        <f>IFERROR(VLOOKUP(G725,'CLZ WI'!$A$1:$K$100000,7,FALSE),"")</f>
        <v/>
      </c>
      <c r="J725" t="str">
        <f>T('CLZ TT'!I725)</f>
        <v/>
      </c>
      <c r="K725" t="str">
        <f>IF(IFERROR(VLOOKUP('CLZ TT'!A725,'CLZ WI'!$A$1:$L$100000,12,FALSE),"")=TRUE, "Billable", IF(IFERROR(VLOOKUP('CLZ TT'!A725,'CLZ WI'!$A$1:$L$100000,12,FALSE),"")=FALSE, "Non-Billable", ""))</f>
        <v/>
      </c>
      <c r="L725" s="19" t="str">
        <f>IF('CLZ TT'!G725="","",'CLZ TT'!G725)</f>
        <v/>
      </c>
      <c r="M725" t="str">
        <f>IFERROR(VLOOKUP(G725,'CLZ Pr'!$A$1:$X$100000,12,FALSE)*C725,"")</f>
        <v/>
      </c>
      <c r="N725" s="4" t="str">
        <f>IFERROR(VLOOKUP(G725,'CLZ Pr'!$A$1:$X$100000,24,FALSE), "")</f>
        <v/>
      </c>
      <c r="O725" t="str">
        <f>IFERROR(VLOOKUP(G725,'CLZ Pr'!$A$1:$X$100000,21,FALSE), "")</f>
        <v/>
      </c>
    </row>
    <row r="726" spans="1:15">
      <c r="A726" t="str">
        <f>T('CLZ TT'!A726)</f>
        <v/>
      </c>
      <c r="B726" s="9" t="str">
        <f>T('CLZ TT'!D726)</f>
        <v/>
      </c>
      <c r="C726" s="10" t="str">
        <f>IF(LEN(A726) &gt; 0, 'CLZ TT'!E726, "")</f>
        <v/>
      </c>
      <c r="D726" s="7" t="str">
        <f>T('CLZ TT'!F726)</f>
        <v/>
      </c>
      <c r="E726" s="7" t="str">
        <f>IFERROR(VLOOKUP('CLZ TT'!A726,'CLZ WI'!$A$1:$E$100000,3,FALSE),"")</f>
        <v/>
      </c>
      <c r="F726" t="str">
        <f>IFERROR(VLOOKUP('CLZ TT'!A726,'CLZ WI'!$A$1:$E$100000,4,FALSE),"")</f>
        <v/>
      </c>
      <c r="G726" t="str">
        <f>IFERROR(VLOOKUP('CLZ TT'!A726,'CLZ WI'!$A$1:$K$100000,5,FALSE),"")</f>
        <v/>
      </c>
      <c r="H726" t="str">
        <f>IFERROR(VLOOKUP(G726,'CLZ WI'!$A$1:$K$100000,6,FALSE),"")</f>
        <v/>
      </c>
      <c r="I726" t="str">
        <f>IFERROR(VLOOKUP(G726,'CLZ WI'!$A$1:$K$100000,7,FALSE),"")</f>
        <v/>
      </c>
      <c r="J726" t="str">
        <f>T('CLZ TT'!I726)</f>
        <v/>
      </c>
      <c r="K726" t="str">
        <f>IF(IFERROR(VLOOKUP('CLZ TT'!A726,'CLZ WI'!$A$1:$L$100000,12,FALSE),"")=TRUE, "Billable", IF(IFERROR(VLOOKUP('CLZ TT'!A726,'CLZ WI'!$A$1:$L$100000,12,FALSE),"")=FALSE, "Non-Billable", ""))</f>
        <v/>
      </c>
      <c r="L726" s="19" t="str">
        <f>IF('CLZ TT'!G726="","",'CLZ TT'!G726)</f>
        <v/>
      </c>
      <c r="M726" t="str">
        <f>IFERROR(VLOOKUP(G726,'CLZ Pr'!$A$1:$X$100000,12,FALSE)*C726,"")</f>
        <v/>
      </c>
      <c r="N726" s="4" t="str">
        <f>IFERROR(VLOOKUP(G726,'CLZ Pr'!$A$1:$X$100000,24,FALSE), "")</f>
        <v/>
      </c>
      <c r="O726" t="str">
        <f>IFERROR(VLOOKUP(G726,'CLZ Pr'!$A$1:$X$100000,21,FALSE), "")</f>
        <v/>
      </c>
    </row>
    <row r="727" spans="1:15">
      <c r="A727" t="str">
        <f>T('CLZ TT'!A727)</f>
        <v/>
      </c>
      <c r="B727" s="9" t="str">
        <f>T('CLZ TT'!D727)</f>
        <v/>
      </c>
      <c r="C727" s="10" t="str">
        <f>IF(LEN(A727) &gt; 0, 'CLZ TT'!E727, "")</f>
        <v/>
      </c>
      <c r="D727" s="7" t="str">
        <f>T('CLZ TT'!F727)</f>
        <v/>
      </c>
      <c r="E727" s="7" t="str">
        <f>IFERROR(VLOOKUP('CLZ TT'!A727,'CLZ WI'!$A$1:$E$100000,3,FALSE),"")</f>
        <v/>
      </c>
      <c r="F727" t="str">
        <f>IFERROR(VLOOKUP('CLZ TT'!A727,'CLZ WI'!$A$1:$E$100000,4,FALSE),"")</f>
        <v/>
      </c>
      <c r="G727" t="str">
        <f>IFERROR(VLOOKUP('CLZ TT'!A727,'CLZ WI'!$A$1:$K$100000,5,FALSE),"")</f>
        <v/>
      </c>
      <c r="H727" t="str">
        <f>IFERROR(VLOOKUP(G727,'CLZ WI'!$A$1:$K$100000,6,FALSE),"")</f>
        <v/>
      </c>
      <c r="I727" t="str">
        <f>IFERROR(VLOOKUP(G727,'CLZ WI'!$A$1:$K$100000,7,FALSE),"")</f>
        <v/>
      </c>
      <c r="J727" t="str">
        <f>T('CLZ TT'!I727)</f>
        <v/>
      </c>
      <c r="K727" t="str">
        <f>IF(IFERROR(VLOOKUP('CLZ TT'!A727,'CLZ WI'!$A$1:$L$100000,12,FALSE),"")=TRUE, "Billable", IF(IFERROR(VLOOKUP('CLZ TT'!A727,'CLZ WI'!$A$1:$L$100000,12,FALSE),"")=FALSE, "Non-Billable", ""))</f>
        <v/>
      </c>
      <c r="L727" s="19" t="str">
        <f>IF('CLZ TT'!G727="","",'CLZ TT'!G727)</f>
        <v/>
      </c>
      <c r="M727" t="str">
        <f>IFERROR(VLOOKUP(G727,'CLZ Pr'!$A$1:$X$100000,12,FALSE)*C727,"")</f>
        <v/>
      </c>
      <c r="N727" s="4" t="str">
        <f>IFERROR(VLOOKUP(G727,'CLZ Pr'!$A$1:$X$100000,24,FALSE), "")</f>
        <v/>
      </c>
      <c r="O727" t="str">
        <f>IFERROR(VLOOKUP(G727,'CLZ Pr'!$A$1:$X$100000,21,FALSE), "")</f>
        <v/>
      </c>
    </row>
    <row r="728" spans="1:15">
      <c r="A728" t="str">
        <f>T('CLZ TT'!A728)</f>
        <v/>
      </c>
      <c r="B728" s="9" t="str">
        <f>T('CLZ TT'!D728)</f>
        <v/>
      </c>
      <c r="C728" s="10" t="str">
        <f>IF(LEN(A728) &gt; 0, 'CLZ TT'!E728, "")</f>
        <v/>
      </c>
      <c r="D728" s="7" t="str">
        <f>T('CLZ TT'!F728)</f>
        <v/>
      </c>
      <c r="E728" s="7" t="str">
        <f>IFERROR(VLOOKUP('CLZ TT'!A728,'CLZ WI'!$A$1:$E$100000,3,FALSE),"")</f>
        <v/>
      </c>
      <c r="F728" t="str">
        <f>IFERROR(VLOOKUP('CLZ TT'!A728,'CLZ WI'!$A$1:$E$100000,4,FALSE),"")</f>
        <v/>
      </c>
      <c r="G728" t="str">
        <f>IFERROR(VLOOKUP('CLZ TT'!A728,'CLZ WI'!$A$1:$K$100000,5,FALSE),"")</f>
        <v/>
      </c>
      <c r="H728" t="str">
        <f>IFERROR(VLOOKUP(G728,'CLZ WI'!$A$1:$K$100000,6,FALSE),"")</f>
        <v/>
      </c>
      <c r="I728" t="str">
        <f>IFERROR(VLOOKUP(G728,'CLZ WI'!$A$1:$K$100000,7,FALSE),"")</f>
        <v/>
      </c>
      <c r="J728" t="str">
        <f>T('CLZ TT'!I728)</f>
        <v/>
      </c>
      <c r="K728" t="str">
        <f>IF(IFERROR(VLOOKUP('CLZ TT'!A728,'CLZ WI'!$A$1:$L$100000,12,FALSE),"")=TRUE, "Billable", IF(IFERROR(VLOOKUP('CLZ TT'!A728,'CLZ WI'!$A$1:$L$100000,12,FALSE),"")=FALSE, "Non-Billable", ""))</f>
        <v/>
      </c>
      <c r="L728" s="19" t="str">
        <f>IF('CLZ TT'!G728="","",'CLZ TT'!G728)</f>
        <v/>
      </c>
      <c r="M728" t="str">
        <f>IFERROR(VLOOKUP(G728,'CLZ Pr'!$A$1:$X$100000,12,FALSE)*C728,"")</f>
        <v/>
      </c>
      <c r="N728" s="4" t="str">
        <f>IFERROR(VLOOKUP(G728,'CLZ Pr'!$A$1:$X$100000,24,FALSE), "")</f>
        <v/>
      </c>
      <c r="O728" t="str">
        <f>IFERROR(VLOOKUP(G728,'CLZ Pr'!$A$1:$X$100000,21,FALSE), "")</f>
        <v/>
      </c>
    </row>
    <row r="729" spans="1:15">
      <c r="A729" t="str">
        <f>T('CLZ TT'!A729)</f>
        <v/>
      </c>
      <c r="B729" s="9" t="str">
        <f>T('CLZ TT'!D729)</f>
        <v/>
      </c>
      <c r="C729" s="10" t="str">
        <f>IF(LEN(A729) &gt; 0, 'CLZ TT'!E729, "")</f>
        <v/>
      </c>
      <c r="D729" s="7" t="str">
        <f>T('CLZ TT'!F729)</f>
        <v/>
      </c>
      <c r="E729" s="7" t="str">
        <f>IFERROR(VLOOKUP('CLZ TT'!A729,'CLZ WI'!$A$1:$E$100000,3,FALSE),"")</f>
        <v/>
      </c>
      <c r="F729" t="str">
        <f>IFERROR(VLOOKUP('CLZ TT'!A729,'CLZ WI'!$A$1:$E$100000,4,FALSE),"")</f>
        <v/>
      </c>
      <c r="G729" t="str">
        <f>IFERROR(VLOOKUP('CLZ TT'!A729,'CLZ WI'!$A$1:$K$100000,5,FALSE),"")</f>
        <v/>
      </c>
      <c r="H729" t="str">
        <f>IFERROR(VLOOKUP(G729,'CLZ WI'!$A$1:$K$100000,6,FALSE),"")</f>
        <v/>
      </c>
      <c r="I729" t="str">
        <f>IFERROR(VLOOKUP(G729,'CLZ WI'!$A$1:$K$100000,7,FALSE),"")</f>
        <v/>
      </c>
      <c r="J729" t="str">
        <f>T('CLZ TT'!I729)</f>
        <v/>
      </c>
      <c r="K729" t="str">
        <f>IF(IFERROR(VLOOKUP('CLZ TT'!A729,'CLZ WI'!$A$1:$L$100000,12,FALSE),"")=TRUE, "Billable", IF(IFERROR(VLOOKUP('CLZ TT'!A729,'CLZ WI'!$A$1:$L$100000,12,FALSE),"")=FALSE, "Non-Billable", ""))</f>
        <v/>
      </c>
      <c r="L729" s="19" t="str">
        <f>IF('CLZ TT'!G729="","",'CLZ TT'!G729)</f>
        <v/>
      </c>
      <c r="M729" t="str">
        <f>IFERROR(VLOOKUP(G729,'CLZ Pr'!$A$1:$X$100000,12,FALSE)*C729,"")</f>
        <v/>
      </c>
      <c r="N729" s="4" t="str">
        <f>IFERROR(VLOOKUP(G729,'CLZ Pr'!$A$1:$X$100000,24,FALSE), "")</f>
        <v/>
      </c>
      <c r="O729" t="str">
        <f>IFERROR(VLOOKUP(G729,'CLZ Pr'!$A$1:$X$100000,21,FALSE), "")</f>
        <v/>
      </c>
    </row>
    <row r="730" spans="1:15">
      <c r="A730" t="str">
        <f>T('CLZ TT'!A730)</f>
        <v/>
      </c>
      <c r="B730" s="9" t="str">
        <f>T('CLZ TT'!D730)</f>
        <v/>
      </c>
      <c r="C730" s="10" t="str">
        <f>IF(LEN(A730) &gt; 0, 'CLZ TT'!E730, "")</f>
        <v/>
      </c>
      <c r="D730" s="7" t="str">
        <f>T('CLZ TT'!F730)</f>
        <v/>
      </c>
      <c r="E730" s="7" t="str">
        <f>IFERROR(VLOOKUP('CLZ TT'!A730,'CLZ WI'!$A$1:$E$100000,3,FALSE),"")</f>
        <v/>
      </c>
      <c r="F730" t="str">
        <f>IFERROR(VLOOKUP('CLZ TT'!A730,'CLZ WI'!$A$1:$E$100000,4,FALSE),"")</f>
        <v/>
      </c>
      <c r="G730" t="str">
        <f>IFERROR(VLOOKUP('CLZ TT'!A730,'CLZ WI'!$A$1:$K$100000,5,FALSE),"")</f>
        <v/>
      </c>
      <c r="H730" t="str">
        <f>IFERROR(VLOOKUP(G730,'CLZ WI'!$A$1:$K$100000,6,FALSE),"")</f>
        <v/>
      </c>
      <c r="I730" t="str">
        <f>IFERROR(VLOOKUP(G730,'CLZ WI'!$A$1:$K$100000,7,FALSE),"")</f>
        <v/>
      </c>
      <c r="J730" t="str">
        <f>T('CLZ TT'!I730)</f>
        <v/>
      </c>
      <c r="K730" t="str">
        <f>IF(IFERROR(VLOOKUP('CLZ TT'!A730,'CLZ WI'!$A$1:$L$100000,12,FALSE),"")=TRUE, "Billable", IF(IFERROR(VLOOKUP('CLZ TT'!A730,'CLZ WI'!$A$1:$L$100000,12,FALSE),"")=FALSE, "Non-Billable", ""))</f>
        <v/>
      </c>
      <c r="L730" s="19" t="str">
        <f>IF('CLZ TT'!G730="","",'CLZ TT'!G730)</f>
        <v/>
      </c>
      <c r="M730" t="str">
        <f>IFERROR(VLOOKUP(G730,'CLZ Pr'!$A$1:$X$100000,12,FALSE)*C730,"")</f>
        <v/>
      </c>
      <c r="N730" s="4" t="str">
        <f>IFERROR(VLOOKUP(G730,'CLZ Pr'!$A$1:$X$100000,24,FALSE), "")</f>
        <v/>
      </c>
      <c r="O730" t="str">
        <f>IFERROR(VLOOKUP(G730,'CLZ Pr'!$A$1:$X$100000,21,FALSE), "")</f>
        <v/>
      </c>
    </row>
    <row r="731" spans="1:15">
      <c r="A731" t="str">
        <f>T('CLZ TT'!A731)</f>
        <v/>
      </c>
      <c r="B731" s="9" t="str">
        <f>T('CLZ TT'!D731)</f>
        <v/>
      </c>
      <c r="C731" s="10" t="str">
        <f>IF(LEN(A731) &gt; 0, 'CLZ TT'!E731, "")</f>
        <v/>
      </c>
      <c r="D731" s="7" t="str">
        <f>T('CLZ TT'!F731)</f>
        <v/>
      </c>
      <c r="E731" s="7" t="str">
        <f>IFERROR(VLOOKUP('CLZ TT'!A731,'CLZ WI'!$A$1:$E$100000,3,FALSE),"")</f>
        <v/>
      </c>
      <c r="F731" t="str">
        <f>IFERROR(VLOOKUP('CLZ TT'!A731,'CLZ WI'!$A$1:$E$100000,4,FALSE),"")</f>
        <v/>
      </c>
      <c r="G731" t="str">
        <f>IFERROR(VLOOKUP('CLZ TT'!A731,'CLZ WI'!$A$1:$K$100000,5,FALSE),"")</f>
        <v/>
      </c>
      <c r="H731" t="str">
        <f>IFERROR(VLOOKUP(G731,'CLZ WI'!$A$1:$K$100000,6,FALSE),"")</f>
        <v/>
      </c>
      <c r="I731" t="str">
        <f>IFERROR(VLOOKUP(G731,'CLZ WI'!$A$1:$K$100000,7,FALSE),"")</f>
        <v/>
      </c>
      <c r="J731" t="str">
        <f>T('CLZ TT'!I731)</f>
        <v/>
      </c>
      <c r="K731" t="str">
        <f>IF(IFERROR(VLOOKUP('CLZ TT'!A731,'CLZ WI'!$A$1:$L$100000,12,FALSE),"")=TRUE, "Billable", IF(IFERROR(VLOOKUP('CLZ TT'!A731,'CLZ WI'!$A$1:$L$100000,12,FALSE),"")=FALSE, "Non-Billable", ""))</f>
        <v/>
      </c>
      <c r="L731" s="19" t="str">
        <f>IF('CLZ TT'!G731="","",'CLZ TT'!G731)</f>
        <v/>
      </c>
      <c r="M731" t="str">
        <f>IFERROR(VLOOKUP(G731,'CLZ Pr'!$A$1:$X$100000,12,FALSE)*C731,"")</f>
        <v/>
      </c>
      <c r="N731" s="4" t="str">
        <f>IFERROR(VLOOKUP(G731,'CLZ Pr'!$A$1:$X$100000,24,FALSE), "")</f>
        <v/>
      </c>
      <c r="O731" t="str">
        <f>IFERROR(VLOOKUP(G731,'CLZ Pr'!$A$1:$X$100000,21,FALSE), "")</f>
        <v/>
      </c>
    </row>
    <row r="732" spans="1:15">
      <c r="A732" t="str">
        <f>T('CLZ TT'!A732)</f>
        <v/>
      </c>
      <c r="B732" s="9" t="str">
        <f>T('CLZ TT'!D732)</f>
        <v/>
      </c>
      <c r="C732" s="10" t="str">
        <f>IF(LEN(A732) &gt; 0, 'CLZ TT'!E732, "")</f>
        <v/>
      </c>
      <c r="D732" s="7" t="str">
        <f>T('CLZ TT'!F732)</f>
        <v/>
      </c>
      <c r="E732" s="7" t="str">
        <f>IFERROR(VLOOKUP('CLZ TT'!A732,'CLZ WI'!$A$1:$E$100000,3,FALSE),"")</f>
        <v/>
      </c>
      <c r="F732" t="str">
        <f>IFERROR(VLOOKUP('CLZ TT'!A732,'CLZ WI'!$A$1:$E$100000,4,FALSE),"")</f>
        <v/>
      </c>
      <c r="G732" t="str">
        <f>IFERROR(VLOOKUP('CLZ TT'!A732,'CLZ WI'!$A$1:$K$100000,5,FALSE),"")</f>
        <v/>
      </c>
      <c r="H732" t="str">
        <f>IFERROR(VLOOKUP(G732,'CLZ WI'!$A$1:$K$100000,6,FALSE),"")</f>
        <v/>
      </c>
      <c r="I732" t="str">
        <f>IFERROR(VLOOKUP(G732,'CLZ WI'!$A$1:$K$100000,7,FALSE),"")</f>
        <v/>
      </c>
      <c r="J732" t="str">
        <f>T('CLZ TT'!I732)</f>
        <v/>
      </c>
      <c r="K732" t="str">
        <f>IF(IFERROR(VLOOKUP('CLZ TT'!A732,'CLZ WI'!$A$1:$L$100000,12,FALSE),"")=TRUE, "Billable", IF(IFERROR(VLOOKUP('CLZ TT'!A732,'CLZ WI'!$A$1:$L$100000,12,FALSE),"")=FALSE, "Non-Billable", ""))</f>
        <v/>
      </c>
      <c r="L732" s="19" t="str">
        <f>IF('CLZ TT'!G732="","",'CLZ TT'!G732)</f>
        <v/>
      </c>
      <c r="M732" t="str">
        <f>IFERROR(VLOOKUP(G732,'CLZ Pr'!$A$1:$X$100000,12,FALSE)*C732,"")</f>
        <v/>
      </c>
      <c r="N732" s="4" t="str">
        <f>IFERROR(VLOOKUP(G732,'CLZ Pr'!$A$1:$X$100000,24,FALSE), "")</f>
        <v/>
      </c>
      <c r="O732" t="str">
        <f>IFERROR(VLOOKUP(G732,'CLZ Pr'!$A$1:$X$100000,21,FALSE), "")</f>
        <v/>
      </c>
    </row>
    <row r="733" spans="1:15">
      <c r="A733" t="str">
        <f>T('CLZ TT'!A733)</f>
        <v/>
      </c>
      <c r="B733" s="9" t="str">
        <f>T('CLZ TT'!D733)</f>
        <v/>
      </c>
      <c r="C733" s="10" t="str">
        <f>IF(LEN(A733) &gt; 0, 'CLZ TT'!E733, "")</f>
        <v/>
      </c>
      <c r="D733" s="7" t="str">
        <f>T('CLZ TT'!F733)</f>
        <v/>
      </c>
      <c r="E733" s="7" t="str">
        <f>IFERROR(VLOOKUP('CLZ TT'!A733,'CLZ WI'!$A$1:$E$100000,3,FALSE),"")</f>
        <v/>
      </c>
      <c r="F733" t="str">
        <f>IFERROR(VLOOKUP('CLZ TT'!A733,'CLZ WI'!$A$1:$E$100000,4,FALSE),"")</f>
        <v/>
      </c>
      <c r="G733" t="str">
        <f>IFERROR(VLOOKUP('CLZ TT'!A733,'CLZ WI'!$A$1:$K$100000,5,FALSE),"")</f>
        <v/>
      </c>
      <c r="H733" t="str">
        <f>IFERROR(VLOOKUP(G733,'CLZ WI'!$A$1:$K$100000,6,FALSE),"")</f>
        <v/>
      </c>
      <c r="I733" t="str">
        <f>IFERROR(VLOOKUP(G733,'CLZ WI'!$A$1:$K$100000,7,FALSE),"")</f>
        <v/>
      </c>
      <c r="J733" t="str">
        <f>T('CLZ TT'!I733)</f>
        <v/>
      </c>
      <c r="K733" t="str">
        <f>IF(IFERROR(VLOOKUP('CLZ TT'!A733,'CLZ WI'!$A$1:$L$100000,12,FALSE),"")=TRUE, "Billable", IF(IFERROR(VLOOKUP('CLZ TT'!A733,'CLZ WI'!$A$1:$L$100000,12,FALSE),"")=FALSE, "Non-Billable", ""))</f>
        <v/>
      </c>
      <c r="L733" s="19" t="str">
        <f>IF('CLZ TT'!G733="","",'CLZ TT'!G733)</f>
        <v/>
      </c>
      <c r="M733" t="str">
        <f>IFERROR(VLOOKUP(G733,'CLZ Pr'!$A$1:$X$100000,12,FALSE)*C733,"")</f>
        <v/>
      </c>
      <c r="N733" s="4" t="str">
        <f>IFERROR(VLOOKUP(G733,'CLZ Pr'!$A$1:$X$100000,24,FALSE), "")</f>
        <v/>
      </c>
      <c r="O733" t="str">
        <f>IFERROR(VLOOKUP(G733,'CLZ Pr'!$A$1:$X$100000,21,FALSE), "")</f>
        <v/>
      </c>
    </row>
    <row r="734" spans="1:15">
      <c r="A734" t="str">
        <f>T('CLZ TT'!A734)</f>
        <v/>
      </c>
      <c r="B734" s="9" t="str">
        <f>T('CLZ TT'!D734)</f>
        <v/>
      </c>
      <c r="C734" s="10" t="str">
        <f>IF(LEN(A734) &gt; 0, 'CLZ TT'!E734, "")</f>
        <v/>
      </c>
      <c r="D734" s="7" t="str">
        <f>T('CLZ TT'!F734)</f>
        <v/>
      </c>
      <c r="E734" s="7" t="str">
        <f>IFERROR(VLOOKUP('CLZ TT'!A734,'CLZ WI'!$A$1:$E$100000,3,FALSE),"")</f>
        <v/>
      </c>
      <c r="F734" t="str">
        <f>IFERROR(VLOOKUP('CLZ TT'!A734,'CLZ WI'!$A$1:$E$100000,4,FALSE),"")</f>
        <v/>
      </c>
      <c r="G734" t="str">
        <f>IFERROR(VLOOKUP('CLZ TT'!A734,'CLZ WI'!$A$1:$K$100000,5,FALSE),"")</f>
        <v/>
      </c>
      <c r="H734" t="str">
        <f>IFERROR(VLOOKUP(G734,'CLZ WI'!$A$1:$K$100000,6,FALSE),"")</f>
        <v/>
      </c>
      <c r="I734" t="str">
        <f>IFERROR(VLOOKUP(G734,'CLZ WI'!$A$1:$K$100000,7,FALSE),"")</f>
        <v/>
      </c>
      <c r="J734" t="str">
        <f>T('CLZ TT'!I734)</f>
        <v/>
      </c>
      <c r="K734" t="str">
        <f>IF(IFERROR(VLOOKUP('CLZ TT'!A734,'CLZ WI'!$A$1:$L$100000,12,FALSE),"")=TRUE, "Billable", IF(IFERROR(VLOOKUP('CLZ TT'!A734,'CLZ WI'!$A$1:$L$100000,12,FALSE),"")=FALSE, "Non-Billable", ""))</f>
        <v/>
      </c>
      <c r="L734" s="19" t="str">
        <f>IF('CLZ TT'!G734="","",'CLZ TT'!G734)</f>
        <v/>
      </c>
      <c r="M734" t="str">
        <f>IFERROR(VLOOKUP(G734,'CLZ Pr'!$A$1:$X$100000,12,FALSE)*C734,"")</f>
        <v/>
      </c>
      <c r="N734" s="4" t="str">
        <f>IFERROR(VLOOKUP(G734,'CLZ Pr'!$A$1:$X$100000,24,FALSE), "")</f>
        <v/>
      </c>
      <c r="O734" t="str">
        <f>IFERROR(VLOOKUP(G734,'CLZ Pr'!$A$1:$X$100000,21,FALSE), "")</f>
        <v/>
      </c>
    </row>
    <row r="735" spans="1:15">
      <c r="A735" t="str">
        <f>T('CLZ TT'!A735)</f>
        <v/>
      </c>
      <c r="B735" s="9" t="str">
        <f>T('CLZ TT'!D735)</f>
        <v/>
      </c>
      <c r="C735" s="10" t="str">
        <f>IF(LEN(A735) &gt; 0, 'CLZ TT'!E735, "")</f>
        <v/>
      </c>
      <c r="D735" s="7" t="str">
        <f>T('CLZ TT'!F735)</f>
        <v/>
      </c>
      <c r="E735" s="7" t="str">
        <f>IFERROR(VLOOKUP('CLZ TT'!A735,'CLZ WI'!$A$1:$E$100000,3,FALSE),"")</f>
        <v/>
      </c>
      <c r="F735" t="str">
        <f>IFERROR(VLOOKUP('CLZ TT'!A735,'CLZ WI'!$A$1:$E$100000,4,FALSE),"")</f>
        <v/>
      </c>
      <c r="G735" t="str">
        <f>IFERROR(VLOOKUP('CLZ TT'!A735,'CLZ WI'!$A$1:$K$100000,5,FALSE),"")</f>
        <v/>
      </c>
      <c r="H735" t="str">
        <f>IFERROR(VLOOKUP(G735,'CLZ WI'!$A$1:$K$100000,6,FALSE),"")</f>
        <v/>
      </c>
      <c r="I735" t="str">
        <f>IFERROR(VLOOKUP(G735,'CLZ WI'!$A$1:$K$100000,7,FALSE),"")</f>
        <v/>
      </c>
      <c r="J735" t="str">
        <f>T('CLZ TT'!I735)</f>
        <v/>
      </c>
      <c r="K735" t="str">
        <f>IF(IFERROR(VLOOKUP('CLZ TT'!A735,'CLZ WI'!$A$1:$L$100000,12,FALSE),"")=TRUE, "Billable", IF(IFERROR(VLOOKUP('CLZ TT'!A735,'CLZ WI'!$A$1:$L$100000,12,FALSE),"")=FALSE, "Non-Billable", ""))</f>
        <v/>
      </c>
      <c r="L735" s="19" t="str">
        <f>IF('CLZ TT'!G735="","",'CLZ TT'!G735)</f>
        <v/>
      </c>
      <c r="M735" t="str">
        <f>IFERROR(VLOOKUP(G735,'CLZ Pr'!$A$1:$X$100000,12,FALSE)*C735,"")</f>
        <v/>
      </c>
      <c r="N735" s="4" t="str">
        <f>IFERROR(VLOOKUP(G735,'CLZ Pr'!$A$1:$X$100000,24,FALSE), "")</f>
        <v/>
      </c>
      <c r="O735" t="str">
        <f>IFERROR(VLOOKUP(G735,'CLZ Pr'!$A$1:$X$100000,21,FALSE), "")</f>
        <v/>
      </c>
    </row>
    <row r="736" spans="1:15">
      <c r="A736" t="str">
        <f>T('CLZ TT'!A736)</f>
        <v/>
      </c>
      <c r="B736" s="9" t="str">
        <f>T('CLZ TT'!D736)</f>
        <v/>
      </c>
      <c r="C736" s="10" t="str">
        <f>IF(LEN(A736) &gt; 0, 'CLZ TT'!E736, "")</f>
        <v/>
      </c>
      <c r="D736" s="7" t="str">
        <f>T('CLZ TT'!F736)</f>
        <v/>
      </c>
      <c r="E736" s="7" t="str">
        <f>IFERROR(VLOOKUP('CLZ TT'!A736,'CLZ WI'!$A$1:$E$100000,3,FALSE),"")</f>
        <v/>
      </c>
      <c r="F736" t="str">
        <f>IFERROR(VLOOKUP('CLZ TT'!A736,'CLZ WI'!$A$1:$E$100000,4,FALSE),"")</f>
        <v/>
      </c>
      <c r="G736" t="str">
        <f>IFERROR(VLOOKUP('CLZ TT'!A736,'CLZ WI'!$A$1:$K$100000,5,FALSE),"")</f>
        <v/>
      </c>
      <c r="H736" t="str">
        <f>IFERROR(VLOOKUP(G736,'CLZ WI'!$A$1:$K$100000,6,FALSE),"")</f>
        <v/>
      </c>
      <c r="I736" t="str">
        <f>IFERROR(VLOOKUP(G736,'CLZ WI'!$A$1:$K$100000,7,FALSE),"")</f>
        <v/>
      </c>
      <c r="J736" t="str">
        <f>T('CLZ TT'!I736)</f>
        <v/>
      </c>
      <c r="K736" t="str">
        <f>IF(IFERROR(VLOOKUP('CLZ TT'!A736,'CLZ WI'!$A$1:$L$100000,12,FALSE),"")=TRUE, "Billable", IF(IFERROR(VLOOKUP('CLZ TT'!A736,'CLZ WI'!$A$1:$L$100000,12,FALSE),"")=FALSE, "Non-Billable", ""))</f>
        <v/>
      </c>
      <c r="L736" s="19" t="str">
        <f>IF('CLZ TT'!G736="","",'CLZ TT'!G736)</f>
        <v/>
      </c>
      <c r="M736" t="str">
        <f>IFERROR(VLOOKUP(G736,'CLZ Pr'!$A$1:$X$100000,12,FALSE)*C736,"")</f>
        <v/>
      </c>
      <c r="N736" s="4" t="str">
        <f>IFERROR(VLOOKUP(G736,'CLZ Pr'!$A$1:$X$100000,24,FALSE), "")</f>
        <v/>
      </c>
      <c r="O736" t="str">
        <f>IFERROR(VLOOKUP(G736,'CLZ Pr'!$A$1:$X$100000,21,FALSE), "")</f>
        <v/>
      </c>
    </row>
    <row r="737" spans="1:15">
      <c r="A737" t="str">
        <f>T('CLZ TT'!A737)</f>
        <v/>
      </c>
      <c r="B737" s="9" t="str">
        <f>T('CLZ TT'!D737)</f>
        <v/>
      </c>
      <c r="C737" s="10" t="str">
        <f>IF(LEN(A737) &gt; 0, 'CLZ TT'!E737, "")</f>
        <v/>
      </c>
      <c r="D737" s="7" t="str">
        <f>T('CLZ TT'!F737)</f>
        <v/>
      </c>
      <c r="E737" s="7" t="str">
        <f>IFERROR(VLOOKUP('CLZ TT'!A737,'CLZ WI'!$A$1:$E$100000,3,FALSE),"")</f>
        <v/>
      </c>
      <c r="F737" t="str">
        <f>IFERROR(VLOOKUP('CLZ TT'!A737,'CLZ WI'!$A$1:$E$100000,4,FALSE),"")</f>
        <v/>
      </c>
      <c r="G737" t="str">
        <f>IFERROR(VLOOKUP('CLZ TT'!A737,'CLZ WI'!$A$1:$K$100000,5,FALSE),"")</f>
        <v/>
      </c>
      <c r="H737" t="str">
        <f>IFERROR(VLOOKUP(G737,'CLZ WI'!$A$1:$K$100000,6,FALSE),"")</f>
        <v/>
      </c>
      <c r="I737" t="str">
        <f>IFERROR(VLOOKUP(G737,'CLZ WI'!$A$1:$K$100000,7,FALSE),"")</f>
        <v/>
      </c>
      <c r="J737" t="str">
        <f>T('CLZ TT'!I737)</f>
        <v/>
      </c>
      <c r="K737" t="str">
        <f>IF(IFERROR(VLOOKUP('CLZ TT'!A737,'CLZ WI'!$A$1:$L$100000,12,FALSE),"")=TRUE, "Billable", IF(IFERROR(VLOOKUP('CLZ TT'!A737,'CLZ WI'!$A$1:$L$100000,12,FALSE),"")=FALSE, "Non-Billable", ""))</f>
        <v/>
      </c>
      <c r="L737" s="19" t="str">
        <f>IF('CLZ TT'!G737="","",'CLZ TT'!G737)</f>
        <v/>
      </c>
      <c r="M737" t="str">
        <f>IFERROR(VLOOKUP(G737,'CLZ Pr'!$A$1:$X$100000,12,FALSE)*C737,"")</f>
        <v/>
      </c>
      <c r="N737" s="4" t="str">
        <f>IFERROR(VLOOKUP(G737,'CLZ Pr'!$A$1:$X$100000,24,FALSE), "")</f>
        <v/>
      </c>
      <c r="O737" t="str">
        <f>IFERROR(VLOOKUP(G737,'CLZ Pr'!$A$1:$X$100000,21,FALSE), "")</f>
        <v/>
      </c>
    </row>
    <row r="738" spans="1:15">
      <c r="A738" t="str">
        <f>T('CLZ TT'!A738)</f>
        <v/>
      </c>
      <c r="B738" s="9" t="str">
        <f>T('CLZ TT'!D738)</f>
        <v/>
      </c>
      <c r="C738" s="10" t="str">
        <f>IF(LEN(A738) &gt; 0, 'CLZ TT'!E738, "")</f>
        <v/>
      </c>
      <c r="D738" s="7" t="str">
        <f>T('CLZ TT'!F738)</f>
        <v/>
      </c>
      <c r="E738" s="7" t="str">
        <f>IFERROR(VLOOKUP('CLZ TT'!A738,'CLZ WI'!$A$1:$E$100000,3,FALSE),"")</f>
        <v/>
      </c>
      <c r="F738" t="str">
        <f>IFERROR(VLOOKUP('CLZ TT'!A738,'CLZ WI'!$A$1:$E$100000,4,FALSE),"")</f>
        <v/>
      </c>
      <c r="G738" t="str">
        <f>IFERROR(VLOOKUP('CLZ TT'!A738,'CLZ WI'!$A$1:$K$100000,5,FALSE),"")</f>
        <v/>
      </c>
      <c r="H738" t="str">
        <f>IFERROR(VLOOKUP(G738,'CLZ WI'!$A$1:$K$100000,6,FALSE),"")</f>
        <v/>
      </c>
      <c r="I738" t="str">
        <f>IFERROR(VLOOKUP(G738,'CLZ WI'!$A$1:$K$100000,7,FALSE),"")</f>
        <v/>
      </c>
      <c r="J738" t="str">
        <f>T('CLZ TT'!I738)</f>
        <v/>
      </c>
      <c r="K738" t="str">
        <f>IF(IFERROR(VLOOKUP('CLZ TT'!A738,'CLZ WI'!$A$1:$L$100000,12,FALSE),"")=TRUE, "Billable", IF(IFERROR(VLOOKUP('CLZ TT'!A738,'CLZ WI'!$A$1:$L$100000,12,FALSE),"")=FALSE, "Non-Billable", ""))</f>
        <v/>
      </c>
      <c r="L738" s="19" t="str">
        <f>IF('CLZ TT'!G738="","",'CLZ TT'!G738)</f>
        <v/>
      </c>
      <c r="M738" t="str">
        <f>IFERROR(VLOOKUP(G738,'CLZ Pr'!$A$1:$X$100000,12,FALSE)*C738,"")</f>
        <v/>
      </c>
      <c r="N738" s="4" t="str">
        <f>IFERROR(VLOOKUP(G738,'CLZ Pr'!$A$1:$X$100000,24,FALSE), "")</f>
        <v/>
      </c>
      <c r="O738" t="str">
        <f>IFERROR(VLOOKUP(G738,'CLZ Pr'!$A$1:$X$100000,21,FALSE), "")</f>
        <v/>
      </c>
    </row>
    <row r="739" spans="1:15">
      <c r="A739" t="str">
        <f>T('CLZ TT'!A739)</f>
        <v/>
      </c>
      <c r="B739" s="9" t="str">
        <f>T('CLZ TT'!D739)</f>
        <v/>
      </c>
      <c r="C739" s="10" t="str">
        <f>IF(LEN(A739) &gt; 0, 'CLZ TT'!E739, "")</f>
        <v/>
      </c>
      <c r="D739" s="7" t="str">
        <f>T('CLZ TT'!F739)</f>
        <v/>
      </c>
      <c r="E739" s="7" t="str">
        <f>IFERROR(VLOOKUP('CLZ TT'!A739,'CLZ WI'!$A$1:$E$100000,3,FALSE),"")</f>
        <v/>
      </c>
      <c r="F739" t="str">
        <f>IFERROR(VLOOKUP('CLZ TT'!A739,'CLZ WI'!$A$1:$E$100000,4,FALSE),"")</f>
        <v/>
      </c>
      <c r="G739" t="str">
        <f>IFERROR(VLOOKUP('CLZ TT'!A739,'CLZ WI'!$A$1:$K$100000,5,FALSE),"")</f>
        <v/>
      </c>
      <c r="H739" t="str">
        <f>IFERROR(VLOOKUP(G739,'CLZ WI'!$A$1:$K$100000,6,FALSE),"")</f>
        <v/>
      </c>
      <c r="I739" t="str">
        <f>IFERROR(VLOOKUP(G739,'CLZ WI'!$A$1:$K$100000,7,FALSE),"")</f>
        <v/>
      </c>
      <c r="J739" t="str">
        <f>T('CLZ TT'!I739)</f>
        <v/>
      </c>
      <c r="K739" t="str">
        <f>IF(IFERROR(VLOOKUP('CLZ TT'!A739,'CLZ WI'!$A$1:$L$100000,12,FALSE),"")=TRUE, "Billable", IF(IFERROR(VLOOKUP('CLZ TT'!A739,'CLZ WI'!$A$1:$L$100000,12,FALSE),"")=FALSE, "Non-Billable", ""))</f>
        <v/>
      </c>
      <c r="L739" s="19" t="str">
        <f>IF('CLZ TT'!G739="","",'CLZ TT'!G739)</f>
        <v/>
      </c>
      <c r="M739" t="str">
        <f>IFERROR(VLOOKUP(G739,'CLZ Pr'!$A$1:$X$100000,12,FALSE)*C739,"")</f>
        <v/>
      </c>
      <c r="N739" s="4" t="str">
        <f>IFERROR(VLOOKUP(G739,'CLZ Pr'!$A$1:$X$100000,24,FALSE), "")</f>
        <v/>
      </c>
      <c r="O739" t="str">
        <f>IFERROR(VLOOKUP(G739,'CLZ Pr'!$A$1:$X$100000,21,FALSE), "")</f>
        <v/>
      </c>
    </row>
    <row r="740" spans="1:15">
      <c r="A740" t="str">
        <f>T('CLZ TT'!A740)</f>
        <v/>
      </c>
      <c r="B740" s="9" t="str">
        <f>T('CLZ TT'!D740)</f>
        <v/>
      </c>
      <c r="C740" s="10" t="str">
        <f>IF(LEN(A740) &gt; 0, 'CLZ TT'!E740, "")</f>
        <v/>
      </c>
      <c r="D740" s="7" t="str">
        <f>T('CLZ TT'!F740)</f>
        <v/>
      </c>
      <c r="E740" s="7" t="str">
        <f>IFERROR(VLOOKUP('CLZ TT'!A740,'CLZ WI'!$A$1:$E$100000,3,FALSE),"")</f>
        <v/>
      </c>
      <c r="F740" t="str">
        <f>IFERROR(VLOOKUP('CLZ TT'!A740,'CLZ WI'!$A$1:$E$100000,4,FALSE),"")</f>
        <v/>
      </c>
      <c r="G740" t="str">
        <f>IFERROR(VLOOKUP('CLZ TT'!A740,'CLZ WI'!$A$1:$K$100000,5,FALSE),"")</f>
        <v/>
      </c>
      <c r="H740" t="str">
        <f>IFERROR(VLOOKUP(G740,'CLZ WI'!$A$1:$K$100000,6,FALSE),"")</f>
        <v/>
      </c>
      <c r="I740" t="str">
        <f>IFERROR(VLOOKUP(G740,'CLZ WI'!$A$1:$K$100000,7,FALSE),"")</f>
        <v/>
      </c>
      <c r="J740" t="str">
        <f>T('CLZ TT'!I740)</f>
        <v/>
      </c>
      <c r="K740" t="str">
        <f>IF(IFERROR(VLOOKUP('CLZ TT'!A740,'CLZ WI'!$A$1:$L$100000,12,FALSE),"")=TRUE, "Billable", IF(IFERROR(VLOOKUP('CLZ TT'!A740,'CLZ WI'!$A$1:$L$100000,12,FALSE),"")=FALSE, "Non-Billable", ""))</f>
        <v/>
      </c>
      <c r="L740" s="19" t="str">
        <f>IF('CLZ TT'!G740="","",'CLZ TT'!G740)</f>
        <v/>
      </c>
      <c r="M740" t="str">
        <f>IFERROR(VLOOKUP(G740,'CLZ Pr'!$A$1:$X$100000,12,FALSE)*C740,"")</f>
        <v/>
      </c>
      <c r="N740" s="4" t="str">
        <f>IFERROR(VLOOKUP(G740,'CLZ Pr'!$A$1:$X$100000,24,FALSE), "")</f>
        <v/>
      </c>
      <c r="O740" t="str">
        <f>IFERROR(VLOOKUP(G740,'CLZ Pr'!$A$1:$X$100000,21,FALSE), "")</f>
        <v/>
      </c>
    </row>
    <row r="741" spans="1:15">
      <c r="A741" t="str">
        <f>T('CLZ TT'!A741)</f>
        <v/>
      </c>
      <c r="B741" s="9" t="str">
        <f>T('CLZ TT'!D741)</f>
        <v/>
      </c>
      <c r="C741" s="10" t="str">
        <f>IF(LEN(A741) &gt; 0, 'CLZ TT'!E741, "")</f>
        <v/>
      </c>
      <c r="D741" s="7" t="str">
        <f>T('CLZ TT'!F741)</f>
        <v/>
      </c>
      <c r="E741" s="7" t="str">
        <f>IFERROR(VLOOKUP('CLZ TT'!A741,'CLZ WI'!$A$1:$E$100000,3,FALSE),"")</f>
        <v/>
      </c>
      <c r="F741" t="str">
        <f>IFERROR(VLOOKUP('CLZ TT'!A741,'CLZ WI'!$A$1:$E$100000,4,FALSE),"")</f>
        <v/>
      </c>
      <c r="G741" t="str">
        <f>IFERROR(VLOOKUP('CLZ TT'!A741,'CLZ WI'!$A$1:$K$100000,5,FALSE),"")</f>
        <v/>
      </c>
      <c r="H741" t="str">
        <f>IFERROR(VLOOKUP(G741,'CLZ WI'!$A$1:$K$100000,6,FALSE),"")</f>
        <v/>
      </c>
      <c r="I741" t="str">
        <f>IFERROR(VLOOKUP(G741,'CLZ WI'!$A$1:$K$100000,7,FALSE),"")</f>
        <v/>
      </c>
      <c r="J741" t="str">
        <f>T('CLZ TT'!I741)</f>
        <v/>
      </c>
      <c r="K741" t="str">
        <f>IF(IFERROR(VLOOKUP('CLZ TT'!A741,'CLZ WI'!$A$1:$L$100000,12,FALSE),"")=TRUE, "Billable", IF(IFERROR(VLOOKUP('CLZ TT'!A741,'CLZ WI'!$A$1:$L$100000,12,FALSE),"")=FALSE, "Non-Billable", ""))</f>
        <v/>
      </c>
      <c r="L741" s="19" t="str">
        <f>IF('CLZ TT'!G741="","",'CLZ TT'!G741)</f>
        <v/>
      </c>
      <c r="M741" t="str">
        <f>IFERROR(VLOOKUP(G741,'CLZ Pr'!$A$1:$X$100000,12,FALSE)*C741,"")</f>
        <v/>
      </c>
      <c r="N741" s="4" t="str">
        <f>IFERROR(VLOOKUP(G741,'CLZ Pr'!$A$1:$X$100000,24,FALSE), "")</f>
        <v/>
      </c>
      <c r="O741" t="str">
        <f>IFERROR(VLOOKUP(G741,'CLZ Pr'!$A$1:$X$100000,21,FALSE), "")</f>
        <v/>
      </c>
    </row>
    <row r="742" spans="1:15">
      <c r="A742" t="str">
        <f>T('CLZ TT'!A742)</f>
        <v/>
      </c>
      <c r="B742" s="9" t="str">
        <f>T('CLZ TT'!D742)</f>
        <v/>
      </c>
      <c r="C742" s="10" t="str">
        <f>IF(LEN(A742) &gt; 0, 'CLZ TT'!E742, "")</f>
        <v/>
      </c>
      <c r="D742" s="7" t="str">
        <f>T('CLZ TT'!F742)</f>
        <v/>
      </c>
      <c r="E742" s="7" t="str">
        <f>IFERROR(VLOOKUP('CLZ TT'!A742,'CLZ WI'!$A$1:$E$100000,3,FALSE),"")</f>
        <v/>
      </c>
      <c r="F742" t="str">
        <f>IFERROR(VLOOKUP('CLZ TT'!A742,'CLZ WI'!$A$1:$E$100000,4,FALSE),"")</f>
        <v/>
      </c>
      <c r="G742" t="str">
        <f>IFERROR(VLOOKUP('CLZ TT'!A742,'CLZ WI'!$A$1:$K$100000,5,FALSE),"")</f>
        <v/>
      </c>
      <c r="H742" t="str">
        <f>IFERROR(VLOOKUP(G742,'CLZ WI'!$A$1:$K$100000,6,FALSE),"")</f>
        <v/>
      </c>
      <c r="I742" t="str">
        <f>IFERROR(VLOOKUP(G742,'CLZ WI'!$A$1:$K$100000,7,FALSE),"")</f>
        <v/>
      </c>
      <c r="J742" t="str">
        <f>T('CLZ TT'!I742)</f>
        <v/>
      </c>
      <c r="K742" t="str">
        <f>IF(IFERROR(VLOOKUP('CLZ TT'!A742,'CLZ WI'!$A$1:$L$100000,12,FALSE),"")=TRUE, "Billable", IF(IFERROR(VLOOKUP('CLZ TT'!A742,'CLZ WI'!$A$1:$L$100000,12,FALSE),"")=FALSE, "Non-Billable", ""))</f>
        <v/>
      </c>
      <c r="L742" s="19" t="str">
        <f>IF('CLZ TT'!G742="","",'CLZ TT'!G742)</f>
        <v/>
      </c>
      <c r="M742" t="str">
        <f>IFERROR(VLOOKUP(G742,'CLZ Pr'!$A$1:$X$100000,12,FALSE)*C742,"")</f>
        <v/>
      </c>
      <c r="N742" s="4" t="str">
        <f>IFERROR(VLOOKUP(G742,'CLZ Pr'!$A$1:$X$100000,24,FALSE), "")</f>
        <v/>
      </c>
      <c r="O742" t="str">
        <f>IFERROR(VLOOKUP(G742,'CLZ Pr'!$A$1:$X$100000,21,FALSE), "")</f>
        <v/>
      </c>
    </row>
    <row r="743" spans="1:15">
      <c r="A743" t="str">
        <f>T('CLZ TT'!A743)</f>
        <v/>
      </c>
      <c r="B743" s="9" t="str">
        <f>T('CLZ TT'!D743)</f>
        <v/>
      </c>
      <c r="C743" s="10" t="str">
        <f>IF(LEN(A743) &gt; 0, 'CLZ TT'!E743, "")</f>
        <v/>
      </c>
      <c r="D743" s="7" t="str">
        <f>T('CLZ TT'!F743)</f>
        <v/>
      </c>
      <c r="E743" s="7" t="str">
        <f>IFERROR(VLOOKUP('CLZ TT'!A743,'CLZ WI'!$A$1:$E$100000,3,FALSE),"")</f>
        <v/>
      </c>
      <c r="F743" t="str">
        <f>IFERROR(VLOOKUP('CLZ TT'!A743,'CLZ WI'!$A$1:$E$100000,4,FALSE),"")</f>
        <v/>
      </c>
      <c r="G743" t="str">
        <f>IFERROR(VLOOKUP('CLZ TT'!A743,'CLZ WI'!$A$1:$K$100000,5,FALSE),"")</f>
        <v/>
      </c>
      <c r="H743" t="str">
        <f>IFERROR(VLOOKUP(G743,'CLZ WI'!$A$1:$K$100000,6,FALSE),"")</f>
        <v/>
      </c>
      <c r="I743" t="str">
        <f>IFERROR(VLOOKUP(G743,'CLZ WI'!$A$1:$K$100000,7,FALSE),"")</f>
        <v/>
      </c>
      <c r="J743" t="str">
        <f>T('CLZ TT'!I743)</f>
        <v/>
      </c>
      <c r="K743" t="str">
        <f>IF(IFERROR(VLOOKUP('CLZ TT'!A743,'CLZ WI'!$A$1:$L$100000,12,FALSE),"")=TRUE, "Billable", IF(IFERROR(VLOOKUP('CLZ TT'!A743,'CLZ WI'!$A$1:$L$100000,12,FALSE),"")=FALSE, "Non-Billable", ""))</f>
        <v/>
      </c>
      <c r="L743" s="19" t="str">
        <f>IF('CLZ TT'!G743="","",'CLZ TT'!G743)</f>
        <v/>
      </c>
      <c r="M743" t="str">
        <f>IFERROR(VLOOKUP(G743,'CLZ Pr'!$A$1:$X$100000,12,FALSE)*C743,"")</f>
        <v/>
      </c>
      <c r="N743" s="4" t="str">
        <f>IFERROR(VLOOKUP(G743,'CLZ Pr'!$A$1:$X$100000,24,FALSE), "")</f>
        <v/>
      </c>
      <c r="O743" t="str">
        <f>IFERROR(VLOOKUP(G743,'CLZ Pr'!$A$1:$X$100000,21,FALSE), "")</f>
        <v/>
      </c>
    </row>
    <row r="744" spans="1:15">
      <c r="A744" t="str">
        <f>T('CLZ TT'!A744)</f>
        <v/>
      </c>
      <c r="B744" s="9" t="str">
        <f>T('CLZ TT'!D744)</f>
        <v/>
      </c>
      <c r="C744" s="10" t="str">
        <f>IF(LEN(A744) &gt; 0, 'CLZ TT'!E744, "")</f>
        <v/>
      </c>
      <c r="D744" s="7" t="str">
        <f>T('CLZ TT'!F744)</f>
        <v/>
      </c>
      <c r="E744" s="7" t="str">
        <f>IFERROR(VLOOKUP('CLZ TT'!A744,'CLZ WI'!$A$1:$E$100000,3,FALSE),"")</f>
        <v/>
      </c>
      <c r="F744" t="str">
        <f>IFERROR(VLOOKUP('CLZ TT'!A744,'CLZ WI'!$A$1:$E$100000,4,FALSE),"")</f>
        <v/>
      </c>
      <c r="G744" t="str">
        <f>IFERROR(VLOOKUP('CLZ TT'!A744,'CLZ WI'!$A$1:$K$100000,5,FALSE),"")</f>
        <v/>
      </c>
      <c r="H744" t="str">
        <f>IFERROR(VLOOKUP(G744,'CLZ WI'!$A$1:$K$100000,6,FALSE),"")</f>
        <v/>
      </c>
      <c r="I744" t="str">
        <f>IFERROR(VLOOKUP(G744,'CLZ WI'!$A$1:$K$100000,7,FALSE),"")</f>
        <v/>
      </c>
      <c r="J744" t="str">
        <f>T('CLZ TT'!I744)</f>
        <v/>
      </c>
      <c r="K744" t="str">
        <f>IF(IFERROR(VLOOKUP('CLZ TT'!A744,'CLZ WI'!$A$1:$L$100000,12,FALSE),"")=TRUE, "Billable", IF(IFERROR(VLOOKUP('CLZ TT'!A744,'CLZ WI'!$A$1:$L$100000,12,FALSE),"")=FALSE, "Non-Billable", ""))</f>
        <v/>
      </c>
      <c r="L744" s="19" t="str">
        <f>IF('CLZ TT'!G744="","",'CLZ TT'!G744)</f>
        <v/>
      </c>
      <c r="M744" t="str">
        <f>IFERROR(VLOOKUP(G744,'CLZ Pr'!$A$1:$X$100000,12,FALSE)*C744,"")</f>
        <v/>
      </c>
      <c r="N744" s="4" t="str">
        <f>IFERROR(VLOOKUP(G744,'CLZ Pr'!$A$1:$X$100000,24,FALSE), "")</f>
        <v/>
      </c>
      <c r="O744" t="str">
        <f>IFERROR(VLOOKUP(G744,'CLZ Pr'!$A$1:$X$100000,21,FALSE), "")</f>
        <v/>
      </c>
    </row>
    <row r="745" spans="1:15">
      <c r="A745" t="str">
        <f>T('CLZ TT'!A745)</f>
        <v/>
      </c>
      <c r="B745" s="9" t="str">
        <f>T('CLZ TT'!D745)</f>
        <v/>
      </c>
      <c r="C745" s="10" t="str">
        <f>IF(LEN(A745) &gt; 0, 'CLZ TT'!E745, "")</f>
        <v/>
      </c>
      <c r="D745" s="7" t="str">
        <f>T('CLZ TT'!F745)</f>
        <v/>
      </c>
      <c r="E745" s="7" t="str">
        <f>IFERROR(VLOOKUP('CLZ TT'!A745,'CLZ WI'!$A$1:$E$100000,3,FALSE),"")</f>
        <v/>
      </c>
      <c r="F745" t="str">
        <f>IFERROR(VLOOKUP('CLZ TT'!A745,'CLZ WI'!$A$1:$E$100000,4,FALSE),"")</f>
        <v/>
      </c>
      <c r="G745" t="str">
        <f>IFERROR(VLOOKUP('CLZ TT'!A745,'CLZ WI'!$A$1:$K$100000,5,FALSE),"")</f>
        <v/>
      </c>
      <c r="H745" t="str">
        <f>IFERROR(VLOOKUP(G745,'CLZ WI'!$A$1:$K$100000,6,FALSE),"")</f>
        <v/>
      </c>
      <c r="I745" t="str">
        <f>IFERROR(VLOOKUP(G745,'CLZ WI'!$A$1:$K$100000,7,FALSE),"")</f>
        <v/>
      </c>
      <c r="J745" t="str">
        <f>T('CLZ TT'!I745)</f>
        <v/>
      </c>
      <c r="K745" t="str">
        <f>IF(IFERROR(VLOOKUP('CLZ TT'!A745,'CLZ WI'!$A$1:$L$100000,12,FALSE),"")=TRUE, "Billable", IF(IFERROR(VLOOKUP('CLZ TT'!A745,'CLZ WI'!$A$1:$L$100000,12,FALSE),"")=FALSE, "Non-Billable", ""))</f>
        <v/>
      </c>
      <c r="L745" s="19" t="str">
        <f>IF('CLZ TT'!G745="","",'CLZ TT'!G745)</f>
        <v/>
      </c>
      <c r="M745" t="str">
        <f>IFERROR(VLOOKUP(G745,'CLZ Pr'!$A$1:$X$100000,12,FALSE)*C745,"")</f>
        <v/>
      </c>
      <c r="N745" s="4" t="str">
        <f>IFERROR(VLOOKUP(G745,'CLZ Pr'!$A$1:$X$100000,24,FALSE), "")</f>
        <v/>
      </c>
      <c r="O745" t="str">
        <f>IFERROR(VLOOKUP(G745,'CLZ Pr'!$A$1:$X$100000,21,FALSE), "")</f>
        <v/>
      </c>
    </row>
    <row r="746" spans="1:15">
      <c r="A746" t="str">
        <f>T('CLZ TT'!A746)</f>
        <v/>
      </c>
      <c r="B746" s="9" t="str">
        <f>T('CLZ TT'!D746)</f>
        <v/>
      </c>
      <c r="C746" s="10" t="str">
        <f>IF(LEN(A746) &gt; 0, 'CLZ TT'!E746, "")</f>
        <v/>
      </c>
      <c r="D746" s="7" t="str">
        <f>T('CLZ TT'!F746)</f>
        <v/>
      </c>
      <c r="E746" s="7" t="str">
        <f>IFERROR(VLOOKUP('CLZ TT'!A746,'CLZ WI'!$A$1:$E$100000,3,FALSE),"")</f>
        <v/>
      </c>
      <c r="F746" t="str">
        <f>IFERROR(VLOOKUP('CLZ TT'!A746,'CLZ WI'!$A$1:$E$100000,4,FALSE),"")</f>
        <v/>
      </c>
      <c r="G746" t="str">
        <f>IFERROR(VLOOKUP('CLZ TT'!A746,'CLZ WI'!$A$1:$K$100000,5,FALSE),"")</f>
        <v/>
      </c>
      <c r="H746" t="str">
        <f>IFERROR(VLOOKUP(G746,'CLZ WI'!$A$1:$K$100000,6,FALSE),"")</f>
        <v/>
      </c>
      <c r="I746" t="str">
        <f>IFERROR(VLOOKUP(G746,'CLZ WI'!$A$1:$K$100000,7,FALSE),"")</f>
        <v/>
      </c>
      <c r="J746" t="str">
        <f>T('CLZ TT'!I746)</f>
        <v/>
      </c>
      <c r="K746" t="str">
        <f>IF(IFERROR(VLOOKUP('CLZ TT'!A746,'CLZ WI'!$A$1:$L$100000,12,FALSE),"")=TRUE, "Billable", IF(IFERROR(VLOOKUP('CLZ TT'!A746,'CLZ WI'!$A$1:$L$100000,12,FALSE),"")=FALSE, "Non-Billable", ""))</f>
        <v/>
      </c>
      <c r="L746" s="19" t="str">
        <f>IF('CLZ TT'!G746="","",'CLZ TT'!G746)</f>
        <v/>
      </c>
      <c r="M746" t="str">
        <f>IFERROR(VLOOKUP(G746,'CLZ Pr'!$A$1:$X$100000,12,FALSE)*C746,"")</f>
        <v/>
      </c>
      <c r="N746" s="4" t="str">
        <f>IFERROR(VLOOKUP(G746,'CLZ Pr'!$A$1:$X$100000,24,FALSE), "")</f>
        <v/>
      </c>
      <c r="O746" t="str">
        <f>IFERROR(VLOOKUP(G746,'CLZ Pr'!$A$1:$X$100000,21,FALSE), "")</f>
        <v/>
      </c>
    </row>
    <row r="747" spans="1:15">
      <c r="A747" t="str">
        <f>T('CLZ TT'!A747)</f>
        <v/>
      </c>
      <c r="B747" s="9" t="str">
        <f>T('CLZ TT'!D747)</f>
        <v/>
      </c>
      <c r="C747" s="10" t="str">
        <f>IF(LEN(A747) &gt; 0, 'CLZ TT'!E747, "")</f>
        <v/>
      </c>
      <c r="D747" s="7" t="str">
        <f>T('CLZ TT'!F747)</f>
        <v/>
      </c>
      <c r="E747" s="7" t="str">
        <f>IFERROR(VLOOKUP('CLZ TT'!A747,'CLZ WI'!$A$1:$E$100000,3,FALSE),"")</f>
        <v/>
      </c>
      <c r="F747" t="str">
        <f>IFERROR(VLOOKUP('CLZ TT'!A747,'CLZ WI'!$A$1:$E$100000,4,FALSE),"")</f>
        <v/>
      </c>
      <c r="G747" t="str">
        <f>IFERROR(VLOOKUP('CLZ TT'!A747,'CLZ WI'!$A$1:$K$100000,5,FALSE),"")</f>
        <v/>
      </c>
      <c r="H747" t="str">
        <f>IFERROR(VLOOKUP(G747,'CLZ WI'!$A$1:$K$100000,6,FALSE),"")</f>
        <v/>
      </c>
      <c r="I747" t="str">
        <f>IFERROR(VLOOKUP(G747,'CLZ WI'!$A$1:$K$100000,7,FALSE),"")</f>
        <v/>
      </c>
      <c r="J747" t="str">
        <f>T('CLZ TT'!I747)</f>
        <v/>
      </c>
      <c r="K747" t="str">
        <f>IF(IFERROR(VLOOKUP('CLZ TT'!A747,'CLZ WI'!$A$1:$L$100000,12,FALSE),"")=TRUE, "Billable", IF(IFERROR(VLOOKUP('CLZ TT'!A747,'CLZ WI'!$A$1:$L$100000,12,FALSE),"")=FALSE, "Non-Billable", ""))</f>
        <v/>
      </c>
      <c r="L747" s="19" t="str">
        <f>IF('CLZ TT'!G747="","",'CLZ TT'!G747)</f>
        <v/>
      </c>
      <c r="M747" t="str">
        <f>IFERROR(VLOOKUP(G747,'CLZ Pr'!$A$1:$X$100000,12,FALSE)*C747,"")</f>
        <v/>
      </c>
      <c r="N747" s="4" t="str">
        <f>IFERROR(VLOOKUP(G747,'CLZ Pr'!$A$1:$X$100000,24,FALSE), "")</f>
        <v/>
      </c>
      <c r="O747" t="str">
        <f>IFERROR(VLOOKUP(G747,'CLZ Pr'!$A$1:$X$100000,21,FALSE), "")</f>
        <v/>
      </c>
    </row>
    <row r="748" spans="1:15">
      <c r="A748" t="str">
        <f>T('CLZ TT'!A748)</f>
        <v/>
      </c>
      <c r="B748" s="9" t="str">
        <f>T('CLZ TT'!D748)</f>
        <v/>
      </c>
      <c r="C748" s="10" t="str">
        <f>IF(LEN(A748) &gt; 0, 'CLZ TT'!E748, "")</f>
        <v/>
      </c>
      <c r="D748" s="7" t="str">
        <f>T('CLZ TT'!F748)</f>
        <v/>
      </c>
      <c r="E748" s="7" t="str">
        <f>IFERROR(VLOOKUP('CLZ TT'!A748,'CLZ WI'!$A$1:$E$100000,3,FALSE),"")</f>
        <v/>
      </c>
      <c r="F748" t="str">
        <f>IFERROR(VLOOKUP('CLZ TT'!A748,'CLZ WI'!$A$1:$E$100000,4,FALSE),"")</f>
        <v/>
      </c>
      <c r="G748" t="str">
        <f>IFERROR(VLOOKUP('CLZ TT'!A748,'CLZ WI'!$A$1:$K$100000,5,FALSE),"")</f>
        <v/>
      </c>
      <c r="H748" t="str">
        <f>IFERROR(VLOOKUP(G748,'CLZ WI'!$A$1:$K$100000,6,FALSE),"")</f>
        <v/>
      </c>
      <c r="I748" t="str">
        <f>IFERROR(VLOOKUP(G748,'CLZ WI'!$A$1:$K$100000,7,FALSE),"")</f>
        <v/>
      </c>
      <c r="J748" t="str">
        <f>T('CLZ TT'!I748)</f>
        <v/>
      </c>
      <c r="K748" t="str">
        <f>IF(IFERROR(VLOOKUP('CLZ TT'!A748,'CLZ WI'!$A$1:$L$100000,12,FALSE),"")=TRUE, "Billable", IF(IFERROR(VLOOKUP('CLZ TT'!A748,'CLZ WI'!$A$1:$L$100000,12,FALSE),"")=FALSE, "Non-Billable", ""))</f>
        <v/>
      </c>
      <c r="L748" s="19" t="str">
        <f>IF('CLZ TT'!G748="","",'CLZ TT'!G748)</f>
        <v/>
      </c>
      <c r="M748" t="str">
        <f>IFERROR(VLOOKUP(G748,'CLZ Pr'!$A$1:$X$100000,12,FALSE)*C748,"")</f>
        <v/>
      </c>
      <c r="N748" s="4" t="str">
        <f>IFERROR(VLOOKUP(G748,'CLZ Pr'!$A$1:$X$100000,24,FALSE), "")</f>
        <v/>
      </c>
      <c r="O748" t="str">
        <f>IFERROR(VLOOKUP(G748,'CLZ Pr'!$A$1:$X$100000,21,FALSE), "")</f>
        <v/>
      </c>
    </row>
    <row r="749" spans="1:15">
      <c r="A749" t="str">
        <f>T('CLZ TT'!A749)</f>
        <v/>
      </c>
      <c r="B749" s="9" t="str">
        <f>T('CLZ TT'!D749)</f>
        <v/>
      </c>
      <c r="C749" s="10" t="str">
        <f>IF(LEN(A749) &gt; 0, 'CLZ TT'!E749, "")</f>
        <v/>
      </c>
      <c r="D749" s="7" t="str">
        <f>T('CLZ TT'!F749)</f>
        <v/>
      </c>
      <c r="E749" s="7" t="str">
        <f>IFERROR(VLOOKUP('CLZ TT'!A749,'CLZ WI'!$A$1:$E$100000,3,FALSE),"")</f>
        <v/>
      </c>
      <c r="F749" t="str">
        <f>IFERROR(VLOOKUP('CLZ TT'!A749,'CLZ WI'!$A$1:$E$100000,4,FALSE),"")</f>
        <v/>
      </c>
      <c r="G749" t="str">
        <f>IFERROR(VLOOKUP('CLZ TT'!A749,'CLZ WI'!$A$1:$K$100000,5,FALSE),"")</f>
        <v/>
      </c>
      <c r="H749" t="str">
        <f>IFERROR(VLOOKUP(G749,'CLZ WI'!$A$1:$K$100000,6,FALSE),"")</f>
        <v/>
      </c>
      <c r="I749" t="str">
        <f>IFERROR(VLOOKUP(G749,'CLZ WI'!$A$1:$K$100000,7,FALSE),"")</f>
        <v/>
      </c>
      <c r="J749" t="str">
        <f>T('CLZ TT'!I749)</f>
        <v/>
      </c>
      <c r="K749" t="str">
        <f>IF(IFERROR(VLOOKUP('CLZ TT'!A749,'CLZ WI'!$A$1:$L$100000,12,FALSE),"")=TRUE, "Billable", IF(IFERROR(VLOOKUP('CLZ TT'!A749,'CLZ WI'!$A$1:$L$100000,12,FALSE),"")=FALSE, "Non-Billable", ""))</f>
        <v/>
      </c>
      <c r="L749" s="19" t="str">
        <f>IF('CLZ TT'!G749="","",'CLZ TT'!G749)</f>
        <v/>
      </c>
      <c r="M749" t="str">
        <f>IFERROR(VLOOKUP(G749,'CLZ Pr'!$A$1:$X$100000,12,FALSE)*C749,"")</f>
        <v/>
      </c>
      <c r="N749" s="4" t="str">
        <f>IFERROR(VLOOKUP(G749,'CLZ Pr'!$A$1:$X$100000,24,FALSE), "")</f>
        <v/>
      </c>
      <c r="O749" t="str">
        <f>IFERROR(VLOOKUP(G749,'CLZ Pr'!$A$1:$X$100000,21,FALSE), "")</f>
        <v/>
      </c>
    </row>
    <row r="750" spans="1:15">
      <c r="A750" t="str">
        <f>T('CLZ TT'!A750)</f>
        <v/>
      </c>
      <c r="B750" s="9" t="str">
        <f>T('CLZ TT'!D750)</f>
        <v/>
      </c>
      <c r="C750" s="10" t="str">
        <f>IF(LEN(A750) &gt; 0, 'CLZ TT'!E750, "")</f>
        <v/>
      </c>
      <c r="D750" s="7" t="str">
        <f>T('CLZ TT'!F750)</f>
        <v/>
      </c>
      <c r="E750" s="7" t="str">
        <f>IFERROR(VLOOKUP('CLZ TT'!A750,'CLZ WI'!$A$1:$E$100000,3,FALSE),"")</f>
        <v/>
      </c>
      <c r="F750" t="str">
        <f>IFERROR(VLOOKUP('CLZ TT'!A750,'CLZ WI'!$A$1:$E$100000,4,FALSE),"")</f>
        <v/>
      </c>
      <c r="G750" t="str">
        <f>IFERROR(VLOOKUP('CLZ TT'!A750,'CLZ WI'!$A$1:$K$100000,5,FALSE),"")</f>
        <v/>
      </c>
      <c r="H750" t="str">
        <f>IFERROR(VLOOKUP(G750,'CLZ WI'!$A$1:$K$100000,6,FALSE),"")</f>
        <v/>
      </c>
      <c r="I750" t="str">
        <f>IFERROR(VLOOKUP(G750,'CLZ WI'!$A$1:$K$100000,7,FALSE),"")</f>
        <v/>
      </c>
      <c r="J750" t="str">
        <f>T('CLZ TT'!I750)</f>
        <v/>
      </c>
      <c r="K750" t="str">
        <f>IF(IFERROR(VLOOKUP('CLZ TT'!A750,'CLZ WI'!$A$1:$L$100000,12,FALSE),"")=TRUE, "Billable", IF(IFERROR(VLOOKUP('CLZ TT'!A750,'CLZ WI'!$A$1:$L$100000,12,FALSE),"")=FALSE, "Non-Billable", ""))</f>
        <v/>
      </c>
      <c r="L750" s="19" t="str">
        <f>IF('CLZ TT'!G750="","",'CLZ TT'!G750)</f>
        <v/>
      </c>
      <c r="M750" t="str">
        <f>IFERROR(VLOOKUP(G750,'CLZ Pr'!$A$1:$X$100000,12,FALSE)*C750,"")</f>
        <v/>
      </c>
      <c r="N750" s="4" t="str">
        <f>IFERROR(VLOOKUP(G750,'CLZ Pr'!$A$1:$X$100000,24,FALSE), "")</f>
        <v/>
      </c>
      <c r="O750" t="str">
        <f>IFERROR(VLOOKUP(G750,'CLZ Pr'!$A$1:$X$100000,21,FALSE), "")</f>
        <v/>
      </c>
    </row>
    <row r="751" spans="1:15">
      <c r="A751" t="str">
        <f>T('CLZ TT'!A751)</f>
        <v/>
      </c>
      <c r="B751" s="9" t="str">
        <f>T('CLZ TT'!D751)</f>
        <v/>
      </c>
      <c r="C751" s="10" t="str">
        <f>IF(LEN(A751) &gt; 0, 'CLZ TT'!E751, "")</f>
        <v/>
      </c>
      <c r="D751" s="7" t="str">
        <f>T('CLZ TT'!F751)</f>
        <v/>
      </c>
      <c r="E751" s="7" t="str">
        <f>IFERROR(VLOOKUP('CLZ TT'!A751,'CLZ WI'!$A$1:$E$100000,3,FALSE),"")</f>
        <v/>
      </c>
      <c r="F751" t="str">
        <f>IFERROR(VLOOKUP('CLZ TT'!A751,'CLZ WI'!$A$1:$E$100000,4,FALSE),"")</f>
        <v/>
      </c>
      <c r="G751" t="str">
        <f>IFERROR(VLOOKUP('CLZ TT'!A751,'CLZ WI'!$A$1:$K$100000,5,FALSE),"")</f>
        <v/>
      </c>
      <c r="H751" t="str">
        <f>IFERROR(VLOOKUP(G751,'CLZ WI'!$A$1:$K$100000,6,FALSE),"")</f>
        <v/>
      </c>
      <c r="I751" t="str">
        <f>IFERROR(VLOOKUP(G751,'CLZ WI'!$A$1:$K$100000,7,FALSE),"")</f>
        <v/>
      </c>
      <c r="J751" t="str">
        <f>T('CLZ TT'!I751)</f>
        <v/>
      </c>
      <c r="K751" t="str">
        <f>IF(IFERROR(VLOOKUP('CLZ TT'!A751,'CLZ WI'!$A$1:$L$100000,12,FALSE),"")=TRUE, "Billable", IF(IFERROR(VLOOKUP('CLZ TT'!A751,'CLZ WI'!$A$1:$L$100000,12,FALSE),"")=FALSE, "Non-Billable", ""))</f>
        <v/>
      </c>
      <c r="L751" s="19" t="str">
        <f>IF('CLZ TT'!G751="","",'CLZ TT'!G751)</f>
        <v/>
      </c>
      <c r="M751" t="str">
        <f>IFERROR(VLOOKUP(G751,'CLZ Pr'!$A$1:$X$100000,12,FALSE)*C751,"")</f>
        <v/>
      </c>
      <c r="N751" s="4" t="str">
        <f>IFERROR(VLOOKUP(G751,'CLZ Pr'!$A$1:$X$100000,24,FALSE), "")</f>
        <v/>
      </c>
      <c r="O751" t="str">
        <f>IFERROR(VLOOKUP(G751,'CLZ Pr'!$A$1:$X$100000,21,FALSE), "")</f>
        <v/>
      </c>
    </row>
    <row r="752" spans="1:15">
      <c r="A752" t="str">
        <f>T('CLZ TT'!A752)</f>
        <v/>
      </c>
      <c r="B752" s="9" t="str">
        <f>T('CLZ TT'!D752)</f>
        <v/>
      </c>
      <c r="C752" s="10" t="str">
        <f>IF(LEN(A752) &gt; 0, 'CLZ TT'!E752, "")</f>
        <v/>
      </c>
      <c r="D752" s="7" t="str">
        <f>T('CLZ TT'!F752)</f>
        <v/>
      </c>
      <c r="E752" s="7" t="str">
        <f>IFERROR(VLOOKUP('CLZ TT'!A752,'CLZ WI'!$A$1:$E$100000,3,FALSE),"")</f>
        <v/>
      </c>
      <c r="F752" t="str">
        <f>IFERROR(VLOOKUP('CLZ TT'!A752,'CLZ WI'!$A$1:$E$100000,4,FALSE),"")</f>
        <v/>
      </c>
      <c r="G752" t="str">
        <f>IFERROR(VLOOKUP('CLZ TT'!A752,'CLZ WI'!$A$1:$K$100000,5,FALSE),"")</f>
        <v/>
      </c>
      <c r="H752" t="str">
        <f>IFERROR(VLOOKUP(G752,'CLZ WI'!$A$1:$K$100000,6,FALSE),"")</f>
        <v/>
      </c>
      <c r="I752" t="str">
        <f>IFERROR(VLOOKUP(G752,'CLZ WI'!$A$1:$K$100000,7,FALSE),"")</f>
        <v/>
      </c>
      <c r="J752" t="str">
        <f>T('CLZ TT'!I752)</f>
        <v/>
      </c>
      <c r="K752" t="str">
        <f>IF(IFERROR(VLOOKUP('CLZ TT'!A752,'CLZ WI'!$A$1:$L$100000,12,FALSE),"")=TRUE, "Billable", IF(IFERROR(VLOOKUP('CLZ TT'!A752,'CLZ WI'!$A$1:$L$100000,12,FALSE),"")=FALSE, "Non-Billable", ""))</f>
        <v/>
      </c>
      <c r="L752" s="19" t="str">
        <f>IF('CLZ TT'!G752="","",'CLZ TT'!G752)</f>
        <v/>
      </c>
      <c r="M752" t="str">
        <f>IFERROR(VLOOKUP(G752,'CLZ Pr'!$A$1:$X$100000,12,FALSE)*C752,"")</f>
        <v/>
      </c>
      <c r="N752" s="4" t="str">
        <f>IFERROR(VLOOKUP(G752,'CLZ Pr'!$A$1:$X$100000,24,FALSE), "")</f>
        <v/>
      </c>
      <c r="O752" t="str">
        <f>IFERROR(VLOOKUP(G752,'CLZ Pr'!$A$1:$X$100000,21,FALSE), "")</f>
        <v/>
      </c>
    </row>
    <row r="753" spans="1:15">
      <c r="A753" t="str">
        <f>T('CLZ TT'!A753)</f>
        <v/>
      </c>
      <c r="B753" s="9" t="str">
        <f>T('CLZ TT'!D753)</f>
        <v/>
      </c>
      <c r="C753" s="10" t="str">
        <f>IF(LEN(A753) &gt; 0, 'CLZ TT'!E753, "")</f>
        <v/>
      </c>
      <c r="D753" s="7" t="str">
        <f>T('CLZ TT'!F753)</f>
        <v/>
      </c>
      <c r="E753" s="7" t="str">
        <f>IFERROR(VLOOKUP('CLZ TT'!A753,'CLZ WI'!$A$1:$E$100000,3,FALSE),"")</f>
        <v/>
      </c>
      <c r="F753" t="str">
        <f>IFERROR(VLOOKUP('CLZ TT'!A753,'CLZ WI'!$A$1:$E$100000,4,FALSE),"")</f>
        <v/>
      </c>
      <c r="G753" t="str">
        <f>IFERROR(VLOOKUP('CLZ TT'!A753,'CLZ WI'!$A$1:$K$100000,5,FALSE),"")</f>
        <v/>
      </c>
      <c r="H753" t="str">
        <f>IFERROR(VLOOKUP(G753,'CLZ WI'!$A$1:$K$100000,6,FALSE),"")</f>
        <v/>
      </c>
      <c r="I753" t="str">
        <f>IFERROR(VLOOKUP(G753,'CLZ WI'!$A$1:$K$100000,7,FALSE),"")</f>
        <v/>
      </c>
      <c r="J753" t="str">
        <f>T('CLZ TT'!I753)</f>
        <v/>
      </c>
      <c r="K753" t="str">
        <f>IF(IFERROR(VLOOKUP('CLZ TT'!A753,'CLZ WI'!$A$1:$L$100000,12,FALSE),"")=TRUE, "Billable", IF(IFERROR(VLOOKUP('CLZ TT'!A753,'CLZ WI'!$A$1:$L$100000,12,FALSE),"")=FALSE, "Non-Billable", ""))</f>
        <v/>
      </c>
      <c r="L753" s="19" t="str">
        <f>IF('CLZ TT'!G753="","",'CLZ TT'!G753)</f>
        <v/>
      </c>
      <c r="M753" t="str">
        <f>IFERROR(VLOOKUP(G753,'CLZ Pr'!$A$1:$X$100000,12,FALSE)*C753,"")</f>
        <v/>
      </c>
      <c r="N753" s="4" t="str">
        <f>IFERROR(VLOOKUP(G753,'CLZ Pr'!$A$1:$X$100000,24,FALSE), "")</f>
        <v/>
      </c>
      <c r="O753" t="str">
        <f>IFERROR(VLOOKUP(G753,'CLZ Pr'!$A$1:$X$100000,21,FALSE), "")</f>
        <v/>
      </c>
    </row>
    <row r="754" spans="1:15">
      <c r="A754" t="str">
        <f>T('CLZ TT'!A754)</f>
        <v/>
      </c>
      <c r="B754" s="9" t="str">
        <f>T('CLZ TT'!D754)</f>
        <v/>
      </c>
      <c r="C754" s="10" t="str">
        <f>IF(LEN(A754) &gt; 0, 'CLZ TT'!E754, "")</f>
        <v/>
      </c>
      <c r="D754" s="7" t="str">
        <f>T('CLZ TT'!F754)</f>
        <v/>
      </c>
      <c r="E754" s="7" t="str">
        <f>IFERROR(VLOOKUP('CLZ TT'!A754,'CLZ WI'!$A$1:$E$100000,3,FALSE),"")</f>
        <v/>
      </c>
      <c r="F754" t="str">
        <f>IFERROR(VLOOKUP('CLZ TT'!A754,'CLZ WI'!$A$1:$E$100000,4,FALSE),"")</f>
        <v/>
      </c>
      <c r="G754" t="str">
        <f>IFERROR(VLOOKUP('CLZ TT'!A754,'CLZ WI'!$A$1:$K$100000,5,FALSE),"")</f>
        <v/>
      </c>
      <c r="H754" t="str">
        <f>IFERROR(VLOOKUP(G754,'CLZ WI'!$A$1:$K$100000,6,FALSE),"")</f>
        <v/>
      </c>
      <c r="I754" t="str">
        <f>IFERROR(VLOOKUP(G754,'CLZ WI'!$A$1:$K$100000,7,FALSE),"")</f>
        <v/>
      </c>
      <c r="J754" t="str">
        <f>T('CLZ TT'!I754)</f>
        <v/>
      </c>
      <c r="K754" t="str">
        <f>IF(IFERROR(VLOOKUP('CLZ TT'!A754,'CLZ WI'!$A$1:$L$100000,12,FALSE),"")=TRUE, "Billable", IF(IFERROR(VLOOKUP('CLZ TT'!A754,'CLZ WI'!$A$1:$L$100000,12,FALSE),"")=FALSE, "Non-Billable", ""))</f>
        <v/>
      </c>
      <c r="L754" s="19" t="str">
        <f>IF('CLZ TT'!G754="","",'CLZ TT'!G754)</f>
        <v/>
      </c>
      <c r="M754" t="str">
        <f>IFERROR(VLOOKUP(G754,'CLZ Pr'!$A$1:$X$100000,12,FALSE)*C754,"")</f>
        <v/>
      </c>
      <c r="N754" s="4" t="str">
        <f>IFERROR(VLOOKUP(G754,'CLZ Pr'!$A$1:$X$100000,24,FALSE), "")</f>
        <v/>
      </c>
      <c r="O754" t="str">
        <f>IFERROR(VLOOKUP(G754,'CLZ Pr'!$A$1:$X$100000,21,FALSE), "")</f>
        <v/>
      </c>
    </row>
    <row r="755" spans="1:15">
      <c r="A755" t="str">
        <f>T('CLZ TT'!A755)</f>
        <v/>
      </c>
      <c r="B755" s="9" t="str">
        <f>T('CLZ TT'!D755)</f>
        <v/>
      </c>
      <c r="C755" s="10" t="str">
        <f>IF(LEN(A755) &gt; 0, 'CLZ TT'!E755, "")</f>
        <v/>
      </c>
      <c r="D755" s="7" t="str">
        <f>T('CLZ TT'!F755)</f>
        <v/>
      </c>
      <c r="E755" s="7" t="str">
        <f>IFERROR(VLOOKUP('CLZ TT'!A755,'CLZ WI'!$A$1:$E$100000,3,FALSE),"")</f>
        <v/>
      </c>
      <c r="F755" t="str">
        <f>IFERROR(VLOOKUP('CLZ TT'!A755,'CLZ WI'!$A$1:$E$100000,4,FALSE),"")</f>
        <v/>
      </c>
      <c r="G755" t="str">
        <f>IFERROR(VLOOKUP('CLZ TT'!A755,'CLZ WI'!$A$1:$K$100000,5,FALSE),"")</f>
        <v/>
      </c>
      <c r="H755" t="str">
        <f>IFERROR(VLOOKUP(G755,'CLZ WI'!$A$1:$K$100000,6,FALSE),"")</f>
        <v/>
      </c>
      <c r="I755" t="str">
        <f>IFERROR(VLOOKUP(G755,'CLZ WI'!$A$1:$K$100000,7,FALSE),"")</f>
        <v/>
      </c>
      <c r="J755" t="str">
        <f>T('CLZ TT'!I755)</f>
        <v/>
      </c>
      <c r="K755" t="str">
        <f>IF(IFERROR(VLOOKUP('CLZ TT'!A755,'CLZ WI'!$A$1:$L$100000,12,FALSE),"")=TRUE, "Billable", IF(IFERROR(VLOOKUP('CLZ TT'!A755,'CLZ WI'!$A$1:$L$100000,12,FALSE),"")=FALSE, "Non-Billable", ""))</f>
        <v/>
      </c>
      <c r="L755" s="19" t="str">
        <f>IF('CLZ TT'!G755="","",'CLZ TT'!G755)</f>
        <v/>
      </c>
      <c r="M755" t="str">
        <f>IFERROR(VLOOKUP(G755,'CLZ Pr'!$A$1:$X$100000,12,FALSE)*C755,"")</f>
        <v/>
      </c>
      <c r="N755" s="4" t="str">
        <f>IFERROR(VLOOKUP(G755,'CLZ Pr'!$A$1:$X$100000,24,FALSE), "")</f>
        <v/>
      </c>
      <c r="O755" t="str">
        <f>IFERROR(VLOOKUP(G755,'CLZ Pr'!$A$1:$X$100000,21,FALSE), "")</f>
        <v/>
      </c>
    </row>
    <row r="756" spans="1:15">
      <c r="A756" t="str">
        <f>T('CLZ TT'!A756)</f>
        <v/>
      </c>
      <c r="B756" s="9" t="str">
        <f>T('CLZ TT'!D756)</f>
        <v/>
      </c>
      <c r="C756" s="10" t="str">
        <f>IF(LEN(A756) &gt; 0, 'CLZ TT'!E756, "")</f>
        <v/>
      </c>
      <c r="D756" s="7" t="str">
        <f>T('CLZ TT'!F756)</f>
        <v/>
      </c>
      <c r="E756" s="7" t="str">
        <f>IFERROR(VLOOKUP('CLZ TT'!A756,'CLZ WI'!$A$1:$E$100000,3,FALSE),"")</f>
        <v/>
      </c>
      <c r="F756" t="str">
        <f>IFERROR(VLOOKUP('CLZ TT'!A756,'CLZ WI'!$A$1:$E$100000,4,FALSE),"")</f>
        <v/>
      </c>
      <c r="G756" t="str">
        <f>IFERROR(VLOOKUP('CLZ TT'!A756,'CLZ WI'!$A$1:$K$100000,5,FALSE),"")</f>
        <v/>
      </c>
      <c r="H756" t="str">
        <f>IFERROR(VLOOKUP(G756,'CLZ WI'!$A$1:$K$100000,6,FALSE),"")</f>
        <v/>
      </c>
      <c r="I756" t="str">
        <f>IFERROR(VLOOKUP(G756,'CLZ WI'!$A$1:$K$100000,7,FALSE),"")</f>
        <v/>
      </c>
      <c r="J756" t="str">
        <f>T('CLZ TT'!I756)</f>
        <v/>
      </c>
      <c r="K756" t="str">
        <f>IF(IFERROR(VLOOKUP('CLZ TT'!A756,'CLZ WI'!$A$1:$L$100000,12,FALSE),"")=TRUE, "Billable", IF(IFERROR(VLOOKUP('CLZ TT'!A756,'CLZ WI'!$A$1:$L$100000,12,FALSE),"")=FALSE, "Non-Billable", ""))</f>
        <v/>
      </c>
      <c r="L756" s="19" t="str">
        <f>IF('CLZ TT'!G756="","",'CLZ TT'!G756)</f>
        <v/>
      </c>
      <c r="M756" t="str">
        <f>IFERROR(VLOOKUP(G756,'CLZ Pr'!$A$1:$X$100000,12,FALSE)*C756,"")</f>
        <v/>
      </c>
      <c r="N756" s="4" t="str">
        <f>IFERROR(VLOOKUP(G756,'CLZ Pr'!$A$1:$X$100000,24,FALSE), "")</f>
        <v/>
      </c>
      <c r="O756" t="str">
        <f>IFERROR(VLOOKUP(G756,'CLZ Pr'!$A$1:$X$100000,21,FALSE), "")</f>
        <v/>
      </c>
    </row>
    <row r="757" spans="1:15">
      <c r="A757" t="str">
        <f>T('CLZ TT'!A757)</f>
        <v/>
      </c>
      <c r="B757" s="9" t="str">
        <f>T('CLZ TT'!D757)</f>
        <v/>
      </c>
      <c r="C757" s="10" t="str">
        <f>IF(LEN(A757) &gt; 0, 'CLZ TT'!E757, "")</f>
        <v/>
      </c>
      <c r="D757" s="7" t="str">
        <f>T('CLZ TT'!F757)</f>
        <v/>
      </c>
      <c r="E757" s="7" t="str">
        <f>IFERROR(VLOOKUP('CLZ TT'!A757,'CLZ WI'!$A$1:$E$100000,3,FALSE),"")</f>
        <v/>
      </c>
      <c r="F757" t="str">
        <f>IFERROR(VLOOKUP('CLZ TT'!A757,'CLZ WI'!$A$1:$E$100000,4,FALSE),"")</f>
        <v/>
      </c>
      <c r="G757" t="str">
        <f>IFERROR(VLOOKUP('CLZ TT'!A757,'CLZ WI'!$A$1:$K$100000,5,FALSE),"")</f>
        <v/>
      </c>
      <c r="H757" t="str">
        <f>IFERROR(VLOOKUP(G757,'CLZ WI'!$A$1:$K$100000,6,FALSE),"")</f>
        <v/>
      </c>
      <c r="I757" t="str">
        <f>IFERROR(VLOOKUP(G757,'CLZ WI'!$A$1:$K$100000,7,FALSE),"")</f>
        <v/>
      </c>
      <c r="J757" t="str">
        <f>T('CLZ TT'!I757)</f>
        <v/>
      </c>
      <c r="K757" t="str">
        <f>IF(IFERROR(VLOOKUP('CLZ TT'!A757,'CLZ WI'!$A$1:$L$100000,12,FALSE),"")=TRUE, "Billable", IF(IFERROR(VLOOKUP('CLZ TT'!A757,'CLZ WI'!$A$1:$L$100000,12,FALSE),"")=FALSE, "Non-Billable", ""))</f>
        <v/>
      </c>
      <c r="L757" s="19" t="str">
        <f>IF('CLZ TT'!G757="","",'CLZ TT'!G757)</f>
        <v/>
      </c>
      <c r="M757" t="str">
        <f>IFERROR(VLOOKUP(G757,'CLZ Pr'!$A$1:$X$100000,12,FALSE)*C757,"")</f>
        <v/>
      </c>
      <c r="N757" s="4" t="str">
        <f>IFERROR(VLOOKUP(G757,'CLZ Pr'!$A$1:$X$100000,24,FALSE), "")</f>
        <v/>
      </c>
      <c r="O757" t="str">
        <f>IFERROR(VLOOKUP(G757,'CLZ Pr'!$A$1:$X$100000,21,FALSE), "")</f>
        <v/>
      </c>
    </row>
    <row r="758" spans="1:15">
      <c r="A758" t="str">
        <f>T('CLZ TT'!A758)</f>
        <v/>
      </c>
      <c r="B758" s="9" t="str">
        <f>T('CLZ TT'!D758)</f>
        <v/>
      </c>
      <c r="C758" s="10" t="str">
        <f>IF(LEN(A758) &gt; 0, 'CLZ TT'!E758, "")</f>
        <v/>
      </c>
      <c r="D758" s="7" t="str">
        <f>T('CLZ TT'!F758)</f>
        <v/>
      </c>
      <c r="E758" s="7" t="str">
        <f>IFERROR(VLOOKUP('CLZ TT'!A758,'CLZ WI'!$A$1:$E$100000,3,FALSE),"")</f>
        <v/>
      </c>
      <c r="F758" t="str">
        <f>IFERROR(VLOOKUP('CLZ TT'!A758,'CLZ WI'!$A$1:$E$100000,4,FALSE),"")</f>
        <v/>
      </c>
      <c r="G758" t="str">
        <f>IFERROR(VLOOKUP('CLZ TT'!A758,'CLZ WI'!$A$1:$K$100000,5,FALSE),"")</f>
        <v/>
      </c>
      <c r="H758" t="str">
        <f>IFERROR(VLOOKUP(G758,'CLZ WI'!$A$1:$K$100000,6,FALSE),"")</f>
        <v/>
      </c>
      <c r="I758" t="str">
        <f>IFERROR(VLOOKUP(G758,'CLZ WI'!$A$1:$K$100000,7,FALSE),"")</f>
        <v/>
      </c>
      <c r="J758" t="str">
        <f>T('CLZ TT'!I758)</f>
        <v/>
      </c>
      <c r="K758" t="str">
        <f>IF(IFERROR(VLOOKUP('CLZ TT'!A758,'CLZ WI'!$A$1:$L$100000,12,FALSE),"")=TRUE, "Billable", IF(IFERROR(VLOOKUP('CLZ TT'!A758,'CLZ WI'!$A$1:$L$100000,12,FALSE),"")=FALSE, "Non-Billable", ""))</f>
        <v/>
      </c>
      <c r="L758" s="19" t="str">
        <f>IF('CLZ TT'!G758="","",'CLZ TT'!G758)</f>
        <v/>
      </c>
      <c r="M758" t="str">
        <f>IFERROR(VLOOKUP(G758,'CLZ Pr'!$A$1:$X$100000,12,FALSE)*C758,"")</f>
        <v/>
      </c>
      <c r="N758" s="4" t="str">
        <f>IFERROR(VLOOKUP(G758,'CLZ Pr'!$A$1:$X$100000,24,FALSE), "")</f>
        <v/>
      </c>
      <c r="O758" t="str">
        <f>IFERROR(VLOOKUP(G758,'CLZ Pr'!$A$1:$X$100000,21,FALSE), "")</f>
        <v/>
      </c>
    </row>
    <row r="759" spans="1:15">
      <c r="A759" t="str">
        <f>T('CLZ TT'!A759)</f>
        <v/>
      </c>
      <c r="B759" s="9" t="str">
        <f>T('CLZ TT'!D759)</f>
        <v/>
      </c>
      <c r="C759" s="10" t="str">
        <f>IF(LEN(A759) &gt; 0, 'CLZ TT'!E759, "")</f>
        <v/>
      </c>
      <c r="D759" s="7" t="str">
        <f>T('CLZ TT'!F759)</f>
        <v/>
      </c>
      <c r="E759" s="7" t="str">
        <f>IFERROR(VLOOKUP('CLZ TT'!A759,'CLZ WI'!$A$1:$E$100000,3,FALSE),"")</f>
        <v/>
      </c>
      <c r="F759" t="str">
        <f>IFERROR(VLOOKUP('CLZ TT'!A759,'CLZ WI'!$A$1:$E$100000,4,FALSE),"")</f>
        <v/>
      </c>
      <c r="G759" t="str">
        <f>IFERROR(VLOOKUP('CLZ TT'!A759,'CLZ WI'!$A$1:$K$100000,5,FALSE),"")</f>
        <v/>
      </c>
      <c r="H759" t="str">
        <f>IFERROR(VLOOKUP(G759,'CLZ WI'!$A$1:$K$100000,6,FALSE),"")</f>
        <v/>
      </c>
      <c r="I759" t="str">
        <f>IFERROR(VLOOKUP(G759,'CLZ WI'!$A$1:$K$100000,7,FALSE),"")</f>
        <v/>
      </c>
      <c r="J759" t="str">
        <f>T('CLZ TT'!I759)</f>
        <v/>
      </c>
      <c r="K759" t="str">
        <f>IF(IFERROR(VLOOKUP('CLZ TT'!A759,'CLZ WI'!$A$1:$L$100000,12,FALSE),"")=TRUE, "Billable", IF(IFERROR(VLOOKUP('CLZ TT'!A759,'CLZ WI'!$A$1:$L$100000,12,FALSE),"")=FALSE, "Non-Billable", ""))</f>
        <v/>
      </c>
      <c r="L759" s="19" t="str">
        <f>IF('CLZ TT'!G759="","",'CLZ TT'!G759)</f>
        <v/>
      </c>
      <c r="M759" t="str">
        <f>IFERROR(VLOOKUP(G759,'CLZ Pr'!$A$1:$X$100000,12,FALSE)*C759,"")</f>
        <v/>
      </c>
      <c r="N759" s="4" t="str">
        <f>IFERROR(VLOOKUP(G759,'CLZ Pr'!$A$1:$X$100000,24,FALSE), "")</f>
        <v/>
      </c>
      <c r="O759" t="str">
        <f>IFERROR(VLOOKUP(G759,'CLZ Pr'!$A$1:$X$100000,21,FALSE), "")</f>
        <v/>
      </c>
    </row>
    <row r="760" spans="1:15">
      <c r="A760" t="str">
        <f>T('CLZ TT'!A760)</f>
        <v/>
      </c>
      <c r="B760" s="9" t="str">
        <f>T('CLZ TT'!D760)</f>
        <v/>
      </c>
      <c r="C760" s="10" t="str">
        <f>IF(LEN(A760) &gt; 0, 'CLZ TT'!E760, "")</f>
        <v/>
      </c>
      <c r="D760" s="7" t="str">
        <f>T('CLZ TT'!F760)</f>
        <v/>
      </c>
      <c r="E760" s="7" t="str">
        <f>IFERROR(VLOOKUP('CLZ TT'!A760,'CLZ WI'!$A$1:$E$100000,3,FALSE),"")</f>
        <v/>
      </c>
      <c r="F760" t="str">
        <f>IFERROR(VLOOKUP('CLZ TT'!A760,'CLZ WI'!$A$1:$E$100000,4,FALSE),"")</f>
        <v/>
      </c>
      <c r="G760" t="str">
        <f>IFERROR(VLOOKUP('CLZ TT'!A760,'CLZ WI'!$A$1:$K$100000,5,FALSE),"")</f>
        <v/>
      </c>
      <c r="H760" t="str">
        <f>IFERROR(VLOOKUP(G760,'CLZ WI'!$A$1:$K$100000,6,FALSE),"")</f>
        <v/>
      </c>
      <c r="I760" t="str">
        <f>IFERROR(VLOOKUP(G760,'CLZ WI'!$A$1:$K$100000,7,FALSE),"")</f>
        <v/>
      </c>
      <c r="J760" t="str">
        <f>T('CLZ TT'!I760)</f>
        <v/>
      </c>
      <c r="K760" t="str">
        <f>IF(IFERROR(VLOOKUP('CLZ TT'!A760,'CLZ WI'!$A$1:$L$100000,12,FALSE),"")=TRUE, "Billable", IF(IFERROR(VLOOKUP('CLZ TT'!A760,'CLZ WI'!$A$1:$L$100000,12,FALSE),"")=FALSE, "Non-Billable", ""))</f>
        <v/>
      </c>
      <c r="L760" s="19" t="str">
        <f>IF('CLZ TT'!G760="","",'CLZ TT'!G760)</f>
        <v/>
      </c>
      <c r="M760" t="str">
        <f>IFERROR(VLOOKUP(G760,'CLZ Pr'!$A$1:$X$100000,12,FALSE)*C760,"")</f>
        <v/>
      </c>
      <c r="N760" s="4" t="str">
        <f>IFERROR(VLOOKUP(G760,'CLZ Pr'!$A$1:$X$100000,24,FALSE), "")</f>
        <v/>
      </c>
      <c r="O760" t="str">
        <f>IFERROR(VLOOKUP(G760,'CLZ Pr'!$A$1:$X$100000,21,FALSE), "")</f>
        <v/>
      </c>
    </row>
    <row r="761" spans="1:15">
      <c r="A761" t="str">
        <f>T('CLZ TT'!A761)</f>
        <v/>
      </c>
      <c r="B761" s="9" t="str">
        <f>T('CLZ TT'!D761)</f>
        <v/>
      </c>
      <c r="C761" s="10" t="str">
        <f>IF(LEN(A761) &gt; 0, 'CLZ TT'!E761, "")</f>
        <v/>
      </c>
      <c r="D761" s="7" t="str">
        <f>T('CLZ TT'!F761)</f>
        <v/>
      </c>
      <c r="E761" s="7" t="str">
        <f>IFERROR(VLOOKUP('CLZ TT'!A761,'CLZ WI'!$A$1:$E$100000,3,FALSE),"")</f>
        <v/>
      </c>
      <c r="F761" t="str">
        <f>IFERROR(VLOOKUP('CLZ TT'!A761,'CLZ WI'!$A$1:$E$100000,4,FALSE),"")</f>
        <v/>
      </c>
      <c r="G761" t="str">
        <f>IFERROR(VLOOKUP('CLZ TT'!A761,'CLZ WI'!$A$1:$K$100000,5,FALSE),"")</f>
        <v/>
      </c>
      <c r="H761" t="str">
        <f>IFERROR(VLOOKUP(G761,'CLZ WI'!$A$1:$K$100000,6,FALSE),"")</f>
        <v/>
      </c>
      <c r="I761" t="str">
        <f>IFERROR(VLOOKUP(G761,'CLZ WI'!$A$1:$K$100000,7,FALSE),"")</f>
        <v/>
      </c>
      <c r="J761" t="str">
        <f>T('CLZ TT'!I761)</f>
        <v/>
      </c>
      <c r="K761" t="str">
        <f>IF(IFERROR(VLOOKUP('CLZ TT'!A761,'CLZ WI'!$A$1:$L$100000,12,FALSE),"")=TRUE, "Billable", IF(IFERROR(VLOOKUP('CLZ TT'!A761,'CLZ WI'!$A$1:$L$100000,12,FALSE),"")=FALSE, "Non-Billable", ""))</f>
        <v/>
      </c>
      <c r="L761" s="19" t="str">
        <f>IF('CLZ TT'!G761="","",'CLZ TT'!G761)</f>
        <v/>
      </c>
      <c r="M761" t="str">
        <f>IFERROR(VLOOKUP(G761,'CLZ Pr'!$A$1:$X$100000,12,FALSE)*C761,"")</f>
        <v/>
      </c>
      <c r="N761" s="4" t="str">
        <f>IFERROR(VLOOKUP(G761,'CLZ Pr'!$A$1:$X$100000,24,FALSE), "")</f>
        <v/>
      </c>
      <c r="O761" t="str">
        <f>IFERROR(VLOOKUP(G761,'CLZ Pr'!$A$1:$X$100000,21,FALSE), "")</f>
        <v/>
      </c>
    </row>
    <row r="762" spans="1:15">
      <c r="A762" t="str">
        <f>T('CLZ TT'!A762)</f>
        <v/>
      </c>
      <c r="B762" s="9" t="str">
        <f>T('CLZ TT'!D762)</f>
        <v/>
      </c>
      <c r="C762" s="10" t="str">
        <f>IF(LEN(A762) &gt; 0, 'CLZ TT'!E762, "")</f>
        <v/>
      </c>
      <c r="D762" s="7" t="str">
        <f>T('CLZ TT'!F762)</f>
        <v/>
      </c>
      <c r="E762" s="7" t="str">
        <f>IFERROR(VLOOKUP('CLZ TT'!A762,'CLZ WI'!$A$1:$E$100000,3,FALSE),"")</f>
        <v/>
      </c>
      <c r="F762" t="str">
        <f>IFERROR(VLOOKUP('CLZ TT'!A762,'CLZ WI'!$A$1:$E$100000,4,FALSE),"")</f>
        <v/>
      </c>
      <c r="G762" t="str">
        <f>IFERROR(VLOOKUP('CLZ TT'!A762,'CLZ WI'!$A$1:$K$100000,5,FALSE),"")</f>
        <v/>
      </c>
      <c r="H762" t="str">
        <f>IFERROR(VLOOKUP(G762,'CLZ WI'!$A$1:$K$100000,6,FALSE),"")</f>
        <v/>
      </c>
      <c r="I762" t="str">
        <f>IFERROR(VLOOKUP(G762,'CLZ WI'!$A$1:$K$100000,7,FALSE),"")</f>
        <v/>
      </c>
      <c r="J762" t="str">
        <f>T('CLZ TT'!I762)</f>
        <v/>
      </c>
      <c r="K762" t="str">
        <f>IF(IFERROR(VLOOKUP('CLZ TT'!A762,'CLZ WI'!$A$1:$L$100000,12,FALSE),"")=TRUE, "Billable", IF(IFERROR(VLOOKUP('CLZ TT'!A762,'CLZ WI'!$A$1:$L$100000,12,FALSE),"")=FALSE, "Non-Billable", ""))</f>
        <v/>
      </c>
      <c r="L762" s="19" t="str">
        <f>IF('CLZ TT'!G762="","",'CLZ TT'!G762)</f>
        <v/>
      </c>
      <c r="M762" t="str">
        <f>IFERROR(VLOOKUP(G762,'CLZ Pr'!$A$1:$X$100000,12,FALSE)*C762,"")</f>
        <v/>
      </c>
      <c r="N762" s="4" t="str">
        <f>IFERROR(VLOOKUP(G762,'CLZ Pr'!$A$1:$X$100000,24,FALSE), "")</f>
        <v/>
      </c>
      <c r="O762" t="str">
        <f>IFERROR(VLOOKUP(G762,'CLZ Pr'!$A$1:$X$100000,21,FALSE), "")</f>
        <v/>
      </c>
    </row>
    <row r="763" spans="1:15">
      <c r="A763" t="str">
        <f>T('CLZ TT'!A763)</f>
        <v/>
      </c>
      <c r="B763" s="9" t="str">
        <f>T('CLZ TT'!D763)</f>
        <v/>
      </c>
      <c r="C763" s="10" t="str">
        <f>IF(LEN(A763) &gt; 0, 'CLZ TT'!E763, "")</f>
        <v/>
      </c>
      <c r="D763" s="7" t="str">
        <f>T('CLZ TT'!F763)</f>
        <v/>
      </c>
      <c r="E763" s="7" t="str">
        <f>IFERROR(VLOOKUP('CLZ TT'!A763,'CLZ WI'!$A$1:$E$100000,3,FALSE),"")</f>
        <v/>
      </c>
      <c r="F763" t="str">
        <f>IFERROR(VLOOKUP('CLZ TT'!A763,'CLZ WI'!$A$1:$E$100000,4,FALSE),"")</f>
        <v/>
      </c>
      <c r="G763" t="str">
        <f>IFERROR(VLOOKUP('CLZ TT'!A763,'CLZ WI'!$A$1:$K$100000,5,FALSE),"")</f>
        <v/>
      </c>
      <c r="H763" t="str">
        <f>IFERROR(VLOOKUP(G763,'CLZ WI'!$A$1:$K$100000,6,FALSE),"")</f>
        <v/>
      </c>
      <c r="I763" t="str">
        <f>IFERROR(VLOOKUP(G763,'CLZ WI'!$A$1:$K$100000,7,FALSE),"")</f>
        <v/>
      </c>
      <c r="J763" t="str">
        <f>T('CLZ TT'!I763)</f>
        <v/>
      </c>
      <c r="K763" t="str">
        <f>IF(IFERROR(VLOOKUP('CLZ TT'!A763,'CLZ WI'!$A$1:$L$100000,12,FALSE),"")=TRUE, "Billable", IF(IFERROR(VLOOKUP('CLZ TT'!A763,'CLZ WI'!$A$1:$L$100000,12,FALSE),"")=FALSE, "Non-Billable", ""))</f>
        <v/>
      </c>
      <c r="L763" s="19" t="str">
        <f>IF('CLZ TT'!G763="","",'CLZ TT'!G763)</f>
        <v/>
      </c>
      <c r="M763" t="str">
        <f>IFERROR(VLOOKUP(G763,'CLZ Pr'!$A$1:$X$100000,12,FALSE)*C763,"")</f>
        <v/>
      </c>
      <c r="N763" s="4" t="str">
        <f>IFERROR(VLOOKUP(G763,'CLZ Pr'!$A$1:$X$100000,24,FALSE), "")</f>
        <v/>
      </c>
      <c r="O763" t="str">
        <f>IFERROR(VLOOKUP(G763,'CLZ Pr'!$A$1:$X$100000,21,FALSE), "")</f>
        <v/>
      </c>
    </row>
    <row r="764" spans="1:15">
      <c r="A764" t="str">
        <f>T('CLZ TT'!A764)</f>
        <v/>
      </c>
      <c r="B764" s="9" t="str">
        <f>T('CLZ TT'!D764)</f>
        <v/>
      </c>
      <c r="C764" s="10" t="str">
        <f>IF(LEN(A764) &gt; 0, 'CLZ TT'!E764, "")</f>
        <v/>
      </c>
      <c r="D764" s="7" t="str">
        <f>T('CLZ TT'!F764)</f>
        <v/>
      </c>
      <c r="E764" s="7" t="str">
        <f>IFERROR(VLOOKUP('CLZ TT'!A764,'CLZ WI'!$A$1:$E$100000,3,FALSE),"")</f>
        <v/>
      </c>
      <c r="F764" t="str">
        <f>IFERROR(VLOOKUP('CLZ TT'!A764,'CLZ WI'!$A$1:$E$100000,4,FALSE),"")</f>
        <v/>
      </c>
      <c r="G764" t="str">
        <f>IFERROR(VLOOKUP('CLZ TT'!A764,'CLZ WI'!$A$1:$K$100000,5,FALSE),"")</f>
        <v/>
      </c>
      <c r="H764" t="str">
        <f>IFERROR(VLOOKUP(G764,'CLZ WI'!$A$1:$K$100000,6,FALSE),"")</f>
        <v/>
      </c>
      <c r="I764" t="str">
        <f>IFERROR(VLOOKUP(G764,'CLZ WI'!$A$1:$K$100000,7,FALSE),"")</f>
        <v/>
      </c>
      <c r="J764" t="str">
        <f>T('CLZ TT'!I764)</f>
        <v/>
      </c>
      <c r="K764" t="str">
        <f>IF(IFERROR(VLOOKUP('CLZ TT'!A764,'CLZ WI'!$A$1:$L$100000,12,FALSE),"")=TRUE, "Billable", IF(IFERROR(VLOOKUP('CLZ TT'!A764,'CLZ WI'!$A$1:$L$100000,12,FALSE),"")=FALSE, "Non-Billable", ""))</f>
        <v/>
      </c>
      <c r="L764" s="19" t="str">
        <f>IF('CLZ TT'!G764="","",'CLZ TT'!G764)</f>
        <v/>
      </c>
      <c r="M764" t="str">
        <f>IFERROR(VLOOKUP(G764,'CLZ Pr'!$A$1:$X$100000,12,FALSE)*C764,"")</f>
        <v/>
      </c>
      <c r="N764" s="4" t="str">
        <f>IFERROR(VLOOKUP(G764,'CLZ Pr'!$A$1:$X$100000,24,FALSE), "")</f>
        <v/>
      </c>
      <c r="O764" t="str">
        <f>IFERROR(VLOOKUP(G764,'CLZ Pr'!$A$1:$X$100000,21,FALSE), "")</f>
        <v/>
      </c>
    </row>
    <row r="765" spans="1:15">
      <c r="A765" t="str">
        <f>T('CLZ TT'!A765)</f>
        <v/>
      </c>
      <c r="B765" s="9" t="str">
        <f>T('CLZ TT'!D765)</f>
        <v/>
      </c>
      <c r="C765" s="10" t="str">
        <f>IF(LEN(A765) &gt; 0, 'CLZ TT'!E765, "")</f>
        <v/>
      </c>
      <c r="D765" s="7" t="str">
        <f>T('CLZ TT'!F765)</f>
        <v/>
      </c>
      <c r="E765" s="7" t="str">
        <f>IFERROR(VLOOKUP('CLZ TT'!A765,'CLZ WI'!$A$1:$E$100000,3,FALSE),"")</f>
        <v/>
      </c>
      <c r="F765" t="str">
        <f>IFERROR(VLOOKUP('CLZ TT'!A765,'CLZ WI'!$A$1:$E$100000,4,FALSE),"")</f>
        <v/>
      </c>
      <c r="G765" t="str">
        <f>IFERROR(VLOOKUP('CLZ TT'!A765,'CLZ WI'!$A$1:$K$100000,5,FALSE),"")</f>
        <v/>
      </c>
      <c r="H765" t="str">
        <f>IFERROR(VLOOKUP(G765,'CLZ WI'!$A$1:$K$100000,6,FALSE),"")</f>
        <v/>
      </c>
      <c r="I765" t="str">
        <f>IFERROR(VLOOKUP(G765,'CLZ WI'!$A$1:$K$100000,7,FALSE),"")</f>
        <v/>
      </c>
      <c r="J765" t="str">
        <f>T('CLZ TT'!I765)</f>
        <v/>
      </c>
      <c r="K765" t="str">
        <f>IF(IFERROR(VLOOKUP('CLZ TT'!A765,'CLZ WI'!$A$1:$L$100000,12,FALSE),"")=TRUE, "Billable", IF(IFERROR(VLOOKUP('CLZ TT'!A765,'CLZ WI'!$A$1:$L$100000,12,FALSE),"")=FALSE, "Non-Billable", ""))</f>
        <v/>
      </c>
      <c r="L765" s="19" t="str">
        <f>IF('CLZ TT'!G765="","",'CLZ TT'!G765)</f>
        <v/>
      </c>
      <c r="M765" t="str">
        <f>IFERROR(VLOOKUP(G765,'CLZ Pr'!$A$1:$X$100000,12,FALSE)*C765,"")</f>
        <v/>
      </c>
      <c r="N765" s="4" t="str">
        <f>IFERROR(VLOOKUP(G765,'CLZ Pr'!$A$1:$X$100000,24,FALSE), "")</f>
        <v/>
      </c>
      <c r="O765" t="str">
        <f>IFERROR(VLOOKUP(G765,'CLZ Pr'!$A$1:$X$100000,21,FALSE), "")</f>
        <v/>
      </c>
    </row>
    <row r="766" spans="1:15">
      <c r="A766" t="str">
        <f>T('CLZ TT'!A766)</f>
        <v/>
      </c>
      <c r="B766" s="9" t="str">
        <f>T('CLZ TT'!D766)</f>
        <v/>
      </c>
      <c r="C766" s="10" t="str">
        <f>IF(LEN(A766) &gt; 0, 'CLZ TT'!E766, "")</f>
        <v/>
      </c>
      <c r="D766" s="7" t="str">
        <f>T('CLZ TT'!F766)</f>
        <v/>
      </c>
      <c r="E766" s="7" t="str">
        <f>IFERROR(VLOOKUP('CLZ TT'!A766,'CLZ WI'!$A$1:$E$100000,3,FALSE),"")</f>
        <v/>
      </c>
      <c r="F766" t="str">
        <f>IFERROR(VLOOKUP('CLZ TT'!A766,'CLZ WI'!$A$1:$E$100000,4,FALSE),"")</f>
        <v/>
      </c>
      <c r="G766" t="str">
        <f>IFERROR(VLOOKUP('CLZ TT'!A766,'CLZ WI'!$A$1:$K$100000,5,FALSE),"")</f>
        <v/>
      </c>
      <c r="H766" t="str">
        <f>IFERROR(VLOOKUP(G766,'CLZ WI'!$A$1:$K$100000,6,FALSE),"")</f>
        <v/>
      </c>
      <c r="I766" t="str">
        <f>IFERROR(VLOOKUP(G766,'CLZ WI'!$A$1:$K$100000,7,FALSE),"")</f>
        <v/>
      </c>
      <c r="J766" t="str">
        <f>T('CLZ TT'!I766)</f>
        <v/>
      </c>
      <c r="K766" t="str">
        <f>IF(IFERROR(VLOOKUP('CLZ TT'!A766,'CLZ WI'!$A$1:$L$100000,12,FALSE),"")=TRUE, "Billable", IF(IFERROR(VLOOKUP('CLZ TT'!A766,'CLZ WI'!$A$1:$L$100000,12,FALSE),"")=FALSE, "Non-Billable", ""))</f>
        <v/>
      </c>
      <c r="L766" s="19" t="str">
        <f>IF('CLZ TT'!G766="","",'CLZ TT'!G766)</f>
        <v/>
      </c>
      <c r="M766" t="str">
        <f>IFERROR(VLOOKUP(G766,'CLZ Pr'!$A$1:$X$100000,12,FALSE)*C766,"")</f>
        <v/>
      </c>
      <c r="N766" s="4" t="str">
        <f>IFERROR(VLOOKUP(G766,'CLZ Pr'!$A$1:$X$100000,24,FALSE), "")</f>
        <v/>
      </c>
      <c r="O766" t="str">
        <f>IFERROR(VLOOKUP(G766,'CLZ Pr'!$A$1:$X$100000,21,FALSE), "")</f>
        <v/>
      </c>
    </row>
    <row r="767" spans="1:15">
      <c r="A767" t="str">
        <f>T('CLZ TT'!A767)</f>
        <v/>
      </c>
      <c r="B767" s="9" t="str">
        <f>T('CLZ TT'!D767)</f>
        <v/>
      </c>
      <c r="C767" s="10" t="str">
        <f>IF(LEN(A767) &gt; 0, 'CLZ TT'!E767, "")</f>
        <v/>
      </c>
      <c r="D767" s="7" t="str">
        <f>T('CLZ TT'!F767)</f>
        <v/>
      </c>
      <c r="E767" s="7" t="str">
        <f>IFERROR(VLOOKUP('CLZ TT'!A767,'CLZ WI'!$A$1:$E$100000,3,FALSE),"")</f>
        <v/>
      </c>
      <c r="F767" t="str">
        <f>IFERROR(VLOOKUP('CLZ TT'!A767,'CLZ WI'!$A$1:$E$100000,4,FALSE),"")</f>
        <v/>
      </c>
      <c r="G767" t="str">
        <f>IFERROR(VLOOKUP('CLZ TT'!A767,'CLZ WI'!$A$1:$K$100000,5,FALSE),"")</f>
        <v/>
      </c>
      <c r="H767" t="str">
        <f>IFERROR(VLOOKUP(G767,'CLZ WI'!$A$1:$K$100000,6,FALSE),"")</f>
        <v/>
      </c>
      <c r="I767" t="str">
        <f>IFERROR(VLOOKUP(G767,'CLZ WI'!$A$1:$K$100000,7,FALSE),"")</f>
        <v/>
      </c>
      <c r="J767" t="str">
        <f>T('CLZ TT'!I767)</f>
        <v/>
      </c>
      <c r="K767" t="str">
        <f>IF(IFERROR(VLOOKUP('CLZ TT'!A767,'CLZ WI'!$A$1:$L$100000,12,FALSE),"")=TRUE, "Billable", IF(IFERROR(VLOOKUP('CLZ TT'!A767,'CLZ WI'!$A$1:$L$100000,12,FALSE),"")=FALSE, "Non-Billable", ""))</f>
        <v/>
      </c>
      <c r="L767" s="19" t="str">
        <f>IF('CLZ TT'!G767="","",'CLZ TT'!G767)</f>
        <v/>
      </c>
      <c r="M767" t="str">
        <f>IFERROR(VLOOKUP(G767,'CLZ Pr'!$A$1:$X$100000,12,FALSE)*C767,"")</f>
        <v/>
      </c>
      <c r="N767" s="4" t="str">
        <f>IFERROR(VLOOKUP(G767,'CLZ Pr'!$A$1:$X$100000,24,FALSE), "")</f>
        <v/>
      </c>
      <c r="O767" t="str">
        <f>IFERROR(VLOOKUP(G767,'CLZ Pr'!$A$1:$X$100000,21,FALSE), "")</f>
        <v/>
      </c>
    </row>
    <row r="768" spans="1:15">
      <c r="A768" t="str">
        <f>T('CLZ TT'!A768)</f>
        <v/>
      </c>
      <c r="B768" s="9" t="str">
        <f>T('CLZ TT'!D768)</f>
        <v/>
      </c>
      <c r="C768" s="10" t="str">
        <f>IF(LEN(A768) &gt; 0, 'CLZ TT'!E768, "")</f>
        <v/>
      </c>
      <c r="D768" s="7" t="str">
        <f>T('CLZ TT'!F768)</f>
        <v/>
      </c>
      <c r="E768" s="7" t="str">
        <f>IFERROR(VLOOKUP('CLZ TT'!A768,'CLZ WI'!$A$1:$E$100000,3,FALSE),"")</f>
        <v/>
      </c>
      <c r="F768" t="str">
        <f>IFERROR(VLOOKUP('CLZ TT'!A768,'CLZ WI'!$A$1:$E$100000,4,FALSE),"")</f>
        <v/>
      </c>
      <c r="G768" t="str">
        <f>IFERROR(VLOOKUP('CLZ TT'!A768,'CLZ WI'!$A$1:$K$100000,5,FALSE),"")</f>
        <v/>
      </c>
      <c r="H768" t="str">
        <f>IFERROR(VLOOKUP(G768,'CLZ WI'!$A$1:$K$100000,6,FALSE),"")</f>
        <v/>
      </c>
      <c r="I768" t="str">
        <f>IFERROR(VLOOKUP(G768,'CLZ WI'!$A$1:$K$100000,7,FALSE),"")</f>
        <v/>
      </c>
      <c r="J768" t="str">
        <f>T('CLZ TT'!I768)</f>
        <v/>
      </c>
      <c r="K768" t="str">
        <f>IF(IFERROR(VLOOKUP('CLZ TT'!A768,'CLZ WI'!$A$1:$L$100000,12,FALSE),"")=TRUE, "Billable", IF(IFERROR(VLOOKUP('CLZ TT'!A768,'CLZ WI'!$A$1:$L$100000,12,FALSE),"")=FALSE, "Non-Billable", ""))</f>
        <v/>
      </c>
      <c r="L768" s="19" t="str">
        <f>IF('CLZ TT'!G768="","",'CLZ TT'!G768)</f>
        <v/>
      </c>
      <c r="M768" t="str">
        <f>IFERROR(VLOOKUP(G768,'CLZ Pr'!$A$1:$X$100000,12,FALSE)*C768,"")</f>
        <v/>
      </c>
      <c r="N768" s="4" t="str">
        <f>IFERROR(VLOOKUP(G768,'CLZ Pr'!$A$1:$X$100000,24,FALSE), "")</f>
        <v/>
      </c>
      <c r="O768" t="str">
        <f>IFERROR(VLOOKUP(G768,'CLZ Pr'!$A$1:$X$100000,21,FALSE), "")</f>
        <v/>
      </c>
    </row>
    <row r="769" spans="1:15">
      <c r="A769" t="str">
        <f>T('CLZ TT'!A769)</f>
        <v/>
      </c>
      <c r="B769" s="9" t="str">
        <f>T('CLZ TT'!D769)</f>
        <v/>
      </c>
      <c r="C769" s="10" t="str">
        <f>IF(LEN(A769) &gt; 0, 'CLZ TT'!E769, "")</f>
        <v/>
      </c>
      <c r="D769" s="7" t="str">
        <f>T('CLZ TT'!F769)</f>
        <v/>
      </c>
      <c r="E769" s="7" t="str">
        <f>IFERROR(VLOOKUP('CLZ TT'!A769,'CLZ WI'!$A$1:$E$100000,3,FALSE),"")</f>
        <v/>
      </c>
      <c r="F769" t="str">
        <f>IFERROR(VLOOKUP('CLZ TT'!A769,'CLZ WI'!$A$1:$E$100000,4,FALSE),"")</f>
        <v/>
      </c>
      <c r="G769" t="str">
        <f>IFERROR(VLOOKUP('CLZ TT'!A769,'CLZ WI'!$A$1:$K$100000,5,FALSE),"")</f>
        <v/>
      </c>
      <c r="H769" t="str">
        <f>IFERROR(VLOOKUP(G769,'CLZ WI'!$A$1:$K$100000,6,FALSE),"")</f>
        <v/>
      </c>
      <c r="I769" t="str">
        <f>IFERROR(VLOOKUP(G769,'CLZ WI'!$A$1:$K$100000,7,FALSE),"")</f>
        <v/>
      </c>
      <c r="J769" t="str">
        <f>T('CLZ TT'!I769)</f>
        <v/>
      </c>
      <c r="K769" t="str">
        <f>IF(IFERROR(VLOOKUP('CLZ TT'!A769,'CLZ WI'!$A$1:$L$100000,12,FALSE),"")=TRUE, "Billable", IF(IFERROR(VLOOKUP('CLZ TT'!A769,'CLZ WI'!$A$1:$L$100000,12,FALSE),"")=FALSE, "Non-Billable", ""))</f>
        <v/>
      </c>
      <c r="L769" s="19" t="str">
        <f>IF('CLZ TT'!G769="","",'CLZ TT'!G769)</f>
        <v/>
      </c>
      <c r="M769" t="str">
        <f>IFERROR(VLOOKUP(G769,'CLZ Pr'!$A$1:$X$100000,12,FALSE)*C769,"")</f>
        <v/>
      </c>
      <c r="N769" s="4" t="str">
        <f>IFERROR(VLOOKUP(G769,'CLZ Pr'!$A$1:$X$100000,24,FALSE), "")</f>
        <v/>
      </c>
      <c r="O769" t="str">
        <f>IFERROR(VLOOKUP(G769,'CLZ Pr'!$A$1:$X$100000,21,FALSE), "")</f>
        <v/>
      </c>
    </row>
    <row r="770" spans="1:15">
      <c r="A770" t="str">
        <f>T('CLZ TT'!A770)</f>
        <v/>
      </c>
      <c r="B770" s="9" t="str">
        <f>T('CLZ TT'!D770)</f>
        <v/>
      </c>
      <c r="C770" s="10" t="str">
        <f>IF(LEN(A770) &gt; 0, 'CLZ TT'!E770, "")</f>
        <v/>
      </c>
      <c r="D770" s="7" t="str">
        <f>T('CLZ TT'!F770)</f>
        <v/>
      </c>
      <c r="E770" s="7" t="str">
        <f>IFERROR(VLOOKUP('CLZ TT'!A770,'CLZ WI'!$A$1:$E$100000,3,FALSE),"")</f>
        <v/>
      </c>
      <c r="F770" t="str">
        <f>IFERROR(VLOOKUP('CLZ TT'!A770,'CLZ WI'!$A$1:$E$100000,4,FALSE),"")</f>
        <v/>
      </c>
      <c r="G770" t="str">
        <f>IFERROR(VLOOKUP('CLZ TT'!A770,'CLZ WI'!$A$1:$K$100000,5,FALSE),"")</f>
        <v/>
      </c>
      <c r="H770" t="str">
        <f>IFERROR(VLOOKUP(G770,'CLZ WI'!$A$1:$K$100000,6,FALSE),"")</f>
        <v/>
      </c>
      <c r="I770" t="str">
        <f>IFERROR(VLOOKUP(G770,'CLZ WI'!$A$1:$K$100000,7,FALSE),"")</f>
        <v/>
      </c>
      <c r="J770" t="str">
        <f>T('CLZ TT'!I770)</f>
        <v/>
      </c>
      <c r="K770" t="str">
        <f>IF(IFERROR(VLOOKUP('CLZ TT'!A770,'CLZ WI'!$A$1:$L$100000,12,FALSE),"")=TRUE, "Billable", IF(IFERROR(VLOOKUP('CLZ TT'!A770,'CLZ WI'!$A$1:$L$100000,12,FALSE),"")=FALSE, "Non-Billable", ""))</f>
        <v/>
      </c>
      <c r="L770" s="19" t="str">
        <f>IF('CLZ TT'!G770="","",'CLZ TT'!G770)</f>
        <v/>
      </c>
      <c r="M770" t="str">
        <f>IFERROR(VLOOKUP(G770,'CLZ Pr'!$A$1:$X$100000,12,FALSE)*C770,"")</f>
        <v/>
      </c>
      <c r="N770" s="4" t="str">
        <f>IFERROR(VLOOKUP(G770,'CLZ Pr'!$A$1:$X$100000,24,FALSE), "")</f>
        <v/>
      </c>
      <c r="O770" t="str">
        <f>IFERROR(VLOOKUP(G770,'CLZ Pr'!$A$1:$X$100000,21,FALSE), "")</f>
        <v/>
      </c>
    </row>
    <row r="771" spans="1:15">
      <c r="A771" t="str">
        <f>T('CLZ TT'!A771)</f>
        <v/>
      </c>
      <c r="B771" s="9" t="str">
        <f>T('CLZ TT'!D771)</f>
        <v/>
      </c>
      <c r="C771" s="10" t="str">
        <f>IF(LEN(A771) &gt; 0, 'CLZ TT'!E771, "")</f>
        <v/>
      </c>
      <c r="D771" s="7" t="str">
        <f>T('CLZ TT'!F771)</f>
        <v/>
      </c>
      <c r="E771" s="7" t="str">
        <f>IFERROR(VLOOKUP('CLZ TT'!A771,'CLZ WI'!$A$1:$E$100000,3,FALSE),"")</f>
        <v/>
      </c>
      <c r="F771" t="str">
        <f>IFERROR(VLOOKUP('CLZ TT'!A771,'CLZ WI'!$A$1:$E$100000,4,FALSE),"")</f>
        <v/>
      </c>
      <c r="G771" t="str">
        <f>IFERROR(VLOOKUP('CLZ TT'!A771,'CLZ WI'!$A$1:$K$100000,5,FALSE),"")</f>
        <v/>
      </c>
      <c r="H771" t="str">
        <f>IFERROR(VLOOKUP(G771,'CLZ WI'!$A$1:$K$100000,6,FALSE),"")</f>
        <v/>
      </c>
      <c r="I771" t="str">
        <f>IFERROR(VLOOKUP(G771,'CLZ WI'!$A$1:$K$100000,7,FALSE),"")</f>
        <v/>
      </c>
      <c r="J771" t="str">
        <f>T('CLZ TT'!I771)</f>
        <v/>
      </c>
      <c r="K771" t="str">
        <f>IF(IFERROR(VLOOKUP('CLZ TT'!A771,'CLZ WI'!$A$1:$L$100000,12,FALSE),"")=TRUE, "Billable", IF(IFERROR(VLOOKUP('CLZ TT'!A771,'CLZ WI'!$A$1:$L$100000,12,FALSE),"")=FALSE, "Non-Billable", ""))</f>
        <v/>
      </c>
      <c r="L771" s="19" t="str">
        <f>IF('CLZ TT'!G771="","",'CLZ TT'!G771)</f>
        <v/>
      </c>
      <c r="M771" t="str">
        <f>IFERROR(VLOOKUP(G771,'CLZ Pr'!$A$1:$X$100000,12,FALSE)*C771,"")</f>
        <v/>
      </c>
      <c r="N771" s="4" t="str">
        <f>IFERROR(VLOOKUP(G771,'CLZ Pr'!$A$1:$X$100000,24,FALSE), "")</f>
        <v/>
      </c>
      <c r="O771" t="str">
        <f>IFERROR(VLOOKUP(G771,'CLZ Pr'!$A$1:$X$100000,21,FALSE), "")</f>
        <v/>
      </c>
    </row>
    <row r="772" spans="1:15">
      <c r="A772" t="str">
        <f>T('CLZ TT'!A772)</f>
        <v/>
      </c>
      <c r="B772" s="9" t="str">
        <f>T('CLZ TT'!D772)</f>
        <v/>
      </c>
      <c r="C772" s="10" t="str">
        <f>IF(LEN(A772) &gt; 0, 'CLZ TT'!E772, "")</f>
        <v/>
      </c>
      <c r="D772" s="7" t="str">
        <f>T('CLZ TT'!F772)</f>
        <v/>
      </c>
      <c r="E772" s="7" t="str">
        <f>IFERROR(VLOOKUP('CLZ TT'!A772,'CLZ WI'!$A$1:$E$100000,3,FALSE),"")</f>
        <v/>
      </c>
      <c r="F772" t="str">
        <f>IFERROR(VLOOKUP('CLZ TT'!A772,'CLZ WI'!$A$1:$E$100000,4,FALSE),"")</f>
        <v/>
      </c>
      <c r="G772" t="str">
        <f>IFERROR(VLOOKUP('CLZ TT'!A772,'CLZ WI'!$A$1:$K$100000,5,FALSE),"")</f>
        <v/>
      </c>
      <c r="H772" t="str">
        <f>IFERROR(VLOOKUP(G772,'CLZ WI'!$A$1:$K$100000,6,FALSE),"")</f>
        <v/>
      </c>
      <c r="I772" t="str">
        <f>IFERROR(VLOOKUP(G772,'CLZ WI'!$A$1:$K$100000,7,FALSE),"")</f>
        <v/>
      </c>
      <c r="J772" t="str">
        <f>T('CLZ TT'!I772)</f>
        <v/>
      </c>
      <c r="K772" t="str">
        <f>IF(IFERROR(VLOOKUP('CLZ TT'!A772,'CLZ WI'!$A$1:$L$100000,12,FALSE),"")=TRUE, "Billable", IF(IFERROR(VLOOKUP('CLZ TT'!A772,'CLZ WI'!$A$1:$L$100000,12,FALSE),"")=FALSE, "Non-Billable", ""))</f>
        <v/>
      </c>
      <c r="L772" s="19" t="str">
        <f>IF('CLZ TT'!G772="","",'CLZ TT'!G772)</f>
        <v/>
      </c>
      <c r="M772" t="str">
        <f>IFERROR(VLOOKUP(G772,'CLZ Pr'!$A$1:$X$100000,12,FALSE)*C772,"")</f>
        <v/>
      </c>
      <c r="N772" s="4" t="str">
        <f>IFERROR(VLOOKUP(G772,'CLZ Pr'!$A$1:$X$100000,24,FALSE), "")</f>
        <v/>
      </c>
      <c r="O772" t="str">
        <f>IFERROR(VLOOKUP(G772,'CLZ Pr'!$A$1:$X$100000,21,FALSE), "")</f>
        <v/>
      </c>
    </row>
    <row r="773" spans="1:15">
      <c r="A773" t="str">
        <f>T('CLZ TT'!A773)</f>
        <v/>
      </c>
      <c r="B773" s="9" t="str">
        <f>T('CLZ TT'!D773)</f>
        <v/>
      </c>
      <c r="C773" s="10" t="str">
        <f>IF(LEN(A773) &gt; 0, 'CLZ TT'!E773, "")</f>
        <v/>
      </c>
      <c r="D773" s="7" t="str">
        <f>T('CLZ TT'!F773)</f>
        <v/>
      </c>
      <c r="E773" s="7" t="str">
        <f>IFERROR(VLOOKUP('CLZ TT'!A773,'CLZ WI'!$A$1:$E$100000,3,FALSE),"")</f>
        <v/>
      </c>
      <c r="F773" t="str">
        <f>IFERROR(VLOOKUP('CLZ TT'!A773,'CLZ WI'!$A$1:$E$100000,4,FALSE),"")</f>
        <v/>
      </c>
      <c r="G773" t="str">
        <f>IFERROR(VLOOKUP('CLZ TT'!A773,'CLZ WI'!$A$1:$K$100000,5,FALSE),"")</f>
        <v/>
      </c>
      <c r="H773" t="str">
        <f>IFERROR(VLOOKUP(G773,'CLZ WI'!$A$1:$K$100000,6,FALSE),"")</f>
        <v/>
      </c>
      <c r="I773" t="str">
        <f>IFERROR(VLOOKUP(G773,'CLZ WI'!$A$1:$K$100000,7,FALSE),"")</f>
        <v/>
      </c>
      <c r="J773" t="str">
        <f>T('CLZ TT'!I773)</f>
        <v/>
      </c>
      <c r="K773" t="str">
        <f>IF(IFERROR(VLOOKUP('CLZ TT'!A773,'CLZ WI'!$A$1:$L$100000,12,FALSE),"")=TRUE, "Billable", IF(IFERROR(VLOOKUP('CLZ TT'!A773,'CLZ WI'!$A$1:$L$100000,12,FALSE),"")=FALSE, "Non-Billable", ""))</f>
        <v/>
      </c>
      <c r="L773" s="19" t="str">
        <f>IF('CLZ TT'!G773="","",'CLZ TT'!G773)</f>
        <v/>
      </c>
      <c r="M773" t="str">
        <f>IFERROR(VLOOKUP(G773,'CLZ Pr'!$A$1:$X$100000,12,FALSE)*C773,"")</f>
        <v/>
      </c>
      <c r="N773" s="4" t="str">
        <f>IFERROR(VLOOKUP(G773,'CLZ Pr'!$A$1:$X$100000,24,FALSE), "")</f>
        <v/>
      </c>
      <c r="O773" t="str">
        <f>IFERROR(VLOOKUP(G773,'CLZ Pr'!$A$1:$X$100000,21,FALSE), "")</f>
        <v/>
      </c>
    </row>
    <row r="774" spans="1:15">
      <c r="A774" t="str">
        <f>T('CLZ TT'!A774)</f>
        <v/>
      </c>
      <c r="B774" s="9" t="str">
        <f>T('CLZ TT'!D774)</f>
        <v/>
      </c>
      <c r="C774" s="10" t="str">
        <f>IF(LEN(A774) &gt; 0, 'CLZ TT'!E774, "")</f>
        <v/>
      </c>
      <c r="D774" s="7" t="str">
        <f>T('CLZ TT'!F774)</f>
        <v/>
      </c>
      <c r="E774" s="7" t="str">
        <f>IFERROR(VLOOKUP('CLZ TT'!A774,'CLZ WI'!$A$1:$E$100000,3,FALSE),"")</f>
        <v/>
      </c>
      <c r="F774" t="str">
        <f>IFERROR(VLOOKUP('CLZ TT'!A774,'CLZ WI'!$A$1:$E$100000,4,FALSE),"")</f>
        <v/>
      </c>
      <c r="G774" t="str">
        <f>IFERROR(VLOOKUP('CLZ TT'!A774,'CLZ WI'!$A$1:$K$100000,5,FALSE),"")</f>
        <v/>
      </c>
      <c r="H774" t="str">
        <f>IFERROR(VLOOKUP(G774,'CLZ WI'!$A$1:$K$100000,6,FALSE),"")</f>
        <v/>
      </c>
      <c r="I774" t="str">
        <f>IFERROR(VLOOKUP(G774,'CLZ WI'!$A$1:$K$100000,7,FALSE),"")</f>
        <v/>
      </c>
      <c r="J774" t="str">
        <f>T('CLZ TT'!I774)</f>
        <v/>
      </c>
      <c r="K774" t="str">
        <f>IF(IFERROR(VLOOKUP('CLZ TT'!A774,'CLZ WI'!$A$1:$L$100000,12,FALSE),"")=TRUE, "Billable", IF(IFERROR(VLOOKUP('CLZ TT'!A774,'CLZ WI'!$A$1:$L$100000,12,FALSE),"")=FALSE, "Non-Billable", ""))</f>
        <v/>
      </c>
      <c r="L774" s="19" t="str">
        <f>IF('CLZ TT'!G774="","",'CLZ TT'!G774)</f>
        <v/>
      </c>
      <c r="M774" t="str">
        <f>IFERROR(VLOOKUP(G774,'CLZ Pr'!$A$1:$X$100000,12,FALSE)*C774,"")</f>
        <v/>
      </c>
      <c r="N774" s="4" t="str">
        <f>IFERROR(VLOOKUP(G774,'CLZ Pr'!$A$1:$X$100000,24,FALSE), "")</f>
        <v/>
      </c>
      <c r="O774" t="str">
        <f>IFERROR(VLOOKUP(G774,'CLZ Pr'!$A$1:$X$100000,21,FALSE), "")</f>
        <v/>
      </c>
    </row>
    <row r="775" spans="1:15">
      <c r="A775" t="str">
        <f>T('CLZ TT'!A775)</f>
        <v/>
      </c>
      <c r="B775" s="9" t="str">
        <f>T('CLZ TT'!D775)</f>
        <v/>
      </c>
      <c r="C775" s="10" t="str">
        <f>IF(LEN(A775) &gt; 0, 'CLZ TT'!E775, "")</f>
        <v/>
      </c>
      <c r="D775" s="7" t="str">
        <f>T('CLZ TT'!F775)</f>
        <v/>
      </c>
      <c r="E775" s="7" t="str">
        <f>IFERROR(VLOOKUP('CLZ TT'!A775,'CLZ WI'!$A$1:$E$100000,3,FALSE),"")</f>
        <v/>
      </c>
      <c r="F775" t="str">
        <f>IFERROR(VLOOKUP('CLZ TT'!A775,'CLZ WI'!$A$1:$E$100000,4,FALSE),"")</f>
        <v/>
      </c>
      <c r="G775" t="str">
        <f>IFERROR(VLOOKUP('CLZ TT'!A775,'CLZ WI'!$A$1:$K$100000,5,FALSE),"")</f>
        <v/>
      </c>
      <c r="H775" t="str">
        <f>IFERROR(VLOOKUP(G775,'CLZ WI'!$A$1:$K$100000,6,FALSE),"")</f>
        <v/>
      </c>
      <c r="I775" t="str">
        <f>IFERROR(VLOOKUP(G775,'CLZ WI'!$A$1:$K$100000,7,FALSE),"")</f>
        <v/>
      </c>
      <c r="J775" t="str">
        <f>T('CLZ TT'!I775)</f>
        <v/>
      </c>
      <c r="K775" t="str">
        <f>IF(IFERROR(VLOOKUP('CLZ TT'!A775,'CLZ WI'!$A$1:$L$100000,12,FALSE),"")=TRUE, "Billable", IF(IFERROR(VLOOKUP('CLZ TT'!A775,'CLZ WI'!$A$1:$L$100000,12,FALSE),"")=FALSE, "Non-Billable", ""))</f>
        <v/>
      </c>
      <c r="L775" s="19" t="str">
        <f>IF('CLZ TT'!G775="","",'CLZ TT'!G775)</f>
        <v/>
      </c>
      <c r="M775" t="str">
        <f>IFERROR(VLOOKUP(G775,'CLZ Pr'!$A$1:$X$100000,12,FALSE)*C775,"")</f>
        <v/>
      </c>
      <c r="N775" s="4" t="str">
        <f>IFERROR(VLOOKUP(G775,'CLZ Pr'!$A$1:$X$100000,24,FALSE), "")</f>
        <v/>
      </c>
      <c r="O775" t="str">
        <f>IFERROR(VLOOKUP(G775,'CLZ Pr'!$A$1:$X$100000,21,FALSE), "")</f>
        <v/>
      </c>
    </row>
    <row r="776" spans="1:15">
      <c r="A776" t="str">
        <f>T('CLZ TT'!A776)</f>
        <v/>
      </c>
      <c r="B776" s="9" t="str">
        <f>T('CLZ TT'!D776)</f>
        <v/>
      </c>
      <c r="C776" s="10" t="str">
        <f>IF(LEN(A776) &gt; 0, 'CLZ TT'!E776, "")</f>
        <v/>
      </c>
      <c r="D776" s="7" t="str">
        <f>T('CLZ TT'!F776)</f>
        <v/>
      </c>
      <c r="E776" s="7" t="str">
        <f>IFERROR(VLOOKUP('CLZ TT'!A776,'CLZ WI'!$A$1:$E$100000,3,FALSE),"")</f>
        <v/>
      </c>
      <c r="F776" t="str">
        <f>IFERROR(VLOOKUP('CLZ TT'!A776,'CLZ WI'!$A$1:$E$100000,4,FALSE),"")</f>
        <v/>
      </c>
      <c r="G776" t="str">
        <f>IFERROR(VLOOKUP('CLZ TT'!A776,'CLZ WI'!$A$1:$K$100000,5,FALSE),"")</f>
        <v/>
      </c>
      <c r="H776" t="str">
        <f>IFERROR(VLOOKUP(G776,'CLZ WI'!$A$1:$K$100000,6,FALSE),"")</f>
        <v/>
      </c>
      <c r="I776" t="str">
        <f>IFERROR(VLOOKUP(G776,'CLZ WI'!$A$1:$K$100000,7,FALSE),"")</f>
        <v/>
      </c>
      <c r="J776" t="str">
        <f>T('CLZ TT'!I776)</f>
        <v/>
      </c>
      <c r="K776" t="str">
        <f>IF(IFERROR(VLOOKUP('CLZ TT'!A776,'CLZ WI'!$A$1:$L$100000,12,FALSE),"")=TRUE, "Billable", IF(IFERROR(VLOOKUP('CLZ TT'!A776,'CLZ WI'!$A$1:$L$100000,12,FALSE),"")=FALSE, "Non-Billable", ""))</f>
        <v/>
      </c>
      <c r="L776" s="19" t="str">
        <f>IF('CLZ TT'!G776="","",'CLZ TT'!G776)</f>
        <v/>
      </c>
      <c r="M776" t="str">
        <f>IFERROR(VLOOKUP(G776,'CLZ Pr'!$A$1:$X$100000,12,FALSE)*C776,"")</f>
        <v/>
      </c>
      <c r="N776" s="4" t="str">
        <f>IFERROR(VLOOKUP(G776,'CLZ Pr'!$A$1:$X$100000,24,FALSE), "")</f>
        <v/>
      </c>
      <c r="O776" t="str">
        <f>IFERROR(VLOOKUP(G776,'CLZ Pr'!$A$1:$X$100000,21,FALSE), "")</f>
        <v/>
      </c>
    </row>
    <row r="777" spans="1:15">
      <c r="A777" t="str">
        <f>T('CLZ TT'!A777)</f>
        <v/>
      </c>
      <c r="B777" s="9" t="str">
        <f>T('CLZ TT'!D777)</f>
        <v/>
      </c>
      <c r="C777" s="10" t="str">
        <f>IF(LEN(A777) &gt; 0, 'CLZ TT'!E777, "")</f>
        <v/>
      </c>
      <c r="D777" s="7" t="str">
        <f>T('CLZ TT'!F777)</f>
        <v/>
      </c>
      <c r="E777" s="7" t="str">
        <f>IFERROR(VLOOKUP('CLZ TT'!A777,'CLZ WI'!$A$1:$E$100000,3,FALSE),"")</f>
        <v/>
      </c>
      <c r="F777" t="str">
        <f>IFERROR(VLOOKUP('CLZ TT'!A777,'CLZ WI'!$A$1:$E$100000,4,FALSE),"")</f>
        <v/>
      </c>
      <c r="G777" t="str">
        <f>IFERROR(VLOOKUP('CLZ TT'!A777,'CLZ WI'!$A$1:$K$100000,5,FALSE),"")</f>
        <v/>
      </c>
      <c r="H777" t="str">
        <f>IFERROR(VLOOKUP(G777,'CLZ WI'!$A$1:$K$100000,6,FALSE),"")</f>
        <v/>
      </c>
      <c r="I777" t="str">
        <f>IFERROR(VLOOKUP(G777,'CLZ WI'!$A$1:$K$100000,7,FALSE),"")</f>
        <v/>
      </c>
      <c r="J777" t="str">
        <f>T('CLZ TT'!I777)</f>
        <v/>
      </c>
      <c r="K777" t="str">
        <f>IF(IFERROR(VLOOKUP('CLZ TT'!A777,'CLZ WI'!$A$1:$L$100000,12,FALSE),"")=TRUE, "Billable", IF(IFERROR(VLOOKUP('CLZ TT'!A777,'CLZ WI'!$A$1:$L$100000,12,FALSE),"")=FALSE, "Non-Billable", ""))</f>
        <v/>
      </c>
      <c r="L777" s="19" t="str">
        <f>IF('CLZ TT'!G777="","",'CLZ TT'!G777)</f>
        <v/>
      </c>
      <c r="M777" t="str">
        <f>IFERROR(VLOOKUP(G777,'CLZ Pr'!$A$1:$X$100000,12,FALSE)*C777,"")</f>
        <v/>
      </c>
      <c r="N777" s="4" t="str">
        <f>IFERROR(VLOOKUP(G777,'CLZ Pr'!$A$1:$X$100000,24,FALSE), "")</f>
        <v/>
      </c>
      <c r="O777" t="str">
        <f>IFERROR(VLOOKUP(G777,'CLZ Pr'!$A$1:$X$100000,21,FALSE), "")</f>
        <v/>
      </c>
    </row>
    <row r="778" spans="1:15">
      <c r="A778" t="str">
        <f>T('CLZ TT'!A778)</f>
        <v/>
      </c>
      <c r="B778" s="9" t="str">
        <f>T('CLZ TT'!D778)</f>
        <v/>
      </c>
      <c r="C778" s="10" t="str">
        <f>IF(LEN(A778) &gt; 0, 'CLZ TT'!E778, "")</f>
        <v/>
      </c>
      <c r="D778" s="7" t="str">
        <f>T('CLZ TT'!F778)</f>
        <v/>
      </c>
      <c r="E778" s="7" t="str">
        <f>IFERROR(VLOOKUP('CLZ TT'!A778,'CLZ WI'!$A$1:$E$100000,3,FALSE),"")</f>
        <v/>
      </c>
      <c r="F778" t="str">
        <f>IFERROR(VLOOKUP('CLZ TT'!A778,'CLZ WI'!$A$1:$E$100000,4,FALSE),"")</f>
        <v/>
      </c>
      <c r="G778" t="str">
        <f>IFERROR(VLOOKUP('CLZ TT'!A778,'CLZ WI'!$A$1:$K$100000,5,FALSE),"")</f>
        <v/>
      </c>
      <c r="H778" t="str">
        <f>IFERROR(VLOOKUP(G778,'CLZ WI'!$A$1:$K$100000,6,FALSE),"")</f>
        <v/>
      </c>
      <c r="I778" t="str">
        <f>IFERROR(VLOOKUP(G778,'CLZ WI'!$A$1:$K$100000,7,FALSE),"")</f>
        <v/>
      </c>
      <c r="J778" t="str">
        <f>T('CLZ TT'!I778)</f>
        <v/>
      </c>
      <c r="K778" t="str">
        <f>IF(IFERROR(VLOOKUP('CLZ TT'!A778,'CLZ WI'!$A$1:$L$100000,12,FALSE),"")=TRUE, "Billable", IF(IFERROR(VLOOKUP('CLZ TT'!A778,'CLZ WI'!$A$1:$L$100000,12,FALSE),"")=FALSE, "Non-Billable", ""))</f>
        <v/>
      </c>
      <c r="L778" s="19" t="str">
        <f>IF('CLZ TT'!G778="","",'CLZ TT'!G778)</f>
        <v/>
      </c>
      <c r="M778" t="str">
        <f>IFERROR(VLOOKUP(G778,'CLZ Pr'!$A$1:$X$100000,12,FALSE)*C778,"")</f>
        <v/>
      </c>
      <c r="N778" s="4" t="str">
        <f>IFERROR(VLOOKUP(G778,'CLZ Pr'!$A$1:$X$100000,24,FALSE), "")</f>
        <v/>
      </c>
      <c r="O778" t="str">
        <f>IFERROR(VLOOKUP(G778,'CLZ Pr'!$A$1:$X$100000,21,FALSE), "")</f>
        <v/>
      </c>
    </row>
    <row r="779" spans="1:15">
      <c r="A779" t="str">
        <f>T('CLZ TT'!A779)</f>
        <v/>
      </c>
      <c r="B779" s="9" t="str">
        <f>T('CLZ TT'!D779)</f>
        <v/>
      </c>
      <c r="C779" s="10" t="str">
        <f>IF(LEN(A779) &gt; 0, 'CLZ TT'!E779, "")</f>
        <v/>
      </c>
      <c r="D779" s="7" t="str">
        <f>T('CLZ TT'!F779)</f>
        <v/>
      </c>
      <c r="E779" s="7" t="str">
        <f>IFERROR(VLOOKUP('CLZ TT'!A779,'CLZ WI'!$A$1:$E$100000,3,FALSE),"")</f>
        <v/>
      </c>
      <c r="F779" t="str">
        <f>IFERROR(VLOOKUP('CLZ TT'!A779,'CLZ WI'!$A$1:$E$100000,4,FALSE),"")</f>
        <v/>
      </c>
      <c r="G779" t="str">
        <f>IFERROR(VLOOKUP('CLZ TT'!A779,'CLZ WI'!$A$1:$K$100000,5,FALSE),"")</f>
        <v/>
      </c>
      <c r="H779" t="str">
        <f>IFERROR(VLOOKUP(G779,'CLZ WI'!$A$1:$K$100000,6,FALSE),"")</f>
        <v/>
      </c>
      <c r="I779" t="str">
        <f>IFERROR(VLOOKUP(G779,'CLZ WI'!$A$1:$K$100000,7,FALSE),"")</f>
        <v/>
      </c>
      <c r="J779" t="str">
        <f>T('CLZ TT'!I779)</f>
        <v/>
      </c>
      <c r="K779" t="str">
        <f>IF(IFERROR(VLOOKUP('CLZ TT'!A779,'CLZ WI'!$A$1:$L$100000,12,FALSE),"")=TRUE, "Billable", IF(IFERROR(VLOOKUP('CLZ TT'!A779,'CLZ WI'!$A$1:$L$100000,12,FALSE),"")=FALSE, "Non-Billable", ""))</f>
        <v/>
      </c>
      <c r="L779" s="19" t="str">
        <f>IF('CLZ TT'!G779="","",'CLZ TT'!G779)</f>
        <v/>
      </c>
      <c r="M779" t="str">
        <f>IFERROR(VLOOKUP(G779,'CLZ Pr'!$A$1:$X$100000,12,FALSE)*C779,"")</f>
        <v/>
      </c>
      <c r="N779" s="4" t="str">
        <f>IFERROR(VLOOKUP(G779,'CLZ Pr'!$A$1:$X$100000,24,FALSE), "")</f>
        <v/>
      </c>
      <c r="O779" t="str">
        <f>IFERROR(VLOOKUP(G779,'CLZ Pr'!$A$1:$X$100000,21,FALSE), "")</f>
        <v/>
      </c>
    </row>
    <row r="780" spans="1:15">
      <c r="A780" t="str">
        <f>T('CLZ TT'!A780)</f>
        <v/>
      </c>
      <c r="B780" s="9" t="str">
        <f>T('CLZ TT'!D780)</f>
        <v/>
      </c>
      <c r="C780" s="10" t="str">
        <f>IF(LEN(A780) &gt; 0, 'CLZ TT'!E780, "")</f>
        <v/>
      </c>
      <c r="D780" s="7" t="str">
        <f>T('CLZ TT'!F780)</f>
        <v/>
      </c>
      <c r="E780" s="7" t="str">
        <f>IFERROR(VLOOKUP('CLZ TT'!A780,'CLZ WI'!$A$1:$E$100000,3,FALSE),"")</f>
        <v/>
      </c>
      <c r="F780" t="str">
        <f>IFERROR(VLOOKUP('CLZ TT'!A780,'CLZ WI'!$A$1:$E$100000,4,FALSE),"")</f>
        <v/>
      </c>
      <c r="G780" t="str">
        <f>IFERROR(VLOOKUP('CLZ TT'!A780,'CLZ WI'!$A$1:$K$100000,5,FALSE),"")</f>
        <v/>
      </c>
      <c r="H780" t="str">
        <f>IFERROR(VLOOKUP(G780,'CLZ WI'!$A$1:$K$100000,6,FALSE),"")</f>
        <v/>
      </c>
      <c r="I780" t="str">
        <f>IFERROR(VLOOKUP(G780,'CLZ WI'!$A$1:$K$100000,7,FALSE),"")</f>
        <v/>
      </c>
      <c r="J780" t="str">
        <f>T('CLZ TT'!I780)</f>
        <v/>
      </c>
      <c r="K780" t="str">
        <f>IF(IFERROR(VLOOKUP('CLZ TT'!A780,'CLZ WI'!$A$1:$L$100000,12,FALSE),"")=TRUE, "Billable", IF(IFERROR(VLOOKUP('CLZ TT'!A780,'CLZ WI'!$A$1:$L$100000,12,FALSE),"")=FALSE, "Non-Billable", ""))</f>
        <v/>
      </c>
      <c r="L780" s="19" t="str">
        <f>IF('CLZ TT'!G780="","",'CLZ TT'!G780)</f>
        <v/>
      </c>
      <c r="M780" t="str">
        <f>IFERROR(VLOOKUP(G780,'CLZ Pr'!$A$1:$X$100000,12,FALSE)*C780,"")</f>
        <v/>
      </c>
      <c r="N780" s="4" t="str">
        <f>IFERROR(VLOOKUP(G780,'CLZ Pr'!$A$1:$X$100000,24,FALSE), "")</f>
        <v/>
      </c>
      <c r="O780" t="str">
        <f>IFERROR(VLOOKUP(G780,'CLZ Pr'!$A$1:$X$100000,21,FALSE), "")</f>
        <v/>
      </c>
    </row>
    <row r="781" spans="1:15">
      <c r="A781" t="str">
        <f>T('CLZ TT'!A781)</f>
        <v/>
      </c>
      <c r="B781" s="9" t="str">
        <f>T('CLZ TT'!D781)</f>
        <v/>
      </c>
      <c r="C781" s="10" t="str">
        <f>IF(LEN(A781) &gt; 0, 'CLZ TT'!E781, "")</f>
        <v/>
      </c>
      <c r="D781" s="7" t="str">
        <f>T('CLZ TT'!F781)</f>
        <v/>
      </c>
      <c r="E781" s="7" t="str">
        <f>IFERROR(VLOOKUP('CLZ TT'!A781,'CLZ WI'!$A$1:$E$100000,3,FALSE),"")</f>
        <v/>
      </c>
      <c r="F781" t="str">
        <f>IFERROR(VLOOKUP('CLZ TT'!A781,'CLZ WI'!$A$1:$E$100000,4,FALSE),"")</f>
        <v/>
      </c>
      <c r="G781" t="str">
        <f>IFERROR(VLOOKUP('CLZ TT'!A781,'CLZ WI'!$A$1:$K$100000,5,FALSE),"")</f>
        <v/>
      </c>
      <c r="H781" t="str">
        <f>IFERROR(VLOOKUP(G781,'CLZ WI'!$A$1:$K$100000,6,FALSE),"")</f>
        <v/>
      </c>
      <c r="I781" t="str">
        <f>IFERROR(VLOOKUP(G781,'CLZ WI'!$A$1:$K$100000,7,FALSE),"")</f>
        <v/>
      </c>
      <c r="J781" t="str">
        <f>T('CLZ TT'!I781)</f>
        <v/>
      </c>
      <c r="K781" t="str">
        <f>IF(IFERROR(VLOOKUP('CLZ TT'!A781,'CLZ WI'!$A$1:$L$100000,12,FALSE),"")=TRUE, "Billable", IF(IFERROR(VLOOKUP('CLZ TT'!A781,'CLZ WI'!$A$1:$L$100000,12,FALSE),"")=FALSE, "Non-Billable", ""))</f>
        <v/>
      </c>
      <c r="L781" s="19" t="str">
        <f>IF('CLZ TT'!G781="","",'CLZ TT'!G781)</f>
        <v/>
      </c>
      <c r="M781" t="str">
        <f>IFERROR(VLOOKUP(G781,'CLZ Pr'!$A$1:$X$100000,12,FALSE)*C781,"")</f>
        <v/>
      </c>
      <c r="N781" s="4" t="str">
        <f>IFERROR(VLOOKUP(G781,'CLZ Pr'!$A$1:$X$100000,24,FALSE), "")</f>
        <v/>
      </c>
      <c r="O781" t="str">
        <f>IFERROR(VLOOKUP(G781,'CLZ Pr'!$A$1:$X$100000,21,FALSE), "")</f>
        <v/>
      </c>
    </row>
    <row r="782" spans="1:15">
      <c r="A782" t="str">
        <f>T('CLZ TT'!A782)</f>
        <v/>
      </c>
      <c r="B782" s="9" t="str">
        <f>T('CLZ TT'!D782)</f>
        <v/>
      </c>
      <c r="C782" s="10" t="str">
        <f>IF(LEN(A782) &gt; 0, 'CLZ TT'!E782, "")</f>
        <v/>
      </c>
      <c r="D782" s="7" t="str">
        <f>T('CLZ TT'!F782)</f>
        <v/>
      </c>
      <c r="E782" s="7" t="str">
        <f>IFERROR(VLOOKUP('CLZ TT'!A782,'CLZ WI'!$A$1:$E$100000,3,FALSE),"")</f>
        <v/>
      </c>
      <c r="F782" t="str">
        <f>IFERROR(VLOOKUP('CLZ TT'!A782,'CLZ WI'!$A$1:$E$100000,4,FALSE),"")</f>
        <v/>
      </c>
      <c r="G782" t="str">
        <f>IFERROR(VLOOKUP('CLZ TT'!A782,'CLZ WI'!$A$1:$K$100000,5,FALSE),"")</f>
        <v/>
      </c>
      <c r="H782" t="str">
        <f>IFERROR(VLOOKUP(G782,'CLZ WI'!$A$1:$K$100000,6,FALSE),"")</f>
        <v/>
      </c>
      <c r="I782" t="str">
        <f>IFERROR(VLOOKUP(G782,'CLZ WI'!$A$1:$K$100000,7,FALSE),"")</f>
        <v/>
      </c>
      <c r="J782" t="str">
        <f>T('CLZ TT'!I782)</f>
        <v/>
      </c>
      <c r="K782" t="str">
        <f>IF(IFERROR(VLOOKUP('CLZ TT'!A782,'CLZ WI'!$A$1:$L$100000,12,FALSE),"")=TRUE, "Billable", IF(IFERROR(VLOOKUP('CLZ TT'!A782,'CLZ WI'!$A$1:$L$100000,12,FALSE),"")=FALSE, "Non-Billable", ""))</f>
        <v/>
      </c>
      <c r="L782" s="19" t="str">
        <f>IF('CLZ TT'!G782="","",'CLZ TT'!G782)</f>
        <v/>
      </c>
      <c r="M782" t="str">
        <f>IFERROR(VLOOKUP(G782,'CLZ Pr'!$A$1:$X$100000,12,FALSE)*C782,"")</f>
        <v/>
      </c>
      <c r="N782" s="4" t="str">
        <f>IFERROR(VLOOKUP(G782,'CLZ Pr'!$A$1:$X$100000,24,FALSE), "")</f>
        <v/>
      </c>
      <c r="O782" t="str">
        <f>IFERROR(VLOOKUP(G782,'CLZ Pr'!$A$1:$X$100000,21,FALSE), "")</f>
        <v/>
      </c>
    </row>
    <row r="783" spans="1:15">
      <c r="A783" t="str">
        <f>T('CLZ TT'!A783)</f>
        <v/>
      </c>
      <c r="B783" s="9" t="str">
        <f>T('CLZ TT'!D783)</f>
        <v/>
      </c>
      <c r="C783" s="10" t="str">
        <f>IF(LEN(A783) &gt; 0, 'CLZ TT'!E783, "")</f>
        <v/>
      </c>
      <c r="D783" s="7" t="str">
        <f>T('CLZ TT'!F783)</f>
        <v/>
      </c>
      <c r="E783" s="7" t="str">
        <f>IFERROR(VLOOKUP('CLZ TT'!A783,'CLZ WI'!$A$1:$E$100000,3,FALSE),"")</f>
        <v/>
      </c>
      <c r="F783" t="str">
        <f>IFERROR(VLOOKUP('CLZ TT'!A783,'CLZ WI'!$A$1:$E$100000,4,FALSE),"")</f>
        <v/>
      </c>
      <c r="G783" t="str">
        <f>IFERROR(VLOOKUP('CLZ TT'!A783,'CLZ WI'!$A$1:$K$100000,5,FALSE),"")</f>
        <v/>
      </c>
      <c r="H783" t="str">
        <f>IFERROR(VLOOKUP(G783,'CLZ WI'!$A$1:$K$100000,6,FALSE),"")</f>
        <v/>
      </c>
      <c r="I783" t="str">
        <f>IFERROR(VLOOKUP(G783,'CLZ WI'!$A$1:$K$100000,7,FALSE),"")</f>
        <v/>
      </c>
      <c r="J783" t="str">
        <f>T('CLZ TT'!I783)</f>
        <v/>
      </c>
      <c r="K783" t="str">
        <f>IF(IFERROR(VLOOKUP('CLZ TT'!A783,'CLZ WI'!$A$1:$L$100000,12,FALSE),"")=TRUE, "Billable", IF(IFERROR(VLOOKUP('CLZ TT'!A783,'CLZ WI'!$A$1:$L$100000,12,FALSE),"")=FALSE, "Non-Billable", ""))</f>
        <v/>
      </c>
      <c r="L783" s="19" t="str">
        <f>IF('CLZ TT'!G783="","",'CLZ TT'!G783)</f>
        <v/>
      </c>
      <c r="M783" t="str">
        <f>IFERROR(VLOOKUP(G783,'CLZ Pr'!$A$1:$X$100000,12,FALSE)*C783,"")</f>
        <v/>
      </c>
      <c r="N783" s="4" t="str">
        <f>IFERROR(VLOOKUP(G783,'CLZ Pr'!$A$1:$X$100000,24,FALSE), "")</f>
        <v/>
      </c>
      <c r="O783" t="str">
        <f>IFERROR(VLOOKUP(G783,'CLZ Pr'!$A$1:$X$100000,21,FALSE), "")</f>
        <v/>
      </c>
    </row>
    <row r="784" spans="1:15">
      <c r="A784" t="str">
        <f>T('CLZ TT'!A784)</f>
        <v/>
      </c>
      <c r="B784" s="9" t="str">
        <f>T('CLZ TT'!D784)</f>
        <v/>
      </c>
      <c r="C784" s="10" t="str">
        <f>IF(LEN(A784) &gt; 0, 'CLZ TT'!E784, "")</f>
        <v/>
      </c>
      <c r="D784" s="7" t="str">
        <f>T('CLZ TT'!F784)</f>
        <v/>
      </c>
      <c r="E784" s="7" t="str">
        <f>IFERROR(VLOOKUP('CLZ TT'!A784,'CLZ WI'!$A$1:$E$100000,3,FALSE),"")</f>
        <v/>
      </c>
      <c r="F784" t="str">
        <f>IFERROR(VLOOKUP('CLZ TT'!A784,'CLZ WI'!$A$1:$E$100000,4,FALSE),"")</f>
        <v/>
      </c>
      <c r="G784" t="str">
        <f>IFERROR(VLOOKUP('CLZ TT'!A784,'CLZ WI'!$A$1:$K$100000,5,FALSE),"")</f>
        <v/>
      </c>
      <c r="H784" t="str">
        <f>IFERROR(VLOOKUP(G784,'CLZ WI'!$A$1:$K$100000,6,FALSE),"")</f>
        <v/>
      </c>
      <c r="I784" t="str">
        <f>IFERROR(VLOOKUP(G784,'CLZ WI'!$A$1:$K$100000,7,FALSE),"")</f>
        <v/>
      </c>
      <c r="J784" t="str">
        <f>T('CLZ TT'!I784)</f>
        <v/>
      </c>
      <c r="K784" t="str">
        <f>IF(IFERROR(VLOOKUP('CLZ TT'!A784,'CLZ WI'!$A$1:$L$100000,12,FALSE),"")=TRUE, "Billable", IF(IFERROR(VLOOKUP('CLZ TT'!A784,'CLZ WI'!$A$1:$L$100000,12,FALSE),"")=FALSE, "Non-Billable", ""))</f>
        <v/>
      </c>
      <c r="L784" s="19" t="str">
        <f>IF('CLZ TT'!G784="","",'CLZ TT'!G784)</f>
        <v/>
      </c>
      <c r="M784" t="str">
        <f>IFERROR(VLOOKUP(G784,'CLZ Pr'!$A$1:$X$100000,12,FALSE)*C784,"")</f>
        <v/>
      </c>
      <c r="N784" s="4" t="str">
        <f>IFERROR(VLOOKUP(G784,'CLZ Pr'!$A$1:$X$100000,24,FALSE), "")</f>
        <v/>
      </c>
      <c r="O784" t="str">
        <f>IFERROR(VLOOKUP(G784,'CLZ Pr'!$A$1:$X$100000,21,FALSE), "")</f>
        <v/>
      </c>
    </row>
    <row r="785" spans="1:15">
      <c r="A785" t="str">
        <f>T('CLZ TT'!A785)</f>
        <v/>
      </c>
      <c r="B785" s="9" t="str">
        <f>T('CLZ TT'!D785)</f>
        <v/>
      </c>
      <c r="C785" s="10" t="str">
        <f>IF(LEN(A785) &gt; 0, 'CLZ TT'!E785, "")</f>
        <v/>
      </c>
      <c r="D785" s="7" t="str">
        <f>T('CLZ TT'!F785)</f>
        <v/>
      </c>
      <c r="E785" s="7" t="str">
        <f>IFERROR(VLOOKUP('CLZ TT'!A785,'CLZ WI'!$A$1:$E$100000,3,FALSE),"")</f>
        <v/>
      </c>
      <c r="F785" t="str">
        <f>IFERROR(VLOOKUP('CLZ TT'!A785,'CLZ WI'!$A$1:$E$100000,4,FALSE),"")</f>
        <v/>
      </c>
      <c r="G785" t="str">
        <f>IFERROR(VLOOKUP('CLZ TT'!A785,'CLZ WI'!$A$1:$K$100000,5,FALSE),"")</f>
        <v/>
      </c>
      <c r="H785" t="str">
        <f>IFERROR(VLOOKUP(G785,'CLZ WI'!$A$1:$K$100000,6,FALSE),"")</f>
        <v/>
      </c>
      <c r="I785" t="str">
        <f>IFERROR(VLOOKUP(G785,'CLZ WI'!$A$1:$K$100000,7,FALSE),"")</f>
        <v/>
      </c>
      <c r="J785" t="str">
        <f>T('CLZ TT'!I785)</f>
        <v/>
      </c>
      <c r="K785" t="str">
        <f>IF(IFERROR(VLOOKUP('CLZ TT'!A785,'CLZ WI'!$A$1:$L$100000,12,FALSE),"")=TRUE, "Billable", IF(IFERROR(VLOOKUP('CLZ TT'!A785,'CLZ WI'!$A$1:$L$100000,12,FALSE),"")=FALSE, "Non-Billable", ""))</f>
        <v/>
      </c>
      <c r="L785" s="19" t="str">
        <f>IF('CLZ TT'!G785="","",'CLZ TT'!G785)</f>
        <v/>
      </c>
      <c r="M785" t="str">
        <f>IFERROR(VLOOKUP(G785,'CLZ Pr'!$A$1:$X$100000,12,FALSE)*C785,"")</f>
        <v/>
      </c>
      <c r="N785" s="4" t="str">
        <f>IFERROR(VLOOKUP(G785,'CLZ Pr'!$A$1:$X$100000,24,FALSE), "")</f>
        <v/>
      </c>
      <c r="O785" t="str">
        <f>IFERROR(VLOOKUP(G785,'CLZ Pr'!$A$1:$X$100000,21,FALSE), "")</f>
        <v/>
      </c>
    </row>
    <row r="786" spans="1:15">
      <c r="A786" t="str">
        <f>T('CLZ TT'!A786)</f>
        <v/>
      </c>
      <c r="B786" s="9" t="str">
        <f>T('CLZ TT'!D786)</f>
        <v/>
      </c>
      <c r="C786" s="10" t="str">
        <f>IF(LEN(A786) &gt; 0, 'CLZ TT'!E786, "")</f>
        <v/>
      </c>
      <c r="D786" s="7" t="str">
        <f>T('CLZ TT'!F786)</f>
        <v/>
      </c>
      <c r="E786" s="7" t="str">
        <f>IFERROR(VLOOKUP('CLZ TT'!A786,'CLZ WI'!$A$1:$E$100000,3,FALSE),"")</f>
        <v/>
      </c>
      <c r="F786" t="str">
        <f>IFERROR(VLOOKUP('CLZ TT'!A786,'CLZ WI'!$A$1:$E$100000,4,FALSE),"")</f>
        <v/>
      </c>
      <c r="G786" t="str">
        <f>IFERROR(VLOOKUP('CLZ TT'!A786,'CLZ WI'!$A$1:$K$100000,5,FALSE),"")</f>
        <v/>
      </c>
      <c r="H786" t="str">
        <f>IFERROR(VLOOKUP(G786,'CLZ WI'!$A$1:$K$100000,6,FALSE),"")</f>
        <v/>
      </c>
      <c r="I786" t="str">
        <f>IFERROR(VLOOKUP(G786,'CLZ WI'!$A$1:$K$100000,7,FALSE),"")</f>
        <v/>
      </c>
      <c r="J786" t="str">
        <f>T('CLZ TT'!I786)</f>
        <v/>
      </c>
      <c r="K786" t="str">
        <f>IF(IFERROR(VLOOKUP('CLZ TT'!A786,'CLZ WI'!$A$1:$L$100000,12,FALSE),"")=TRUE, "Billable", IF(IFERROR(VLOOKUP('CLZ TT'!A786,'CLZ WI'!$A$1:$L$100000,12,FALSE),"")=FALSE, "Non-Billable", ""))</f>
        <v/>
      </c>
      <c r="L786" s="19" t="str">
        <f>IF('CLZ TT'!G786="","",'CLZ TT'!G786)</f>
        <v/>
      </c>
      <c r="M786" t="str">
        <f>IFERROR(VLOOKUP(G786,'CLZ Pr'!$A$1:$X$100000,12,FALSE)*C786,"")</f>
        <v/>
      </c>
      <c r="N786" s="4" t="str">
        <f>IFERROR(VLOOKUP(G786,'CLZ Pr'!$A$1:$X$100000,24,FALSE), "")</f>
        <v/>
      </c>
      <c r="O786" t="str">
        <f>IFERROR(VLOOKUP(G786,'CLZ Pr'!$A$1:$X$100000,21,FALSE), "")</f>
        <v/>
      </c>
    </row>
    <row r="787" spans="1:15">
      <c r="A787" t="str">
        <f>T('CLZ TT'!A787)</f>
        <v/>
      </c>
      <c r="B787" s="9" t="str">
        <f>T('CLZ TT'!D787)</f>
        <v/>
      </c>
      <c r="C787" s="10" t="str">
        <f>IF(LEN(A787) &gt; 0, 'CLZ TT'!E787, "")</f>
        <v/>
      </c>
      <c r="D787" s="7" t="str">
        <f>T('CLZ TT'!F787)</f>
        <v/>
      </c>
      <c r="E787" s="7" t="str">
        <f>IFERROR(VLOOKUP('CLZ TT'!A787,'CLZ WI'!$A$1:$E$100000,3,FALSE),"")</f>
        <v/>
      </c>
      <c r="F787" t="str">
        <f>IFERROR(VLOOKUP('CLZ TT'!A787,'CLZ WI'!$A$1:$E$100000,4,FALSE),"")</f>
        <v/>
      </c>
      <c r="G787" t="str">
        <f>IFERROR(VLOOKUP('CLZ TT'!A787,'CLZ WI'!$A$1:$K$100000,5,FALSE),"")</f>
        <v/>
      </c>
      <c r="H787" t="str">
        <f>IFERROR(VLOOKUP(G787,'CLZ WI'!$A$1:$K$100000,6,FALSE),"")</f>
        <v/>
      </c>
      <c r="I787" t="str">
        <f>IFERROR(VLOOKUP(G787,'CLZ WI'!$A$1:$K$100000,7,FALSE),"")</f>
        <v/>
      </c>
      <c r="J787" t="str">
        <f>T('CLZ TT'!I787)</f>
        <v/>
      </c>
      <c r="K787" t="str">
        <f>IF(IFERROR(VLOOKUP('CLZ TT'!A787,'CLZ WI'!$A$1:$L$100000,12,FALSE),"")=TRUE, "Billable", IF(IFERROR(VLOOKUP('CLZ TT'!A787,'CLZ WI'!$A$1:$L$100000,12,FALSE),"")=FALSE, "Non-Billable", ""))</f>
        <v/>
      </c>
      <c r="L787" s="19" t="str">
        <f>IF('CLZ TT'!G787="","",'CLZ TT'!G787)</f>
        <v/>
      </c>
      <c r="M787" t="str">
        <f>IFERROR(VLOOKUP(G787,'CLZ Pr'!$A$1:$X$100000,12,FALSE)*C787,"")</f>
        <v/>
      </c>
      <c r="N787" s="4" t="str">
        <f>IFERROR(VLOOKUP(G787,'CLZ Pr'!$A$1:$X$100000,24,FALSE), "")</f>
        <v/>
      </c>
      <c r="O787" t="str">
        <f>IFERROR(VLOOKUP(G787,'CLZ Pr'!$A$1:$X$100000,21,FALSE), "")</f>
        <v/>
      </c>
    </row>
    <row r="788" spans="1:15">
      <c r="A788" t="str">
        <f>T('CLZ TT'!A788)</f>
        <v/>
      </c>
      <c r="B788" s="9" t="str">
        <f>T('CLZ TT'!D788)</f>
        <v/>
      </c>
      <c r="C788" s="10" t="str">
        <f>IF(LEN(A788) &gt; 0, 'CLZ TT'!E788, "")</f>
        <v/>
      </c>
      <c r="D788" s="7" t="str">
        <f>T('CLZ TT'!F788)</f>
        <v/>
      </c>
      <c r="E788" s="7" t="str">
        <f>IFERROR(VLOOKUP('CLZ TT'!A788,'CLZ WI'!$A$1:$E$100000,3,FALSE),"")</f>
        <v/>
      </c>
      <c r="F788" t="str">
        <f>IFERROR(VLOOKUP('CLZ TT'!A788,'CLZ WI'!$A$1:$E$100000,4,FALSE),"")</f>
        <v/>
      </c>
      <c r="G788" t="str">
        <f>IFERROR(VLOOKUP('CLZ TT'!A788,'CLZ WI'!$A$1:$K$100000,5,FALSE),"")</f>
        <v/>
      </c>
      <c r="H788" t="str">
        <f>IFERROR(VLOOKUP(G788,'CLZ WI'!$A$1:$K$100000,6,FALSE),"")</f>
        <v/>
      </c>
      <c r="I788" t="str">
        <f>IFERROR(VLOOKUP(G788,'CLZ WI'!$A$1:$K$100000,7,FALSE),"")</f>
        <v/>
      </c>
      <c r="J788" t="str">
        <f>T('CLZ TT'!I788)</f>
        <v/>
      </c>
      <c r="K788" t="str">
        <f>IF(IFERROR(VLOOKUP('CLZ TT'!A788,'CLZ WI'!$A$1:$L$100000,12,FALSE),"")=TRUE, "Billable", IF(IFERROR(VLOOKUP('CLZ TT'!A788,'CLZ WI'!$A$1:$L$100000,12,FALSE),"")=FALSE, "Non-Billable", ""))</f>
        <v/>
      </c>
      <c r="L788" s="19" t="str">
        <f>IF('CLZ TT'!G788="","",'CLZ TT'!G788)</f>
        <v/>
      </c>
      <c r="M788" t="str">
        <f>IFERROR(VLOOKUP(G788,'CLZ Pr'!$A$1:$X$100000,12,FALSE)*C788,"")</f>
        <v/>
      </c>
      <c r="N788" s="4" t="str">
        <f>IFERROR(VLOOKUP(G788,'CLZ Pr'!$A$1:$X$100000,24,FALSE), "")</f>
        <v/>
      </c>
      <c r="O788" t="str">
        <f>IFERROR(VLOOKUP(G788,'CLZ Pr'!$A$1:$X$100000,21,FALSE), "")</f>
        <v/>
      </c>
    </row>
    <row r="789" spans="1:15">
      <c r="A789" t="str">
        <f>T('CLZ TT'!A789)</f>
        <v/>
      </c>
      <c r="B789" s="9" t="str">
        <f>T('CLZ TT'!D789)</f>
        <v/>
      </c>
      <c r="C789" s="10" t="str">
        <f>IF(LEN(A789) &gt; 0, 'CLZ TT'!E789, "")</f>
        <v/>
      </c>
      <c r="D789" s="7" t="str">
        <f>T('CLZ TT'!F789)</f>
        <v/>
      </c>
      <c r="E789" s="7" t="str">
        <f>IFERROR(VLOOKUP('CLZ TT'!A789,'CLZ WI'!$A$1:$E$100000,3,FALSE),"")</f>
        <v/>
      </c>
      <c r="F789" t="str">
        <f>IFERROR(VLOOKUP('CLZ TT'!A789,'CLZ WI'!$A$1:$E$100000,4,FALSE),"")</f>
        <v/>
      </c>
      <c r="G789" t="str">
        <f>IFERROR(VLOOKUP('CLZ TT'!A789,'CLZ WI'!$A$1:$K$100000,5,FALSE),"")</f>
        <v/>
      </c>
      <c r="H789" t="str">
        <f>IFERROR(VLOOKUP(G789,'CLZ WI'!$A$1:$K$100000,6,FALSE),"")</f>
        <v/>
      </c>
      <c r="I789" t="str">
        <f>IFERROR(VLOOKUP(G789,'CLZ WI'!$A$1:$K$100000,7,FALSE),"")</f>
        <v/>
      </c>
      <c r="J789" t="str">
        <f>T('CLZ TT'!I789)</f>
        <v/>
      </c>
      <c r="K789" t="str">
        <f>IF(IFERROR(VLOOKUP('CLZ TT'!A789,'CLZ WI'!$A$1:$L$100000,12,FALSE),"")=TRUE, "Billable", IF(IFERROR(VLOOKUP('CLZ TT'!A789,'CLZ WI'!$A$1:$L$100000,12,FALSE),"")=FALSE, "Non-Billable", ""))</f>
        <v/>
      </c>
      <c r="L789" s="19" t="str">
        <f>IF('CLZ TT'!G789="","",'CLZ TT'!G789)</f>
        <v/>
      </c>
      <c r="M789" t="str">
        <f>IFERROR(VLOOKUP(G789,'CLZ Pr'!$A$1:$X$100000,12,FALSE)*C789,"")</f>
        <v/>
      </c>
      <c r="N789" s="4" t="str">
        <f>IFERROR(VLOOKUP(G789,'CLZ Pr'!$A$1:$X$100000,24,FALSE), "")</f>
        <v/>
      </c>
      <c r="O789" t="str">
        <f>IFERROR(VLOOKUP(G789,'CLZ Pr'!$A$1:$X$100000,21,FALSE), "")</f>
        <v/>
      </c>
    </row>
    <row r="790" spans="1:15">
      <c r="A790" t="str">
        <f>T('CLZ TT'!A790)</f>
        <v/>
      </c>
      <c r="B790" s="9" t="str">
        <f>T('CLZ TT'!D790)</f>
        <v/>
      </c>
      <c r="C790" s="10" t="str">
        <f>IF(LEN(A790) &gt; 0, 'CLZ TT'!E790, "")</f>
        <v/>
      </c>
      <c r="D790" s="7" t="str">
        <f>T('CLZ TT'!F790)</f>
        <v/>
      </c>
      <c r="E790" s="7" t="str">
        <f>IFERROR(VLOOKUP('CLZ TT'!A790,'CLZ WI'!$A$1:$E$100000,3,FALSE),"")</f>
        <v/>
      </c>
      <c r="F790" t="str">
        <f>IFERROR(VLOOKUP('CLZ TT'!A790,'CLZ WI'!$A$1:$E$100000,4,FALSE),"")</f>
        <v/>
      </c>
      <c r="G790" t="str">
        <f>IFERROR(VLOOKUP('CLZ TT'!A790,'CLZ WI'!$A$1:$K$100000,5,FALSE),"")</f>
        <v/>
      </c>
      <c r="H790" t="str">
        <f>IFERROR(VLOOKUP(G790,'CLZ WI'!$A$1:$K$100000,6,FALSE),"")</f>
        <v/>
      </c>
      <c r="I790" t="str">
        <f>IFERROR(VLOOKUP(G790,'CLZ WI'!$A$1:$K$100000,7,FALSE),"")</f>
        <v/>
      </c>
      <c r="J790" t="str">
        <f>T('CLZ TT'!I790)</f>
        <v/>
      </c>
      <c r="K790" t="str">
        <f>IF(IFERROR(VLOOKUP('CLZ TT'!A790,'CLZ WI'!$A$1:$L$100000,12,FALSE),"")=TRUE, "Billable", IF(IFERROR(VLOOKUP('CLZ TT'!A790,'CLZ WI'!$A$1:$L$100000,12,FALSE),"")=FALSE, "Non-Billable", ""))</f>
        <v/>
      </c>
      <c r="L790" s="19" t="str">
        <f>IF('CLZ TT'!G790="","",'CLZ TT'!G790)</f>
        <v/>
      </c>
      <c r="M790" t="str">
        <f>IFERROR(VLOOKUP(G790,'CLZ Pr'!$A$1:$X$100000,12,FALSE)*C790,"")</f>
        <v/>
      </c>
      <c r="N790" s="4" t="str">
        <f>IFERROR(VLOOKUP(G790,'CLZ Pr'!$A$1:$X$100000,24,FALSE), "")</f>
        <v/>
      </c>
      <c r="O790" t="str">
        <f>IFERROR(VLOOKUP(G790,'CLZ Pr'!$A$1:$X$100000,21,FALSE), "")</f>
        <v/>
      </c>
    </row>
    <row r="791" spans="1:15">
      <c r="A791" t="str">
        <f>T('CLZ TT'!A791)</f>
        <v/>
      </c>
      <c r="B791" s="9" t="str">
        <f>T('CLZ TT'!D791)</f>
        <v/>
      </c>
      <c r="C791" s="10" t="str">
        <f>IF(LEN(A791) &gt; 0, 'CLZ TT'!E791, "")</f>
        <v/>
      </c>
      <c r="D791" s="7" t="str">
        <f>T('CLZ TT'!F791)</f>
        <v/>
      </c>
      <c r="E791" s="7" t="str">
        <f>IFERROR(VLOOKUP('CLZ TT'!A791,'CLZ WI'!$A$1:$E$100000,3,FALSE),"")</f>
        <v/>
      </c>
      <c r="F791" t="str">
        <f>IFERROR(VLOOKUP('CLZ TT'!A791,'CLZ WI'!$A$1:$E$100000,4,FALSE),"")</f>
        <v/>
      </c>
      <c r="G791" t="str">
        <f>IFERROR(VLOOKUP('CLZ TT'!A791,'CLZ WI'!$A$1:$K$100000,5,FALSE),"")</f>
        <v/>
      </c>
      <c r="H791" t="str">
        <f>IFERROR(VLOOKUP(G791,'CLZ WI'!$A$1:$K$100000,6,FALSE),"")</f>
        <v/>
      </c>
      <c r="I791" t="str">
        <f>IFERROR(VLOOKUP(G791,'CLZ WI'!$A$1:$K$100000,7,FALSE),"")</f>
        <v/>
      </c>
      <c r="J791" t="str">
        <f>T('CLZ TT'!I791)</f>
        <v/>
      </c>
      <c r="K791" t="str">
        <f>IF(IFERROR(VLOOKUP('CLZ TT'!A791,'CLZ WI'!$A$1:$L$100000,12,FALSE),"")=TRUE, "Billable", IF(IFERROR(VLOOKUP('CLZ TT'!A791,'CLZ WI'!$A$1:$L$100000,12,FALSE),"")=FALSE, "Non-Billable", ""))</f>
        <v/>
      </c>
      <c r="L791" s="19" t="str">
        <f>IF('CLZ TT'!G791="","",'CLZ TT'!G791)</f>
        <v/>
      </c>
      <c r="M791" t="str">
        <f>IFERROR(VLOOKUP(G791,'CLZ Pr'!$A$1:$X$100000,12,FALSE)*C791,"")</f>
        <v/>
      </c>
      <c r="N791" s="4" t="str">
        <f>IFERROR(VLOOKUP(G791,'CLZ Pr'!$A$1:$X$100000,24,FALSE), "")</f>
        <v/>
      </c>
      <c r="O791" t="str">
        <f>IFERROR(VLOOKUP(G791,'CLZ Pr'!$A$1:$X$100000,21,FALSE), "")</f>
        <v/>
      </c>
    </row>
    <row r="792" spans="1:15">
      <c r="A792" t="str">
        <f>T('CLZ TT'!A792)</f>
        <v/>
      </c>
      <c r="B792" s="9" t="str">
        <f>T('CLZ TT'!D792)</f>
        <v/>
      </c>
      <c r="C792" s="10" t="str">
        <f>IF(LEN(A792) &gt; 0, 'CLZ TT'!E792, "")</f>
        <v/>
      </c>
      <c r="D792" s="7" t="str">
        <f>T('CLZ TT'!F792)</f>
        <v/>
      </c>
      <c r="E792" s="7" t="str">
        <f>IFERROR(VLOOKUP('CLZ TT'!A792,'CLZ WI'!$A$1:$E$100000,3,FALSE),"")</f>
        <v/>
      </c>
      <c r="F792" t="str">
        <f>IFERROR(VLOOKUP('CLZ TT'!A792,'CLZ WI'!$A$1:$E$100000,4,FALSE),"")</f>
        <v/>
      </c>
      <c r="G792" t="str">
        <f>IFERROR(VLOOKUP('CLZ TT'!A792,'CLZ WI'!$A$1:$K$100000,5,FALSE),"")</f>
        <v/>
      </c>
      <c r="H792" t="str">
        <f>IFERROR(VLOOKUP(G792,'CLZ WI'!$A$1:$K$100000,6,FALSE),"")</f>
        <v/>
      </c>
      <c r="I792" t="str">
        <f>IFERROR(VLOOKUP(G792,'CLZ WI'!$A$1:$K$100000,7,FALSE),"")</f>
        <v/>
      </c>
      <c r="J792" t="str">
        <f>T('CLZ TT'!I792)</f>
        <v/>
      </c>
      <c r="K792" t="str">
        <f>IF(IFERROR(VLOOKUP('CLZ TT'!A792,'CLZ WI'!$A$1:$L$100000,12,FALSE),"")=TRUE, "Billable", IF(IFERROR(VLOOKUP('CLZ TT'!A792,'CLZ WI'!$A$1:$L$100000,12,FALSE),"")=FALSE, "Non-Billable", ""))</f>
        <v/>
      </c>
      <c r="L792" s="19" t="str">
        <f>IF('CLZ TT'!G792="","",'CLZ TT'!G792)</f>
        <v/>
      </c>
      <c r="M792" t="str">
        <f>IFERROR(VLOOKUP(G792,'CLZ Pr'!$A$1:$X$100000,12,FALSE)*C792,"")</f>
        <v/>
      </c>
      <c r="N792" s="4" t="str">
        <f>IFERROR(VLOOKUP(G792,'CLZ Pr'!$A$1:$X$100000,24,FALSE), "")</f>
        <v/>
      </c>
      <c r="O792" t="str">
        <f>IFERROR(VLOOKUP(G792,'CLZ Pr'!$A$1:$X$100000,21,FALSE), "")</f>
        <v/>
      </c>
    </row>
    <row r="793" spans="1:15">
      <c r="A793" t="str">
        <f>T('CLZ TT'!A793)</f>
        <v/>
      </c>
      <c r="B793" s="9" t="str">
        <f>T('CLZ TT'!D793)</f>
        <v/>
      </c>
      <c r="C793" s="10" t="str">
        <f>IF(LEN(A793) &gt; 0, 'CLZ TT'!E793, "")</f>
        <v/>
      </c>
      <c r="D793" s="7" t="str">
        <f>T('CLZ TT'!F793)</f>
        <v/>
      </c>
      <c r="E793" s="7" t="str">
        <f>IFERROR(VLOOKUP('CLZ TT'!A793,'CLZ WI'!$A$1:$E$100000,3,FALSE),"")</f>
        <v/>
      </c>
      <c r="F793" t="str">
        <f>IFERROR(VLOOKUP('CLZ TT'!A793,'CLZ WI'!$A$1:$E$100000,4,FALSE),"")</f>
        <v/>
      </c>
      <c r="G793" t="str">
        <f>IFERROR(VLOOKUP('CLZ TT'!A793,'CLZ WI'!$A$1:$K$100000,5,FALSE),"")</f>
        <v/>
      </c>
      <c r="H793" t="str">
        <f>IFERROR(VLOOKUP(G793,'CLZ WI'!$A$1:$K$100000,6,FALSE),"")</f>
        <v/>
      </c>
      <c r="I793" t="str">
        <f>IFERROR(VLOOKUP(G793,'CLZ WI'!$A$1:$K$100000,7,FALSE),"")</f>
        <v/>
      </c>
      <c r="J793" t="str">
        <f>T('CLZ TT'!I793)</f>
        <v/>
      </c>
      <c r="K793" t="str">
        <f>IF(IFERROR(VLOOKUP('CLZ TT'!A793,'CLZ WI'!$A$1:$L$100000,12,FALSE),"")=TRUE, "Billable", IF(IFERROR(VLOOKUP('CLZ TT'!A793,'CLZ WI'!$A$1:$L$100000,12,FALSE),"")=FALSE, "Non-Billable", ""))</f>
        <v/>
      </c>
      <c r="L793" s="19" t="str">
        <f>IF('CLZ TT'!G793="","",'CLZ TT'!G793)</f>
        <v/>
      </c>
      <c r="M793" t="str">
        <f>IFERROR(VLOOKUP(G793,'CLZ Pr'!$A$1:$X$100000,12,FALSE)*C793,"")</f>
        <v/>
      </c>
      <c r="N793" s="4" t="str">
        <f>IFERROR(VLOOKUP(G793,'CLZ Pr'!$A$1:$X$100000,24,FALSE), "")</f>
        <v/>
      </c>
      <c r="O793" t="str">
        <f>IFERROR(VLOOKUP(G793,'CLZ Pr'!$A$1:$X$100000,21,FALSE), "")</f>
        <v/>
      </c>
    </row>
    <row r="794" spans="1:15">
      <c r="A794" t="str">
        <f>T('CLZ TT'!A794)</f>
        <v/>
      </c>
      <c r="B794" s="9" t="str">
        <f>T('CLZ TT'!D794)</f>
        <v/>
      </c>
      <c r="C794" s="10" t="str">
        <f>IF(LEN(A794) &gt; 0, 'CLZ TT'!E794, "")</f>
        <v/>
      </c>
      <c r="D794" s="7" t="str">
        <f>T('CLZ TT'!F794)</f>
        <v/>
      </c>
      <c r="E794" s="7" t="str">
        <f>IFERROR(VLOOKUP('CLZ TT'!A794,'CLZ WI'!$A$1:$E$100000,3,FALSE),"")</f>
        <v/>
      </c>
      <c r="F794" t="str">
        <f>IFERROR(VLOOKUP('CLZ TT'!A794,'CLZ WI'!$A$1:$E$100000,4,FALSE),"")</f>
        <v/>
      </c>
      <c r="G794" t="str">
        <f>IFERROR(VLOOKUP('CLZ TT'!A794,'CLZ WI'!$A$1:$K$100000,5,FALSE),"")</f>
        <v/>
      </c>
      <c r="H794" t="str">
        <f>IFERROR(VLOOKUP(G794,'CLZ WI'!$A$1:$K$100000,6,FALSE),"")</f>
        <v/>
      </c>
      <c r="I794" t="str">
        <f>IFERROR(VLOOKUP(G794,'CLZ WI'!$A$1:$K$100000,7,FALSE),"")</f>
        <v/>
      </c>
      <c r="J794" t="str">
        <f>T('CLZ TT'!I794)</f>
        <v/>
      </c>
      <c r="K794" t="str">
        <f>IF(IFERROR(VLOOKUP('CLZ TT'!A794,'CLZ WI'!$A$1:$L$100000,12,FALSE),"")=TRUE, "Billable", IF(IFERROR(VLOOKUP('CLZ TT'!A794,'CLZ WI'!$A$1:$L$100000,12,FALSE),"")=FALSE, "Non-Billable", ""))</f>
        <v/>
      </c>
      <c r="L794" s="19" t="str">
        <f>IF('CLZ TT'!G794="","",'CLZ TT'!G794)</f>
        <v/>
      </c>
      <c r="M794" t="str">
        <f>IFERROR(VLOOKUP(G794,'CLZ Pr'!$A$1:$X$100000,12,FALSE)*C794,"")</f>
        <v/>
      </c>
      <c r="N794" s="4" t="str">
        <f>IFERROR(VLOOKUP(G794,'CLZ Pr'!$A$1:$X$100000,24,FALSE), "")</f>
        <v/>
      </c>
      <c r="O794" t="str">
        <f>IFERROR(VLOOKUP(G794,'CLZ Pr'!$A$1:$X$100000,21,FALSE), "")</f>
        <v/>
      </c>
    </row>
    <row r="795" spans="1:15">
      <c r="A795" t="str">
        <f>T('CLZ TT'!A795)</f>
        <v/>
      </c>
      <c r="B795" s="9" t="str">
        <f>T('CLZ TT'!D795)</f>
        <v/>
      </c>
      <c r="C795" s="10" t="str">
        <f>IF(LEN(A795) &gt; 0, 'CLZ TT'!E795, "")</f>
        <v/>
      </c>
      <c r="D795" s="7" t="str">
        <f>T('CLZ TT'!F795)</f>
        <v/>
      </c>
      <c r="E795" s="7" t="str">
        <f>IFERROR(VLOOKUP('CLZ TT'!A795,'CLZ WI'!$A$1:$E$100000,3,FALSE),"")</f>
        <v/>
      </c>
      <c r="F795" t="str">
        <f>IFERROR(VLOOKUP('CLZ TT'!A795,'CLZ WI'!$A$1:$E$100000,4,FALSE),"")</f>
        <v/>
      </c>
      <c r="G795" t="str">
        <f>IFERROR(VLOOKUP('CLZ TT'!A795,'CLZ WI'!$A$1:$K$100000,5,FALSE),"")</f>
        <v/>
      </c>
      <c r="H795" t="str">
        <f>IFERROR(VLOOKUP(G795,'CLZ WI'!$A$1:$K$100000,6,FALSE),"")</f>
        <v/>
      </c>
      <c r="I795" t="str">
        <f>IFERROR(VLOOKUP(G795,'CLZ WI'!$A$1:$K$100000,7,FALSE),"")</f>
        <v/>
      </c>
      <c r="J795" t="str">
        <f>T('CLZ TT'!I795)</f>
        <v/>
      </c>
      <c r="K795" t="str">
        <f>IF(IFERROR(VLOOKUP('CLZ TT'!A795,'CLZ WI'!$A$1:$L$100000,12,FALSE),"")=TRUE, "Billable", IF(IFERROR(VLOOKUP('CLZ TT'!A795,'CLZ WI'!$A$1:$L$100000,12,FALSE),"")=FALSE, "Non-Billable", ""))</f>
        <v/>
      </c>
      <c r="L795" s="19" t="str">
        <f>IF('CLZ TT'!G795="","",'CLZ TT'!G795)</f>
        <v/>
      </c>
      <c r="M795" t="str">
        <f>IFERROR(VLOOKUP(G795,'CLZ Pr'!$A$1:$X$100000,12,FALSE)*C795,"")</f>
        <v/>
      </c>
      <c r="N795" s="4" t="str">
        <f>IFERROR(VLOOKUP(G795,'CLZ Pr'!$A$1:$X$100000,24,FALSE), "")</f>
        <v/>
      </c>
      <c r="O795" t="str">
        <f>IFERROR(VLOOKUP(G795,'CLZ Pr'!$A$1:$X$100000,21,FALSE), "")</f>
        <v/>
      </c>
    </row>
    <row r="796" spans="1:15">
      <c r="A796" t="str">
        <f>T('CLZ TT'!A796)</f>
        <v/>
      </c>
      <c r="B796" s="9" t="str">
        <f>T('CLZ TT'!D796)</f>
        <v/>
      </c>
      <c r="C796" s="10" t="str">
        <f>IF(LEN(A796) &gt; 0, 'CLZ TT'!E796, "")</f>
        <v/>
      </c>
      <c r="D796" s="7" t="str">
        <f>T('CLZ TT'!F796)</f>
        <v/>
      </c>
      <c r="E796" s="7" t="str">
        <f>IFERROR(VLOOKUP('CLZ TT'!A796,'CLZ WI'!$A$1:$E$100000,3,FALSE),"")</f>
        <v/>
      </c>
      <c r="F796" t="str">
        <f>IFERROR(VLOOKUP('CLZ TT'!A796,'CLZ WI'!$A$1:$E$100000,4,FALSE),"")</f>
        <v/>
      </c>
      <c r="G796" t="str">
        <f>IFERROR(VLOOKUP('CLZ TT'!A796,'CLZ WI'!$A$1:$K$100000,5,FALSE),"")</f>
        <v/>
      </c>
      <c r="H796" t="str">
        <f>IFERROR(VLOOKUP(G796,'CLZ WI'!$A$1:$K$100000,6,FALSE),"")</f>
        <v/>
      </c>
      <c r="I796" t="str">
        <f>IFERROR(VLOOKUP(G796,'CLZ WI'!$A$1:$K$100000,7,FALSE),"")</f>
        <v/>
      </c>
      <c r="J796" t="str">
        <f>T('CLZ TT'!I796)</f>
        <v/>
      </c>
      <c r="K796" t="str">
        <f>IF(IFERROR(VLOOKUP('CLZ TT'!A796,'CLZ WI'!$A$1:$L$100000,12,FALSE),"")=TRUE, "Billable", IF(IFERROR(VLOOKUP('CLZ TT'!A796,'CLZ WI'!$A$1:$L$100000,12,FALSE),"")=FALSE, "Non-Billable", ""))</f>
        <v/>
      </c>
      <c r="L796" s="19" t="str">
        <f>IF('CLZ TT'!G796="","",'CLZ TT'!G796)</f>
        <v/>
      </c>
      <c r="M796" t="str">
        <f>IFERROR(VLOOKUP(G796,'CLZ Pr'!$A$1:$X$100000,12,FALSE)*C796,"")</f>
        <v/>
      </c>
      <c r="N796" s="4" t="str">
        <f>IFERROR(VLOOKUP(G796,'CLZ Pr'!$A$1:$X$100000,24,FALSE), "")</f>
        <v/>
      </c>
      <c r="O796" t="str">
        <f>IFERROR(VLOOKUP(G796,'CLZ Pr'!$A$1:$X$100000,21,FALSE), "")</f>
        <v/>
      </c>
    </row>
    <row r="797" spans="1:15">
      <c r="A797" t="str">
        <f>T('CLZ TT'!A797)</f>
        <v/>
      </c>
      <c r="B797" s="9" t="str">
        <f>T('CLZ TT'!D797)</f>
        <v/>
      </c>
      <c r="C797" s="10" t="str">
        <f>IF(LEN(A797) &gt; 0, 'CLZ TT'!E797, "")</f>
        <v/>
      </c>
      <c r="D797" s="7" t="str">
        <f>T('CLZ TT'!F797)</f>
        <v/>
      </c>
      <c r="E797" s="7" t="str">
        <f>IFERROR(VLOOKUP('CLZ TT'!A797,'CLZ WI'!$A$1:$E$100000,3,FALSE),"")</f>
        <v/>
      </c>
      <c r="F797" t="str">
        <f>IFERROR(VLOOKUP('CLZ TT'!A797,'CLZ WI'!$A$1:$E$100000,4,FALSE),"")</f>
        <v/>
      </c>
      <c r="G797" t="str">
        <f>IFERROR(VLOOKUP('CLZ TT'!A797,'CLZ WI'!$A$1:$K$100000,5,FALSE),"")</f>
        <v/>
      </c>
      <c r="H797" t="str">
        <f>IFERROR(VLOOKUP(G797,'CLZ WI'!$A$1:$K$100000,6,FALSE),"")</f>
        <v/>
      </c>
      <c r="I797" t="str">
        <f>IFERROR(VLOOKUP(G797,'CLZ WI'!$A$1:$K$100000,7,FALSE),"")</f>
        <v/>
      </c>
      <c r="J797" t="str">
        <f>T('CLZ TT'!I797)</f>
        <v/>
      </c>
      <c r="K797" t="str">
        <f>IF(IFERROR(VLOOKUP('CLZ TT'!A797,'CLZ WI'!$A$1:$L$100000,12,FALSE),"")=TRUE, "Billable", IF(IFERROR(VLOOKUP('CLZ TT'!A797,'CLZ WI'!$A$1:$L$100000,12,FALSE),"")=FALSE, "Non-Billable", ""))</f>
        <v/>
      </c>
      <c r="L797" s="19" t="str">
        <f>IF('CLZ TT'!G797="","",'CLZ TT'!G797)</f>
        <v/>
      </c>
      <c r="M797" t="str">
        <f>IFERROR(VLOOKUP(G797,'CLZ Pr'!$A$1:$X$100000,12,FALSE)*C797,"")</f>
        <v/>
      </c>
      <c r="N797" s="4" t="str">
        <f>IFERROR(VLOOKUP(G797,'CLZ Pr'!$A$1:$X$100000,24,FALSE), "")</f>
        <v/>
      </c>
      <c r="O797" t="str">
        <f>IFERROR(VLOOKUP(G797,'CLZ Pr'!$A$1:$X$100000,21,FALSE), "")</f>
        <v/>
      </c>
    </row>
    <row r="798" spans="1:15">
      <c r="A798" t="str">
        <f>T('CLZ TT'!A798)</f>
        <v/>
      </c>
      <c r="B798" s="9" t="str">
        <f>T('CLZ TT'!D798)</f>
        <v/>
      </c>
      <c r="C798" s="10" t="str">
        <f>IF(LEN(A798) &gt; 0, 'CLZ TT'!E798, "")</f>
        <v/>
      </c>
      <c r="D798" s="7" t="str">
        <f>T('CLZ TT'!F798)</f>
        <v/>
      </c>
      <c r="E798" s="7" t="str">
        <f>IFERROR(VLOOKUP('CLZ TT'!A798,'CLZ WI'!$A$1:$E$100000,3,FALSE),"")</f>
        <v/>
      </c>
      <c r="F798" t="str">
        <f>IFERROR(VLOOKUP('CLZ TT'!A798,'CLZ WI'!$A$1:$E$100000,4,FALSE),"")</f>
        <v/>
      </c>
      <c r="G798" t="str">
        <f>IFERROR(VLOOKUP('CLZ TT'!A798,'CLZ WI'!$A$1:$K$100000,5,FALSE),"")</f>
        <v/>
      </c>
      <c r="H798" t="str">
        <f>IFERROR(VLOOKUP(G798,'CLZ WI'!$A$1:$K$100000,6,FALSE),"")</f>
        <v/>
      </c>
      <c r="I798" t="str">
        <f>IFERROR(VLOOKUP(G798,'CLZ WI'!$A$1:$K$100000,7,FALSE),"")</f>
        <v/>
      </c>
      <c r="J798" t="str">
        <f>T('CLZ TT'!I798)</f>
        <v/>
      </c>
      <c r="K798" t="str">
        <f>IF(IFERROR(VLOOKUP('CLZ TT'!A798,'CLZ WI'!$A$1:$L$100000,12,FALSE),"")=TRUE, "Billable", IF(IFERROR(VLOOKUP('CLZ TT'!A798,'CLZ WI'!$A$1:$L$100000,12,FALSE),"")=FALSE, "Non-Billable", ""))</f>
        <v/>
      </c>
      <c r="L798" s="19" t="str">
        <f>IF('CLZ TT'!G798="","",'CLZ TT'!G798)</f>
        <v/>
      </c>
      <c r="M798" t="str">
        <f>IFERROR(VLOOKUP(G798,'CLZ Pr'!$A$1:$X$100000,12,FALSE)*C798,"")</f>
        <v/>
      </c>
      <c r="N798" s="4" t="str">
        <f>IFERROR(VLOOKUP(G798,'CLZ Pr'!$A$1:$X$100000,24,FALSE), "")</f>
        <v/>
      </c>
      <c r="O798" t="str">
        <f>IFERROR(VLOOKUP(G798,'CLZ Pr'!$A$1:$X$100000,21,FALSE), "")</f>
        <v/>
      </c>
    </row>
    <row r="799" spans="1:15">
      <c r="A799" t="str">
        <f>T('CLZ TT'!A799)</f>
        <v/>
      </c>
      <c r="B799" s="9" t="str">
        <f>T('CLZ TT'!D799)</f>
        <v/>
      </c>
      <c r="C799" s="10" t="str">
        <f>IF(LEN(A799) &gt; 0, 'CLZ TT'!E799, "")</f>
        <v/>
      </c>
      <c r="D799" s="7" t="str">
        <f>T('CLZ TT'!F799)</f>
        <v/>
      </c>
      <c r="E799" s="7" t="str">
        <f>IFERROR(VLOOKUP('CLZ TT'!A799,'CLZ WI'!$A$1:$E$100000,3,FALSE),"")</f>
        <v/>
      </c>
      <c r="F799" t="str">
        <f>IFERROR(VLOOKUP('CLZ TT'!A799,'CLZ WI'!$A$1:$E$100000,4,FALSE),"")</f>
        <v/>
      </c>
      <c r="G799" t="str">
        <f>IFERROR(VLOOKUP('CLZ TT'!A799,'CLZ WI'!$A$1:$K$100000,5,FALSE),"")</f>
        <v/>
      </c>
      <c r="H799" t="str">
        <f>IFERROR(VLOOKUP(G799,'CLZ WI'!$A$1:$K$100000,6,FALSE),"")</f>
        <v/>
      </c>
      <c r="I799" t="str">
        <f>IFERROR(VLOOKUP(G799,'CLZ WI'!$A$1:$K$100000,7,FALSE),"")</f>
        <v/>
      </c>
      <c r="J799" t="str">
        <f>T('CLZ TT'!I799)</f>
        <v/>
      </c>
      <c r="K799" t="str">
        <f>IF(IFERROR(VLOOKUP('CLZ TT'!A799,'CLZ WI'!$A$1:$L$100000,12,FALSE),"")=TRUE, "Billable", IF(IFERROR(VLOOKUP('CLZ TT'!A799,'CLZ WI'!$A$1:$L$100000,12,FALSE),"")=FALSE, "Non-Billable", ""))</f>
        <v/>
      </c>
      <c r="L799" s="19" t="str">
        <f>IF('CLZ TT'!G799="","",'CLZ TT'!G799)</f>
        <v/>
      </c>
      <c r="M799" t="str">
        <f>IFERROR(VLOOKUP(G799,'CLZ Pr'!$A$1:$X$100000,12,FALSE)*C799,"")</f>
        <v/>
      </c>
      <c r="N799" s="4" t="str">
        <f>IFERROR(VLOOKUP(G799,'CLZ Pr'!$A$1:$X$100000,24,FALSE), "")</f>
        <v/>
      </c>
      <c r="O799" t="str">
        <f>IFERROR(VLOOKUP(G799,'CLZ Pr'!$A$1:$X$100000,21,FALSE), "")</f>
        <v/>
      </c>
    </row>
    <row r="800" spans="1:15">
      <c r="A800" t="str">
        <f>T('CLZ TT'!A800)</f>
        <v/>
      </c>
      <c r="B800" s="9" t="str">
        <f>T('CLZ TT'!D800)</f>
        <v/>
      </c>
      <c r="C800" s="10" t="str">
        <f>IF(LEN(A800) &gt; 0, 'CLZ TT'!E800, "")</f>
        <v/>
      </c>
      <c r="D800" s="7" t="str">
        <f>T('CLZ TT'!F800)</f>
        <v/>
      </c>
      <c r="E800" s="7" t="str">
        <f>IFERROR(VLOOKUP('CLZ TT'!A800,'CLZ WI'!$A$1:$E$100000,3,FALSE),"")</f>
        <v/>
      </c>
      <c r="F800" t="str">
        <f>IFERROR(VLOOKUP('CLZ TT'!A800,'CLZ WI'!$A$1:$E$100000,4,FALSE),"")</f>
        <v/>
      </c>
      <c r="G800" t="str">
        <f>IFERROR(VLOOKUP('CLZ TT'!A800,'CLZ WI'!$A$1:$K$100000,5,FALSE),"")</f>
        <v/>
      </c>
      <c r="H800" t="str">
        <f>IFERROR(VLOOKUP(G800,'CLZ WI'!$A$1:$K$100000,6,FALSE),"")</f>
        <v/>
      </c>
      <c r="I800" t="str">
        <f>IFERROR(VLOOKUP(G800,'CLZ WI'!$A$1:$K$100000,7,FALSE),"")</f>
        <v/>
      </c>
      <c r="J800" t="str">
        <f>T('CLZ TT'!I800)</f>
        <v/>
      </c>
      <c r="K800" t="str">
        <f>IF(IFERROR(VLOOKUP('CLZ TT'!A800,'CLZ WI'!$A$1:$L$100000,12,FALSE),"")=TRUE, "Billable", IF(IFERROR(VLOOKUP('CLZ TT'!A800,'CLZ WI'!$A$1:$L$100000,12,FALSE),"")=FALSE, "Non-Billable", ""))</f>
        <v/>
      </c>
      <c r="L800" s="19" t="str">
        <f>IF('CLZ TT'!G800="","",'CLZ TT'!G800)</f>
        <v/>
      </c>
      <c r="M800" t="str">
        <f>IFERROR(VLOOKUP(G800,'CLZ Pr'!$A$1:$X$100000,12,FALSE)*C800,"")</f>
        <v/>
      </c>
      <c r="N800" s="4" t="str">
        <f>IFERROR(VLOOKUP(G800,'CLZ Pr'!$A$1:$X$100000,24,FALSE), "")</f>
        <v/>
      </c>
      <c r="O800" t="str">
        <f>IFERROR(VLOOKUP(G800,'CLZ Pr'!$A$1:$X$100000,21,FALSE), "")</f>
        <v/>
      </c>
    </row>
    <row r="801" spans="1:15">
      <c r="A801" t="str">
        <f>T('CLZ TT'!A801)</f>
        <v/>
      </c>
      <c r="B801" s="9" t="str">
        <f>T('CLZ TT'!D801)</f>
        <v/>
      </c>
      <c r="C801" s="10" t="str">
        <f>IF(LEN(A801) &gt; 0, 'CLZ TT'!E801, "")</f>
        <v/>
      </c>
      <c r="D801" s="7" t="str">
        <f>T('CLZ TT'!F801)</f>
        <v/>
      </c>
      <c r="E801" s="7" t="str">
        <f>IFERROR(VLOOKUP('CLZ TT'!A801,'CLZ WI'!$A$1:$E$100000,3,FALSE),"")</f>
        <v/>
      </c>
      <c r="F801" t="str">
        <f>IFERROR(VLOOKUP('CLZ TT'!A801,'CLZ WI'!$A$1:$E$100000,4,FALSE),"")</f>
        <v/>
      </c>
      <c r="G801" t="str">
        <f>IFERROR(VLOOKUP('CLZ TT'!A801,'CLZ WI'!$A$1:$K$100000,5,FALSE),"")</f>
        <v/>
      </c>
      <c r="H801" t="str">
        <f>IFERROR(VLOOKUP(G801,'CLZ WI'!$A$1:$K$100000,6,FALSE),"")</f>
        <v/>
      </c>
      <c r="I801" t="str">
        <f>IFERROR(VLOOKUP(G801,'CLZ WI'!$A$1:$K$100000,7,FALSE),"")</f>
        <v/>
      </c>
      <c r="J801" t="str">
        <f>T('CLZ TT'!I801)</f>
        <v/>
      </c>
      <c r="K801" t="str">
        <f>IF(IFERROR(VLOOKUP('CLZ TT'!A801,'CLZ WI'!$A$1:$L$100000,12,FALSE),"")=TRUE, "Billable", IF(IFERROR(VLOOKUP('CLZ TT'!A801,'CLZ WI'!$A$1:$L$100000,12,FALSE),"")=FALSE, "Non-Billable", ""))</f>
        <v/>
      </c>
      <c r="L801" s="19" t="str">
        <f>IF('CLZ TT'!G801="","",'CLZ TT'!G801)</f>
        <v/>
      </c>
      <c r="M801" t="str">
        <f>IFERROR(VLOOKUP(G801,'CLZ Pr'!$A$1:$X$100000,12,FALSE)*C801,"")</f>
        <v/>
      </c>
      <c r="N801" s="4" t="str">
        <f>IFERROR(VLOOKUP(G801,'CLZ Pr'!$A$1:$X$100000,24,FALSE), "")</f>
        <v/>
      </c>
      <c r="O801" t="str">
        <f>IFERROR(VLOOKUP(G801,'CLZ Pr'!$A$1:$X$100000,21,FALSE), "")</f>
        <v/>
      </c>
    </row>
    <row r="802" spans="1:15">
      <c r="A802" t="str">
        <f>T('CLZ TT'!A802)</f>
        <v/>
      </c>
      <c r="B802" s="9" t="str">
        <f>T('CLZ TT'!D802)</f>
        <v/>
      </c>
      <c r="C802" s="10" t="str">
        <f>IF(LEN(A802) &gt; 0, 'CLZ TT'!E802, "")</f>
        <v/>
      </c>
      <c r="D802" s="7" t="str">
        <f>T('CLZ TT'!F802)</f>
        <v/>
      </c>
      <c r="E802" s="7" t="str">
        <f>IFERROR(VLOOKUP('CLZ TT'!A802,'CLZ WI'!$A$1:$E$100000,3,FALSE),"")</f>
        <v/>
      </c>
      <c r="F802" t="str">
        <f>IFERROR(VLOOKUP('CLZ TT'!A802,'CLZ WI'!$A$1:$E$100000,4,FALSE),"")</f>
        <v/>
      </c>
      <c r="G802" t="str">
        <f>IFERROR(VLOOKUP('CLZ TT'!A802,'CLZ WI'!$A$1:$K$100000,5,FALSE),"")</f>
        <v/>
      </c>
      <c r="H802" t="str">
        <f>IFERROR(VLOOKUP(G802,'CLZ WI'!$A$1:$K$100000,6,FALSE),"")</f>
        <v/>
      </c>
      <c r="I802" t="str">
        <f>IFERROR(VLOOKUP(G802,'CLZ WI'!$A$1:$K$100000,7,FALSE),"")</f>
        <v/>
      </c>
      <c r="J802" t="str">
        <f>T('CLZ TT'!I802)</f>
        <v/>
      </c>
      <c r="K802" t="str">
        <f>IF(IFERROR(VLOOKUP('CLZ TT'!A802,'CLZ WI'!$A$1:$L$100000,12,FALSE),"")=TRUE, "Billable", IF(IFERROR(VLOOKUP('CLZ TT'!A802,'CLZ WI'!$A$1:$L$100000,12,FALSE),"")=FALSE, "Non-Billable", ""))</f>
        <v/>
      </c>
      <c r="L802" s="19" t="str">
        <f>IF('CLZ TT'!G802="","",'CLZ TT'!G802)</f>
        <v/>
      </c>
      <c r="M802" t="str">
        <f>IFERROR(VLOOKUP(G802,'CLZ Pr'!$A$1:$X$100000,12,FALSE)*C802,"")</f>
        <v/>
      </c>
      <c r="N802" s="4" t="str">
        <f>IFERROR(VLOOKUP(G802,'CLZ Pr'!$A$1:$X$100000,24,FALSE), "")</f>
        <v/>
      </c>
      <c r="O802" t="str">
        <f>IFERROR(VLOOKUP(G802,'CLZ Pr'!$A$1:$X$100000,21,FALSE), "")</f>
        <v/>
      </c>
    </row>
    <row r="803" spans="1:15">
      <c r="A803" t="str">
        <f>T('CLZ TT'!A803)</f>
        <v/>
      </c>
      <c r="B803" s="9" t="str">
        <f>T('CLZ TT'!D803)</f>
        <v/>
      </c>
      <c r="C803" s="10" t="str">
        <f>IF(LEN(A803) &gt; 0, 'CLZ TT'!E803, "")</f>
        <v/>
      </c>
      <c r="D803" s="7" t="str">
        <f>T('CLZ TT'!F803)</f>
        <v/>
      </c>
      <c r="E803" s="7" t="str">
        <f>IFERROR(VLOOKUP('CLZ TT'!A803,'CLZ WI'!$A$1:$E$100000,3,FALSE),"")</f>
        <v/>
      </c>
      <c r="F803" t="str">
        <f>IFERROR(VLOOKUP('CLZ TT'!A803,'CLZ WI'!$A$1:$E$100000,4,FALSE),"")</f>
        <v/>
      </c>
      <c r="G803" t="str">
        <f>IFERROR(VLOOKUP('CLZ TT'!A803,'CLZ WI'!$A$1:$K$100000,5,FALSE),"")</f>
        <v/>
      </c>
      <c r="H803" t="str">
        <f>IFERROR(VLOOKUP(G803,'CLZ WI'!$A$1:$K$100000,6,FALSE),"")</f>
        <v/>
      </c>
      <c r="I803" t="str">
        <f>IFERROR(VLOOKUP(G803,'CLZ WI'!$A$1:$K$100000,7,FALSE),"")</f>
        <v/>
      </c>
      <c r="J803" t="str">
        <f>T('CLZ TT'!I803)</f>
        <v/>
      </c>
      <c r="K803" t="str">
        <f>IF(IFERROR(VLOOKUP('CLZ TT'!A803,'CLZ WI'!$A$1:$L$100000,12,FALSE),"")=TRUE, "Billable", IF(IFERROR(VLOOKUP('CLZ TT'!A803,'CLZ WI'!$A$1:$L$100000,12,FALSE),"")=FALSE, "Non-Billable", ""))</f>
        <v/>
      </c>
      <c r="L803" s="19" t="str">
        <f>IF('CLZ TT'!G803="","",'CLZ TT'!G803)</f>
        <v/>
      </c>
      <c r="M803" t="str">
        <f>IFERROR(VLOOKUP(G803,'CLZ Pr'!$A$1:$X$100000,12,FALSE)*C803,"")</f>
        <v/>
      </c>
      <c r="N803" s="4" t="str">
        <f>IFERROR(VLOOKUP(G803,'CLZ Pr'!$A$1:$X$100000,24,FALSE), "")</f>
        <v/>
      </c>
      <c r="O803" t="str">
        <f>IFERROR(VLOOKUP(G803,'CLZ Pr'!$A$1:$X$100000,21,FALSE), "")</f>
        <v/>
      </c>
    </row>
    <row r="804" spans="1:15">
      <c r="A804" t="str">
        <f>T('CLZ TT'!A804)</f>
        <v/>
      </c>
      <c r="B804" s="9" t="str">
        <f>T('CLZ TT'!D804)</f>
        <v/>
      </c>
      <c r="C804" s="10" t="str">
        <f>IF(LEN(A804) &gt; 0, 'CLZ TT'!E804, "")</f>
        <v/>
      </c>
      <c r="D804" s="7" t="str">
        <f>T('CLZ TT'!F804)</f>
        <v/>
      </c>
      <c r="E804" s="7" t="str">
        <f>IFERROR(VLOOKUP('CLZ TT'!A804,'CLZ WI'!$A$1:$E$100000,3,FALSE),"")</f>
        <v/>
      </c>
      <c r="F804" t="str">
        <f>IFERROR(VLOOKUP('CLZ TT'!A804,'CLZ WI'!$A$1:$E$100000,4,FALSE),"")</f>
        <v/>
      </c>
      <c r="G804" t="str">
        <f>IFERROR(VLOOKUP('CLZ TT'!A804,'CLZ WI'!$A$1:$K$100000,5,FALSE),"")</f>
        <v/>
      </c>
      <c r="H804" t="str">
        <f>IFERROR(VLOOKUP(G804,'CLZ WI'!$A$1:$K$100000,6,FALSE),"")</f>
        <v/>
      </c>
      <c r="I804" t="str">
        <f>IFERROR(VLOOKUP(G804,'CLZ WI'!$A$1:$K$100000,7,FALSE),"")</f>
        <v/>
      </c>
      <c r="J804" t="str">
        <f>T('CLZ TT'!I804)</f>
        <v/>
      </c>
      <c r="K804" t="str">
        <f>IF(IFERROR(VLOOKUP('CLZ TT'!A804,'CLZ WI'!$A$1:$L$100000,12,FALSE),"")=TRUE, "Billable", IF(IFERROR(VLOOKUP('CLZ TT'!A804,'CLZ WI'!$A$1:$L$100000,12,FALSE),"")=FALSE, "Non-Billable", ""))</f>
        <v/>
      </c>
      <c r="L804" s="19" t="str">
        <f>IF('CLZ TT'!G804="","",'CLZ TT'!G804)</f>
        <v/>
      </c>
      <c r="M804" t="str">
        <f>IFERROR(VLOOKUP(G804,'CLZ Pr'!$A$1:$X$100000,12,FALSE)*C804,"")</f>
        <v/>
      </c>
      <c r="N804" s="4" t="str">
        <f>IFERROR(VLOOKUP(G804,'CLZ Pr'!$A$1:$X$100000,24,FALSE), "")</f>
        <v/>
      </c>
      <c r="O804" t="str">
        <f>IFERROR(VLOOKUP(G804,'CLZ Pr'!$A$1:$X$100000,21,FALSE), "")</f>
        <v/>
      </c>
    </row>
    <row r="805" spans="1:15">
      <c r="A805" t="str">
        <f>T('CLZ TT'!A805)</f>
        <v/>
      </c>
      <c r="B805" s="9" t="str">
        <f>T('CLZ TT'!D805)</f>
        <v/>
      </c>
      <c r="C805" s="10" t="str">
        <f>IF(LEN(A805) &gt; 0, 'CLZ TT'!E805, "")</f>
        <v/>
      </c>
      <c r="D805" s="7" t="str">
        <f>T('CLZ TT'!F805)</f>
        <v/>
      </c>
      <c r="E805" s="7" t="str">
        <f>IFERROR(VLOOKUP('CLZ TT'!A805,'CLZ WI'!$A$1:$E$100000,3,FALSE),"")</f>
        <v/>
      </c>
      <c r="F805" t="str">
        <f>IFERROR(VLOOKUP('CLZ TT'!A805,'CLZ WI'!$A$1:$E$100000,4,FALSE),"")</f>
        <v/>
      </c>
      <c r="G805" t="str">
        <f>IFERROR(VLOOKUP('CLZ TT'!A805,'CLZ WI'!$A$1:$K$100000,5,FALSE),"")</f>
        <v/>
      </c>
      <c r="H805" t="str">
        <f>IFERROR(VLOOKUP(G805,'CLZ WI'!$A$1:$K$100000,6,FALSE),"")</f>
        <v/>
      </c>
      <c r="I805" t="str">
        <f>IFERROR(VLOOKUP(G805,'CLZ WI'!$A$1:$K$100000,7,FALSE),"")</f>
        <v/>
      </c>
      <c r="J805" t="str">
        <f>T('CLZ TT'!I805)</f>
        <v/>
      </c>
      <c r="K805" t="str">
        <f>IF(IFERROR(VLOOKUP('CLZ TT'!A805,'CLZ WI'!$A$1:$L$100000,12,FALSE),"")=TRUE, "Billable", IF(IFERROR(VLOOKUP('CLZ TT'!A805,'CLZ WI'!$A$1:$L$100000,12,FALSE),"")=FALSE, "Non-Billable", ""))</f>
        <v/>
      </c>
      <c r="L805" s="19" t="str">
        <f>IF('CLZ TT'!G805="","",'CLZ TT'!G805)</f>
        <v/>
      </c>
      <c r="M805" t="str">
        <f>IFERROR(VLOOKUP(G805,'CLZ Pr'!$A$1:$X$100000,12,FALSE)*C805,"")</f>
        <v/>
      </c>
      <c r="N805" s="4" t="str">
        <f>IFERROR(VLOOKUP(G805,'CLZ Pr'!$A$1:$X$100000,24,FALSE), "")</f>
        <v/>
      </c>
      <c r="O805" t="str">
        <f>IFERROR(VLOOKUP(G805,'CLZ Pr'!$A$1:$X$100000,21,FALSE), "")</f>
        <v/>
      </c>
    </row>
    <row r="806" spans="1:15">
      <c r="A806" t="str">
        <f>T('CLZ TT'!A806)</f>
        <v/>
      </c>
      <c r="B806" s="9" t="str">
        <f>T('CLZ TT'!D806)</f>
        <v/>
      </c>
      <c r="C806" s="10" t="str">
        <f>IF(LEN(A806) &gt; 0, 'CLZ TT'!E806, "")</f>
        <v/>
      </c>
      <c r="D806" s="7" t="str">
        <f>T('CLZ TT'!F806)</f>
        <v/>
      </c>
      <c r="E806" s="7" t="str">
        <f>IFERROR(VLOOKUP('CLZ TT'!A806,'CLZ WI'!$A$1:$E$100000,3,FALSE),"")</f>
        <v/>
      </c>
      <c r="F806" t="str">
        <f>IFERROR(VLOOKUP('CLZ TT'!A806,'CLZ WI'!$A$1:$E$100000,4,FALSE),"")</f>
        <v/>
      </c>
      <c r="G806" t="str">
        <f>IFERROR(VLOOKUP('CLZ TT'!A806,'CLZ WI'!$A$1:$K$100000,5,FALSE),"")</f>
        <v/>
      </c>
      <c r="H806" t="str">
        <f>IFERROR(VLOOKUP(G806,'CLZ WI'!$A$1:$K$100000,6,FALSE),"")</f>
        <v/>
      </c>
      <c r="I806" t="str">
        <f>IFERROR(VLOOKUP(G806,'CLZ WI'!$A$1:$K$100000,7,FALSE),"")</f>
        <v/>
      </c>
      <c r="J806" t="str">
        <f>T('CLZ TT'!I806)</f>
        <v/>
      </c>
      <c r="K806" t="str">
        <f>IF(IFERROR(VLOOKUP('CLZ TT'!A806,'CLZ WI'!$A$1:$L$100000,12,FALSE),"")=TRUE, "Billable", IF(IFERROR(VLOOKUP('CLZ TT'!A806,'CLZ WI'!$A$1:$L$100000,12,FALSE),"")=FALSE, "Non-Billable", ""))</f>
        <v/>
      </c>
      <c r="L806" s="19" t="str">
        <f>IF('CLZ TT'!G806="","",'CLZ TT'!G806)</f>
        <v/>
      </c>
      <c r="M806" t="str">
        <f>IFERROR(VLOOKUP(G806,'CLZ Pr'!$A$1:$X$100000,12,FALSE)*C806,"")</f>
        <v/>
      </c>
      <c r="N806" s="4" t="str">
        <f>IFERROR(VLOOKUP(G806,'CLZ Pr'!$A$1:$X$100000,24,FALSE), "")</f>
        <v/>
      </c>
      <c r="O806" t="str">
        <f>IFERROR(VLOOKUP(G806,'CLZ Pr'!$A$1:$X$100000,21,FALSE), "")</f>
        <v/>
      </c>
    </row>
    <row r="807" spans="1:15">
      <c r="A807" t="str">
        <f>T('CLZ TT'!A807)</f>
        <v/>
      </c>
      <c r="B807" s="9" t="str">
        <f>T('CLZ TT'!D807)</f>
        <v/>
      </c>
      <c r="C807" s="10" t="str">
        <f>IF(LEN(A807) &gt; 0, 'CLZ TT'!E807, "")</f>
        <v/>
      </c>
      <c r="D807" s="7" t="str">
        <f>T('CLZ TT'!F807)</f>
        <v/>
      </c>
      <c r="E807" s="7" t="str">
        <f>IFERROR(VLOOKUP('CLZ TT'!A807,'CLZ WI'!$A$1:$E$100000,3,FALSE),"")</f>
        <v/>
      </c>
      <c r="F807" t="str">
        <f>IFERROR(VLOOKUP('CLZ TT'!A807,'CLZ WI'!$A$1:$E$100000,4,FALSE),"")</f>
        <v/>
      </c>
      <c r="G807" t="str">
        <f>IFERROR(VLOOKUP('CLZ TT'!A807,'CLZ WI'!$A$1:$K$100000,5,FALSE),"")</f>
        <v/>
      </c>
      <c r="H807" t="str">
        <f>IFERROR(VLOOKUP(G807,'CLZ WI'!$A$1:$K$100000,6,FALSE),"")</f>
        <v/>
      </c>
      <c r="I807" t="str">
        <f>IFERROR(VLOOKUP(G807,'CLZ WI'!$A$1:$K$100000,7,FALSE),"")</f>
        <v/>
      </c>
      <c r="J807" t="str">
        <f>T('CLZ TT'!I807)</f>
        <v/>
      </c>
      <c r="K807" t="str">
        <f>IF(IFERROR(VLOOKUP('CLZ TT'!A807,'CLZ WI'!$A$1:$L$100000,12,FALSE),"")=TRUE, "Billable", IF(IFERROR(VLOOKUP('CLZ TT'!A807,'CLZ WI'!$A$1:$L$100000,12,FALSE),"")=FALSE, "Non-Billable", ""))</f>
        <v/>
      </c>
      <c r="L807" s="19" t="str">
        <f>IF('CLZ TT'!G807="","",'CLZ TT'!G807)</f>
        <v/>
      </c>
      <c r="M807" t="str">
        <f>IFERROR(VLOOKUP(G807,'CLZ Pr'!$A$1:$X$100000,12,FALSE)*C807,"")</f>
        <v/>
      </c>
      <c r="N807" s="4" t="str">
        <f>IFERROR(VLOOKUP(G807,'CLZ Pr'!$A$1:$X$100000,24,FALSE), "")</f>
        <v/>
      </c>
      <c r="O807" t="str">
        <f>IFERROR(VLOOKUP(G807,'CLZ Pr'!$A$1:$X$100000,21,FALSE), "")</f>
        <v/>
      </c>
    </row>
    <row r="808" spans="1:15">
      <c r="A808" t="str">
        <f>T('CLZ TT'!A808)</f>
        <v/>
      </c>
      <c r="B808" s="9" t="str">
        <f>T('CLZ TT'!D808)</f>
        <v/>
      </c>
      <c r="C808" s="10" t="str">
        <f>IF(LEN(A808) &gt; 0, 'CLZ TT'!E808, "")</f>
        <v/>
      </c>
      <c r="D808" s="7" t="str">
        <f>T('CLZ TT'!F808)</f>
        <v/>
      </c>
      <c r="E808" s="7" t="str">
        <f>IFERROR(VLOOKUP('CLZ TT'!A808,'CLZ WI'!$A$1:$E$100000,3,FALSE),"")</f>
        <v/>
      </c>
      <c r="F808" t="str">
        <f>IFERROR(VLOOKUP('CLZ TT'!A808,'CLZ WI'!$A$1:$E$100000,4,FALSE),"")</f>
        <v/>
      </c>
      <c r="G808" t="str">
        <f>IFERROR(VLOOKUP('CLZ TT'!A808,'CLZ WI'!$A$1:$K$100000,5,FALSE),"")</f>
        <v/>
      </c>
      <c r="H808" t="str">
        <f>IFERROR(VLOOKUP(G808,'CLZ WI'!$A$1:$K$100000,6,FALSE),"")</f>
        <v/>
      </c>
      <c r="I808" t="str">
        <f>IFERROR(VLOOKUP(G808,'CLZ WI'!$A$1:$K$100000,7,FALSE),"")</f>
        <v/>
      </c>
      <c r="J808" t="str">
        <f>T('CLZ TT'!I808)</f>
        <v/>
      </c>
      <c r="K808" t="str">
        <f>IF(IFERROR(VLOOKUP('CLZ TT'!A808,'CLZ WI'!$A$1:$L$100000,12,FALSE),"")=TRUE, "Billable", IF(IFERROR(VLOOKUP('CLZ TT'!A808,'CLZ WI'!$A$1:$L$100000,12,FALSE),"")=FALSE, "Non-Billable", ""))</f>
        <v/>
      </c>
      <c r="L808" s="19" t="str">
        <f>IF('CLZ TT'!G808="","",'CLZ TT'!G808)</f>
        <v/>
      </c>
      <c r="M808" t="str">
        <f>IFERROR(VLOOKUP(G808,'CLZ Pr'!$A$1:$X$100000,12,FALSE)*C808,"")</f>
        <v/>
      </c>
      <c r="N808" s="4" t="str">
        <f>IFERROR(VLOOKUP(G808,'CLZ Pr'!$A$1:$X$100000,24,FALSE), "")</f>
        <v/>
      </c>
      <c r="O808" t="str">
        <f>IFERROR(VLOOKUP(G808,'CLZ Pr'!$A$1:$X$100000,21,FALSE), "")</f>
        <v/>
      </c>
    </row>
    <row r="809" spans="1:15">
      <c r="A809" t="str">
        <f>T('CLZ TT'!A809)</f>
        <v/>
      </c>
      <c r="B809" s="9" t="str">
        <f>T('CLZ TT'!D809)</f>
        <v/>
      </c>
      <c r="C809" s="10" t="str">
        <f>IF(LEN(A809) &gt; 0, 'CLZ TT'!E809, "")</f>
        <v/>
      </c>
      <c r="D809" s="7" t="str">
        <f>T('CLZ TT'!F809)</f>
        <v/>
      </c>
      <c r="E809" s="7" t="str">
        <f>IFERROR(VLOOKUP('CLZ TT'!A809,'CLZ WI'!$A$1:$E$100000,3,FALSE),"")</f>
        <v/>
      </c>
      <c r="F809" t="str">
        <f>IFERROR(VLOOKUP('CLZ TT'!A809,'CLZ WI'!$A$1:$E$100000,4,FALSE),"")</f>
        <v/>
      </c>
      <c r="G809" t="str">
        <f>IFERROR(VLOOKUP('CLZ TT'!A809,'CLZ WI'!$A$1:$K$100000,5,FALSE),"")</f>
        <v/>
      </c>
      <c r="H809" t="str">
        <f>IFERROR(VLOOKUP(G809,'CLZ WI'!$A$1:$K$100000,6,FALSE),"")</f>
        <v/>
      </c>
      <c r="I809" t="str">
        <f>IFERROR(VLOOKUP(G809,'CLZ WI'!$A$1:$K$100000,7,FALSE),"")</f>
        <v/>
      </c>
      <c r="J809" t="str">
        <f>T('CLZ TT'!I809)</f>
        <v/>
      </c>
      <c r="K809" t="str">
        <f>IF(IFERROR(VLOOKUP('CLZ TT'!A809,'CLZ WI'!$A$1:$L$100000,12,FALSE),"")=TRUE, "Billable", IF(IFERROR(VLOOKUP('CLZ TT'!A809,'CLZ WI'!$A$1:$L$100000,12,FALSE),"")=FALSE, "Non-Billable", ""))</f>
        <v/>
      </c>
      <c r="L809" s="19" t="str">
        <f>IF('CLZ TT'!G809="","",'CLZ TT'!G809)</f>
        <v/>
      </c>
      <c r="M809" t="str">
        <f>IFERROR(VLOOKUP(G809,'CLZ Pr'!$A$1:$X$100000,12,FALSE)*C809,"")</f>
        <v/>
      </c>
      <c r="N809" s="4" t="str">
        <f>IFERROR(VLOOKUP(G809,'CLZ Pr'!$A$1:$X$100000,24,FALSE), "")</f>
        <v/>
      </c>
      <c r="O809" t="str">
        <f>IFERROR(VLOOKUP(G809,'CLZ Pr'!$A$1:$X$100000,21,FALSE), "")</f>
        <v/>
      </c>
    </row>
    <row r="810" spans="1:15">
      <c r="A810" t="str">
        <f>T('CLZ TT'!A810)</f>
        <v/>
      </c>
      <c r="B810" s="9" t="str">
        <f>T('CLZ TT'!D810)</f>
        <v/>
      </c>
      <c r="C810" s="10" t="str">
        <f>IF(LEN(A810) &gt; 0, 'CLZ TT'!E810, "")</f>
        <v/>
      </c>
      <c r="D810" s="7" t="str">
        <f>T('CLZ TT'!F810)</f>
        <v/>
      </c>
      <c r="E810" s="7" t="str">
        <f>IFERROR(VLOOKUP('CLZ TT'!A810,'CLZ WI'!$A$1:$E$100000,3,FALSE),"")</f>
        <v/>
      </c>
      <c r="F810" t="str">
        <f>IFERROR(VLOOKUP('CLZ TT'!A810,'CLZ WI'!$A$1:$E$100000,4,FALSE),"")</f>
        <v/>
      </c>
      <c r="G810" t="str">
        <f>IFERROR(VLOOKUP('CLZ TT'!A810,'CLZ WI'!$A$1:$K$100000,5,FALSE),"")</f>
        <v/>
      </c>
      <c r="H810" t="str">
        <f>IFERROR(VLOOKUP(G810,'CLZ WI'!$A$1:$K$100000,6,FALSE),"")</f>
        <v/>
      </c>
      <c r="I810" t="str">
        <f>IFERROR(VLOOKUP(G810,'CLZ WI'!$A$1:$K$100000,7,FALSE),"")</f>
        <v/>
      </c>
      <c r="J810" t="str">
        <f>T('CLZ TT'!I810)</f>
        <v/>
      </c>
      <c r="K810" t="str">
        <f>IF(IFERROR(VLOOKUP('CLZ TT'!A810,'CLZ WI'!$A$1:$L$100000,12,FALSE),"")=TRUE, "Billable", IF(IFERROR(VLOOKUP('CLZ TT'!A810,'CLZ WI'!$A$1:$L$100000,12,FALSE),"")=FALSE, "Non-Billable", ""))</f>
        <v/>
      </c>
      <c r="L810" s="19" t="str">
        <f>IF('CLZ TT'!G810="","",'CLZ TT'!G810)</f>
        <v/>
      </c>
      <c r="M810" t="str">
        <f>IFERROR(VLOOKUP(G810,'CLZ Pr'!$A$1:$X$100000,12,FALSE)*C810,"")</f>
        <v/>
      </c>
      <c r="N810" s="4" t="str">
        <f>IFERROR(VLOOKUP(G810,'CLZ Pr'!$A$1:$X$100000,24,FALSE), "")</f>
        <v/>
      </c>
      <c r="O810" t="str">
        <f>IFERROR(VLOOKUP(G810,'CLZ Pr'!$A$1:$X$100000,21,FALSE), "")</f>
        <v/>
      </c>
    </row>
    <row r="811" spans="1:15">
      <c r="A811" t="str">
        <f>T('CLZ TT'!A811)</f>
        <v/>
      </c>
      <c r="B811" s="9" t="str">
        <f>T('CLZ TT'!D811)</f>
        <v/>
      </c>
      <c r="C811" s="10" t="str">
        <f>IF(LEN(A811) &gt; 0, 'CLZ TT'!E811, "")</f>
        <v/>
      </c>
      <c r="D811" s="7" t="str">
        <f>T('CLZ TT'!F811)</f>
        <v/>
      </c>
      <c r="E811" s="7" t="str">
        <f>IFERROR(VLOOKUP('CLZ TT'!A811,'CLZ WI'!$A$1:$E$100000,3,FALSE),"")</f>
        <v/>
      </c>
      <c r="F811" t="str">
        <f>IFERROR(VLOOKUP('CLZ TT'!A811,'CLZ WI'!$A$1:$E$100000,4,FALSE),"")</f>
        <v/>
      </c>
      <c r="G811" t="str">
        <f>IFERROR(VLOOKUP('CLZ TT'!A811,'CLZ WI'!$A$1:$K$100000,5,FALSE),"")</f>
        <v/>
      </c>
      <c r="H811" t="str">
        <f>IFERROR(VLOOKUP(G811,'CLZ WI'!$A$1:$K$100000,6,FALSE),"")</f>
        <v/>
      </c>
      <c r="I811" t="str">
        <f>IFERROR(VLOOKUP(G811,'CLZ WI'!$A$1:$K$100000,7,FALSE),"")</f>
        <v/>
      </c>
      <c r="J811" t="str">
        <f>T('CLZ TT'!I811)</f>
        <v/>
      </c>
      <c r="K811" t="str">
        <f>IF(IFERROR(VLOOKUP('CLZ TT'!A811,'CLZ WI'!$A$1:$L$100000,12,FALSE),"")=TRUE, "Billable", IF(IFERROR(VLOOKUP('CLZ TT'!A811,'CLZ WI'!$A$1:$L$100000,12,FALSE),"")=FALSE, "Non-Billable", ""))</f>
        <v/>
      </c>
      <c r="L811" s="19" t="str">
        <f>IF('CLZ TT'!G811="","",'CLZ TT'!G811)</f>
        <v/>
      </c>
      <c r="M811" t="str">
        <f>IFERROR(VLOOKUP(G811,'CLZ Pr'!$A$1:$X$100000,12,FALSE)*C811,"")</f>
        <v/>
      </c>
      <c r="N811" s="4" t="str">
        <f>IFERROR(VLOOKUP(G811,'CLZ Pr'!$A$1:$X$100000,24,FALSE), "")</f>
        <v/>
      </c>
      <c r="O811" t="str">
        <f>IFERROR(VLOOKUP(G811,'CLZ Pr'!$A$1:$X$100000,21,FALSE), "")</f>
        <v/>
      </c>
    </row>
    <row r="812" spans="1:15">
      <c r="A812" t="str">
        <f>T('CLZ TT'!A812)</f>
        <v/>
      </c>
      <c r="B812" s="9" t="str">
        <f>T('CLZ TT'!D812)</f>
        <v/>
      </c>
      <c r="C812" s="10" t="str">
        <f>IF(LEN(A812) &gt; 0, 'CLZ TT'!E812, "")</f>
        <v/>
      </c>
      <c r="D812" s="7" t="str">
        <f>T('CLZ TT'!F812)</f>
        <v/>
      </c>
      <c r="E812" s="7" t="str">
        <f>IFERROR(VLOOKUP('CLZ TT'!A812,'CLZ WI'!$A$1:$E$100000,3,FALSE),"")</f>
        <v/>
      </c>
      <c r="F812" t="str">
        <f>IFERROR(VLOOKUP('CLZ TT'!A812,'CLZ WI'!$A$1:$E$100000,4,FALSE),"")</f>
        <v/>
      </c>
      <c r="G812" t="str">
        <f>IFERROR(VLOOKUP('CLZ TT'!A812,'CLZ WI'!$A$1:$K$100000,5,FALSE),"")</f>
        <v/>
      </c>
      <c r="H812" t="str">
        <f>IFERROR(VLOOKUP(G812,'CLZ WI'!$A$1:$K$100000,6,FALSE),"")</f>
        <v/>
      </c>
      <c r="I812" t="str">
        <f>IFERROR(VLOOKUP(G812,'CLZ WI'!$A$1:$K$100000,7,FALSE),"")</f>
        <v/>
      </c>
      <c r="J812" t="str">
        <f>T('CLZ TT'!I812)</f>
        <v/>
      </c>
      <c r="K812" t="str">
        <f>IF(IFERROR(VLOOKUP('CLZ TT'!A812,'CLZ WI'!$A$1:$L$100000,12,FALSE),"")=TRUE, "Billable", IF(IFERROR(VLOOKUP('CLZ TT'!A812,'CLZ WI'!$A$1:$L$100000,12,FALSE),"")=FALSE, "Non-Billable", ""))</f>
        <v/>
      </c>
      <c r="L812" s="19" t="str">
        <f>IF('CLZ TT'!G812="","",'CLZ TT'!G812)</f>
        <v/>
      </c>
      <c r="M812" t="str">
        <f>IFERROR(VLOOKUP(G812,'CLZ Pr'!$A$1:$X$100000,12,FALSE)*C812,"")</f>
        <v/>
      </c>
      <c r="N812" s="4" t="str">
        <f>IFERROR(VLOOKUP(G812,'CLZ Pr'!$A$1:$X$100000,24,FALSE), "")</f>
        <v/>
      </c>
      <c r="O812" t="str">
        <f>IFERROR(VLOOKUP(G812,'CLZ Pr'!$A$1:$X$100000,21,FALSE), "")</f>
        <v/>
      </c>
    </row>
    <row r="813" spans="1:15">
      <c r="A813" t="str">
        <f>T('CLZ TT'!A813)</f>
        <v/>
      </c>
      <c r="B813" s="9" t="str">
        <f>T('CLZ TT'!D813)</f>
        <v/>
      </c>
      <c r="C813" s="10" t="str">
        <f>IF(LEN(A813) &gt; 0, 'CLZ TT'!E813, "")</f>
        <v/>
      </c>
      <c r="D813" s="7" t="str">
        <f>T('CLZ TT'!F813)</f>
        <v/>
      </c>
      <c r="E813" s="7" t="str">
        <f>IFERROR(VLOOKUP('CLZ TT'!A813,'CLZ WI'!$A$1:$E$100000,3,FALSE),"")</f>
        <v/>
      </c>
      <c r="F813" t="str">
        <f>IFERROR(VLOOKUP('CLZ TT'!A813,'CLZ WI'!$A$1:$E$100000,4,FALSE),"")</f>
        <v/>
      </c>
      <c r="G813" t="str">
        <f>IFERROR(VLOOKUP('CLZ TT'!A813,'CLZ WI'!$A$1:$K$100000,5,FALSE),"")</f>
        <v/>
      </c>
      <c r="H813" t="str">
        <f>IFERROR(VLOOKUP(G813,'CLZ WI'!$A$1:$K$100000,6,FALSE),"")</f>
        <v/>
      </c>
      <c r="I813" t="str">
        <f>IFERROR(VLOOKUP(G813,'CLZ WI'!$A$1:$K$100000,7,FALSE),"")</f>
        <v/>
      </c>
      <c r="J813" t="str">
        <f>T('CLZ TT'!I813)</f>
        <v/>
      </c>
      <c r="K813" t="str">
        <f>IF(IFERROR(VLOOKUP('CLZ TT'!A813,'CLZ WI'!$A$1:$L$100000,12,FALSE),"")=TRUE, "Billable", IF(IFERROR(VLOOKUP('CLZ TT'!A813,'CLZ WI'!$A$1:$L$100000,12,FALSE),"")=FALSE, "Non-Billable", ""))</f>
        <v/>
      </c>
      <c r="L813" s="19" t="str">
        <f>IF('CLZ TT'!G813="","",'CLZ TT'!G813)</f>
        <v/>
      </c>
      <c r="M813" t="str">
        <f>IFERROR(VLOOKUP(G813,'CLZ Pr'!$A$1:$X$100000,12,FALSE)*C813,"")</f>
        <v/>
      </c>
      <c r="N813" s="4" t="str">
        <f>IFERROR(VLOOKUP(G813,'CLZ Pr'!$A$1:$X$100000,24,FALSE), "")</f>
        <v/>
      </c>
      <c r="O813" t="str">
        <f>IFERROR(VLOOKUP(G813,'CLZ Pr'!$A$1:$X$100000,21,FALSE), "")</f>
        <v/>
      </c>
    </row>
    <row r="814" spans="1:15">
      <c r="A814" t="str">
        <f>T('CLZ TT'!A814)</f>
        <v/>
      </c>
      <c r="B814" s="9" t="str">
        <f>T('CLZ TT'!D814)</f>
        <v/>
      </c>
      <c r="C814" s="10" t="str">
        <f>IF(LEN(A814) &gt; 0, 'CLZ TT'!E814, "")</f>
        <v/>
      </c>
      <c r="D814" s="7" t="str">
        <f>T('CLZ TT'!F814)</f>
        <v/>
      </c>
      <c r="E814" s="7" t="str">
        <f>IFERROR(VLOOKUP('CLZ TT'!A814,'CLZ WI'!$A$1:$E$100000,3,FALSE),"")</f>
        <v/>
      </c>
      <c r="F814" t="str">
        <f>IFERROR(VLOOKUP('CLZ TT'!A814,'CLZ WI'!$A$1:$E$100000,4,FALSE),"")</f>
        <v/>
      </c>
      <c r="G814" t="str">
        <f>IFERROR(VLOOKUP('CLZ TT'!A814,'CLZ WI'!$A$1:$K$100000,5,FALSE),"")</f>
        <v/>
      </c>
      <c r="H814" t="str">
        <f>IFERROR(VLOOKUP(G814,'CLZ WI'!$A$1:$K$100000,6,FALSE),"")</f>
        <v/>
      </c>
      <c r="I814" t="str">
        <f>IFERROR(VLOOKUP(G814,'CLZ WI'!$A$1:$K$100000,7,FALSE),"")</f>
        <v/>
      </c>
      <c r="J814" t="str">
        <f>T('CLZ TT'!I814)</f>
        <v/>
      </c>
      <c r="K814" t="str">
        <f>IF(IFERROR(VLOOKUP('CLZ TT'!A814,'CLZ WI'!$A$1:$L$100000,12,FALSE),"")=TRUE, "Billable", IF(IFERROR(VLOOKUP('CLZ TT'!A814,'CLZ WI'!$A$1:$L$100000,12,FALSE),"")=FALSE, "Non-Billable", ""))</f>
        <v/>
      </c>
      <c r="L814" s="19" t="str">
        <f>IF('CLZ TT'!G814="","",'CLZ TT'!G814)</f>
        <v/>
      </c>
      <c r="M814" t="str">
        <f>IFERROR(VLOOKUP(G814,'CLZ Pr'!$A$1:$X$100000,12,FALSE)*C814,"")</f>
        <v/>
      </c>
      <c r="N814" s="4" t="str">
        <f>IFERROR(VLOOKUP(G814,'CLZ Pr'!$A$1:$X$100000,24,FALSE), "")</f>
        <v/>
      </c>
      <c r="O814" t="str">
        <f>IFERROR(VLOOKUP(G814,'CLZ Pr'!$A$1:$X$100000,21,FALSE), "")</f>
        <v/>
      </c>
    </row>
    <row r="815" spans="1:15">
      <c r="A815" t="str">
        <f>T('CLZ TT'!A815)</f>
        <v/>
      </c>
      <c r="B815" s="9" t="str">
        <f>T('CLZ TT'!D815)</f>
        <v/>
      </c>
      <c r="C815" s="10" t="str">
        <f>IF(LEN(A815) &gt; 0, 'CLZ TT'!E815, "")</f>
        <v/>
      </c>
      <c r="D815" s="7" t="str">
        <f>T('CLZ TT'!F815)</f>
        <v/>
      </c>
      <c r="E815" s="7" t="str">
        <f>IFERROR(VLOOKUP('CLZ TT'!A815,'CLZ WI'!$A$1:$E$100000,3,FALSE),"")</f>
        <v/>
      </c>
      <c r="F815" t="str">
        <f>IFERROR(VLOOKUP('CLZ TT'!A815,'CLZ WI'!$A$1:$E$100000,4,FALSE),"")</f>
        <v/>
      </c>
      <c r="G815" t="str">
        <f>IFERROR(VLOOKUP('CLZ TT'!A815,'CLZ WI'!$A$1:$K$100000,5,FALSE),"")</f>
        <v/>
      </c>
      <c r="H815" t="str">
        <f>IFERROR(VLOOKUP(G815,'CLZ WI'!$A$1:$K$100000,6,FALSE),"")</f>
        <v/>
      </c>
      <c r="I815" t="str">
        <f>IFERROR(VLOOKUP(G815,'CLZ WI'!$A$1:$K$100000,7,FALSE),"")</f>
        <v/>
      </c>
      <c r="J815" t="str">
        <f>T('CLZ TT'!I815)</f>
        <v/>
      </c>
      <c r="K815" t="str">
        <f>IF(IFERROR(VLOOKUP('CLZ TT'!A815,'CLZ WI'!$A$1:$L$100000,12,FALSE),"")=TRUE, "Billable", IF(IFERROR(VLOOKUP('CLZ TT'!A815,'CLZ WI'!$A$1:$L$100000,12,FALSE),"")=FALSE, "Non-Billable", ""))</f>
        <v/>
      </c>
      <c r="L815" s="19" t="str">
        <f>IF('CLZ TT'!G815="","",'CLZ TT'!G815)</f>
        <v/>
      </c>
      <c r="M815" t="str">
        <f>IFERROR(VLOOKUP(G815,'CLZ Pr'!$A$1:$X$100000,12,FALSE)*C815,"")</f>
        <v/>
      </c>
      <c r="N815" s="4" t="str">
        <f>IFERROR(VLOOKUP(G815,'CLZ Pr'!$A$1:$X$100000,24,FALSE), "")</f>
        <v/>
      </c>
      <c r="O815" t="str">
        <f>IFERROR(VLOOKUP(G815,'CLZ Pr'!$A$1:$X$100000,21,FALSE), "")</f>
        <v/>
      </c>
    </row>
    <row r="816" spans="1:15">
      <c r="A816" t="str">
        <f>T('CLZ TT'!A816)</f>
        <v/>
      </c>
      <c r="B816" s="9" t="str">
        <f>T('CLZ TT'!D816)</f>
        <v/>
      </c>
      <c r="C816" s="10" t="str">
        <f>IF(LEN(A816) &gt; 0, 'CLZ TT'!E816, "")</f>
        <v/>
      </c>
      <c r="D816" s="7" t="str">
        <f>T('CLZ TT'!F816)</f>
        <v/>
      </c>
      <c r="E816" s="7" t="str">
        <f>IFERROR(VLOOKUP('CLZ TT'!A816,'CLZ WI'!$A$1:$E$100000,3,FALSE),"")</f>
        <v/>
      </c>
      <c r="F816" t="str">
        <f>IFERROR(VLOOKUP('CLZ TT'!A816,'CLZ WI'!$A$1:$E$100000,4,FALSE),"")</f>
        <v/>
      </c>
      <c r="G816" t="str">
        <f>IFERROR(VLOOKUP('CLZ TT'!A816,'CLZ WI'!$A$1:$K$100000,5,FALSE),"")</f>
        <v/>
      </c>
      <c r="H816" t="str">
        <f>IFERROR(VLOOKUP(G816,'CLZ WI'!$A$1:$K$100000,6,FALSE),"")</f>
        <v/>
      </c>
      <c r="I816" t="str">
        <f>IFERROR(VLOOKUP(G816,'CLZ WI'!$A$1:$K$100000,7,FALSE),"")</f>
        <v/>
      </c>
      <c r="J816" t="str">
        <f>T('CLZ TT'!I816)</f>
        <v/>
      </c>
      <c r="K816" t="str">
        <f>IF(IFERROR(VLOOKUP('CLZ TT'!A816,'CLZ WI'!$A$1:$L$100000,12,FALSE),"")=TRUE, "Billable", IF(IFERROR(VLOOKUP('CLZ TT'!A816,'CLZ WI'!$A$1:$L$100000,12,FALSE),"")=FALSE, "Non-Billable", ""))</f>
        <v/>
      </c>
      <c r="L816" s="19" t="str">
        <f>IF('CLZ TT'!G816="","",'CLZ TT'!G816)</f>
        <v/>
      </c>
      <c r="M816" t="str">
        <f>IFERROR(VLOOKUP(G816,'CLZ Pr'!$A$1:$X$100000,12,FALSE)*C816,"")</f>
        <v/>
      </c>
      <c r="N816" s="4" t="str">
        <f>IFERROR(VLOOKUP(G816,'CLZ Pr'!$A$1:$X$100000,24,FALSE), "")</f>
        <v/>
      </c>
      <c r="O816" t="str">
        <f>IFERROR(VLOOKUP(G816,'CLZ Pr'!$A$1:$X$100000,21,FALSE), "")</f>
        <v/>
      </c>
    </row>
    <row r="817" spans="1:15">
      <c r="A817" t="str">
        <f>T('CLZ TT'!A817)</f>
        <v/>
      </c>
      <c r="B817" s="9" t="str">
        <f>T('CLZ TT'!D817)</f>
        <v/>
      </c>
      <c r="C817" s="10" t="str">
        <f>IF(LEN(A817) &gt; 0, 'CLZ TT'!E817, "")</f>
        <v/>
      </c>
      <c r="D817" s="7" t="str">
        <f>T('CLZ TT'!F817)</f>
        <v/>
      </c>
      <c r="E817" s="7" t="str">
        <f>IFERROR(VLOOKUP('CLZ TT'!A817,'CLZ WI'!$A$1:$E$100000,3,FALSE),"")</f>
        <v/>
      </c>
      <c r="F817" t="str">
        <f>IFERROR(VLOOKUP('CLZ TT'!A817,'CLZ WI'!$A$1:$E$100000,4,FALSE),"")</f>
        <v/>
      </c>
      <c r="G817" t="str">
        <f>IFERROR(VLOOKUP('CLZ TT'!A817,'CLZ WI'!$A$1:$K$100000,5,FALSE),"")</f>
        <v/>
      </c>
      <c r="H817" t="str">
        <f>IFERROR(VLOOKUP(G817,'CLZ WI'!$A$1:$K$100000,6,FALSE),"")</f>
        <v/>
      </c>
      <c r="I817" t="str">
        <f>IFERROR(VLOOKUP(G817,'CLZ WI'!$A$1:$K$100000,7,FALSE),"")</f>
        <v/>
      </c>
      <c r="J817" t="str">
        <f>T('CLZ TT'!I817)</f>
        <v/>
      </c>
      <c r="K817" t="str">
        <f>IF(IFERROR(VLOOKUP('CLZ TT'!A817,'CLZ WI'!$A$1:$L$100000,12,FALSE),"")=TRUE, "Billable", IF(IFERROR(VLOOKUP('CLZ TT'!A817,'CLZ WI'!$A$1:$L$100000,12,FALSE),"")=FALSE, "Non-Billable", ""))</f>
        <v/>
      </c>
      <c r="L817" s="19" t="str">
        <f>IF('CLZ TT'!G817="","",'CLZ TT'!G817)</f>
        <v/>
      </c>
      <c r="M817" t="str">
        <f>IFERROR(VLOOKUP(G817,'CLZ Pr'!$A$1:$X$100000,12,FALSE)*C817,"")</f>
        <v/>
      </c>
      <c r="N817" s="4" t="str">
        <f>IFERROR(VLOOKUP(G817,'CLZ Pr'!$A$1:$X$100000,24,FALSE), "")</f>
        <v/>
      </c>
      <c r="O817" t="str">
        <f>IFERROR(VLOOKUP(G817,'CLZ Pr'!$A$1:$X$100000,21,FALSE), "")</f>
        <v/>
      </c>
    </row>
    <row r="818" spans="1:15">
      <c r="A818" t="str">
        <f>T('CLZ TT'!A818)</f>
        <v/>
      </c>
      <c r="B818" s="9" t="str">
        <f>T('CLZ TT'!D818)</f>
        <v/>
      </c>
      <c r="C818" s="10" t="str">
        <f>IF(LEN(A818) &gt; 0, 'CLZ TT'!E818, "")</f>
        <v/>
      </c>
      <c r="D818" s="7" t="str">
        <f>T('CLZ TT'!F818)</f>
        <v/>
      </c>
      <c r="E818" s="7" t="str">
        <f>IFERROR(VLOOKUP('CLZ TT'!A818,'CLZ WI'!$A$1:$E$100000,3,FALSE),"")</f>
        <v/>
      </c>
      <c r="F818" t="str">
        <f>IFERROR(VLOOKUP('CLZ TT'!A818,'CLZ WI'!$A$1:$E$100000,4,FALSE),"")</f>
        <v/>
      </c>
      <c r="G818" t="str">
        <f>IFERROR(VLOOKUP('CLZ TT'!A818,'CLZ WI'!$A$1:$K$100000,5,FALSE),"")</f>
        <v/>
      </c>
      <c r="H818" t="str">
        <f>IFERROR(VLOOKUP(G818,'CLZ WI'!$A$1:$K$100000,6,FALSE),"")</f>
        <v/>
      </c>
      <c r="I818" t="str">
        <f>IFERROR(VLOOKUP(G818,'CLZ WI'!$A$1:$K$100000,7,FALSE),"")</f>
        <v/>
      </c>
      <c r="J818" t="str">
        <f>T('CLZ TT'!I818)</f>
        <v/>
      </c>
      <c r="K818" t="str">
        <f>IF(IFERROR(VLOOKUP('CLZ TT'!A818,'CLZ WI'!$A$1:$L$100000,12,FALSE),"")=TRUE, "Billable", IF(IFERROR(VLOOKUP('CLZ TT'!A818,'CLZ WI'!$A$1:$L$100000,12,FALSE),"")=FALSE, "Non-Billable", ""))</f>
        <v/>
      </c>
      <c r="L818" s="19" t="str">
        <f>IF('CLZ TT'!G818="","",'CLZ TT'!G818)</f>
        <v/>
      </c>
      <c r="M818" t="str">
        <f>IFERROR(VLOOKUP(G818,'CLZ Pr'!$A$1:$X$100000,12,FALSE)*C818,"")</f>
        <v/>
      </c>
      <c r="N818" s="4" t="str">
        <f>IFERROR(VLOOKUP(G818,'CLZ Pr'!$A$1:$X$100000,24,FALSE), "")</f>
        <v/>
      </c>
      <c r="O818" t="str">
        <f>IFERROR(VLOOKUP(G818,'CLZ Pr'!$A$1:$X$100000,21,FALSE), "")</f>
        <v/>
      </c>
    </row>
    <row r="819" spans="1:15">
      <c r="A819" t="str">
        <f>T('CLZ TT'!A819)</f>
        <v/>
      </c>
      <c r="B819" s="9" t="str">
        <f>T('CLZ TT'!D819)</f>
        <v/>
      </c>
      <c r="C819" s="10" t="str">
        <f>IF(LEN(A819) &gt; 0, 'CLZ TT'!E819, "")</f>
        <v/>
      </c>
      <c r="D819" s="7" t="str">
        <f>T('CLZ TT'!F819)</f>
        <v/>
      </c>
      <c r="E819" s="7" t="str">
        <f>IFERROR(VLOOKUP('CLZ TT'!A819,'CLZ WI'!$A$1:$E$100000,3,FALSE),"")</f>
        <v/>
      </c>
      <c r="F819" t="str">
        <f>IFERROR(VLOOKUP('CLZ TT'!A819,'CLZ WI'!$A$1:$E$100000,4,FALSE),"")</f>
        <v/>
      </c>
      <c r="G819" t="str">
        <f>IFERROR(VLOOKUP('CLZ TT'!A819,'CLZ WI'!$A$1:$K$100000,5,FALSE),"")</f>
        <v/>
      </c>
      <c r="H819" t="str">
        <f>IFERROR(VLOOKUP(G819,'CLZ WI'!$A$1:$K$100000,6,FALSE),"")</f>
        <v/>
      </c>
      <c r="I819" t="str">
        <f>IFERROR(VLOOKUP(G819,'CLZ WI'!$A$1:$K$100000,7,FALSE),"")</f>
        <v/>
      </c>
      <c r="J819" t="str">
        <f>T('CLZ TT'!I819)</f>
        <v/>
      </c>
      <c r="K819" t="str">
        <f>IF(IFERROR(VLOOKUP('CLZ TT'!A819,'CLZ WI'!$A$1:$L$100000,12,FALSE),"")=TRUE, "Billable", IF(IFERROR(VLOOKUP('CLZ TT'!A819,'CLZ WI'!$A$1:$L$100000,12,FALSE),"")=FALSE, "Non-Billable", ""))</f>
        <v/>
      </c>
      <c r="L819" s="19" t="str">
        <f>IF('CLZ TT'!G819="","",'CLZ TT'!G819)</f>
        <v/>
      </c>
      <c r="M819" t="str">
        <f>IFERROR(VLOOKUP(G819,'CLZ Pr'!$A$1:$X$100000,12,FALSE)*C819,"")</f>
        <v/>
      </c>
      <c r="N819" s="4" t="str">
        <f>IFERROR(VLOOKUP(G819,'CLZ Pr'!$A$1:$X$100000,24,FALSE), "")</f>
        <v/>
      </c>
      <c r="O819" t="str">
        <f>IFERROR(VLOOKUP(G819,'CLZ Pr'!$A$1:$X$100000,21,FALSE), "")</f>
        <v/>
      </c>
    </row>
    <row r="820" spans="1:15">
      <c r="A820" t="str">
        <f>T('CLZ TT'!A820)</f>
        <v/>
      </c>
      <c r="B820" s="9" t="str">
        <f>T('CLZ TT'!D820)</f>
        <v/>
      </c>
      <c r="C820" s="10" t="str">
        <f>IF(LEN(A820) &gt; 0, 'CLZ TT'!E820, "")</f>
        <v/>
      </c>
      <c r="D820" s="7" t="str">
        <f>T('CLZ TT'!F820)</f>
        <v/>
      </c>
      <c r="E820" s="7" t="str">
        <f>IFERROR(VLOOKUP('CLZ TT'!A820,'CLZ WI'!$A$1:$E$100000,3,FALSE),"")</f>
        <v/>
      </c>
      <c r="F820" t="str">
        <f>IFERROR(VLOOKUP('CLZ TT'!A820,'CLZ WI'!$A$1:$E$100000,4,FALSE),"")</f>
        <v/>
      </c>
      <c r="G820" t="str">
        <f>IFERROR(VLOOKUP('CLZ TT'!A820,'CLZ WI'!$A$1:$K$100000,5,FALSE),"")</f>
        <v/>
      </c>
      <c r="H820" t="str">
        <f>IFERROR(VLOOKUP(G820,'CLZ WI'!$A$1:$K$100000,6,FALSE),"")</f>
        <v/>
      </c>
      <c r="I820" t="str">
        <f>IFERROR(VLOOKUP(G820,'CLZ WI'!$A$1:$K$100000,7,FALSE),"")</f>
        <v/>
      </c>
      <c r="J820" t="str">
        <f>T('CLZ TT'!I820)</f>
        <v/>
      </c>
      <c r="K820" t="str">
        <f>IF(IFERROR(VLOOKUP('CLZ TT'!A820,'CLZ WI'!$A$1:$L$100000,12,FALSE),"")=TRUE, "Billable", IF(IFERROR(VLOOKUP('CLZ TT'!A820,'CLZ WI'!$A$1:$L$100000,12,FALSE),"")=FALSE, "Non-Billable", ""))</f>
        <v/>
      </c>
      <c r="L820" s="19" t="str">
        <f>IF('CLZ TT'!G820="","",'CLZ TT'!G820)</f>
        <v/>
      </c>
      <c r="M820" t="str">
        <f>IFERROR(VLOOKUP(G820,'CLZ Pr'!$A$1:$X$100000,12,FALSE)*C820,"")</f>
        <v/>
      </c>
      <c r="N820" s="4" t="str">
        <f>IFERROR(VLOOKUP(G820,'CLZ Pr'!$A$1:$X$100000,24,FALSE), "")</f>
        <v/>
      </c>
      <c r="O820" t="str">
        <f>IFERROR(VLOOKUP(G820,'CLZ Pr'!$A$1:$X$100000,21,FALSE), "")</f>
        <v/>
      </c>
    </row>
    <row r="821" spans="1:15">
      <c r="A821" t="str">
        <f>T('CLZ TT'!A821)</f>
        <v/>
      </c>
      <c r="B821" s="9" t="str">
        <f>T('CLZ TT'!D821)</f>
        <v/>
      </c>
      <c r="C821" s="10" t="str">
        <f>IF(LEN(A821) &gt; 0, 'CLZ TT'!E821, "")</f>
        <v/>
      </c>
      <c r="D821" s="7" t="str">
        <f>T('CLZ TT'!F821)</f>
        <v/>
      </c>
      <c r="E821" s="7" t="str">
        <f>IFERROR(VLOOKUP('CLZ TT'!A821,'CLZ WI'!$A$1:$E$100000,3,FALSE),"")</f>
        <v/>
      </c>
      <c r="F821" t="str">
        <f>IFERROR(VLOOKUP('CLZ TT'!A821,'CLZ WI'!$A$1:$E$100000,4,FALSE),"")</f>
        <v/>
      </c>
      <c r="G821" t="str">
        <f>IFERROR(VLOOKUP('CLZ TT'!A821,'CLZ WI'!$A$1:$K$100000,5,FALSE),"")</f>
        <v/>
      </c>
      <c r="H821" t="str">
        <f>IFERROR(VLOOKUP(G821,'CLZ WI'!$A$1:$K$100000,6,FALSE),"")</f>
        <v/>
      </c>
      <c r="I821" t="str">
        <f>IFERROR(VLOOKUP(G821,'CLZ WI'!$A$1:$K$100000,7,FALSE),"")</f>
        <v/>
      </c>
      <c r="J821" t="str">
        <f>T('CLZ TT'!I821)</f>
        <v/>
      </c>
      <c r="K821" t="str">
        <f>IF(IFERROR(VLOOKUP('CLZ TT'!A821,'CLZ WI'!$A$1:$L$100000,12,FALSE),"")=TRUE, "Billable", IF(IFERROR(VLOOKUP('CLZ TT'!A821,'CLZ WI'!$A$1:$L$100000,12,FALSE),"")=FALSE, "Non-Billable", ""))</f>
        <v/>
      </c>
      <c r="L821" s="19" t="str">
        <f>IF('CLZ TT'!G821="","",'CLZ TT'!G821)</f>
        <v/>
      </c>
      <c r="M821" t="str">
        <f>IFERROR(VLOOKUP(G821,'CLZ Pr'!$A$1:$X$100000,12,FALSE)*C821,"")</f>
        <v/>
      </c>
      <c r="N821" s="4" t="str">
        <f>IFERROR(VLOOKUP(G821,'CLZ Pr'!$A$1:$X$100000,24,FALSE), "")</f>
        <v/>
      </c>
      <c r="O821" t="str">
        <f>IFERROR(VLOOKUP(G821,'CLZ Pr'!$A$1:$X$100000,21,FALSE), "")</f>
        <v/>
      </c>
    </row>
    <row r="822" spans="1:15">
      <c r="A822" t="str">
        <f>T('CLZ TT'!A822)</f>
        <v/>
      </c>
      <c r="B822" s="9" t="str">
        <f>T('CLZ TT'!D822)</f>
        <v/>
      </c>
      <c r="C822" s="10" t="str">
        <f>IF(LEN(A822) &gt; 0, 'CLZ TT'!E822, "")</f>
        <v/>
      </c>
      <c r="D822" s="7" t="str">
        <f>T('CLZ TT'!F822)</f>
        <v/>
      </c>
      <c r="E822" s="7" t="str">
        <f>IFERROR(VLOOKUP('CLZ TT'!A822,'CLZ WI'!$A$1:$E$100000,3,FALSE),"")</f>
        <v/>
      </c>
      <c r="F822" t="str">
        <f>IFERROR(VLOOKUP('CLZ TT'!A822,'CLZ WI'!$A$1:$E$100000,4,FALSE),"")</f>
        <v/>
      </c>
      <c r="G822" t="str">
        <f>IFERROR(VLOOKUP('CLZ TT'!A822,'CLZ WI'!$A$1:$K$100000,5,FALSE),"")</f>
        <v/>
      </c>
      <c r="H822" t="str">
        <f>IFERROR(VLOOKUP(G822,'CLZ WI'!$A$1:$K$100000,6,FALSE),"")</f>
        <v/>
      </c>
      <c r="I822" t="str">
        <f>IFERROR(VLOOKUP(G822,'CLZ WI'!$A$1:$K$100000,7,FALSE),"")</f>
        <v/>
      </c>
      <c r="J822" t="str">
        <f>T('CLZ TT'!I822)</f>
        <v/>
      </c>
      <c r="K822" t="str">
        <f>IF(IFERROR(VLOOKUP('CLZ TT'!A822,'CLZ WI'!$A$1:$L$100000,12,FALSE),"")=TRUE, "Billable", IF(IFERROR(VLOOKUP('CLZ TT'!A822,'CLZ WI'!$A$1:$L$100000,12,FALSE),"")=FALSE, "Non-Billable", ""))</f>
        <v/>
      </c>
      <c r="L822" s="19" t="str">
        <f>IF('CLZ TT'!G822="","",'CLZ TT'!G822)</f>
        <v/>
      </c>
      <c r="M822" t="str">
        <f>IFERROR(VLOOKUP(G822,'CLZ Pr'!$A$1:$X$100000,12,FALSE)*C822,"")</f>
        <v/>
      </c>
      <c r="N822" s="4" t="str">
        <f>IFERROR(VLOOKUP(G822,'CLZ Pr'!$A$1:$X$100000,24,FALSE), "")</f>
        <v/>
      </c>
      <c r="O822" t="str">
        <f>IFERROR(VLOOKUP(G822,'CLZ Pr'!$A$1:$X$100000,21,FALSE), "")</f>
        <v/>
      </c>
    </row>
    <row r="823" spans="1:15">
      <c r="A823" t="str">
        <f>T('CLZ TT'!A823)</f>
        <v/>
      </c>
      <c r="B823" s="9" t="str">
        <f>T('CLZ TT'!D823)</f>
        <v/>
      </c>
      <c r="C823" s="10" t="str">
        <f>IF(LEN(A823) &gt; 0, 'CLZ TT'!E823, "")</f>
        <v/>
      </c>
      <c r="D823" s="7" t="str">
        <f>T('CLZ TT'!F823)</f>
        <v/>
      </c>
      <c r="E823" s="7" t="str">
        <f>IFERROR(VLOOKUP('CLZ TT'!A823,'CLZ WI'!$A$1:$E$100000,3,FALSE),"")</f>
        <v/>
      </c>
      <c r="F823" t="str">
        <f>IFERROR(VLOOKUP('CLZ TT'!A823,'CLZ WI'!$A$1:$E$100000,4,FALSE),"")</f>
        <v/>
      </c>
      <c r="G823" t="str">
        <f>IFERROR(VLOOKUP('CLZ TT'!A823,'CLZ WI'!$A$1:$K$100000,5,FALSE),"")</f>
        <v/>
      </c>
      <c r="H823" t="str">
        <f>IFERROR(VLOOKUP(G823,'CLZ WI'!$A$1:$K$100000,6,FALSE),"")</f>
        <v/>
      </c>
      <c r="I823" t="str">
        <f>IFERROR(VLOOKUP(G823,'CLZ WI'!$A$1:$K$100000,7,FALSE),"")</f>
        <v/>
      </c>
      <c r="J823" t="str">
        <f>T('CLZ TT'!I823)</f>
        <v/>
      </c>
      <c r="K823" t="str">
        <f>IF(IFERROR(VLOOKUP('CLZ TT'!A823,'CLZ WI'!$A$1:$L$100000,12,FALSE),"")=TRUE, "Billable", IF(IFERROR(VLOOKUP('CLZ TT'!A823,'CLZ WI'!$A$1:$L$100000,12,FALSE),"")=FALSE, "Non-Billable", ""))</f>
        <v/>
      </c>
      <c r="L823" s="19" t="str">
        <f>IF('CLZ TT'!G823="","",'CLZ TT'!G823)</f>
        <v/>
      </c>
      <c r="M823" t="str">
        <f>IFERROR(VLOOKUP(G823,'CLZ Pr'!$A$1:$X$100000,12,FALSE)*C823,"")</f>
        <v/>
      </c>
      <c r="N823" s="4" t="str">
        <f>IFERROR(VLOOKUP(G823,'CLZ Pr'!$A$1:$X$100000,24,FALSE), "")</f>
        <v/>
      </c>
      <c r="O823" t="str">
        <f>IFERROR(VLOOKUP(G823,'CLZ Pr'!$A$1:$X$100000,21,FALSE), "")</f>
        <v/>
      </c>
    </row>
    <row r="824" spans="1:15">
      <c r="A824" t="str">
        <f>T('CLZ TT'!A824)</f>
        <v/>
      </c>
      <c r="B824" s="9" t="str">
        <f>T('CLZ TT'!D824)</f>
        <v/>
      </c>
      <c r="C824" s="10" t="str">
        <f>IF(LEN(A824) &gt; 0, 'CLZ TT'!E824, "")</f>
        <v/>
      </c>
      <c r="D824" s="7" t="str">
        <f>T('CLZ TT'!F824)</f>
        <v/>
      </c>
      <c r="E824" s="7" t="str">
        <f>IFERROR(VLOOKUP('CLZ TT'!A824,'CLZ WI'!$A$1:$E$100000,3,FALSE),"")</f>
        <v/>
      </c>
      <c r="F824" t="str">
        <f>IFERROR(VLOOKUP('CLZ TT'!A824,'CLZ WI'!$A$1:$E$100000,4,FALSE),"")</f>
        <v/>
      </c>
      <c r="G824" t="str">
        <f>IFERROR(VLOOKUP('CLZ TT'!A824,'CLZ WI'!$A$1:$K$100000,5,FALSE),"")</f>
        <v/>
      </c>
      <c r="H824" t="str">
        <f>IFERROR(VLOOKUP(G824,'CLZ WI'!$A$1:$K$100000,6,FALSE),"")</f>
        <v/>
      </c>
      <c r="I824" t="str">
        <f>IFERROR(VLOOKUP(G824,'CLZ WI'!$A$1:$K$100000,7,FALSE),"")</f>
        <v/>
      </c>
      <c r="J824" t="str">
        <f>T('CLZ TT'!I824)</f>
        <v/>
      </c>
      <c r="K824" t="str">
        <f>IF(IFERROR(VLOOKUP('CLZ TT'!A824,'CLZ WI'!$A$1:$L$100000,12,FALSE),"")=TRUE, "Billable", IF(IFERROR(VLOOKUP('CLZ TT'!A824,'CLZ WI'!$A$1:$L$100000,12,FALSE),"")=FALSE, "Non-Billable", ""))</f>
        <v/>
      </c>
      <c r="L824" s="19" t="str">
        <f>IF('CLZ TT'!G824="","",'CLZ TT'!G824)</f>
        <v/>
      </c>
      <c r="M824" t="str">
        <f>IFERROR(VLOOKUP(G824,'CLZ Pr'!$A$1:$X$100000,12,FALSE)*C824,"")</f>
        <v/>
      </c>
      <c r="N824" s="4" t="str">
        <f>IFERROR(VLOOKUP(G824,'CLZ Pr'!$A$1:$X$100000,24,FALSE), "")</f>
        <v/>
      </c>
      <c r="O824" t="str">
        <f>IFERROR(VLOOKUP(G824,'CLZ Pr'!$A$1:$X$100000,21,FALSE), "")</f>
        <v/>
      </c>
    </row>
    <row r="825" spans="1:15">
      <c r="A825" t="str">
        <f>T('CLZ TT'!A825)</f>
        <v/>
      </c>
      <c r="B825" s="9" t="str">
        <f>T('CLZ TT'!D825)</f>
        <v/>
      </c>
      <c r="C825" s="10" t="str">
        <f>IF(LEN(A825) &gt; 0, 'CLZ TT'!E825, "")</f>
        <v/>
      </c>
      <c r="D825" s="7" t="str">
        <f>T('CLZ TT'!F825)</f>
        <v/>
      </c>
      <c r="E825" s="7" t="str">
        <f>IFERROR(VLOOKUP('CLZ TT'!A825,'CLZ WI'!$A$1:$E$100000,3,FALSE),"")</f>
        <v/>
      </c>
      <c r="F825" t="str">
        <f>IFERROR(VLOOKUP('CLZ TT'!A825,'CLZ WI'!$A$1:$E$100000,4,FALSE),"")</f>
        <v/>
      </c>
      <c r="G825" t="str">
        <f>IFERROR(VLOOKUP('CLZ TT'!A825,'CLZ WI'!$A$1:$K$100000,5,FALSE),"")</f>
        <v/>
      </c>
      <c r="H825" t="str">
        <f>IFERROR(VLOOKUP(G825,'CLZ WI'!$A$1:$K$100000,6,FALSE),"")</f>
        <v/>
      </c>
      <c r="I825" t="str">
        <f>IFERROR(VLOOKUP(G825,'CLZ WI'!$A$1:$K$100000,7,FALSE),"")</f>
        <v/>
      </c>
      <c r="J825" t="str">
        <f>T('CLZ TT'!I825)</f>
        <v/>
      </c>
      <c r="K825" t="str">
        <f>IF(IFERROR(VLOOKUP('CLZ TT'!A825,'CLZ WI'!$A$1:$L$100000,12,FALSE),"")=TRUE, "Billable", IF(IFERROR(VLOOKUP('CLZ TT'!A825,'CLZ WI'!$A$1:$L$100000,12,FALSE),"")=FALSE, "Non-Billable", ""))</f>
        <v/>
      </c>
      <c r="L825" s="19" t="str">
        <f>IF('CLZ TT'!G825="","",'CLZ TT'!G825)</f>
        <v/>
      </c>
      <c r="M825" t="str">
        <f>IFERROR(VLOOKUP(G825,'CLZ Pr'!$A$1:$X$100000,12,FALSE)*C825,"")</f>
        <v/>
      </c>
      <c r="N825" s="4" t="str">
        <f>IFERROR(VLOOKUP(G825,'CLZ Pr'!$A$1:$X$100000,24,FALSE), "")</f>
        <v/>
      </c>
      <c r="O825" t="str">
        <f>IFERROR(VLOOKUP(G825,'CLZ Pr'!$A$1:$X$100000,21,FALSE), "")</f>
        <v/>
      </c>
    </row>
    <row r="826" spans="1:15">
      <c r="A826" t="str">
        <f>T('CLZ TT'!A826)</f>
        <v/>
      </c>
      <c r="B826" s="9" t="str">
        <f>T('CLZ TT'!D826)</f>
        <v/>
      </c>
      <c r="C826" s="10" t="str">
        <f>IF(LEN(A826) &gt; 0, 'CLZ TT'!E826, "")</f>
        <v/>
      </c>
      <c r="D826" s="7" t="str">
        <f>T('CLZ TT'!F826)</f>
        <v/>
      </c>
      <c r="E826" s="7" t="str">
        <f>IFERROR(VLOOKUP('CLZ TT'!A826,'CLZ WI'!$A$1:$E$100000,3,FALSE),"")</f>
        <v/>
      </c>
      <c r="F826" t="str">
        <f>IFERROR(VLOOKUP('CLZ TT'!A826,'CLZ WI'!$A$1:$E$100000,4,FALSE),"")</f>
        <v/>
      </c>
      <c r="G826" t="str">
        <f>IFERROR(VLOOKUP('CLZ TT'!A826,'CLZ WI'!$A$1:$K$100000,5,FALSE),"")</f>
        <v/>
      </c>
      <c r="H826" t="str">
        <f>IFERROR(VLOOKUP(G826,'CLZ WI'!$A$1:$K$100000,6,FALSE),"")</f>
        <v/>
      </c>
      <c r="I826" t="str">
        <f>IFERROR(VLOOKUP(G826,'CLZ WI'!$A$1:$K$100000,7,FALSE),"")</f>
        <v/>
      </c>
      <c r="J826" t="str">
        <f>T('CLZ TT'!I826)</f>
        <v/>
      </c>
      <c r="K826" t="str">
        <f>IF(IFERROR(VLOOKUP('CLZ TT'!A826,'CLZ WI'!$A$1:$L$100000,12,FALSE),"")=TRUE, "Billable", IF(IFERROR(VLOOKUP('CLZ TT'!A826,'CLZ WI'!$A$1:$L$100000,12,FALSE),"")=FALSE, "Non-Billable", ""))</f>
        <v/>
      </c>
      <c r="L826" s="19" t="str">
        <f>IF('CLZ TT'!G826="","",'CLZ TT'!G826)</f>
        <v/>
      </c>
      <c r="M826" t="str">
        <f>IFERROR(VLOOKUP(G826,'CLZ Pr'!$A$1:$X$100000,12,FALSE)*C826,"")</f>
        <v/>
      </c>
      <c r="N826" s="4" t="str">
        <f>IFERROR(VLOOKUP(G826,'CLZ Pr'!$A$1:$X$100000,24,FALSE), "")</f>
        <v/>
      </c>
      <c r="O826" t="str">
        <f>IFERROR(VLOOKUP(G826,'CLZ Pr'!$A$1:$X$100000,21,FALSE), "")</f>
        <v/>
      </c>
    </row>
    <row r="827" spans="1:15">
      <c r="A827" t="str">
        <f>T('CLZ TT'!A827)</f>
        <v/>
      </c>
      <c r="B827" s="9" t="str">
        <f>T('CLZ TT'!D827)</f>
        <v/>
      </c>
      <c r="C827" s="10" t="str">
        <f>IF(LEN(A827) &gt; 0, 'CLZ TT'!E827, "")</f>
        <v/>
      </c>
      <c r="D827" s="7" t="str">
        <f>T('CLZ TT'!F827)</f>
        <v/>
      </c>
      <c r="E827" s="7" t="str">
        <f>IFERROR(VLOOKUP('CLZ TT'!A827,'CLZ WI'!$A$1:$E$100000,3,FALSE),"")</f>
        <v/>
      </c>
      <c r="F827" t="str">
        <f>IFERROR(VLOOKUP('CLZ TT'!A827,'CLZ WI'!$A$1:$E$100000,4,FALSE),"")</f>
        <v/>
      </c>
      <c r="G827" t="str">
        <f>IFERROR(VLOOKUP('CLZ TT'!A827,'CLZ WI'!$A$1:$K$100000,5,FALSE),"")</f>
        <v/>
      </c>
      <c r="H827" t="str">
        <f>IFERROR(VLOOKUP(G827,'CLZ WI'!$A$1:$K$100000,6,FALSE),"")</f>
        <v/>
      </c>
      <c r="I827" t="str">
        <f>IFERROR(VLOOKUP(G827,'CLZ WI'!$A$1:$K$100000,7,FALSE),"")</f>
        <v/>
      </c>
      <c r="J827" t="str">
        <f>T('CLZ TT'!I827)</f>
        <v/>
      </c>
      <c r="K827" t="str">
        <f>IF(IFERROR(VLOOKUP('CLZ TT'!A827,'CLZ WI'!$A$1:$L$100000,12,FALSE),"")=TRUE, "Billable", IF(IFERROR(VLOOKUP('CLZ TT'!A827,'CLZ WI'!$A$1:$L$100000,12,FALSE),"")=FALSE, "Non-Billable", ""))</f>
        <v/>
      </c>
      <c r="L827" s="19" t="str">
        <f>IF('CLZ TT'!G827="","",'CLZ TT'!G827)</f>
        <v/>
      </c>
      <c r="M827" t="str">
        <f>IFERROR(VLOOKUP(G827,'CLZ Pr'!$A$1:$X$100000,12,FALSE)*C827,"")</f>
        <v/>
      </c>
      <c r="N827" s="4" t="str">
        <f>IFERROR(VLOOKUP(G827,'CLZ Pr'!$A$1:$X$100000,24,FALSE), "")</f>
        <v/>
      </c>
      <c r="O827" t="str">
        <f>IFERROR(VLOOKUP(G827,'CLZ Pr'!$A$1:$X$100000,21,FALSE), "")</f>
        <v/>
      </c>
    </row>
    <row r="828" spans="1:15">
      <c r="A828" t="str">
        <f>T('CLZ TT'!A828)</f>
        <v/>
      </c>
      <c r="B828" s="9" t="str">
        <f>T('CLZ TT'!D828)</f>
        <v/>
      </c>
      <c r="C828" s="10" t="str">
        <f>IF(LEN(A828) &gt; 0, 'CLZ TT'!E828, "")</f>
        <v/>
      </c>
      <c r="D828" s="7" t="str">
        <f>T('CLZ TT'!F828)</f>
        <v/>
      </c>
      <c r="E828" s="7" t="str">
        <f>IFERROR(VLOOKUP('CLZ TT'!A828,'CLZ WI'!$A$1:$E$100000,3,FALSE),"")</f>
        <v/>
      </c>
      <c r="F828" t="str">
        <f>IFERROR(VLOOKUP('CLZ TT'!A828,'CLZ WI'!$A$1:$E$100000,4,FALSE),"")</f>
        <v/>
      </c>
      <c r="G828" t="str">
        <f>IFERROR(VLOOKUP('CLZ TT'!A828,'CLZ WI'!$A$1:$K$100000,5,FALSE),"")</f>
        <v/>
      </c>
      <c r="H828" t="str">
        <f>IFERROR(VLOOKUP(G828,'CLZ WI'!$A$1:$K$100000,6,FALSE),"")</f>
        <v/>
      </c>
      <c r="I828" t="str">
        <f>IFERROR(VLOOKUP(G828,'CLZ WI'!$A$1:$K$100000,7,FALSE),"")</f>
        <v/>
      </c>
      <c r="J828" t="str">
        <f>T('CLZ TT'!I828)</f>
        <v/>
      </c>
      <c r="K828" t="str">
        <f>IF(IFERROR(VLOOKUP('CLZ TT'!A828,'CLZ WI'!$A$1:$L$100000,12,FALSE),"")=TRUE, "Billable", IF(IFERROR(VLOOKUP('CLZ TT'!A828,'CLZ WI'!$A$1:$L$100000,12,FALSE),"")=FALSE, "Non-Billable", ""))</f>
        <v/>
      </c>
      <c r="L828" s="19" t="str">
        <f>IF('CLZ TT'!G828="","",'CLZ TT'!G828)</f>
        <v/>
      </c>
      <c r="M828" t="str">
        <f>IFERROR(VLOOKUP(G828,'CLZ Pr'!$A$1:$X$100000,12,FALSE)*C828,"")</f>
        <v/>
      </c>
      <c r="N828" s="4" t="str">
        <f>IFERROR(VLOOKUP(G828,'CLZ Pr'!$A$1:$X$100000,24,FALSE), "")</f>
        <v/>
      </c>
      <c r="O828" t="str">
        <f>IFERROR(VLOOKUP(G828,'CLZ Pr'!$A$1:$X$100000,21,FALSE), "")</f>
        <v/>
      </c>
    </row>
    <row r="829" spans="1:15">
      <c r="A829" t="str">
        <f>T('CLZ TT'!A829)</f>
        <v/>
      </c>
      <c r="B829" s="9" t="str">
        <f>T('CLZ TT'!D829)</f>
        <v/>
      </c>
      <c r="C829" s="10" t="str">
        <f>IF(LEN(A829) &gt; 0, 'CLZ TT'!E829, "")</f>
        <v/>
      </c>
      <c r="D829" s="7" t="str">
        <f>T('CLZ TT'!F829)</f>
        <v/>
      </c>
      <c r="E829" s="7" t="str">
        <f>IFERROR(VLOOKUP('CLZ TT'!A829,'CLZ WI'!$A$1:$E$100000,3,FALSE),"")</f>
        <v/>
      </c>
      <c r="F829" t="str">
        <f>IFERROR(VLOOKUP('CLZ TT'!A829,'CLZ WI'!$A$1:$E$100000,4,FALSE),"")</f>
        <v/>
      </c>
      <c r="G829" t="str">
        <f>IFERROR(VLOOKUP('CLZ TT'!A829,'CLZ WI'!$A$1:$K$100000,5,FALSE),"")</f>
        <v/>
      </c>
      <c r="H829" t="str">
        <f>IFERROR(VLOOKUP(G829,'CLZ WI'!$A$1:$K$100000,6,FALSE),"")</f>
        <v/>
      </c>
      <c r="I829" t="str">
        <f>IFERROR(VLOOKUP(G829,'CLZ WI'!$A$1:$K$100000,7,FALSE),"")</f>
        <v/>
      </c>
      <c r="J829" t="str">
        <f>T('CLZ TT'!I829)</f>
        <v/>
      </c>
      <c r="K829" t="str">
        <f>IF(IFERROR(VLOOKUP('CLZ TT'!A829,'CLZ WI'!$A$1:$L$100000,12,FALSE),"")=TRUE, "Billable", IF(IFERROR(VLOOKUP('CLZ TT'!A829,'CLZ WI'!$A$1:$L$100000,12,FALSE),"")=FALSE, "Non-Billable", ""))</f>
        <v/>
      </c>
      <c r="L829" s="19" t="str">
        <f>IF('CLZ TT'!G829="","",'CLZ TT'!G829)</f>
        <v/>
      </c>
      <c r="M829" t="str">
        <f>IFERROR(VLOOKUP(G829,'CLZ Pr'!$A$1:$X$100000,12,FALSE)*C829,"")</f>
        <v/>
      </c>
      <c r="N829" s="4" t="str">
        <f>IFERROR(VLOOKUP(G829,'CLZ Pr'!$A$1:$X$100000,24,FALSE), "")</f>
        <v/>
      </c>
      <c r="O829" t="str">
        <f>IFERROR(VLOOKUP(G829,'CLZ Pr'!$A$1:$X$100000,21,FALSE), "")</f>
        <v/>
      </c>
    </row>
    <row r="830" spans="1:15">
      <c r="A830" t="str">
        <f>T('CLZ TT'!A830)</f>
        <v/>
      </c>
      <c r="B830" s="9" t="str">
        <f>T('CLZ TT'!D830)</f>
        <v/>
      </c>
      <c r="C830" s="10" t="str">
        <f>IF(LEN(A830) &gt; 0, 'CLZ TT'!E830, "")</f>
        <v/>
      </c>
      <c r="D830" s="7" t="str">
        <f>T('CLZ TT'!F830)</f>
        <v/>
      </c>
      <c r="E830" s="7" t="str">
        <f>IFERROR(VLOOKUP('CLZ TT'!A830,'CLZ WI'!$A$1:$E$100000,3,FALSE),"")</f>
        <v/>
      </c>
      <c r="F830" t="str">
        <f>IFERROR(VLOOKUP('CLZ TT'!A830,'CLZ WI'!$A$1:$E$100000,4,FALSE),"")</f>
        <v/>
      </c>
      <c r="G830" t="str">
        <f>IFERROR(VLOOKUP('CLZ TT'!A830,'CLZ WI'!$A$1:$K$100000,5,FALSE),"")</f>
        <v/>
      </c>
      <c r="H830" t="str">
        <f>IFERROR(VLOOKUP(G830,'CLZ WI'!$A$1:$K$100000,6,FALSE),"")</f>
        <v/>
      </c>
      <c r="I830" t="str">
        <f>IFERROR(VLOOKUP(G830,'CLZ WI'!$A$1:$K$100000,7,FALSE),"")</f>
        <v/>
      </c>
      <c r="J830" t="str">
        <f>T('CLZ TT'!I830)</f>
        <v/>
      </c>
      <c r="K830" t="str">
        <f>IF(IFERROR(VLOOKUP('CLZ TT'!A830,'CLZ WI'!$A$1:$L$100000,12,FALSE),"")=TRUE, "Billable", IF(IFERROR(VLOOKUP('CLZ TT'!A830,'CLZ WI'!$A$1:$L$100000,12,FALSE),"")=FALSE, "Non-Billable", ""))</f>
        <v/>
      </c>
      <c r="L830" s="19" t="str">
        <f>IF('CLZ TT'!G830="","",'CLZ TT'!G830)</f>
        <v/>
      </c>
      <c r="M830" t="str">
        <f>IFERROR(VLOOKUP(G830,'CLZ Pr'!$A$1:$X$100000,12,FALSE)*C830,"")</f>
        <v/>
      </c>
      <c r="N830" s="4" t="str">
        <f>IFERROR(VLOOKUP(G830,'CLZ Pr'!$A$1:$X$100000,24,FALSE), "")</f>
        <v/>
      </c>
      <c r="O830" t="str">
        <f>IFERROR(VLOOKUP(G830,'CLZ Pr'!$A$1:$X$100000,21,FALSE), "")</f>
        <v/>
      </c>
    </row>
    <row r="831" spans="1:15">
      <c r="A831" t="str">
        <f>T('CLZ TT'!A831)</f>
        <v/>
      </c>
      <c r="B831" s="9" t="str">
        <f>T('CLZ TT'!D831)</f>
        <v/>
      </c>
      <c r="C831" s="10" t="str">
        <f>IF(LEN(A831) &gt; 0, 'CLZ TT'!E831, "")</f>
        <v/>
      </c>
      <c r="D831" s="7" t="str">
        <f>T('CLZ TT'!F831)</f>
        <v/>
      </c>
      <c r="E831" s="7" t="str">
        <f>IFERROR(VLOOKUP('CLZ TT'!A831,'CLZ WI'!$A$1:$E$100000,3,FALSE),"")</f>
        <v/>
      </c>
      <c r="F831" t="str">
        <f>IFERROR(VLOOKUP('CLZ TT'!A831,'CLZ WI'!$A$1:$E$100000,4,FALSE),"")</f>
        <v/>
      </c>
      <c r="G831" t="str">
        <f>IFERROR(VLOOKUP('CLZ TT'!A831,'CLZ WI'!$A$1:$K$100000,5,FALSE),"")</f>
        <v/>
      </c>
      <c r="H831" t="str">
        <f>IFERROR(VLOOKUP(G831,'CLZ WI'!$A$1:$K$100000,6,FALSE),"")</f>
        <v/>
      </c>
      <c r="I831" t="str">
        <f>IFERROR(VLOOKUP(G831,'CLZ WI'!$A$1:$K$100000,7,FALSE),"")</f>
        <v/>
      </c>
      <c r="J831" t="str">
        <f>T('CLZ TT'!I831)</f>
        <v/>
      </c>
      <c r="K831" t="str">
        <f>IF(IFERROR(VLOOKUP('CLZ TT'!A831,'CLZ WI'!$A$1:$L$100000,12,FALSE),"")=TRUE, "Billable", IF(IFERROR(VLOOKUP('CLZ TT'!A831,'CLZ WI'!$A$1:$L$100000,12,FALSE),"")=FALSE, "Non-Billable", ""))</f>
        <v/>
      </c>
      <c r="L831" s="19" t="str">
        <f>IF('CLZ TT'!G831="","",'CLZ TT'!G831)</f>
        <v/>
      </c>
      <c r="M831" t="str">
        <f>IFERROR(VLOOKUP(G831,'CLZ Pr'!$A$1:$X$100000,12,FALSE)*C831,"")</f>
        <v/>
      </c>
      <c r="N831" s="4" t="str">
        <f>IFERROR(VLOOKUP(G831,'CLZ Pr'!$A$1:$X$100000,24,FALSE), "")</f>
        <v/>
      </c>
      <c r="O831" t="str">
        <f>IFERROR(VLOOKUP(G831,'CLZ Pr'!$A$1:$X$100000,21,FALSE), "")</f>
        <v/>
      </c>
    </row>
    <row r="832" spans="1:15">
      <c r="A832" t="str">
        <f>T('CLZ TT'!A832)</f>
        <v/>
      </c>
      <c r="B832" s="9" t="str">
        <f>T('CLZ TT'!D832)</f>
        <v/>
      </c>
      <c r="C832" s="10" t="str">
        <f>IF(LEN(A832) &gt; 0, 'CLZ TT'!E832, "")</f>
        <v/>
      </c>
      <c r="D832" s="7" t="str">
        <f>T('CLZ TT'!F832)</f>
        <v/>
      </c>
      <c r="E832" s="7" t="str">
        <f>IFERROR(VLOOKUP('CLZ TT'!A832,'CLZ WI'!$A$1:$E$100000,3,FALSE),"")</f>
        <v/>
      </c>
      <c r="F832" t="str">
        <f>IFERROR(VLOOKUP('CLZ TT'!A832,'CLZ WI'!$A$1:$E$100000,4,FALSE),"")</f>
        <v/>
      </c>
      <c r="G832" t="str">
        <f>IFERROR(VLOOKUP('CLZ TT'!A832,'CLZ WI'!$A$1:$K$100000,5,FALSE),"")</f>
        <v/>
      </c>
      <c r="H832" t="str">
        <f>IFERROR(VLOOKUP(G832,'CLZ WI'!$A$1:$K$100000,6,FALSE),"")</f>
        <v/>
      </c>
      <c r="I832" t="str">
        <f>IFERROR(VLOOKUP(G832,'CLZ WI'!$A$1:$K$100000,7,FALSE),"")</f>
        <v/>
      </c>
      <c r="J832" t="str">
        <f>T('CLZ TT'!I832)</f>
        <v/>
      </c>
      <c r="K832" t="str">
        <f>IF(IFERROR(VLOOKUP('CLZ TT'!A832,'CLZ WI'!$A$1:$L$100000,12,FALSE),"")=TRUE, "Billable", IF(IFERROR(VLOOKUP('CLZ TT'!A832,'CLZ WI'!$A$1:$L$100000,12,FALSE),"")=FALSE, "Non-Billable", ""))</f>
        <v/>
      </c>
      <c r="L832" s="19" t="str">
        <f>IF('CLZ TT'!G832="","",'CLZ TT'!G832)</f>
        <v/>
      </c>
      <c r="M832" t="str">
        <f>IFERROR(VLOOKUP(G832,'CLZ Pr'!$A$1:$X$100000,12,FALSE)*C832,"")</f>
        <v/>
      </c>
      <c r="N832" s="4" t="str">
        <f>IFERROR(VLOOKUP(G832,'CLZ Pr'!$A$1:$X$100000,24,FALSE), "")</f>
        <v/>
      </c>
      <c r="O832" t="str">
        <f>IFERROR(VLOOKUP(G832,'CLZ Pr'!$A$1:$X$100000,21,FALSE), "")</f>
        <v/>
      </c>
    </row>
    <row r="833" spans="1:15">
      <c r="A833" t="str">
        <f>T('CLZ TT'!A833)</f>
        <v/>
      </c>
      <c r="B833" s="9" t="str">
        <f>T('CLZ TT'!D833)</f>
        <v/>
      </c>
      <c r="C833" s="10" t="str">
        <f>IF(LEN(A833) &gt; 0, 'CLZ TT'!E833, "")</f>
        <v/>
      </c>
      <c r="D833" s="7" t="str">
        <f>T('CLZ TT'!F833)</f>
        <v/>
      </c>
      <c r="E833" s="7" t="str">
        <f>IFERROR(VLOOKUP('CLZ TT'!A833,'CLZ WI'!$A$1:$E$100000,3,FALSE),"")</f>
        <v/>
      </c>
      <c r="F833" t="str">
        <f>IFERROR(VLOOKUP('CLZ TT'!A833,'CLZ WI'!$A$1:$E$100000,4,FALSE),"")</f>
        <v/>
      </c>
      <c r="G833" t="str">
        <f>IFERROR(VLOOKUP('CLZ TT'!A833,'CLZ WI'!$A$1:$K$100000,5,FALSE),"")</f>
        <v/>
      </c>
      <c r="H833" t="str">
        <f>IFERROR(VLOOKUP(G833,'CLZ WI'!$A$1:$K$100000,6,FALSE),"")</f>
        <v/>
      </c>
      <c r="I833" t="str">
        <f>IFERROR(VLOOKUP(G833,'CLZ WI'!$A$1:$K$100000,7,FALSE),"")</f>
        <v/>
      </c>
      <c r="J833" t="str">
        <f>T('CLZ TT'!I833)</f>
        <v/>
      </c>
      <c r="K833" t="str">
        <f>IF(IFERROR(VLOOKUP('CLZ TT'!A833,'CLZ WI'!$A$1:$L$100000,12,FALSE),"")=TRUE, "Billable", IF(IFERROR(VLOOKUP('CLZ TT'!A833,'CLZ WI'!$A$1:$L$100000,12,FALSE),"")=FALSE, "Non-Billable", ""))</f>
        <v/>
      </c>
      <c r="L833" s="19" t="str">
        <f>IF('CLZ TT'!G833="","",'CLZ TT'!G833)</f>
        <v/>
      </c>
      <c r="M833" t="str">
        <f>IFERROR(VLOOKUP(G833,'CLZ Pr'!$A$1:$X$100000,12,FALSE)*C833,"")</f>
        <v/>
      </c>
      <c r="N833" s="4" t="str">
        <f>IFERROR(VLOOKUP(G833,'CLZ Pr'!$A$1:$X$100000,24,FALSE), "")</f>
        <v/>
      </c>
      <c r="O833" t="str">
        <f>IFERROR(VLOOKUP(G833,'CLZ Pr'!$A$1:$X$100000,21,FALSE), "")</f>
        <v/>
      </c>
    </row>
    <row r="834" spans="1:15">
      <c r="A834" t="str">
        <f>T('CLZ TT'!A834)</f>
        <v/>
      </c>
      <c r="B834" s="9" t="str">
        <f>T('CLZ TT'!D834)</f>
        <v/>
      </c>
      <c r="C834" s="10" t="str">
        <f>IF(LEN(A834) &gt; 0, 'CLZ TT'!E834, "")</f>
        <v/>
      </c>
      <c r="D834" s="7" t="str">
        <f>T('CLZ TT'!F834)</f>
        <v/>
      </c>
      <c r="E834" s="7" t="str">
        <f>IFERROR(VLOOKUP('CLZ TT'!A834,'CLZ WI'!$A$1:$E$100000,3,FALSE),"")</f>
        <v/>
      </c>
      <c r="F834" t="str">
        <f>IFERROR(VLOOKUP('CLZ TT'!A834,'CLZ WI'!$A$1:$E$100000,4,FALSE),"")</f>
        <v/>
      </c>
      <c r="G834" t="str">
        <f>IFERROR(VLOOKUP('CLZ TT'!A834,'CLZ WI'!$A$1:$K$100000,5,FALSE),"")</f>
        <v/>
      </c>
      <c r="H834" t="str">
        <f>IFERROR(VLOOKUP(G834,'CLZ WI'!$A$1:$K$100000,6,FALSE),"")</f>
        <v/>
      </c>
      <c r="I834" t="str">
        <f>IFERROR(VLOOKUP(G834,'CLZ WI'!$A$1:$K$100000,7,FALSE),"")</f>
        <v/>
      </c>
      <c r="J834" t="str">
        <f>T('CLZ TT'!I834)</f>
        <v/>
      </c>
      <c r="K834" t="str">
        <f>IF(IFERROR(VLOOKUP('CLZ TT'!A834,'CLZ WI'!$A$1:$L$100000,12,FALSE),"")=TRUE, "Billable", IF(IFERROR(VLOOKUP('CLZ TT'!A834,'CLZ WI'!$A$1:$L$100000,12,FALSE),"")=FALSE, "Non-Billable", ""))</f>
        <v/>
      </c>
      <c r="L834" s="19" t="str">
        <f>IF('CLZ TT'!G834="","",'CLZ TT'!G834)</f>
        <v/>
      </c>
      <c r="M834" t="str">
        <f>IFERROR(VLOOKUP(G834,'CLZ Pr'!$A$1:$X$100000,12,FALSE)*C834,"")</f>
        <v/>
      </c>
      <c r="N834" s="4" t="str">
        <f>IFERROR(VLOOKUP(G834,'CLZ Pr'!$A$1:$X$100000,24,FALSE), "")</f>
        <v/>
      </c>
      <c r="O834" t="str">
        <f>IFERROR(VLOOKUP(G834,'CLZ Pr'!$A$1:$X$100000,21,FALSE), "")</f>
        <v/>
      </c>
    </row>
    <row r="835" spans="1:15">
      <c r="A835" t="str">
        <f>T('CLZ TT'!A835)</f>
        <v/>
      </c>
      <c r="B835" s="9" t="str">
        <f>T('CLZ TT'!D835)</f>
        <v/>
      </c>
      <c r="C835" s="10" t="str">
        <f>IF(LEN(A835) &gt; 0, 'CLZ TT'!E835, "")</f>
        <v/>
      </c>
      <c r="D835" s="7" t="str">
        <f>T('CLZ TT'!F835)</f>
        <v/>
      </c>
      <c r="E835" s="7" t="str">
        <f>IFERROR(VLOOKUP('CLZ TT'!A835,'CLZ WI'!$A$1:$E$100000,3,FALSE),"")</f>
        <v/>
      </c>
      <c r="F835" t="str">
        <f>IFERROR(VLOOKUP('CLZ TT'!A835,'CLZ WI'!$A$1:$E$100000,4,FALSE),"")</f>
        <v/>
      </c>
      <c r="G835" t="str">
        <f>IFERROR(VLOOKUP('CLZ TT'!A835,'CLZ WI'!$A$1:$K$100000,5,FALSE),"")</f>
        <v/>
      </c>
      <c r="H835" t="str">
        <f>IFERROR(VLOOKUP(G835,'CLZ WI'!$A$1:$K$100000,6,FALSE),"")</f>
        <v/>
      </c>
      <c r="I835" t="str">
        <f>IFERROR(VLOOKUP(G835,'CLZ WI'!$A$1:$K$100000,7,FALSE),"")</f>
        <v/>
      </c>
      <c r="J835" t="str">
        <f>T('CLZ TT'!I835)</f>
        <v/>
      </c>
      <c r="K835" t="str">
        <f>IF(IFERROR(VLOOKUP('CLZ TT'!A835,'CLZ WI'!$A$1:$L$100000,12,FALSE),"")=TRUE, "Billable", IF(IFERROR(VLOOKUP('CLZ TT'!A835,'CLZ WI'!$A$1:$L$100000,12,FALSE),"")=FALSE, "Non-Billable", ""))</f>
        <v/>
      </c>
      <c r="L835" s="19" t="str">
        <f>IF('CLZ TT'!G835="","",'CLZ TT'!G835)</f>
        <v/>
      </c>
      <c r="M835" t="str">
        <f>IFERROR(VLOOKUP(G835,'CLZ Pr'!$A$1:$X$100000,12,FALSE)*C835,"")</f>
        <v/>
      </c>
      <c r="N835" s="4" t="str">
        <f>IFERROR(VLOOKUP(G835,'CLZ Pr'!$A$1:$X$100000,24,FALSE), "")</f>
        <v/>
      </c>
      <c r="O835" t="str">
        <f>IFERROR(VLOOKUP(G835,'CLZ Pr'!$A$1:$X$100000,21,FALSE), "")</f>
        <v/>
      </c>
    </row>
    <row r="836" spans="1:15">
      <c r="A836" t="str">
        <f>T('CLZ TT'!A836)</f>
        <v/>
      </c>
      <c r="B836" s="9" t="str">
        <f>T('CLZ TT'!D836)</f>
        <v/>
      </c>
      <c r="C836" s="10" t="str">
        <f>IF(LEN(A836) &gt; 0, 'CLZ TT'!E836, "")</f>
        <v/>
      </c>
      <c r="D836" s="7" t="str">
        <f>T('CLZ TT'!F836)</f>
        <v/>
      </c>
      <c r="E836" s="7" t="str">
        <f>IFERROR(VLOOKUP('CLZ TT'!A836,'CLZ WI'!$A$1:$E$100000,3,FALSE),"")</f>
        <v/>
      </c>
      <c r="F836" t="str">
        <f>IFERROR(VLOOKUP('CLZ TT'!A836,'CLZ WI'!$A$1:$E$100000,4,FALSE),"")</f>
        <v/>
      </c>
      <c r="G836" t="str">
        <f>IFERROR(VLOOKUP('CLZ TT'!A836,'CLZ WI'!$A$1:$K$100000,5,FALSE),"")</f>
        <v/>
      </c>
      <c r="H836" t="str">
        <f>IFERROR(VLOOKUP(G836,'CLZ WI'!$A$1:$K$100000,6,FALSE),"")</f>
        <v/>
      </c>
      <c r="I836" t="str">
        <f>IFERROR(VLOOKUP(G836,'CLZ WI'!$A$1:$K$100000,7,FALSE),"")</f>
        <v/>
      </c>
      <c r="J836" t="str">
        <f>T('CLZ TT'!I836)</f>
        <v/>
      </c>
      <c r="K836" t="str">
        <f>IF(IFERROR(VLOOKUP('CLZ TT'!A836,'CLZ WI'!$A$1:$L$100000,12,FALSE),"")=TRUE, "Billable", IF(IFERROR(VLOOKUP('CLZ TT'!A836,'CLZ WI'!$A$1:$L$100000,12,FALSE),"")=FALSE, "Non-Billable", ""))</f>
        <v/>
      </c>
      <c r="L836" s="19" t="str">
        <f>IF('CLZ TT'!G836="","",'CLZ TT'!G836)</f>
        <v/>
      </c>
      <c r="M836" t="str">
        <f>IFERROR(VLOOKUP(G836,'CLZ Pr'!$A$1:$X$100000,12,FALSE)*C836,"")</f>
        <v/>
      </c>
      <c r="N836" s="4" t="str">
        <f>IFERROR(VLOOKUP(G836,'CLZ Pr'!$A$1:$X$100000,24,FALSE), "")</f>
        <v/>
      </c>
      <c r="O836" t="str">
        <f>IFERROR(VLOOKUP(G836,'CLZ Pr'!$A$1:$X$100000,21,FALSE), "")</f>
        <v/>
      </c>
    </row>
    <row r="837" spans="1:15">
      <c r="A837" t="str">
        <f>T('CLZ TT'!A837)</f>
        <v/>
      </c>
      <c r="B837" s="9" t="str">
        <f>T('CLZ TT'!D837)</f>
        <v/>
      </c>
      <c r="C837" s="10" t="str">
        <f>IF(LEN(A837) &gt; 0, 'CLZ TT'!E837, "")</f>
        <v/>
      </c>
      <c r="D837" s="7" t="str">
        <f>T('CLZ TT'!F837)</f>
        <v/>
      </c>
      <c r="E837" s="7" t="str">
        <f>IFERROR(VLOOKUP('CLZ TT'!A837,'CLZ WI'!$A$1:$E$100000,3,FALSE),"")</f>
        <v/>
      </c>
      <c r="F837" t="str">
        <f>IFERROR(VLOOKUP('CLZ TT'!A837,'CLZ WI'!$A$1:$E$100000,4,FALSE),"")</f>
        <v/>
      </c>
      <c r="G837" t="str">
        <f>IFERROR(VLOOKUP('CLZ TT'!A837,'CLZ WI'!$A$1:$K$100000,5,FALSE),"")</f>
        <v/>
      </c>
      <c r="H837" t="str">
        <f>IFERROR(VLOOKUP(G837,'CLZ WI'!$A$1:$K$100000,6,FALSE),"")</f>
        <v/>
      </c>
      <c r="I837" t="str">
        <f>IFERROR(VLOOKUP(G837,'CLZ WI'!$A$1:$K$100000,7,FALSE),"")</f>
        <v/>
      </c>
      <c r="J837" t="str">
        <f>T('CLZ TT'!I837)</f>
        <v/>
      </c>
      <c r="K837" t="str">
        <f>IF(IFERROR(VLOOKUP('CLZ TT'!A837,'CLZ WI'!$A$1:$L$100000,12,FALSE),"")=TRUE, "Billable", IF(IFERROR(VLOOKUP('CLZ TT'!A837,'CLZ WI'!$A$1:$L$100000,12,FALSE),"")=FALSE, "Non-Billable", ""))</f>
        <v/>
      </c>
      <c r="L837" s="19" t="str">
        <f>IF('CLZ TT'!G837="","",'CLZ TT'!G837)</f>
        <v/>
      </c>
      <c r="M837" t="str">
        <f>IFERROR(VLOOKUP(G837,'CLZ Pr'!$A$1:$X$100000,12,FALSE)*C837,"")</f>
        <v/>
      </c>
      <c r="N837" s="4" t="str">
        <f>IFERROR(VLOOKUP(G837,'CLZ Pr'!$A$1:$X$100000,24,FALSE), "")</f>
        <v/>
      </c>
      <c r="O837" t="str">
        <f>IFERROR(VLOOKUP(G837,'CLZ Pr'!$A$1:$X$100000,21,FALSE), "")</f>
        <v/>
      </c>
    </row>
    <row r="838" spans="1:15">
      <c r="A838" t="str">
        <f>T('CLZ TT'!A838)</f>
        <v/>
      </c>
      <c r="B838" s="9" t="str">
        <f>T('CLZ TT'!D838)</f>
        <v/>
      </c>
      <c r="C838" s="10" t="str">
        <f>IF(LEN(A838) &gt; 0, 'CLZ TT'!E838, "")</f>
        <v/>
      </c>
      <c r="D838" s="7" t="str">
        <f>T('CLZ TT'!F838)</f>
        <v/>
      </c>
      <c r="E838" s="7" t="str">
        <f>IFERROR(VLOOKUP('CLZ TT'!A838,'CLZ WI'!$A$1:$E$100000,3,FALSE),"")</f>
        <v/>
      </c>
      <c r="F838" t="str">
        <f>IFERROR(VLOOKUP('CLZ TT'!A838,'CLZ WI'!$A$1:$E$100000,4,FALSE),"")</f>
        <v/>
      </c>
      <c r="G838" t="str">
        <f>IFERROR(VLOOKUP('CLZ TT'!A838,'CLZ WI'!$A$1:$K$100000,5,FALSE),"")</f>
        <v/>
      </c>
      <c r="H838" t="str">
        <f>IFERROR(VLOOKUP(G838,'CLZ WI'!$A$1:$K$100000,6,FALSE),"")</f>
        <v/>
      </c>
      <c r="I838" t="str">
        <f>IFERROR(VLOOKUP(G838,'CLZ WI'!$A$1:$K$100000,7,FALSE),"")</f>
        <v/>
      </c>
      <c r="J838" t="str">
        <f>T('CLZ TT'!I838)</f>
        <v/>
      </c>
      <c r="K838" t="str">
        <f>IF(IFERROR(VLOOKUP('CLZ TT'!A838,'CLZ WI'!$A$1:$L$100000,12,FALSE),"")=TRUE, "Billable", IF(IFERROR(VLOOKUP('CLZ TT'!A838,'CLZ WI'!$A$1:$L$100000,12,FALSE),"")=FALSE, "Non-Billable", ""))</f>
        <v/>
      </c>
      <c r="L838" s="19" t="str">
        <f>IF('CLZ TT'!G838="","",'CLZ TT'!G838)</f>
        <v/>
      </c>
      <c r="M838" t="str">
        <f>IFERROR(VLOOKUP(G838,'CLZ Pr'!$A$1:$X$100000,12,FALSE)*C838,"")</f>
        <v/>
      </c>
      <c r="N838" s="4" t="str">
        <f>IFERROR(VLOOKUP(G838,'CLZ Pr'!$A$1:$X$100000,24,FALSE), "")</f>
        <v/>
      </c>
      <c r="O838" t="str">
        <f>IFERROR(VLOOKUP(G838,'CLZ Pr'!$A$1:$X$100000,21,FALSE), "")</f>
        <v/>
      </c>
    </row>
    <row r="839" spans="1:15">
      <c r="A839" t="str">
        <f>T('CLZ TT'!A839)</f>
        <v/>
      </c>
      <c r="B839" s="9" t="str">
        <f>T('CLZ TT'!D839)</f>
        <v/>
      </c>
      <c r="C839" s="10" t="str">
        <f>IF(LEN(A839) &gt; 0, 'CLZ TT'!E839, "")</f>
        <v/>
      </c>
      <c r="D839" s="7" t="str">
        <f>T('CLZ TT'!F839)</f>
        <v/>
      </c>
      <c r="E839" s="7" t="str">
        <f>IFERROR(VLOOKUP('CLZ TT'!A839,'CLZ WI'!$A$1:$E$100000,3,FALSE),"")</f>
        <v/>
      </c>
      <c r="F839" t="str">
        <f>IFERROR(VLOOKUP('CLZ TT'!A839,'CLZ WI'!$A$1:$E$100000,4,FALSE),"")</f>
        <v/>
      </c>
      <c r="G839" t="str">
        <f>IFERROR(VLOOKUP('CLZ TT'!A839,'CLZ WI'!$A$1:$K$100000,5,FALSE),"")</f>
        <v/>
      </c>
      <c r="H839" t="str">
        <f>IFERROR(VLOOKUP(G839,'CLZ WI'!$A$1:$K$100000,6,FALSE),"")</f>
        <v/>
      </c>
      <c r="I839" t="str">
        <f>IFERROR(VLOOKUP(G839,'CLZ WI'!$A$1:$K$100000,7,FALSE),"")</f>
        <v/>
      </c>
      <c r="J839" t="str">
        <f>T('CLZ TT'!I839)</f>
        <v/>
      </c>
      <c r="K839" t="str">
        <f>IF(IFERROR(VLOOKUP('CLZ TT'!A839,'CLZ WI'!$A$1:$L$100000,12,FALSE),"")=TRUE, "Billable", IF(IFERROR(VLOOKUP('CLZ TT'!A839,'CLZ WI'!$A$1:$L$100000,12,FALSE),"")=FALSE, "Non-Billable", ""))</f>
        <v/>
      </c>
      <c r="L839" s="19" t="str">
        <f>IF('CLZ TT'!G839="","",'CLZ TT'!G839)</f>
        <v/>
      </c>
      <c r="M839" t="str">
        <f>IFERROR(VLOOKUP(G839,'CLZ Pr'!$A$1:$X$100000,12,FALSE)*C839,"")</f>
        <v/>
      </c>
      <c r="N839" s="4" t="str">
        <f>IFERROR(VLOOKUP(G839,'CLZ Pr'!$A$1:$X$100000,24,FALSE), "")</f>
        <v/>
      </c>
      <c r="O839" t="str">
        <f>IFERROR(VLOOKUP(G839,'CLZ Pr'!$A$1:$X$100000,21,FALSE), "")</f>
        <v/>
      </c>
    </row>
    <row r="840" spans="1:15">
      <c r="A840" t="str">
        <f>T('CLZ TT'!A840)</f>
        <v/>
      </c>
      <c r="B840" s="9" t="str">
        <f>T('CLZ TT'!D840)</f>
        <v/>
      </c>
      <c r="C840" s="10" t="str">
        <f>IF(LEN(A840) &gt; 0, 'CLZ TT'!E840, "")</f>
        <v/>
      </c>
      <c r="D840" s="7" t="str">
        <f>T('CLZ TT'!F840)</f>
        <v/>
      </c>
      <c r="E840" s="7" t="str">
        <f>IFERROR(VLOOKUP('CLZ TT'!A840,'CLZ WI'!$A$1:$E$100000,3,FALSE),"")</f>
        <v/>
      </c>
      <c r="F840" t="str">
        <f>IFERROR(VLOOKUP('CLZ TT'!A840,'CLZ WI'!$A$1:$E$100000,4,FALSE),"")</f>
        <v/>
      </c>
      <c r="G840" t="str">
        <f>IFERROR(VLOOKUP('CLZ TT'!A840,'CLZ WI'!$A$1:$K$100000,5,FALSE),"")</f>
        <v/>
      </c>
      <c r="H840" t="str">
        <f>IFERROR(VLOOKUP(G840,'CLZ WI'!$A$1:$K$100000,6,FALSE),"")</f>
        <v/>
      </c>
      <c r="I840" t="str">
        <f>IFERROR(VLOOKUP(G840,'CLZ WI'!$A$1:$K$100000,7,FALSE),"")</f>
        <v/>
      </c>
      <c r="J840" t="str">
        <f>T('CLZ TT'!I840)</f>
        <v/>
      </c>
      <c r="K840" t="str">
        <f>IF(IFERROR(VLOOKUP('CLZ TT'!A840,'CLZ WI'!$A$1:$L$100000,12,FALSE),"")=TRUE, "Billable", IF(IFERROR(VLOOKUP('CLZ TT'!A840,'CLZ WI'!$A$1:$L$100000,12,FALSE),"")=FALSE, "Non-Billable", ""))</f>
        <v/>
      </c>
      <c r="L840" s="19" t="str">
        <f>IF('CLZ TT'!G840="","",'CLZ TT'!G840)</f>
        <v/>
      </c>
      <c r="M840" t="str">
        <f>IFERROR(VLOOKUP(G840,'CLZ Pr'!$A$1:$X$100000,12,FALSE)*C840,"")</f>
        <v/>
      </c>
      <c r="N840" s="4" t="str">
        <f>IFERROR(VLOOKUP(G840,'CLZ Pr'!$A$1:$X$100000,24,FALSE), "")</f>
        <v/>
      </c>
      <c r="O840" t="str">
        <f>IFERROR(VLOOKUP(G840,'CLZ Pr'!$A$1:$X$100000,21,FALSE), "")</f>
        <v/>
      </c>
    </row>
    <row r="841" spans="1:15">
      <c r="A841" t="str">
        <f>T('CLZ TT'!A841)</f>
        <v/>
      </c>
      <c r="B841" s="9" t="str">
        <f>T('CLZ TT'!D841)</f>
        <v/>
      </c>
      <c r="C841" s="10" t="str">
        <f>IF(LEN(A841) &gt; 0, 'CLZ TT'!E841, "")</f>
        <v/>
      </c>
      <c r="D841" s="7" t="str">
        <f>T('CLZ TT'!F841)</f>
        <v/>
      </c>
      <c r="E841" s="7" t="str">
        <f>IFERROR(VLOOKUP('CLZ TT'!A841,'CLZ WI'!$A$1:$E$100000,3,FALSE),"")</f>
        <v/>
      </c>
      <c r="F841" t="str">
        <f>IFERROR(VLOOKUP('CLZ TT'!A841,'CLZ WI'!$A$1:$E$100000,4,FALSE),"")</f>
        <v/>
      </c>
      <c r="G841" t="str">
        <f>IFERROR(VLOOKUP('CLZ TT'!A841,'CLZ WI'!$A$1:$K$100000,5,FALSE),"")</f>
        <v/>
      </c>
      <c r="H841" t="str">
        <f>IFERROR(VLOOKUP(G841,'CLZ WI'!$A$1:$K$100000,6,FALSE),"")</f>
        <v/>
      </c>
      <c r="I841" t="str">
        <f>IFERROR(VLOOKUP(G841,'CLZ WI'!$A$1:$K$100000,7,FALSE),"")</f>
        <v/>
      </c>
      <c r="J841" t="str">
        <f>T('CLZ TT'!I841)</f>
        <v/>
      </c>
      <c r="K841" t="str">
        <f>IF(IFERROR(VLOOKUP('CLZ TT'!A841,'CLZ WI'!$A$1:$L$100000,12,FALSE),"")=TRUE, "Billable", IF(IFERROR(VLOOKUP('CLZ TT'!A841,'CLZ WI'!$A$1:$L$100000,12,FALSE),"")=FALSE, "Non-Billable", ""))</f>
        <v/>
      </c>
      <c r="L841" s="19" t="str">
        <f>IF('CLZ TT'!G841="","",'CLZ TT'!G841)</f>
        <v/>
      </c>
      <c r="M841" t="str">
        <f>IFERROR(VLOOKUP(G841,'CLZ Pr'!$A$1:$X$100000,12,FALSE)*C841,"")</f>
        <v/>
      </c>
      <c r="N841" s="4" t="str">
        <f>IFERROR(VLOOKUP(G841,'CLZ Pr'!$A$1:$X$100000,24,FALSE), "")</f>
        <v/>
      </c>
      <c r="O841" t="str">
        <f>IFERROR(VLOOKUP(G841,'CLZ Pr'!$A$1:$X$100000,21,FALSE), "")</f>
        <v/>
      </c>
    </row>
    <row r="842" spans="1:15">
      <c r="A842" t="str">
        <f>T('CLZ TT'!A842)</f>
        <v/>
      </c>
      <c r="B842" s="9" t="str">
        <f>T('CLZ TT'!D842)</f>
        <v/>
      </c>
      <c r="C842" s="10" t="str">
        <f>IF(LEN(A842) &gt; 0, 'CLZ TT'!E842, "")</f>
        <v/>
      </c>
      <c r="D842" s="7" t="str">
        <f>T('CLZ TT'!F842)</f>
        <v/>
      </c>
      <c r="E842" s="7" t="str">
        <f>IFERROR(VLOOKUP('CLZ TT'!A842,'CLZ WI'!$A$1:$E$100000,3,FALSE),"")</f>
        <v/>
      </c>
      <c r="F842" t="str">
        <f>IFERROR(VLOOKUP('CLZ TT'!A842,'CLZ WI'!$A$1:$E$100000,4,FALSE),"")</f>
        <v/>
      </c>
      <c r="G842" t="str">
        <f>IFERROR(VLOOKUP('CLZ TT'!A842,'CLZ WI'!$A$1:$K$100000,5,FALSE),"")</f>
        <v/>
      </c>
      <c r="H842" t="str">
        <f>IFERROR(VLOOKUP(G842,'CLZ WI'!$A$1:$K$100000,6,FALSE),"")</f>
        <v/>
      </c>
      <c r="I842" t="str">
        <f>IFERROR(VLOOKUP(G842,'CLZ WI'!$A$1:$K$100000,7,FALSE),"")</f>
        <v/>
      </c>
      <c r="J842" t="str">
        <f>T('CLZ TT'!I842)</f>
        <v/>
      </c>
      <c r="K842" t="str">
        <f>IF(IFERROR(VLOOKUP('CLZ TT'!A842,'CLZ WI'!$A$1:$L$100000,12,FALSE),"")=TRUE, "Billable", IF(IFERROR(VLOOKUP('CLZ TT'!A842,'CLZ WI'!$A$1:$L$100000,12,FALSE),"")=FALSE, "Non-Billable", ""))</f>
        <v/>
      </c>
      <c r="L842" s="19" t="str">
        <f>IF('CLZ TT'!G842="","",'CLZ TT'!G842)</f>
        <v/>
      </c>
      <c r="M842" t="str">
        <f>IFERROR(VLOOKUP(G842,'CLZ Pr'!$A$1:$X$100000,12,FALSE)*C842,"")</f>
        <v/>
      </c>
      <c r="N842" s="4" t="str">
        <f>IFERROR(VLOOKUP(G842,'CLZ Pr'!$A$1:$X$100000,24,FALSE), "")</f>
        <v/>
      </c>
      <c r="O842" t="str">
        <f>IFERROR(VLOOKUP(G842,'CLZ Pr'!$A$1:$X$100000,21,FALSE), "")</f>
        <v/>
      </c>
    </row>
    <row r="843" spans="1:15">
      <c r="A843" t="str">
        <f>T('CLZ TT'!A843)</f>
        <v/>
      </c>
      <c r="B843" s="9" t="str">
        <f>T('CLZ TT'!D843)</f>
        <v/>
      </c>
      <c r="C843" s="10" t="str">
        <f>IF(LEN(A843) &gt; 0, 'CLZ TT'!E843, "")</f>
        <v/>
      </c>
      <c r="D843" s="7" t="str">
        <f>T('CLZ TT'!F843)</f>
        <v/>
      </c>
      <c r="E843" s="7" t="str">
        <f>IFERROR(VLOOKUP('CLZ TT'!A843,'CLZ WI'!$A$1:$E$100000,3,FALSE),"")</f>
        <v/>
      </c>
      <c r="F843" t="str">
        <f>IFERROR(VLOOKUP('CLZ TT'!A843,'CLZ WI'!$A$1:$E$100000,4,FALSE),"")</f>
        <v/>
      </c>
      <c r="G843" t="str">
        <f>IFERROR(VLOOKUP('CLZ TT'!A843,'CLZ WI'!$A$1:$K$100000,5,FALSE),"")</f>
        <v/>
      </c>
      <c r="H843" t="str">
        <f>IFERROR(VLOOKUP(G843,'CLZ WI'!$A$1:$K$100000,6,FALSE),"")</f>
        <v/>
      </c>
      <c r="I843" t="str">
        <f>IFERROR(VLOOKUP(G843,'CLZ WI'!$A$1:$K$100000,7,FALSE),"")</f>
        <v/>
      </c>
      <c r="J843" t="str">
        <f>T('CLZ TT'!I843)</f>
        <v/>
      </c>
      <c r="K843" t="str">
        <f>IF(IFERROR(VLOOKUP('CLZ TT'!A843,'CLZ WI'!$A$1:$L$100000,12,FALSE),"")=TRUE, "Billable", IF(IFERROR(VLOOKUP('CLZ TT'!A843,'CLZ WI'!$A$1:$L$100000,12,FALSE),"")=FALSE, "Non-Billable", ""))</f>
        <v/>
      </c>
      <c r="L843" s="19" t="str">
        <f>IF('CLZ TT'!G843="","",'CLZ TT'!G843)</f>
        <v/>
      </c>
      <c r="M843" t="str">
        <f>IFERROR(VLOOKUP(G843,'CLZ Pr'!$A$1:$X$100000,12,FALSE)*C843,"")</f>
        <v/>
      </c>
      <c r="N843" s="4" t="str">
        <f>IFERROR(VLOOKUP(G843,'CLZ Pr'!$A$1:$X$100000,24,FALSE), "")</f>
        <v/>
      </c>
      <c r="O843" t="str">
        <f>IFERROR(VLOOKUP(G843,'CLZ Pr'!$A$1:$X$100000,21,FALSE), "")</f>
        <v/>
      </c>
    </row>
    <row r="844" spans="1:15">
      <c r="A844" t="str">
        <f>T('CLZ TT'!A844)</f>
        <v/>
      </c>
      <c r="B844" s="9" t="str">
        <f>T('CLZ TT'!D844)</f>
        <v/>
      </c>
      <c r="C844" s="10" t="str">
        <f>IF(LEN(A844) &gt; 0, 'CLZ TT'!E844, "")</f>
        <v/>
      </c>
      <c r="D844" s="7" t="str">
        <f>T('CLZ TT'!F844)</f>
        <v/>
      </c>
      <c r="E844" s="7" t="str">
        <f>IFERROR(VLOOKUP('CLZ TT'!A844,'CLZ WI'!$A$1:$E$100000,3,FALSE),"")</f>
        <v/>
      </c>
      <c r="F844" t="str">
        <f>IFERROR(VLOOKUP('CLZ TT'!A844,'CLZ WI'!$A$1:$E$100000,4,FALSE),"")</f>
        <v/>
      </c>
      <c r="G844" t="str">
        <f>IFERROR(VLOOKUP('CLZ TT'!A844,'CLZ WI'!$A$1:$K$100000,5,FALSE),"")</f>
        <v/>
      </c>
      <c r="H844" t="str">
        <f>IFERROR(VLOOKUP(G844,'CLZ WI'!$A$1:$K$100000,6,FALSE),"")</f>
        <v/>
      </c>
      <c r="I844" t="str">
        <f>IFERROR(VLOOKUP(G844,'CLZ WI'!$A$1:$K$100000,7,FALSE),"")</f>
        <v/>
      </c>
      <c r="J844" t="str">
        <f>T('CLZ TT'!I844)</f>
        <v/>
      </c>
      <c r="K844" t="str">
        <f>IF(IFERROR(VLOOKUP('CLZ TT'!A844,'CLZ WI'!$A$1:$L$100000,12,FALSE),"")=TRUE, "Billable", IF(IFERROR(VLOOKUP('CLZ TT'!A844,'CLZ WI'!$A$1:$L$100000,12,FALSE),"")=FALSE, "Non-Billable", ""))</f>
        <v/>
      </c>
      <c r="L844" s="19" t="str">
        <f>IF('CLZ TT'!G844="","",'CLZ TT'!G844)</f>
        <v/>
      </c>
      <c r="M844" t="str">
        <f>IFERROR(VLOOKUP(G844,'CLZ Pr'!$A$1:$X$100000,12,FALSE)*C844,"")</f>
        <v/>
      </c>
      <c r="N844" s="4" t="str">
        <f>IFERROR(VLOOKUP(G844,'CLZ Pr'!$A$1:$X$100000,24,FALSE), "")</f>
        <v/>
      </c>
      <c r="O844" t="str">
        <f>IFERROR(VLOOKUP(G844,'CLZ Pr'!$A$1:$X$100000,21,FALSE), "")</f>
        <v/>
      </c>
    </row>
    <row r="845" spans="1:15">
      <c r="A845" t="str">
        <f>T('CLZ TT'!A845)</f>
        <v/>
      </c>
      <c r="B845" s="9" t="str">
        <f>T('CLZ TT'!D845)</f>
        <v/>
      </c>
      <c r="C845" s="10" t="str">
        <f>IF(LEN(A845) &gt; 0, 'CLZ TT'!E845, "")</f>
        <v/>
      </c>
      <c r="D845" s="7" t="str">
        <f>T('CLZ TT'!F845)</f>
        <v/>
      </c>
      <c r="E845" s="7" t="str">
        <f>IFERROR(VLOOKUP('CLZ TT'!A845,'CLZ WI'!$A$1:$E$100000,3,FALSE),"")</f>
        <v/>
      </c>
      <c r="F845" t="str">
        <f>IFERROR(VLOOKUP('CLZ TT'!A845,'CLZ WI'!$A$1:$E$100000,4,FALSE),"")</f>
        <v/>
      </c>
      <c r="G845" t="str">
        <f>IFERROR(VLOOKUP('CLZ TT'!A845,'CLZ WI'!$A$1:$K$100000,5,FALSE),"")</f>
        <v/>
      </c>
      <c r="H845" t="str">
        <f>IFERROR(VLOOKUP(G845,'CLZ WI'!$A$1:$K$100000,6,FALSE),"")</f>
        <v/>
      </c>
      <c r="I845" t="str">
        <f>IFERROR(VLOOKUP(G845,'CLZ WI'!$A$1:$K$100000,7,FALSE),"")</f>
        <v/>
      </c>
      <c r="J845" t="str">
        <f>T('CLZ TT'!I845)</f>
        <v/>
      </c>
      <c r="K845" t="str">
        <f>IF(IFERROR(VLOOKUP('CLZ TT'!A845,'CLZ WI'!$A$1:$L$100000,12,FALSE),"")=TRUE, "Billable", IF(IFERROR(VLOOKUP('CLZ TT'!A845,'CLZ WI'!$A$1:$L$100000,12,FALSE),"")=FALSE, "Non-Billable", ""))</f>
        <v/>
      </c>
      <c r="L845" s="19" t="str">
        <f>IF('CLZ TT'!G845="","",'CLZ TT'!G845)</f>
        <v/>
      </c>
      <c r="M845" t="str">
        <f>IFERROR(VLOOKUP(G845,'CLZ Pr'!$A$1:$X$100000,12,FALSE)*C845,"")</f>
        <v/>
      </c>
      <c r="N845" s="4" t="str">
        <f>IFERROR(VLOOKUP(G845,'CLZ Pr'!$A$1:$X$100000,24,FALSE), "")</f>
        <v/>
      </c>
      <c r="O845" t="str">
        <f>IFERROR(VLOOKUP(G845,'CLZ Pr'!$A$1:$X$100000,21,FALSE), "")</f>
        <v/>
      </c>
    </row>
    <row r="846" spans="1:15">
      <c r="A846" t="str">
        <f>T('CLZ TT'!A846)</f>
        <v/>
      </c>
      <c r="B846" s="9" t="str">
        <f>T('CLZ TT'!D846)</f>
        <v/>
      </c>
      <c r="C846" s="10" t="str">
        <f>IF(LEN(A846) &gt; 0, 'CLZ TT'!E846, "")</f>
        <v/>
      </c>
      <c r="D846" s="7" t="str">
        <f>T('CLZ TT'!F846)</f>
        <v/>
      </c>
      <c r="E846" s="7" t="str">
        <f>IFERROR(VLOOKUP('CLZ TT'!A846,'CLZ WI'!$A$1:$E$100000,3,FALSE),"")</f>
        <v/>
      </c>
      <c r="F846" t="str">
        <f>IFERROR(VLOOKUP('CLZ TT'!A846,'CLZ WI'!$A$1:$E$100000,4,FALSE),"")</f>
        <v/>
      </c>
      <c r="G846" t="str">
        <f>IFERROR(VLOOKUP('CLZ TT'!A846,'CLZ WI'!$A$1:$K$100000,5,FALSE),"")</f>
        <v/>
      </c>
      <c r="H846" t="str">
        <f>IFERROR(VLOOKUP(G846,'CLZ WI'!$A$1:$K$100000,6,FALSE),"")</f>
        <v/>
      </c>
      <c r="I846" t="str">
        <f>IFERROR(VLOOKUP(G846,'CLZ WI'!$A$1:$K$100000,7,FALSE),"")</f>
        <v/>
      </c>
      <c r="J846" t="str">
        <f>T('CLZ TT'!I846)</f>
        <v/>
      </c>
      <c r="K846" t="str">
        <f>IF(IFERROR(VLOOKUP('CLZ TT'!A846,'CLZ WI'!$A$1:$L$100000,12,FALSE),"")=TRUE, "Billable", IF(IFERROR(VLOOKUP('CLZ TT'!A846,'CLZ WI'!$A$1:$L$100000,12,FALSE),"")=FALSE, "Non-Billable", ""))</f>
        <v/>
      </c>
      <c r="L846" s="19" t="str">
        <f>IF('CLZ TT'!G846="","",'CLZ TT'!G846)</f>
        <v/>
      </c>
      <c r="M846" t="str">
        <f>IFERROR(VLOOKUP(G846,'CLZ Pr'!$A$1:$X$100000,12,FALSE)*C846,"")</f>
        <v/>
      </c>
      <c r="N846" s="4" t="str">
        <f>IFERROR(VLOOKUP(G846,'CLZ Pr'!$A$1:$X$100000,24,FALSE), "")</f>
        <v/>
      </c>
      <c r="O846" t="str">
        <f>IFERROR(VLOOKUP(G846,'CLZ Pr'!$A$1:$X$100000,21,FALSE), "")</f>
        <v/>
      </c>
    </row>
    <row r="847" spans="1:15">
      <c r="A847" t="str">
        <f>T('CLZ TT'!A847)</f>
        <v/>
      </c>
      <c r="B847" s="9" t="str">
        <f>T('CLZ TT'!D847)</f>
        <v/>
      </c>
      <c r="C847" s="10" t="str">
        <f>IF(LEN(A847) &gt; 0, 'CLZ TT'!E847, "")</f>
        <v/>
      </c>
      <c r="D847" s="7" t="str">
        <f>T('CLZ TT'!F847)</f>
        <v/>
      </c>
      <c r="E847" s="7" t="str">
        <f>IFERROR(VLOOKUP('CLZ TT'!A847,'CLZ WI'!$A$1:$E$100000,3,FALSE),"")</f>
        <v/>
      </c>
      <c r="F847" t="str">
        <f>IFERROR(VLOOKUP('CLZ TT'!A847,'CLZ WI'!$A$1:$E$100000,4,FALSE),"")</f>
        <v/>
      </c>
      <c r="G847" t="str">
        <f>IFERROR(VLOOKUP('CLZ TT'!A847,'CLZ WI'!$A$1:$K$100000,5,FALSE),"")</f>
        <v/>
      </c>
      <c r="H847" t="str">
        <f>IFERROR(VLOOKUP(G847,'CLZ WI'!$A$1:$K$100000,6,FALSE),"")</f>
        <v/>
      </c>
      <c r="I847" t="str">
        <f>IFERROR(VLOOKUP(G847,'CLZ WI'!$A$1:$K$100000,7,FALSE),"")</f>
        <v/>
      </c>
      <c r="J847" t="str">
        <f>T('CLZ TT'!I847)</f>
        <v/>
      </c>
      <c r="K847" t="str">
        <f>IF(IFERROR(VLOOKUP('CLZ TT'!A847,'CLZ WI'!$A$1:$L$100000,12,FALSE),"")=TRUE, "Billable", IF(IFERROR(VLOOKUP('CLZ TT'!A847,'CLZ WI'!$A$1:$L$100000,12,FALSE),"")=FALSE, "Non-Billable", ""))</f>
        <v/>
      </c>
      <c r="L847" s="19" t="str">
        <f>IF('CLZ TT'!G847="","",'CLZ TT'!G847)</f>
        <v/>
      </c>
      <c r="M847" t="str">
        <f>IFERROR(VLOOKUP(G847,'CLZ Pr'!$A$1:$X$100000,12,FALSE)*C847,"")</f>
        <v/>
      </c>
      <c r="N847" s="4" t="str">
        <f>IFERROR(VLOOKUP(G847,'CLZ Pr'!$A$1:$X$100000,24,FALSE), "")</f>
        <v/>
      </c>
      <c r="O847" t="str">
        <f>IFERROR(VLOOKUP(G847,'CLZ Pr'!$A$1:$X$100000,21,FALSE), "")</f>
        <v/>
      </c>
    </row>
    <row r="848" spans="1:15">
      <c r="A848" t="str">
        <f>T('CLZ TT'!A848)</f>
        <v/>
      </c>
      <c r="B848" s="9" t="str">
        <f>T('CLZ TT'!D848)</f>
        <v/>
      </c>
      <c r="C848" s="10" t="str">
        <f>IF(LEN(A848) &gt; 0, 'CLZ TT'!E848, "")</f>
        <v/>
      </c>
      <c r="D848" s="7" t="str">
        <f>T('CLZ TT'!F848)</f>
        <v/>
      </c>
      <c r="E848" s="7" t="str">
        <f>IFERROR(VLOOKUP('CLZ TT'!A848,'CLZ WI'!$A$1:$E$100000,3,FALSE),"")</f>
        <v/>
      </c>
      <c r="F848" t="str">
        <f>IFERROR(VLOOKUP('CLZ TT'!A848,'CLZ WI'!$A$1:$E$100000,4,FALSE),"")</f>
        <v/>
      </c>
      <c r="G848" t="str">
        <f>IFERROR(VLOOKUP('CLZ TT'!A848,'CLZ WI'!$A$1:$K$100000,5,FALSE),"")</f>
        <v/>
      </c>
      <c r="H848" t="str">
        <f>IFERROR(VLOOKUP(G848,'CLZ WI'!$A$1:$K$100000,6,FALSE),"")</f>
        <v/>
      </c>
      <c r="I848" t="str">
        <f>IFERROR(VLOOKUP(G848,'CLZ WI'!$A$1:$K$100000,7,FALSE),"")</f>
        <v/>
      </c>
      <c r="J848" t="str">
        <f>T('CLZ TT'!I848)</f>
        <v/>
      </c>
      <c r="K848" t="str">
        <f>IF(IFERROR(VLOOKUP('CLZ TT'!A848,'CLZ WI'!$A$1:$L$100000,12,FALSE),"")=TRUE, "Billable", IF(IFERROR(VLOOKUP('CLZ TT'!A848,'CLZ WI'!$A$1:$L$100000,12,FALSE),"")=FALSE, "Non-Billable", ""))</f>
        <v/>
      </c>
      <c r="L848" s="19" t="str">
        <f>IF('CLZ TT'!G848="","",'CLZ TT'!G848)</f>
        <v/>
      </c>
      <c r="M848" t="str">
        <f>IFERROR(VLOOKUP(G848,'CLZ Pr'!$A$1:$X$100000,12,FALSE)*C848,"")</f>
        <v/>
      </c>
      <c r="N848" s="4" t="str">
        <f>IFERROR(VLOOKUP(G848,'CLZ Pr'!$A$1:$X$100000,24,FALSE), "")</f>
        <v/>
      </c>
      <c r="O848" t="str">
        <f>IFERROR(VLOOKUP(G848,'CLZ Pr'!$A$1:$X$100000,21,FALSE), "")</f>
        <v/>
      </c>
    </row>
    <row r="849" spans="1:15">
      <c r="A849" t="str">
        <f>T('CLZ TT'!A849)</f>
        <v/>
      </c>
      <c r="B849" s="9" t="str">
        <f>T('CLZ TT'!D849)</f>
        <v/>
      </c>
      <c r="C849" s="10" t="str">
        <f>IF(LEN(A849) &gt; 0, 'CLZ TT'!E849, "")</f>
        <v/>
      </c>
      <c r="D849" s="7" t="str">
        <f>T('CLZ TT'!F849)</f>
        <v/>
      </c>
      <c r="E849" s="7" t="str">
        <f>IFERROR(VLOOKUP('CLZ TT'!A849,'CLZ WI'!$A$1:$E$100000,3,FALSE),"")</f>
        <v/>
      </c>
      <c r="F849" t="str">
        <f>IFERROR(VLOOKUP('CLZ TT'!A849,'CLZ WI'!$A$1:$E$100000,4,FALSE),"")</f>
        <v/>
      </c>
      <c r="G849" t="str">
        <f>IFERROR(VLOOKUP('CLZ TT'!A849,'CLZ WI'!$A$1:$K$100000,5,FALSE),"")</f>
        <v/>
      </c>
      <c r="H849" t="str">
        <f>IFERROR(VLOOKUP(G849,'CLZ WI'!$A$1:$K$100000,6,FALSE),"")</f>
        <v/>
      </c>
      <c r="I849" t="str">
        <f>IFERROR(VLOOKUP(G849,'CLZ WI'!$A$1:$K$100000,7,FALSE),"")</f>
        <v/>
      </c>
      <c r="J849" t="str">
        <f>T('CLZ TT'!I849)</f>
        <v/>
      </c>
      <c r="K849" t="str">
        <f>IF(IFERROR(VLOOKUP('CLZ TT'!A849,'CLZ WI'!$A$1:$L$100000,12,FALSE),"")=TRUE, "Billable", IF(IFERROR(VLOOKUP('CLZ TT'!A849,'CLZ WI'!$A$1:$L$100000,12,FALSE),"")=FALSE, "Non-Billable", ""))</f>
        <v/>
      </c>
      <c r="L849" s="19" t="str">
        <f>IF('CLZ TT'!G849="","",'CLZ TT'!G849)</f>
        <v/>
      </c>
      <c r="M849" t="str">
        <f>IFERROR(VLOOKUP(G849,'CLZ Pr'!$A$1:$X$100000,12,FALSE)*C849,"")</f>
        <v/>
      </c>
      <c r="N849" s="4" t="str">
        <f>IFERROR(VLOOKUP(G849,'CLZ Pr'!$A$1:$X$100000,24,FALSE), "")</f>
        <v/>
      </c>
      <c r="O849" t="str">
        <f>IFERROR(VLOOKUP(G849,'CLZ Pr'!$A$1:$X$100000,21,FALSE), "")</f>
        <v/>
      </c>
    </row>
    <row r="850" spans="1:15">
      <c r="A850" t="str">
        <f>T('CLZ TT'!A850)</f>
        <v/>
      </c>
      <c r="B850" s="9" t="str">
        <f>T('CLZ TT'!D850)</f>
        <v/>
      </c>
      <c r="C850" s="10" t="str">
        <f>IF(LEN(A850) &gt; 0, 'CLZ TT'!E850, "")</f>
        <v/>
      </c>
      <c r="D850" s="7" t="str">
        <f>T('CLZ TT'!F850)</f>
        <v/>
      </c>
      <c r="E850" s="7" t="str">
        <f>IFERROR(VLOOKUP('CLZ TT'!A850,'CLZ WI'!$A$1:$E$100000,3,FALSE),"")</f>
        <v/>
      </c>
      <c r="F850" t="str">
        <f>IFERROR(VLOOKUP('CLZ TT'!A850,'CLZ WI'!$A$1:$E$100000,4,FALSE),"")</f>
        <v/>
      </c>
      <c r="G850" t="str">
        <f>IFERROR(VLOOKUP('CLZ TT'!A850,'CLZ WI'!$A$1:$K$100000,5,FALSE),"")</f>
        <v/>
      </c>
      <c r="H850" t="str">
        <f>IFERROR(VLOOKUP(G850,'CLZ WI'!$A$1:$K$100000,6,FALSE),"")</f>
        <v/>
      </c>
      <c r="I850" t="str">
        <f>IFERROR(VLOOKUP(G850,'CLZ WI'!$A$1:$K$100000,7,FALSE),"")</f>
        <v/>
      </c>
      <c r="J850" t="str">
        <f>T('CLZ TT'!I850)</f>
        <v/>
      </c>
      <c r="K850" t="str">
        <f>IF(IFERROR(VLOOKUP('CLZ TT'!A850,'CLZ WI'!$A$1:$L$100000,12,FALSE),"")=TRUE, "Billable", IF(IFERROR(VLOOKUP('CLZ TT'!A850,'CLZ WI'!$A$1:$L$100000,12,FALSE),"")=FALSE, "Non-Billable", ""))</f>
        <v/>
      </c>
      <c r="L850" s="19" t="str">
        <f>IF('CLZ TT'!G850="","",'CLZ TT'!G850)</f>
        <v/>
      </c>
      <c r="M850" t="str">
        <f>IFERROR(VLOOKUP(G850,'CLZ Pr'!$A$1:$X$100000,12,FALSE)*C850,"")</f>
        <v/>
      </c>
      <c r="N850" s="4" t="str">
        <f>IFERROR(VLOOKUP(G850,'CLZ Pr'!$A$1:$X$100000,24,FALSE), "")</f>
        <v/>
      </c>
      <c r="O850" t="str">
        <f>IFERROR(VLOOKUP(G850,'CLZ Pr'!$A$1:$X$100000,21,FALSE), "")</f>
        <v/>
      </c>
    </row>
    <row r="851" spans="1:15">
      <c r="A851" t="str">
        <f>T('CLZ TT'!A851)</f>
        <v/>
      </c>
      <c r="B851" s="9" t="str">
        <f>T('CLZ TT'!D851)</f>
        <v/>
      </c>
      <c r="C851" s="10" t="str">
        <f>IF(LEN(A851) &gt; 0, 'CLZ TT'!E851, "")</f>
        <v/>
      </c>
      <c r="D851" s="7" t="str">
        <f>T('CLZ TT'!F851)</f>
        <v/>
      </c>
      <c r="E851" s="7" t="str">
        <f>IFERROR(VLOOKUP('CLZ TT'!A851,'CLZ WI'!$A$1:$E$100000,3,FALSE),"")</f>
        <v/>
      </c>
      <c r="F851" t="str">
        <f>IFERROR(VLOOKUP('CLZ TT'!A851,'CLZ WI'!$A$1:$E$100000,4,FALSE),"")</f>
        <v/>
      </c>
      <c r="G851" t="str">
        <f>IFERROR(VLOOKUP('CLZ TT'!A851,'CLZ WI'!$A$1:$K$100000,5,FALSE),"")</f>
        <v/>
      </c>
      <c r="H851" t="str">
        <f>IFERROR(VLOOKUP(G851,'CLZ WI'!$A$1:$K$100000,6,FALSE),"")</f>
        <v/>
      </c>
      <c r="I851" t="str">
        <f>IFERROR(VLOOKUP(G851,'CLZ WI'!$A$1:$K$100000,7,FALSE),"")</f>
        <v/>
      </c>
      <c r="J851" t="str">
        <f>T('CLZ TT'!I851)</f>
        <v/>
      </c>
      <c r="K851" t="str">
        <f>IF(IFERROR(VLOOKUP('CLZ TT'!A851,'CLZ WI'!$A$1:$L$100000,12,FALSE),"")=TRUE, "Billable", IF(IFERROR(VLOOKUP('CLZ TT'!A851,'CLZ WI'!$A$1:$L$100000,12,FALSE),"")=FALSE, "Non-Billable", ""))</f>
        <v/>
      </c>
      <c r="L851" s="19" t="str">
        <f>IF('CLZ TT'!G851="","",'CLZ TT'!G851)</f>
        <v/>
      </c>
      <c r="M851" t="str">
        <f>IFERROR(VLOOKUP(G851,'CLZ Pr'!$A$1:$X$100000,12,FALSE)*C851,"")</f>
        <v/>
      </c>
      <c r="N851" s="4" t="str">
        <f>IFERROR(VLOOKUP(G851,'CLZ Pr'!$A$1:$X$100000,24,FALSE), "")</f>
        <v/>
      </c>
      <c r="O851" t="str">
        <f>IFERROR(VLOOKUP(G851,'CLZ Pr'!$A$1:$X$100000,21,FALSE), "")</f>
        <v/>
      </c>
    </row>
    <row r="852" spans="1:15">
      <c r="A852" t="str">
        <f>T('CLZ TT'!A852)</f>
        <v/>
      </c>
      <c r="B852" s="9" t="str">
        <f>T('CLZ TT'!D852)</f>
        <v/>
      </c>
      <c r="C852" s="10" t="str">
        <f>IF(LEN(A852) &gt; 0, 'CLZ TT'!E852, "")</f>
        <v/>
      </c>
      <c r="D852" s="7" t="str">
        <f>T('CLZ TT'!F852)</f>
        <v/>
      </c>
      <c r="E852" s="7" t="str">
        <f>IFERROR(VLOOKUP('CLZ TT'!A852,'CLZ WI'!$A$1:$E$100000,3,FALSE),"")</f>
        <v/>
      </c>
      <c r="F852" t="str">
        <f>IFERROR(VLOOKUP('CLZ TT'!A852,'CLZ WI'!$A$1:$E$100000,4,FALSE),"")</f>
        <v/>
      </c>
      <c r="G852" t="str">
        <f>IFERROR(VLOOKUP('CLZ TT'!A852,'CLZ WI'!$A$1:$K$100000,5,FALSE),"")</f>
        <v/>
      </c>
      <c r="H852" t="str">
        <f>IFERROR(VLOOKUP(G852,'CLZ WI'!$A$1:$K$100000,6,FALSE),"")</f>
        <v/>
      </c>
      <c r="I852" t="str">
        <f>IFERROR(VLOOKUP(G852,'CLZ WI'!$A$1:$K$100000,7,FALSE),"")</f>
        <v/>
      </c>
      <c r="J852" t="str">
        <f>T('CLZ TT'!I852)</f>
        <v/>
      </c>
      <c r="K852" t="str">
        <f>IF(IFERROR(VLOOKUP('CLZ TT'!A852,'CLZ WI'!$A$1:$L$100000,12,FALSE),"")=TRUE, "Billable", IF(IFERROR(VLOOKUP('CLZ TT'!A852,'CLZ WI'!$A$1:$L$100000,12,FALSE),"")=FALSE, "Non-Billable", ""))</f>
        <v/>
      </c>
      <c r="L852" s="19" t="str">
        <f>IF('CLZ TT'!G852="","",'CLZ TT'!G852)</f>
        <v/>
      </c>
      <c r="M852" t="str">
        <f>IFERROR(VLOOKUP(G852,'CLZ Pr'!$A$1:$X$100000,12,FALSE)*C852,"")</f>
        <v/>
      </c>
      <c r="N852" s="4" t="str">
        <f>IFERROR(VLOOKUP(G852,'CLZ Pr'!$A$1:$X$100000,24,FALSE), "")</f>
        <v/>
      </c>
      <c r="O852" t="str">
        <f>IFERROR(VLOOKUP(G852,'CLZ Pr'!$A$1:$X$100000,21,FALSE), "")</f>
        <v/>
      </c>
    </row>
    <row r="853" spans="1:15">
      <c r="A853" t="str">
        <f>T('CLZ TT'!A853)</f>
        <v/>
      </c>
      <c r="B853" s="9" t="str">
        <f>T('CLZ TT'!D853)</f>
        <v/>
      </c>
      <c r="C853" s="10" t="str">
        <f>IF(LEN(A853) &gt; 0, 'CLZ TT'!E853, "")</f>
        <v/>
      </c>
      <c r="D853" s="7" t="str">
        <f>T('CLZ TT'!F853)</f>
        <v/>
      </c>
      <c r="E853" s="7" t="str">
        <f>IFERROR(VLOOKUP('CLZ TT'!A853,'CLZ WI'!$A$1:$E$100000,3,FALSE),"")</f>
        <v/>
      </c>
      <c r="F853" t="str">
        <f>IFERROR(VLOOKUP('CLZ TT'!A853,'CLZ WI'!$A$1:$E$100000,4,FALSE),"")</f>
        <v/>
      </c>
      <c r="G853" t="str">
        <f>IFERROR(VLOOKUP('CLZ TT'!A853,'CLZ WI'!$A$1:$K$100000,5,FALSE),"")</f>
        <v/>
      </c>
      <c r="H853" t="str">
        <f>IFERROR(VLOOKUP(G853,'CLZ WI'!$A$1:$K$100000,6,FALSE),"")</f>
        <v/>
      </c>
      <c r="I853" t="str">
        <f>IFERROR(VLOOKUP(G853,'CLZ WI'!$A$1:$K$100000,7,FALSE),"")</f>
        <v/>
      </c>
      <c r="J853" t="str">
        <f>T('CLZ TT'!I853)</f>
        <v/>
      </c>
      <c r="K853" t="str">
        <f>IF(IFERROR(VLOOKUP('CLZ TT'!A853,'CLZ WI'!$A$1:$L$100000,12,FALSE),"")=TRUE, "Billable", IF(IFERROR(VLOOKUP('CLZ TT'!A853,'CLZ WI'!$A$1:$L$100000,12,FALSE),"")=FALSE, "Non-Billable", ""))</f>
        <v/>
      </c>
      <c r="L853" s="19" t="str">
        <f>IF('CLZ TT'!G853="","",'CLZ TT'!G853)</f>
        <v/>
      </c>
      <c r="M853" t="str">
        <f>IFERROR(VLOOKUP(G853,'CLZ Pr'!$A$1:$X$100000,12,FALSE)*C853,"")</f>
        <v/>
      </c>
      <c r="N853" s="4" t="str">
        <f>IFERROR(VLOOKUP(G853,'CLZ Pr'!$A$1:$X$100000,24,FALSE), "")</f>
        <v/>
      </c>
      <c r="O853" t="str">
        <f>IFERROR(VLOOKUP(G853,'CLZ Pr'!$A$1:$X$100000,21,FALSE), "")</f>
        <v/>
      </c>
    </row>
    <row r="854" spans="1:15">
      <c r="A854" t="str">
        <f>T('CLZ TT'!A854)</f>
        <v/>
      </c>
      <c r="B854" s="9" t="str">
        <f>T('CLZ TT'!D854)</f>
        <v/>
      </c>
      <c r="C854" s="10" t="str">
        <f>IF(LEN(A854) &gt; 0, 'CLZ TT'!E854, "")</f>
        <v/>
      </c>
      <c r="D854" s="7" t="str">
        <f>T('CLZ TT'!F854)</f>
        <v/>
      </c>
      <c r="E854" s="7" t="str">
        <f>IFERROR(VLOOKUP('CLZ TT'!A854,'CLZ WI'!$A$1:$E$100000,3,FALSE),"")</f>
        <v/>
      </c>
      <c r="F854" t="str">
        <f>IFERROR(VLOOKUP('CLZ TT'!A854,'CLZ WI'!$A$1:$E$100000,4,FALSE),"")</f>
        <v/>
      </c>
      <c r="G854" t="str">
        <f>IFERROR(VLOOKUP('CLZ TT'!A854,'CLZ WI'!$A$1:$K$100000,5,FALSE),"")</f>
        <v/>
      </c>
      <c r="H854" t="str">
        <f>IFERROR(VLOOKUP(G854,'CLZ WI'!$A$1:$K$100000,6,FALSE),"")</f>
        <v/>
      </c>
      <c r="I854" t="str">
        <f>IFERROR(VLOOKUP(G854,'CLZ WI'!$A$1:$K$100000,7,FALSE),"")</f>
        <v/>
      </c>
      <c r="J854" t="str">
        <f>T('CLZ TT'!I854)</f>
        <v/>
      </c>
      <c r="K854" t="str">
        <f>IF(IFERROR(VLOOKUP('CLZ TT'!A854,'CLZ WI'!$A$1:$L$100000,12,FALSE),"")=TRUE, "Billable", IF(IFERROR(VLOOKUP('CLZ TT'!A854,'CLZ WI'!$A$1:$L$100000,12,FALSE),"")=FALSE, "Non-Billable", ""))</f>
        <v/>
      </c>
      <c r="L854" s="19" t="str">
        <f>IF('CLZ TT'!G854="","",'CLZ TT'!G854)</f>
        <v/>
      </c>
      <c r="M854" t="str">
        <f>IFERROR(VLOOKUP(G854,'CLZ Pr'!$A$1:$X$100000,12,FALSE)*C854,"")</f>
        <v/>
      </c>
      <c r="N854" s="4" t="str">
        <f>IFERROR(VLOOKUP(G854,'CLZ Pr'!$A$1:$X$100000,24,FALSE), "")</f>
        <v/>
      </c>
      <c r="O854" t="str">
        <f>IFERROR(VLOOKUP(G854,'CLZ Pr'!$A$1:$X$100000,21,FALSE), "")</f>
        <v/>
      </c>
    </row>
    <row r="855" spans="1:15">
      <c r="A855" t="str">
        <f>T('CLZ TT'!A855)</f>
        <v/>
      </c>
      <c r="B855" s="9" t="str">
        <f>T('CLZ TT'!D855)</f>
        <v/>
      </c>
      <c r="C855" s="10" t="str">
        <f>IF(LEN(A855) &gt; 0, 'CLZ TT'!E855, "")</f>
        <v/>
      </c>
      <c r="D855" s="7" t="str">
        <f>T('CLZ TT'!F855)</f>
        <v/>
      </c>
      <c r="E855" s="7" t="str">
        <f>IFERROR(VLOOKUP('CLZ TT'!A855,'CLZ WI'!$A$1:$E$100000,3,FALSE),"")</f>
        <v/>
      </c>
      <c r="F855" t="str">
        <f>IFERROR(VLOOKUP('CLZ TT'!A855,'CLZ WI'!$A$1:$E$100000,4,FALSE),"")</f>
        <v/>
      </c>
      <c r="G855" t="str">
        <f>IFERROR(VLOOKUP('CLZ TT'!A855,'CLZ WI'!$A$1:$K$100000,5,FALSE),"")</f>
        <v/>
      </c>
      <c r="H855" t="str">
        <f>IFERROR(VLOOKUP(G855,'CLZ WI'!$A$1:$K$100000,6,FALSE),"")</f>
        <v/>
      </c>
      <c r="I855" t="str">
        <f>IFERROR(VLOOKUP(G855,'CLZ WI'!$A$1:$K$100000,7,FALSE),"")</f>
        <v/>
      </c>
      <c r="J855" t="str">
        <f>T('CLZ TT'!I855)</f>
        <v/>
      </c>
      <c r="K855" t="str">
        <f>IF(IFERROR(VLOOKUP('CLZ TT'!A855,'CLZ WI'!$A$1:$L$100000,12,FALSE),"")=TRUE, "Billable", IF(IFERROR(VLOOKUP('CLZ TT'!A855,'CLZ WI'!$A$1:$L$100000,12,FALSE),"")=FALSE, "Non-Billable", ""))</f>
        <v/>
      </c>
      <c r="L855" s="19" t="str">
        <f>IF('CLZ TT'!G855="","",'CLZ TT'!G855)</f>
        <v/>
      </c>
      <c r="M855" t="str">
        <f>IFERROR(VLOOKUP(G855,'CLZ Pr'!$A$1:$X$100000,12,FALSE)*C855,"")</f>
        <v/>
      </c>
      <c r="N855" s="4" t="str">
        <f>IFERROR(VLOOKUP(G855,'CLZ Pr'!$A$1:$X$100000,24,FALSE), "")</f>
        <v/>
      </c>
      <c r="O855" t="str">
        <f>IFERROR(VLOOKUP(G855,'CLZ Pr'!$A$1:$X$100000,21,FALSE), "")</f>
        <v/>
      </c>
    </row>
    <row r="856" spans="1:15">
      <c r="A856" t="str">
        <f>T('CLZ TT'!A856)</f>
        <v/>
      </c>
      <c r="B856" s="9" t="str">
        <f>T('CLZ TT'!D856)</f>
        <v/>
      </c>
      <c r="C856" s="10" t="str">
        <f>IF(LEN(A856) &gt; 0, 'CLZ TT'!E856, "")</f>
        <v/>
      </c>
      <c r="D856" s="7" t="str">
        <f>T('CLZ TT'!F856)</f>
        <v/>
      </c>
      <c r="E856" s="7" t="str">
        <f>IFERROR(VLOOKUP('CLZ TT'!A856,'CLZ WI'!$A$1:$E$100000,3,FALSE),"")</f>
        <v/>
      </c>
      <c r="F856" t="str">
        <f>IFERROR(VLOOKUP('CLZ TT'!A856,'CLZ WI'!$A$1:$E$100000,4,FALSE),"")</f>
        <v/>
      </c>
      <c r="G856" t="str">
        <f>IFERROR(VLOOKUP('CLZ TT'!A856,'CLZ WI'!$A$1:$K$100000,5,FALSE),"")</f>
        <v/>
      </c>
      <c r="H856" t="str">
        <f>IFERROR(VLOOKUP(G856,'CLZ WI'!$A$1:$K$100000,6,FALSE),"")</f>
        <v/>
      </c>
      <c r="I856" t="str">
        <f>IFERROR(VLOOKUP(G856,'CLZ WI'!$A$1:$K$100000,7,FALSE),"")</f>
        <v/>
      </c>
      <c r="J856" t="str">
        <f>T('CLZ TT'!I856)</f>
        <v/>
      </c>
      <c r="K856" t="str">
        <f>IF(IFERROR(VLOOKUP('CLZ TT'!A856,'CLZ WI'!$A$1:$L$100000,12,FALSE),"")=TRUE, "Billable", IF(IFERROR(VLOOKUP('CLZ TT'!A856,'CLZ WI'!$A$1:$L$100000,12,FALSE),"")=FALSE, "Non-Billable", ""))</f>
        <v/>
      </c>
      <c r="L856" s="19" t="str">
        <f>IF('CLZ TT'!G856="","",'CLZ TT'!G856)</f>
        <v/>
      </c>
      <c r="M856" t="str">
        <f>IFERROR(VLOOKUP(G856,'CLZ Pr'!$A$1:$X$100000,12,FALSE)*C856,"")</f>
        <v/>
      </c>
      <c r="N856" s="4" t="str">
        <f>IFERROR(VLOOKUP(G856,'CLZ Pr'!$A$1:$X$100000,24,FALSE), "")</f>
        <v/>
      </c>
      <c r="O856" t="str">
        <f>IFERROR(VLOOKUP(G856,'CLZ Pr'!$A$1:$X$100000,21,FALSE), "")</f>
        <v/>
      </c>
    </row>
    <row r="857" spans="1:15">
      <c r="A857" t="str">
        <f>T('CLZ TT'!A857)</f>
        <v/>
      </c>
      <c r="B857" s="9" t="str">
        <f>T('CLZ TT'!D857)</f>
        <v/>
      </c>
      <c r="C857" s="10" t="str">
        <f>IF(LEN(A857) &gt; 0, 'CLZ TT'!E857, "")</f>
        <v/>
      </c>
      <c r="D857" s="7" t="str">
        <f>T('CLZ TT'!F857)</f>
        <v/>
      </c>
      <c r="E857" s="7" t="str">
        <f>IFERROR(VLOOKUP('CLZ TT'!A857,'CLZ WI'!$A$1:$E$100000,3,FALSE),"")</f>
        <v/>
      </c>
      <c r="F857" t="str">
        <f>IFERROR(VLOOKUP('CLZ TT'!A857,'CLZ WI'!$A$1:$E$100000,4,FALSE),"")</f>
        <v/>
      </c>
      <c r="G857" t="str">
        <f>IFERROR(VLOOKUP('CLZ TT'!A857,'CLZ WI'!$A$1:$K$100000,5,FALSE),"")</f>
        <v/>
      </c>
      <c r="H857" t="str">
        <f>IFERROR(VLOOKUP(G857,'CLZ WI'!$A$1:$K$100000,6,FALSE),"")</f>
        <v/>
      </c>
      <c r="I857" t="str">
        <f>IFERROR(VLOOKUP(G857,'CLZ WI'!$A$1:$K$100000,7,FALSE),"")</f>
        <v/>
      </c>
      <c r="J857" t="str">
        <f>T('CLZ TT'!I857)</f>
        <v/>
      </c>
      <c r="K857" t="str">
        <f>IF(IFERROR(VLOOKUP('CLZ TT'!A857,'CLZ WI'!$A$1:$L$100000,12,FALSE),"")=TRUE, "Billable", IF(IFERROR(VLOOKUP('CLZ TT'!A857,'CLZ WI'!$A$1:$L$100000,12,FALSE),"")=FALSE, "Non-Billable", ""))</f>
        <v/>
      </c>
      <c r="L857" s="19" t="str">
        <f>IF('CLZ TT'!G857="","",'CLZ TT'!G857)</f>
        <v/>
      </c>
      <c r="M857" t="str">
        <f>IFERROR(VLOOKUP(G857,'CLZ Pr'!$A$1:$X$100000,12,FALSE)*C857,"")</f>
        <v/>
      </c>
      <c r="N857" s="4" t="str">
        <f>IFERROR(VLOOKUP(G857,'CLZ Pr'!$A$1:$X$100000,24,FALSE), "")</f>
        <v/>
      </c>
      <c r="O857" t="str">
        <f>IFERROR(VLOOKUP(G857,'CLZ Pr'!$A$1:$X$100000,21,FALSE), "")</f>
        <v/>
      </c>
    </row>
    <row r="858" spans="1:15">
      <c r="A858" t="str">
        <f>T('CLZ TT'!A858)</f>
        <v/>
      </c>
      <c r="B858" s="9" t="str">
        <f>T('CLZ TT'!D858)</f>
        <v/>
      </c>
      <c r="C858" s="10" t="str">
        <f>IF(LEN(A858) &gt; 0, 'CLZ TT'!E858, "")</f>
        <v/>
      </c>
      <c r="D858" s="7" t="str">
        <f>T('CLZ TT'!F858)</f>
        <v/>
      </c>
      <c r="E858" s="7" t="str">
        <f>IFERROR(VLOOKUP('CLZ TT'!A858,'CLZ WI'!$A$1:$E$100000,3,FALSE),"")</f>
        <v/>
      </c>
      <c r="F858" t="str">
        <f>IFERROR(VLOOKUP('CLZ TT'!A858,'CLZ WI'!$A$1:$E$100000,4,FALSE),"")</f>
        <v/>
      </c>
      <c r="G858" t="str">
        <f>IFERROR(VLOOKUP('CLZ TT'!A858,'CLZ WI'!$A$1:$K$100000,5,FALSE),"")</f>
        <v/>
      </c>
      <c r="H858" t="str">
        <f>IFERROR(VLOOKUP(G858,'CLZ WI'!$A$1:$K$100000,6,FALSE),"")</f>
        <v/>
      </c>
      <c r="I858" t="str">
        <f>IFERROR(VLOOKUP(G858,'CLZ WI'!$A$1:$K$100000,7,FALSE),"")</f>
        <v/>
      </c>
      <c r="J858" t="str">
        <f>T('CLZ TT'!I858)</f>
        <v/>
      </c>
      <c r="K858" t="str">
        <f>IF(IFERROR(VLOOKUP('CLZ TT'!A858,'CLZ WI'!$A$1:$L$100000,12,FALSE),"")=TRUE, "Billable", IF(IFERROR(VLOOKUP('CLZ TT'!A858,'CLZ WI'!$A$1:$L$100000,12,FALSE),"")=FALSE, "Non-Billable", ""))</f>
        <v/>
      </c>
      <c r="L858" s="19" t="str">
        <f>IF('CLZ TT'!G858="","",'CLZ TT'!G858)</f>
        <v/>
      </c>
      <c r="M858" t="str">
        <f>IFERROR(VLOOKUP(G858,'CLZ Pr'!$A$1:$X$100000,12,FALSE)*C858,"")</f>
        <v/>
      </c>
      <c r="N858" s="4" t="str">
        <f>IFERROR(VLOOKUP(G858,'CLZ Pr'!$A$1:$X$100000,24,FALSE), "")</f>
        <v/>
      </c>
      <c r="O858" t="str">
        <f>IFERROR(VLOOKUP(G858,'CLZ Pr'!$A$1:$X$100000,21,FALSE), "")</f>
        <v/>
      </c>
    </row>
    <row r="859" spans="1:15">
      <c r="A859" t="str">
        <f>T('CLZ TT'!A859)</f>
        <v/>
      </c>
      <c r="B859" s="9" t="str">
        <f>T('CLZ TT'!D859)</f>
        <v/>
      </c>
      <c r="C859" s="10" t="str">
        <f>IF(LEN(A859) &gt; 0, 'CLZ TT'!E859, "")</f>
        <v/>
      </c>
      <c r="D859" s="7" t="str">
        <f>T('CLZ TT'!F859)</f>
        <v/>
      </c>
      <c r="E859" s="7" t="str">
        <f>IFERROR(VLOOKUP('CLZ TT'!A859,'CLZ WI'!$A$1:$E$100000,3,FALSE),"")</f>
        <v/>
      </c>
      <c r="F859" t="str">
        <f>IFERROR(VLOOKUP('CLZ TT'!A859,'CLZ WI'!$A$1:$E$100000,4,FALSE),"")</f>
        <v/>
      </c>
      <c r="G859" t="str">
        <f>IFERROR(VLOOKUP('CLZ TT'!A859,'CLZ WI'!$A$1:$K$100000,5,FALSE),"")</f>
        <v/>
      </c>
      <c r="H859" t="str">
        <f>IFERROR(VLOOKUP(G859,'CLZ WI'!$A$1:$K$100000,6,FALSE),"")</f>
        <v/>
      </c>
      <c r="I859" t="str">
        <f>IFERROR(VLOOKUP(G859,'CLZ WI'!$A$1:$K$100000,7,FALSE),"")</f>
        <v/>
      </c>
      <c r="J859" t="str">
        <f>T('CLZ TT'!I859)</f>
        <v/>
      </c>
      <c r="K859" t="str">
        <f>IF(IFERROR(VLOOKUP('CLZ TT'!A859,'CLZ WI'!$A$1:$L$100000,12,FALSE),"")=TRUE, "Billable", IF(IFERROR(VLOOKUP('CLZ TT'!A859,'CLZ WI'!$A$1:$L$100000,12,FALSE),"")=FALSE, "Non-Billable", ""))</f>
        <v/>
      </c>
      <c r="L859" s="19" t="str">
        <f>IF('CLZ TT'!G859="","",'CLZ TT'!G859)</f>
        <v/>
      </c>
      <c r="M859" t="str">
        <f>IFERROR(VLOOKUP(G859,'CLZ Pr'!$A$1:$X$100000,12,FALSE)*C859,"")</f>
        <v/>
      </c>
      <c r="N859" s="4" t="str">
        <f>IFERROR(VLOOKUP(G859,'CLZ Pr'!$A$1:$X$100000,24,FALSE), "")</f>
        <v/>
      </c>
      <c r="O859" t="str">
        <f>IFERROR(VLOOKUP(G859,'CLZ Pr'!$A$1:$X$100000,21,FALSE), "")</f>
        <v/>
      </c>
    </row>
    <row r="860" spans="1:15">
      <c r="A860" t="str">
        <f>T('CLZ TT'!A860)</f>
        <v/>
      </c>
      <c r="B860" s="9" t="str">
        <f>T('CLZ TT'!D860)</f>
        <v/>
      </c>
      <c r="C860" s="10" t="str">
        <f>IF(LEN(A860) &gt; 0, 'CLZ TT'!E860, "")</f>
        <v/>
      </c>
      <c r="D860" s="7" t="str">
        <f>T('CLZ TT'!F860)</f>
        <v/>
      </c>
      <c r="E860" s="7" t="str">
        <f>IFERROR(VLOOKUP('CLZ TT'!A860,'CLZ WI'!$A$1:$E$100000,3,FALSE),"")</f>
        <v/>
      </c>
      <c r="F860" t="str">
        <f>IFERROR(VLOOKUP('CLZ TT'!A860,'CLZ WI'!$A$1:$E$100000,4,FALSE),"")</f>
        <v/>
      </c>
      <c r="G860" t="str">
        <f>IFERROR(VLOOKUP('CLZ TT'!A860,'CLZ WI'!$A$1:$K$100000,5,FALSE),"")</f>
        <v/>
      </c>
      <c r="H860" t="str">
        <f>IFERROR(VLOOKUP(G860,'CLZ WI'!$A$1:$K$100000,6,FALSE),"")</f>
        <v/>
      </c>
      <c r="I860" t="str">
        <f>IFERROR(VLOOKUP(G860,'CLZ WI'!$A$1:$K$100000,7,FALSE),"")</f>
        <v/>
      </c>
      <c r="J860" t="str">
        <f>T('CLZ TT'!I860)</f>
        <v/>
      </c>
      <c r="K860" t="str">
        <f>IF(IFERROR(VLOOKUP('CLZ TT'!A860,'CLZ WI'!$A$1:$L$100000,12,FALSE),"")=TRUE, "Billable", IF(IFERROR(VLOOKUP('CLZ TT'!A860,'CLZ WI'!$A$1:$L$100000,12,FALSE),"")=FALSE, "Non-Billable", ""))</f>
        <v/>
      </c>
      <c r="L860" s="19" t="str">
        <f>IF('CLZ TT'!G860="","",'CLZ TT'!G860)</f>
        <v/>
      </c>
      <c r="M860" t="str">
        <f>IFERROR(VLOOKUP(G860,'CLZ Pr'!$A$1:$X$100000,12,FALSE)*C860,"")</f>
        <v/>
      </c>
      <c r="N860" s="4" t="str">
        <f>IFERROR(VLOOKUP(G860,'CLZ Pr'!$A$1:$X$100000,24,FALSE), "")</f>
        <v/>
      </c>
      <c r="O860" t="str">
        <f>IFERROR(VLOOKUP(G860,'CLZ Pr'!$A$1:$X$100000,21,FALSE), "")</f>
        <v/>
      </c>
    </row>
    <row r="861" spans="1:15">
      <c r="A861" t="str">
        <f>T('CLZ TT'!A861)</f>
        <v/>
      </c>
      <c r="B861" s="9" t="str">
        <f>T('CLZ TT'!D861)</f>
        <v/>
      </c>
      <c r="C861" s="10" t="str">
        <f>IF(LEN(A861) &gt; 0, 'CLZ TT'!E861, "")</f>
        <v/>
      </c>
      <c r="D861" s="7" t="str">
        <f>T('CLZ TT'!F861)</f>
        <v/>
      </c>
      <c r="E861" s="7" t="str">
        <f>IFERROR(VLOOKUP('CLZ TT'!A861,'CLZ WI'!$A$1:$E$100000,3,FALSE),"")</f>
        <v/>
      </c>
      <c r="F861" t="str">
        <f>IFERROR(VLOOKUP('CLZ TT'!A861,'CLZ WI'!$A$1:$E$100000,4,FALSE),"")</f>
        <v/>
      </c>
      <c r="G861" t="str">
        <f>IFERROR(VLOOKUP('CLZ TT'!A861,'CLZ WI'!$A$1:$K$100000,5,FALSE),"")</f>
        <v/>
      </c>
      <c r="H861" t="str">
        <f>IFERROR(VLOOKUP(G861,'CLZ WI'!$A$1:$K$100000,6,FALSE),"")</f>
        <v/>
      </c>
      <c r="I861" t="str">
        <f>IFERROR(VLOOKUP(G861,'CLZ WI'!$A$1:$K$100000,7,FALSE),"")</f>
        <v/>
      </c>
      <c r="J861" t="str">
        <f>T('CLZ TT'!I861)</f>
        <v/>
      </c>
      <c r="K861" t="str">
        <f>IF(IFERROR(VLOOKUP('CLZ TT'!A861,'CLZ WI'!$A$1:$L$100000,12,FALSE),"")=TRUE, "Billable", IF(IFERROR(VLOOKUP('CLZ TT'!A861,'CLZ WI'!$A$1:$L$100000,12,FALSE),"")=FALSE, "Non-Billable", ""))</f>
        <v/>
      </c>
      <c r="L861" s="19" t="str">
        <f>IF('CLZ TT'!G861="","",'CLZ TT'!G861)</f>
        <v/>
      </c>
      <c r="M861" t="str">
        <f>IFERROR(VLOOKUP(G861,'CLZ Pr'!$A$1:$X$100000,12,FALSE)*C861,"")</f>
        <v/>
      </c>
      <c r="N861" s="4" t="str">
        <f>IFERROR(VLOOKUP(G861,'CLZ Pr'!$A$1:$X$100000,24,FALSE), "")</f>
        <v/>
      </c>
      <c r="O861" t="str">
        <f>IFERROR(VLOOKUP(G861,'CLZ Pr'!$A$1:$X$100000,21,FALSE), "")</f>
        <v/>
      </c>
    </row>
    <row r="862" spans="1:15">
      <c r="A862" t="str">
        <f>T('CLZ TT'!A862)</f>
        <v/>
      </c>
      <c r="B862" s="9" t="str">
        <f>T('CLZ TT'!D862)</f>
        <v/>
      </c>
      <c r="C862" s="10" t="str">
        <f>IF(LEN(A862) &gt; 0, 'CLZ TT'!E862, "")</f>
        <v/>
      </c>
      <c r="D862" s="7" t="str">
        <f>T('CLZ TT'!F862)</f>
        <v/>
      </c>
      <c r="E862" s="7" t="str">
        <f>IFERROR(VLOOKUP('CLZ TT'!A862,'CLZ WI'!$A$1:$E$100000,3,FALSE),"")</f>
        <v/>
      </c>
      <c r="F862" t="str">
        <f>IFERROR(VLOOKUP('CLZ TT'!A862,'CLZ WI'!$A$1:$E$100000,4,FALSE),"")</f>
        <v/>
      </c>
      <c r="G862" t="str">
        <f>IFERROR(VLOOKUP('CLZ TT'!A862,'CLZ WI'!$A$1:$K$100000,5,FALSE),"")</f>
        <v/>
      </c>
      <c r="H862" t="str">
        <f>IFERROR(VLOOKUP(G862,'CLZ WI'!$A$1:$K$100000,6,FALSE),"")</f>
        <v/>
      </c>
      <c r="I862" t="str">
        <f>IFERROR(VLOOKUP(G862,'CLZ WI'!$A$1:$K$100000,7,FALSE),"")</f>
        <v/>
      </c>
      <c r="J862" t="str">
        <f>T('CLZ TT'!I862)</f>
        <v/>
      </c>
      <c r="K862" t="str">
        <f>IF(IFERROR(VLOOKUP('CLZ TT'!A862,'CLZ WI'!$A$1:$L$100000,12,FALSE),"")=TRUE, "Billable", IF(IFERROR(VLOOKUP('CLZ TT'!A862,'CLZ WI'!$A$1:$L$100000,12,FALSE),"")=FALSE, "Non-Billable", ""))</f>
        <v/>
      </c>
      <c r="L862" s="19" t="str">
        <f>IF('CLZ TT'!G862="","",'CLZ TT'!G862)</f>
        <v/>
      </c>
      <c r="M862" t="str">
        <f>IFERROR(VLOOKUP(G862,'CLZ Pr'!$A$1:$X$100000,12,FALSE)*C862,"")</f>
        <v/>
      </c>
      <c r="N862" s="4" t="str">
        <f>IFERROR(VLOOKUP(G862,'CLZ Pr'!$A$1:$X$100000,24,FALSE), "")</f>
        <v/>
      </c>
      <c r="O862" t="str">
        <f>IFERROR(VLOOKUP(G862,'CLZ Pr'!$A$1:$X$100000,21,FALSE), "")</f>
        <v/>
      </c>
    </row>
    <row r="863" spans="1:15">
      <c r="A863" t="str">
        <f>T('CLZ TT'!A863)</f>
        <v/>
      </c>
      <c r="B863" s="9" t="str">
        <f>T('CLZ TT'!D863)</f>
        <v/>
      </c>
      <c r="C863" s="10" t="str">
        <f>IF(LEN(A863) &gt; 0, 'CLZ TT'!E863, "")</f>
        <v/>
      </c>
      <c r="D863" s="7" t="str">
        <f>T('CLZ TT'!F863)</f>
        <v/>
      </c>
      <c r="E863" s="7" t="str">
        <f>IFERROR(VLOOKUP('CLZ TT'!A863,'CLZ WI'!$A$1:$E$100000,3,FALSE),"")</f>
        <v/>
      </c>
      <c r="F863" t="str">
        <f>IFERROR(VLOOKUP('CLZ TT'!A863,'CLZ WI'!$A$1:$E$100000,4,FALSE),"")</f>
        <v/>
      </c>
      <c r="G863" t="str">
        <f>IFERROR(VLOOKUP('CLZ TT'!A863,'CLZ WI'!$A$1:$K$100000,5,FALSE),"")</f>
        <v/>
      </c>
      <c r="H863" t="str">
        <f>IFERROR(VLOOKUP(G863,'CLZ WI'!$A$1:$K$100000,6,FALSE),"")</f>
        <v/>
      </c>
      <c r="I863" t="str">
        <f>IFERROR(VLOOKUP(G863,'CLZ WI'!$A$1:$K$100000,7,FALSE),"")</f>
        <v/>
      </c>
      <c r="J863" t="str">
        <f>T('CLZ TT'!I863)</f>
        <v/>
      </c>
      <c r="K863" t="str">
        <f>IF(IFERROR(VLOOKUP('CLZ TT'!A863,'CLZ WI'!$A$1:$L$100000,12,FALSE),"")=TRUE, "Billable", IF(IFERROR(VLOOKUP('CLZ TT'!A863,'CLZ WI'!$A$1:$L$100000,12,FALSE),"")=FALSE, "Non-Billable", ""))</f>
        <v/>
      </c>
      <c r="L863" s="19" t="str">
        <f>IF('CLZ TT'!G863="","",'CLZ TT'!G863)</f>
        <v/>
      </c>
      <c r="M863" t="str">
        <f>IFERROR(VLOOKUP(G863,'CLZ Pr'!$A$1:$X$100000,12,FALSE)*C863,"")</f>
        <v/>
      </c>
      <c r="N863" s="4" t="str">
        <f>IFERROR(VLOOKUP(G863,'CLZ Pr'!$A$1:$X$100000,24,FALSE), "")</f>
        <v/>
      </c>
      <c r="O863" t="str">
        <f>IFERROR(VLOOKUP(G863,'CLZ Pr'!$A$1:$X$100000,21,FALSE), "")</f>
        <v/>
      </c>
    </row>
    <row r="864" spans="1:15">
      <c r="A864" t="str">
        <f>T('CLZ TT'!A864)</f>
        <v/>
      </c>
      <c r="B864" s="9" t="str">
        <f>T('CLZ TT'!D864)</f>
        <v/>
      </c>
      <c r="C864" s="10" t="str">
        <f>IF(LEN(A864) &gt; 0, 'CLZ TT'!E864, "")</f>
        <v/>
      </c>
      <c r="D864" s="7" t="str">
        <f>T('CLZ TT'!F864)</f>
        <v/>
      </c>
      <c r="E864" s="7" t="str">
        <f>IFERROR(VLOOKUP('CLZ TT'!A864,'CLZ WI'!$A$1:$E$100000,3,FALSE),"")</f>
        <v/>
      </c>
      <c r="F864" t="str">
        <f>IFERROR(VLOOKUP('CLZ TT'!A864,'CLZ WI'!$A$1:$E$100000,4,FALSE),"")</f>
        <v/>
      </c>
      <c r="G864" t="str">
        <f>IFERROR(VLOOKUP('CLZ TT'!A864,'CLZ WI'!$A$1:$K$100000,5,FALSE),"")</f>
        <v/>
      </c>
      <c r="H864" t="str">
        <f>IFERROR(VLOOKUP(G864,'CLZ WI'!$A$1:$K$100000,6,FALSE),"")</f>
        <v/>
      </c>
      <c r="I864" t="str">
        <f>IFERROR(VLOOKUP(G864,'CLZ WI'!$A$1:$K$100000,7,FALSE),"")</f>
        <v/>
      </c>
      <c r="J864" t="str">
        <f>T('CLZ TT'!I864)</f>
        <v/>
      </c>
      <c r="K864" t="str">
        <f>IF(IFERROR(VLOOKUP('CLZ TT'!A864,'CLZ WI'!$A$1:$L$100000,12,FALSE),"")=TRUE, "Billable", IF(IFERROR(VLOOKUP('CLZ TT'!A864,'CLZ WI'!$A$1:$L$100000,12,FALSE),"")=FALSE, "Non-Billable", ""))</f>
        <v/>
      </c>
      <c r="L864" s="19" t="str">
        <f>IF('CLZ TT'!G864="","",'CLZ TT'!G864)</f>
        <v/>
      </c>
      <c r="M864" t="str">
        <f>IFERROR(VLOOKUP(G864,'CLZ Pr'!$A$1:$X$100000,12,FALSE)*C864,"")</f>
        <v/>
      </c>
      <c r="N864" s="4" t="str">
        <f>IFERROR(VLOOKUP(G864,'CLZ Pr'!$A$1:$X$100000,24,FALSE), "")</f>
        <v/>
      </c>
      <c r="O864" t="str">
        <f>IFERROR(VLOOKUP(G864,'CLZ Pr'!$A$1:$X$100000,21,FALSE), "")</f>
        <v/>
      </c>
    </row>
    <row r="865" spans="1:15">
      <c r="A865" t="str">
        <f>T('CLZ TT'!A865)</f>
        <v/>
      </c>
      <c r="B865" s="9" t="str">
        <f>T('CLZ TT'!D865)</f>
        <v/>
      </c>
      <c r="C865" s="10" t="str">
        <f>IF(LEN(A865) &gt; 0, 'CLZ TT'!E865, "")</f>
        <v/>
      </c>
      <c r="D865" s="7" t="str">
        <f>T('CLZ TT'!F865)</f>
        <v/>
      </c>
      <c r="E865" s="7" t="str">
        <f>IFERROR(VLOOKUP('CLZ TT'!A865,'CLZ WI'!$A$1:$E$100000,3,FALSE),"")</f>
        <v/>
      </c>
      <c r="F865" t="str">
        <f>IFERROR(VLOOKUP('CLZ TT'!A865,'CLZ WI'!$A$1:$E$100000,4,FALSE),"")</f>
        <v/>
      </c>
      <c r="G865" t="str">
        <f>IFERROR(VLOOKUP('CLZ TT'!A865,'CLZ WI'!$A$1:$K$100000,5,FALSE),"")</f>
        <v/>
      </c>
      <c r="H865" t="str">
        <f>IFERROR(VLOOKUP(G865,'CLZ WI'!$A$1:$K$100000,6,FALSE),"")</f>
        <v/>
      </c>
      <c r="I865" t="str">
        <f>IFERROR(VLOOKUP(G865,'CLZ WI'!$A$1:$K$100000,7,FALSE),"")</f>
        <v/>
      </c>
      <c r="J865" t="str">
        <f>T('CLZ TT'!I865)</f>
        <v/>
      </c>
      <c r="K865" t="str">
        <f>IF(IFERROR(VLOOKUP('CLZ TT'!A865,'CLZ WI'!$A$1:$L$100000,12,FALSE),"")=TRUE, "Billable", IF(IFERROR(VLOOKUP('CLZ TT'!A865,'CLZ WI'!$A$1:$L$100000,12,FALSE),"")=FALSE, "Non-Billable", ""))</f>
        <v/>
      </c>
      <c r="L865" s="19" t="str">
        <f>IF('CLZ TT'!G865="","",'CLZ TT'!G865)</f>
        <v/>
      </c>
      <c r="M865" t="str">
        <f>IFERROR(VLOOKUP(G865,'CLZ Pr'!$A$1:$X$100000,12,FALSE)*C865,"")</f>
        <v/>
      </c>
      <c r="N865" s="4" t="str">
        <f>IFERROR(VLOOKUP(G865,'CLZ Pr'!$A$1:$X$100000,24,FALSE), "")</f>
        <v/>
      </c>
      <c r="O865" t="str">
        <f>IFERROR(VLOOKUP(G865,'CLZ Pr'!$A$1:$X$100000,21,FALSE), "")</f>
        <v/>
      </c>
    </row>
    <row r="866" spans="1:15">
      <c r="A866" t="str">
        <f>T('CLZ TT'!A866)</f>
        <v/>
      </c>
      <c r="B866" s="9" t="str">
        <f>T('CLZ TT'!D866)</f>
        <v/>
      </c>
      <c r="C866" s="10" t="str">
        <f>IF(LEN(A866) &gt; 0, 'CLZ TT'!E866, "")</f>
        <v/>
      </c>
      <c r="D866" s="7" t="str">
        <f>T('CLZ TT'!F866)</f>
        <v/>
      </c>
      <c r="E866" s="7" t="str">
        <f>IFERROR(VLOOKUP('CLZ TT'!A866,'CLZ WI'!$A$1:$E$100000,3,FALSE),"")</f>
        <v/>
      </c>
      <c r="F866" t="str">
        <f>IFERROR(VLOOKUP('CLZ TT'!A866,'CLZ WI'!$A$1:$E$100000,4,FALSE),"")</f>
        <v/>
      </c>
      <c r="G866" t="str">
        <f>IFERROR(VLOOKUP('CLZ TT'!A866,'CLZ WI'!$A$1:$K$100000,5,FALSE),"")</f>
        <v/>
      </c>
      <c r="H866" t="str">
        <f>IFERROR(VLOOKUP(G866,'CLZ WI'!$A$1:$K$100000,6,FALSE),"")</f>
        <v/>
      </c>
      <c r="I866" t="str">
        <f>IFERROR(VLOOKUP(G866,'CLZ WI'!$A$1:$K$100000,7,FALSE),"")</f>
        <v/>
      </c>
      <c r="J866" t="str">
        <f>T('CLZ TT'!I866)</f>
        <v/>
      </c>
      <c r="K866" t="str">
        <f>IF(IFERROR(VLOOKUP('CLZ TT'!A866,'CLZ WI'!$A$1:$L$100000,12,FALSE),"")=TRUE, "Billable", IF(IFERROR(VLOOKUP('CLZ TT'!A866,'CLZ WI'!$A$1:$L$100000,12,FALSE),"")=FALSE, "Non-Billable", ""))</f>
        <v/>
      </c>
      <c r="L866" s="19" t="str">
        <f>IF('CLZ TT'!G866="","",'CLZ TT'!G866)</f>
        <v/>
      </c>
      <c r="M866" t="str">
        <f>IFERROR(VLOOKUP(G866,'CLZ Pr'!$A$1:$X$100000,12,FALSE)*C866,"")</f>
        <v/>
      </c>
      <c r="N866" s="4" t="str">
        <f>IFERROR(VLOOKUP(G866,'CLZ Pr'!$A$1:$X$100000,24,FALSE), "")</f>
        <v/>
      </c>
      <c r="O866" t="str">
        <f>IFERROR(VLOOKUP(G866,'CLZ Pr'!$A$1:$X$100000,21,FALSE), "")</f>
        <v/>
      </c>
    </row>
    <row r="867" spans="1:15">
      <c r="A867" t="str">
        <f>T('CLZ TT'!A867)</f>
        <v/>
      </c>
      <c r="B867" s="9" t="str">
        <f>T('CLZ TT'!D867)</f>
        <v/>
      </c>
      <c r="C867" s="10" t="str">
        <f>IF(LEN(A867) &gt; 0, 'CLZ TT'!E867, "")</f>
        <v/>
      </c>
      <c r="D867" s="7" t="str">
        <f>T('CLZ TT'!F867)</f>
        <v/>
      </c>
      <c r="E867" s="7" t="str">
        <f>IFERROR(VLOOKUP('CLZ TT'!A867,'CLZ WI'!$A$1:$E$100000,3,FALSE),"")</f>
        <v/>
      </c>
      <c r="F867" t="str">
        <f>IFERROR(VLOOKUP('CLZ TT'!A867,'CLZ WI'!$A$1:$E$100000,4,FALSE),"")</f>
        <v/>
      </c>
      <c r="G867" t="str">
        <f>IFERROR(VLOOKUP('CLZ TT'!A867,'CLZ WI'!$A$1:$K$100000,5,FALSE),"")</f>
        <v/>
      </c>
      <c r="H867" t="str">
        <f>IFERROR(VLOOKUP(G867,'CLZ WI'!$A$1:$K$100000,6,FALSE),"")</f>
        <v/>
      </c>
      <c r="I867" t="str">
        <f>IFERROR(VLOOKUP(G867,'CLZ WI'!$A$1:$K$100000,7,FALSE),"")</f>
        <v/>
      </c>
      <c r="J867" t="str">
        <f>T('CLZ TT'!I867)</f>
        <v/>
      </c>
      <c r="K867" t="str">
        <f>IF(IFERROR(VLOOKUP('CLZ TT'!A867,'CLZ WI'!$A$1:$L$100000,12,FALSE),"")=TRUE, "Billable", IF(IFERROR(VLOOKUP('CLZ TT'!A867,'CLZ WI'!$A$1:$L$100000,12,FALSE),"")=FALSE, "Non-Billable", ""))</f>
        <v/>
      </c>
      <c r="L867" s="19" t="str">
        <f>IF('CLZ TT'!G867="","",'CLZ TT'!G867)</f>
        <v/>
      </c>
      <c r="M867" t="str">
        <f>IFERROR(VLOOKUP(G867,'CLZ Pr'!$A$1:$X$100000,12,FALSE)*C867,"")</f>
        <v/>
      </c>
      <c r="N867" s="4" t="str">
        <f>IFERROR(VLOOKUP(G867,'CLZ Pr'!$A$1:$X$100000,24,FALSE), "")</f>
        <v/>
      </c>
      <c r="O867" t="str">
        <f>IFERROR(VLOOKUP(G867,'CLZ Pr'!$A$1:$X$100000,21,FALSE), "")</f>
        <v/>
      </c>
    </row>
    <row r="868" spans="1:15">
      <c r="A868" t="str">
        <f>T('CLZ TT'!A868)</f>
        <v/>
      </c>
      <c r="B868" s="9" t="str">
        <f>T('CLZ TT'!D868)</f>
        <v/>
      </c>
      <c r="C868" s="10" t="str">
        <f>IF(LEN(A868) &gt; 0, 'CLZ TT'!E868, "")</f>
        <v/>
      </c>
      <c r="D868" s="7" t="str">
        <f>T('CLZ TT'!F868)</f>
        <v/>
      </c>
      <c r="E868" s="7" t="str">
        <f>IFERROR(VLOOKUP('CLZ TT'!A868,'CLZ WI'!$A$1:$E$100000,3,FALSE),"")</f>
        <v/>
      </c>
      <c r="F868" t="str">
        <f>IFERROR(VLOOKUP('CLZ TT'!A868,'CLZ WI'!$A$1:$E$100000,4,FALSE),"")</f>
        <v/>
      </c>
      <c r="G868" t="str">
        <f>IFERROR(VLOOKUP('CLZ TT'!A868,'CLZ WI'!$A$1:$K$100000,5,FALSE),"")</f>
        <v/>
      </c>
      <c r="H868" t="str">
        <f>IFERROR(VLOOKUP(G868,'CLZ WI'!$A$1:$K$100000,6,FALSE),"")</f>
        <v/>
      </c>
      <c r="I868" t="str">
        <f>IFERROR(VLOOKUP(G868,'CLZ WI'!$A$1:$K$100000,7,FALSE),"")</f>
        <v/>
      </c>
      <c r="J868" t="str">
        <f>T('CLZ TT'!I868)</f>
        <v/>
      </c>
      <c r="K868" t="str">
        <f>IF(IFERROR(VLOOKUP('CLZ TT'!A868,'CLZ WI'!$A$1:$L$100000,12,FALSE),"")=TRUE, "Billable", IF(IFERROR(VLOOKUP('CLZ TT'!A868,'CLZ WI'!$A$1:$L$100000,12,FALSE),"")=FALSE, "Non-Billable", ""))</f>
        <v/>
      </c>
      <c r="L868" s="19" t="str">
        <f>IF('CLZ TT'!G868="","",'CLZ TT'!G868)</f>
        <v/>
      </c>
      <c r="M868" t="str">
        <f>IFERROR(VLOOKUP(G868,'CLZ Pr'!$A$1:$X$100000,12,FALSE)*C868,"")</f>
        <v/>
      </c>
      <c r="N868" s="4" t="str">
        <f>IFERROR(VLOOKUP(G868,'CLZ Pr'!$A$1:$X$100000,24,FALSE), "")</f>
        <v/>
      </c>
      <c r="O868" t="str">
        <f>IFERROR(VLOOKUP(G868,'CLZ Pr'!$A$1:$X$100000,21,FALSE), "")</f>
        <v/>
      </c>
    </row>
    <row r="869" spans="1:15">
      <c r="A869" t="str">
        <f>T('CLZ TT'!A869)</f>
        <v/>
      </c>
      <c r="B869" s="9" t="str">
        <f>T('CLZ TT'!D869)</f>
        <v/>
      </c>
      <c r="C869" s="10" t="str">
        <f>IF(LEN(A869) &gt; 0, 'CLZ TT'!E869, "")</f>
        <v/>
      </c>
      <c r="D869" s="7" t="str">
        <f>T('CLZ TT'!F869)</f>
        <v/>
      </c>
      <c r="E869" s="7" t="str">
        <f>IFERROR(VLOOKUP('CLZ TT'!A869,'CLZ WI'!$A$1:$E$100000,3,FALSE),"")</f>
        <v/>
      </c>
      <c r="F869" t="str">
        <f>IFERROR(VLOOKUP('CLZ TT'!A869,'CLZ WI'!$A$1:$E$100000,4,FALSE),"")</f>
        <v/>
      </c>
      <c r="G869" t="str">
        <f>IFERROR(VLOOKUP('CLZ TT'!A869,'CLZ WI'!$A$1:$K$100000,5,FALSE),"")</f>
        <v/>
      </c>
      <c r="H869" t="str">
        <f>IFERROR(VLOOKUP(G869,'CLZ WI'!$A$1:$K$100000,6,FALSE),"")</f>
        <v/>
      </c>
      <c r="I869" t="str">
        <f>IFERROR(VLOOKUP(G869,'CLZ WI'!$A$1:$K$100000,7,FALSE),"")</f>
        <v/>
      </c>
      <c r="J869" t="str">
        <f>T('CLZ TT'!I869)</f>
        <v/>
      </c>
      <c r="K869" t="str">
        <f>IF(IFERROR(VLOOKUP('CLZ TT'!A869,'CLZ WI'!$A$1:$L$100000,12,FALSE),"")=TRUE, "Billable", IF(IFERROR(VLOOKUP('CLZ TT'!A869,'CLZ WI'!$A$1:$L$100000,12,FALSE),"")=FALSE, "Non-Billable", ""))</f>
        <v/>
      </c>
      <c r="L869" s="19" t="str">
        <f>IF('CLZ TT'!G869="","",'CLZ TT'!G869)</f>
        <v/>
      </c>
      <c r="M869" t="str">
        <f>IFERROR(VLOOKUP(G869,'CLZ Pr'!$A$1:$X$100000,12,FALSE)*C869,"")</f>
        <v/>
      </c>
      <c r="N869" s="4" t="str">
        <f>IFERROR(VLOOKUP(G869,'CLZ Pr'!$A$1:$X$100000,24,FALSE), "")</f>
        <v/>
      </c>
      <c r="O869" t="str">
        <f>IFERROR(VLOOKUP(G869,'CLZ Pr'!$A$1:$X$100000,21,FALSE), "")</f>
        <v/>
      </c>
    </row>
    <row r="870" spans="1:15">
      <c r="A870" t="str">
        <f>T('CLZ TT'!A870)</f>
        <v/>
      </c>
      <c r="B870" s="9" t="str">
        <f>T('CLZ TT'!D870)</f>
        <v/>
      </c>
      <c r="C870" s="10" t="str">
        <f>IF(LEN(A870) &gt; 0, 'CLZ TT'!E870, "")</f>
        <v/>
      </c>
      <c r="D870" s="7" t="str">
        <f>T('CLZ TT'!F870)</f>
        <v/>
      </c>
      <c r="E870" s="7" t="str">
        <f>IFERROR(VLOOKUP('CLZ TT'!A870,'CLZ WI'!$A$1:$E$100000,3,FALSE),"")</f>
        <v/>
      </c>
      <c r="F870" t="str">
        <f>IFERROR(VLOOKUP('CLZ TT'!A870,'CLZ WI'!$A$1:$E$100000,4,FALSE),"")</f>
        <v/>
      </c>
      <c r="G870" t="str">
        <f>IFERROR(VLOOKUP('CLZ TT'!A870,'CLZ WI'!$A$1:$K$100000,5,FALSE),"")</f>
        <v/>
      </c>
      <c r="H870" t="str">
        <f>IFERROR(VLOOKUP(G870,'CLZ WI'!$A$1:$K$100000,6,FALSE),"")</f>
        <v/>
      </c>
      <c r="I870" t="str">
        <f>IFERROR(VLOOKUP(G870,'CLZ WI'!$A$1:$K$100000,7,FALSE),"")</f>
        <v/>
      </c>
      <c r="J870" t="str">
        <f>T('CLZ TT'!I870)</f>
        <v/>
      </c>
      <c r="K870" t="str">
        <f>IF(IFERROR(VLOOKUP('CLZ TT'!A870,'CLZ WI'!$A$1:$L$100000,12,FALSE),"")=TRUE, "Billable", IF(IFERROR(VLOOKUP('CLZ TT'!A870,'CLZ WI'!$A$1:$L$100000,12,FALSE),"")=FALSE, "Non-Billable", ""))</f>
        <v/>
      </c>
      <c r="L870" s="19" t="str">
        <f>IF('CLZ TT'!G870="","",'CLZ TT'!G870)</f>
        <v/>
      </c>
      <c r="M870" t="str">
        <f>IFERROR(VLOOKUP(G870,'CLZ Pr'!$A$1:$X$100000,12,FALSE)*C870,"")</f>
        <v/>
      </c>
      <c r="N870" s="4" t="str">
        <f>IFERROR(VLOOKUP(G870,'CLZ Pr'!$A$1:$X$100000,24,FALSE), "")</f>
        <v/>
      </c>
      <c r="O870" t="str">
        <f>IFERROR(VLOOKUP(G870,'CLZ Pr'!$A$1:$X$100000,21,FALSE), "")</f>
        <v/>
      </c>
    </row>
    <row r="871" spans="1:15">
      <c r="A871" t="str">
        <f>T('CLZ TT'!A871)</f>
        <v/>
      </c>
      <c r="B871" s="9" t="str">
        <f>T('CLZ TT'!D871)</f>
        <v/>
      </c>
      <c r="C871" s="10" t="str">
        <f>IF(LEN(A871) &gt; 0, 'CLZ TT'!E871, "")</f>
        <v/>
      </c>
      <c r="D871" s="7" t="str">
        <f>T('CLZ TT'!F871)</f>
        <v/>
      </c>
      <c r="E871" s="7" t="str">
        <f>IFERROR(VLOOKUP('CLZ TT'!A871,'CLZ WI'!$A$1:$E$100000,3,FALSE),"")</f>
        <v/>
      </c>
      <c r="F871" t="str">
        <f>IFERROR(VLOOKUP('CLZ TT'!A871,'CLZ WI'!$A$1:$E$100000,4,FALSE),"")</f>
        <v/>
      </c>
      <c r="G871" t="str">
        <f>IFERROR(VLOOKUP('CLZ TT'!A871,'CLZ WI'!$A$1:$K$100000,5,FALSE),"")</f>
        <v/>
      </c>
      <c r="H871" t="str">
        <f>IFERROR(VLOOKUP(G871,'CLZ WI'!$A$1:$K$100000,6,FALSE),"")</f>
        <v/>
      </c>
      <c r="I871" t="str">
        <f>IFERROR(VLOOKUP(G871,'CLZ WI'!$A$1:$K$100000,7,FALSE),"")</f>
        <v/>
      </c>
      <c r="J871" t="str">
        <f>T('CLZ TT'!I871)</f>
        <v/>
      </c>
      <c r="K871" t="str">
        <f>IF(IFERROR(VLOOKUP('CLZ TT'!A871,'CLZ WI'!$A$1:$L$100000,12,FALSE),"")=TRUE, "Billable", IF(IFERROR(VLOOKUP('CLZ TT'!A871,'CLZ WI'!$A$1:$L$100000,12,FALSE),"")=FALSE, "Non-Billable", ""))</f>
        <v/>
      </c>
      <c r="L871" s="19" t="str">
        <f>IF('CLZ TT'!G871="","",'CLZ TT'!G871)</f>
        <v/>
      </c>
      <c r="M871" t="str">
        <f>IFERROR(VLOOKUP(G871,'CLZ Pr'!$A$1:$X$100000,12,FALSE)*C871,"")</f>
        <v/>
      </c>
      <c r="N871" s="4" t="str">
        <f>IFERROR(VLOOKUP(G871,'CLZ Pr'!$A$1:$X$100000,24,FALSE), "")</f>
        <v/>
      </c>
      <c r="O871" t="str">
        <f>IFERROR(VLOOKUP(G871,'CLZ Pr'!$A$1:$X$100000,21,FALSE), "")</f>
        <v/>
      </c>
    </row>
    <row r="872" spans="1:15">
      <c r="A872" t="str">
        <f>T('CLZ TT'!A872)</f>
        <v/>
      </c>
      <c r="B872" s="9" t="str">
        <f>T('CLZ TT'!D872)</f>
        <v/>
      </c>
      <c r="C872" s="10" t="str">
        <f>IF(LEN(A872) &gt; 0, 'CLZ TT'!E872, "")</f>
        <v/>
      </c>
      <c r="D872" s="7" t="str">
        <f>T('CLZ TT'!F872)</f>
        <v/>
      </c>
      <c r="E872" s="7" t="str">
        <f>IFERROR(VLOOKUP('CLZ TT'!A872,'CLZ WI'!$A$1:$E$100000,3,FALSE),"")</f>
        <v/>
      </c>
      <c r="F872" t="str">
        <f>IFERROR(VLOOKUP('CLZ TT'!A872,'CLZ WI'!$A$1:$E$100000,4,FALSE),"")</f>
        <v/>
      </c>
      <c r="G872" t="str">
        <f>IFERROR(VLOOKUP('CLZ TT'!A872,'CLZ WI'!$A$1:$K$100000,5,FALSE),"")</f>
        <v/>
      </c>
      <c r="H872" t="str">
        <f>IFERROR(VLOOKUP(G872,'CLZ WI'!$A$1:$K$100000,6,FALSE),"")</f>
        <v/>
      </c>
      <c r="I872" t="str">
        <f>IFERROR(VLOOKUP(G872,'CLZ WI'!$A$1:$K$100000,7,FALSE),"")</f>
        <v/>
      </c>
      <c r="J872" t="str">
        <f>T('CLZ TT'!I872)</f>
        <v/>
      </c>
      <c r="K872" t="str">
        <f>IF(IFERROR(VLOOKUP('CLZ TT'!A872,'CLZ WI'!$A$1:$L$100000,12,FALSE),"")=TRUE, "Billable", IF(IFERROR(VLOOKUP('CLZ TT'!A872,'CLZ WI'!$A$1:$L$100000,12,FALSE),"")=FALSE, "Non-Billable", ""))</f>
        <v/>
      </c>
      <c r="L872" s="19" t="str">
        <f>IF('CLZ TT'!G872="","",'CLZ TT'!G872)</f>
        <v/>
      </c>
      <c r="M872" t="str">
        <f>IFERROR(VLOOKUP(G872,'CLZ Pr'!$A$1:$X$100000,12,FALSE)*C872,"")</f>
        <v/>
      </c>
      <c r="N872" s="4" t="str">
        <f>IFERROR(VLOOKUP(G872,'CLZ Pr'!$A$1:$X$100000,24,FALSE), "")</f>
        <v/>
      </c>
      <c r="O872" t="str">
        <f>IFERROR(VLOOKUP(G872,'CLZ Pr'!$A$1:$X$100000,21,FALSE), "")</f>
        <v/>
      </c>
    </row>
    <row r="873" spans="1:15">
      <c r="A873" t="str">
        <f>T('CLZ TT'!A873)</f>
        <v/>
      </c>
      <c r="B873" s="9" t="str">
        <f>T('CLZ TT'!D873)</f>
        <v/>
      </c>
      <c r="C873" s="10" t="str">
        <f>IF(LEN(A873) &gt; 0, 'CLZ TT'!E873, "")</f>
        <v/>
      </c>
      <c r="D873" s="7" t="str">
        <f>T('CLZ TT'!F873)</f>
        <v/>
      </c>
      <c r="E873" s="7" t="str">
        <f>IFERROR(VLOOKUP('CLZ TT'!A873,'CLZ WI'!$A$1:$E$100000,3,FALSE),"")</f>
        <v/>
      </c>
      <c r="F873" t="str">
        <f>IFERROR(VLOOKUP('CLZ TT'!A873,'CLZ WI'!$A$1:$E$100000,4,FALSE),"")</f>
        <v/>
      </c>
      <c r="G873" t="str">
        <f>IFERROR(VLOOKUP('CLZ TT'!A873,'CLZ WI'!$A$1:$K$100000,5,FALSE),"")</f>
        <v/>
      </c>
      <c r="H873" t="str">
        <f>IFERROR(VLOOKUP(G873,'CLZ WI'!$A$1:$K$100000,6,FALSE),"")</f>
        <v/>
      </c>
      <c r="I873" t="str">
        <f>IFERROR(VLOOKUP(G873,'CLZ WI'!$A$1:$K$100000,7,FALSE),"")</f>
        <v/>
      </c>
      <c r="J873" t="str">
        <f>T('CLZ TT'!I873)</f>
        <v/>
      </c>
      <c r="K873" t="str">
        <f>IF(IFERROR(VLOOKUP('CLZ TT'!A873,'CLZ WI'!$A$1:$L$100000,12,FALSE),"")=TRUE, "Billable", IF(IFERROR(VLOOKUP('CLZ TT'!A873,'CLZ WI'!$A$1:$L$100000,12,FALSE),"")=FALSE, "Non-Billable", ""))</f>
        <v/>
      </c>
      <c r="L873" s="19" t="str">
        <f>IF('CLZ TT'!G873="","",'CLZ TT'!G873)</f>
        <v/>
      </c>
      <c r="M873" t="str">
        <f>IFERROR(VLOOKUP(G873,'CLZ Pr'!$A$1:$X$100000,12,FALSE)*C873,"")</f>
        <v/>
      </c>
      <c r="N873" s="4" t="str">
        <f>IFERROR(VLOOKUP(G873,'CLZ Pr'!$A$1:$X$100000,24,FALSE), "")</f>
        <v/>
      </c>
      <c r="O873" t="str">
        <f>IFERROR(VLOOKUP(G873,'CLZ Pr'!$A$1:$X$100000,21,FALSE), "")</f>
        <v/>
      </c>
    </row>
    <row r="874" spans="1:15">
      <c r="A874" t="str">
        <f>T('CLZ TT'!A874)</f>
        <v/>
      </c>
      <c r="B874" s="9" t="str">
        <f>T('CLZ TT'!D874)</f>
        <v/>
      </c>
      <c r="C874" s="10" t="str">
        <f>IF(LEN(A874) &gt; 0, 'CLZ TT'!E874, "")</f>
        <v/>
      </c>
      <c r="D874" s="7" t="str">
        <f>T('CLZ TT'!F874)</f>
        <v/>
      </c>
      <c r="E874" s="7" t="str">
        <f>IFERROR(VLOOKUP('CLZ TT'!A874,'CLZ WI'!$A$1:$E$100000,3,FALSE),"")</f>
        <v/>
      </c>
      <c r="F874" t="str">
        <f>IFERROR(VLOOKUP('CLZ TT'!A874,'CLZ WI'!$A$1:$E$100000,4,FALSE),"")</f>
        <v/>
      </c>
      <c r="G874" t="str">
        <f>IFERROR(VLOOKUP('CLZ TT'!A874,'CLZ WI'!$A$1:$K$100000,5,FALSE),"")</f>
        <v/>
      </c>
      <c r="H874" t="str">
        <f>IFERROR(VLOOKUP(G874,'CLZ WI'!$A$1:$K$100000,6,FALSE),"")</f>
        <v/>
      </c>
      <c r="I874" t="str">
        <f>IFERROR(VLOOKUP(G874,'CLZ WI'!$A$1:$K$100000,7,FALSE),"")</f>
        <v/>
      </c>
      <c r="J874" t="str">
        <f>T('CLZ TT'!I874)</f>
        <v/>
      </c>
      <c r="K874" t="str">
        <f>IF(IFERROR(VLOOKUP('CLZ TT'!A874,'CLZ WI'!$A$1:$L$100000,12,FALSE),"")=TRUE, "Billable", IF(IFERROR(VLOOKUP('CLZ TT'!A874,'CLZ WI'!$A$1:$L$100000,12,FALSE),"")=FALSE, "Non-Billable", ""))</f>
        <v/>
      </c>
      <c r="L874" s="19" t="str">
        <f>IF('CLZ TT'!G874="","",'CLZ TT'!G874)</f>
        <v/>
      </c>
      <c r="M874" t="str">
        <f>IFERROR(VLOOKUP(G874,'CLZ Pr'!$A$1:$X$100000,12,FALSE)*C874,"")</f>
        <v/>
      </c>
      <c r="N874" s="4" t="str">
        <f>IFERROR(VLOOKUP(G874,'CLZ Pr'!$A$1:$X$100000,24,FALSE), "")</f>
        <v/>
      </c>
      <c r="O874" t="str">
        <f>IFERROR(VLOOKUP(G874,'CLZ Pr'!$A$1:$X$100000,21,FALSE), "")</f>
        <v/>
      </c>
    </row>
    <row r="875" spans="1:15">
      <c r="A875" t="str">
        <f>T('CLZ TT'!A875)</f>
        <v/>
      </c>
      <c r="B875" s="9" t="str">
        <f>T('CLZ TT'!D875)</f>
        <v/>
      </c>
      <c r="C875" s="10" t="str">
        <f>IF(LEN(A875) &gt; 0, 'CLZ TT'!E875, "")</f>
        <v/>
      </c>
      <c r="D875" s="7" t="str">
        <f>T('CLZ TT'!F875)</f>
        <v/>
      </c>
      <c r="E875" s="7" t="str">
        <f>IFERROR(VLOOKUP('CLZ TT'!A875,'CLZ WI'!$A$1:$E$100000,3,FALSE),"")</f>
        <v/>
      </c>
      <c r="F875" t="str">
        <f>IFERROR(VLOOKUP('CLZ TT'!A875,'CLZ WI'!$A$1:$E$100000,4,FALSE),"")</f>
        <v/>
      </c>
      <c r="G875" t="str">
        <f>IFERROR(VLOOKUP('CLZ TT'!A875,'CLZ WI'!$A$1:$K$100000,5,FALSE),"")</f>
        <v/>
      </c>
      <c r="H875" t="str">
        <f>IFERROR(VLOOKUP(G875,'CLZ WI'!$A$1:$K$100000,6,FALSE),"")</f>
        <v/>
      </c>
      <c r="I875" t="str">
        <f>IFERROR(VLOOKUP(G875,'CLZ WI'!$A$1:$K$100000,7,FALSE),"")</f>
        <v/>
      </c>
      <c r="J875" t="str">
        <f>T('CLZ TT'!I875)</f>
        <v/>
      </c>
      <c r="K875" t="str">
        <f>IF(IFERROR(VLOOKUP('CLZ TT'!A875,'CLZ WI'!$A$1:$L$100000,12,FALSE),"")=TRUE, "Billable", IF(IFERROR(VLOOKUP('CLZ TT'!A875,'CLZ WI'!$A$1:$L$100000,12,FALSE),"")=FALSE, "Non-Billable", ""))</f>
        <v/>
      </c>
      <c r="L875" s="19" t="str">
        <f>IF('CLZ TT'!G875="","",'CLZ TT'!G875)</f>
        <v/>
      </c>
      <c r="M875" t="str">
        <f>IFERROR(VLOOKUP(G875,'CLZ Pr'!$A$1:$X$100000,12,FALSE)*C875,"")</f>
        <v/>
      </c>
      <c r="N875" s="4" t="str">
        <f>IFERROR(VLOOKUP(G875,'CLZ Pr'!$A$1:$X$100000,24,FALSE), "")</f>
        <v/>
      </c>
      <c r="O875" t="str">
        <f>IFERROR(VLOOKUP(G875,'CLZ Pr'!$A$1:$X$100000,21,FALSE), "")</f>
        <v/>
      </c>
    </row>
    <row r="876" spans="1:15">
      <c r="A876" t="str">
        <f>T('CLZ TT'!A876)</f>
        <v/>
      </c>
      <c r="B876" s="9" t="str">
        <f>T('CLZ TT'!D876)</f>
        <v/>
      </c>
      <c r="C876" s="10" t="str">
        <f>IF(LEN(A876) &gt; 0, 'CLZ TT'!E876, "")</f>
        <v/>
      </c>
      <c r="D876" s="7" t="str">
        <f>T('CLZ TT'!F876)</f>
        <v/>
      </c>
      <c r="E876" s="7" t="str">
        <f>IFERROR(VLOOKUP('CLZ TT'!A876,'CLZ WI'!$A$1:$E$100000,3,FALSE),"")</f>
        <v/>
      </c>
      <c r="F876" t="str">
        <f>IFERROR(VLOOKUP('CLZ TT'!A876,'CLZ WI'!$A$1:$E$100000,4,FALSE),"")</f>
        <v/>
      </c>
      <c r="G876" t="str">
        <f>IFERROR(VLOOKUP('CLZ TT'!A876,'CLZ WI'!$A$1:$K$100000,5,FALSE),"")</f>
        <v/>
      </c>
      <c r="H876" t="str">
        <f>IFERROR(VLOOKUP(G876,'CLZ WI'!$A$1:$K$100000,6,FALSE),"")</f>
        <v/>
      </c>
      <c r="I876" t="str">
        <f>IFERROR(VLOOKUP(G876,'CLZ WI'!$A$1:$K$100000,7,FALSE),"")</f>
        <v/>
      </c>
      <c r="J876" t="str">
        <f>T('CLZ TT'!I876)</f>
        <v/>
      </c>
      <c r="K876" t="str">
        <f>IF(IFERROR(VLOOKUP('CLZ TT'!A876,'CLZ WI'!$A$1:$L$100000,12,FALSE),"")=TRUE, "Billable", IF(IFERROR(VLOOKUP('CLZ TT'!A876,'CLZ WI'!$A$1:$L$100000,12,FALSE),"")=FALSE, "Non-Billable", ""))</f>
        <v/>
      </c>
      <c r="L876" s="19" t="str">
        <f>IF('CLZ TT'!G876="","",'CLZ TT'!G876)</f>
        <v/>
      </c>
      <c r="M876" t="str">
        <f>IFERROR(VLOOKUP(G876,'CLZ Pr'!$A$1:$X$100000,12,FALSE)*C876,"")</f>
        <v/>
      </c>
      <c r="N876" s="4" t="str">
        <f>IFERROR(VLOOKUP(G876,'CLZ Pr'!$A$1:$X$100000,24,FALSE), "")</f>
        <v/>
      </c>
      <c r="O876" t="str">
        <f>IFERROR(VLOOKUP(G876,'CLZ Pr'!$A$1:$X$100000,21,FALSE), "")</f>
        <v/>
      </c>
    </row>
    <row r="877" spans="1:15">
      <c r="A877" t="str">
        <f>T('CLZ TT'!A877)</f>
        <v/>
      </c>
      <c r="B877" s="9" t="str">
        <f>T('CLZ TT'!D877)</f>
        <v/>
      </c>
      <c r="C877" s="10" t="str">
        <f>IF(LEN(A877) &gt; 0, 'CLZ TT'!E877, "")</f>
        <v/>
      </c>
      <c r="D877" s="7" t="str">
        <f>T('CLZ TT'!F877)</f>
        <v/>
      </c>
      <c r="E877" s="7" t="str">
        <f>IFERROR(VLOOKUP('CLZ TT'!A877,'CLZ WI'!$A$1:$E$100000,3,FALSE),"")</f>
        <v/>
      </c>
      <c r="F877" t="str">
        <f>IFERROR(VLOOKUP('CLZ TT'!A877,'CLZ WI'!$A$1:$E$100000,4,FALSE),"")</f>
        <v/>
      </c>
      <c r="G877" t="str">
        <f>IFERROR(VLOOKUP('CLZ TT'!A877,'CLZ WI'!$A$1:$K$100000,5,FALSE),"")</f>
        <v/>
      </c>
      <c r="H877" t="str">
        <f>IFERROR(VLOOKUP(G877,'CLZ WI'!$A$1:$K$100000,6,FALSE),"")</f>
        <v/>
      </c>
      <c r="I877" t="str">
        <f>IFERROR(VLOOKUP(G877,'CLZ WI'!$A$1:$K$100000,7,FALSE),"")</f>
        <v/>
      </c>
      <c r="J877" t="str">
        <f>T('CLZ TT'!I877)</f>
        <v/>
      </c>
      <c r="K877" t="str">
        <f>IF(IFERROR(VLOOKUP('CLZ TT'!A877,'CLZ WI'!$A$1:$L$100000,12,FALSE),"")=TRUE, "Billable", IF(IFERROR(VLOOKUP('CLZ TT'!A877,'CLZ WI'!$A$1:$L$100000,12,FALSE),"")=FALSE, "Non-Billable", ""))</f>
        <v/>
      </c>
      <c r="L877" s="19" t="str">
        <f>IF('CLZ TT'!G877="","",'CLZ TT'!G877)</f>
        <v/>
      </c>
      <c r="M877" t="str">
        <f>IFERROR(VLOOKUP(G877,'CLZ Pr'!$A$1:$X$100000,12,FALSE)*C877,"")</f>
        <v/>
      </c>
      <c r="N877" s="4" t="str">
        <f>IFERROR(VLOOKUP(G877,'CLZ Pr'!$A$1:$X$100000,24,FALSE), "")</f>
        <v/>
      </c>
      <c r="O877" t="str">
        <f>IFERROR(VLOOKUP(G877,'CLZ Pr'!$A$1:$X$100000,21,FALSE), "")</f>
        <v/>
      </c>
    </row>
    <row r="878" spans="1:15">
      <c r="A878" t="str">
        <f>T('CLZ TT'!A878)</f>
        <v/>
      </c>
      <c r="B878" s="9" t="str">
        <f>T('CLZ TT'!D878)</f>
        <v/>
      </c>
      <c r="C878" s="10" t="str">
        <f>IF(LEN(A878) &gt; 0, 'CLZ TT'!E878, "")</f>
        <v/>
      </c>
      <c r="D878" s="7" t="str">
        <f>T('CLZ TT'!F878)</f>
        <v/>
      </c>
      <c r="E878" s="7" t="str">
        <f>IFERROR(VLOOKUP('CLZ TT'!A878,'CLZ WI'!$A$1:$E$100000,3,FALSE),"")</f>
        <v/>
      </c>
      <c r="F878" t="str">
        <f>IFERROR(VLOOKUP('CLZ TT'!A878,'CLZ WI'!$A$1:$E$100000,4,FALSE),"")</f>
        <v/>
      </c>
      <c r="G878" t="str">
        <f>IFERROR(VLOOKUP('CLZ TT'!A878,'CLZ WI'!$A$1:$K$100000,5,FALSE),"")</f>
        <v/>
      </c>
      <c r="H878" t="str">
        <f>IFERROR(VLOOKUP(G878,'CLZ WI'!$A$1:$K$100000,6,FALSE),"")</f>
        <v/>
      </c>
      <c r="I878" t="str">
        <f>IFERROR(VLOOKUP(G878,'CLZ WI'!$A$1:$K$100000,7,FALSE),"")</f>
        <v/>
      </c>
      <c r="J878" t="str">
        <f>T('CLZ TT'!I878)</f>
        <v/>
      </c>
      <c r="K878" t="str">
        <f>IF(IFERROR(VLOOKUP('CLZ TT'!A878,'CLZ WI'!$A$1:$L$100000,12,FALSE),"")=TRUE, "Billable", IF(IFERROR(VLOOKUP('CLZ TT'!A878,'CLZ WI'!$A$1:$L$100000,12,FALSE),"")=FALSE, "Non-Billable", ""))</f>
        <v/>
      </c>
      <c r="L878" s="19" t="str">
        <f>IF('CLZ TT'!G878="","",'CLZ TT'!G878)</f>
        <v/>
      </c>
      <c r="M878" t="str">
        <f>IFERROR(VLOOKUP(G878,'CLZ Pr'!$A$1:$X$100000,12,FALSE)*C878,"")</f>
        <v/>
      </c>
      <c r="N878" s="4" t="str">
        <f>IFERROR(VLOOKUP(G878,'CLZ Pr'!$A$1:$X$100000,24,FALSE), "")</f>
        <v/>
      </c>
      <c r="O878" t="str">
        <f>IFERROR(VLOOKUP(G878,'CLZ Pr'!$A$1:$X$100000,21,FALSE), "")</f>
        <v/>
      </c>
    </row>
    <row r="879" spans="1:15">
      <c r="A879" t="str">
        <f>T('CLZ TT'!A879)</f>
        <v/>
      </c>
      <c r="B879" s="9" t="str">
        <f>T('CLZ TT'!D879)</f>
        <v/>
      </c>
      <c r="C879" s="10" t="str">
        <f>IF(LEN(A879) &gt; 0, 'CLZ TT'!E879, "")</f>
        <v/>
      </c>
      <c r="D879" s="7" t="str">
        <f>T('CLZ TT'!F879)</f>
        <v/>
      </c>
      <c r="E879" s="7" t="str">
        <f>IFERROR(VLOOKUP('CLZ TT'!A879,'CLZ WI'!$A$1:$E$100000,3,FALSE),"")</f>
        <v/>
      </c>
      <c r="F879" t="str">
        <f>IFERROR(VLOOKUP('CLZ TT'!A879,'CLZ WI'!$A$1:$E$100000,4,FALSE),"")</f>
        <v/>
      </c>
      <c r="G879" t="str">
        <f>IFERROR(VLOOKUP('CLZ TT'!A879,'CLZ WI'!$A$1:$K$100000,5,FALSE),"")</f>
        <v/>
      </c>
      <c r="H879" t="str">
        <f>IFERROR(VLOOKUP(G879,'CLZ WI'!$A$1:$K$100000,6,FALSE),"")</f>
        <v/>
      </c>
      <c r="I879" t="str">
        <f>IFERROR(VLOOKUP(G879,'CLZ WI'!$A$1:$K$100000,7,FALSE),"")</f>
        <v/>
      </c>
      <c r="J879" t="str">
        <f>T('CLZ TT'!I879)</f>
        <v/>
      </c>
      <c r="K879" t="str">
        <f>IF(IFERROR(VLOOKUP('CLZ TT'!A879,'CLZ WI'!$A$1:$L$100000,12,FALSE),"")=TRUE, "Billable", IF(IFERROR(VLOOKUP('CLZ TT'!A879,'CLZ WI'!$A$1:$L$100000,12,FALSE),"")=FALSE, "Non-Billable", ""))</f>
        <v/>
      </c>
      <c r="L879" s="19" t="str">
        <f>IF('CLZ TT'!G879="","",'CLZ TT'!G879)</f>
        <v/>
      </c>
      <c r="M879" t="str">
        <f>IFERROR(VLOOKUP(G879,'CLZ Pr'!$A$1:$X$100000,12,FALSE)*C879,"")</f>
        <v/>
      </c>
      <c r="N879" s="4" t="str">
        <f>IFERROR(VLOOKUP(G879,'CLZ Pr'!$A$1:$X$100000,24,FALSE), "")</f>
        <v/>
      </c>
      <c r="O879" t="str">
        <f>IFERROR(VLOOKUP(G879,'CLZ Pr'!$A$1:$X$100000,21,FALSE), "")</f>
        <v/>
      </c>
    </row>
    <row r="880" spans="1:15">
      <c r="A880" t="str">
        <f>T('CLZ TT'!A880)</f>
        <v/>
      </c>
      <c r="B880" s="9" t="str">
        <f>T('CLZ TT'!D880)</f>
        <v/>
      </c>
      <c r="C880" s="10" t="str">
        <f>IF(LEN(A880) &gt; 0, 'CLZ TT'!E880, "")</f>
        <v/>
      </c>
      <c r="D880" s="7" t="str">
        <f>T('CLZ TT'!F880)</f>
        <v/>
      </c>
      <c r="E880" s="7" t="str">
        <f>IFERROR(VLOOKUP('CLZ TT'!A880,'CLZ WI'!$A$1:$E$100000,3,FALSE),"")</f>
        <v/>
      </c>
      <c r="F880" t="str">
        <f>IFERROR(VLOOKUP('CLZ TT'!A880,'CLZ WI'!$A$1:$E$100000,4,FALSE),"")</f>
        <v/>
      </c>
      <c r="G880" t="str">
        <f>IFERROR(VLOOKUP('CLZ TT'!A880,'CLZ WI'!$A$1:$K$100000,5,FALSE),"")</f>
        <v/>
      </c>
      <c r="H880" t="str">
        <f>IFERROR(VLOOKUP(G880,'CLZ WI'!$A$1:$K$100000,6,FALSE),"")</f>
        <v/>
      </c>
      <c r="I880" t="str">
        <f>IFERROR(VLOOKUP(G880,'CLZ WI'!$A$1:$K$100000,7,FALSE),"")</f>
        <v/>
      </c>
      <c r="J880" t="str">
        <f>T('CLZ TT'!I880)</f>
        <v/>
      </c>
      <c r="K880" t="str">
        <f>IF(IFERROR(VLOOKUP('CLZ TT'!A880,'CLZ WI'!$A$1:$L$100000,12,FALSE),"")=TRUE, "Billable", IF(IFERROR(VLOOKUP('CLZ TT'!A880,'CLZ WI'!$A$1:$L$100000,12,FALSE),"")=FALSE, "Non-Billable", ""))</f>
        <v/>
      </c>
      <c r="L880" s="19" t="str">
        <f>IF('CLZ TT'!G880="","",'CLZ TT'!G880)</f>
        <v/>
      </c>
      <c r="M880" t="str">
        <f>IFERROR(VLOOKUP(G880,'CLZ Pr'!$A$1:$X$100000,12,FALSE)*C880,"")</f>
        <v/>
      </c>
      <c r="N880" s="4" t="str">
        <f>IFERROR(VLOOKUP(G880,'CLZ Pr'!$A$1:$X$100000,24,FALSE), "")</f>
        <v/>
      </c>
      <c r="O880" t="str">
        <f>IFERROR(VLOOKUP(G880,'CLZ Pr'!$A$1:$X$100000,21,FALSE), "")</f>
        <v/>
      </c>
    </row>
    <row r="881" spans="1:15">
      <c r="A881" t="str">
        <f>T('CLZ TT'!A881)</f>
        <v/>
      </c>
      <c r="B881" s="9" t="str">
        <f>T('CLZ TT'!D881)</f>
        <v/>
      </c>
      <c r="C881" s="10" t="str">
        <f>IF(LEN(A881) &gt; 0, 'CLZ TT'!E881, "")</f>
        <v/>
      </c>
      <c r="D881" s="7" t="str">
        <f>T('CLZ TT'!F881)</f>
        <v/>
      </c>
      <c r="E881" s="7" t="str">
        <f>IFERROR(VLOOKUP('CLZ TT'!A881,'CLZ WI'!$A$1:$E$100000,3,FALSE),"")</f>
        <v/>
      </c>
      <c r="F881" t="str">
        <f>IFERROR(VLOOKUP('CLZ TT'!A881,'CLZ WI'!$A$1:$E$100000,4,FALSE),"")</f>
        <v/>
      </c>
      <c r="G881" t="str">
        <f>IFERROR(VLOOKUP('CLZ TT'!A881,'CLZ WI'!$A$1:$K$100000,5,FALSE),"")</f>
        <v/>
      </c>
      <c r="H881" t="str">
        <f>IFERROR(VLOOKUP(G881,'CLZ WI'!$A$1:$K$100000,6,FALSE),"")</f>
        <v/>
      </c>
      <c r="I881" t="str">
        <f>IFERROR(VLOOKUP(G881,'CLZ WI'!$A$1:$K$100000,7,FALSE),"")</f>
        <v/>
      </c>
      <c r="J881" t="str">
        <f>T('CLZ TT'!I881)</f>
        <v/>
      </c>
      <c r="K881" t="str">
        <f>IF(IFERROR(VLOOKUP('CLZ TT'!A881,'CLZ WI'!$A$1:$L$100000,12,FALSE),"")=TRUE, "Billable", IF(IFERROR(VLOOKUP('CLZ TT'!A881,'CLZ WI'!$A$1:$L$100000,12,FALSE),"")=FALSE, "Non-Billable", ""))</f>
        <v/>
      </c>
      <c r="L881" s="19" t="str">
        <f>IF('CLZ TT'!G881="","",'CLZ TT'!G881)</f>
        <v/>
      </c>
      <c r="M881" t="str">
        <f>IFERROR(VLOOKUP(G881,'CLZ Pr'!$A$1:$X$100000,12,FALSE)*C881,"")</f>
        <v/>
      </c>
      <c r="N881" s="4" t="str">
        <f>IFERROR(VLOOKUP(G881,'CLZ Pr'!$A$1:$X$100000,24,FALSE), "")</f>
        <v/>
      </c>
      <c r="O881" t="str">
        <f>IFERROR(VLOOKUP(G881,'CLZ Pr'!$A$1:$X$100000,21,FALSE), "")</f>
        <v/>
      </c>
    </row>
    <row r="882" spans="1:15">
      <c r="A882" t="str">
        <f>T('CLZ TT'!A882)</f>
        <v/>
      </c>
      <c r="B882" s="9" t="str">
        <f>T('CLZ TT'!D882)</f>
        <v/>
      </c>
      <c r="C882" s="10" t="str">
        <f>IF(LEN(A882) &gt; 0, 'CLZ TT'!E882, "")</f>
        <v/>
      </c>
      <c r="D882" s="7" t="str">
        <f>T('CLZ TT'!F882)</f>
        <v/>
      </c>
      <c r="E882" s="7" t="str">
        <f>IFERROR(VLOOKUP('CLZ TT'!A882,'CLZ WI'!$A$1:$E$100000,3,FALSE),"")</f>
        <v/>
      </c>
      <c r="F882" t="str">
        <f>IFERROR(VLOOKUP('CLZ TT'!A882,'CLZ WI'!$A$1:$E$100000,4,FALSE),"")</f>
        <v/>
      </c>
      <c r="G882" t="str">
        <f>IFERROR(VLOOKUP('CLZ TT'!A882,'CLZ WI'!$A$1:$K$100000,5,FALSE),"")</f>
        <v/>
      </c>
      <c r="H882" t="str">
        <f>IFERROR(VLOOKUP(G882,'CLZ WI'!$A$1:$K$100000,6,FALSE),"")</f>
        <v/>
      </c>
      <c r="I882" t="str">
        <f>IFERROR(VLOOKUP(G882,'CLZ WI'!$A$1:$K$100000,7,FALSE),"")</f>
        <v/>
      </c>
      <c r="J882" t="str">
        <f>T('CLZ TT'!I882)</f>
        <v/>
      </c>
      <c r="K882" t="str">
        <f>IF(IFERROR(VLOOKUP('CLZ TT'!A882,'CLZ WI'!$A$1:$L$100000,12,FALSE),"")=TRUE, "Billable", IF(IFERROR(VLOOKUP('CLZ TT'!A882,'CLZ WI'!$A$1:$L$100000,12,FALSE),"")=FALSE, "Non-Billable", ""))</f>
        <v/>
      </c>
      <c r="L882" s="19" t="str">
        <f>IF('CLZ TT'!G882="","",'CLZ TT'!G882)</f>
        <v/>
      </c>
      <c r="M882" t="str">
        <f>IFERROR(VLOOKUP(G882,'CLZ Pr'!$A$1:$X$100000,12,FALSE)*C882,"")</f>
        <v/>
      </c>
      <c r="N882" s="4" t="str">
        <f>IFERROR(VLOOKUP(G882,'CLZ Pr'!$A$1:$X$100000,24,FALSE), "")</f>
        <v/>
      </c>
      <c r="O882" t="str">
        <f>IFERROR(VLOOKUP(G882,'CLZ Pr'!$A$1:$X$100000,21,FALSE), "")</f>
        <v/>
      </c>
    </row>
    <row r="883" spans="1:15">
      <c r="A883" t="str">
        <f>T('CLZ TT'!A883)</f>
        <v/>
      </c>
      <c r="B883" s="9" t="str">
        <f>T('CLZ TT'!D883)</f>
        <v/>
      </c>
      <c r="C883" s="10" t="str">
        <f>IF(LEN(A883) &gt; 0, 'CLZ TT'!E883, "")</f>
        <v/>
      </c>
      <c r="D883" s="7" t="str">
        <f>T('CLZ TT'!F883)</f>
        <v/>
      </c>
      <c r="E883" s="7" t="str">
        <f>IFERROR(VLOOKUP('CLZ TT'!A883,'CLZ WI'!$A$1:$E$100000,3,FALSE),"")</f>
        <v/>
      </c>
      <c r="F883" t="str">
        <f>IFERROR(VLOOKUP('CLZ TT'!A883,'CLZ WI'!$A$1:$E$100000,4,FALSE),"")</f>
        <v/>
      </c>
      <c r="G883" t="str">
        <f>IFERROR(VLOOKUP('CLZ TT'!A883,'CLZ WI'!$A$1:$K$100000,5,FALSE),"")</f>
        <v/>
      </c>
      <c r="H883" t="str">
        <f>IFERROR(VLOOKUP(G883,'CLZ WI'!$A$1:$K$100000,6,FALSE),"")</f>
        <v/>
      </c>
      <c r="I883" t="str">
        <f>IFERROR(VLOOKUP(G883,'CLZ WI'!$A$1:$K$100000,7,FALSE),"")</f>
        <v/>
      </c>
      <c r="J883" t="str">
        <f>T('CLZ TT'!I883)</f>
        <v/>
      </c>
      <c r="K883" t="str">
        <f>IF(IFERROR(VLOOKUP('CLZ TT'!A883,'CLZ WI'!$A$1:$L$100000,12,FALSE),"")=TRUE, "Billable", IF(IFERROR(VLOOKUP('CLZ TT'!A883,'CLZ WI'!$A$1:$L$100000,12,FALSE),"")=FALSE, "Non-Billable", ""))</f>
        <v/>
      </c>
      <c r="L883" s="19" t="str">
        <f>IF('CLZ TT'!G883="","",'CLZ TT'!G883)</f>
        <v/>
      </c>
      <c r="M883" t="str">
        <f>IFERROR(VLOOKUP(G883,'CLZ Pr'!$A$1:$X$100000,12,FALSE)*C883,"")</f>
        <v/>
      </c>
      <c r="N883" s="4" t="str">
        <f>IFERROR(VLOOKUP(G883,'CLZ Pr'!$A$1:$X$100000,24,FALSE), "")</f>
        <v/>
      </c>
      <c r="O883" t="str">
        <f>IFERROR(VLOOKUP(G883,'CLZ Pr'!$A$1:$X$100000,21,FALSE), "")</f>
        <v/>
      </c>
    </row>
    <row r="884" spans="1:15">
      <c r="A884" t="str">
        <f>T('CLZ TT'!A884)</f>
        <v/>
      </c>
      <c r="B884" s="9" t="str">
        <f>T('CLZ TT'!D884)</f>
        <v/>
      </c>
      <c r="C884" s="10" t="str">
        <f>IF(LEN(A884) &gt; 0, 'CLZ TT'!E884, "")</f>
        <v/>
      </c>
      <c r="D884" s="7" t="str">
        <f>T('CLZ TT'!F884)</f>
        <v/>
      </c>
      <c r="E884" s="7" t="str">
        <f>IFERROR(VLOOKUP('CLZ TT'!A884,'CLZ WI'!$A$1:$E$100000,3,FALSE),"")</f>
        <v/>
      </c>
      <c r="F884" t="str">
        <f>IFERROR(VLOOKUP('CLZ TT'!A884,'CLZ WI'!$A$1:$E$100000,4,FALSE),"")</f>
        <v/>
      </c>
      <c r="G884" t="str">
        <f>IFERROR(VLOOKUP('CLZ TT'!A884,'CLZ WI'!$A$1:$K$100000,5,FALSE),"")</f>
        <v/>
      </c>
      <c r="H884" t="str">
        <f>IFERROR(VLOOKUP(G884,'CLZ WI'!$A$1:$K$100000,6,FALSE),"")</f>
        <v/>
      </c>
      <c r="I884" t="str">
        <f>IFERROR(VLOOKUP(G884,'CLZ WI'!$A$1:$K$100000,7,FALSE),"")</f>
        <v/>
      </c>
      <c r="J884" t="str">
        <f>T('CLZ TT'!I884)</f>
        <v/>
      </c>
      <c r="K884" t="str">
        <f>IF(IFERROR(VLOOKUP('CLZ TT'!A884,'CLZ WI'!$A$1:$L$100000,12,FALSE),"")=TRUE, "Billable", IF(IFERROR(VLOOKUP('CLZ TT'!A884,'CLZ WI'!$A$1:$L$100000,12,FALSE),"")=FALSE, "Non-Billable", ""))</f>
        <v/>
      </c>
      <c r="L884" s="19" t="str">
        <f>IF('CLZ TT'!G884="","",'CLZ TT'!G884)</f>
        <v/>
      </c>
      <c r="M884" t="str">
        <f>IFERROR(VLOOKUP(G884,'CLZ Pr'!$A$1:$X$100000,12,FALSE)*C884,"")</f>
        <v/>
      </c>
      <c r="N884" s="4" t="str">
        <f>IFERROR(VLOOKUP(G884,'CLZ Pr'!$A$1:$X$100000,24,FALSE), "")</f>
        <v/>
      </c>
      <c r="O884" t="str">
        <f>IFERROR(VLOOKUP(G884,'CLZ Pr'!$A$1:$X$100000,21,FALSE), "")</f>
        <v/>
      </c>
    </row>
    <row r="885" spans="1:15">
      <c r="A885" t="str">
        <f>T('CLZ TT'!A885)</f>
        <v/>
      </c>
      <c r="B885" s="9" t="str">
        <f>T('CLZ TT'!D885)</f>
        <v/>
      </c>
      <c r="C885" s="10" t="str">
        <f>IF(LEN(A885) &gt; 0, 'CLZ TT'!E885, "")</f>
        <v/>
      </c>
      <c r="D885" s="7" t="str">
        <f>T('CLZ TT'!F885)</f>
        <v/>
      </c>
      <c r="E885" s="7" t="str">
        <f>IFERROR(VLOOKUP('CLZ TT'!A885,'CLZ WI'!$A$1:$E$100000,3,FALSE),"")</f>
        <v/>
      </c>
      <c r="F885" t="str">
        <f>IFERROR(VLOOKUP('CLZ TT'!A885,'CLZ WI'!$A$1:$E$100000,4,FALSE),"")</f>
        <v/>
      </c>
      <c r="G885" t="str">
        <f>IFERROR(VLOOKUP('CLZ TT'!A885,'CLZ WI'!$A$1:$K$100000,5,FALSE),"")</f>
        <v/>
      </c>
      <c r="H885" t="str">
        <f>IFERROR(VLOOKUP(G885,'CLZ WI'!$A$1:$K$100000,6,FALSE),"")</f>
        <v/>
      </c>
      <c r="I885" t="str">
        <f>IFERROR(VLOOKUP(G885,'CLZ WI'!$A$1:$K$100000,7,FALSE),"")</f>
        <v/>
      </c>
      <c r="J885" t="str">
        <f>T('CLZ TT'!I885)</f>
        <v/>
      </c>
      <c r="K885" t="str">
        <f>IF(IFERROR(VLOOKUP('CLZ TT'!A885,'CLZ WI'!$A$1:$L$100000,12,FALSE),"")=TRUE, "Billable", IF(IFERROR(VLOOKUP('CLZ TT'!A885,'CLZ WI'!$A$1:$L$100000,12,FALSE),"")=FALSE, "Non-Billable", ""))</f>
        <v/>
      </c>
      <c r="L885" s="19" t="str">
        <f>IF('CLZ TT'!G885="","",'CLZ TT'!G885)</f>
        <v/>
      </c>
      <c r="M885" t="str">
        <f>IFERROR(VLOOKUP(G885,'CLZ Pr'!$A$1:$X$100000,12,FALSE)*C885,"")</f>
        <v/>
      </c>
      <c r="N885" s="4" t="str">
        <f>IFERROR(VLOOKUP(G885,'CLZ Pr'!$A$1:$X$100000,24,FALSE), "")</f>
        <v/>
      </c>
      <c r="O885" t="str">
        <f>IFERROR(VLOOKUP(G885,'CLZ Pr'!$A$1:$X$100000,21,FALSE), "")</f>
        <v/>
      </c>
    </row>
    <row r="886" spans="1:15">
      <c r="A886" t="str">
        <f>T('CLZ TT'!A886)</f>
        <v/>
      </c>
      <c r="B886" s="9" t="str">
        <f>T('CLZ TT'!D886)</f>
        <v/>
      </c>
      <c r="C886" s="10" t="str">
        <f>IF(LEN(A886) &gt; 0, 'CLZ TT'!E886, "")</f>
        <v/>
      </c>
      <c r="D886" s="7" t="str">
        <f>T('CLZ TT'!F886)</f>
        <v/>
      </c>
      <c r="E886" s="7" t="str">
        <f>IFERROR(VLOOKUP('CLZ TT'!A886,'CLZ WI'!$A$1:$E$100000,3,FALSE),"")</f>
        <v/>
      </c>
      <c r="F886" t="str">
        <f>IFERROR(VLOOKUP('CLZ TT'!A886,'CLZ WI'!$A$1:$E$100000,4,FALSE),"")</f>
        <v/>
      </c>
      <c r="G886" t="str">
        <f>IFERROR(VLOOKUP('CLZ TT'!A886,'CLZ WI'!$A$1:$K$100000,5,FALSE),"")</f>
        <v/>
      </c>
      <c r="H886" t="str">
        <f>IFERROR(VLOOKUP(G886,'CLZ WI'!$A$1:$K$100000,6,FALSE),"")</f>
        <v/>
      </c>
      <c r="I886" t="str">
        <f>IFERROR(VLOOKUP(G886,'CLZ WI'!$A$1:$K$100000,7,FALSE),"")</f>
        <v/>
      </c>
      <c r="J886" t="str">
        <f>T('CLZ TT'!I886)</f>
        <v/>
      </c>
      <c r="K886" t="str">
        <f>IF(IFERROR(VLOOKUP('CLZ TT'!A886,'CLZ WI'!$A$1:$L$100000,12,FALSE),"")=TRUE, "Billable", IF(IFERROR(VLOOKUP('CLZ TT'!A886,'CLZ WI'!$A$1:$L$100000,12,FALSE),"")=FALSE, "Non-Billable", ""))</f>
        <v/>
      </c>
      <c r="L886" s="19" t="str">
        <f>IF('CLZ TT'!G886="","",'CLZ TT'!G886)</f>
        <v/>
      </c>
      <c r="M886" t="str">
        <f>IFERROR(VLOOKUP(G886,'CLZ Pr'!$A$1:$X$100000,12,FALSE)*C886,"")</f>
        <v/>
      </c>
      <c r="N886" s="4" t="str">
        <f>IFERROR(VLOOKUP(G886,'CLZ Pr'!$A$1:$X$100000,24,FALSE), "")</f>
        <v/>
      </c>
      <c r="O886" t="str">
        <f>IFERROR(VLOOKUP(G886,'CLZ Pr'!$A$1:$X$100000,21,FALSE), "")</f>
        <v/>
      </c>
    </row>
    <row r="887" spans="1:15">
      <c r="A887" t="str">
        <f>T('CLZ TT'!A887)</f>
        <v/>
      </c>
      <c r="B887" s="9" t="str">
        <f>T('CLZ TT'!D887)</f>
        <v/>
      </c>
      <c r="C887" s="10" t="str">
        <f>IF(LEN(A887) &gt; 0, 'CLZ TT'!E887, "")</f>
        <v/>
      </c>
      <c r="D887" s="7" t="str">
        <f>T('CLZ TT'!F887)</f>
        <v/>
      </c>
      <c r="E887" s="7" t="str">
        <f>IFERROR(VLOOKUP('CLZ TT'!A887,'CLZ WI'!$A$1:$E$100000,3,FALSE),"")</f>
        <v/>
      </c>
      <c r="F887" t="str">
        <f>IFERROR(VLOOKUP('CLZ TT'!A887,'CLZ WI'!$A$1:$E$100000,4,FALSE),"")</f>
        <v/>
      </c>
      <c r="G887" t="str">
        <f>IFERROR(VLOOKUP('CLZ TT'!A887,'CLZ WI'!$A$1:$K$100000,5,FALSE),"")</f>
        <v/>
      </c>
      <c r="H887" t="str">
        <f>IFERROR(VLOOKUP(G887,'CLZ WI'!$A$1:$K$100000,6,FALSE),"")</f>
        <v/>
      </c>
      <c r="I887" t="str">
        <f>IFERROR(VLOOKUP(G887,'CLZ WI'!$A$1:$K$100000,7,FALSE),"")</f>
        <v/>
      </c>
      <c r="J887" t="str">
        <f>T('CLZ TT'!I887)</f>
        <v/>
      </c>
      <c r="K887" t="str">
        <f>IF(IFERROR(VLOOKUP('CLZ TT'!A887,'CLZ WI'!$A$1:$L$100000,12,FALSE),"")=TRUE, "Billable", IF(IFERROR(VLOOKUP('CLZ TT'!A887,'CLZ WI'!$A$1:$L$100000,12,FALSE),"")=FALSE, "Non-Billable", ""))</f>
        <v/>
      </c>
      <c r="L887" s="19" t="str">
        <f>IF('CLZ TT'!G887="","",'CLZ TT'!G887)</f>
        <v/>
      </c>
      <c r="M887" t="str">
        <f>IFERROR(VLOOKUP(G887,'CLZ Pr'!$A$1:$X$100000,12,FALSE)*C887,"")</f>
        <v/>
      </c>
      <c r="N887" s="4" t="str">
        <f>IFERROR(VLOOKUP(G887,'CLZ Pr'!$A$1:$X$100000,24,FALSE), "")</f>
        <v/>
      </c>
      <c r="O887" t="str">
        <f>IFERROR(VLOOKUP(G887,'CLZ Pr'!$A$1:$X$100000,21,FALSE), "")</f>
        <v/>
      </c>
    </row>
    <row r="888" spans="1:15">
      <c r="A888" t="str">
        <f>T('CLZ TT'!A888)</f>
        <v/>
      </c>
      <c r="B888" s="9" t="str">
        <f>T('CLZ TT'!D888)</f>
        <v/>
      </c>
      <c r="C888" s="10" t="str">
        <f>IF(LEN(A888) &gt; 0, 'CLZ TT'!E888, "")</f>
        <v/>
      </c>
      <c r="D888" s="7" t="str">
        <f>T('CLZ TT'!F888)</f>
        <v/>
      </c>
      <c r="E888" s="7" t="str">
        <f>IFERROR(VLOOKUP('CLZ TT'!A888,'CLZ WI'!$A$1:$E$100000,3,FALSE),"")</f>
        <v/>
      </c>
      <c r="F888" t="str">
        <f>IFERROR(VLOOKUP('CLZ TT'!A888,'CLZ WI'!$A$1:$E$100000,4,FALSE),"")</f>
        <v/>
      </c>
      <c r="G888" t="str">
        <f>IFERROR(VLOOKUP('CLZ TT'!A888,'CLZ WI'!$A$1:$K$100000,5,FALSE),"")</f>
        <v/>
      </c>
      <c r="H888" t="str">
        <f>IFERROR(VLOOKUP(G888,'CLZ WI'!$A$1:$K$100000,6,FALSE),"")</f>
        <v/>
      </c>
      <c r="I888" t="str">
        <f>IFERROR(VLOOKUP(G888,'CLZ WI'!$A$1:$K$100000,7,FALSE),"")</f>
        <v/>
      </c>
      <c r="J888" t="str">
        <f>T('CLZ TT'!I888)</f>
        <v/>
      </c>
      <c r="K888" t="str">
        <f>IF(IFERROR(VLOOKUP('CLZ TT'!A888,'CLZ WI'!$A$1:$L$100000,12,FALSE),"")=TRUE, "Billable", IF(IFERROR(VLOOKUP('CLZ TT'!A888,'CLZ WI'!$A$1:$L$100000,12,FALSE),"")=FALSE, "Non-Billable", ""))</f>
        <v/>
      </c>
      <c r="L888" s="19" t="str">
        <f>IF('CLZ TT'!G888="","",'CLZ TT'!G888)</f>
        <v/>
      </c>
      <c r="M888" t="str">
        <f>IFERROR(VLOOKUP(G888,'CLZ Pr'!$A$1:$X$100000,12,FALSE)*C888,"")</f>
        <v/>
      </c>
      <c r="N888" s="4" t="str">
        <f>IFERROR(VLOOKUP(G888,'CLZ Pr'!$A$1:$X$100000,24,FALSE), "")</f>
        <v/>
      </c>
      <c r="O888" t="str">
        <f>IFERROR(VLOOKUP(G888,'CLZ Pr'!$A$1:$X$100000,21,FALSE), "")</f>
        <v/>
      </c>
    </row>
    <row r="889" spans="1:15">
      <c r="A889" t="str">
        <f>T('CLZ TT'!A889)</f>
        <v/>
      </c>
      <c r="B889" s="9" t="str">
        <f>T('CLZ TT'!D889)</f>
        <v/>
      </c>
      <c r="C889" s="10" t="str">
        <f>IF(LEN(A889) &gt; 0, 'CLZ TT'!E889, "")</f>
        <v/>
      </c>
      <c r="D889" s="7" t="str">
        <f>T('CLZ TT'!F889)</f>
        <v/>
      </c>
      <c r="E889" s="7" t="str">
        <f>IFERROR(VLOOKUP('CLZ TT'!A889,'CLZ WI'!$A$1:$E$100000,3,FALSE),"")</f>
        <v/>
      </c>
      <c r="F889" t="str">
        <f>IFERROR(VLOOKUP('CLZ TT'!A889,'CLZ WI'!$A$1:$E$100000,4,FALSE),"")</f>
        <v/>
      </c>
      <c r="G889" t="str">
        <f>IFERROR(VLOOKUP('CLZ TT'!A889,'CLZ WI'!$A$1:$K$100000,5,FALSE),"")</f>
        <v/>
      </c>
      <c r="H889" t="str">
        <f>IFERROR(VLOOKUP(G889,'CLZ WI'!$A$1:$K$100000,6,FALSE),"")</f>
        <v/>
      </c>
      <c r="I889" t="str">
        <f>IFERROR(VLOOKUP(G889,'CLZ WI'!$A$1:$K$100000,7,FALSE),"")</f>
        <v/>
      </c>
      <c r="J889" t="str">
        <f>T('CLZ TT'!I889)</f>
        <v/>
      </c>
      <c r="K889" t="str">
        <f>IF(IFERROR(VLOOKUP('CLZ TT'!A889,'CLZ WI'!$A$1:$L$100000,12,FALSE),"")=TRUE, "Billable", IF(IFERROR(VLOOKUP('CLZ TT'!A889,'CLZ WI'!$A$1:$L$100000,12,FALSE),"")=FALSE, "Non-Billable", ""))</f>
        <v/>
      </c>
      <c r="L889" s="19" t="str">
        <f>IF('CLZ TT'!G889="","",'CLZ TT'!G889)</f>
        <v/>
      </c>
      <c r="M889" t="str">
        <f>IFERROR(VLOOKUP(G889,'CLZ Pr'!$A$1:$X$100000,12,FALSE)*C889,"")</f>
        <v/>
      </c>
      <c r="N889" s="4" t="str">
        <f>IFERROR(VLOOKUP(G889,'CLZ Pr'!$A$1:$X$100000,24,FALSE), "")</f>
        <v/>
      </c>
      <c r="O889" t="str">
        <f>IFERROR(VLOOKUP(G889,'CLZ Pr'!$A$1:$X$100000,21,FALSE), "")</f>
        <v/>
      </c>
    </row>
    <row r="890" spans="1:15">
      <c r="A890" t="str">
        <f>T('CLZ TT'!A890)</f>
        <v/>
      </c>
      <c r="B890" s="9" t="str">
        <f>T('CLZ TT'!D890)</f>
        <v/>
      </c>
      <c r="C890" s="10" t="str">
        <f>IF(LEN(A890) &gt; 0, 'CLZ TT'!E890, "")</f>
        <v/>
      </c>
      <c r="D890" s="7" t="str">
        <f>T('CLZ TT'!F890)</f>
        <v/>
      </c>
      <c r="E890" s="7" t="str">
        <f>IFERROR(VLOOKUP('CLZ TT'!A890,'CLZ WI'!$A$1:$E$100000,3,FALSE),"")</f>
        <v/>
      </c>
      <c r="F890" t="str">
        <f>IFERROR(VLOOKUP('CLZ TT'!A890,'CLZ WI'!$A$1:$E$100000,4,FALSE),"")</f>
        <v/>
      </c>
      <c r="G890" t="str">
        <f>IFERROR(VLOOKUP('CLZ TT'!A890,'CLZ WI'!$A$1:$K$100000,5,FALSE),"")</f>
        <v/>
      </c>
      <c r="H890" t="str">
        <f>IFERROR(VLOOKUP(G890,'CLZ WI'!$A$1:$K$100000,6,FALSE),"")</f>
        <v/>
      </c>
      <c r="I890" t="str">
        <f>IFERROR(VLOOKUP(G890,'CLZ WI'!$A$1:$K$100000,7,FALSE),"")</f>
        <v/>
      </c>
      <c r="J890" t="str">
        <f>T('CLZ TT'!I890)</f>
        <v/>
      </c>
      <c r="K890" t="str">
        <f>IF(IFERROR(VLOOKUP('CLZ TT'!A890,'CLZ WI'!$A$1:$L$100000,12,FALSE),"")=TRUE, "Billable", IF(IFERROR(VLOOKUP('CLZ TT'!A890,'CLZ WI'!$A$1:$L$100000,12,FALSE),"")=FALSE, "Non-Billable", ""))</f>
        <v/>
      </c>
      <c r="L890" s="19" t="str">
        <f>IF('CLZ TT'!G890="","",'CLZ TT'!G890)</f>
        <v/>
      </c>
      <c r="M890" t="str">
        <f>IFERROR(VLOOKUP(G890,'CLZ Pr'!$A$1:$X$100000,12,FALSE)*C890,"")</f>
        <v/>
      </c>
      <c r="N890" s="4" t="str">
        <f>IFERROR(VLOOKUP(G890,'CLZ Pr'!$A$1:$X$100000,24,FALSE), "")</f>
        <v/>
      </c>
      <c r="O890" t="str">
        <f>IFERROR(VLOOKUP(G890,'CLZ Pr'!$A$1:$X$100000,21,FALSE), "")</f>
        <v/>
      </c>
    </row>
    <row r="891" spans="1:15">
      <c r="A891" t="str">
        <f>T('CLZ TT'!A891)</f>
        <v/>
      </c>
      <c r="B891" s="9" t="str">
        <f>T('CLZ TT'!D891)</f>
        <v/>
      </c>
      <c r="C891" s="10" t="str">
        <f>IF(LEN(A891) &gt; 0, 'CLZ TT'!E891, "")</f>
        <v/>
      </c>
      <c r="D891" s="7" t="str">
        <f>T('CLZ TT'!F891)</f>
        <v/>
      </c>
      <c r="E891" s="7" t="str">
        <f>IFERROR(VLOOKUP('CLZ TT'!A891,'CLZ WI'!$A$1:$E$100000,3,FALSE),"")</f>
        <v/>
      </c>
      <c r="F891" t="str">
        <f>IFERROR(VLOOKUP('CLZ TT'!A891,'CLZ WI'!$A$1:$E$100000,4,FALSE),"")</f>
        <v/>
      </c>
      <c r="G891" t="str">
        <f>IFERROR(VLOOKUP('CLZ TT'!A891,'CLZ WI'!$A$1:$K$100000,5,FALSE),"")</f>
        <v/>
      </c>
      <c r="H891" t="str">
        <f>IFERROR(VLOOKUP(G891,'CLZ WI'!$A$1:$K$100000,6,FALSE),"")</f>
        <v/>
      </c>
      <c r="I891" t="str">
        <f>IFERROR(VLOOKUP(G891,'CLZ WI'!$A$1:$K$100000,7,FALSE),"")</f>
        <v/>
      </c>
      <c r="J891" t="str">
        <f>T('CLZ TT'!I891)</f>
        <v/>
      </c>
      <c r="K891" t="str">
        <f>IF(IFERROR(VLOOKUP('CLZ TT'!A891,'CLZ WI'!$A$1:$L$100000,12,FALSE),"")=TRUE, "Billable", IF(IFERROR(VLOOKUP('CLZ TT'!A891,'CLZ WI'!$A$1:$L$100000,12,FALSE),"")=FALSE, "Non-Billable", ""))</f>
        <v/>
      </c>
      <c r="L891" s="19" t="str">
        <f>IF('CLZ TT'!G891="","",'CLZ TT'!G891)</f>
        <v/>
      </c>
      <c r="M891" t="str">
        <f>IFERROR(VLOOKUP(G891,'CLZ Pr'!$A$1:$X$100000,12,FALSE)*C891,"")</f>
        <v/>
      </c>
      <c r="N891" s="4" t="str">
        <f>IFERROR(VLOOKUP(G891,'CLZ Pr'!$A$1:$X$100000,24,FALSE), "")</f>
        <v/>
      </c>
      <c r="O891" t="str">
        <f>IFERROR(VLOOKUP(G891,'CLZ Pr'!$A$1:$X$100000,21,FALSE), "")</f>
        <v/>
      </c>
    </row>
    <row r="892" spans="1:15">
      <c r="A892" t="str">
        <f>T('CLZ TT'!A892)</f>
        <v/>
      </c>
      <c r="B892" s="9" t="str">
        <f>T('CLZ TT'!D892)</f>
        <v/>
      </c>
      <c r="C892" s="10" t="str">
        <f>IF(LEN(A892) &gt; 0, 'CLZ TT'!E892, "")</f>
        <v/>
      </c>
      <c r="D892" s="7" t="str">
        <f>T('CLZ TT'!F892)</f>
        <v/>
      </c>
      <c r="E892" s="7" t="str">
        <f>IFERROR(VLOOKUP('CLZ TT'!A892,'CLZ WI'!$A$1:$E$100000,3,FALSE),"")</f>
        <v/>
      </c>
      <c r="F892" t="str">
        <f>IFERROR(VLOOKUP('CLZ TT'!A892,'CLZ WI'!$A$1:$E$100000,4,FALSE),"")</f>
        <v/>
      </c>
      <c r="G892" t="str">
        <f>IFERROR(VLOOKUP('CLZ TT'!A892,'CLZ WI'!$A$1:$K$100000,5,FALSE),"")</f>
        <v/>
      </c>
      <c r="H892" t="str">
        <f>IFERROR(VLOOKUP(G892,'CLZ WI'!$A$1:$K$100000,6,FALSE),"")</f>
        <v/>
      </c>
      <c r="I892" t="str">
        <f>IFERROR(VLOOKUP(G892,'CLZ WI'!$A$1:$K$100000,7,FALSE),"")</f>
        <v/>
      </c>
      <c r="J892" t="str">
        <f>T('CLZ TT'!I892)</f>
        <v/>
      </c>
      <c r="K892" t="str">
        <f>IF(IFERROR(VLOOKUP('CLZ TT'!A892,'CLZ WI'!$A$1:$L$100000,12,FALSE),"")=TRUE, "Billable", IF(IFERROR(VLOOKUP('CLZ TT'!A892,'CLZ WI'!$A$1:$L$100000,12,FALSE),"")=FALSE, "Non-Billable", ""))</f>
        <v/>
      </c>
      <c r="L892" s="19" t="str">
        <f>IF('CLZ TT'!G892="","",'CLZ TT'!G892)</f>
        <v/>
      </c>
      <c r="M892" t="str">
        <f>IFERROR(VLOOKUP(G892,'CLZ Pr'!$A$1:$X$100000,12,FALSE)*C892,"")</f>
        <v/>
      </c>
      <c r="N892" s="4" t="str">
        <f>IFERROR(VLOOKUP(G892,'CLZ Pr'!$A$1:$X$100000,24,FALSE), "")</f>
        <v/>
      </c>
      <c r="O892" t="str">
        <f>IFERROR(VLOOKUP(G892,'CLZ Pr'!$A$1:$X$100000,21,FALSE), "")</f>
        <v/>
      </c>
    </row>
    <row r="893" spans="1:15">
      <c r="A893" t="str">
        <f>T('CLZ TT'!A893)</f>
        <v/>
      </c>
      <c r="B893" s="9" t="str">
        <f>T('CLZ TT'!D893)</f>
        <v/>
      </c>
      <c r="C893" s="10" t="str">
        <f>IF(LEN(A893) &gt; 0, 'CLZ TT'!E893, "")</f>
        <v/>
      </c>
      <c r="D893" s="7" t="str">
        <f>T('CLZ TT'!F893)</f>
        <v/>
      </c>
      <c r="E893" s="7" t="str">
        <f>IFERROR(VLOOKUP('CLZ TT'!A893,'CLZ WI'!$A$1:$E$100000,3,FALSE),"")</f>
        <v/>
      </c>
      <c r="F893" t="str">
        <f>IFERROR(VLOOKUP('CLZ TT'!A893,'CLZ WI'!$A$1:$E$100000,4,FALSE),"")</f>
        <v/>
      </c>
      <c r="G893" t="str">
        <f>IFERROR(VLOOKUP('CLZ TT'!A893,'CLZ WI'!$A$1:$K$100000,5,FALSE),"")</f>
        <v/>
      </c>
      <c r="H893" t="str">
        <f>IFERROR(VLOOKUP(G893,'CLZ WI'!$A$1:$K$100000,6,FALSE),"")</f>
        <v/>
      </c>
      <c r="I893" t="str">
        <f>IFERROR(VLOOKUP(G893,'CLZ WI'!$A$1:$K$100000,7,FALSE),"")</f>
        <v/>
      </c>
      <c r="J893" t="str">
        <f>T('CLZ TT'!I893)</f>
        <v/>
      </c>
      <c r="K893" t="str">
        <f>IF(IFERROR(VLOOKUP('CLZ TT'!A893,'CLZ WI'!$A$1:$L$100000,12,FALSE),"")=TRUE, "Billable", IF(IFERROR(VLOOKUP('CLZ TT'!A893,'CLZ WI'!$A$1:$L$100000,12,FALSE),"")=FALSE, "Non-Billable", ""))</f>
        <v/>
      </c>
      <c r="L893" s="19" t="str">
        <f>IF('CLZ TT'!G893="","",'CLZ TT'!G893)</f>
        <v/>
      </c>
      <c r="M893" t="str">
        <f>IFERROR(VLOOKUP(G893,'CLZ Pr'!$A$1:$X$100000,12,FALSE)*C893,"")</f>
        <v/>
      </c>
      <c r="N893" s="4" t="str">
        <f>IFERROR(VLOOKUP(G893,'CLZ Pr'!$A$1:$X$100000,24,FALSE), "")</f>
        <v/>
      </c>
      <c r="O893" t="str">
        <f>IFERROR(VLOOKUP(G893,'CLZ Pr'!$A$1:$X$100000,21,FALSE), "")</f>
        <v/>
      </c>
    </row>
    <row r="894" spans="1:15">
      <c r="A894" t="str">
        <f>T('CLZ TT'!A894)</f>
        <v/>
      </c>
      <c r="B894" s="9" t="str">
        <f>T('CLZ TT'!D894)</f>
        <v/>
      </c>
      <c r="C894" s="10" t="str">
        <f>IF(LEN(A894) &gt; 0, 'CLZ TT'!E894, "")</f>
        <v/>
      </c>
      <c r="D894" s="7" t="str">
        <f>T('CLZ TT'!F894)</f>
        <v/>
      </c>
      <c r="E894" s="7" t="str">
        <f>IFERROR(VLOOKUP('CLZ TT'!A894,'CLZ WI'!$A$1:$E$100000,3,FALSE),"")</f>
        <v/>
      </c>
      <c r="F894" t="str">
        <f>IFERROR(VLOOKUP('CLZ TT'!A894,'CLZ WI'!$A$1:$E$100000,4,FALSE),"")</f>
        <v/>
      </c>
      <c r="G894" t="str">
        <f>IFERROR(VLOOKUP('CLZ TT'!A894,'CLZ WI'!$A$1:$K$100000,5,FALSE),"")</f>
        <v/>
      </c>
      <c r="H894" t="str">
        <f>IFERROR(VLOOKUP(G894,'CLZ WI'!$A$1:$K$100000,6,FALSE),"")</f>
        <v/>
      </c>
      <c r="I894" t="str">
        <f>IFERROR(VLOOKUP(G894,'CLZ WI'!$A$1:$K$100000,7,FALSE),"")</f>
        <v/>
      </c>
      <c r="J894" t="str">
        <f>T('CLZ TT'!I894)</f>
        <v/>
      </c>
      <c r="K894" t="str">
        <f>IF(IFERROR(VLOOKUP('CLZ TT'!A894,'CLZ WI'!$A$1:$L$100000,12,FALSE),"")=TRUE, "Billable", IF(IFERROR(VLOOKUP('CLZ TT'!A894,'CLZ WI'!$A$1:$L$100000,12,FALSE),"")=FALSE, "Non-Billable", ""))</f>
        <v/>
      </c>
      <c r="L894" s="19" t="str">
        <f>IF('CLZ TT'!G894="","",'CLZ TT'!G894)</f>
        <v/>
      </c>
      <c r="M894" t="str">
        <f>IFERROR(VLOOKUP(G894,'CLZ Pr'!$A$1:$X$100000,12,FALSE)*C894,"")</f>
        <v/>
      </c>
      <c r="N894" s="4" t="str">
        <f>IFERROR(VLOOKUP(G894,'CLZ Pr'!$A$1:$X$100000,24,FALSE), "")</f>
        <v/>
      </c>
      <c r="O894" t="str">
        <f>IFERROR(VLOOKUP(G894,'CLZ Pr'!$A$1:$X$100000,21,FALSE), "")</f>
        <v/>
      </c>
    </row>
    <row r="895" spans="1:15">
      <c r="A895" t="str">
        <f>T('CLZ TT'!A895)</f>
        <v/>
      </c>
      <c r="B895" s="9" t="str">
        <f>T('CLZ TT'!D895)</f>
        <v/>
      </c>
      <c r="C895" s="10" t="str">
        <f>IF(LEN(A895) &gt; 0, 'CLZ TT'!E895, "")</f>
        <v/>
      </c>
      <c r="D895" s="7" t="str">
        <f>T('CLZ TT'!F895)</f>
        <v/>
      </c>
      <c r="E895" s="7" t="str">
        <f>IFERROR(VLOOKUP('CLZ TT'!A895,'CLZ WI'!$A$1:$E$100000,3,FALSE),"")</f>
        <v/>
      </c>
      <c r="F895" t="str">
        <f>IFERROR(VLOOKUP('CLZ TT'!A895,'CLZ WI'!$A$1:$E$100000,4,FALSE),"")</f>
        <v/>
      </c>
      <c r="G895" t="str">
        <f>IFERROR(VLOOKUP('CLZ TT'!A895,'CLZ WI'!$A$1:$K$100000,5,FALSE),"")</f>
        <v/>
      </c>
      <c r="H895" t="str">
        <f>IFERROR(VLOOKUP(G895,'CLZ WI'!$A$1:$K$100000,6,FALSE),"")</f>
        <v/>
      </c>
      <c r="I895" t="str">
        <f>IFERROR(VLOOKUP(G895,'CLZ WI'!$A$1:$K$100000,7,FALSE),"")</f>
        <v/>
      </c>
      <c r="J895" t="str">
        <f>T('CLZ TT'!I895)</f>
        <v/>
      </c>
      <c r="K895" t="str">
        <f>IF(IFERROR(VLOOKUP('CLZ TT'!A895,'CLZ WI'!$A$1:$L$100000,12,FALSE),"")=TRUE, "Billable", IF(IFERROR(VLOOKUP('CLZ TT'!A895,'CLZ WI'!$A$1:$L$100000,12,FALSE),"")=FALSE, "Non-Billable", ""))</f>
        <v/>
      </c>
      <c r="L895" s="19" t="str">
        <f>IF('CLZ TT'!G895="","",'CLZ TT'!G895)</f>
        <v/>
      </c>
      <c r="M895" t="str">
        <f>IFERROR(VLOOKUP(G895,'CLZ Pr'!$A$1:$X$100000,12,FALSE)*C895,"")</f>
        <v/>
      </c>
      <c r="N895" s="4" t="str">
        <f>IFERROR(VLOOKUP(G895,'CLZ Pr'!$A$1:$X$100000,24,FALSE), "")</f>
        <v/>
      </c>
      <c r="O895" t="str">
        <f>IFERROR(VLOOKUP(G895,'CLZ Pr'!$A$1:$X$100000,21,FALSE), "")</f>
        <v/>
      </c>
    </row>
    <row r="896" spans="1:15">
      <c r="A896" t="str">
        <f>T('CLZ TT'!A896)</f>
        <v/>
      </c>
      <c r="B896" s="9" t="str">
        <f>T('CLZ TT'!D896)</f>
        <v/>
      </c>
      <c r="C896" s="10" t="str">
        <f>IF(LEN(A896) &gt; 0, 'CLZ TT'!E896, "")</f>
        <v/>
      </c>
      <c r="D896" s="7" t="str">
        <f>T('CLZ TT'!F896)</f>
        <v/>
      </c>
      <c r="E896" s="7" t="str">
        <f>IFERROR(VLOOKUP('CLZ TT'!A896,'CLZ WI'!$A$1:$E$100000,3,FALSE),"")</f>
        <v/>
      </c>
      <c r="F896" t="str">
        <f>IFERROR(VLOOKUP('CLZ TT'!A896,'CLZ WI'!$A$1:$E$100000,4,FALSE),"")</f>
        <v/>
      </c>
      <c r="G896" t="str">
        <f>IFERROR(VLOOKUP('CLZ TT'!A896,'CLZ WI'!$A$1:$K$100000,5,FALSE),"")</f>
        <v/>
      </c>
      <c r="H896" t="str">
        <f>IFERROR(VLOOKUP(G896,'CLZ WI'!$A$1:$K$100000,6,FALSE),"")</f>
        <v/>
      </c>
      <c r="I896" t="str">
        <f>IFERROR(VLOOKUP(G896,'CLZ WI'!$A$1:$K$100000,7,FALSE),"")</f>
        <v/>
      </c>
      <c r="J896" t="str">
        <f>T('CLZ TT'!I896)</f>
        <v/>
      </c>
      <c r="K896" t="str">
        <f>IF(IFERROR(VLOOKUP('CLZ TT'!A896,'CLZ WI'!$A$1:$L$100000,12,FALSE),"")=TRUE, "Billable", IF(IFERROR(VLOOKUP('CLZ TT'!A896,'CLZ WI'!$A$1:$L$100000,12,FALSE),"")=FALSE, "Non-Billable", ""))</f>
        <v/>
      </c>
      <c r="L896" s="19" t="str">
        <f>IF('CLZ TT'!G896="","",'CLZ TT'!G896)</f>
        <v/>
      </c>
      <c r="M896" t="str">
        <f>IFERROR(VLOOKUP(G896,'CLZ Pr'!$A$1:$X$100000,12,FALSE)*C896,"")</f>
        <v/>
      </c>
      <c r="N896" s="4" t="str">
        <f>IFERROR(VLOOKUP(G896,'CLZ Pr'!$A$1:$X$100000,24,FALSE), "")</f>
        <v/>
      </c>
      <c r="O896" t="str">
        <f>IFERROR(VLOOKUP(G896,'CLZ Pr'!$A$1:$X$100000,21,FALSE), "")</f>
        <v/>
      </c>
    </row>
    <row r="897" spans="1:15">
      <c r="A897" t="str">
        <f>T('CLZ TT'!A897)</f>
        <v/>
      </c>
      <c r="B897" s="9" t="str">
        <f>T('CLZ TT'!D897)</f>
        <v/>
      </c>
      <c r="C897" s="10" t="str">
        <f>IF(LEN(A897) &gt; 0, 'CLZ TT'!E897, "")</f>
        <v/>
      </c>
      <c r="D897" s="7" t="str">
        <f>T('CLZ TT'!F897)</f>
        <v/>
      </c>
      <c r="E897" s="7" t="str">
        <f>IFERROR(VLOOKUP('CLZ TT'!A897,'CLZ WI'!$A$1:$E$100000,3,FALSE),"")</f>
        <v/>
      </c>
      <c r="F897" t="str">
        <f>IFERROR(VLOOKUP('CLZ TT'!A897,'CLZ WI'!$A$1:$E$100000,4,FALSE),"")</f>
        <v/>
      </c>
      <c r="G897" t="str">
        <f>IFERROR(VLOOKUP('CLZ TT'!A897,'CLZ WI'!$A$1:$K$100000,5,FALSE),"")</f>
        <v/>
      </c>
      <c r="H897" t="str">
        <f>IFERROR(VLOOKUP(G897,'CLZ WI'!$A$1:$K$100000,6,FALSE),"")</f>
        <v/>
      </c>
      <c r="I897" t="str">
        <f>IFERROR(VLOOKUP(G897,'CLZ WI'!$A$1:$K$100000,7,FALSE),"")</f>
        <v/>
      </c>
      <c r="J897" t="str">
        <f>T('CLZ TT'!I897)</f>
        <v/>
      </c>
      <c r="K897" t="str">
        <f>IF(IFERROR(VLOOKUP('CLZ TT'!A897,'CLZ WI'!$A$1:$L$100000,12,FALSE),"")=TRUE, "Billable", IF(IFERROR(VLOOKUP('CLZ TT'!A897,'CLZ WI'!$A$1:$L$100000,12,FALSE),"")=FALSE, "Non-Billable", ""))</f>
        <v/>
      </c>
      <c r="L897" s="19" t="str">
        <f>IF('CLZ TT'!G897="","",'CLZ TT'!G897)</f>
        <v/>
      </c>
      <c r="M897" t="str">
        <f>IFERROR(VLOOKUP(G897,'CLZ Pr'!$A$1:$X$100000,12,FALSE)*C897,"")</f>
        <v/>
      </c>
      <c r="N897" s="4" t="str">
        <f>IFERROR(VLOOKUP(G897,'CLZ Pr'!$A$1:$X$100000,24,FALSE), "")</f>
        <v/>
      </c>
      <c r="O897" t="str">
        <f>IFERROR(VLOOKUP(G897,'CLZ Pr'!$A$1:$X$100000,21,FALSE), "")</f>
        <v/>
      </c>
    </row>
    <row r="898" spans="1:15">
      <c r="A898" t="str">
        <f>T('CLZ TT'!A898)</f>
        <v/>
      </c>
      <c r="B898" s="9" t="str">
        <f>T('CLZ TT'!D898)</f>
        <v/>
      </c>
      <c r="C898" s="10" t="str">
        <f>IF(LEN(A898) &gt; 0, 'CLZ TT'!E898, "")</f>
        <v/>
      </c>
      <c r="D898" s="7" t="str">
        <f>T('CLZ TT'!F898)</f>
        <v/>
      </c>
      <c r="E898" s="7" t="str">
        <f>IFERROR(VLOOKUP('CLZ TT'!A898,'CLZ WI'!$A$1:$E$100000,3,FALSE),"")</f>
        <v/>
      </c>
      <c r="F898" t="str">
        <f>IFERROR(VLOOKUP('CLZ TT'!A898,'CLZ WI'!$A$1:$E$100000,4,FALSE),"")</f>
        <v/>
      </c>
      <c r="G898" t="str">
        <f>IFERROR(VLOOKUP('CLZ TT'!A898,'CLZ WI'!$A$1:$K$100000,5,FALSE),"")</f>
        <v/>
      </c>
      <c r="H898" t="str">
        <f>IFERROR(VLOOKUP(G898,'CLZ WI'!$A$1:$K$100000,6,FALSE),"")</f>
        <v/>
      </c>
      <c r="I898" t="str">
        <f>IFERROR(VLOOKUP(G898,'CLZ WI'!$A$1:$K$100000,7,FALSE),"")</f>
        <v/>
      </c>
      <c r="J898" t="str">
        <f>T('CLZ TT'!I898)</f>
        <v/>
      </c>
      <c r="K898" t="str">
        <f>IF(IFERROR(VLOOKUP('CLZ TT'!A898,'CLZ WI'!$A$1:$L$100000,12,FALSE),"")=TRUE, "Billable", IF(IFERROR(VLOOKUP('CLZ TT'!A898,'CLZ WI'!$A$1:$L$100000,12,FALSE),"")=FALSE, "Non-Billable", ""))</f>
        <v/>
      </c>
      <c r="L898" s="19" t="str">
        <f>IF('CLZ TT'!G898="","",'CLZ TT'!G898)</f>
        <v/>
      </c>
      <c r="M898" t="str">
        <f>IFERROR(VLOOKUP(G898,'CLZ Pr'!$A$1:$X$100000,12,FALSE)*C898,"")</f>
        <v/>
      </c>
      <c r="N898" s="4" t="str">
        <f>IFERROR(VLOOKUP(G898,'CLZ Pr'!$A$1:$X$100000,24,FALSE), "")</f>
        <v/>
      </c>
      <c r="O898" t="str">
        <f>IFERROR(VLOOKUP(G898,'CLZ Pr'!$A$1:$X$100000,21,FALSE), "")</f>
        <v/>
      </c>
    </row>
    <row r="899" spans="1:15">
      <c r="A899" t="str">
        <f>T('CLZ TT'!A899)</f>
        <v/>
      </c>
      <c r="B899" s="9" t="str">
        <f>T('CLZ TT'!D899)</f>
        <v/>
      </c>
      <c r="C899" s="10" t="str">
        <f>IF(LEN(A899) &gt; 0, 'CLZ TT'!E899, "")</f>
        <v/>
      </c>
      <c r="D899" s="7" t="str">
        <f>T('CLZ TT'!F899)</f>
        <v/>
      </c>
      <c r="E899" s="7" t="str">
        <f>IFERROR(VLOOKUP('CLZ TT'!A899,'CLZ WI'!$A$1:$E$100000,3,FALSE),"")</f>
        <v/>
      </c>
      <c r="F899" t="str">
        <f>IFERROR(VLOOKUP('CLZ TT'!A899,'CLZ WI'!$A$1:$E$100000,4,FALSE),"")</f>
        <v/>
      </c>
      <c r="G899" t="str">
        <f>IFERROR(VLOOKUP('CLZ TT'!A899,'CLZ WI'!$A$1:$K$100000,5,FALSE),"")</f>
        <v/>
      </c>
      <c r="H899" t="str">
        <f>IFERROR(VLOOKUP(G899,'CLZ WI'!$A$1:$K$100000,6,FALSE),"")</f>
        <v/>
      </c>
      <c r="I899" t="str">
        <f>IFERROR(VLOOKUP(G899,'CLZ WI'!$A$1:$K$100000,7,FALSE),"")</f>
        <v/>
      </c>
      <c r="J899" t="str">
        <f>T('CLZ TT'!I899)</f>
        <v/>
      </c>
      <c r="K899" t="str">
        <f>IF(IFERROR(VLOOKUP('CLZ TT'!A899,'CLZ WI'!$A$1:$L$100000,12,FALSE),"")=TRUE, "Billable", IF(IFERROR(VLOOKUP('CLZ TT'!A899,'CLZ WI'!$A$1:$L$100000,12,FALSE),"")=FALSE, "Non-Billable", ""))</f>
        <v/>
      </c>
      <c r="L899" s="19" t="str">
        <f>IF('CLZ TT'!G899="","",'CLZ TT'!G899)</f>
        <v/>
      </c>
      <c r="M899" t="str">
        <f>IFERROR(VLOOKUP(G899,'CLZ Pr'!$A$1:$X$100000,12,FALSE)*C899,"")</f>
        <v/>
      </c>
      <c r="N899" s="4" t="str">
        <f>IFERROR(VLOOKUP(G899,'CLZ Pr'!$A$1:$X$100000,24,FALSE), "")</f>
        <v/>
      </c>
      <c r="O899" t="str">
        <f>IFERROR(VLOOKUP(G899,'CLZ Pr'!$A$1:$X$100000,21,FALSE), "")</f>
        <v/>
      </c>
    </row>
    <row r="900" spans="1:15">
      <c r="A900" t="str">
        <f>T('CLZ TT'!A900)</f>
        <v/>
      </c>
      <c r="B900" s="9" t="str">
        <f>T('CLZ TT'!D900)</f>
        <v/>
      </c>
      <c r="C900" s="10" t="str">
        <f>IF(LEN(A900) &gt; 0, 'CLZ TT'!E900, "")</f>
        <v/>
      </c>
      <c r="D900" s="7" t="str">
        <f>T('CLZ TT'!F900)</f>
        <v/>
      </c>
      <c r="E900" s="7" t="str">
        <f>IFERROR(VLOOKUP('CLZ TT'!A900,'CLZ WI'!$A$1:$E$100000,3,FALSE),"")</f>
        <v/>
      </c>
      <c r="F900" t="str">
        <f>IFERROR(VLOOKUP('CLZ TT'!A900,'CLZ WI'!$A$1:$E$100000,4,FALSE),"")</f>
        <v/>
      </c>
      <c r="G900" t="str">
        <f>IFERROR(VLOOKUP('CLZ TT'!A900,'CLZ WI'!$A$1:$K$100000,5,FALSE),"")</f>
        <v/>
      </c>
      <c r="H900" t="str">
        <f>IFERROR(VLOOKUP(G900,'CLZ WI'!$A$1:$K$100000,6,FALSE),"")</f>
        <v/>
      </c>
      <c r="I900" t="str">
        <f>IFERROR(VLOOKUP(G900,'CLZ WI'!$A$1:$K$100000,7,FALSE),"")</f>
        <v/>
      </c>
      <c r="J900" t="str">
        <f>T('CLZ TT'!I900)</f>
        <v/>
      </c>
      <c r="K900" t="str">
        <f>IF(IFERROR(VLOOKUP('CLZ TT'!A900,'CLZ WI'!$A$1:$L$100000,12,FALSE),"")=TRUE, "Billable", IF(IFERROR(VLOOKUP('CLZ TT'!A900,'CLZ WI'!$A$1:$L$100000,12,FALSE),"")=FALSE, "Non-Billable", ""))</f>
        <v/>
      </c>
      <c r="L900" s="19" t="str">
        <f>IF('CLZ TT'!G900="","",'CLZ TT'!G900)</f>
        <v/>
      </c>
      <c r="M900" t="str">
        <f>IFERROR(VLOOKUP(G900,'CLZ Pr'!$A$1:$X$100000,12,FALSE)*C900,"")</f>
        <v/>
      </c>
      <c r="N900" s="4" t="str">
        <f>IFERROR(VLOOKUP(G900,'CLZ Pr'!$A$1:$X$100000,24,FALSE), "")</f>
        <v/>
      </c>
      <c r="O900" t="str">
        <f>IFERROR(VLOOKUP(G900,'CLZ Pr'!$A$1:$X$100000,21,FALSE), "")</f>
        <v/>
      </c>
    </row>
    <row r="901" spans="1:15">
      <c r="A901" t="str">
        <f>T('CLZ TT'!A901)</f>
        <v/>
      </c>
      <c r="B901" s="9" t="str">
        <f>T('CLZ TT'!D901)</f>
        <v/>
      </c>
      <c r="C901" s="10" t="str">
        <f>IF(LEN(A901) &gt; 0, 'CLZ TT'!E901, "")</f>
        <v/>
      </c>
      <c r="D901" s="7" t="str">
        <f>T('CLZ TT'!F901)</f>
        <v/>
      </c>
      <c r="E901" s="7" t="str">
        <f>IFERROR(VLOOKUP('CLZ TT'!A901,'CLZ WI'!$A$1:$E$100000,3,FALSE),"")</f>
        <v/>
      </c>
      <c r="F901" t="str">
        <f>IFERROR(VLOOKUP('CLZ TT'!A901,'CLZ WI'!$A$1:$E$100000,4,FALSE),"")</f>
        <v/>
      </c>
      <c r="G901" t="str">
        <f>IFERROR(VLOOKUP('CLZ TT'!A901,'CLZ WI'!$A$1:$K$100000,5,FALSE),"")</f>
        <v/>
      </c>
      <c r="H901" t="str">
        <f>IFERROR(VLOOKUP(G901,'CLZ WI'!$A$1:$K$100000,6,FALSE),"")</f>
        <v/>
      </c>
      <c r="I901" t="str">
        <f>IFERROR(VLOOKUP(G901,'CLZ WI'!$A$1:$K$100000,7,FALSE),"")</f>
        <v/>
      </c>
      <c r="J901" t="str">
        <f>T('CLZ TT'!I901)</f>
        <v/>
      </c>
      <c r="K901" t="str">
        <f>IF(IFERROR(VLOOKUP('CLZ TT'!A901,'CLZ WI'!$A$1:$L$100000,12,FALSE),"")=TRUE, "Billable", IF(IFERROR(VLOOKUP('CLZ TT'!A901,'CLZ WI'!$A$1:$L$100000,12,FALSE),"")=FALSE, "Non-Billable", ""))</f>
        <v/>
      </c>
      <c r="L901" s="19" t="str">
        <f>IF('CLZ TT'!G901="","",'CLZ TT'!G901)</f>
        <v/>
      </c>
      <c r="M901" t="str">
        <f>IFERROR(VLOOKUP(G901,'CLZ Pr'!$A$1:$X$100000,12,FALSE)*C901,"")</f>
        <v/>
      </c>
      <c r="N901" s="4" t="str">
        <f>IFERROR(VLOOKUP(G901,'CLZ Pr'!$A$1:$X$100000,24,FALSE), "")</f>
        <v/>
      </c>
      <c r="O901" t="str">
        <f>IFERROR(VLOOKUP(G901,'CLZ Pr'!$A$1:$X$100000,21,FALSE), "")</f>
        <v/>
      </c>
    </row>
    <row r="902" spans="1:15">
      <c r="A902" t="str">
        <f>T('CLZ TT'!A902)</f>
        <v/>
      </c>
      <c r="B902" s="9" t="str">
        <f>T('CLZ TT'!D902)</f>
        <v/>
      </c>
      <c r="C902" s="10" t="str">
        <f>IF(LEN(A902) &gt; 0, 'CLZ TT'!E902, "")</f>
        <v/>
      </c>
      <c r="D902" s="7" t="str">
        <f>T('CLZ TT'!F902)</f>
        <v/>
      </c>
      <c r="E902" s="7" t="str">
        <f>IFERROR(VLOOKUP('CLZ TT'!A902,'CLZ WI'!$A$1:$E$100000,3,FALSE),"")</f>
        <v/>
      </c>
      <c r="F902" t="str">
        <f>IFERROR(VLOOKUP('CLZ TT'!A902,'CLZ WI'!$A$1:$E$100000,4,FALSE),"")</f>
        <v/>
      </c>
      <c r="G902" t="str">
        <f>IFERROR(VLOOKUP('CLZ TT'!A902,'CLZ WI'!$A$1:$K$100000,5,FALSE),"")</f>
        <v/>
      </c>
      <c r="H902" t="str">
        <f>IFERROR(VLOOKUP(G902,'CLZ WI'!$A$1:$K$100000,6,FALSE),"")</f>
        <v/>
      </c>
      <c r="I902" t="str">
        <f>IFERROR(VLOOKUP(G902,'CLZ WI'!$A$1:$K$100000,7,FALSE),"")</f>
        <v/>
      </c>
      <c r="J902" t="str">
        <f>T('CLZ TT'!I902)</f>
        <v/>
      </c>
      <c r="K902" t="str">
        <f>IF(IFERROR(VLOOKUP('CLZ TT'!A902,'CLZ WI'!$A$1:$L$100000,12,FALSE),"")=TRUE, "Billable", IF(IFERROR(VLOOKUP('CLZ TT'!A902,'CLZ WI'!$A$1:$L$100000,12,FALSE),"")=FALSE, "Non-Billable", ""))</f>
        <v/>
      </c>
      <c r="L902" s="19" t="str">
        <f>IF('CLZ TT'!G902="","",'CLZ TT'!G902)</f>
        <v/>
      </c>
      <c r="M902" t="str">
        <f>IFERROR(VLOOKUP(G902,'CLZ Pr'!$A$1:$X$100000,12,FALSE)*C902,"")</f>
        <v/>
      </c>
      <c r="N902" s="4" t="str">
        <f>IFERROR(VLOOKUP(G902,'CLZ Pr'!$A$1:$X$100000,24,FALSE), "")</f>
        <v/>
      </c>
      <c r="O902" t="str">
        <f>IFERROR(VLOOKUP(G902,'CLZ Pr'!$A$1:$X$100000,21,FALSE), "")</f>
        <v/>
      </c>
    </row>
    <row r="903" spans="1:15">
      <c r="A903" t="str">
        <f>T('CLZ TT'!A903)</f>
        <v/>
      </c>
      <c r="B903" s="9" t="str">
        <f>T('CLZ TT'!D903)</f>
        <v/>
      </c>
      <c r="C903" s="10" t="str">
        <f>IF(LEN(A903) &gt; 0, 'CLZ TT'!E903, "")</f>
        <v/>
      </c>
      <c r="D903" s="7" t="str">
        <f>T('CLZ TT'!F903)</f>
        <v/>
      </c>
      <c r="E903" s="7" t="str">
        <f>IFERROR(VLOOKUP('CLZ TT'!A903,'CLZ WI'!$A$1:$E$100000,3,FALSE),"")</f>
        <v/>
      </c>
      <c r="F903" t="str">
        <f>IFERROR(VLOOKUP('CLZ TT'!A903,'CLZ WI'!$A$1:$E$100000,4,FALSE),"")</f>
        <v/>
      </c>
      <c r="G903" t="str">
        <f>IFERROR(VLOOKUP('CLZ TT'!A903,'CLZ WI'!$A$1:$K$100000,5,FALSE),"")</f>
        <v/>
      </c>
      <c r="H903" t="str">
        <f>IFERROR(VLOOKUP(G903,'CLZ WI'!$A$1:$K$100000,6,FALSE),"")</f>
        <v/>
      </c>
      <c r="I903" t="str">
        <f>IFERROR(VLOOKUP(G903,'CLZ WI'!$A$1:$K$100000,7,FALSE),"")</f>
        <v/>
      </c>
      <c r="J903" t="str">
        <f>T('CLZ TT'!I903)</f>
        <v/>
      </c>
      <c r="K903" t="str">
        <f>IF(IFERROR(VLOOKUP('CLZ TT'!A903,'CLZ WI'!$A$1:$L$100000,12,FALSE),"")=TRUE, "Billable", IF(IFERROR(VLOOKUP('CLZ TT'!A903,'CLZ WI'!$A$1:$L$100000,12,FALSE),"")=FALSE, "Non-Billable", ""))</f>
        <v/>
      </c>
      <c r="L903" s="19" t="str">
        <f>IF('CLZ TT'!G903="","",'CLZ TT'!G903)</f>
        <v/>
      </c>
      <c r="M903" t="str">
        <f>IFERROR(VLOOKUP(G903,'CLZ Pr'!$A$1:$X$100000,12,FALSE)*C903,"")</f>
        <v/>
      </c>
      <c r="N903" s="4" t="str">
        <f>IFERROR(VLOOKUP(G903,'CLZ Pr'!$A$1:$X$100000,24,FALSE), "")</f>
        <v/>
      </c>
      <c r="O903" t="str">
        <f>IFERROR(VLOOKUP(G903,'CLZ Pr'!$A$1:$X$100000,21,FALSE), "")</f>
        <v/>
      </c>
    </row>
    <row r="904" spans="1:15">
      <c r="A904" t="str">
        <f>T('CLZ TT'!A904)</f>
        <v/>
      </c>
      <c r="B904" s="9" t="str">
        <f>T('CLZ TT'!D904)</f>
        <v/>
      </c>
      <c r="C904" s="10" t="str">
        <f>IF(LEN(A904) &gt; 0, 'CLZ TT'!E904, "")</f>
        <v/>
      </c>
      <c r="D904" s="7" t="str">
        <f>T('CLZ TT'!F904)</f>
        <v/>
      </c>
      <c r="E904" s="7" t="str">
        <f>IFERROR(VLOOKUP('CLZ TT'!A904,'CLZ WI'!$A$1:$E$100000,3,FALSE),"")</f>
        <v/>
      </c>
      <c r="F904" t="str">
        <f>IFERROR(VLOOKUP('CLZ TT'!A904,'CLZ WI'!$A$1:$E$100000,4,FALSE),"")</f>
        <v/>
      </c>
      <c r="G904" t="str">
        <f>IFERROR(VLOOKUP('CLZ TT'!A904,'CLZ WI'!$A$1:$K$100000,5,FALSE),"")</f>
        <v/>
      </c>
      <c r="H904" t="str">
        <f>IFERROR(VLOOKUP(G904,'CLZ WI'!$A$1:$K$100000,6,FALSE),"")</f>
        <v/>
      </c>
      <c r="I904" t="str">
        <f>IFERROR(VLOOKUP(G904,'CLZ WI'!$A$1:$K$100000,7,FALSE),"")</f>
        <v/>
      </c>
      <c r="J904" t="str">
        <f>T('CLZ TT'!I904)</f>
        <v/>
      </c>
      <c r="K904" t="str">
        <f>IF(IFERROR(VLOOKUP('CLZ TT'!A904,'CLZ WI'!$A$1:$L$100000,12,FALSE),"")=TRUE, "Billable", IF(IFERROR(VLOOKUP('CLZ TT'!A904,'CLZ WI'!$A$1:$L$100000,12,FALSE),"")=FALSE, "Non-Billable", ""))</f>
        <v/>
      </c>
      <c r="L904" s="19" t="str">
        <f>IF('CLZ TT'!G904="","",'CLZ TT'!G904)</f>
        <v/>
      </c>
      <c r="M904" t="str">
        <f>IFERROR(VLOOKUP(G904,'CLZ Pr'!$A$1:$X$100000,12,FALSE)*C904,"")</f>
        <v/>
      </c>
      <c r="N904" s="4" t="str">
        <f>IFERROR(VLOOKUP(G904,'CLZ Pr'!$A$1:$X$100000,24,FALSE), "")</f>
        <v/>
      </c>
      <c r="O904" t="str">
        <f>IFERROR(VLOOKUP(G904,'CLZ Pr'!$A$1:$X$100000,21,FALSE), "")</f>
        <v/>
      </c>
    </row>
    <row r="905" spans="1:15">
      <c r="A905" t="str">
        <f>T('CLZ TT'!A905)</f>
        <v/>
      </c>
      <c r="B905" s="9" t="str">
        <f>T('CLZ TT'!D905)</f>
        <v/>
      </c>
      <c r="C905" s="10" t="str">
        <f>IF(LEN(A905) &gt; 0, 'CLZ TT'!E905, "")</f>
        <v/>
      </c>
      <c r="D905" s="7" t="str">
        <f>T('CLZ TT'!F905)</f>
        <v/>
      </c>
      <c r="E905" s="7" t="str">
        <f>IFERROR(VLOOKUP('CLZ TT'!A905,'CLZ WI'!$A$1:$E$100000,3,FALSE),"")</f>
        <v/>
      </c>
      <c r="F905" t="str">
        <f>IFERROR(VLOOKUP('CLZ TT'!A905,'CLZ WI'!$A$1:$E$100000,4,FALSE),"")</f>
        <v/>
      </c>
      <c r="G905" t="str">
        <f>IFERROR(VLOOKUP('CLZ TT'!A905,'CLZ WI'!$A$1:$K$100000,5,FALSE),"")</f>
        <v/>
      </c>
      <c r="H905" t="str">
        <f>IFERROR(VLOOKUP(G905,'CLZ WI'!$A$1:$K$100000,6,FALSE),"")</f>
        <v/>
      </c>
      <c r="I905" t="str">
        <f>IFERROR(VLOOKUP(G905,'CLZ WI'!$A$1:$K$100000,7,FALSE),"")</f>
        <v/>
      </c>
      <c r="J905" t="str">
        <f>T('CLZ TT'!I905)</f>
        <v/>
      </c>
      <c r="K905" t="str">
        <f>IF(IFERROR(VLOOKUP('CLZ TT'!A905,'CLZ WI'!$A$1:$L$100000,12,FALSE),"")=TRUE, "Billable", IF(IFERROR(VLOOKUP('CLZ TT'!A905,'CLZ WI'!$A$1:$L$100000,12,FALSE),"")=FALSE, "Non-Billable", ""))</f>
        <v/>
      </c>
      <c r="L905" s="19" t="str">
        <f>IF('CLZ TT'!G905="","",'CLZ TT'!G905)</f>
        <v/>
      </c>
      <c r="M905" t="str">
        <f>IFERROR(VLOOKUP(G905,'CLZ Pr'!$A$1:$X$100000,12,FALSE)*C905,"")</f>
        <v/>
      </c>
      <c r="N905" s="4" t="str">
        <f>IFERROR(VLOOKUP(G905,'CLZ Pr'!$A$1:$X$100000,24,FALSE), "")</f>
        <v/>
      </c>
      <c r="O905" t="str">
        <f>IFERROR(VLOOKUP(G905,'CLZ Pr'!$A$1:$X$100000,21,FALSE), "")</f>
        <v/>
      </c>
    </row>
    <row r="906" spans="1:15">
      <c r="A906" t="str">
        <f>T('CLZ TT'!A906)</f>
        <v/>
      </c>
      <c r="B906" s="9" t="str">
        <f>T('CLZ TT'!D906)</f>
        <v/>
      </c>
      <c r="C906" s="10" t="str">
        <f>IF(LEN(A906) &gt; 0, 'CLZ TT'!E906, "")</f>
        <v/>
      </c>
      <c r="D906" s="7" t="str">
        <f>T('CLZ TT'!F906)</f>
        <v/>
      </c>
      <c r="E906" s="7" t="str">
        <f>IFERROR(VLOOKUP('CLZ TT'!A906,'CLZ WI'!$A$1:$E$100000,3,FALSE),"")</f>
        <v/>
      </c>
      <c r="F906" t="str">
        <f>IFERROR(VLOOKUP('CLZ TT'!A906,'CLZ WI'!$A$1:$E$100000,4,FALSE),"")</f>
        <v/>
      </c>
      <c r="G906" t="str">
        <f>IFERROR(VLOOKUP('CLZ TT'!A906,'CLZ WI'!$A$1:$K$100000,5,FALSE),"")</f>
        <v/>
      </c>
      <c r="H906" t="str">
        <f>IFERROR(VLOOKUP(G906,'CLZ WI'!$A$1:$K$100000,6,FALSE),"")</f>
        <v/>
      </c>
      <c r="I906" t="str">
        <f>IFERROR(VLOOKUP(G906,'CLZ WI'!$A$1:$K$100000,7,FALSE),"")</f>
        <v/>
      </c>
      <c r="J906" t="str">
        <f>T('CLZ TT'!I906)</f>
        <v/>
      </c>
      <c r="K906" t="str">
        <f>IF(IFERROR(VLOOKUP('CLZ TT'!A906,'CLZ WI'!$A$1:$L$100000,12,FALSE),"")=TRUE, "Billable", IF(IFERROR(VLOOKUP('CLZ TT'!A906,'CLZ WI'!$A$1:$L$100000,12,FALSE),"")=FALSE, "Non-Billable", ""))</f>
        <v/>
      </c>
      <c r="L906" s="19" t="str">
        <f>IF('CLZ TT'!G906="","",'CLZ TT'!G906)</f>
        <v/>
      </c>
      <c r="M906" t="str">
        <f>IFERROR(VLOOKUP(G906,'CLZ Pr'!$A$1:$X$100000,12,FALSE)*C906,"")</f>
        <v/>
      </c>
      <c r="N906" s="4" t="str">
        <f>IFERROR(VLOOKUP(G906,'CLZ Pr'!$A$1:$X$100000,24,FALSE), "")</f>
        <v/>
      </c>
      <c r="O906" t="str">
        <f>IFERROR(VLOOKUP(G906,'CLZ Pr'!$A$1:$X$100000,21,FALSE), "")</f>
        <v/>
      </c>
    </row>
    <row r="907" spans="1:15">
      <c r="A907" t="str">
        <f>T('CLZ TT'!A907)</f>
        <v/>
      </c>
      <c r="B907" s="9" t="str">
        <f>T('CLZ TT'!D907)</f>
        <v/>
      </c>
      <c r="C907" s="10" t="str">
        <f>IF(LEN(A907) &gt; 0, 'CLZ TT'!E907, "")</f>
        <v/>
      </c>
      <c r="D907" s="7" t="str">
        <f>T('CLZ TT'!F907)</f>
        <v/>
      </c>
      <c r="E907" s="7" t="str">
        <f>IFERROR(VLOOKUP('CLZ TT'!A907,'CLZ WI'!$A$1:$E$100000,3,FALSE),"")</f>
        <v/>
      </c>
      <c r="F907" t="str">
        <f>IFERROR(VLOOKUP('CLZ TT'!A907,'CLZ WI'!$A$1:$E$100000,4,FALSE),"")</f>
        <v/>
      </c>
      <c r="G907" t="str">
        <f>IFERROR(VLOOKUP('CLZ TT'!A907,'CLZ WI'!$A$1:$K$100000,5,FALSE),"")</f>
        <v/>
      </c>
      <c r="H907" t="str">
        <f>IFERROR(VLOOKUP(G907,'CLZ WI'!$A$1:$K$100000,6,FALSE),"")</f>
        <v/>
      </c>
      <c r="I907" t="str">
        <f>IFERROR(VLOOKUP(G907,'CLZ WI'!$A$1:$K$100000,7,FALSE),"")</f>
        <v/>
      </c>
      <c r="J907" t="str">
        <f>T('CLZ TT'!I907)</f>
        <v/>
      </c>
      <c r="K907" t="str">
        <f>IF(IFERROR(VLOOKUP('CLZ TT'!A907,'CLZ WI'!$A$1:$L$100000,12,FALSE),"")=TRUE, "Billable", IF(IFERROR(VLOOKUP('CLZ TT'!A907,'CLZ WI'!$A$1:$L$100000,12,FALSE),"")=FALSE, "Non-Billable", ""))</f>
        <v/>
      </c>
      <c r="L907" s="19" t="str">
        <f>IF('CLZ TT'!G907="","",'CLZ TT'!G907)</f>
        <v/>
      </c>
      <c r="M907" t="str">
        <f>IFERROR(VLOOKUP(G907,'CLZ Pr'!$A$1:$X$100000,12,FALSE)*C907,"")</f>
        <v/>
      </c>
      <c r="N907" s="4" t="str">
        <f>IFERROR(VLOOKUP(G907,'CLZ Pr'!$A$1:$X$100000,24,FALSE), "")</f>
        <v/>
      </c>
      <c r="O907" t="str">
        <f>IFERROR(VLOOKUP(G907,'CLZ Pr'!$A$1:$X$100000,21,FALSE), "")</f>
        <v/>
      </c>
    </row>
    <row r="908" spans="1:15">
      <c r="A908" t="str">
        <f>T('CLZ TT'!A908)</f>
        <v/>
      </c>
      <c r="B908" s="9" t="str">
        <f>T('CLZ TT'!D908)</f>
        <v/>
      </c>
      <c r="C908" s="10" t="str">
        <f>IF(LEN(A908) &gt; 0, 'CLZ TT'!E908, "")</f>
        <v/>
      </c>
      <c r="D908" s="7" t="str">
        <f>T('CLZ TT'!F908)</f>
        <v/>
      </c>
      <c r="E908" s="7" t="str">
        <f>IFERROR(VLOOKUP('CLZ TT'!A908,'CLZ WI'!$A$1:$E$100000,3,FALSE),"")</f>
        <v/>
      </c>
      <c r="F908" t="str">
        <f>IFERROR(VLOOKUP('CLZ TT'!A908,'CLZ WI'!$A$1:$E$100000,4,FALSE),"")</f>
        <v/>
      </c>
      <c r="G908" t="str">
        <f>IFERROR(VLOOKUP('CLZ TT'!A908,'CLZ WI'!$A$1:$K$100000,5,FALSE),"")</f>
        <v/>
      </c>
      <c r="H908" t="str">
        <f>IFERROR(VLOOKUP(G908,'CLZ WI'!$A$1:$K$100000,6,FALSE),"")</f>
        <v/>
      </c>
      <c r="I908" t="str">
        <f>IFERROR(VLOOKUP(G908,'CLZ WI'!$A$1:$K$100000,7,FALSE),"")</f>
        <v/>
      </c>
      <c r="J908" t="str">
        <f>T('CLZ TT'!I908)</f>
        <v/>
      </c>
      <c r="K908" t="str">
        <f>IF(IFERROR(VLOOKUP('CLZ TT'!A908,'CLZ WI'!$A$1:$L$100000,12,FALSE),"")=TRUE, "Billable", IF(IFERROR(VLOOKUP('CLZ TT'!A908,'CLZ WI'!$A$1:$L$100000,12,FALSE),"")=FALSE, "Non-Billable", ""))</f>
        <v/>
      </c>
      <c r="L908" s="19" t="str">
        <f>IF('CLZ TT'!G908="","",'CLZ TT'!G908)</f>
        <v/>
      </c>
      <c r="M908" t="str">
        <f>IFERROR(VLOOKUP(G908,'CLZ Pr'!$A$1:$X$100000,12,FALSE)*C908,"")</f>
        <v/>
      </c>
      <c r="N908" s="4" t="str">
        <f>IFERROR(VLOOKUP(G908,'CLZ Pr'!$A$1:$X$100000,24,FALSE), "")</f>
        <v/>
      </c>
      <c r="O908" t="str">
        <f>IFERROR(VLOOKUP(G908,'CLZ Pr'!$A$1:$X$100000,21,FALSE), "")</f>
        <v/>
      </c>
    </row>
    <row r="909" spans="1:15">
      <c r="A909" t="str">
        <f>T('CLZ TT'!A909)</f>
        <v/>
      </c>
      <c r="B909" s="9" t="str">
        <f>T('CLZ TT'!D909)</f>
        <v/>
      </c>
      <c r="C909" s="10" t="str">
        <f>IF(LEN(A909) &gt; 0, 'CLZ TT'!E909, "")</f>
        <v/>
      </c>
      <c r="D909" s="7" t="str">
        <f>T('CLZ TT'!F909)</f>
        <v/>
      </c>
      <c r="E909" s="7" t="str">
        <f>IFERROR(VLOOKUP('CLZ TT'!A909,'CLZ WI'!$A$1:$E$100000,3,FALSE),"")</f>
        <v/>
      </c>
      <c r="F909" t="str">
        <f>IFERROR(VLOOKUP('CLZ TT'!A909,'CLZ WI'!$A$1:$E$100000,4,FALSE),"")</f>
        <v/>
      </c>
      <c r="G909" t="str">
        <f>IFERROR(VLOOKUP('CLZ TT'!A909,'CLZ WI'!$A$1:$K$100000,5,FALSE),"")</f>
        <v/>
      </c>
      <c r="H909" t="str">
        <f>IFERROR(VLOOKUP(G909,'CLZ WI'!$A$1:$K$100000,6,FALSE),"")</f>
        <v/>
      </c>
      <c r="I909" t="str">
        <f>IFERROR(VLOOKUP(G909,'CLZ WI'!$A$1:$K$100000,7,FALSE),"")</f>
        <v/>
      </c>
      <c r="J909" t="str">
        <f>T('CLZ TT'!I909)</f>
        <v/>
      </c>
      <c r="K909" t="str">
        <f>IF(IFERROR(VLOOKUP('CLZ TT'!A909,'CLZ WI'!$A$1:$L$100000,12,FALSE),"")=TRUE, "Billable", IF(IFERROR(VLOOKUP('CLZ TT'!A909,'CLZ WI'!$A$1:$L$100000,12,FALSE),"")=FALSE, "Non-Billable", ""))</f>
        <v/>
      </c>
      <c r="L909" s="19" t="str">
        <f>IF('CLZ TT'!G909="","",'CLZ TT'!G909)</f>
        <v/>
      </c>
      <c r="M909" t="str">
        <f>IFERROR(VLOOKUP(G909,'CLZ Pr'!$A$1:$X$100000,12,FALSE)*C909,"")</f>
        <v/>
      </c>
      <c r="N909" s="4" t="str">
        <f>IFERROR(VLOOKUP(G909,'CLZ Pr'!$A$1:$X$100000,24,FALSE), "")</f>
        <v/>
      </c>
      <c r="O909" t="str">
        <f>IFERROR(VLOOKUP(G909,'CLZ Pr'!$A$1:$X$100000,21,FALSE), "")</f>
        <v/>
      </c>
    </row>
    <row r="910" spans="1:15">
      <c r="A910" t="str">
        <f>T('CLZ TT'!A910)</f>
        <v/>
      </c>
      <c r="B910" s="9" t="str">
        <f>T('CLZ TT'!D910)</f>
        <v/>
      </c>
      <c r="C910" s="10" t="str">
        <f>IF(LEN(A910) &gt; 0, 'CLZ TT'!E910, "")</f>
        <v/>
      </c>
      <c r="D910" s="7" t="str">
        <f>T('CLZ TT'!F910)</f>
        <v/>
      </c>
      <c r="E910" s="7" t="str">
        <f>IFERROR(VLOOKUP('CLZ TT'!A910,'CLZ WI'!$A$1:$E$100000,3,FALSE),"")</f>
        <v/>
      </c>
      <c r="F910" t="str">
        <f>IFERROR(VLOOKUP('CLZ TT'!A910,'CLZ WI'!$A$1:$E$100000,4,FALSE),"")</f>
        <v/>
      </c>
      <c r="G910" t="str">
        <f>IFERROR(VLOOKUP('CLZ TT'!A910,'CLZ WI'!$A$1:$K$100000,5,FALSE),"")</f>
        <v/>
      </c>
      <c r="H910" t="str">
        <f>IFERROR(VLOOKUP(G910,'CLZ WI'!$A$1:$K$100000,6,FALSE),"")</f>
        <v/>
      </c>
      <c r="I910" t="str">
        <f>IFERROR(VLOOKUP(G910,'CLZ WI'!$A$1:$K$100000,7,FALSE),"")</f>
        <v/>
      </c>
      <c r="J910" t="str">
        <f>T('CLZ TT'!I910)</f>
        <v/>
      </c>
      <c r="K910" t="str">
        <f>IF(IFERROR(VLOOKUP('CLZ TT'!A910,'CLZ WI'!$A$1:$L$100000,12,FALSE),"")=TRUE, "Billable", IF(IFERROR(VLOOKUP('CLZ TT'!A910,'CLZ WI'!$A$1:$L$100000,12,FALSE),"")=FALSE, "Non-Billable", ""))</f>
        <v/>
      </c>
      <c r="L910" s="19" t="str">
        <f>IF('CLZ TT'!G910="","",'CLZ TT'!G910)</f>
        <v/>
      </c>
      <c r="M910" t="str">
        <f>IFERROR(VLOOKUP(G910,'CLZ Pr'!$A$1:$X$100000,12,FALSE)*C910,"")</f>
        <v/>
      </c>
      <c r="N910" s="4" t="str">
        <f>IFERROR(VLOOKUP(G910,'CLZ Pr'!$A$1:$X$100000,24,FALSE), "")</f>
        <v/>
      </c>
      <c r="O910" t="str">
        <f>IFERROR(VLOOKUP(G910,'CLZ Pr'!$A$1:$X$100000,21,FALSE), "")</f>
        <v/>
      </c>
    </row>
    <row r="911" spans="1:15">
      <c r="A911" t="str">
        <f>T('CLZ TT'!A911)</f>
        <v/>
      </c>
      <c r="B911" s="9" t="str">
        <f>T('CLZ TT'!D911)</f>
        <v/>
      </c>
      <c r="C911" s="10" t="str">
        <f>IF(LEN(A911) &gt; 0, 'CLZ TT'!E911, "")</f>
        <v/>
      </c>
      <c r="D911" s="7" t="str">
        <f>T('CLZ TT'!F911)</f>
        <v/>
      </c>
      <c r="E911" s="7" t="str">
        <f>IFERROR(VLOOKUP('CLZ TT'!A911,'CLZ WI'!$A$1:$E$100000,3,FALSE),"")</f>
        <v/>
      </c>
      <c r="F911" t="str">
        <f>IFERROR(VLOOKUP('CLZ TT'!A911,'CLZ WI'!$A$1:$E$100000,4,FALSE),"")</f>
        <v/>
      </c>
      <c r="G911" t="str">
        <f>IFERROR(VLOOKUP('CLZ TT'!A911,'CLZ WI'!$A$1:$K$100000,5,FALSE),"")</f>
        <v/>
      </c>
      <c r="H911" t="str">
        <f>IFERROR(VLOOKUP(G911,'CLZ WI'!$A$1:$K$100000,6,FALSE),"")</f>
        <v/>
      </c>
      <c r="I911" t="str">
        <f>IFERROR(VLOOKUP(G911,'CLZ WI'!$A$1:$K$100000,7,FALSE),"")</f>
        <v/>
      </c>
      <c r="J911" t="str">
        <f>T('CLZ TT'!I911)</f>
        <v/>
      </c>
      <c r="K911" t="str">
        <f>IF(IFERROR(VLOOKUP('CLZ TT'!A911,'CLZ WI'!$A$1:$L$100000,12,FALSE),"")=TRUE, "Billable", IF(IFERROR(VLOOKUP('CLZ TT'!A911,'CLZ WI'!$A$1:$L$100000,12,FALSE),"")=FALSE, "Non-Billable", ""))</f>
        <v/>
      </c>
      <c r="L911" s="19" t="str">
        <f>IF('CLZ TT'!G911="","",'CLZ TT'!G911)</f>
        <v/>
      </c>
      <c r="M911" t="str">
        <f>IFERROR(VLOOKUP(G911,'CLZ Pr'!$A$1:$X$100000,12,FALSE)*C911,"")</f>
        <v/>
      </c>
      <c r="N911" s="4" t="str">
        <f>IFERROR(VLOOKUP(G911,'CLZ Pr'!$A$1:$X$100000,24,FALSE), "")</f>
        <v/>
      </c>
      <c r="O911" t="str">
        <f>IFERROR(VLOOKUP(G911,'CLZ Pr'!$A$1:$X$100000,21,FALSE), "")</f>
        <v/>
      </c>
    </row>
    <row r="912" spans="1:15">
      <c r="A912" t="str">
        <f>T('CLZ TT'!A912)</f>
        <v/>
      </c>
      <c r="B912" s="9" t="str">
        <f>T('CLZ TT'!D912)</f>
        <v/>
      </c>
      <c r="C912" s="10" t="str">
        <f>IF(LEN(A912) &gt; 0, 'CLZ TT'!E912, "")</f>
        <v/>
      </c>
      <c r="D912" s="7" t="str">
        <f>T('CLZ TT'!F912)</f>
        <v/>
      </c>
      <c r="E912" s="7" t="str">
        <f>IFERROR(VLOOKUP('CLZ TT'!A912,'CLZ WI'!$A$1:$E$100000,3,FALSE),"")</f>
        <v/>
      </c>
      <c r="F912" t="str">
        <f>IFERROR(VLOOKUP('CLZ TT'!A912,'CLZ WI'!$A$1:$E$100000,4,FALSE),"")</f>
        <v/>
      </c>
      <c r="G912" t="str">
        <f>IFERROR(VLOOKUP('CLZ TT'!A912,'CLZ WI'!$A$1:$K$100000,5,FALSE),"")</f>
        <v/>
      </c>
      <c r="H912" t="str">
        <f>IFERROR(VLOOKUP(G912,'CLZ WI'!$A$1:$K$100000,6,FALSE),"")</f>
        <v/>
      </c>
      <c r="I912" t="str">
        <f>IFERROR(VLOOKUP(G912,'CLZ WI'!$A$1:$K$100000,7,FALSE),"")</f>
        <v/>
      </c>
      <c r="J912" t="str">
        <f>T('CLZ TT'!I912)</f>
        <v/>
      </c>
      <c r="K912" t="str">
        <f>IF(IFERROR(VLOOKUP('CLZ TT'!A912,'CLZ WI'!$A$1:$L$100000,12,FALSE),"")=TRUE, "Billable", IF(IFERROR(VLOOKUP('CLZ TT'!A912,'CLZ WI'!$A$1:$L$100000,12,FALSE),"")=FALSE, "Non-Billable", ""))</f>
        <v/>
      </c>
      <c r="L912" s="19" t="str">
        <f>IF('CLZ TT'!G912="","",'CLZ TT'!G912)</f>
        <v/>
      </c>
      <c r="M912" t="str">
        <f>IFERROR(VLOOKUP(G912,'CLZ Pr'!$A$1:$X$100000,12,FALSE)*C912,"")</f>
        <v/>
      </c>
      <c r="N912" s="4" t="str">
        <f>IFERROR(VLOOKUP(G912,'CLZ Pr'!$A$1:$X$100000,24,FALSE), "")</f>
        <v/>
      </c>
      <c r="O912" t="str">
        <f>IFERROR(VLOOKUP(G912,'CLZ Pr'!$A$1:$X$100000,21,FALSE), "")</f>
        <v/>
      </c>
    </row>
    <row r="913" spans="1:15">
      <c r="A913" t="str">
        <f>T('CLZ TT'!A913)</f>
        <v/>
      </c>
      <c r="B913" s="9" t="str">
        <f>T('CLZ TT'!D913)</f>
        <v/>
      </c>
      <c r="C913" s="10" t="str">
        <f>IF(LEN(A913) &gt; 0, 'CLZ TT'!E913, "")</f>
        <v/>
      </c>
      <c r="D913" s="7" t="str">
        <f>T('CLZ TT'!F913)</f>
        <v/>
      </c>
      <c r="E913" s="7" t="str">
        <f>IFERROR(VLOOKUP('CLZ TT'!A913,'CLZ WI'!$A$1:$E$100000,3,FALSE),"")</f>
        <v/>
      </c>
      <c r="F913" t="str">
        <f>IFERROR(VLOOKUP('CLZ TT'!A913,'CLZ WI'!$A$1:$E$100000,4,FALSE),"")</f>
        <v/>
      </c>
      <c r="G913" t="str">
        <f>IFERROR(VLOOKUP('CLZ TT'!A913,'CLZ WI'!$A$1:$K$100000,5,FALSE),"")</f>
        <v/>
      </c>
      <c r="H913" t="str">
        <f>IFERROR(VLOOKUP(G913,'CLZ WI'!$A$1:$K$100000,6,FALSE),"")</f>
        <v/>
      </c>
      <c r="I913" t="str">
        <f>IFERROR(VLOOKUP(G913,'CLZ WI'!$A$1:$K$100000,7,FALSE),"")</f>
        <v/>
      </c>
      <c r="J913" t="str">
        <f>T('CLZ TT'!I913)</f>
        <v/>
      </c>
      <c r="K913" t="str">
        <f>IF(IFERROR(VLOOKUP('CLZ TT'!A913,'CLZ WI'!$A$1:$L$100000,12,FALSE),"")=TRUE, "Billable", IF(IFERROR(VLOOKUP('CLZ TT'!A913,'CLZ WI'!$A$1:$L$100000,12,FALSE),"")=FALSE, "Non-Billable", ""))</f>
        <v/>
      </c>
      <c r="L913" s="19" t="str">
        <f>IF('CLZ TT'!G913="","",'CLZ TT'!G913)</f>
        <v/>
      </c>
      <c r="M913" t="str">
        <f>IFERROR(VLOOKUP(G913,'CLZ Pr'!$A$1:$X$100000,12,FALSE)*C913,"")</f>
        <v/>
      </c>
      <c r="N913" s="4" t="str">
        <f>IFERROR(VLOOKUP(G913,'CLZ Pr'!$A$1:$X$100000,24,FALSE), "")</f>
        <v/>
      </c>
      <c r="O913" t="str">
        <f>IFERROR(VLOOKUP(G913,'CLZ Pr'!$A$1:$X$100000,21,FALSE), "")</f>
        <v/>
      </c>
    </row>
    <row r="914" spans="1:15">
      <c r="A914" t="str">
        <f>T('CLZ TT'!A914)</f>
        <v/>
      </c>
      <c r="B914" s="9" t="str">
        <f>T('CLZ TT'!D914)</f>
        <v/>
      </c>
      <c r="C914" s="10" t="str">
        <f>IF(LEN(A914) &gt; 0, 'CLZ TT'!E914, "")</f>
        <v/>
      </c>
      <c r="D914" s="7" t="str">
        <f>T('CLZ TT'!F914)</f>
        <v/>
      </c>
      <c r="E914" s="7" t="str">
        <f>IFERROR(VLOOKUP('CLZ TT'!A914,'CLZ WI'!$A$1:$E$100000,3,FALSE),"")</f>
        <v/>
      </c>
      <c r="F914" t="str">
        <f>IFERROR(VLOOKUP('CLZ TT'!A914,'CLZ WI'!$A$1:$E$100000,4,FALSE),"")</f>
        <v/>
      </c>
      <c r="G914" t="str">
        <f>IFERROR(VLOOKUP('CLZ TT'!A914,'CLZ WI'!$A$1:$K$100000,5,FALSE),"")</f>
        <v/>
      </c>
      <c r="H914" t="str">
        <f>IFERROR(VLOOKUP(G914,'CLZ WI'!$A$1:$K$100000,6,FALSE),"")</f>
        <v/>
      </c>
      <c r="I914" t="str">
        <f>IFERROR(VLOOKUP(G914,'CLZ WI'!$A$1:$K$100000,7,FALSE),"")</f>
        <v/>
      </c>
      <c r="J914" t="str">
        <f>T('CLZ TT'!I914)</f>
        <v/>
      </c>
      <c r="K914" t="str">
        <f>IF(IFERROR(VLOOKUP('CLZ TT'!A914,'CLZ WI'!$A$1:$L$100000,12,FALSE),"")=TRUE, "Billable", IF(IFERROR(VLOOKUP('CLZ TT'!A914,'CLZ WI'!$A$1:$L$100000,12,FALSE),"")=FALSE, "Non-Billable", ""))</f>
        <v/>
      </c>
      <c r="L914" s="19" t="str">
        <f>IF('CLZ TT'!G914="","",'CLZ TT'!G914)</f>
        <v/>
      </c>
      <c r="M914" t="str">
        <f>IFERROR(VLOOKUP(G914,'CLZ Pr'!$A$1:$X$100000,12,FALSE)*C914,"")</f>
        <v/>
      </c>
      <c r="N914" s="4" t="str">
        <f>IFERROR(VLOOKUP(G914,'CLZ Pr'!$A$1:$X$100000,24,FALSE), "")</f>
        <v/>
      </c>
      <c r="O914" t="str">
        <f>IFERROR(VLOOKUP(G914,'CLZ Pr'!$A$1:$X$100000,21,FALSE), "")</f>
        <v/>
      </c>
    </row>
    <row r="915" spans="1:15">
      <c r="A915" t="str">
        <f>T('CLZ TT'!A915)</f>
        <v/>
      </c>
      <c r="B915" s="9" t="str">
        <f>T('CLZ TT'!D915)</f>
        <v/>
      </c>
      <c r="C915" s="10" t="str">
        <f>IF(LEN(A915) &gt; 0, 'CLZ TT'!E915, "")</f>
        <v/>
      </c>
      <c r="D915" s="7" t="str">
        <f>T('CLZ TT'!F915)</f>
        <v/>
      </c>
      <c r="E915" s="7" t="str">
        <f>IFERROR(VLOOKUP('CLZ TT'!A915,'CLZ WI'!$A$1:$E$100000,3,FALSE),"")</f>
        <v/>
      </c>
      <c r="F915" t="str">
        <f>IFERROR(VLOOKUP('CLZ TT'!A915,'CLZ WI'!$A$1:$E$100000,4,FALSE),"")</f>
        <v/>
      </c>
      <c r="G915" t="str">
        <f>IFERROR(VLOOKUP('CLZ TT'!A915,'CLZ WI'!$A$1:$K$100000,5,FALSE),"")</f>
        <v/>
      </c>
      <c r="H915" t="str">
        <f>IFERROR(VLOOKUP(G915,'CLZ WI'!$A$1:$K$100000,6,FALSE),"")</f>
        <v/>
      </c>
      <c r="I915" t="str">
        <f>IFERROR(VLOOKUP(G915,'CLZ WI'!$A$1:$K$100000,7,FALSE),"")</f>
        <v/>
      </c>
      <c r="J915" t="str">
        <f>T('CLZ TT'!I915)</f>
        <v/>
      </c>
      <c r="K915" t="str">
        <f>IF(IFERROR(VLOOKUP('CLZ TT'!A915,'CLZ WI'!$A$1:$L$100000,12,FALSE),"")=TRUE, "Billable", IF(IFERROR(VLOOKUP('CLZ TT'!A915,'CLZ WI'!$A$1:$L$100000,12,FALSE),"")=FALSE, "Non-Billable", ""))</f>
        <v/>
      </c>
      <c r="L915" s="19" t="str">
        <f>IF('CLZ TT'!G915="","",'CLZ TT'!G915)</f>
        <v/>
      </c>
      <c r="M915" t="str">
        <f>IFERROR(VLOOKUP(G915,'CLZ Pr'!$A$1:$X$100000,12,FALSE)*C915,"")</f>
        <v/>
      </c>
      <c r="N915" s="4" t="str">
        <f>IFERROR(VLOOKUP(G915,'CLZ Pr'!$A$1:$X$100000,24,FALSE), "")</f>
        <v/>
      </c>
      <c r="O915" t="str">
        <f>IFERROR(VLOOKUP(G915,'CLZ Pr'!$A$1:$X$100000,21,FALSE), "")</f>
        <v/>
      </c>
    </row>
    <row r="916" spans="1:15">
      <c r="A916" t="str">
        <f>T('CLZ TT'!A916)</f>
        <v/>
      </c>
      <c r="B916" s="9" t="str">
        <f>T('CLZ TT'!D916)</f>
        <v/>
      </c>
      <c r="C916" s="10" t="str">
        <f>IF(LEN(A916) &gt; 0, 'CLZ TT'!E916, "")</f>
        <v/>
      </c>
      <c r="D916" s="7" t="str">
        <f>T('CLZ TT'!F916)</f>
        <v/>
      </c>
      <c r="E916" s="7" t="str">
        <f>IFERROR(VLOOKUP('CLZ TT'!A916,'CLZ WI'!$A$1:$E$100000,3,FALSE),"")</f>
        <v/>
      </c>
      <c r="F916" t="str">
        <f>IFERROR(VLOOKUP('CLZ TT'!A916,'CLZ WI'!$A$1:$E$100000,4,FALSE),"")</f>
        <v/>
      </c>
      <c r="G916" t="str">
        <f>IFERROR(VLOOKUP('CLZ TT'!A916,'CLZ WI'!$A$1:$K$100000,5,FALSE),"")</f>
        <v/>
      </c>
      <c r="H916" t="str">
        <f>IFERROR(VLOOKUP(G916,'CLZ WI'!$A$1:$K$100000,6,FALSE),"")</f>
        <v/>
      </c>
      <c r="I916" t="str">
        <f>IFERROR(VLOOKUP(G916,'CLZ WI'!$A$1:$K$100000,7,FALSE),"")</f>
        <v/>
      </c>
      <c r="J916" t="str">
        <f>T('CLZ TT'!I916)</f>
        <v/>
      </c>
      <c r="K916" t="str">
        <f>IF(IFERROR(VLOOKUP('CLZ TT'!A916,'CLZ WI'!$A$1:$L$100000,12,FALSE),"")=TRUE, "Billable", IF(IFERROR(VLOOKUP('CLZ TT'!A916,'CLZ WI'!$A$1:$L$100000,12,FALSE),"")=FALSE, "Non-Billable", ""))</f>
        <v/>
      </c>
      <c r="L916" s="19" t="str">
        <f>IF('CLZ TT'!G916="","",'CLZ TT'!G916)</f>
        <v/>
      </c>
      <c r="M916" t="str">
        <f>IFERROR(VLOOKUP(G916,'CLZ Pr'!$A$1:$X$100000,12,FALSE)*C916,"")</f>
        <v/>
      </c>
      <c r="N916" s="4" t="str">
        <f>IFERROR(VLOOKUP(G916,'CLZ Pr'!$A$1:$X$100000,24,FALSE), "")</f>
        <v/>
      </c>
      <c r="O916" t="str">
        <f>IFERROR(VLOOKUP(G916,'CLZ Pr'!$A$1:$X$100000,21,FALSE), "")</f>
        <v/>
      </c>
    </row>
    <row r="917" spans="1:15">
      <c r="A917" t="str">
        <f>T('CLZ TT'!A917)</f>
        <v/>
      </c>
      <c r="B917" s="9" t="str">
        <f>T('CLZ TT'!D917)</f>
        <v/>
      </c>
      <c r="C917" s="10" t="str">
        <f>IF(LEN(A917) &gt; 0, 'CLZ TT'!E917, "")</f>
        <v/>
      </c>
      <c r="D917" s="7" t="str">
        <f>T('CLZ TT'!F917)</f>
        <v/>
      </c>
      <c r="E917" s="7" t="str">
        <f>IFERROR(VLOOKUP('CLZ TT'!A917,'CLZ WI'!$A$1:$E$100000,3,FALSE),"")</f>
        <v/>
      </c>
      <c r="F917" t="str">
        <f>IFERROR(VLOOKUP('CLZ TT'!A917,'CLZ WI'!$A$1:$E$100000,4,FALSE),"")</f>
        <v/>
      </c>
      <c r="G917" t="str">
        <f>IFERROR(VLOOKUP('CLZ TT'!A917,'CLZ WI'!$A$1:$K$100000,5,FALSE),"")</f>
        <v/>
      </c>
      <c r="H917" t="str">
        <f>IFERROR(VLOOKUP(G917,'CLZ WI'!$A$1:$K$100000,6,FALSE),"")</f>
        <v/>
      </c>
      <c r="I917" t="str">
        <f>IFERROR(VLOOKUP(G917,'CLZ WI'!$A$1:$K$100000,7,FALSE),"")</f>
        <v/>
      </c>
      <c r="J917" t="str">
        <f>T('CLZ TT'!I917)</f>
        <v/>
      </c>
      <c r="K917" t="str">
        <f>IF(IFERROR(VLOOKUP('CLZ TT'!A917,'CLZ WI'!$A$1:$L$100000,12,FALSE),"")=TRUE, "Billable", IF(IFERROR(VLOOKUP('CLZ TT'!A917,'CLZ WI'!$A$1:$L$100000,12,FALSE),"")=FALSE, "Non-Billable", ""))</f>
        <v/>
      </c>
      <c r="L917" s="19" t="str">
        <f>IF('CLZ TT'!G917="","",'CLZ TT'!G917)</f>
        <v/>
      </c>
      <c r="M917" t="str">
        <f>IFERROR(VLOOKUP(G917,'CLZ Pr'!$A$1:$X$100000,12,FALSE)*C917,"")</f>
        <v/>
      </c>
      <c r="N917" s="4" t="str">
        <f>IFERROR(VLOOKUP(G917,'CLZ Pr'!$A$1:$X$100000,24,FALSE), "")</f>
        <v/>
      </c>
      <c r="O917" t="str">
        <f>IFERROR(VLOOKUP(G917,'CLZ Pr'!$A$1:$X$100000,21,FALSE), "")</f>
        <v/>
      </c>
    </row>
    <row r="918" spans="1:15">
      <c r="A918" t="str">
        <f>T('CLZ TT'!A918)</f>
        <v/>
      </c>
      <c r="B918" s="9" t="str">
        <f>T('CLZ TT'!D918)</f>
        <v/>
      </c>
      <c r="C918" s="10" t="str">
        <f>IF(LEN(A918) &gt; 0, 'CLZ TT'!E918, "")</f>
        <v/>
      </c>
      <c r="D918" s="7" t="str">
        <f>T('CLZ TT'!F918)</f>
        <v/>
      </c>
      <c r="E918" s="7" t="str">
        <f>IFERROR(VLOOKUP('CLZ TT'!A918,'CLZ WI'!$A$1:$E$100000,3,FALSE),"")</f>
        <v/>
      </c>
      <c r="F918" t="str">
        <f>IFERROR(VLOOKUP('CLZ TT'!A918,'CLZ WI'!$A$1:$E$100000,4,FALSE),"")</f>
        <v/>
      </c>
      <c r="G918" t="str">
        <f>IFERROR(VLOOKUP('CLZ TT'!A918,'CLZ WI'!$A$1:$K$100000,5,FALSE),"")</f>
        <v/>
      </c>
      <c r="H918" t="str">
        <f>IFERROR(VLOOKUP(G918,'CLZ WI'!$A$1:$K$100000,6,FALSE),"")</f>
        <v/>
      </c>
      <c r="I918" t="str">
        <f>IFERROR(VLOOKUP(G918,'CLZ WI'!$A$1:$K$100000,7,FALSE),"")</f>
        <v/>
      </c>
      <c r="J918" t="str">
        <f>T('CLZ TT'!I918)</f>
        <v/>
      </c>
      <c r="K918" t="str">
        <f>IF(IFERROR(VLOOKUP('CLZ TT'!A918,'CLZ WI'!$A$1:$L$100000,12,FALSE),"")=TRUE, "Billable", IF(IFERROR(VLOOKUP('CLZ TT'!A918,'CLZ WI'!$A$1:$L$100000,12,FALSE),"")=FALSE, "Non-Billable", ""))</f>
        <v/>
      </c>
      <c r="L918" s="19" t="str">
        <f>IF('CLZ TT'!G918="","",'CLZ TT'!G918)</f>
        <v/>
      </c>
      <c r="M918" t="str">
        <f>IFERROR(VLOOKUP(G918,'CLZ Pr'!$A$1:$X$100000,12,FALSE)*C918,"")</f>
        <v/>
      </c>
      <c r="N918" s="4" t="str">
        <f>IFERROR(VLOOKUP(G918,'CLZ Pr'!$A$1:$X$100000,24,FALSE), "")</f>
        <v/>
      </c>
      <c r="O918" t="str">
        <f>IFERROR(VLOOKUP(G918,'CLZ Pr'!$A$1:$X$100000,21,FALSE), "")</f>
        <v/>
      </c>
    </row>
    <row r="919" spans="1:15">
      <c r="A919" t="str">
        <f>T('CLZ TT'!A919)</f>
        <v/>
      </c>
      <c r="B919" s="9" t="str">
        <f>T('CLZ TT'!D919)</f>
        <v/>
      </c>
      <c r="C919" s="10" t="str">
        <f>IF(LEN(A919) &gt; 0, 'CLZ TT'!E919, "")</f>
        <v/>
      </c>
      <c r="D919" s="7" t="str">
        <f>T('CLZ TT'!F919)</f>
        <v/>
      </c>
      <c r="E919" s="7" t="str">
        <f>IFERROR(VLOOKUP('CLZ TT'!A919,'CLZ WI'!$A$1:$E$100000,3,FALSE),"")</f>
        <v/>
      </c>
      <c r="F919" t="str">
        <f>IFERROR(VLOOKUP('CLZ TT'!A919,'CLZ WI'!$A$1:$E$100000,4,FALSE),"")</f>
        <v/>
      </c>
      <c r="G919" t="str">
        <f>IFERROR(VLOOKUP('CLZ TT'!A919,'CLZ WI'!$A$1:$K$100000,5,FALSE),"")</f>
        <v/>
      </c>
      <c r="H919" t="str">
        <f>IFERROR(VLOOKUP(G919,'CLZ WI'!$A$1:$K$100000,6,FALSE),"")</f>
        <v/>
      </c>
      <c r="I919" t="str">
        <f>IFERROR(VLOOKUP(G919,'CLZ WI'!$A$1:$K$100000,7,FALSE),"")</f>
        <v/>
      </c>
      <c r="J919" t="str">
        <f>T('CLZ TT'!I919)</f>
        <v/>
      </c>
      <c r="K919" t="str">
        <f>IF(IFERROR(VLOOKUP('CLZ TT'!A919,'CLZ WI'!$A$1:$L$100000,12,FALSE),"")=TRUE, "Billable", IF(IFERROR(VLOOKUP('CLZ TT'!A919,'CLZ WI'!$A$1:$L$100000,12,FALSE),"")=FALSE, "Non-Billable", ""))</f>
        <v/>
      </c>
      <c r="L919" s="19" t="str">
        <f>IF('CLZ TT'!G919="","",'CLZ TT'!G919)</f>
        <v/>
      </c>
      <c r="M919" t="str">
        <f>IFERROR(VLOOKUP(G919,'CLZ Pr'!$A$1:$X$100000,12,FALSE)*C919,"")</f>
        <v/>
      </c>
      <c r="N919" s="4" t="str">
        <f>IFERROR(VLOOKUP(G919,'CLZ Pr'!$A$1:$X$100000,24,FALSE), "")</f>
        <v/>
      </c>
      <c r="O919" t="str">
        <f>IFERROR(VLOOKUP(G919,'CLZ Pr'!$A$1:$X$100000,21,FALSE), "")</f>
        <v/>
      </c>
    </row>
    <row r="920" spans="1:15">
      <c r="A920" t="str">
        <f>T('CLZ TT'!A920)</f>
        <v/>
      </c>
      <c r="B920" s="9" t="str">
        <f>T('CLZ TT'!D920)</f>
        <v/>
      </c>
      <c r="C920" s="10" t="str">
        <f>IF(LEN(A920) &gt; 0, 'CLZ TT'!E920, "")</f>
        <v/>
      </c>
      <c r="D920" s="7" t="str">
        <f>T('CLZ TT'!F920)</f>
        <v/>
      </c>
      <c r="E920" s="7" t="str">
        <f>IFERROR(VLOOKUP('CLZ TT'!A920,'CLZ WI'!$A$1:$E$100000,3,FALSE),"")</f>
        <v/>
      </c>
      <c r="F920" t="str">
        <f>IFERROR(VLOOKUP('CLZ TT'!A920,'CLZ WI'!$A$1:$E$100000,4,FALSE),"")</f>
        <v/>
      </c>
      <c r="G920" t="str">
        <f>IFERROR(VLOOKUP('CLZ TT'!A920,'CLZ WI'!$A$1:$K$100000,5,FALSE),"")</f>
        <v/>
      </c>
      <c r="H920" t="str">
        <f>IFERROR(VLOOKUP(G920,'CLZ WI'!$A$1:$K$100000,6,FALSE),"")</f>
        <v/>
      </c>
      <c r="I920" t="str">
        <f>IFERROR(VLOOKUP(G920,'CLZ WI'!$A$1:$K$100000,7,FALSE),"")</f>
        <v/>
      </c>
      <c r="J920" t="str">
        <f>T('CLZ TT'!I920)</f>
        <v/>
      </c>
      <c r="K920" t="str">
        <f>IF(IFERROR(VLOOKUP('CLZ TT'!A920,'CLZ WI'!$A$1:$L$100000,12,FALSE),"")=TRUE, "Billable", IF(IFERROR(VLOOKUP('CLZ TT'!A920,'CLZ WI'!$A$1:$L$100000,12,FALSE),"")=FALSE, "Non-Billable", ""))</f>
        <v/>
      </c>
      <c r="L920" s="19" t="str">
        <f>IF('CLZ TT'!G920="","",'CLZ TT'!G920)</f>
        <v/>
      </c>
      <c r="M920" t="str">
        <f>IFERROR(VLOOKUP(G920,'CLZ Pr'!$A$1:$X$100000,12,FALSE)*C920,"")</f>
        <v/>
      </c>
      <c r="N920" s="4" t="str">
        <f>IFERROR(VLOOKUP(G920,'CLZ Pr'!$A$1:$X$100000,24,FALSE), "")</f>
        <v/>
      </c>
      <c r="O920" t="str">
        <f>IFERROR(VLOOKUP(G920,'CLZ Pr'!$A$1:$X$100000,21,FALSE), "")</f>
        <v/>
      </c>
    </row>
    <row r="921" spans="1:15">
      <c r="A921" t="str">
        <f>T('CLZ TT'!A921)</f>
        <v/>
      </c>
      <c r="B921" s="9" t="str">
        <f>T('CLZ TT'!D921)</f>
        <v/>
      </c>
      <c r="C921" s="10" t="str">
        <f>IF(LEN(A921) &gt; 0, 'CLZ TT'!E921, "")</f>
        <v/>
      </c>
      <c r="D921" s="7" t="str">
        <f>T('CLZ TT'!F921)</f>
        <v/>
      </c>
      <c r="E921" s="7" t="str">
        <f>IFERROR(VLOOKUP('CLZ TT'!A921,'CLZ WI'!$A$1:$E$100000,3,FALSE),"")</f>
        <v/>
      </c>
      <c r="F921" t="str">
        <f>IFERROR(VLOOKUP('CLZ TT'!A921,'CLZ WI'!$A$1:$E$100000,4,FALSE),"")</f>
        <v/>
      </c>
      <c r="G921" t="str">
        <f>IFERROR(VLOOKUP('CLZ TT'!A921,'CLZ WI'!$A$1:$K$100000,5,FALSE),"")</f>
        <v/>
      </c>
      <c r="H921" t="str">
        <f>IFERROR(VLOOKUP(G921,'CLZ WI'!$A$1:$K$100000,6,FALSE),"")</f>
        <v/>
      </c>
      <c r="I921" t="str">
        <f>IFERROR(VLOOKUP(G921,'CLZ WI'!$A$1:$K$100000,7,FALSE),"")</f>
        <v/>
      </c>
      <c r="J921" t="str">
        <f>T('CLZ TT'!I921)</f>
        <v/>
      </c>
      <c r="K921" t="str">
        <f>IF(IFERROR(VLOOKUP('CLZ TT'!A921,'CLZ WI'!$A$1:$L$100000,12,FALSE),"")=TRUE, "Billable", IF(IFERROR(VLOOKUP('CLZ TT'!A921,'CLZ WI'!$A$1:$L$100000,12,FALSE),"")=FALSE, "Non-Billable", ""))</f>
        <v/>
      </c>
      <c r="L921" s="19" t="str">
        <f>IF('CLZ TT'!G921="","",'CLZ TT'!G921)</f>
        <v/>
      </c>
      <c r="M921" t="str">
        <f>IFERROR(VLOOKUP(G921,'CLZ Pr'!$A$1:$X$100000,12,FALSE)*C921,"")</f>
        <v/>
      </c>
      <c r="N921" s="4" t="str">
        <f>IFERROR(VLOOKUP(G921,'CLZ Pr'!$A$1:$X$100000,24,FALSE), "")</f>
        <v/>
      </c>
      <c r="O921" t="str">
        <f>IFERROR(VLOOKUP(G921,'CLZ Pr'!$A$1:$X$100000,21,FALSE), "")</f>
        <v/>
      </c>
    </row>
    <row r="922" spans="1:15">
      <c r="A922" t="str">
        <f>T('CLZ TT'!A922)</f>
        <v/>
      </c>
      <c r="B922" s="9" t="str">
        <f>T('CLZ TT'!D922)</f>
        <v/>
      </c>
      <c r="C922" s="10" t="str">
        <f>IF(LEN(A922) &gt; 0, 'CLZ TT'!E922, "")</f>
        <v/>
      </c>
      <c r="D922" s="7" t="str">
        <f>T('CLZ TT'!F922)</f>
        <v/>
      </c>
      <c r="E922" s="7" t="str">
        <f>IFERROR(VLOOKUP('CLZ TT'!A922,'CLZ WI'!$A$1:$E$100000,3,FALSE),"")</f>
        <v/>
      </c>
      <c r="F922" t="str">
        <f>IFERROR(VLOOKUP('CLZ TT'!A922,'CLZ WI'!$A$1:$E$100000,4,FALSE),"")</f>
        <v/>
      </c>
      <c r="G922" t="str">
        <f>IFERROR(VLOOKUP('CLZ TT'!A922,'CLZ WI'!$A$1:$K$100000,5,FALSE),"")</f>
        <v/>
      </c>
      <c r="H922" t="str">
        <f>IFERROR(VLOOKUP(G922,'CLZ WI'!$A$1:$K$100000,6,FALSE),"")</f>
        <v/>
      </c>
      <c r="I922" t="str">
        <f>IFERROR(VLOOKUP(G922,'CLZ WI'!$A$1:$K$100000,7,FALSE),"")</f>
        <v/>
      </c>
      <c r="J922" t="str">
        <f>T('CLZ TT'!I922)</f>
        <v/>
      </c>
      <c r="K922" t="str">
        <f>IF(IFERROR(VLOOKUP('CLZ TT'!A922,'CLZ WI'!$A$1:$L$100000,12,FALSE),"")=TRUE, "Billable", IF(IFERROR(VLOOKUP('CLZ TT'!A922,'CLZ WI'!$A$1:$L$100000,12,FALSE),"")=FALSE, "Non-Billable", ""))</f>
        <v/>
      </c>
      <c r="L922" s="19" t="str">
        <f>IF('CLZ TT'!G922="","",'CLZ TT'!G922)</f>
        <v/>
      </c>
      <c r="M922" t="str">
        <f>IFERROR(VLOOKUP(G922,'CLZ Pr'!$A$1:$X$100000,12,FALSE)*C922,"")</f>
        <v/>
      </c>
      <c r="N922" s="4" t="str">
        <f>IFERROR(VLOOKUP(G922,'CLZ Pr'!$A$1:$X$100000,24,FALSE), "")</f>
        <v/>
      </c>
      <c r="O922" t="str">
        <f>IFERROR(VLOOKUP(G922,'CLZ Pr'!$A$1:$X$100000,21,FALSE), "")</f>
        <v/>
      </c>
    </row>
    <row r="923" spans="1:15">
      <c r="A923" t="str">
        <f>T('CLZ TT'!A923)</f>
        <v/>
      </c>
      <c r="B923" s="9" t="str">
        <f>T('CLZ TT'!D923)</f>
        <v/>
      </c>
      <c r="C923" s="10" t="str">
        <f>IF(LEN(A923) &gt; 0, 'CLZ TT'!E923, "")</f>
        <v/>
      </c>
      <c r="D923" s="7" t="str">
        <f>T('CLZ TT'!F923)</f>
        <v/>
      </c>
      <c r="E923" s="7" t="str">
        <f>IFERROR(VLOOKUP('CLZ TT'!A923,'CLZ WI'!$A$1:$E$100000,3,FALSE),"")</f>
        <v/>
      </c>
      <c r="F923" t="str">
        <f>IFERROR(VLOOKUP('CLZ TT'!A923,'CLZ WI'!$A$1:$E$100000,4,FALSE),"")</f>
        <v/>
      </c>
      <c r="G923" t="str">
        <f>IFERROR(VLOOKUP('CLZ TT'!A923,'CLZ WI'!$A$1:$K$100000,5,FALSE),"")</f>
        <v/>
      </c>
      <c r="H923" t="str">
        <f>IFERROR(VLOOKUP(G923,'CLZ WI'!$A$1:$K$100000,6,FALSE),"")</f>
        <v/>
      </c>
      <c r="I923" t="str">
        <f>IFERROR(VLOOKUP(G923,'CLZ WI'!$A$1:$K$100000,7,FALSE),"")</f>
        <v/>
      </c>
      <c r="J923" t="str">
        <f>T('CLZ TT'!I923)</f>
        <v/>
      </c>
      <c r="K923" t="str">
        <f>IF(IFERROR(VLOOKUP('CLZ TT'!A923,'CLZ WI'!$A$1:$L$100000,12,FALSE),"")=TRUE, "Billable", IF(IFERROR(VLOOKUP('CLZ TT'!A923,'CLZ WI'!$A$1:$L$100000,12,FALSE),"")=FALSE, "Non-Billable", ""))</f>
        <v/>
      </c>
      <c r="L923" s="19" t="str">
        <f>IF('CLZ TT'!G923="","",'CLZ TT'!G923)</f>
        <v/>
      </c>
      <c r="M923" t="str">
        <f>IFERROR(VLOOKUP(G923,'CLZ Pr'!$A$1:$X$100000,12,FALSE)*C923,"")</f>
        <v/>
      </c>
      <c r="N923" s="4" t="str">
        <f>IFERROR(VLOOKUP(G923,'CLZ Pr'!$A$1:$X$100000,24,FALSE), "")</f>
        <v/>
      </c>
      <c r="O923" t="str">
        <f>IFERROR(VLOOKUP(G923,'CLZ Pr'!$A$1:$X$100000,21,FALSE), "")</f>
        <v/>
      </c>
    </row>
    <row r="924" spans="1:15">
      <c r="A924" t="str">
        <f>T('CLZ TT'!A924)</f>
        <v/>
      </c>
      <c r="B924" s="9" t="str">
        <f>T('CLZ TT'!D924)</f>
        <v/>
      </c>
      <c r="C924" s="10" t="str">
        <f>IF(LEN(A924) &gt; 0, 'CLZ TT'!E924, "")</f>
        <v/>
      </c>
      <c r="D924" s="7" t="str">
        <f>T('CLZ TT'!F924)</f>
        <v/>
      </c>
      <c r="E924" s="7" t="str">
        <f>IFERROR(VLOOKUP('CLZ TT'!A924,'CLZ WI'!$A$1:$E$100000,3,FALSE),"")</f>
        <v/>
      </c>
      <c r="F924" t="str">
        <f>IFERROR(VLOOKUP('CLZ TT'!A924,'CLZ WI'!$A$1:$E$100000,4,FALSE),"")</f>
        <v/>
      </c>
      <c r="G924" t="str">
        <f>IFERROR(VLOOKUP('CLZ TT'!A924,'CLZ WI'!$A$1:$K$100000,5,FALSE),"")</f>
        <v/>
      </c>
      <c r="H924" t="str">
        <f>IFERROR(VLOOKUP(G924,'CLZ WI'!$A$1:$K$100000,6,FALSE),"")</f>
        <v/>
      </c>
      <c r="I924" t="str">
        <f>IFERROR(VLOOKUP(G924,'CLZ WI'!$A$1:$K$100000,7,FALSE),"")</f>
        <v/>
      </c>
      <c r="J924" t="str">
        <f>T('CLZ TT'!I924)</f>
        <v/>
      </c>
      <c r="K924" t="str">
        <f>IF(IFERROR(VLOOKUP('CLZ TT'!A924,'CLZ WI'!$A$1:$L$100000,12,FALSE),"")=TRUE, "Billable", IF(IFERROR(VLOOKUP('CLZ TT'!A924,'CLZ WI'!$A$1:$L$100000,12,FALSE),"")=FALSE, "Non-Billable", ""))</f>
        <v/>
      </c>
      <c r="L924" s="19" t="str">
        <f>IF('CLZ TT'!G924="","",'CLZ TT'!G924)</f>
        <v/>
      </c>
      <c r="M924" t="str">
        <f>IFERROR(VLOOKUP(G924,'CLZ Pr'!$A$1:$X$100000,12,FALSE)*C924,"")</f>
        <v/>
      </c>
      <c r="N924" s="4" t="str">
        <f>IFERROR(VLOOKUP(G924,'CLZ Pr'!$A$1:$X$100000,24,FALSE), "")</f>
        <v/>
      </c>
      <c r="O924" t="str">
        <f>IFERROR(VLOOKUP(G924,'CLZ Pr'!$A$1:$X$100000,21,FALSE), "")</f>
        <v/>
      </c>
    </row>
    <row r="925" spans="1:15">
      <c r="A925" t="str">
        <f>T('CLZ TT'!A925)</f>
        <v/>
      </c>
      <c r="B925" s="9" t="str">
        <f>T('CLZ TT'!D925)</f>
        <v/>
      </c>
      <c r="C925" s="10" t="str">
        <f>IF(LEN(A925) &gt; 0, 'CLZ TT'!E925, "")</f>
        <v/>
      </c>
      <c r="D925" s="7" t="str">
        <f>T('CLZ TT'!F925)</f>
        <v/>
      </c>
      <c r="E925" s="7" t="str">
        <f>IFERROR(VLOOKUP('CLZ TT'!A925,'CLZ WI'!$A$1:$E$100000,3,FALSE),"")</f>
        <v/>
      </c>
      <c r="F925" t="str">
        <f>IFERROR(VLOOKUP('CLZ TT'!A925,'CLZ WI'!$A$1:$E$100000,4,FALSE),"")</f>
        <v/>
      </c>
      <c r="G925" t="str">
        <f>IFERROR(VLOOKUP('CLZ TT'!A925,'CLZ WI'!$A$1:$K$100000,5,FALSE),"")</f>
        <v/>
      </c>
      <c r="H925" t="str">
        <f>IFERROR(VLOOKUP(G925,'CLZ WI'!$A$1:$K$100000,6,FALSE),"")</f>
        <v/>
      </c>
      <c r="I925" t="str">
        <f>IFERROR(VLOOKUP(G925,'CLZ WI'!$A$1:$K$100000,7,FALSE),"")</f>
        <v/>
      </c>
      <c r="J925" t="str">
        <f>T('CLZ TT'!I925)</f>
        <v/>
      </c>
      <c r="K925" t="str">
        <f>IF(IFERROR(VLOOKUP('CLZ TT'!A925,'CLZ WI'!$A$1:$L$100000,12,FALSE),"")=TRUE, "Billable", IF(IFERROR(VLOOKUP('CLZ TT'!A925,'CLZ WI'!$A$1:$L$100000,12,FALSE),"")=FALSE, "Non-Billable", ""))</f>
        <v/>
      </c>
      <c r="L925" s="19" t="str">
        <f>IF('CLZ TT'!G925="","",'CLZ TT'!G925)</f>
        <v/>
      </c>
      <c r="M925" t="str">
        <f>IFERROR(VLOOKUP(G925,'CLZ Pr'!$A$1:$X$100000,12,FALSE)*C925,"")</f>
        <v/>
      </c>
      <c r="N925" s="4" t="str">
        <f>IFERROR(VLOOKUP(G925,'CLZ Pr'!$A$1:$X$100000,24,FALSE), "")</f>
        <v/>
      </c>
      <c r="O925" t="str">
        <f>IFERROR(VLOOKUP(G925,'CLZ Pr'!$A$1:$X$100000,21,FALSE), "")</f>
        <v/>
      </c>
    </row>
    <row r="926" spans="1:15">
      <c r="A926" t="str">
        <f>T('CLZ TT'!A926)</f>
        <v/>
      </c>
      <c r="B926" s="9" t="str">
        <f>T('CLZ TT'!D926)</f>
        <v/>
      </c>
      <c r="C926" s="10" t="str">
        <f>IF(LEN(A926) &gt; 0, 'CLZ TT'!E926, "")</f>
        <v/>
      </c>
      <c r="D926" s="7" t="str">
        <f>T('CLZ TT'!F926)</f>
        <v/>
      </c>
      <c r="E926" s="7" t="str">
        <f>IFERROR(VLOOKUP('CLZ TT'!A926,'CLZ WI'!$A$1:$E$100000,3,FALSE),"")</f>
        <v/>
      </c>
      <c r="F926" t="str">
        <f>IFERROR(VLOOKUP('CLZ TT'!A926,'CLZ WI'!$A$1:$E$100000,4,FALSE),"")</f>
        <v/>
      </c>
      <c r="G926" t="str">
        <f>IFERROR(VLOOKUP('CLZ TT'!A926,'CLZ WI'!$A$1:$K$100000,5,FALSE),"")</f>
        <v/>
      </c>
      <c r="H926" t="str">
        <f>IFERROR(VLOOKUP(G926,'CLZ WI'!$A$1:$K$100000,6,FALSE),"")</f>
        <v/>
      </c>
      <c r="I926" t="str">
        <f>IFERROR(VLOOKUP(G926,'CLZ WI'!$A$1:$K$100000,7,FALSE),"")</f>
        <v/>
      </c>
      <c r="J926" t="str">
        <f>T('CLZ TT'!I926)</f>
        <v/>
      </c>
      <c r="K926" t="str">
        <f>IF(IFERROR(VLOOKUP('CLZ TT'!A926,'CLZ WI'!$A$1:$L$100000,12,FALSE),"")=TRUE, "Billable", IF(IFERROR(VLOOKUP('CLZ TT'!A926,'CLZ WI'!$A$1:$L$100000,12,FALSE),"")=FALSE, "Non-Billable", ""))</f>
        <v/>
      </c>
      <c r="L926" s="19" t="str">
        <f>IF('CLZ TT'!G926="","",'CLZ TT'!G926)</f>
        <v/>
      </c>
      <c r="M926" t="str">
        <f>IFERROR(VLOOKUP(G926,'CLZ Pr'!$A$1:$X$100000,12,FALSE)*C926,"")</f>
        <v/>
      </c>
      <c r="N926" s="4" t="str">
        <f>IFERROR(VLOOKUP(G926,'CLZ Pr'!$A$1:$X$100000,24,FALSE), "")</f>
        <v/>
      </c>
      <c r="O926" t="str">
        <f>IFERROR(VLOOKUP(G926,'CLZ Pr'!$A$1:$X$100000,21,FALSE), "")</f>
        <v/>
      </c>
    </row>
    <row r="927" spans="1:15">
      <c r="A927" t="str">
        <f>T('CLZ TT'!A927)</f>
        <v/>
      </c>
      <c r="B927" s="9" t="str">
        <f>T('CLZ TT'!D927)</f>
        <v/>
      </c>
      <c r="C927" s="10" t="str">
        <f>IF(LEN(A927) &gt; 0, 'CLZ TT'!E927, "")</f>
        <v/>
      </c>
      <c r="D927" s="7" t="str">
        <f>T('CLZ TT'!F927)</f>
        <v/>
      </c>
      <c r="E927" s="7" t="str">
        <f>IFERROR(VLOOKUP('CLZ TT'!A927,'CLZ WI'!$A$1:$E$100000,3,FALSE),"")</f>
        <v/>
      </c>
      <c r="F927" t="str">
        <f>IFERROR(VLOOKUP('CLZ TT'!A927,'CLZ WI'!$A$1:$E$100000,4,FALSE),"")</f>
        <v/>
      </c>
      <c r="G927" t="str">
        <f>IFERROR(VLOOKUP('CLZ TT'!A927,'CLZ WI'!$A$1:$K$100000,5,FALSE),"")</f>
        <v/>
      </c>
      <c r="H927" t="str">
        <f>IFERROR(VLOOKUP(G927,'CLZ WI'!$A$1:$K$100000,6,FALSE),"")</f>
        <v/>
      </c>
      <c r="I927" t="str">
        <f>IFERROR(VLOOKUP(G927,'CLZ WI'!$A$1:$K$100000,7,FALSE),"")</f>
        <v/>
      </c>
      <c r="J927" t="str">
        <f>T('CLZ TT'!I927)</f>
        <v/>
      </c>
      <c r="K927" t="str">
        <f>IF(IFERROR(VLOOKUP('CLZ TT'!A927,'CLZ WI'!$A$1:$L$100000,12,FALSE),"")=TRUE, "Billable", IF(IFERROR(VLOOKUP('CLZ TT'!A927,'CLZ WI'!$A$1:$L$100000,12,FALSE),"")=FALSE, "Non-Billable", ""))</f>
        <v/>
      </c>
      <c r="L927" s="19" t="str">
        <f>IF('CLZ TT'!G927="","",'CLZ TT'!G927)</f>
        <v/>
      </c>
      <c r="M927" t="str">
        <f>IFERROR(VLOOKUP(G927,'CLZ Pr'!$A$1:$X$100000,12,FALSE)*C927,"")</f>
        <v/>
      </c>
      <c r="N927" s="4" t="str">
        <f>IFERROR(VLOOKUP(G927,'CLZ Pr'!$A$1:$X$100000,24,FALSE), "")</f>
        <v/>
      </c>
      <c r="O927" t="str">
        <f>IFERROR(VLOOKUP(G927,'CLZ Pr'!$A$1:$X$100000,21,FALSE), "")</f>
        <v/>
      </c>
    </row>
    <row r="928" spans="1:15">
      <c r="A928" t="str">
        <f>T('CLZ TT'!A928)</f>
        <v/>
      </c>
      <c r="B928" s="9" t="str">
        <f>T('CLZ TT'!D928)</f>
        <v/>
      </c>
      <c r="C928" s="10" t="str">
        <f>IF(LEN(A928) &gt; 0, 'CLZ TT'!E928, "")</f>
        <v/>
      </c>
      <c r="D928" s="7" t="str">
        <f>T('CLZ TT'!F928)</f>
        <v/>
      </c>
      <c r="E928" s="7" t="str">
        <f>IFERROR(VLOOKUP('CLZ TT'!A928,'CLZ WI'!$A$1:$E$100000,3,FALSE),"")</f>
        <v/>
      </c>
      <c r="F928" t="str">
        <f>IFERROR(VLOOKUP('CLZ TT'!A928,'CLZ WI'!$A$1:$E$100000,4,FALSE),"")</f>
        <v/>
      </c>
      <c r="G928" t="str">
        <f>IFERROR(VLOOKUP('CLZ TT'!A928,'CLZ WI'!$A$1:$K$100000,5,FALSE),"")</f>
        <v/>
      </c>
      <c r="H928" t="str">
        <f>IFERROR(VLOOKUP(G928,'CLZ WI'!$A$1:$K$100000,6,FALSE),"")</f>
        <v/>
      </c>
      <c r="I928" t="str">
        <f>IFERROR(VLOOKUP(G928,'CLZ WI'!$A$1:$K$100000,7,FALSE),"")</f>
        <v/>
      </c>
      <c r="J928" t="str">
        <f>T('CLZ TT'!I928)</f>
        <v/>
      </c>
      <c r="K928" t="str">
        <f>IF(IFERROR(VLOOKUP('CLZ TT'!A928,'CLZ WI'!$A$1:$L$100000,12,FALSE),"")=TRUE, "Billable", IF(IFERROR(VLOOKUP('CLZ TT'!A928,'CLZ WI'!$A$1:$L$100000,12,FALSE),"")=FALSE, "Non-Billable", ""))</f>
        <v/>
      </c>
      <c r="L928" s="19" t="str">
        <f>IF('CLZ TT'!G928="","",'CLZ TT'!G928)</f>
        <v/>
      </c>
      <c r="M928" t="str">
        <f>IFERROR(VLOOKUP(G928,'CLZ Pr'!$A$1:$X$100000,12,FALSE)*C928,"")</f>
        <v/>
      </c>
      <c r="N928" s="4" t="str">
        <f>IFERROR(VLOOKUP(G928,'CLZ Pr'!$A$1:$X$100000,24,FALSE), "")</f>
        <v/>
      </c>
      <c r="O928" t="str">
        <f>IFERROR(VLOOKUP(G928,'CLZ Pr'!$A$1:$X$100000,21,FALSE), "")</f>
        <v/>
      </c>
    </row>
    <row r="929" spans="1:15">
      <c r="A929" t="str">
        <f>T('CLZ TT'!A929)</f>
        <v/>
      </c>
      <c r="B929" s="9" t="str">
        <f>T('CLZ TT'!D929)</f>
        <v/>
      </c>
      <c r="C929" s="10" t="str">
        <f>IF(LEN(A929) &gt; 0, 'CLZ TT'!E929, "")</f>
        <v/>
      </c>
      <c r="D929" s="7" t="str">
        <f>T('CLZ TT'!F929)</f>
        <v/>
      </c>
      <c r="E929" s="7" t="str">
        <f>IFERROR(VLOOKUP('CLZ TT'!A929,'CLZ WI'!$A$1:$E$100000,3,FALSE),"")</f>
        <v/>
      </c>
      <c r="F929" t="str">
        <f>IFERROR(VLOOKUP('CLZ TT'!A929,'CLZ WI'!$A$1:$E$100000,4,FALSE),"")</f>
        <v/>
      </c>
      <c r="G929" t="str">
        <f>IFERROR(VLOOKUP('CLZ TT'!A929,'CLZ WI'!$A$1:$K$100000,5,FALSE),"")</f>
        <v/>
      </c>
      <c r="H929" t="str">
        <f>IFERROR(VLOOKUP(G929,'CLZ WI'!$A$1:$K$100000,6,FALSE),"")</f>
        <v/>
      </c>
      <c r="I929" t="str">
        <f>IFERROR(VLOOKUP(G929,'CLZ WI'!$A$1:$K$100000,7,FALSE),"")</f>
        <v/>
      </c>
      <c r="J929" t="str">
        <f>T('CLZ TT'!I929)</f>
        <v/>
      </c>
      <c r="K929" t="str">
        <f>IF(IFERROR(VLOOKUP('CLZ TT'!A929,'CLZ WI'!$A$1:$L$100000,12,FALSE),"")=TRUE, "Billable", IF(IFERROR(VLOOKUP('CLZ TT'!A929,'CLZ WI'!$A$1:$L$100000,12,FALSE),"")=FALSE, "Non-Billable", ""))</f>
        <v/>
      </c>
      <c r="L929" s="19" t="str">
        <f>IF('CLZ TT'!G929="","",'CLZ TT'!G929)</f>
        <v/>
      </c>
      <c r="M929" t="str">
        <f>IFERROR(VLOOKUP(G929,'CLZ Pr'!$A$1:$X$100000,12,FALSE)*C929,"")</f>
        <v/>
      </c>
      <c r="N929" s="4" t="str">
        <f>IFERROR(VLOOKUP(G929,'CLZ Pr'!$A$1:$X$100000,24,FALSE), "")</f>
        <v/>
      </c>
      <c r="O929" t="str">
        <f>IFERROR(VLOOKUP(G929,'CLZ Pr'!$A$1:$X$100000,21,FALSE), "")</f>
        <v/>
      </c>
    </row>
    <row r="930" spans="1:15">
      <c r="A930" t="str">
        <f>T('CLZ TT'!A930)</f>
        <v/>
      </c>
      <c r="B930" s="9" t="str">
        <f>T('CLZ TT'!D930)</f>
        <v/>
      </c>
      <c r="C930" s="10" t="str">
        <f>IF(LEN(A930) &gt; 0, 'CLZ TT'!E930, "")</f>
        <v/>
      </c>
      <c r="D930" s="7" t="str">
        <f>T('CLZ TT'!F930)</f>
        <v/>
      </c>
      <c r="E930" s="7" t="str">
        <f>IFERROR(VLOOKUP('CLZ TT'!A930,'CLZ WI'!$A$1:$E$100000,3,FALSE),"")</f>
        <v/>
      </c>
      <c r="F930" t="str">
        <f>IFERROR(VLOOKUP('CLZ TT'!A930,'CLZ WI'!$A$1:$E$100000,4,FALSE),"")</f>
        <v/>
      </c>
      <c r="G930" t="str">
        <f>IFERROR(VLOOKUP('CLZ TT'!A930,'CLZ WI'!$A$1:$K$100000,5,FALSE),"")</f>
        <v/>
      </c>
      <c r="H930" t="str">
        <f>IFERROR(VLOOKUP(G930,'CLZ WI'!$A$1:$K$100000,6,FALSE),"")</f>
        <v/>
      </c>
      <c r="I930" t="str">
        <f>IFERROR(VLOOKUP(G930,'CLZ WI'!$A$1:$K$100000,7,FALSE),"")</f>
        <v/>
      </c>
      <c r="J930" t="str">
        <f>T('CLZ TT'!I930)</f>
        <v/>
      </c>
      <c r="K930" t="str">
        <f>IF(IFERROR(VLOOKUP('CLZ TT'!A930,'CLZ WI'!$A$1:$L$100000,12,FALSE),"")=TRUE, "Billable", IF(IFERROR(VLOOKUP('CLZ TT'!A930,'CLZ WI'!$A$1:$L$100000,12,FALSE),"")=FALSE, "Non-Billable", ""))</f>
        <v/>
      </c>
      <c r="L930" s="19" t="str">
        <f>IF('CLZ TT'!G930="","",'CLZ TT'!G930)</f>
        <v/>
      </c>
      <c r="M930" t="str">
        <f>IFERROR(VLOOKUP(G930,'CLZ Pr'!$A$1:$X$100000,12,FALSE)*C930,"")</f>
        <v/>
      </c>
      <c r="N930" s="4" t="str">
        <f>IFERROR(VLOOKUP(G930,'CLZ Pr'!$A$1:$X$100000,24,FALSE), "")</f>
        <v/>
      </c>
      <c r="O930" t="str">
        <f>IFERROR(VLOOKUP(G930,'CLZ Pr'!$A$1:$X$100000,21,FALSE), "")</f>
        <v/>
      </c>
    </row>
    <row r="931" spans="1:15">
      <c r="A931" t="str">
        <f>T('CLZ TT'!A931)</f>
        <v/>
      </c>
      <c r="B931" s="9" t="str">
        <f>T('CLZ TT'!D931)</f>
        <v/>
      </c>
      <c r="C931" s="10" t="str">
        <f>IF(LEN(A931) &gt; 0, 'CLZ TT'!E931, "")</f>
        <v/>
      </c>
      <c r="D931" s="7" t="str">
        <f>T('CLZ TT'!F931)</f>
        <v/>
      </c>
      <c r="E931" s="7" t="str">
        <f>IFERROR(VLOOKUP('CLZ TT'!A931,'CLZ WI'!$A$1:$E$100000,3,FALSE),"")</f>
        <v/>
      </c>
      <c r="F931" t="str">
        <f>IFERROR(VLOOKUP('CLZ TT'!A931,'CLZ WI'!$A$1:$E$100000,4,FALSE),"")</f>
        <v/>
      </c>
      <c r="G931" t="str">
        <f>IFERROR(VLOOKUP('CLZ TT'!A931,'CLZ WI'!$A$1:$K$100000,5,FALSE),"")</f>
        <v/>
      </c>
      <c r="H931" t="str">
        <f>IFERROR(VLOOKUP(G931,'CLZ WI'!$A$1:$K$100000,6,FALSE),"")</f>
        <v/>
      </c>
      <c r="I931" t="str">
        <f>IFERROR(VLOOKUP(G931,'CLZ WI'!$A$1:$K$100000,7,FALSE),"")</f>
        <v/>
      </c>
      <c r="J931" t="str">
        <f>T('CLZ TT'!I931)</f>
        <v/>
      </c>
      <c r="K931" t="str">
        <f>IF(IFERROR(VLOOKUP('CLZ TT'!A931,'CLZ WI'!$A$1:$L$100000,12,FALSE),"")=TRUE, "Billable", IF(IFERROR(VLOOKUP('CLZ TT'!A931,'CLZ WI'!$A$1:$L$100000,12,FALSE),"")=FALSE, "Non-Billable", ""))</f>
        <v/>
      </c>
      <c r="L931" s="19" t="str">
        <f>IF('CLZ TT'!G931="","",'CLZ TT'!G931)</f>
        <v/>
      </c>
      <c r="M931" t="str">
        <f>IFERROR(VLOOKUP(G931,'CLZ Pr'!$A$1:$X$100000,12,FALSE)*C931,"")</f>
        <v/>
      </c>
      <c r="N931" s="4" t="str">
        <f>IFERROR(VLOOKUP(G931,'CLZ Pr'!$A$1:$X$100000,24,FALSE), "")</f>
        <v/>
      </c>
      <c r="O931" t="str">
        <f>IFERROR(VLOOKUP(G931,'CLZ Pr'!$A$1:$X$100000,21,FALSE), "")</f>
        <v/>
      </c>
    </row>
    <row r="932" spans="1:15">
      <c r="A932" t="str">
        <f>T('CLZ TT'!A932)</f>
        <v/>
      </c>
      <c r="B932" s="9" t="str">
        <f>T('CLZ TT'!D932)</f>
        <v/>
      </c>
      <c r="C932" s="10" t="str">
        <f>IF(LEN(A932) &gt; 0, 'CLZ TT'!E932, "")</f>
        <v/>
      </c>
      <c r="D932" s="7" t="str">
        <f>T('CLZ TT'!F932)</f>
        <v/>
      </c>
      <c r="E932" s="7" t="str">
        <f>IFERROR(VLOOKUP('CLZ TT'!A932,'CLZ WI'!$A$1:$E$100000,3,FALSE),"")</f>
        <v/>
      </c>
      <c r="F932" t="str">
        <f>IFERROR(VLOOKUP('CLZ TT'!A932,'CLZ WI'!$A$1:$E$100000,4,FALSE),"")</f>
        <v/>
      </c>
      <c r="G932" t="str">
        <f>IFERROR(VLOOKUP('CLZ TT'!A932,'CLZ WI'!$A$1:$K$100000,5,FALSE),"")</f>
        <v/>
      </c>
      <c r="H932" t="str">
        <f>IFERROR(VLOOKUP(G932,'CLZ WI'!$A$1:$K$100000,6,FALSE),"")</f>
        <v/>
      </c>
      <c r="I932" t="str">
        <f>IFERROR(VLOOKUP(G932,'CLZ WI'!$A$1:$K$100000,7,FALSE),"")</f>
        <v/>
      </c>
      <c r="J932" t="str">
        <f>T('CLZ TT'!I932)</f>
        <v/>
      </c>
      <c r="K932" t="str">
        <f>IF(IFERROR(VLOOKUP('CLZ TT'!A932,'CLZ WI'!$A$1:$L$100000,12,FALSE),"")=TRUE, "Billable", IF(IFERROR(VLOOKUP('CLZ TT'!A932,'CLZ WI'!$A$1:$L$100000,12,FALSE),"")=FALSE, "Non-Billable", ""))</f>
        <v/>
      </c>
      <c r="L932" s="19" t="str">
        <f>IF('CLZ TT'!G932="","",'CLZ TT'!G932)</f>
        <v/>
      </c>
      <c r="M932" t="str">
        <f>IFERROR(VLOOKUP(G932,'CLZ Pr'!$A$1:$X$100000,12,FALSE)*C932,"")</f>
        <v/>
      </c>
      <c r="N932" s="4" t="str">
        <f>IFERROR(VLOOKUP(G932,'CLZ Pr'!$A$1:$X$100000,24,FALSE), "")</f>
        <v/>
      </c>
      <c r="O932" t="str">
        <f>IFERROR(VLOOKUP(G932,'CLZ Pr'!$A$1:$X$100000,21,FALSE), "")</f>
        <v/>
      </c>
    </row>
    <row r="933" spans="1:15">
      <c r="A933" t="str">
        <f>T('CLZ TT'!A933)</f>
        <v/>
      </c>
      <c r="B933" s="9" t="str">
        <f>T('CLZ TT'!D933)</f>
        <v/>
      </c>
      <c r="C933" s="10" t="str">
        <f>IF(LEN(A933) &gt; 0, 'CLZ TT'!E933, "")</f>
        <v/>
      </c>
      <c r="D933" s="7" t="str">
        <f>T('CLZ TT'!F933)</f>
        <v/>
      </c>
      <c r="E933" s="7" t="str">
        <f>IFERROR(VLOOKUP('CLZ TT'!A933,'CLZ WI'!$A$1:$E$100000,3,FALSE),"")</f>
        <v/>
      </c>
      <c r="F933" t="str">
        <f>IFERROR(VLOOKUP('CLZ TT'!A933,'CLZ WI'!$A$1:$E$100000,4,FALSE),"")</f>
        <v/>
      </c>
      <c r="G933" t="str">
        <f>IFERROR(VLOOKUP('CLZ TT'!A933,'CLZ WI'!$A$1:$K$100000,5,FALSE),"")</f>
        <v/>
      </c>
      <c r="H933" t="str">
        <f>IFERROR(VLOOKUP(G933,'CLZ WI'!$A$1:$K$100000,6,FALSE),"")</f>
        <v/>
      </c>
      <c r="I933" t="str">
        <f>IFERROR(VLOOKUP(G933,'CLZ WI'!$A$1:$K$100000,7,FALSE),"")</f>
        <v/>
      </c>
      <c r="J933" t="str">
        <f>T('CLZ TT'!I933)</f>
        <v/>
      </c>
      <c r="K933" t="str">
        <f>IF(IFERROR(VLOOKUP('CLZ TT'!A933,'CLZ WI'!$A$1:$L$100000,12,FALSE),"")=TRUE, "Billable", IF(IFERROR(VLOOKUP('CLZ TT'!A933,'CLZ WI'!$A$1:$L$100000,12,FALSE),"")=FALSE, "Non-Billable", ""))</f>
        <v/>
      </c>
      <c r="L933" s="19" t="str">
        <f>IF('CLZ TT'!G933="","",'CLZ TT'!G933)</f>
        <v/>
      </c>
      <c r="M933" t="str">
        <f>IFERROR(VLOOKUP(G933,'CLZ Pr'!$A$1:$X$100000,12,FALSE)*C933,"")</f>
        <v/>
      </c>
      <c r="N933" s="4" t="str">
        <f>IFERROR(VLOOKUP(G933,'CLZ Pr'!$A$1:$X$100000,24,FALSE), "")</f>
        <v/>
      </c>
      <c r="O933" t="str">
        <f>IFERROR(VLOOKUP(G933,'CLZ Pr'!$A$1:$X$100000,21,FALSE), "")</f>
        <v/>
      </c>
    </row>
    <row r="934" spans="1:15">
      <c r="A934" t="str">
        <f>T('CLZ TT'!A934)</f>
        <v/>
      </c>
      <c r="B934" s="9" t="str">
        <f>T('CLZ TT'!D934)</f>
        <v/>
      </c>
      <c r="C934" s="10" t="str">
        <f>IF(LEN(A934) &gt; 0, 'CLZ TT'!E934, "")</f>
        <v/>
      </c>
      <c r="D934" s="7" t="str">
        <f>T('CLZ TT'!F934)</f>
        <v/>
      </c>
      <c r="E934" s="7" t="str">
        <f>IFERROR(VLOOKUP('CLZ TT'!A934,'CLZ WI'!$A$1:$E$100000,3,FALSE),"")</f>
        <v/>
      </c>
      <c r="F934" t="str">
        <f>IFERROR(VLOOKUP('CLZ TT'!A934,'CLZ WI'!$A$1:$E$100000,4,FALSE),"")</f>
        <v/>
      </c>
      <c r="G934" t="str">
        <f>IFERROR(VLOOKUP('CLZ TT'!A934,'CLZ WI'!$A$1:$K$100000,5,FALSE),"")</f>
        <v/>
      </c>
      <c r="H934" t="str">
        <f>IFERROR(VLOOKUP(G934,'CLZ WI'!$A$1:$K$100000,6,FALSE),"")</f>
        <v/>
      </c>
      <c r="I934" t="str">
        <f>IFERROR(VLOOKUP(G934,'CLZ WI'!$A$1:$K$100000,7,FALSE),"")</f>
        <v/>
      </c>
      <c r="J934" t="str">
        <f>T('CLZ TT'!I934)</f>
        <v/>
      </c>
      <c r="K934" t="str">
        <f>IF(IFERROR(VLOOKUP('CLZ TT'!A934,'CLZ WI'!$A$1:$L$100000,12,FALSE),"")=TRUE, "Billable", IF(IFERROR(VLOOKUP('CLZ TT'!A934,'CLZ WI'!$A$1:$L$100000,12,FALSE),"")=FALSE, "Non-Billable", ""))</f>
        <v/>
      </c>
      <c r="L934" s="19" t="str">
        <f>IF('CLZ TT'!G934="","",'CLZ TT'!G934)</f>
        <v/>
      </c>
      <c r="M934" t="str">
        <f>IFERROR(VLOOKUP(G934,'CLZ Pr'!$A$1:$X$100000,12,FALSE)*C934,"")</f>
        <v/>
      </c>
      <c r="N934" s="4" t="str">
        <f>IFERROR(VLOOKUP(G934,'CLZ Pr'!$A$1:$X$100000,24,FALSE), "")</f>
        <v/>
      </c>
      <c r="O934" t="str">
        <f>IFERROR(VLOOKUP(G934,'CLZ Pr'!$A$1:$X$100000,21,FALSE), "")</f>
        <v/>
      </c>
    </row>
    <row r="935" spans="1:15">
      <c r="A935" t="str">
        <f>T('CLZ TT'!A935)</f>
        <v/>
      </c>
      <c r="B935" s="9" t="str">
        <f>T('CLZ TT'!D935)</f>
        <v/>
      </c>
      <c r="C935" s="10" t="str">
        <f>IF(LEN(A935) &gt; 0, 'CLZ TT'!E935, "")</f>
        <v/>
      </c>
      <c r="D935" s="7" t="str">
        <f>T('CLZ TT'!F935)</f>
        <v/>
      </c>
      <c r="E935" s="7" t="str">
        <f>IFERROR(VLOOKUP('CLZ TT'!A935,'CLZ WI'!$A$1:$E$100000,3,FALSE),"")</f>
        <v/>
      </c>
      <c r="F935" t="str">
        <f>IFERROR(VLOOKUP('CLZ TT'!A935,'CLZ WI'!$A$1:$E$100000,4,FALSE),"")</f>
        <v/>
      </c>
      <c r="G935" t="str">
        <f>IFERROR(VLOOKUP('CLZ TT'!A935,'CLZ WI'!$A$1:$K$100000,5,FALSE),"")</f>
        <v/>
      </c>
      <c r="H935" t="str">
        <f>IFERROR(VLOOKUP(G935,'CLZ WI'!$A$1:$K$100000,6,FALSE),"")</f>
        <v/>
      </c>
      <c r="I935" t="str">
        <f>IFERROR(VLOOKUP(G935,'CLZ WI'!$A$1:$K$100000,7,FALSE),"")</f>
        <v/>
      </c>
      <c r="J935" t="str">
        <f>T('CLZ TT'!I935)</f>
        <v/>
      </c>
      <c r="K935" t="str">
        <f>IF(IFERROR(VLOOKUP('CLZ TT'!A935,'CLZ WI'!$A$1:$L$100000,12,FALSE),"")=TRUE, "Billable", IF(IFERROR(VLOOKUP('CLZ TT'!A935,'CLZ WI'!$A$1:$L$100000,12,FALSE),"")=FALSE, "Non-Billable", ""))</f>
        <v/>
      </c>
      <c r="L935" s="19" t="str">
        <f>IF('CLZ TT'!G935="","",'CLZ TT'!G935)</f>
        <v/>
      </c>
      <c r="M935" t="str">
        <f>IFERROR(VLOOKUP(G935,'CLZ Pr'!$A$1:$X$100000,12,FALSE)*C935,"")</f>
        <v/>
      </c>
      <c r="N935" s="4" t="str">
        <f>IFERROR(VLOOKUP(G935,'CLZ Pr'!$A$1:$X$100000,24,FALSE), "")</f>
        <v/>
      </c>
      <c r="O935" t="str">
        <f>IFERROR(VLOOKUP(G935,'CLZ Pr'!$A$1:$X$100000,21,FALSE), "")</f>
        <v/>
      </c>
    </row>
    <row r="936" spans="1:15">
      <c r="A936" t="str">
        <f>T('CLZ TT'!A936)</f>
        <v/>
      </c>
      <c r="B936" s="9" t="str">
        <f>T('CLZ TT'!D936)</f>
        <v/>
      </c>
      <c r="C936" s="10" t="str">
        <f>IF(LEN(A936) &gt; 0, 'CLZ TT'!E936, "")</f>
        <v/>
      </c>
      <c r="D936" s="7" t="str">
        <f>T('CLZ TT'!F936)</f>
        <v/>
      </c>
      <c r="E936" s="7" t="str">
        <f>IFERROR(VLOOKUP('CLZ TT'!A936,'CLZ WI'!$A$1:$E$100000,3,FALSE),"")</f>
        <v/>
      </c>
      <c r="F936" t="str">
        <f>IFERROR(VLOOKUP('CLZ TT'!A936,'CLZ WI'!$A$1:$E$100000,4,FALSE),"")</f>
        <v/>
      </c>
      <c r="G936" t="str">
        <f>IFERROR(VLOOKUP('CLZ TT'!A936,'CLZ WI'!$A$1:$K$100000,5,FALSE),"")</f>
        <v/>
      </c>
      <c r="H936" t="str">
        <f>IFERROR(VLOOKUP(G936,'CLZ WI'!$A$1:$K$100000,6,FALSE),"")</f>
        <v/>
      </c>
      <c r="I936" t="str">
        <f>IFERROR(VLOOKUP(G936,'CLZ WI'!$A$1:$K$100000,7,FALSE),"")</f>
        <v/>
      </c>
      <c r="J936" t="str">
        <f>T('CLZ TT'!I936)</f>
        <v/>
      </c>
      <c r="K936" t="str">
        <f>IF(IFERROR(VLOOKUP('CLZ TT'!A936,'CLZ WI'!$A$1:$L$100000,12,FALSE),"")=TRUE, "Billable", IF(IFERROR(VLOOKUP('CLZ TT'!A936,'CLZ WI'!$A$1:$L$100000,12,FALSE),"")=FALSE, "Non-Billable", ""))</f>
        <v/>
      </c>
      <c r="L936" s="19" t="str">
        <f>IF('CLZ TT'!G936="","",'CLZ TT'!G936)</f>
        <v/>
      </c>
      <c r="M936" t="str">
        <f>IFERROR(VLOOKUP(G936,'CLZ Pr'!$A$1:$X$100000,12,FALSE)*C936,"")</f>
        <v/>
      </c>
      <c r="N936" s="4" t="str">
        <f>IFERROR(VLOOKUP(G936,'CLZ Pr'!$A$1:$X$100000,24,FALSE), "")</f>
        <v/>
      </c>
      <c r="O936" t="str">
        <f>IFERROR(VLOOKUP(G936,'CLZ Pr'!$A$1:$X$100000,21,FALSE), "")</f>
        <v/>
      </c>
    </row>
    <row r="937" spans="1:15">
      <c r="A937" t="str">
        <f>T('CLZ TT'!A937)</f>
        <v/>
      </c>
      <c r="B937" s="9" t="str">
        <f>T('CLZ TT'!D937)</f>
        <v/>
      </c>
      <c r="C937" s="10" t="str">
        <f>IF(LEN(A937) &gt; 0, 'CLZ TT'!E937, "")</f>
        <v/>
      </c>
      <c r="D937" s="7" t="str">
        <f>T('CLZ TT'!F937)</f>
        <v/>
      </c>
      <c r="E937" s="7" t="str">
        <f>IFERROR(VLOOKUP('CLZ TT'!A937,'CLZ WI'!$A$1:$E$100000,3,FALSE),"")</f>
        <v/>
      </c>
      <c r="F937" t="str">
        <f>IFERROR(VLOOKUP('CLZ TT'!A937,'CLZ WI'!$A$1:$E$100000,4,FALSE),"")</f>
        <v/>
      </c>
      <c r="G937" t="str">
        <f>IFERROR(VLOOKUP('CLZ TT'!A937,'CLZ WI'!$A$1:$K$100000,5,FALSE),"")</f>
        <v/>
      </c>
      <c r="H937" t="str">
        <f>IFERROR(VLOOKUP(G937,'CLZ WI'!$A$1:$K$100000,6,FALSE),"")</f>
        <v/>
      </c>
      <c r="I937" t="str">
        <f>IFERROR(VLOOKUP(G937,'CLZ WI'!$A$1:$K$100000,7,FALSE),"")</f>
        <v/>
      </c>
      <c r="J937" t="str">
        <f>T('CLZ TT'!I937)</f>
        <v/>
      </c>
      <c r="K937" t="str">
        <f>IF(IFERROR(VLOOKUP('CLZ TT'!A937,'CLZ WI'!$A$1:$L$100000,12,FALSE),"")=TRUE, "Billable", IF(IFERROR(VLOOKUP('CLZ TT'!A937,'CLZ WI'!$A$1:$L$100000,12,FALSE),"")=FALSE, "Non-Billable", ""))</f>
        <v/>
      </c>
      <c r="L937" s="19" t="str">
        <f>IF('CLZ TT'!G937="","",'CLZ TT'!G937)</f>
        <v/>
      </c>
      <c r="M937" t="str">
        <f>IFERROR(VLOOKUP(G937,'CLZ Pr'!$A$1:$X$100000,12,FALSE)*C937,"")</f>
        <v/>
      </c>
      <c r="N937" s="4" t="str">
        <f>IFERROR(VLOOKUP(G937,'CLZ Pr'!$A$1:$X$100000,24,FALSE), "")</f>
        <v/>
      </c>
      <c r="O937" t="str">
        <f>IFERROR(VLOOKUP(G937,'CLZ Pr'!$A$1:$X$100000,21,FALSE), "")</f>
        <v/>
      </c>
    </row>
    <row r="938" spans="1:15">
      <c r="A938" t="str">
        <f>T('CLZ TT'!A938)</f>
        <v/>
      </c>
      <c r="B938" s="9" t="str">
        <f>T('CLZ TT'!D938)</f>
        <v/>
      </c>
      <c r="C938" s="10" t="str">
        <f>IF(LEN(A938) &gt; 0, 'CLZ TT'!E938, "")</f>
        <v/>
      </c>
      <c r="D938" s="7" t="str">
        <f>T('CLZ TT'!F938)</f>
        <v/>
      </c>
      <c r="E938" s="7" t="str">
        <f>IFERROR(VLOOKUP('CLZ TT'!A938,'CLZ WI'!$A$1:$E$100000,3,FALSE),"")</f>
        <v/>
      </c>
      <c r="F938" t="str">
        <f>IFERROR(VLOOKUP('CLZ TT'!A938,'CLZ WI'!$A$1:$E$100000,4,FALSE),"")</f>
        <v/>
      </c>
      <c r="G938" t="str">
        <f>IFERROR(VLOOKUP('CLZ TT'!A938,'CLZ WI'!$A$1:$K$100000,5,FALSE),"")</f>
        <v/>
      </c>
      <c r="H938" t="str">
        <f>IFERROR(VLOOKUP(G938,'CLZ WI'!$A$1:$K$100000,6,FALSE),"")</f>
        <v/>
      </c>
      <c r="I938" t="str">
        <f>IFERROR(VLOOKUP(G938,'CLZ WI'!$A$1:$K$100000,7,FALSE),"")</f>
        <v/>
      </c>
      <c r="J938" t="str">
        <f>T('CLZ TT'!I938)</f>
        <v/>
      </c>
      <c r="K938" t="str">
        <f>IF(IFERROR(VLOOKUP('CLZ TT'!A938,'CLZ WI'!$A$1:$L$100000,12,FALSE),"")=TRUE, "Billable", IF(IFERROR(VLOOKUP('CLZ TT'!A938,'CLZ WI'!$A$1:$L$100000,12,FALSE),"")=FALSE, "Non-Billable", ""))</f>
        <v/>
      </c>
      <c r="L938" s="19" t="str">
        <f>IF('CLZ TT'!G938="","",'CLZ TT'!G938)</f>
        <v/>
      </c>
      <c r="M938" t="str">
        <f>IFERROR(VLOOKUP(G938,'CLZ Pr'!$A$1:$X$100000,12,FALSE)*C938,"")</f>
        <v/>
      </c>
      <c r="N938" s="4" t="str">
        <f>IFERROR(VLOOKUP(G938,'CLZ Pr'!$A$1:$X$100000,24,FALSE), "")</f>
        <v/>
      </c>
      <c r="O938" t="str">
        <f>IFERROR(VLOOKUP(G938,'CLZ Pr'!$A$1:$X$100000,21,FALSE), "")</f>
        <v/>
      </c>
    </row>
    <row r="939" spans="1:15">
      <c r="A939" t="str">
        <f>T('CLZ TT'!A939)</f>
        <v/>
      </c>
      <c r="B939" s="9" t="str">
        <f>T('CLZ TT'!D939)</f>
        <v/>
      </c>
      <c r="C939" s="10" t="str">
        <f>IF(LEN(A939) &gt; 0, 'CLZ TT'!E939, "")</f>
        <v/>
      </c>
      <c r="D939" s="7" t="str">
        <f>T('CLZ TT'!F939)</f>
        <v/>
      </c>
      <c r="E939" s="7" t="str">
        <f>IFERROR(VLOOKUP('CLZ TT'!A939,'CLZ WI'!$A$1:$E$100000,3,FALSE),"")</f>
        <v/>
      </c>
      <c r="F939" t="str">
        <f>IFERROR(VLOOKUP('CLZ TT'!A939,'CLZ WI'!$A$1:$E$100000,4,FALSE),"")</f>
        <v/>
      </c>
      <c r="G939" t="str">
        <f>IFERROR(VLOOKUP('CLZ TT'!A939,'CLZ WI'!$A$1:$K$100000,5,FALSE),"")</f>
        <v/>
      </c>
      <c r="H939" t="str">
        <f>IFERROR(VLOOKUP(G939,'CLZ WI'!$A$1:$K$100000,6,FALSE),"")</f>
        <v/>
      </c>
      <c r="I939" t="str">
        <f>IFERROR(VLOOKUP(G939,'CLZ WI'!$A$1:$K$100000,7,FALSE),"")</f>
        <v/>
      </c>
      <c r="J939" t="str">
        <f>T('CLZ TT'!I939)</f>
        <v/>
      </c>
      <c r="K939" t="str">
        <f>IF(IFERROR(VLOOKUP('CLZ TT'!A939,'CLZ WI'!$A$1:$L$100000,12,FALSE),"")=TRUE, "Billable", IF(IFERROR(VLOOKUP('CLZ TT'!A939,'CLZ WI'!$A$1:$L$100000,12,FALSE),"")=FALSE, "Non-Billable", ""))</f>
        <v/>
      </c>
      <c r="L939" s="19" t="str">
        <f>IF('CLZ TT'!G939="","",'CLZ TT'!G939)</f>
        <v/>
      </c>
      <c r="M939" t="str">
        <f>IFERROR(VLOOKUP(G939,'CLZ Pr'!$A$1:$X$100000,12,FALSE)*C939,"")</f>
        <v/>
      </c>
      <c r="N939" s="4" t="str">
        <f>IFERROR(VLOOKUP(G939,'CLZ Pr'!$A$1:$X$100000,24,FALSE), "")</f>
        <v/>
      </c>
      <c r="O939" t="str">
        <f>IFERROR(VLOOKUP(G939,'CLZ Pr'!$A$1:$X$100000,21,FALSE), "")</f>
        <v/>
      </c>
    </row>
    <row r="940" spans="1:15">
      <c r="A940" t="str">
        <f>T('CLZ TT'!A940)</f>
        <v/>
      </c>
      <c r="B940" s="9" t="str">
        <f>T('CLZ TT'!D940)</f>
        <v/>
      </c>
      <c r="C940" s="10" t="str">
        <f>IF(LEN(A940) &gt; 0, 'CLZ TT'!E940, "")</f>
        <v/>
      </c>
      <c r="D940" s="7" t="str">
        <f>T('CLZ TT'!F940)</f>
        <v/>
      </c>
      <c r="E940" s="7" t="str">
        <f>IFERROR(VLOOKUP('CLZ TT'!A940,'CLZ WI'!$A$1:$E$100000,3,FALSE),"")</f>
        <v/>
      </c>
      <c r="F940" t="str">
        <f>IFERROR(VLOOKUP('CLZ TT'!A940,'CLZ WI'!$A$1:$E$100000,4,FALSE),"")</f>
        <v/>
      </c>
      <c r="G940" t="str">
        <f>IFERROR(VLOOKUP('CLZ TT'!A940,'CLZ WI'!$A$1:$K$100000,5,FALSE),"")</f>
        <v/>
      </c>
      <c r="H940" t="str">
        <f>IFERROR(VLOOKUP(G940,'CLZ WI'!$A$1:$K$100000,6,FALSE),"")</f>
        <v/>
      </c>
      <c r="I940" t="str">
        <f>IFERROR(VLOOKUP(G940,'CLZ WI'!$A$1:$K$100000,7,FALSE),"")</f>
        <v/>
      </c>
      <c r="J940" t="str">
        <f>T('CLZ TT'!I940)</f>
        <v/>
      </c>
      <c r="K940" t="str">
        <f>IF(IFERROR(VLOOKUP('CLZ TT'!A940,'CLZ WI'!$A$1:$L$100000,12,FALSE),"")=TRUE, "Billable", IF(IFERROR(VLOOKUP('CLZ TT'!A940,'CLZ WI'!$A$1:$L$100000,12,FALSE),"")=FALSE, "Non-Billable", ""))</f>
        <v/>
      </c>
      <c r="L940" s="19" t="str">
        <f>IF('CLZ TT'!G940="","",'CLZ TT'!G940)</f>
        <v/>
      </c>
      <c r="M940" t="str">
        <f>IFERROR(VLOOKUP(G940,'CLZ Pr'!$A$1:$X$100000,12,FALSE)*C940,"")</f>
        <v/>
      </c>
      <c r="N940" s="4" t="str">
        <f>IFERROR(VLOOKUP(G940,'CLZ Pr'!$A$1:$X$100000,24,FALSE), "")</f>
        <v/>
      </c>
      <c r="O940" t="str">
        <f>IFERROR(VLOOKUP(G940,'CLZ Pr'!$A$1:$X$100000,21,FALSE), "")</f>
        <v/>
      </c>
    </row>
    <row r="941" spans="1:15">
      <c r="A941" t="str">
        <f>T('CLZ TT'!A941)</f>
        <v/>
      </c>
      <c r="B941" s="9" t="str">
        <f>T('CLZ TT'!D941)</f>
        <v/>
      </c>
      <c r="C941" s="10" t="str">
        <f>IF(LEN(A941) &gt; 0, 'CLZ TT'!E941, "")</f>
        <v/>
      </c>
      <c r="D941" s="7" t="str">
        <f>T('CLZ TT'!F941)</f>
        <v/>
      </c>
      <c r="E941" s="7" t="str">
        <f>IFERROR(VLOOKUP('CLZ TT'!A941,'CLZ WI'!$A$1:$E$100000,3,FALSE),"")</f>
        <v/>
      </c>
      <c r="F941" t="str">
        <f>IFERROR(VLOOKUP('CLZ TT'!A941,'CLZ WI'!$A$1:$E$100000,4,FALSE),"")</f>
        <v/>
      </c>
      <c r="G941" t="str">
        <f>IFERROR(VLOOKUP('CLZ TT'!A941,'CLZ WI'!$A$1:$K$100000,5,FALSE),"")</f>
        <v/>
      </c>
      <c r="H941" t="str">
        <f>IFERROR(VLOOKUP(G941,'CLZ WI'!$A$1:$K$100000,6,FALSE),"")</f>
        <v/>
      </c>
      <c r="I941" t="str">
        <f>IFERROR(VLOOKUP(G941,'CLZ WI'!$A$1:$K$100000,7,FALSE),"")</f>
        <v/>
      </c>
      <c r="J941" t="str">
        <f>T('CLZ TT'!I941)</f>
        <v/>
      </c>
      <c r="K941" t="str">
        <f>IF(IFERROR(VLOOKUP('CLZ TT'!A941,'CLZ WI'!$A$1:$L$100000,12,FALSE),"")=TRUE, "Billable", IF(IFERROR(VLOOKUP('CLZ TT'!A941,'CLZ WI'!$A$1:$L$100000,12,FALSE),"")=FALSE, "Non-Billable", ""))</f>
        <v/>
      </c>
      <c r="L941" s="19" t="str">
        <f>IF('CLZ TT'!G941="","",'CLZ TT'!G941)</f>
        <v/>
      </c>
      <c r="M941" t="str">
        <f>IFERROR(VLOOKUP(G941,'CLZ Pr'!$A$1:$X$100000,12,FALSE)*C941,"")</f>
        <v/>
      </c>
      <c r="N941" s="4" t="str">
        <f>IFERROR(VLOOKUP(G941,'CLZ Pr'!$A$1:$X$100000,24,FALSE), "")</f>
        <v/>
      </c>
      <c r="O941" t="str">
        <f>IFERROR(VLOOKUP(G941,'CLZ Pr'!$A$1:$X$100000,21,FALSE), "")</f>
        <v/>
      </c>
    </row>
    <row r="942" spans="1:15">
      <c r="A942" t="str">
        <f>T('CLZ TT'!A942)</f>
        <v/>
      </c>
      <c r="B942" s="9" t="str">
        <f>T('CLZ TT'!D942)</f>
        <v/>
      </c>
      <c r="C942" s="10" t="str">
        <f>IF(LEN(A942) &gt; 0, 'CLZ TT'!E942, "")</f>
        <v/>
      </c>
      <c r="D942" s="7" t="str">
        <f>T('CLZ TT'!F942)</f>
        <v/>
      </c>
      <c r="E942" s="7" t="str">
        <f>IFERROR(VLOOKUP('CLZ TT'!A942,'CLZ WI'!$A$1:$E$100000,3,FALSE),"")</f>
        <v/>
      </c>
      <c r="F942" t="str">
        <f>IFERROR(VLOOKUP('CLZ TT'!A942,'CLZ WI'!$A$1:$E$100000,4,FALSE),"")</f>
        <v/>
      </c>
      <c r="G942" t="str">
        <f>IFERROR(VLOOKUP('CLZ TT'!A942,'CLZ WI'!$A$1:$K$100000,5,FALSE),"")</f>
        <v/>
      </c>
      <c r="H942" t="str">
        <f>IFERROR(VLOOKUP(G942,'CLZ WI'!$A$1:$K$100000,6,FALSE),"")</f>
        <v/>
      </c>
      <c r="I942" t="str">
        <f>IFERROR(VLOOKUP(G942,'CLZ WI'!$A$1:$K$100000,7,FALSE),"")</f>
        <v/>
      </c>
      <c r="J942" t="str">
        <f>T('CLZ TT'!I942)</f>
        <v/>
      </c>
      <c r="K942" t="str">
        <f>IF(IFERROR(VLOOKUP('CLZ TT'!A942,'CLZ WI'!$A$1:$L$100000,12,FALSE),"")=TRUE, "Billable", IF(IFERROR(VLOOKUP('CLZ TT'!A942,'CLZ WI'!$A$1:$L$100000,12,FALSE),"")=FALSE, "Non-Billable", ""))</f>
        <v/>
      </c>
      <c r="L942" s="19" t="str">
        <f>IF('CLZ TT'!G942="","",'CLZ TT'!G942)</f>
        <v/>
      </c>
      <c r="M942" t="str">
        <f>IFERROR(VLOOKUP(G942,'CLZ Pr'!$A$1:$X$100000,12,FALSE)*C942,"")</f>
        <v/>
      </c>
      <c r="N942" s="4" t="str">
        <f>IFERROR(VLOOKUP(G942,'CLZ Pr'!$A$1:$X$100000,24,FALSE), "")</f>
        <v/>
      </c>
      <c r="O942" t="str">
        <f>IFERROR(VLOOKUP(G942,'CLZ Pr'!$A$1:$X$100000,21,FALSE), "")</f>
        <v/>
      </c>
    </row>
    <row r="943" spans="1:15">
      <c r="A943" t="str">
        <f>T('CLZ TT'!A943)</f>
        <v/>
      </c>
      <c r="B943" s="9" t="str">
        <f>T('CLZ TT'!D943)</f>
        <v/>
      </c>
      <c r="C943" s="10" t="str">
        <f>IF(LEN(A943) &gt; 0, 'CLZ TT'!E943, "")</f>
        <v/>
      </c>
      <c r="D943" s="7" t="str">
        <f>T('CLZ TT'!F943)</f>
        <v/>
      </c>
      <c r="E943" s="7" t="str">
        <f>IFERROR(VLOOKUP('CLZ TT'!A943,'CLZ WI'!$A$1:$E$100000,3,FALSE),"")</f>
        <v/>
      </c>
      <c r="F943" t="str">
        <f>IFERROR(VLOOKUP('CLZ TT'!A943,'CLZ WI'!$A$1:$E$100000,4,FALSE),"")</f>
        <v/>
      </c>
      <c r="G943" t="str">
        <f>IFERROR(VLOOKUP('CLZ TT'!A943,'CLZ WI'!$A$1:$K$100000,5,FALSE),"")</f>
        <v/>
      </c>
      <c r="H943" t="str">
        <f>IFERROR(VLOOKUP(G943,'CLZ WI'!$A$1:$K$100000,6,FALSE),"")</f>
        <v/>
      </c>
      <c r="I943" t="str">
        <f>IFERROR(VLOOKUP(G943,'CLZ WI'!$A$1:$K$100000,7,FALSE),"")</f>
        <v/>
      </c>
      <c r="J943" t="str">
        <f>T('CLZ TT'!I943)</f>
        <v/>
      </c>
      <c r="K943" t="str">
        <f>IF(IFERROR(VLOOKUP('CLZ TT'!A943,'CLZ WI'!$A$1:$L$100000,12,FALSE),"")=TRUE, "Billable", IF(IFERROR(VLOOKUP('CLZ TT'!A943,'CLZ WI'!$A$1:$L$100000,12,FALSE),"")=FALSE, "Non-Billable", ""))</f>
        <v/>
      </c>
      <c r="L943" s="19" t="str">
        <f>IF('CLZ TT'!G943="","",'CLZ TT'!G943)</f>
        <v/>
      </c>
      <c r="M943" t="str">
        <f>IFERROR(VLOOKUP(G943,'CLZ Pr'!$A$1:$X$100000,12,FALSE)*C943,"")</f>
        <v/>
      </c>
      <c r="N943" s="4" t="str">
        <f>IFERROR(VLOOKUP(G943,'CLZ Pr'!$A$1:$X$100000,24,FALSE), "")</f>
        <v/>
      </c>
      <c r="O943" t="str">
        <f>IFERROR(VLOOKUP(G943,'CLZ Pr'!$A$1:$X$100000,21,FALSE), "")</f>
        <v/>
      </c>
    </row>
    <row r="944" spans="1:15">
      <c r="A944" t="str">
        <f>T('CLZ TT'!A944)</f>
        <v/>
      </c>
      <c r="B944" s="9" t="str">
        <f>T('CLZ TT'!D944)</f>
        <v/>
      </c>
      <c r="C944" s="10" t="str">
        <f>IF(LEN(A944) &gt; 0, 'CLZ TT'!E944, "")</f>
        <v/>
      </c>
      <c r="D944" s="7" t="str">
        <f>T('CLZ TT'!F944)</f>
        <v/>
      </c>
      <c r="E944" s="7" t="str">
        <f>IFERROR(VLOOKUP('CLZ TT'!A944,'CLZ WI'!$A$1:$E$100000,3,FALSE),"")</f>
        <v/>
      </c>
      <c r="F944" t="str">
        <f>IFERROR(VLOOKUP('CLZ TT'!A944,'CLZ WI'!$A$1:$E$100000,4,FALSE),"")</f>
        <v/>
      </c>
      <c r="G944" t="str">
        <f>IFERROR(VLOOKUP('CLZ TT'!A944,'CLZ WI'!$A$1:$K$100000,5,FALSE),"")</f>
        <v/>
      </c>
      <c r="H944" t="str">
        <f>IFERROR(VLOOKUP(G944,'CLZ WI'!$A$1:$K$100000,6,FALSE),"")</f>
        <v/>
      </c>
      <c r="I944" t="str">
        <f>IFERROR(VLOOKUP(G944,'CLZ WI'!$A$1:$K$100000,7,FALSE),"")</f>
        <v/>
      </c>
      <c r="J944" t="str">
        <f>T('CLZ TT'!I944)</f>
        <v/>
      </c>
      <c r="K944" t="str">
        <f>IF(IFERROR(VLOOKUP('CLZ TT'!A944,'CLZ WI'!$A$1:$L$100000,12,FALSE),"")=TRUE, "Billable", IF(IFERROR(VLOOKUP('CLZ TT'!A944,'CLZ WI'!$A$1:$L$100000,12,FALSE),"")=FALSE, "Non-Billable", ""))</f>
        <v/>
      </c>
      <c r="L944" s="19" t="str">
        <f>IF('CLZ TT'!G944="","",'CLZ TT'!G944)</f>
        <v/>
      </c>
      <c r="M944" t="str">
        <f>IFERROR(VLOOKUP(G944,'CLZ Pr'!$A$1:$X$100000,12,FALSE)*C944,"")</f>
        <v/>
      </c>
      <c r="N944" s="4" t="str">
        <f>IFERROR(VLOOKUP(G944,'CLZ Pr'!$A$1:$X$100000,24,FALSE), "")</f>
        <v/>
      </c>
      <c r="O944" t="str">
        <f>IFERROR(VLOOKUP(G944,'CLZ Pr'!$A$1:$X$100000,21,FALSE), "")</f>
        <v/>
      </c>
    </row>
    <row r="945" spans="1:15">
      <c r="A945" t="str">
        <f>T('CLZ TT'!A945)</f>
        <v/>
      </c>
      <c r="B945" s="9" t="str">
        <f>T('CLZ TT'!D945)</f>
        <v/>
      </c>
      <c r="C945" s="10" t="str">
        <f>IF(LEN(A945) &gt; 0, 'CLZ TT'!E945, "")</f>
        <v/>
      </c>
      <c r="D945" s="7" t="str">
        <f>T('CLZ TT'!F945)</f>
        <v/>
      </c>
      <c r="E945" s="7" t="str">
        <f>IFERROR(VLOOKUP('CLZ TT'!A945,'CLZ WI'!$A$1:$E$100000,3,FALSE),"")</f>
        <v/>
      </c>
      <c r="F945" t="str">
        <f>IFERROR(VLOOKUP('CLZ TT'!A945,'CLZ WI'!$A$1:$E$100000,4,FALSE),"")</f>
        <v/>
      </c>
      <c r="G945" t="str">
        <f>IFERROR(VLOOKUP('CLZ TT'!A945,'CLZ WI'!$A$1:$K$100000,5,FALSE),"")</f>
        <v/>
      </c>
      <c r="H945" t="str">
        <f>IFERROR(VLOOKUP(G945,'CLZ WI'!$A$1:$K$100000,6,FALSE),"")</f>
        <v/>
      </c>
      <c r="I945" t="str">
        <f>IFERROR(VLOOKUP(G945,'CLZ WI'!$A$1:$K$100000,7,FALSE),"")</f>
        <v/>
      </c>
      <c r="J945" t="str">
        <f>T('CLZ TT'!I945)</f>
        <v/>
      </c>
      <c r="K945" t="str">
        <f>IF(IFERROR(VLOOKUP('CLZ TT'!A945,'CLZ WI'!$A$1:$L$100000,12,FALSE),"")=TRUE, "Billable", IF(IFERROR(VLOOKUP('CLZ TT'!A945,'CLZ WI'!$A$1:$L$100000,12,FALSE),"")=FALSE, "Non-Billable", ""))</f>
        <v/>
      </c>
      <c r="L945" s="19" t="str">
        <f>IF('CLZ TT'!G945="","",'CLZ TT'!G945)</f>
        <v/>
      </c>
      <c r="M945" t="str">
        <f>IFERROR(VLOOKUP(G945,'CLZ Pr'!$A$1:$X$100000,12,FALSE)*C945,"")</f>
        <v/>
      </c>
      <c r="N945" s="4" t="str">
        <f>IFERROR(VLOOKUP(G945,'CLZ Pr'!$A$1:$X$100000,24,FALSE), "")</f>
        <v/>
      </c>
      <c r="O945" t="str">
        <f>IFERROR(VLOOKUP(G945,'CLZ Pr'!$A$1:$X$100000,21,FALSE), "")</f>
        <v/>
      </c>
    </row>
    <row r="946" spans="1:15">
      <c r="A946" t="str">
        <f>T('CLZ TT'!A946)</f>
        <v/>
      </c>
      <c r="B946" s="9" t="str">
        <f>T('CLZ TT'!D946)</f>
        <v/>
      </c>
      <c r="C946" s="10" t="str">
        <f>IF(LEN(A946) &gt; 0, 'CLZ TT'!E946, "")</f>
        <v/>
      </c>
      <c r="D946" s="7" t="str">
        <f>T('CLZ TT'!F946)</f>
        <v/>
      </c>
      <c r="E946" s="7" t="str">
        <f>IFERROR(VLOOKUP('CLZ TT'!A946,'CLZ WI'!$A$1:$E$100000,3,FALSE),"")</f>
        <v/>
      </c>
      <c r="F946" t="str">
        <f>IFERROR(VLOOKUP('CLZ TT'!A946,'CLZ WI'!$A$1:$E$100000,4,FALSE),"")</f>
        <v/>
      </c>
      <c r="G946" t="str">
        <f>IFERROR(VLOOKUP('CLZ TT'!A946,'CLZ WI'!$A$1:$K$100000,5,FALSE),"")</f>
        <v/>
      </c>
      <c r="H946" t="str">
        <f>IFERROR(VLOOKUP(G946,'CLZ WI'!$A$1:$K$100000,6,FALSE),"")</f>
        <v/>
      </c>
      <c r="I946" t="str">
        <f>IFERROR(VLOOKUP(G946,'CLZ WI'!$A$1:$K$100000,7,FALSE),"")</f>
        <v/>
      </c>
      <c r="J946" t="str">
        <f>T('CLZ TT'!I946)</f>
        <v/>
      </c>
      <c r="K946" t="str">
        <f>IF(IFERROR(VLOOKUP('CLZ TT'!A946,'CLZ WI'!$A$1:$L$100000,12,FALSE),"")=TRUE, "Billable", IF(IFERROR(VLOOKUP('CLZ TT'!A946,'CLZ WI'!$A$1:$L$100000,12,FALSE),"")=FALSE, "Non-Billable", ""))</f>
        <v/>
      </c>
      <c r="L946" s="19" t="str">
        <f>IF('CLZ TT'!G946="","",'CLZ TT'!G946)</f>
        <v/>
      </c>
      <c r="M946" t="str">
        <f>IFERROR(VLOOKUP(G946,'CLZ Pr'!$A$1:$X$100000,12,FALSE)*C946,"")</f>
        <v/>
      </c>
      <c r="N946" s="4" t="str">
        <f>IFERROR(VLOOKUP(G946,'CLZ Pr'!$A$1:$X$100000,24,FALSE), "")</f>
        <v/>
      </c>
      <c r="O946" t="str">
        <f>IFERROR(VLOOKUP(G946,'CLZ Pr'!$A$1:$X$100000,21,FALSE), "")</f>
        <v/>
      </c>
    </row>
    <row r="947" spans="1:15">
      <c r="A947" t="str">
        <f>T('CLZ TT'!A947)</f>
        <v/>
      </c>
      <c r="B947" s="9" t="str">
        <f>T('CLZ TT'!D947)</f>
        <v/>
      </c>
      <c r="C947" s="10" t="str">
        <f>IF(LEN(A947) &gt; 0, 'CLZ TT'!E947, "")</f>
        <v/>
      </c>
      <c r="D947" s="7" t="str">
        <f>T('CLZ TT'!F947)</f>
        <v/>
      </c>
      <c r="E947" s="7" t="str">
        <f>IFERROR(VLOOKUP('CLZ TT'!A947,'CLZ WI'!$A$1:$E$100000,3,FALSE),"")</f>
        <v/>
      </c>
      <c r="F947" t="str">
        <f>IFERROR(VLOOKUP('CLZ TT'!A947,'CLZ WI'!$A$1:$E$100000,4,FALSE),"")</f>
        <v/>
      </c>
      <c r="G947" t="str">
        <f>IFERROR(VLOOKUP('CLZ TT'!A947,'CLZ WI'!$A$1:$K$100000,5,FALSE),"")</f>
        <v/>
      </c>
      <c r="H947" t="str">
        <f>IFERROR(VLOOKUP(G947,'CLZ WI'!$A$1:$K$100000,6,FALSE),"")</f>
        <v/>
      </c>
      <c r="I947" t="str">
        <f>IFERROR(VLOOKUP(G947,'CLZ WI'!$A$1:$K$100000,7,FALSE),"")</f>
        <v/>
      </c>
      <c r="J947" t="str">
        <f>T('CLZ TT'!I947)</f>
        <v/>
      </c>
      <c r="K947" t="str">
        <f>IF(IFERROR(VLOOKUP('CLZ TT'!A947,'CLZ WI'!$A$1:$L$100000,12,FALSE),"")=TRUE, "Billable", IF(IFERROR(VLOOKUP('CLZ TT'!A947,'CLZ WI'!$A$1:$L$100000,12,FALSE),"")=FALSE, "Non-Billable", ""))</f>
        <v/>
      </c>
      <c r="L947" s="19" t="str">
        <f>IF('CLZ TT'!G947="","",'CLZ TT'!G947)</f>
        <v/>
      </c>
      <c r="M947" t="str">
        <f>IFERROR(VLOOKUP(G947,'CLZ Pr'!$A$1:$X$100000,12,FALSE)*C947,"")</f>
        <v/>
      </c>
      <c r="N947" s="4" t="str">
        <f>IFERROR(VLOOKUP(G947,'CLZ Pr'!$A$1:$X$100000,24,FALSE), "")</f>
        <v/>
      </c>
      <c r="O947" t="str">
        <f>IFERROR(VLOOKUP(G947,'CLZ Pr'!$A$1:$X$100000,21,FALSE), "")</f>
        <v/>
      </c>
    </row>
    <row r="948" spans="1:15">
      <c r="A948" t="str">
        <f>T('CLZ TT'!A948)</f>
        <v/>
      </c>
      <c r="B948" s="9" t="str">
        <f>T('CLZ TT'!D948)</f>
        <v/>
      </c>
      <c r="C948" s="10" t="str">
        <f>IF(LEN(A948) &gt; 0, 'CLZ TT'!E948, "")</f>
        <v/>
      </c>
      <c r="D948" s="7" t="str">
        <f>T('CLZ TT'!F948)</f>
        <v/>
      </c>
      <c r="E948" s="7" t="str">
        <f>IFERROR(VLOOKUP('CLZ TT'!A948,'CLZ WI'!$A$1:$E$100000,3,FALSE),"")</f>
        <v/>
      </c>
      <c r="F948" t="str">
        <f>IFERROR(VLOOKUP('CLZ TT'!A948,'CLZ WI'!$A$1:$E$100000,4,FALSE),"")</f>
        <v/>
      </c>
      <c r="G948" t="str">
        <f>IFERROR(VLOOKUP('CLZ TT'!A948,'CLZ WI'!$A$1:$K$100000,5,FALSE),"")</f>
        <v/>
      </c>
      <c r="H948" t="str">
        <f>IFERROR(VLOOKUP(G948,'CLZ WI'!$A$1:$K$100000,6,FALSE),"")</f>
        <v/>
      </c>
      <c r="I948" t="str">
        <f>IFERROR(VLOOKUP(G948,'CLZ WI'!$A$1:$K$100000,7,FALSE),"")</f>
        <v/>
      </c>
      <c r="J948" t="str">
        <f>T('CLZ TT'!I948)</f>
        <v/>
      </c>
      <c r="K948" t="str">
        <f>IF(IFERROR(VLOOKUP('CLZ TT'!A948,'CLZ WI'!$A$1:$L$100000,12,FALSE),"")=TRUE, "Billable", IF(IFERROR(VLOOKUP('CLZ TT'!A948,'CLZ WI'!$A$1:$L$100000,12,FALSE),"")=FALSE, "Non-Billable", ""))</f>
        <v/>
      </c>
      <c r="L948" s="19" t="str">
        <f>IF('CLZ TT'!G948="","",'CLZ TT'!G948)</f>
        <v/>
      </c>
      <c r="M948" t="str">
        <f>IFERROR(VLOOKUP(G948,'CLZ Pr'!$A$1:$X$100000,12,FALSE)*C948,"")</f>
        <v/>
      </c>
      <c r="N948" s="4" t="str">
        <f>IFERROR(VLOOKUP(G948,'CLZ Pr'!$A$1:$X$100000,24,FALSE), "")</f>
        <v/>
      </c>
      <c r="O948" t="str">
        <f>IFERROR(VLOOKUP(G948,'CLZ Pr'!$A$1:$X$100000,21,FALSE), "")</f>
        <v/>
      </c>
    </row>
    <row r="949" spans="1:15">
      <c r="A949" t="str">
        <f>T('CLZ TT'!A949)</f>
        <v/>
      </c>
      <c r="B949" s="9" t="str">
        <f>T('CLZ TT'!D949)</f>
        <v/>
      </c>
      <c r="C949" s="10" t="str">
        <f>IF(LEN(A949) &gt; 0, 'CLZ TT'!E949, "")</f>
        <v/>
      </c>
      <c r="D949" s="7" t="str">
        <f>T('CLZ TT'!F949)</f>
        <v/>
      </c>
      <c r="E949" s="7" t="str">
        <f>IFERROR(VLOOKUP('CLZ TT'!A949,'CLZ WI'!$A$1:$E$100000,3,FALSE),"")</f>
        <v/>
      </c>
      <c r="F949" t="str">
        <f>IFERROR(VLOOKUP('CLZ TT'!A949,'CLZ WI'!$A$1:$E$100000,4,FALSE),"")</f>
        <v/>
      </c>
      <c r="G949" t="str">
        <f>IFERROR(VLOOKUP('CLZ TT'!A949,'CLZ WI'!$A$1:$K$100000,5,FALSE),"")</f>
        <v/>
      </c>
      <c r="H949" t="str">
        <f>IFERROR(VLOOKUP(G949,'CLZ WI'!$A$1:$K$100000,6,FALSE),"")</f>
        <v/>
      </c>
      <c r="I949" t="str">
        <f>IFERROR(VLOOKUP(G949,'CLZ WI'!$A$1:$K$100000,7,FALSE),"")</f>
        <v/>
      </c>
      <c r="J949" t="str">
        <f>T('CLZ TT'!I949)</f>
        <v/>
      </c>
      <c r="K949" t="str">
        <f>IF(IFERROR(VLOOKUP('CLZ TT'!A949,'CLZ WI'!$A$1:$L$100000,12,FALSE),"")=TRUE, "Billable", IF(IFERROR(VLOOKUP('CLZ TT'!A949,'CLZ WI'!$A$1:$L$100000,12,FALSE),"")=FALSE, "Non-Billable", ""))</f>
        <v/>
      </c>
      <c r="L949" s="19" t="str">
        <f>IF('CLZ TT'!G949="","",'CLZ TT'!G949)</f>
        <v/>
      </c>
      <c r="M949" t="str">
        <f>IFERROR(VLOOKUP(G949,'CLZ Pr'!$A$1:$X$100000,12,FALSE)*C949,"")</f>
        <v/>
      </c>
      <c r="N949" s="4" t="str">
        <f>IFERROR(VLOOKUP(G949,'CLZ Pr'!$A$1:$X$100000,24,FALSE), "")</f>
        <v/>
      </c>
      <c r="O949" t="str">
        <f>IFERROR(VLOOKUP(G949,'CLZ Pr'!$A$1:$X$100000,21,FALSE), "")</f>
        <v/>
      </c>
    </row>
    <row r="950" spans="1:15">
      <c r="A950" t="str">
        <f>T('CLZ TT'!A950)</f>
        <v/>
      </c>
      <c r="B950" s="9" t="str">
        <f>T('CLZ TT'!D950)</f>
        <v/>
      </c>
      <c r="C950" s="10" t="str">
        <f>IF(LEN(A950) &gt; 0, 'CLZ TT'!E950, "")</f>
        <v/>
      </c>
      <c r="D950" s="7" t="str">
        <f>T('CLZ TT'!F950)</f>
        <v/>
      </c>
      <c r="E950" s="7" t="str">
        <f>IFERROR(VLOOKUP('CLZ TT'!A950,'CLZ WI'!$A$1:$E$100000,3,FALSE),"")</f>
        <v/>
      </c>
      <c r="F950" t="str">
        <f>IFERROR(VLOOKUP('CLZ TT'!A950,'CLZ WI'!$A$1:$E$100000,4,FALSE),"")</f>
        <v/>
      </c>
      <c r="G950" t="str">
        <f>IFERROR(VLOOKUP('CLZ TT'!A950,'CLZ WI'!$A$1:$K$100000,5,FALSE),"")</f>
        <v/>
      </c>
      <c r="H950" t="str">
        <f>IFERROR(VLOOKUP(G950,'CLZ WI'!$A$1:$K$100000,6,FALSE),"")</f>
        <v/>
      </c>
      <c r="I950" t="str">
        <f>IFERROR(VLOOKUP(G950,'CLZ WI'!$A$1:$K$100000,7,FALSE),"")</f>
        <v/>
      </c>
      <c r="J950" t="str">
        <f>T('CLZ TT'!I950)</f>
        <v/>
      </c>
      <c r="K950" t="str">
        <f>IF(IFERROR(VLOOKUP('CLZ TT'!A950,'CLZ WI'!$A$1:$L$100000,12,FALSE),"")=TRUE, "Billable", IF(IFERROR(VLOOKUP('CLZ TT'!A950,'CLZ WI'!$A$1:$L$100000,12,FALSE),"")=FALSE, "Non-Billable", ""))</f>
        <v/>
      </c>
      <c r="L950" s="19" t="str">
        <f>IF('CLZ TT'!G950="","",'CLZ TT'!G950)</f>
        <v/>
      </c>
      <c r="M950" t="str">
        <f>IFERROR(VLOOKUP(G950,'CLZ Pr'!$A$1:$X$100000,12,FALSE)*C950,"")</f>
        <v/>
      </c>
      <c r="N950" s="4" t="str">
        <f>IFERROR(VLOOKUP(G950,'CLZ Pr'!$A$1:$X$100000,24,FALSE), "")</f>
        <v/>
      </c>
      <c r="O950" t="str">
        <f>IFERROR(VLOOKUP(G950,'CLZ Pr'!$A$1:$X$100000,21,FALSE), "")</f>
        <v/>
      </c>
    </row>
    <row r="951" spans="1:15">
      <c r="A951" t="str">
        <f>T('CLZ TT'!A951)</f>
        <v/>
      </c>
      <c r="B951" s="9" t="str">
        <f>T('CLZ TT'!D951)</f>
        <v/>
      </c>
      <c r="C951" s="10" t="str">
        <f>IF(LEN(A951) &gt; 0, 'CLZ TT'!E951, "")</f>
        <v/>
      </c>
      <c r="D951" s="7" t="str">
        <f>T('CLZ TT'!F951)</f>
        <v/>
      </c>
      <c r="E951" s="7" t="str">
        <f>IFERROR(VLOOKUP('CLZ TT'!A951,'CLZ WI'!$A$1:$E$100000,3,FALSE),"")</f>
        <v/>
      </c>
      <c r="F951" t="str">
        <f>IFERROR(VLOOKUP('CLZ TT'!A951,'CLZ WI'!$A$1:$E$100000,4,FALSE),"")</f>
        <v/>
      </c>
      <c r="G951" t="str">
        <f>IFERROR(VLOOKUP('CLZ TT'!A951,'CLZ WI'!$A$1:$K$100000,5,FALSE),"")</f>
        <v/>
      </c>
      <c r="H951" t="str">
        <f>IFERROR(VLOOKUP(G951,'CLZ WI'!$A$1:$K$100000,6,FALSE),"")</f>
        <v/>
      </c>
      <c r="I951" t="str">
        <f>IFERROR(VLOOKUP(G951,'CLZ WI'!$A$1:$K$100000,7,FALSE),"")</f>
        <v/>
      </c>
      <c r="J951" t="str">
        <f>T('CLZ TT'!I951)</f>
        <v/>
      </c>
      <c r="K951" t="str">
        <f>IF(IFERROR(VLOOKUP('CLZ TT'!A951,'CLZ WI'!$A$1:$L$100000,12,FALSE),"")=TRUE, "Billable", IF(IFERROR(VLOOKUP('CLZ TT'!A951,'CLZ WI'!$A$1:$L$100000,12,FALSE),"")=FALSE, "Non-Billable", ""))</f>
        <v/>
      </c>
      <c r="L951" s="19" t="str">
        <f>IF('CLZ TT'!G951="","",'CLZ TT'!G951)</f>
        <v/>
      </c>
      <c r="M951" t="str">
        <f>IFERROR(VLOOKUP(G951,'CLZ Pr'!$A$1:$X$100000,12,FALSE)*C951,"")</f>
        <v/>
      </c>
      <c r="N951" s="4" t="str">
        <f>IFERROR(VLOOKUP(G951,'CLZ Pr'!$A$1:$X$100000,24,FALSE), "")</f>
        <v/>
      </c>
      <c r="O951" t="str">
        <f>IFERROR(VLOOKUP(G951,'CLZ Pr'!$A$1:$X$100000,21,FALSE), "")</f>
        <v/>
      </c>
    </row>
    <row r="952" spans="1:15">
      <c r="A952" t="str">
        <f>T('CLZ TT'!A952)</f>
        <v/>
      </c>
      <c r="B952" s="9" t="str">
        <f>T('CLZ TT'!D952)</f>
        <v/>
      </c>
      <c r="C952" s="10" t="str">
        <f>IF(LEN(A952) &gt; 0, 'CLZ TT'!E952, "")</f>
        <v/>
      </c>
      <c r="D952" s="7" t="str">
        <f>T('CLZ TT'!F952)</f>
        <v/>
      </c>
      <c r="E952" s="7" t="str">
        <f>IFERROR(VLOOKUP('CLZ TT'!A952,'CLZ WI'!$A$1:$E$100000,3,FALSE),"")</f>
        <v/>
      </c>
      <c r="F952" t="str">
        <f>IFERROR(VLOOKUP('CLZ TT'!A952,'CLZ WI'!$A$1:$E$100000,4,FALSE),"")</f>
        <v/>
      </c>
      <c r="G952" t="str">
        <f>IFERROR(VLOOKUP('CLZ TT'!A952,'CLZ WI'!$A$1:$K$100000,5,FALSE),"")</f>
        <v/>
      </c>
      <c r="H952" t="str">
        <f>IFERROR(VLOOKUP(G952,'CLZ WI'!$A$1:$K$100000,6,FALSE),"")</f>
        <v/>
      </c>
      <c r="I952" t="str">
        <f>IFERROR(VLOOKUP(G952,'CLZ WI'!$A$1:$K$100000,7,FALSE),"")</f>
        <v/>
      </c>
      <c r="J952" t="str">
        <f>T('CLZ TT'!I952)</f>
        <v/>
      </c>
      <c r="K952" t="str">
        <f>IF(IFERROR(VLOOKUP('CLZ TT'!A952,'CLZ WI'!$A$1:$L$100000,12,FALSE),"")=TRUE, "Billable", IF(IFERROR(VLOOKUP('CLZ TT'!A952,'CLZ WI'!$A$1:$L$100000,12,FALSE),"")=FALSE, "Non-Billable", ""))</f>
        <v/>
      </c>
      <c r="L952" s="19" t="str">
        <f>IF('CLZ TT'!G952="","",'CLZ TT'!G952)</f>
        <v/>
      </c>
      <c r="M952" t="str">
        <f>IFERROR(VLOOKUP(G952,'CLZ Pr'!$A$1:$X$100000,12,FALSE)*C952,"")</f>
        <v/>
      </c>
      <c r="N952" s="4" t="str">
        <f>IFERROR(VLOOKUP(G952,'CLZ Pr'!$A$1:$X$100000,24,FALSE), "")</f>
        <v/>
      </c>
      <c r="O952" t="str">
        <f>IFERROR(VLOOKUP(G952,'CLZ Pr'!$A$1:$X$100000,21,FALSE), "")</f>
        <v/>
      </c>
    </row>
    <row r="953" spans="1:15">
      <c r="A953" t="str">
        <f>T('CLZ TT'!A953)</f>
        <v/>
      </c>
      <c r="B953" s="9" t="str">
        <f>T('CLZ TT'!D953)</f>
        <v/>
      </c>
      <c r="C953" s="10" t="str">
        <f>IF(LEN(A953) &gt; 0, 'CLZ TT'!E953, "")</f>
        <v/>
      </c>
      <c r="D953" s="7" t="str">
        <f>T('CLZ TT'!F953)</f>
        <v/>
      </c>
      <c r="E953" s="7" t="str">
        <f>IFERROR(VLOOKUP('CLZ TT'!A953,'CLZ WI'!$A$1:$E$100000,3,FALSE),"")</f>
        <v/>
      </c>
      <c r="F953" t="str">
        <f>IFERROR(VLOOKUP('CLZ TT'!A953,'CLZ WI'!$A$1:$E$100000,4,FALSE),"")</f>
        <v/>
      </c>
      <c r="G953" t="str">
        <f>IFERROR(VLOOKUP('CLZ TT'!A953,'CLZ WI'!$A$1:$K$100000,5,FALSE),"")</f>
        <v/>
      </c>
      <c r="H953" t="str">
        <f>IFERROR(VLOOKUP(G953,'CLZ WI'!$A$1:$K$100000,6,FALSE),"")</f>
        <v/>
      </c>
      <c r="I953" t="str">
        <f>IFERROR(VLOOKUP(G953,'CLZ WI'!$A$1:$K$100000,7,FALSE),"")</f>
        <v/>
      </c>
      <c r="J953" t="str">
        <f>T('CLZ TT'!I953)</f>
        <v/>
      </c>
      <c r="K953" t="str">
        <f>IF(IFERROR(VLOOKUP('CLZ TT'!A953,'CLZ WI'!$A$1:$L$100000,12,FALSE),"")=TRUE, "Billable", IF(IFERROR(VLOOKUP('CLZ TT'!A953,'CLZ WI'!$A$1:$L$100000,12,FALSE),"")=FALSE, "Non-Billable", ""))</f>
        <v/>
      </c>
      <c r="L953" s="19" t="str">
        <f>IF('CLZ TT'!G953="","",'CLZ TT'!G953)</f>
        <v/>
      </c>
      <c r="M953" t="str">
        <f>IFERROR(VLOOKUP(G953,'CLZ Pr'!$A$1:$X$100000,12,FALSE)*C953,"")</f>
        <v/>
      </c>
      <c r="N953" s="4" t="str">
        <f>IFERROR(VLOOKUP(G953,'CLZ Pr'!$A$1:$X$100000,24,FALSE), "")</f>
        <v/>
      </c>
      <c r="O953" t="str">
        <f>IFERROR(VLOOKUP(G953,'CLZ Pr'!$A$1:$X$100000,21,FALSE), "")</f>
        <v/>
      </c>
    </row>
    <row r="954" spans="1:15">
      <c r="A954" t="str">
        <f>T('CLZ TT'!A954)</f>
        <v/>
      </c>
      <c r="B954" s="9" t="str">
        <f>T('CLZ TT'!D954)</f>
        <v/>
      </c>
      <c r="C954" s="10" t="str">
        <f>IF(LEN(A954) &gt; 0, 'CLZ TT'!E954, "")</f>
        <v/>
      </c>
      <c r="D954" s="7" t="str">
        <f>T('CLZ TT'!F954)</f>
        <v/>
      </c>
      <c r="E954" s="7" t="str">
        <f>IFERROR(VLOOKUP('CLZ TT'!A954,'CLZ WI'!$A$1:$E$100000,3,FALSE),"")</f>
        <v/>
      </c>
      <c r="F954" t="str">
        <f>IFERROR(VLOOKUP('CLZ TT'!A954,'CLZ WI'!$A$1:$E$100000,4,FALSE),"")</f>
        <v/>
      </c>
      <c r="G954" t="str">
        <f>IFERROR(VLOOKUP('CLZ TT'!A954,'CLZ WI'!$A$1:$K$100000,5,FALSE),"")</f>
        <v/>
      </c>
      <c r="H954" t="str">
        <f>IFERROR(VLOOKUP(G954,'CLZ WI'!$A$1:$K$100000,6,FALSE),"")</f>
        <v/>
      </c>
      <c r="I954" t="str">
        <f>IFERROR(VLOOKUP(G954,'CLZ WI'!$A$1:$K$100000,7,FALSE),"")</f>
        <v/>
      </c>
      <c r="J954" t="str">
        <f>T('CLZ TT'!I954)</f>
        <v/>
      </c>
      <c r="K954" t="str">
        <f>IF(IFERROR(VLOOKUP('CLZ TT'!A954,'CLZ WI'!$A$1:$L$100000,12,FALSE),"")=TRUE, "Billable", IF(IFERROR(VLOOKUP('CLZ TT'!A954,'CLZ WI'!$A$1:$L$100000,12,FALSE),"")=FALSE, "Non-Billable", ""))</f>
        <v/>
      </c>
      <c r="L954" s="19" t="str">
        <f>IF('CLZ TT'!G954="","",'CLZ TT'!G954)</f>
        <v/>
      </c>
      <c r="M954" t="str">
        <f>IFERROR(VLOOKUP(G954,'CLZ Pr'!$A$1:$X$100000,12,FALSE)*C954,"")</f>
        <v/>
      </c>
      <c r="N954" s="4" t="str">
        <f>IFERROR(VLOOKUP(G954,'CLZ Pr'!$A$1:$X$100000,24,FALSE), "")</f>
        <v/>
      </c>
      <c r="O954" t="str">
        <f>IFERROR(VLOOKUP(G954,'CLZ Pr'!$A$1:$X$100000,21,FALSE), "")</f>
        <v/>
      </c>
    </row>
    <row r="955" spans="1:15">
      <c r="A955" t="str">
        <f>T('CLZ TT'!A955)</f>
        <v/>
      </c>
      <c r="B955" s="9" t="str">
        <f>T('CLZ TT'!D955)</f>
        <v/>
      </c>
      <c r="C955" s="10" t="str">
        <f>IF(LEN(A955) &gt; 0, 'CLZ TT'!E955, "")</f>
        <v/>
      </c>
      <c r="D955" s="7" t="str">
        <f>T('CLZ TT'!F955)</f>
        <v/>
      </c>
      <c r="E955" s="7" t="str">
        <f>IFERROR(VLOOKUP('CLZ TT'!A955,'CLZ WI'!$A$1:$E$100000,3,FALSE),"")</f>
        <v/>
      </c>
      <c r="F955" t="str">
        <f>IFERROR(VLOOKUP('CLZ TT'!A955,'CLZ WI'!$A$1:$E$100000,4,FALSE),"")</f>
        <v/>
      </c>
      <c r="G955" t="str">
        <f>IFERROR(VLOOKUP('CLZ TT'!A955,'CLZ WI'!$A$1:$K$100000,5,FALSE),"")</f>
        <v/>
      </c>
      <c r="H955" t="str">
        <f>IFERROR(VLOOKUP(G955,'CLZ WI'!$A$1:$K$100000,6,FALSE),"")</f>
        <v/>
      </c>
      <c r="I955" t="str">
        <f>IFERROR(VLOOKUP(G955,'CLZ WI'!$A$1:$K$100000,7,FALSE),"")</f>
        <v/>
      </c>
      <c r="J955" t="str">
        <f>T('CLZ TT'!I955)</f>
        <v/>
      </c>
      <c r="K955" t="str">
        <f>IF(IFERROR(VLOOKUP('CLZ TT'!A955,'CLZ WI'!$A$1:$L$100000,12,FALSE),"")=TRUE, "Billable", IF(IFERROR(VLOOKUP('CLZ TT'!A955,'CLZ WI'!$A$1:$L$100000,12,FALSE),"")=FALSE, "Non-Billable", ""))</f>
        <v/>
      </c>
      <c r="L955" s="19" t="str">
        <f>IF('CLZ TT'!G955="","",'CLZ TT'!G955)</f>
        <v/>
      </c>
      <c r="M955" t="str">
        <f>IFERROR(VLOOKUP(G955,'CLZ Pr'!$A$1:$X$100000,12,FALSE)*C955,"")</f>
        <v/>
      </c>
      <c r="N955" s="4" t="str">
        <f>IFERROR(VLOOKUP(G955,'CLZ Pr'!$A$1:$X$100000,24,FALSE), "")</f>
        <v/>
      </c>
      <c r="O955" t="str">
        <f>IFERROR(VLOOKUP(G955,'CLZ Pr'!$A$1:$X$100000,21,FALSE), "")</f>
        <v/>
      </c>
    </row>
    <row r="956" spans="1:15">
      <c r="A956" t="str">
        <f>T('CLZ TT'!A956)</f>
        <v/>
      </c>
      <c r="B956" s="9" t="str">
        <f>T('CLZ TT'!D956)</f>
        <v/>
      </c>
      <c r="C956" s="10" t="str">
        <f>IF(LEN(A956) &gt; 0, 'CLZ TT'!E956, "")</f>
        <v/>
      </c>
      <c r="D956" s="7" t="str">
        <f>T('CLZ TT'!F956)</f>
        <v/>
      </c>
      <c r="E956" s="7" t="str">
        <f>IFERROR(VLOOKUP('CLZ TT'!A956,'CLZ WI'!$A$1:$E$100000,3,FALSE),"")</f>
        <v/>
      </c>
      <c r="F956" t="str">
        <f>IFERROR(VLOOKUP('CLZ TT'!A956,'CLZ WI'!$A$1:$E$100000,4,FALSE),"")</f>
        <v/>
      </c>
      <c r="G956" t="str">
        <f>IFERROR(VLOOKUP('CLZ TT'!A956,'CLZ WI'!$A$1:$K$100000,5,FALSE),"")</f>
        <v/>
      </c>
      <c r="H956" t="str">
        <f>IFERROR(VLOOKUP(G956,'CLZ WI'!$A$1:$K$100000,6,FALSE),"")</f>
        <v/>
      </c>
      <c r="I956" t="str">
        <f>IFERROR(VLOOKUP(G956,'CLZ WI'!$A$1:$K$100000,7,FALSE),"")</f>
        <v/>
      </c>
      <c r="J956" t="str">
        <f>T('CLZ TT'!I956)</f>
        <v/>
      </c>
      <c r="K956" t="str">
        <f>IF(IFERROR(VLOOKUP('CLZ TT'!A956,'CLZ WI'!$A$1:$L$100000,12,FALSE),"")=TRUE, "Billable", IF(IFERROR(VLOOKUP('CLZ TT'!A956,'CLZ WI'!$A$1:$L$100000,12,FALSE),"")=FALSE, "Non-Billable", ""))</f>
        <v/>
      </c>
      <c r="L956" s="19" t="str">
        <f>IF('CLZ TT'!G956="","",'CLZ TT'!G956)</f>
        <v/>
      </c>
      <c r="M956" t="str">
        <f>IFERROR(VLOOKUP(G956,'CLZ Pr'!$A$1:$X$100000,12,FALSE)*C956,"")</f>
        <v/>
      </c>
      <c r="N956" s="4" t="str">
        <f>IFERROR(VLOOKUP(G956,'CLZ Pr'!$A$1:$X$100000,24,FALSE), "")</f>
        <v/>
      </c>
      <c r="O956" t="str">
        <f>IFERROR(VLOOKUP(G956,'CLZ Pr'!$A$1:$X$100000,21,FALSE), "")</f>
        <v/>
      </c>
    </row>
    <row r="957" spans="1:15">
      <c r="A957" t="str">
        <f>T('CLZ TT'!A957)</f>
        <v/>
      </c>
      <c r="B957" s="9" t="str">
        <f>T('CLZ TT'!D957)</f>
        <v/>
      </c>
      <c r="C957" s="10" t="str">
        <f>IF(LEN(A957) &gt; 0, 'CLZ TT'!E957, "")</f>
        <v/>
      </c>
      <c r="D957" s="7" t="str">
        <f>T('CLZ TT'!F957)</f>
        <v/>
      </c>
      <c r="E957" s="7" t="str">
        <f>IFERROR(VLOOKUP('CLZ TT'!A957,'CLZ WI'!$A$1:$E$100000,3,FALSE),"")</f>
        <v/>
      </c>
      <c r="F957" t="str">
        <f>IFERROR(VLOOKUP('CLZ TT'!A957,'CLZ WI'!$A$1:$E$100000,4,FALSE),"")</f>
        <v/>
      </c>
      <c r="G957" t="str">
        <f>IFERROR(VLOOKUP('CLZ TT'!A957,'CLZ WI'!$A$1:$K$100000,5,FALSE),"")</f>
        <v/>
      </c>
      <c r="H957" t="str">
        <f>IFERROR(VLOOKUP(G957,'CLZ WI'!$A$1:$K$100000,6,FALSE),"")</f>
        <v/>
      </c>
      <c r="I957" t="str">
        <f>IFERROR(VLOOKUP(G957,'CLZ WI'!$A$1:$K$100000,7,FALSE),"")</f>
        <v/>
      </c>
      <c r="J957" t="str">
        <f>T('CLZ TT'!I957)</f>
        <v/>
      </c>
      <c r="K957" t="str">
        <f>IF(IFERROR(VLOOKUP('CLZ TT'!A957,'CLZ WI'!$A$1:$L$100000,12,FALSE),"")=TRUE, "Billable", IF(IFERROR(VLOOKUP('CLZ TT'!A957,'CLZ WI'!$A$1:$L$100000,12,FALSE),"")=FALSE, "Non-Billable", ""))</f>
        <v/>
      </c>
      <c r="L957" s="19" t="str">
        <f>IF('CLZ TT'!G957="","",'CLZ TT'!G957)</f>
        <v/>
      </c>
      <c r="M957" t="str">
        <f>IFERROR(VLOOKUP(G957,'CLZ Pr'!$A$1:$X$100000,12,FALSE)*C957,"")</f>
        <v/>
      </c>
      <c r="N957" s="4" t="str">
        <f>IFERROR(VLOOKUP(G957,'CLZ Pr'!$A$1:$X$100000,24,FALSE), "")</f>
        <v/>
      </c>
      <c r="O957" t="str">
        <f>IFERROR(VLOOKUP(G957,'CLZ Pr'!$A$1:$X$100000,21,FALSE), "")</f>
        <v/>
      </c>
    </row>
    <row r="958" spans="1:15">
      <c r="A958" t="str">
        <f>T('CLZ TT'!A958)</f>
        <v/>
      </c>
      <c r="B958" s="9" t="str">
        <f>T('CLZ TT'!D958)</f>
        <v/>
      </c>
      <c r="C958" s="10" t="str">
        <f>IF(LEN(A958) &gt; 0, 'CLZ TT'!E958, "")</f>
        <v/>
      </c>
      <c r="D958" s="7" t="str">
        <f>T('CLZ TT'!F958)</f>
        <v/>
      </c>
      <c r="E958" s="7" t="str">
        <f>IFERROR(VLOOKUP('CLZ TT'!A958,'CLZ WI'!$A$1:$E$100000,3,FALSE),"")</f>
        <v/>
      </c>
      <c r="F958" t="str">
        <f>IFERROR(VLOOKUP('CLZ TT'!A958,'CLZ WI'!$A$1:$E$100000,4,FALSE),"")</f>
        <v/>
      </c>
      <c r="G958" t="str">
        <f>IFERROR(VLOOKUP('CLZ TT'!A958,'CLZ WI'!$A$1:$K$100000,5,FALSE),"")</f>
        <v/>
      </c>
      <c r="H958" t="str">
        <f>IFERROR(VLOOKUP(G958,'CLZ WI'!$A$1:$K$100000,6,FALSE),"")</f>
        <v/>
      </c>
      <c r="I958" t="str">
        <f>IFERROR(VLOOKUP(G958,'CLZ WI'!$A$1:$K$100000,7,FALSE),"")</f>
        <v/>
      </c>
      <c r="J958" t="str">
        <f>T('CLZ TT'!I958)</f>
        <v/>
      </c>
      <c r="K958" t="str">
        <f>IF(IFERROR(VLOOKUP('CLZ TT'!A958,'CLZ WI'!$A$1:$L$100000,12,FALSE),"")=TRUE, "Billable", IF(IFERROR(VLOOKUP('CLZ TT'!A958,'CLZ WI'!$A$1:$L$100000,12,FALSE),"")=FALSE, "Non-Billable", ""))</f>
        <v/>
      </c>
      <c r="L958" s="19" t="str">
        <f>IF('CLZ TT'!G958="","",'CLZ TT'!G958)</f>
        <v/>
      </c>
      <c r="M958" t="str">
        <f>IFERROR(VLOOKUP(G958,'CLZ Pr'!$A$1:$X$100000,12,FALSE)*C958,"")</f>
        <v/>
      </c>
      <c r="N958" s="4" t="str">
        <f>IFERROR(VLOOKUP(G958,'CLZ Pr'!$A$1:$X$100000,24,FALSE), "")</f>
        <v/>
      </c>
      <c r="O958" t="str">
        <f>IFERROR(VLOOKUP(G958,'CLZ Pr'!$A$1:$X$100000,21,FALSE), "")</f>
        <v/>
      </c>
    </row>
    <row r="959" spans="1:15">
      <c r="A959" t="str">
        <f>T('CLZ TT'!A959)</f>
        <v/>
      </c>
      <c r="B959" s="9" t="str">
        <f>T('CLZ TT'!D959)</f>
        <v/>
      </c>
      <c r="C959" s="10" t="str">
        <f>IF(LEN(A959) &gt; 0, 'CLZ TT'!E959, "")</f>
        <v/>
      </c>
      <c r="D959" s="7" t="str">
        <f>T('CLZ TT'!F959)</f>
        <v/>
      </c>
      <c r="E959" s="7" t="str">
        <f>IFERROR(VLOOKUP('CLZ TT'!A959,'CLZ WI'!$A$1:$E$100000,3,FALSE),"")</f>
        <v/>
      </c>
      <c r="F959" t="str">
        <f>IFERROR(VLOOKUP('CLZ TT'!A959,'CLZ WI'!$A$1:$E$100000,4,FALSE),"")</f>
        <v/>
      </c>
      <c r="G959" t="str">
        <f>IFERROR(VLOOKUP('CLZ TT'!A959,'CLZ WI'!$A$1:$K$100000,5,FALSE),"")</f>
        <v/>
      </c>
      <c r="H959" t="str">
        <f>IFERROR(VLOOKUP(G959,'CLZ WI'!$A$1:$K$100000,6,FALSE),"")</f>
        <v/>
      </c>
      <c r="I959" t="str">
        <f>IFERROR(VLOOKUP(G959,'CLZ WI'!$A$1:$K$100000,7,FALSE),"")</f>
        <v/>
      </c>
      <c r="J959" t="str">
        <f>T('CLZ TT'!I959)</f>
        <v/>
      </c>
      <c r="K959" t="str">
        <f>IF(IFERROR(VLOOKUP('CLZ TT'!A959,'CLZ WI'!$A$1:$L$100000,12,FALSE),"")=TRUE, "Billable", IF(IFERROR(VLOOKUP('CLZ TT'!A959,'CLZ WI'!$A$1:$L$100000,12,FALSE),"")=FALSE, "Non-Billable", ""))</f>
        <v/>
      </c>
      <c r="L959" s="19" t="str">
        <f>IF('CLZ TT'!G959="","",'CLZ TT'!G959)</f>
        <v/>
      </c>
      <c r="M959" t="str">
        <f>IFERROR(VLOOKUP(G959,'CLZ Pr'!$A$1:$X$100000,12,FALSE)*C959,"")</f>
        <v/>
      </c>
      <c r="N959" s="4" t="str">
        <f>IFERROR(VLOOKUP(G959,'CLZ Pr'!$A$1:$X$100000,24,FALSE), "")</f>
        <v/>
      </c>
      <c r="O959" t="str">
        <f>IFERROR(VLOOKUP(G959,'CLZ Pr'!$A$1:$X$100000,21,FALSE), "")</f>
        <v/>
      </c>
    </row>
    <row r="960" spans="1:15">
      <c r="A960" t="str">
        <f>T('CLZ TT'!A960)</f>
        <v/>
      </c>
      <c r="B960" s="9" t="str">
        <f>T('CLZ TT'!D960)</f>
        <v/>
      </c>
      <c r="C960" s="10" t="str">
        <f>IF(LEN(A960) &gt; 0, 'CLZ TT'!E960, "")</f>
        <v/>
      </c>
      <c r="D960" s="7" t="str">
        <f>T('CLZ TT'!F960)</f>
        <v/>
      </c>
      <c r="E960" s="7" t="str">
        <f>IFERROR(VLOOKUP('CLZ TT'!A960,'CLZ WI'!$A$1:$E$100000,3,FALSE),"")</f>
        <v/>
      </c>
      <c r="F960" t="str">
        <f>IFERROR(VLOOKUP('CLZ TT'!A960,'CLZ WI'!$A$1:$E$100000,4,FALSE),"")</f>
        <v/>
      </c>
      <c r="G960" t="str">
        <f>IFERROR(VLOOKUP('CLZ TT'!A960,'CLZ WI'!$A$1:$K$100000,5,FALSE),"")</f>
        <v/>
      </c>
      <c r="H960" t="str">
        <f>IFERROR(VLOOKUP(G960,'CLZ WI'!$A$1:$K$100000,6,FALSE),"")</f>
        <v/>
      </c>
      <c r="I960" t="str">
        <f>IFERROR(VLOOKUP(G960,'CLZ WI'!$A$1:$K$100000,7,FALSE),"")</f>
        <v/>
      </c>
      <c r="J960" t="str">
        <f>T('CLZ TT'!I960)</f>
        <v/>
      </c>
      <c r="K960" t="str">
        <f>IF(IFERROR(VLOOKUP('CLZ TT'!A960,'CLZ WI'!$A$1:$L$100000,12,FALSE),"")=TRUE, "Billable", IF(IFERROR(VLOOKUP('CLZ TT'!A960,'CLZ WI'!$A$1:$L$100000,12,FALSE),"")=FALSE, "Non-Billable", ""))</f>
        <v/>
      </c>
      <c r="L960" s="19" t="str">
        <f>IF('CLZ TT'!G960="","",'CLZ TT'!G960)</f>
        <v/>
      </c>
      <c r="M960" t="str">
        <f>IFERROR(VLOOKUP(G960,'CLZ Pr'!$A$1:$X$100000,12,FALSE)*C960,"")</f>
        <v/>
      </c>
      <c r="N960" s="4" t="str">
        <f>IFERROR(VLOOKUP(G960,'CLZ Pr'!$A$1:$X$100000,24,FALSE), "")</f>
        <v/>
      </c>
      <c r="O960" t="str">
        <f>IFERROR(VLOOKUP(G960,'CLZ Pr'!$A$1:$X$100000,21,FALSE), "")</f>
        <v/>
      </c>
    </row>
    <row r="961" spans="1:15">
      <c r="A961" t="str">
        <f>T('CLZ TT'!A961)</f>
        <v/>
      </c>
      <c r="B961" s="9" t="str">
        <f>T('CLZ TT'!D961)</f>
        <v/>
      </c>
      <c r="C961" s="10" t="str">
        <f>IF(LEN(A961) &gt; 0, 'CLZ TT'!E961, "")</f>
        <v/>
      </c>
      <c r="D961" s="7" t="str">
        <f>T('CLZ TT'!F961)</f>
        <v/>
      </c>
      <c r="E961" s="7" t="str">
        <f>IFERROR(VLOOKUP('CLZ TT'!A961,'CLZ WI'!$A$1:$E$100000,3,FALSE),"")</f>
        <v/>
      </c>
      <c r="F961" t="str">
        <f>IFERROR(VLOOKUP('CLZ TT'!A961,'CLZ WI'!$A$1:$E$100000,4,FALSE),"")</f>
        <v/>
      </c>
      <c r="G961" t="str">
        <f>IFERROR(VLOOKUP('CLZ TT'!A961,'CLZ WI'!$A$1:$K$100000,5,FALSE),"")</f>
        <v/>
      </c>
      <c r="H961" t="str">
        <f>IFERROR(VLOOKUP(G961,'CLZ WI'!$A$1:$K$100000,6,FALSE),"")</f>
        <v/>
      </c>
      <c r="I961" t="str">
        <f>IFERROR(VLOOKUP(G961,'CLZ WI'!$A$1:$K$100000,7,FALSE),"")</f>
        <v/>
      </c>
      <c r="J961" t="str">
        <f>T('CLZ TT'!I961)</f>
        <v/>
      </c>
      <c r="K961" t="str">
        <f>IF(IFERROR(VLOOKUP('CLZ TT'!A961,'CLZ WI'!$A$1:$L$100000,12,FALSE),"")=TRUE, "Billable", IF(IFERROR(VLOOKUP('CLZ TT'!A961,'CLZ WI'!$A$1:$L$100000,12,FALSE),"")=FALSE, "Non-Billable", ""))</f>
        <v/>
      </c>
      <c r="L961" s="19" t="str">
        <f>IF('CLZ TT'!G961="","",'CLZ TT'!G961)</f>
        <v/>
      </c>
      <c r="M961" t="str">
        <f>IFERROR(VLOOKUP(G961,'CLZ Pr'!$A$1:$X$100000,12,FALSE)*C961,"")</f>
        <v/>
      </c>
      <c r="N961" s="4" t="str">
        <f>IFERROR(VLOOKUP(G961,'CLZ Pr'!$A$1:$X$100000,24,FALSE), "")</f>
        <v/>
      </c>
      <c r="O961" t="str">
        <f>IFERROR(VLOOKUP(G961,'CLZ Pr'!$A$1:$X$100000,21,FALSE), "")</f>
        <v/>
      </c>
    </row>
    <row r="962" spans="1:15">
      <c r="A962" t="str">
        <f>T('CLZ TT'!A962)</f>
        <v/>
      </c>
      <c r="B962" s="9" t="str">
        <f>T('CLZ TT'!D962)</f>
        <v/>
      </c>
      <c r="C962" s="10" t="str">
        <f>IF(LEN(A962) &gt; 0, 'CLZ TT'!E962, "")</f>
        <v/>
      </c>
      <c r="D962" s="7" t="str">
        <f>T('CLZ TT'!F962)</f>
        <v/>
      </c>
      <c r="E962" s="7" t="str">
        <f>IFERROR(VLOOKUP('CLZ TT'!A962,'CLZ WI'!$A$1:$E$100000,3,FALSE),"")</f>
        <v/>
      </c>
      <c r="F962" t="str">
        <f>IFERROR(VLOOKUP('CLZ TT'!A962,'CLZ WI'!$A$1:$E$100000,4,FALSE),"")</f>
        <v/>
      </c>
      <c r="G962" t="str">
        <f>IFERROR(VLOOKUP('CLZ TT'!A962,'CLZ WI'!$A$1:$K$100000,5,FALSE),"")</f>
        <v/>
      </c>
      <c r="H962" t="str">
        <f>IFERROR(VLOOKUP(G962,'CLZ WI'!$A$1:$K$100000,6,FALSE),"")</f>
        <v/>
      </c>
      <c r="I962" t="str">
        <f>IFERROR(VLOOKUP(G962,'CLZ WI'!$A$1:$K$100000,7,FALSE),"")</f>
        <v/>
      </c>
      <c r="J962" t="str">
        <f>T('CLZ TT'!I962)</f>
        <v/>
      </c>
      <c r="K962" t="str">
        <f>IF(IFERROR(VLOOKUP('CLZ TT'!A962,'CLZ WI'!$A$1:$L$100000,12,FALSE),"")=TRUE, "Billable", IF(IFERROR(VLOOKUP('CLZ TT'!A962,'CLZ WI'!$A$1:$L$100000,12,FALSE),"")=FALSE, "Non-Billable", ""))</f>
        <v/>
      </c>
      <c r="L962" s="19" t="str">
        <f>IF('CLZ TT'!G962="","",'CLZ TT'!G962)</f>
        <v/>
      </c>
      <c r="M962" t="str">
        <f>IFERROR(VLOOKUP(G962,'CLZ Pr'!$A$1:$X$100000,12,FALSE)*C962,"")</f>
        <v/>
      </c>
      <c r="N962" s="4" t="str">
        <f>IFERROR(VLOOKUP(G962,'CLZ Pr'!$A$1:$X$100000,24,FALSE), "")</f>
        <v/>
      </c>
      <c r="O962" t="str">
        <f>IFERROR(VLOOKUP(G962,'CLZ Pr'!$A$1:$X$100000,21,FALSE), "")</f>
        <v/>
      </c>
    </row>
    <row r="963" spans="1:15">
      <c r="A963" t="str">
        <f>T('CLZ TT'!A963)</f>
        <v/>
      </c>
      <c r="B963" s="9" t="str">
        <f>T('CLZ TT'!D963)</f>
        <v/>
      </c>
      <c r="C963" s="10" t="str">
        <f>IF(LEN(A963) &gt; 0, 'CLZ TT'!E963, "")</f>
        <v/>
      </c>
      <c r="D963" s="7" t="str">
        <f>T('CLZ TT'!F963)</f>
        <v/>
      </c>
      <c r="E963" s="7" t="str">
        <f>IFERROR(VLOOKUP('CLZ TT'!A963,'CLZ WI'!$A$1:$E$100000,3,FALSE),"")</f>
        <v/>
      </c>
      <c r="F963" t="str">
        <f>IFERROR(VLOOKUP('CLZ TT'!A963,'CLZ WI'!$A$1:$E$100000,4,FALSE),"")</f>
        <v/>
      </c>
      <c r="G963" t="str">
        <f>IFERROR(VLOOKUP('CLZ TT'!A963,'CLZ WI'!$A$1:$K$100000,5,FALSE),"")</f>
        <v/>
      </c>
      <c r="H963" t="str">
        <f>IFERROR(VLOOKUP(G963,'CLZ WI'!$A$1:$K$100000,6,FALSE),"")</f>
        <v/>
      </c>
      <c r="I963" t="str">
        <f>IFERROR(VLOOKUP(G963,'CLZ WI'!$A$1:$K$100000,7,FALSE),"")</f>
        <v/>
      </c>
      <c r="J963" t="str">
        <f>T('CLZ TT'!I963)</f>
        <v/>
      </c>
      <c r="K963" t="str">
        <f>IF(IFERROR(VLOOKUP('CLZ TT'!A963,'CLZ WI'!$A$1:$L$100000,12,FALSE),"")=TRUE, "Billable", IF(IFERROR(VLOOKUP('CLZ TT'!A963,'CLZ WI'!$A$1:$L$100000,12,FALSE),"")=FALSE, "Non-Billable", ""))</f>
        <v/>
      </c>
      <c r="L963" s="19" t="str">
        <f>IF('CLZ TT'!G963="","",'CLZ TT'!G963)</f>
        <v/>
      </c>
      <c r="M963" t="str">
        <f>IFERROR(VLOOKUP(G963,'CLZ Pr'!$A$1:$X$100000,12,FALSE)*C963,"")</f>
        <v/>
      </c>
      <c r="N963" s="4" t="str">
        <f>IFERROR(VLOOKUP(G963,'CLZ Pr'!$A$1:$X$100000,24,FALSE), "")</f>
        <v/>
      </c>
      <c r="O963" t="str">
        <f>IFERROR(VLOOKUP(G963,'CLZ Pr'!$A$1:$X$100000,21,FALSE), "")</f>
        <v/>
      </c>
    </row>
    <row r="964" spans="1:15">
      <c r="A964" t="str">
        <f>T('CLZ TT'!A964)</f>
        <v/>
      </c>
      <c r="B964" s="9" t="str">
        <f>T('CLZ TT'!D964)</f>
        <v/>
      </c>
      <c r="C964" s="10" t="str">
        <f>IF(LEN(A964) &gt; 0, 'CLZ TT'!E964, "")</f>
        <v/>
      </c>
      <c r="D964" s="7" t="str">
        <f>T('CLZ TT'!F964)</f>
        <v/>
      </c>
      <c r="E964" s="7" t="str">
        <f>IFERROR(VLOOKUP('CLZ TT'!A964,'CLZ WI'!$A$1:$E$100000,3,FALSE),"")</f>
        <v/>
      </c>
      <c r="F964" t="str">
        <f>IFERROR(VLOOKUP('CLZ TT'!A964,'CLZ WI'!$A$1:$E$100000,4,FALSE),"")</f>
        <v/>
      </c>
      <c r="G964" t="str">
        <f>IFERROR(VLOOKUP('CLZ TT'!A964,'CLZ WI'!$A$1:$K$100000,5,FALSE),"")</f>
        <v/>
      </c>
      <c r="H964" t="str">
        <f>IFERROR(VLOOKUP(G964,'CLZ WI'!$A$1:$K$100000,6,FALSE),"")</f>
        <v/>
      </c>
      <c r="I964" t="str">
        <f>IFERROR(VLOOKUP(G964,'CLZ WI'!$A$1:$K$100000,7,FALSE),"")</f>
        <v/>
      </c>
      <c r="J964" t="str">
        <f>T('CLZ TT'!I964)</f>
        <v/>
      </c>
      <c r="K964" t="str">
        <f>IF(IFERROR(VLOOKUP('CLZ TT'!A964,'CLZ WI'!$A$1:$L$100000,12,FALSE),"")=TRUE, "Billable", IF(IFERROR(VLOOKUP('CLZ TT'!A964,'CLZ WI'!$A$1:$L$100000,12,FALSE),"")=FALSE, "Non-Billable", ""))</f>
        <v/>
      </c>
      <c r="L964" s="19" t="str">
        <f>IF('CLZ TT'!G964="","",'CLZ TT'!G964)</f>
        <v/>
      </c>
      <c r="M964" t="str">
        <f>IFERROR(VLOOKUP(G964,'CLZ Pr'!$A$1:$X$100000,12,FALSE)*C964,"")</f>
        <v/>
      </c>
      <c r="N964" s="4" t="str">
        <f>IFERROR(VLOOKUP(G964,'CLZ Pr'!$A$1:$X$100000,24,FALSE), "")</f>
        <v/>
      </c>
      <c r="O964" t="str">
        <f>IFERROR(VLOOKUP(G964,'CLZ Pr'!$A$1:$X$100000,21,FALSE), "")</f>
        <v/>
      </c>
    </row>
    <row r="965" spans="1:15">
      <c r="A965" t="str">
        <f>T('CLZ TT'!A965)</f>
        <v/>
      </c>
      <c r="B965" s="9" t="str">
        <f>T('CLZ TT'!D965)</f>
        <v/>
      </c>
      <c r="C965" s="10" t="str">
        <f>IF(LEN(A965) &gt; 0, 'CLZ TT'!E965, "")</f>
        <v/>
      </c>
      <c r="D965" s="7" t="str">
        <f>T('CLZ TT'!F965)</f>
        <v/>
      </c>
      <c r="E965" s="7" t="str">
        <f>IFERROR(VLOOKUP('CLZ TT'!A965,'CLZ WI'!$A$1:$E$100000,3,FALSE),"")</f>
        <v/>
      </c>
      <c r="F965" t="str">
        <f>IFERROR(VLOOKUP('CLZ TT'!A965,'CLZ WI'!$A$1:$E$100000,4,FALSE),"")</f>
        <v/>
      </c>
      <c r="G965" t="str">
        <f>IFERROR(VLOOKUP('CLZ TT'!A965,'CLZ WI'!$A$1:$K$100000,5,FALSE),"")</f>
        <v/>
      </c>
      <c r="H965" t="str">
        <f>IFERROR(VLOOKUP(G965,'CLZ WI'!$A$1:$K$100000,6,FALSE),"")</f>
        <v/>
      </c>
      <c r="I965" t="str">
        <f>IFERROR(VLOOKUP(G965,'CLZ WI'!$A$1:$K$100000,7,FALSE),"")</f>
        <v/>
      </c>
      <c r="J965" t="str">
        <f>T('CLZ TT'!I965)</f>
        <v/>
      </c>
      <c r="K965" t="str">
        <f>IF(IFERROR(VLOOKUP('CLZ TT'!A965,'CLZ WI'!$A$1:$L$100000,12,FALSE),"")=TRUE, "Billable", IF(IFERROR(VLOOKUP('CLZ TT'!A965,'CLZ WI'!$A$1:$L$100000,12,FALSE),"")=FALSE, "Non-Billable", ""))</f>
        <v/>
      </c>
      <c r="L965" s="19" t="str">
        <f>IF('CLZ TT'!G965="","",'CLZ TT'!G965)</f>
        <v/>
      </c>
      <c r="M965" t="str">
        <f>IFERROR(VLOOKUP(G965,'CLZ Pr'!$A$1:$X$100000,12,FALSE)*C965,"")</f>
        <v/>
      </c>
      <c r="N965" s="4" t="str">
        <f>IFERROR(VLOOKUP(G965,'CLZ Pr'!$A$1:$X$100000,24,FALSE), "")</f>
        <v/>
      </c>
      <c r="O965" t="str">
        <f>IFERROR(VLOOKUP(G965,'CLZ Pr'!$A$1:$X$100000,21,FALSE), "")</f>
        <v/>
      </c>
    </row>
    <row r="966" spans="1:15">
      <c r="A966" t="str">
        <f>T('CLZ TT'!A966)</f>
        <v/>
      </c>
      <c r="B966" s="9" t="str">
        <f>T('CLZ TT'!D966)</f>
        <v/>
      </c>
      <c r="C966" s="10" t="str">
        <f>IF(LEN(A966) &gt; 0, 'CLZ TT'!E966, "")</f>
        <v/>
      </c>
      <c r="D966" s="7" t="str">
        <f>T('CLZ TT'!F966)</f>
        <v/>
      </c>
      <c r="E966" s="7" t="str">
        <f>IFERROR(VLOOKUP('CLZ TT'!A966,'CLZ WI'!$A$1:$E$100000,3,FALSE),"")</f>
        <v/>
      </c>
      <c r="F966" t="str">
        <f>IFERROR(VLOOKUP('CLZ TT'!A966,'CLZ WI'!$A$1:$E$100000,4,FALSE),"")</f>
        <v/>
      </c>
      <c r="G966" t="str">
        <f>IFERROR(VLOOKUP('CLZ TT'!A966,'CLZ WI'!$A$1:$K$100000,5,FALSE),"")</f>
        <v/>
      </c>
      <c r="H966" t="str">
        <f>IFERROR(VLOOKUP(G966,'CLZ WI'!$A$1:$K$100000,6,FALSE),"")</f>
        <v/>
      </c>
      <c r="I966" t="str">
        <f>IFERROR(VLOOKUP(G966,'CLZ WI'!$A$1:$K$100000,7,FALSE),"")</f>
        <v/>
      </c>
      <c r="J966" t="str">
        <f>T('CLZ TT'!I966)</f>
        <v/>
      </c>
      <c r="K966" t="str">
        <f>IF(IFERROR(VLOOKUP('CLZ TT'!A966,'CLZ WI'!$A$1:$L$100000,12,FALSE),"")=TRUE, "Billable", IF(IFERROR(VLOOKUP('CLZ TT'!A966,'CLZ WI'!$A$1:$L$100000,12,FALSE),"")=FALSE, "Non-Billable", ""))</f>
        <v/>
      </c>
      <c r="L966" s="19" t="str">
        <f>IF('CLZ TT'!G966="","",'CLZ TT'!G966)</f>
        <v/>
      </c>
      <c r="M966" t="str">
        <f>IFERROR(VLOOKUP(G966,'CLZ Pr'!$A$1:$X$100000,12,FALSE)*C966,"")</f>
        <v/>
      </c>
      <c r="N966" s="4" t="str">
        <f>IFERROR(VLOOKUP(G966,'CLZ Pr'!$A$1:$X$100000,24,FALSE), "")</f>
        <v/>
      </c>
      <c r="O966" t="str">
        <f>IFERROR(VLOOKUP(G966,'CLZ Pr'!$A$1:$X$100000,21,FALSE), "")</f>
        <v/>
      </c>
    </row>
    <row r="967" spans="1:15">
      <c r="A967" t="str">
        <f>T('CLZ TT'!A967)</f>
        <v/>
      </c>
      <c r="B967" s="9" t="str">
        <f>T('CLZ TT'!D967)</f>
        <v/>
      </c>
      <c r="C967" s="10" t="str">
        <f>IF(LEN(A967) &gt; 0, 'CLZ TT'!E967, "")</f>
        <v/>
      </c>
      <c r="D967" s="7" t="str">
        <f>T('CLZ TT'!F967)</f>
        <v/>
      </c>
      <c r="E967" s="7" t="str">
        <f>IFERROR(VLOOKUP('CLZ TT'!A967,'CLZ WI'!$A$1:$E$100000,3,FALSE),"")</f>
        <v/>
      </c>
      <c r="F967" t="str">
        <f>IFERROR(VLOOKUP('CLZ TT'!A967,'CLZ WI'!$A$1:$E$100000,4,FALSE),"")</f>
        <v/>
      </c>
      <c r="G967" t="str">
        <f>IFERROR(VLOOKUP('CLZ TT'!A967,'CLZ WI'!$A$1:$K$100000,5,FALSE),"")</f>
        <v/>
      </c>
      <c r="H967" t="str">
        <f>IFERROR(VLOOKUP(G967,'CLZ WI'!$A$1:$K$100000,6,FALSE),"")</f>
        <v/>
      </c>
      <c r="I967" t="str">
        <f>IFERROR(VLOOKUP(G967,'CLZ WI'!$A$1:$K$100000,7,FALSE),"")</f>
        <v/>
      </c>
      <c r="J967" t="str">
        <f>T('CLZ TT'!I967)</f>
        <v/>
      </c>
      <c r="K967" t="str">
        <f>IF(IFERROR(VLOOKUP('CLZ TT'!A967,'CLZ WI'!$A$1:$L$100000,12,FALSE),"")=TRUE, "Billable", IF(IFERROR(VLOOKUP('CLZ TT'!A967,'CLZ WI'!$A$1:$L$100000,12,FALSE),"")=FALSE, "Non-Billable", ""))</f>
        <v/>
      </c>
      <c r="L967" s="19" t="str">
        <f>IF('CLZ TT'!G967="","",'CLZ TT'!G967)</f>
        <v/>
      </c>
      <c r="M967" t="str">
        <f>IFERROR(VLOOKUP(G967,'CLZ Pr'!$A$1:$X$100000,12,FALSE)*C967,"")</f>
        <v/>
      </c>
      <c r="N967" s="4" t="str">
        <f>IFERROR(VLOOKUP(G967,'CLZ Pr'!$A$1:$X$100000,24,FALSE), "")</f>
        <v/>
      </c>
      <c r="O967" t="str">
        <f>IFERROR(VLOOKUP(G967,'CLZ Pr'!$A$1:$X$100000,21,FALSE), "")</f>
        <v/>
      </c>
    </row>
    <row r="968" spans="1:15">
      <c r="A968" t="str">
        <f>T('CLZ TT'!A968)</f>
        <v/>
      </c>
      <c r="B968" s="9" t="str">
        <f>T('CLZ TT'!D968)</f>
        <v/>
      </c>
      <c r="C968" s="10" t="str">
        <f>IF(LEN(A968) &gt; 0, 'CLZ TT'!E968, "")</f>
        <v/>
      </c>
      <c r="D968" s="7" t="str">
        <f>T('CLZ TT'!F968)</f>
        <v/>
      </c>
      <c r="E968" s="7" t="str">
        <f>IFERROR(VLOOKUP('CLZ TT'!A968,'CLZ WI'!$A$1:$E$100000,3,FALSE),"")</f>
        <v/>
      </c>
      <c r="F968" t="str">
        <f>IFERROR(VLOOKUP('CLZ TT'!A968,'CLZ WI'!$A$1:$E$100000,4,FALSE),"")</f>
        <v/>
      </c>
      <c r="G968" t="str">
        <f>IFERROR(VLOOKUP('CLZ TT'!A968,'CLZ WI'!$A$1:$K$100000,5,FALSE),"")</f>
        <v/>
      </c>
      <c r="H968" t="str">
        <f>IFERROR(VLOOKUP(G968,'CLZ WI'!$A$1:$K$100000,6,FALSE),"")</f>
        <v/>
      </c>
      <c r="I968" t="str">
        <f>IFERROR(VLOOKUP(G968,'CLZ WI'!$A$1:$K$100000,7,FALSE),"")</f>
        <v/>
      </c>
      <c r="J968" t="str">
        <f>T('CLZ TT'!I968)</f>
        <v/>
      </c>
      <c r="K968" t="str">
        <f>IF(IFERROR(VLOOKUP('CLZ TT'!A968,'CLZ WI'!$A$1:$L$100000,12,FALSE),"")=TRUE, "Billable", IF(IFERROR(VLOOKUP('CLZ TT'!A968,'CLZ WI'!$A$1:$L$100000,12,FALSE),"")=FALSE, "Non-Billable", ""))</f>
        <v/>
      </c>
      <c r="L968" s="19" t="str">
        <f>IF('CLZ TT'!G968="","",'CLZ TT'!G968)</f>
        <v/>
      </c>
      <c r="M968" t="str">
        <f>IFERROR(VLOOKUP(G968,'CLZ Pr'!$A$1:$X$100000,12,FALSE)*C968,"")</f>
        <v/>
      </c>
      <c r="N968" s="4" t="str">
        <f>IFERROR(VLOOKUP(G968,'CLZ Pr'!$A$1:$X$100000,24,FALSE), "")</f>
        <v/>
      </c>
      <c r="O968" t="str">
        <f>IFERROR(VLOOKUP(G968,'CLZ Pr'!$A$1:$X$100000,21,FALSE), "")</f>
        <v/>
      </c>
    </row>
    <row r="969" spans="1:15">
      <c r="A969" t="str">
        <f>T('CLZ TT'!A969)</f>
        <v/>
      </c>
      <c r="B969" s="9" t="str">
        <f>T('CLZ TT'!D969)</f>
        <v/>
      </c>
      <c r="C969" s="10" t="str">
        <f>IF(LEN(A969) &gt; 0, 'CLZ TT'!E969, "")</f>
        <v/>
      </c>
      <c r="D969" s="7" t="str">
        <f>T('CLZ TT'!F969)</f>
        <v/>
      </c>
      <c r="E969" s="7" t="str">
        <f>IFERROR(VLOOKUP('CLZ TT'!A969,'CLZ WI'!$A$1:$E$100000,3,FALSE),"")</f>
        <v/>
      </c>
      <c r="F969" t="str">
        <f>IFERROR(VLOOKUP('CLZ TT'!A969,'CLZ WI'!$A$1:$E$100000,4,FALSE),"")</f>
        <v/>
      </c>
      <c r="G969" t="str">
        <f>IFERROR(VLOOKUP('CLZ TT'!A969,'CLZ WI'!$A$1:$K$100000,5,FALSE),"")</f>
        <v/>
      </c>
      <c r="H969" t="str">
        <f>IFERROR(VLOOKUP(G969,'CLZ WI'!$A$1:$K$100000,6,FALSE),"")</f>
        <v/>
      </c>
      <c r="I969" t="str">
        <f>IFERROR(VLOOKUP(G969,'CLZ WI'!$A$1:$K$100000,7,FALSE),"")</f>
        <v/>
      </c>
      <c r="J969" t="str">
        <f>T('CLZ TT'!I969)</f>
        <v/>
      </c>
      <c r="K969" t="str">
        <f>IF(IFERROR(VLOOKUP('CLZ TT'!A969,'CLZ WI'!$A$1:$L$100000,12,FALSE),"")=TRUE, "Billable", IF(IFERROR(VLOOKUP('CLZ TT'!A969,'CLZ WI'!$A$1:$L$100000,12,FALSE),"")=FALSE, "Non-Billable", ""))</f>
        <v/>
      </c>
      <c r="L969" s="19" t="str">
        <f>IF('CLZ TT'!G969="","",'CLZ TT'!G969)</f>
        <v/>
      </c>
      <c r="M969" t="str">
        <f>IFERROR(VLOOKUP(G969,'CLZ Pr'!$A$1:$X$100000,12,FALSE)*C969,"")</f>
        <v/>
      </c>
      <c r="N969" s="4" t="str">
        <f>IFERROR(VLOOKUP(G969,'CLZ Pr'!$A$1:$X$100000,24,FALSE), "")</f>
        <v/>
      </c>
      <c r="O969" t="str">
        <f>IFERROR(VLOOKUP(G969,'CLZ Pr'!$A$1:$X$100000,21,FALSE), "")</f>
        <v/>
      </c>
    </row>
    <row r="970" spans="1:15">
      <c r="A970" t="str">
        <f>T('CLZ TT'!A970)</f>
        <v/>
      </c>
      <c r="B970" s="9" t="str">
        <f>T('CLZ TT'!D970)</f>
        <v/>
      </c>
      <c r="C970" s="10" t="str">
        <f>IF(LEN(A970) &gt; 0, 'CLZ TT'!E970, "")</f>
        <v/>
      </c>
      <c r="D970" s="7" t="str">
        <f>T('CLZ TT'!F970)</f>
        <v/>
      </c>
      <c r="E970" s="7" t="str">
        <f>IFERROR(VLOOKUP('CLZ TT'!A970,'CLZ WI'!$A$1:$E$100000,3,FALSE),"")</f>
        <v/>
      </c>
      <c r="F970" t="str">
        <f>IFERROR(VLOOKUP('CLZ TT'!A970,'CLZ WI'!$A$1:$E$100000,4,FALSE),"")</f>
        <v/>
      </c>
      <c r="G970" t="str">
        <f>IFERROR(VLOOKUP('CLZ TT'!A970,'CLZ WI'!$A$1:$K$100000,5,FALSE),"")</f>
        <v/>
      </c>
      <c r="H970" t="str">
        <f>IFERROR(VLOOKUP(G970,'CLZ WI'!$A$1:$K$100000,6,FALSE),"")</f>
        <v/>
      </c>
      <c r="I970" t="str">
        <f>IFERROR(VLOOKUP(G970,'CLZ WI'!$A$1:$K$100000,7,FALSE),"")</f>
        <v/>
      </c>
      <c r="J970" t="str">
        <f>T('CLZ TT'!I970)</f>
        <v/>
      </c>
      <c r="K970" t="str">
        <f>IF(IFERROR(VLOOKUP('CLZ TT'!A970,'CLZ WI'!$A$1:$L$100000,12,FALSE),"")=TRUE, "Billable", IF(IFERROR(VLOOKUP('CLZ TT'!A970,'CLZ WI'!$A$1:$L$100000,12,FALSE),"")=FALSE, "Non-Billable", ""))</f>
        <v/>
      </c>
      <c r="L970" s="19" t="str">
        <f>IF('CLZ TT'!G970="","",'CLZ TT'!G970)</f>
        <v/>
      </c>
      <c r="M970" t="str">
        <f>IFERROR(VLOOKUP(G970,'CLZ Pr'!$A$1:$X$100000,12,FALSE)*C970,"")</f>
        <v/>
      </c>
      <c r="N970" s="4" t="str">
        <f>IFERROR(VLOOKUP(G970,'CLZ Pr'!$A$1:$X$100000,24,FALSE), "")</f>
        <v/>
      </c>
      <c r="O970" t="str">
        <f>IFERROR(VLOOKUP(G970,'CLZ Pr'!$A$1:$X$100000,21,FALSE), "")</f>
        <v/>
      </c>
    </row>
    <row r="971" spans="1:15">
      <c r="A971" t="str">
        <f>T('CLZ TT'!A971)</f>
        <v/>
      </c>
      <c r="B971" s="9" t="str">
        <f>T('CLZ TT'!D971)</f>
        <v/>
      </c>
      <c r="C971" s="10" t="str">
        <f>IF(LEN(A971) &gt; 0, 'CLZ TT'!E971, "")</f>
        <v/>
      </c>
      <c r="D971" s="7" t="str">
        <f>T('CLZ TT'!F971)</f>
        <v/>
      </c>
      <c r="E971" s="7" t="str">
        <f>IFERROR(VLOOKUP('CLZ TT'!A971,'CLZ WI'!$A$1:$E$100000,3,FALSE),"")</f>
        <v/>
      </c>
      <c r="F971" t="str">
        <f>IFERROR(VLOOKUP('CLZ TT'!A971,'CLZ WI'!$A$1:$E$100000,4,FALSE),"")</f>
        <v/>
      </c>
      <c r="G971" t="str">
        <f>IFERROR(VLOOKUP('CLZ TT'!A971,'CLZ WI'!$A$1:$K$100000,5,FALSE),"")</f>
        <v/>
      </c>
      <c r="H971" t="str">
        <f>IFERROR(VLOOKUP(G971,'CLZ WI'!$A$1:$K$100000,6,FALSE),"")</f>
        <v/>
      </c>
      <c r="I971" t="str">
        <f>IFERROR(VLOOKUP(G971,'CLZ WI'!$A$1:$K$100000,7,FALSE),"")</f>
        <v/>
      </c>
      <c r="J971" t="str">
        <f>T('CLZ TT'!I971)</f>
        <v/>
      </c>
      <c r="K971" t="str">
        <f>IF(IFERROR(VLOOKUP('CLZ TT'!A971,'CLZ WI'!$A$1:$L$100000,12,FALSE),"")=TRUE, "Billable", IF(IFERROR(VLOOKUP('CLZ TT'!A971,'CLZ WI'!$A$1:$L$100000,12,FALSE),"")=FALSE, "Non-Billable", ""))</f>
        <v/>
      </c>
      <c r="L971" s="19" t="str">
        <f>IF('CLZ TT'!G971="","",'CLZ TT'!G971)</f>
        <v/>
      </c>
      <c r="M971" t="str">
        <f>IFERROR(VLOOKUP(G971,'CLZ Pr'!$A$1:$X$100000,12,FALSE)*C971,"")</f>
        <v/>
      </c>
      <c r="N971" s="4" t="str">
        <f>IFERROR(VLOOKUP(G971,'CLZ Pr'!$A$1:$X$100000,24,FALSE), "")</f>
        <v/>
      </c>
      <c r="O971" t="str">
        <f>IFERROR(VLOOKUP(G971,'CLZ Pr'!$A$1:$X$100000,21,FALSE), "")</f>
        <v/>
      </c>
    </row>
    <row r="972" spans="1:15">
      <c r="A972" t="str">
        <f>T('CLZ TT'!A972)</f>
        <v/>
      </c>
      <c r="B972" s="9" t="str">
        <f>T('CLZ TT'!D972)</f>
        <v/>
      </c>
      <c r="C972" s="10" t="str">
        <f>IF(LEN(A972) &gt; 0, 'CLZ TT'!E972, "")</f>
        <v/>
      </c>
      <c r="D972" s="7" t="str">
        <f>T('CLZ TT'!F972)</f>
        <v/>
      </c>
      <c r="E972" s="7" t="str">
        <f>IFERROR(VLOOKUP('CLZ TT'!A972,'CLZ WI'!$A$1:$E$100000,3,FALSE),"")</f>
        <v/>
      </c>
      <c r="F972" t="str">
        <f>IFERROR(VLOOKUP('CLZ TT'!A972,'CLZ WI'!$A$1:$E$100000,4,FALSE),"")</f>
        <v/>
      </c>
      <c r="G972" t="str">
        <f>IFERROR(VLOOKUP('CLZ TT'!A972,'CLZ WI'!$A$1:$K$100000,5,FALSE),"")</f>
        <v/>
      </c>
      <c r="H972" t="str">
        <f>IFERROR(VLOOKUP(G972,'CLZ WI'!$A$1:$K$100000,6,FALSE),"")</f>
        <v/>
      </c>
      <c r="I972" t="str">
        <f>IFERROR(VLOOKUP(G972,'CLZ WI'!$A$1:$K$100000,7,FALSE),"")</f>
        <v/>
      </c>
      <c r="J972" t="str">
        <f>T('CLZ TT'!I972)</f>
        <v/>
      </c>
      <c r="K972" t="str">
        <f>IF(IFERROR(VLOOKUP('CLZ TT'!A972,'CLZ WI'!$A$1:$L$100000,12,FALSE),"")=TRUE, "Billable", IF(IFERROR(VLOOKUP('CLZ TT'!A972,'CLZ WI'!$A$1:$L$100000,12,FALSE),"")=FALSE, "Non-Billable", ""))</f>
        <v/>
      </c>
      <c r="L972" s="19" t="str">
        <f>IF('CLZ TT'!G972="","",'CLZ TT'!G972)</f>
        <v/>
      </c>
      <c r="M972" t="str">
        <f>IFERROR(VLOOKUP(G972,'CLZ Pr'!$A$1:$X$100000,12,FALSE)*C972,"")</f>
        <v/>
      </c>
      <c r="N972" s="4" t="str">
        <f>IFERROR(VLOOKUP(G972,'CLZ Pr'!$A$1:$X$100000,24,FALSE), "")</f>
        <v/>
      </c>
      <c r="O972" t="str">
        <f>IFERROR(VLOOKUP(G972,'CLZ Pr'!$A$1:$X$100000,21,FALSE), "")</f>
        <v/>
      </c>
    </row>
    <row r="973" spans="1:15">
      <c r="A973" t="str">
        <f>T('CLZ TT'!A973)</f>
        <v/>
      </c>
      <c r="B973" s="9" t="str">
        <f>T('CLZ TT'!D973)</f>
        <v/>
      </c>
      <c r="C973" s="10" t="str">
        <f>IF(LEN(A973) &gt; 0, 'CLZ TT'!E973, "")</f>
        <v/>
      </c>
      <c r="D973" s="7" t="str">
        <f>T('CLZ TT'!F973)</f>
        <v/>
      </c>
      <c r="E973" s="7" t="str">
        <f>IFERROR(VLOOKUP('CLZ TT'!A973,'CLZ WI'!$A$1:$E$100000,3,FALSE),"")</f>
        <v/>
      </c>
      <c r="F973" t="str">
        <f>IFERROR(VLOOKUP('CLZ TT'!A973,'CLZ WI'!$A$1:$E$100000,4,FALSE),"")</f>
        <v/>
      </c>
      <c r="G973" t="str">
        <f>IFERROR(VLOOKUP('CLZ TT'!A973,'CLZ WI'!$A$1:$K$100000,5,FALSE),"")</f>
        <v/>
      </c>
      <c r="H973" t="str">
        <f>IFERROR(VLOOKUP(G973,'CLZ WI'!$A$1:$K$100000,6,FALSE),"")</f>
        <v/>
      </c>
      <c r="I973" t="str">
        <f>IFERROR(VLOOKUP(G973,'CLZ WI'!$A$1:$K$100000,7,FALSE),"")</f>
        <v/>
      </c>
      <c r="J973" t="str">
        <f>T('CLZ TT'!I973)</f>
        <v/>
      </c>
      <c r="K973" t="str">
        <f>IF(IFERROR(VLOOKUP('CLZ TT'!A973,'CLZ WI'!$A$1:$L$100000,12,FALSE),"")=TRUE, "Billable", IF(IFERROR(VLOOKUP('CLZ TT'!A973,'CLZ WI'!$A$1:$L$100000,12,FALSE),"")=FALSE, "Non-Billable", ""))</f>
        <v/>
      </c>
      <c r="L973" s="19" t="str">
        <f>IF('CLZ TT'!G973="","",'CLZ TT'!G973)</f>
        <v/>
      </c>
      <c r="M973" t="str">
        <f>IFERROR(VLOOKUP(G973,'CLZ Pr'!$A$1:$X$100000,12,FALSE)*C973,"")</f>
        <v/>
      </c>
      <c r="N973" s="4" t="str">
        <f>IFERROR(VLOOKUP(G973,'CLZ Pr'!$A$1:$X$100000,24,FALSE), "")</f>
        <v/>
      </c>
      <c r="O973" t="str">
        <f>IFERROR(VLOOKUP(G973,'CLZ Pr'!$A$1:$X$100000,21,FALSE), "")</f>
        <v/>
      </c>
    </row>
    <row r="974" spans="1:15">
      <c r="A974" t="str">
        <f>T('CLZ TT'!A974)</f>
        <v/>
      </c>
      <c r="B974" s="9" t="str">
        <f>T('CLZ TT'!D974)</f>
        <v/>
      </c>
      <c r="C974" s="10" t="str">
        <f>IF(LEN(A974) &gt; 0, 'CLZ TT'!E974, "")</f>
        <v/>
      </c>
      <c r="D974" s="7" t="str">
        <f>T('CLZ TT'!F974)</f>
        <v/>
      </c>
      <c r="E974" s="7" t="str">
        <f>IFERROR(VLOOKUP('CLZ TT'!A974,'CLZ WI'!$A$1:$E$100000,3,FALSE),"")</f>
        <v/>
      </c>
      <c r="F974" t="str">
        <f>IFERROR(VLOOKUP('CLZ TT'!A974,'CLZ WI'!$A$1:$E$100000,4,FALSE),"")</f>
        <v/>
      </c>
      <c r="G974" t="str">
        <f>IFERROR(VLOOKUP('CLZ TT'!A974,'CLZ WI'!$A$1:$K$100000,5,FALSE),"")</f>
        <v/>
      </c>
      <c r="H974" t="str">
        <f>IFERROR(VLOOKUP(G974,'CLZ WI'!$A$1:$K$100000,6,FALSE),"")</f>
        <v/>
      </c>
      <c r="I974" t="str">
        <f>IFERROR(VLOOKUP(G974,'CLZ WI'!$A$1:$K$100000,7,FALSE),"")</f>
        <v/>
      </c>
      <c r="J974" t="str">
        <f>T('CLZ TT'!I974)</f>
        <v/>
      </c>
      <c r="K974" t="str">
        <f>IF(IFERROR(VLOOKUP('CLZ TT'!A974,'CLZ WI'!$A$1:$L$100000,12,FALSE),"")=TRUE, "Billable", IF(IFERROR(VLOOKUP('CLZ TT'!A974,'CLZ WI'!$A$1:$L$100000,12,FALSE),"")=FALSE, "Non-Billable", ""))</f>
        <v/>
      </c>
      <c r="L974" s="19" t="str">
        <f>IF('CLZ TT'!G974="","",'CLZ TT'!G974)</f>
        <v/>
      </c>
      <c r="M974" t="str">
        <f>IFERROR(VLOOKUP(G974,'CLZ Pr'!$A$1:$X$100000,12,FALSE)*C974,"")</f>
        <v/>
      </c>
      <c r="N974" s="4" t="str">
        <f>IFERROR(VLOOKUP(G974,'CLZ Pr'!$A$1:$X$100000,24,FALSE), "")</f>
        <v/>
      </c>
      <c r="O974" t="str">
        <f>IFERROR(VLOOKUP(G974,'CLZ Pr'!$A$1:$X$100000,21,FALSE), "")</f>
        <v/>
      </c>
    </row>
    <row r="975" spans="1:15">
      <c r="A975" t="str">
        <f>T('CLZ TT'!A975)</f>
        <v/>
      </c>
      <c r="B975" s="9" t="str">
        <f>T('CLZ TT'!D975)</f>
        <v/>
      </c>
      <c r="C975" s="10" t="str">
        <f>IF(LEN(A975) &gt; 0, 'CLZ TT'!E975, "")</f>
        <v/>
      </c>
      <c r="D975" s="7" t="str">
        <f>T('CLZ TT'!F975)</f>
        <v/>
      </c>
      <c r="E975" s="7" t="str">
        <f>IFERROR(VLOOKUP('CLZ TT'!A975,'CLZ WI'!$A$1:$E$100000,3,FALSE),"")</f>
        <v/>
      </c>
      <c r="F975" t="str">
        <f>IFERROR(VLOOKUP('CLZ TT'!A975,'CLZ WI'!$A$1:$E$100000,4,FALSE),"")</f>
        <v/>
      </c>
      <c r="G975" t="str">
        <f>IFERROR(VLOOKUP('CLZ TT'!A975,'CLZ WI'!$A$1:$K$100000,5,FALSE),"")</f>
        <v/>
      </c>
      <c r="H975" t="str">
        <f>IFERROR(VLOOKUP(G975,'CLZ WI'!$A$1:$K$100000,6,FALSE),"")</f>
        <v/>
      </c>
      <c r="I975" t="str">
        <f>IFERROR(VLOOKUP(G975,'CLZ WI'!$A$1:$K$100000,7,FALSE),"")</f>
        <v/>
      </c>
      <c r="J975" t="str">
        <f>T('CLZ TT'!I975)</f>
        <v/>
      </c>
      <c r="K975" t="str">
        <f>IF(IFERROR(VLOOKUP('CLZ TT'!A975,'CLZ WI'!$A$1:$L$100000,12,FALSE),"")=TRUE, "Billable", IF(IFERROR(VLOOKUP('CLZ TT'!A975,'CLZ WI'!$A$1:$L$100000,12,FALSE),"")=FALSE, "Non-Billable", ""))</f>
        <v/>
      </c>
      <c r="L975" s="19" t="str">
        <f>IF('CLZ TT'!G975="","",'CLZ TT'!G975)</f>
        <v/>
      </c>
      <c r="M975" t="str">
        <f>IFERROR(VLOOKUP(G975,'CLZ Pr'!$A$1:$X$100000,12,FALSE)*C975,"")</f>
        <v/>
      </c>
      <c r="N975" s="4" t="str">
        <f>IFERROR(VLOOKUP(G975,'CLZ Pr'!$A$1:$X$100000,24,FALSE), "")</f>
        <v/>
      </c>
      <c r="O975" t="str">
        <f>IFERROR(VLOOKUP(G975,'CLZ Pr'!$A$1:$X$100000,21,FALSE), "")</f>
        <v/>
      </c>
    </row>
    <row r="976" spans="1:15">
      <c r="A976" t="str">
        <f>T('CLZ TT'!A976)</f>
        <v/>
      </c>
      <c r="B976" s="9" t="str">
        <f>T('CLZ TT'!D976)</f>
        <v/>
      </c>
      <c r="C976" s="10" t="str">
        <f>IF(LEN(A976) &gt; 0, 'CLZ TT'!E976, "")</f>
        <v/>
      </c>
      <c r="D976" s="7" t="str">
        <f>T('CLZ TT'!F976)</f>
        <v/>
      </c>
      <c r="E976" s="7" t="str">
        <f>IFERROR(VLOOKUP('CLZ TT'!A976,'CLZ WI'!$A$1:$E$100000,3,FALSE),"")</f>
        <v/>
      </c>
      <c r="F976" t="str">
        <f>IFERROR(VLOOKUP('CLZ TT'!A976,'CLZ WI'!$A$1:$E$100000,4,FALSE),"")</f>
        <v/>
      </c>
      <c r="G976" t="str">
        <f>IFERROR(VLOOKUP('CLZ TT'!A976,'CLZ WI'!$A$1:$K$100000,5,FALSE),"")</f>
        <v/>
      </c>
      <c r="H976" t="str">
        <f>IFERROR(VLOOKUP(G976,'CLZ WI'!$A$1:$K$100000,6,FALSE),"")</f>
        <v/>
      </c>
      <c r="I976" t="str">
        <f>IFERROR(VLOOKUP(G976,'CLZ WI'!$A$1:$K$100000,7,FALSE),"")</f>
        <v/>
      </c>
      <c r="J976" t="str">
        <f>T('CLZ TT'!I976)</f>
        <v/>
      </c>
      <c r="K976" t="str">
        <f>IF(IFERROR(VLOOKUP('CLZ TT'!A976,'CLZ WI'!$A$1:$L$100000,12,FALSE),"")=TRUE, "Billable", IF(IFERROR(VLOOKUP('CLZ TT'!A976,'CLZ WI'!$A$1:$L$100000,12,FALSE),"")=FALSE, "Non-Billable", ""))</f>
        <v/>
      </c>
      <c r="L976" s="19" t="str">
        <f>IF('CLZ TT'!G976="","",'CLZ TT'!G976)</f>
        <v/>
      </c>
      <c r="M976" t="str">
        <f>IFERROR(VLOOKUP(G976,'CLZ Pr'!$A$1:$X$100000,12,FALSE)*C976,"")</f>
        <v/>
      </c>
      <c r="N976" s="4" t="str">
        <f>IFERROR(VLOOKUP(G976,'CLZ Pr'!$A$1:$X$100000,24,FALSE), "")</f>
        <v/>
      </c>
      <c r="O976" t="str">
        <f>IFERROR(VLOOKUP(G976,'CLZ Pr'!$A$1:$X$100000,21,FALSE), "")</f>
        <v/>
      </c>
    </row>
    <row r="977" spans="1:15">
      <c r="A977" t="str">
        <f>T('CLZ TT'!A977)</f>
        <v/>
      </c>
      <c r="B977" s="9" t="str">
        <f>T('CLZ TT'!D977)</f>
        <v/>
      </c>
      <c r="C977" s="10" t="str">
        <f>IF(LEN(A977) &gt; 0, 'CLZ TT'!E977, "")</f>
        <v/>
      </c>
      <c r="D977" s="7" t="str">
        <f>T('CLZ TT'!F977)</f>
        <v/>
      </c>
      <c r="E977" s="7" t="str">
        <f>IFERROR(VLOOKUP('CLZ TT'!A977,'CLZ WI'!$A$1:$E$100000,3,FALSE),"")</f>
        <v/>
      </c>
      <c r="F977" t="str">
        <f>IFERROR(VLOOKUP('CLZ TT'!A977,'CLZ WI'!$A$1:$E$100000,4,FALSE),"")</f>
        <v/>
      </c>
      <c r="G977" t="str">
        <f>IFERROR(VLOOKUP('CLZ TT'!A977,'CLZ WI'!$A$1:$K$100000,5,FALSE),"")</f>
        <v/>
      </c>
      <c r="H977" t="str">
        <f>IFERROR(VLOOKUP(G977,'CLZ WI'!$A$1:$K$100000,6,FALSE),"")</f>
        <v/>
      </c>
      <c r="I977" t="str">
        <f>IFERROR(VLOOKUP(G977,'CLZ WI'!$A$1:$K$100000,7,FALSE),"")</f>
        <v/>
      </c>
      <c r="J977" t="str">
        <f>T('CLZ TT'!I977)</f>
        <v/>
      </c>
      <c r="K977" t="str">
        <f>IF(IFERROR(VLOOKUP('CLZ TT'!A977,'CLZ WI'!$A$1:$L$100000,12,FALSE),"")=TRUE, "Billable", IF(IFERROR(VLOOKUP('CLZ TT'!A977,'CLZ WI'!$A$1:$L$100000,12,FALSE),"")=FALSE, "Non-Billable", ""))</f>
        <v/>
      </c>
      <c r="L977" s="19" t="str">
        <f>IF('CLZ TT'!G977="","",'CLZ TT'!G977)</f>
        <v/>
      </c>
      <c r="M977" t="str">
        <f>IFERROR(VLOOKUP(G977,'CLZ Pr'!$A$1:$X$100000,12,FALSE)*C977,"")</f>
        <v/>
      </c>
      <c r="N977" s="4" t="str">
        <f>IFERROR(VLOOKUP(G977,'CLZ Pr'!$A$1:$X$100000,24,FALSE), "")</f>
        <v/>
      </c>
      <c r="O977" t="str">
        <f>IFERROR(VLOOKUP(G977,'CLZ Pr'!$A$1:$X$100000,21,FALSE), "")</f>
        <v/>
      </c>
    </row>
    <row r="978" spans="1:15">
      <c r="A978" t="str">
        <f>T('CLZ TT'!A978)</f>
        <v/>
      </c>
      <c r="B978" s="9" t="str">
        <f>T('CLZ TT'!D978)</f>
        <v/>
      </c>
      <c r="C978" s="10" t="str">
        <f>IF(LEN(A978) &gt; 0, 'CLZ TT'!E978, "")</f>
        <v/>
      </c>
      <c r="D978" s="7" t="str">
        <f>T('CLZ TT'!F978)</f>
        <v/>
      </c>
      <c r="E978" s="7" t="str">
        <f>IFERROR(VLOOKUP('CLZ TT'!A978,'CLZ WI'!$A$1:$E$100000,3,FALSE),"")</f>
        <v/>
      </c>
      <c r="F978" t="str">
        <f>IFERROR(VLOOKUP('CLZ TT'!A978,'CLZ WI'!$A$1:$E$100000,4,FALSE),"")</f>
        <v/>
      </c>
      <c r="G978" t="str">
        <f>IFERROR(VLOOKUP('CLZ TT'!A978,'CLZ WI'!$A$1:$K$100000,5,FALSE),"")</f>
        <v/>
      </c>
      <c r="H978" t="str">
        <f>IFERROR(VLOOKUP(G978,'CLZ WI'!$A$1:$K$100000,6,FALSE),"")</f>
        <v/>
      </c>
      <c r="I978" t="str">
        <f>IFERROR(VLOOKUP(G978,'CLZ WI'!$A$1:$K$100000,7,FALSE),"")</f>
        <v/>
      </c>
      <c r="J978" t="str">
        <f>T('CLZ TT'!I978)</f>
        <v/>
      </c>
      <c r="K978" t="str">
        <f>IF(IFERROR(VLOOKUP('CLZ TT'!A978,'CLZ WI'!$A$1:$L$100000,12,FALSE),"")=TRUE, "Billable", IF(IFERROR(VLOOKUP('CLZ TT'!A978,'CLZ WI'!$A$1:$L$100000,12,FALSE),"")=FALSE, "Non-Billable", ""))</f>
        <v/>
      </c>
      <c r="L978" s="19" t="str">
        <f>IF('CLZ TT'!G978="","",'CLZ TT'!G978)</f>
        <v/>
      </c>
      <c r="M978" t="str">
        <f>IFERROR(VLOOKUP(G978,'CLZ Pr'!$A$1:$X$100000,12,FALSE)*C978,"")</f>
        <v/>
      </c>
      <c r="N978" s="4" t="str">
        <f>IFERROR(VLOOKUP(G978,'CLZ Pr'!$A$1:$X$100000,24,FALSE), "")</f>
        <v/>
      </c>
      <c r="O978" t="str">
        <f>IFERROR(VLOOKUP(G978,'CLZ Pr'!$A$1:$X$100000,21,FALSE), "")</f>
        <v/>
      </c>
    </row>
    <row r="979" spans="1:15">
      <c r="A979" t="str">
        <f>T('CLZ TT'!A979)</f>
        <v/>
      </c>
      <c r="B979" s="9" t="str">
        <f>T('CLZ TT'!D979)</f>
        <v/>
      </c>
      <c r="C979" s="10" t="str">
        <f>IF(LEN(A979) &gt; 0, 'CLZ TT'!E979, "")</f>
        <v/>
      </c>
      <c r="D979" s="7" t="str">
        <f>T('CLZ TT'!F979)</f>
        <v/>
      </c>
      <c r="E979" s="7" t="str">
        <f>IFERROR(VLOOKUP('CLZ TT'!A979,'CLZ WI'!$A$1:$E$100000,3,FALSE),"")</f>
        <v/>
      </c>
      <c r="F979" t="str">
        <f>IFERROR(VLOOKUP('CLZ TT'!A979,'CLZ WI'!$A$1:$E$100000,4,FALSE),"")</f>
        <v/>
      </c>
      <c r="G979" t="str">
        <f>IFERROR(VLOOKUP('CLZ TT'!A979,'CLZ WI'!$A$1:$K$100000,5,FALSE),"")</f>
        <v/>
      </c>
      <c r="H979" t="str">
        <f>IFERROR(VLOOKUP(G979,'CLZ WI'!$A$1:$K$100000,6,FALSE),"")</f>
        <v/>
      </c>
      <c r="I979" t="str">
        <f>IFERROR(VLOOKUP(G979,'CLZ WI'!$A$1:$K$100000,7,FALSE),"")</f>
        <v/>
      </c>
      <c r="J979" t="str">
        <f>T('CLZ TT'!I979)</f>
        <v/>
      </c>
      <c r="K979" t="str">
        <f>IF(IFERROR(VLOOKUP('CLZ TT'!A979,'CLZ WI'!$A$1:$L$100000,12,FALSE),"")=TRUE, "Billable", IF(IFERROR(VLOOKUP('CLZ TT'!A979,'CLZ WI'!$A$1:$L$100000,12,FALSE),"")=FALSE, "Non-Billable", ""))</f>
        <v/>
      </c>
      <c r="L979" s="19" t="str">
        <f>IF('CLZ TT'!G979="","",'CLZ TT'!G979)</f>
        <v/>
      </c>
      <c r="M979" t="str">
        <f>IFERROR(VLOOKUP(G979,'CLZ Pr'!$A$1:$X$100000,12,FALSE)*C979,"")</f>
        <v/>
      </c>
      <c r="N979" s="4" t="str">
        <f>IFERROR(VLOOKUP(G979,'CLZ Pr'!$A$1:$X$100000,24,FALSE), "")</f>
        <v/>
      </c>
      <c r="O979" t="str">
        <f>IFERROR(VLOOKUP(G979,'CLZ Pr'!$A$1:$X$100000,21,FALSE), "")</f>
        <v/>
      </c>
    </row>
    <row r="980" spans="1:15">
      <c r="A980" t="str">
        <f>T('CLZ TT'!A980)</f>
        <v/>
      </c>
      <c r="B980" s="9" t="str">
        <f>T('CLZ TT'!D980)</f>
        <v/>
      </c>
      <c r="C980" s="10" t="str">
        <f>IF(LEN(A980) &gt; 0, 'CLZ TT'!E980, "")</f>
        <v/>
      </c>
      <c r="D980" s="7" t="str">
        <f>T('CLZ TT'!F980)</f>
        <v/>
      </c>
      <c r="E980" s="7" t="str">
        <f>IFERROR(VLOOKUP('CLZ TT'!A980,'CLZ WI'!$A$1:$E$100000,3,FALSE),"")</f>
        <v/>
      </c>
      <c r="F980" t="str">
        <f>IFERROR(VLOOKUP('CLZ TT'!A980,'CLZ WI'!$A$1:$E$100000,4,FALSE),"")</f>
        <v/>
      </c>
      <c r="G980" t="str">
        <f>IFERROR(VLOOKUP('CLZ TT'!A980,'CLZ WI'!$A$1:$K$100000,5,FALSE),"")</f>
        <v/>
      </c>
      <c r="H980" t="str">
        <f>IFERROR(VLOOKUP(G980,'CLZ WI'!$A$1:$K$100000,6,FALSE),"")</f>
        <v/>
      </c>
      <c r="I980" t="str">
        <f>IFERROR(VLOOKUP(G980,'CLZ WI'!$A$1:$K$100000,7,FALSE),"")</f>
        <v/>
      </c>
      <c r="J980" t="str">
        <f>T('CLZ TT'!I980)</f>
        <v/>
      </c>
      <c r="K980" t="str">
        <f>IF(IFERROR(VLOOKUP('CLZ TT'!A980,'CLZ WI'!$A$1:$L$100000,12,FALSE),"")=TRUE, "Billable", IF(IFERROR(VLOOKUP('CLZ TT'!A980,'CLZ WI'!$A$1:$L$100000,12,FALSE),"")=FALSE, "Non-Billable", ""))</f>
        <v/>
      </c>
      <c r="L980" s="19" t="str">
        <f>IF('CLZ TT'!G980="","",'CLZ TT'!G980)</f>
        <v/>
      </c>
      <c r="M980" t="str">
        <f>IFERROR(VLOOKUP(G980,'CLZ Pr'!$A$1:$X$100000,12,FALSE)*C980,"")</f>
        <v/>
      </c>
      <c r="N980" s="4" t="str">
        <f>IFERROR(VLOOKUP(G980,'CLZ Pr'!$A$1:$X$100000,24,FALSE), "")</f>
        <v/>
      </c>
      <c r="O980" t="str">
        <f>IFERROR(VLOOKUP(G980,'CLZ Pr'!$A$1:$X$100000,21,FALSE), "")</f>
        <v/>
      </c>
    </row>
    <row r="981" spans="1:15">
      <c r="A981" t="str">
        <f>T('CLZ TT'!A981)</f>
        <v/>
      </c>
      <c r="B981" s="9" t="str">
        <f>T('CLZ TT'!D981)</f>
        <v/>
      </c>
      <c r="C981" s="10" t="str">
        <f>IF(LEN(A981) &gt; 0, 'CLZ TT'!E981, "")</f>
        <v/>
      </c>
      <c r="D981" s="7" t="str">
        <f>T('CLZ TT'!F981)</f>
        <v/>
      </c>
      <c r="E981" s="7" t="str">
        <f>IFERROR(VLOOKUP('CLZ TT'!A981,'CLZ WI'!$A$1:$E$100000,3,FALSE),"")</f>
        <v/>
      </c>
      <c r="F981" t="str">
        <f>IFERROR(VLOOKUP('CLZ TT'!A981,'CLZ WI'!$A$1:$E$100000,4,FALSE),"")</f>
        <v/>
      </c>
      <c r="G981" t="str">
        <f>IFERROR(VLOOKUP('CLZ TT'!A981,'CLZ WI'!$A$1:$K$100000,5,FALSE),"")</f>
        <v/>
      </c>
      <c r="H981" t="str">
        <f>IFERROR(VLOOKUP(G981,'CLZ WI'!$A$1:$K$100000,6,FALSE),"")</f>
        <v/>
      </c>
      <c r="I981" t="str">
        <f>IFERROR(VLOOKUP(G981,'CLZ WI'!$A$1:$K$100000,7,FALSE),"")</f>
        <v/>
      </c>
      <c r="J981" t="str">
        <f>T('CLZ TT'!I981)</f>
        <v/>
      </c>
      <c r="K981" t="str">
        <f>IF(IFERROR(VLOOKUP('CLZ TT'!A981,'CLZ WI'!$A$1:$L$100000,12,FALSE),"")=TRUE, "Billable", IF(IFERROR(VLOOKUP('CLZ TT'!A981,'CLZ WI'!$A$1:$L$100000,12,FALSE),"")=FALSE, "Non-Billable", ""))</f>
        <v/>
      </c>
      <c r="L981" s="19" t="str">
        <f>IF('CLZ TT'!G981="","",'CLZ TT'!G981)</f>
        <v/>
      </c>
      <c r="M981" t="str">
        <f>IFERROR(VLOOKUP(G981,'CLZ Pr'!$A$1:$X$100000,12,FALSE)*C981,"")</f>
        <v/>
      </c>
      <c r="N981" s="4" t="str">
        <f>IFERROR(VLOOKUP(G981,'CLZ Pr'!$A$1:$X$100000,24,FALSE), "")</f>
        <v/>
      </c>
      <c r="O981" t="str">
        <f>IFERROR(VLOOKUP(G981,'CLZ Pr'!$A$1:$X$100000,21,FALSE), "")</f>
        <v/>
      </c>
    </row>
    <row r="982" spans="1:15">
      <c r="A982" t="str">
        <f>T('CLZ TT'!A982)</f>
        <v/>
      </c>
      <c r="B982" s="9" t="str">
        <f>T('CLZ TT'!D982)</f>
        <v/>
      </c>
      <c r="C982" s="10" t="str">
        <f>IF(LEN(A982) &gt; 0, 'CLZ TT'!E982, "")</f>
        <v/>
      </c>
      <c r="D982" s="7" t="str">
        <f>T('CLZ TT'!F982)</f>
        <v/>
      </c>
      <c r="E982" s="7" t="str">
        <f>IFERROR(VLOOKUP('CLZ TT'!A982,'CLZ WI'!$A$1:$E$100000,3,FALSE),"")</f>
        <v/>
      </c>
      <c r="F982" t="str">
        <f>IFERROR(VLOOKUP('CLZ TT'!A982,'CLZ WI'!$A$1:$E$100000,4,FALSE),"")</f>
        <v/>
      </c>
      <c r="G982" t="str">
        <f>IFERROR(VLOOKUP('CLZ TT'!A982,'CLZ WI'!$A$1:$K$100000,5,FALSE),"")</f>
        <v/>
      </c>
      <c r="H982" t="str">
        <f>IFERROR(VLOOKUP(G982,'CLZ WI'!$A$1:$K$100000,6,FALSE),"")</f>
        <v/>
      </c>
      <c r="I982" t="str">
        <f>IFERROR(VLOOKUP(G982,'CLZ WI'!$A$1:$K$100000,7,FALSE),"")</f>
        <v/>
      </c>
      <c r="J982" t="str">
        <f>T('CLZ TT'!I982)</f>
        <v/>
      </c>
      <c r="K982" t="str">
        <f>IF(IFERROR(VLOOKUP('CLZ TT'!A982,'CLZ WI'!$A$1:$L$100000,12,FALSE),"")=TRUE, "Billable", IF(IFERROR(VLOOKUP('CLZ TT'!A982,'CLZ WI'!$A$1:$L$100000,12,FALSE),"")=FALSE, "Non-Billable", ""))</f>
        <v/>
      </c>
      <c r="L982" s="19" t="str">
        <f>IF('CLZ TT'!G982="","",'CLZ TT'!G982)</f>
        <v/>
      </c>
      <c r="M982" t="str">
        <f>IFERROR(VLOOKUP(G982,'CLZ Pr'!$A$1:$X$100000,12,FALSE)*C982,"")</f>
        <v/>
      </c>
      <c r="N982" s="4" t="str">
        <f>IFERROR(VLOOKUP(G982,'CLZ Pr'!$A$1:$X$100000,24,FALSE), "")</f>
        <v/>
      </c>
      <c r="O982" t="str">
        <f>IFERROR(VLOOKUP(G982,'CLZ Pr'!$A$1:$X$100000,21,FALSE), "")</f>
        <v/>
      </c>
    </row>
    <row r="983" spans="1:15">
      <c r="A983" t="str">
        <f>T('CLZ TT'!A983)</f>
        <v/>
      </c>
      <c r="B983" s="9" t="str">
        <f>T('CLZ TT'!D983)</f>
        <v/>
      </c>
      <c r="C983" s="10" t="str">
        <f>IF(LEN(A983) &gt; 0, 'CLZ TT'!E983, "")</f>
        <v/>
      </c>
      <c r="D983" s="7" t="str">
        <f>T('CLZ TT'!F983)</f>
        <v/>
      </c>
      <c r="E983" s="7" t="str">
        <f>IFERROR(VLOOKUP('CLZ TT'!A983,'CLZ WI'!$A$1:$E$100000,3,FALSE),"")</f>
        <v/>
      </c>
      <c r="F983" t="str">
        <f>IFERROR(VLOOKUP('CLZ TT'!A983,'CLZ WI'!$A$1:$E$100000,4,FALSE),"")</f>
        <v/>
      </c>
      <c r="G983" t="str">
        <f>IFERROR(VLOOKUP('CLZ TT'!A983,'CLZ WI'!$A$1:$K$100000,5,FALSE),"")</f>
        <v/>
      </c>
      <c r="H983" t="str">
        <f>IFERROR(VLOOKUP(G983,'CLZ WI'!$A$1:$K$100000,6,FALSE),"")</f>
        <v/>
      </c>
      <c r="I983" t="str">
        <f>IFERROR(VLOOKUP(G983,'CLZ WI'!$A$1:$K$100000,7,FALSE),"")</f>
        <v/>
      </c>
      <c r="J983" t="str">
        <f>T('CLZ TT'!I983)</f>
        <v/>
      </c>
      <c r="K983" t="str">
        <f>IF(IFERROR(VLOOKUP('CLZ TT'!A983,'CLZ WI'!$A$1:$L$100000,12,FALSE),"")=TRUE, "Billable", IF(IFERROR(VLOOKUP('CLZ TT'!A983,'CLZ WI'!$A$1:$L$100000,12,FALSE),"")=FALSE, "Non-Billable", ""))</f>
        <v/>
      </c>
      <c r="L983" s="19" t="str">
        <f>IF('CLZ TT'!G983="","",'CLZ TT'!G983)</f>
        <v/>
      </c>
      <c r="M983" t="str">
        <f>IFERROR(VLOOKUP(G983,'CLZ Pr'!$A$1:$X$100000,12,FALSE)*C983,"")</f>
        <v/>
      </c>
      <c r="N983" s="4" t="str">
        <f>IFERROR(VLOOKUP(G983,'CLZ Pr'!$A$1:$X$100000,24,FALSE), "")</f>
        <v/>
      </c>
      <c r="O983" t="str">
        <f>IFERROR(VLOOKUP(G983,'CLZ Pr'!$A$1:$X$100000,21,FALSE), "")</f>
        <v/>
      </c>
    </row>
    <row r="984" spans="1:15">
      <c r="A984" t="str">
        <f>T('CLZ TT'!A984)</f>
        <v/>
      </c>
      <c r="B984" s="9" t="str">
        <f>T('CLZ TT'!D984)</f>
        <v/>
      </c>
      <c r="C984" s="10" t="str">
        <f>IF(LEN(A984) &gt; 0, 'CLZ TT'!E984, "")</f>
        <v/>
      </c>
      <c r="D984" s="7" t="str">
        <f>T('CLZ TT'!F984)</f>
        <v/>
      </c>
      <c r="E984" s="7" t="str">
        <f>IFERROR(VLOOKUP('CLZ TT'!A984,'CLZ WI'!$A$1:$E$100000,3,FALSE),"")</f>
        <v/>
      </c>
      <c r="F984" t="str">
        <f>IFERROR(VLOOKUP('CLZ TT'!A984,'CLZ WI'!$A$1:$E$100000,4,FALSE),"")</f>
        <v/>
      </c>
      <c r="G984" t="str">
        <f>IFERROR(VLOOKUP('CLZ TT'!A984,'CLZ WI'!$A$1:$K$100000,5,FALSE),"")</f>
        <v/>
      </c>
      <c r="H984" t="str">
        <f>IFERROR(VLOOKUP(G984,'CLZ WI'!$A$1:$K$100000,6,FALSE),"")</f>
        <v/>
      </c>
      <c r="I984" t="str">
        <f>IFERROR(VLOOKUP(G984,'CLZ WI'!$A$1:$K$100000,7,FALSE),"")</f>
        <v/>
      </c>
      <c r="J984" t="str">
        <f>T('CLZ TT'!I984)</f>
        <v/>
      </c>
      <c r="K984" t="str">
        <f>IF(IFERROR(VLOOKUP('CLZ TT'!A984,'CLZ WI'!$A$1:$L$100000,12,FALSE),"")=TRUE, "Billable", IF(IFERROR(VLOOKUP('CLZ TT'!A984,'CLZ WI'!$A$1:$L$100000,12,FALSE),"")=FALSE, "Non-Billable", ""))</f>
        <v/>
      </c>
      <c r="L984" s="19" t="str">
        <f>IF('CLZ TT'!G984="","",'CLZ TT'!G984)</f>
        <v/>
      </c>
      <c r="M984" t="str">
        <f>IFERROR(VLOOKUP(G984,'CLZ Pr'!$A$1:$X$100000,12,FALSE)*C984,"")</f>
        <v/>
      </c>
      <c r="N984" s="4" t="str">
        <f>IFERROR(VLOOKUP(G984,'CLZ Pr'!$A$1:$X$100000,24,FALSE), "")</f>
        <v/>
      </c>
      <c r="O984" t="str">
        <f>IFERROR(VLOOKUP(G984,'CLZ Pr'!$A$1:$X$100000,21,FALSE), "")</f>
        <v/>
      </c>
    </row>
    <row r="985" spans="1:15">
      <c r="A985" t="str">
        <f>T('CLZ TT'!A985)</f>
        <v/>
      </c>
      <c r="B985" s="9" t="str">
        <f>T('CLZ TT'!D985)</f>
        <v/>
      </c>
      <c r="C985" s="10" t="str">
        <f>IF(LEN(A985) &gt; 0, 'CLZ TT'!E985, "")</f>
        <v/>
      </c>
      <c r="D985" s="7" t="str">
        <f>T('CLZ TT'!F985)</f>
        <v/>
      </c>
      <c r="E985" s="7" t="str">
        <f>IFERROR(VLOOKUP('CLZ TT'!A985,'CLZ WI'!$A$1:$E$100000,3,FALSE),"")</f>
        <v/>
      </c>
      <c r="F985" t="str">
        <f>IFERROR(VLOOKUP('CLZ TT'!A985,'CLZ WI'!$A$1:$E$100000,4,FALSE),"")</f>
        <v/>
      </c>
      <c r="G985" t="str">
        <f>IFERROR(VLOOKUP('CLZ TT'!A985,'CLZ WI'!$A$1:$K$100000,5,FALSE),"")</f>
        <v/>
      </c>
      <c r="H985" t="str">
        <f>IFERROR(VLOOKUP(G985,'CLZ WI'!$A$1:$K$100000,6,FALSE),"")</f>
        <v/>
      </c>
      <c r="I985" t="str">
        <f>IFERROR(VLOOKUP(G985,'CLZ WI'!$A$1:$K$100000,7,FALSE),"")</f>
        <v/>
      </c>
      <c r="J985" t="str">
        <f>T('CLZ TT'!I985)</f>
        <v/>
      </c>
      <c r="K985" t="str">
        <f>IF(IFERROR(VLOOKUP('CLZ TT'!A985,'CLZ WI'!$A$1:$L$100000,12,FALSE),"")=TRUE, "Billable", IF(IFERROR(VLOOKUP('CLZ TT'!A985,'CLZ WI'!$A$1:$L$100000,12,FALSE),"")=FALSE, "Non-Billable", ""))</f>
        <v/>
      </c>
      <c r="L985" s="19" t="str">
        <f>IF('CLZ TT'!G985="","",'CLZ TT'!G985)</f>
        <v/>
      </c>
      <c r="M985" t="str">
        <f>IFERROR(VLOOKUP(G985,'CLZ Pr'!$A$1:$X$100000,12,FALSE)*C985,"")</f>
        <v/>
      </c>
      <c r="N985" s="4" t="str">
        <f>IFERROR(VLOOKUP(G985,'CLZ Pr'!$A$1:$X$100000,24,FALSE), "")</f>
        <v/>
      </c>
      <c r="O985" t="str">
        <f>IFERROR(VLOOKUP(G985,'CLZ Pr'!$A$1:$X$100000,21,FALSE), "")</f>
        <v/>
      </c>
    </row>
    <row r="986" spans="1:15">
      <c r="A986" t="str">
        <f>T('CLZ TT'!A986)</f>
        <v/>
      </c>
      <c r="B986" s="9" t="str">
        <f>T('CLZ TT'!D986)</f>
        <v/>
      </c>
      <c r="C986" s="10" t="str">
        <f>IF(LEN(A986) &gt; 0, 'CLZ TT'!E986, "")</f>
        <v/>
      </c>
      <c r="D986" s="7" t="str">
        <f>T('CLZ TT'!F986)</f>
        <v/>
      </c>
      <c r="E986" s="7" t="str">
        <f>IFERROR(VLOOKUP('CLZ TT'!A986,'CLZ WI'!$A$1:$E$100000,3,FALSE),"")</f>
        <v/>
      </c>
      <c r="F986" t="str">
        <f>IFERROR(VLOOKUP('CLZ TT'!A986,'CLZ WI'!$A$1:$E$100000,4,FALSE),"")</f>
        <v/>
      </c>
      <c r="G986" t="str">
        <f>IFERROR(VLOOKUP('CLZ TT'!A986,'CLZ WI'!$A$1:$K$100000,5,FALSE),"")</f>
        <v/>
      </c>
      <c r="H986" t="str">
        <f>IFERROR(VLOOKUP(G986,'CLZ WI'!$A$1:$K$100000,6,FALSE),"")</f>
        <v/>
      </c>
      <c r="I986" t="str">
        <f>IFERROR(VLOOKUP(G986,'CLZ WI'!$A$1:$K$100000,7,FALSE),"")</f>
        <v/>
      </c>
      <c r="J986" t="str">
        <f>T('CLZ TT'!I986)</f>
        <v/>
      </c>
      <c r="K986" t="str">
        <f>IF(IFERROR(VLOOKUP('CLZ TT'!A986,'CLZ WI'!$A$1:$L$100000,12,FALSE),"")=TRUE, "Billable", IF(IFERROR(VLOOKUP('CLZ TT'!A986,'CLZ WI'!$A$1:$L$100000,12,FALSE),"")=FALSE, "Non-Billable", ""))</f>
        <v/>
      </c>
      <c r="L986" s="19" t="str">
        <f>IF('CLZ TT'!G986="","",'CLZ TT'!G986)</f>
        <v/>
      </c>
      <c r="M986" t="str">
        <f>IFERROR(VLOOKUP(G986,'CLZ Pr'!$A$1:$X$100000,12,FALSE)*C986,"")</f>
        <v/>
      </c>
      <c r="N986" s="4" t="str">
        <f>IFERROR(VLOOKUP(G986,'CLZ Pr'!$A$1:$X$100000,24,FALSE), "")</f>
        <v/>
      </c>
      <c r="O986" t="str">
        <f>IFERROR(VLOOKUP(G986,'CLZ Pr'!$A$1:$X$100000,21,FALSE), "")</f>
        <v/>
      </c>
    </row>
    <row r="987" spans="1:15">
      <c r="A987" t="str">
        <f>T('CLZ TT'!A987)</f>
        <v/>
      </c>
      <c r="B987" s="9" t="str">
        <f>T('CLZ TT'!D987)</f>
        <v/>
      </c>
      <c r="C987" s="10" t="str">
        <f>IF(LEN(A987) &gt; 0, 'CLZ TT'!E987, "")</f>
        <v/>
      </c>
      <c r="D987" s="7" t="str">
        <f>T('CLZ TT'!F987)</f>
        <v/>
      </c>
      <c r="E987" s="7" t="str">
        <f>IFERROR(VLOOKUP('CLZ TT'!A987,'CLZ WI'!$A$1:$E$100000,3,FALSE),"")</f>
        <v/>
      </c>
      <c r="F987" t="str">
        <f>IFERROR(VLOOKUP('CLZ TT'!A987,'CLZ WI'!$A$1:$E$100000,4,FALSE),"")</f>
        <v/>
      </c>
      <c r="G987" t="str">
        <f>IFERROR(VLOOKUP('CLZ TT'!A987,'CLZ WI'!$A$1:$K$100000,5,FALSE),"")</f>
        <v/>
      </c>
      <c r="H987" t="str">
        <f>IFERROR(VLOOKUP(G987,'CLZ WI'!$A$1:$K$100000,6,FALSE),"")</f>
        <v/>
      </c>
      <c r="I987" t="str">
        <f>IFERROR(VLOOKUP(G987,'CLZ WI'!$A$1:$K$100000,7,FALSE),"")</f>
        <v/>
      </c>
      <c r="J987" t="str">
        <f>T('CLZ TT'!I987)</f>
        <v/>
      </c>
      <c r="K987" t="str">
        <f>IF(IFERROR(VLOOKUP('CLZ TT'!A987,'CLZ WI'!$A$1:$L$100000,12,FALSE),"")=TRUE, "Billable", IF(IFERROR(VLOOKUP('CLZ TT'!A987,'CLZ WI'!$A$1:$L$100000,12,FALSE),"")=FALSE, "Non-Billable", ""))</f>
        <v/>
      </c>
      <c r="L987" s="19" t="str">
        <f>IF('CLZ TT'!G987="","",'CLZ TT'!G987)</f>
        <v/>
      </c>
      <c r="M987" t="str">
        <f>IFERROR(VLOOKUP(G987,'CLZ Pr'!$A$1:$X$100000,12,FALSE)*C987,"")</f>
        <v/>
      </c>
      <c r="N987" s="4" t="str">
        <f>IFERROR(VLOOKUP(G987,'CLZ Pr'!$A$1:$X$100000,24,FALSE), "")</f>
        <v/>
      </c>
      <c r="O987" t="str">
        <f>IFERROR(VLOOKUP(G987,'CLZ Pr'!$A$1:$X$100000,21,FALSE), "")</f>
        <v/>
      </c>
    </row>
    <row r="988" spans="1:15">
      <c r="A988" t="str">
        <f>T('CLZ TT'!A988)</f>
        <v/>
      </c>
      <c r="B988" s="9" t="str">
        <f>T('CLZ TT'!D988)</f>
        <v/>
      </c>
      <c r="C988" s="10" t="str">
        <f>IF(LEN(A988) &gt; 0, 'CLZ TT'!E988, "")</f>
        <v/>
      </c>
      <c r="D988" s="7" t="str">
        <f>T('CLZ TT'!F988)</f>
        <v/>
      </c>
      <c r="E988" s="7" t="str">
        <f>IFERROR(VLOOKUP('CLZ TT'!A988,'CLZ WI'!$A$1:$E$100000,3,FALSE),"")</f>
        <v/>
      </c>
      <c r="F988" t="str">
        <f>IFERROR(VLOOKUP('CLZ TT'!A988,'CLZ WI'!$A$1:$E$100000,4,FALSE),"")</f>
        <v/>
      </c>
      <c r="G988" t="str">
        <f>IFERROR(VLOOKUP('CLZ TT'!A988,'CLZ WI'!$A$1:$K$100000,5,FALSE),"")</f>
        <v/>
      </c>
      <c r="H988" t="str">
        <f>IFERROR(VLOOKUP(G988,'CLZ WI'!$A$1:$K$100000,6,FALSE),"")</f>
        <v/>
      </c>
      <c r="I988" t="str">
        <f>IFERROR(VLOOKUP(G988,'CLZ WI'!$A$1:$K$100000,7,FALSE),"")</f>
        <v/>
      </c>
      <c r="J988" t="str">
        <f>T('CLZ TT'!I988)</f>
        <v/>
      </c>
      <c r="K988" t="str">
        <f>IF(IFERROR(VLOOKUP('CLZ TT'!A988,'CLZ WI'!$A$1:$L$100000,12,FALSE),"")=TRUE, "Billable", IF(IFERROR(VLOOKUP('CLZ TT'!A988,'CLZ WI'!$A$1:$L$100000,12,FALSE),"")=FALSE, "Non-Billable", ""))</f>
        <v/>
      </c>
      <c r="L988" s="19" t="str">
        <f>IF('CLZ TT'!G988="","",'CLZ TT'!G988)</f>
        <v/>
      </c>
      <c r="M988" t="str">
        <f>IFERROR(VLOOKUP(G988,'CLZ Pr'!$A$1:$X$100000,12,FALSE)*C988,"")</f>
        <v/>
      </c>
      <c r="N988" s="4" t="str">
        <f>IFERROR(VLOOKUP(G988,'CLZ Pr'!$A$1:$X$100000,24,FALSE), "")</f>
        <v/>
      </c>
      <c r="O988" t="str">
        <f>IFERROR(VLOOKUP(G988,'CLZ Pr'!$A$1:$X$100000,21,FALSE), "")</f>
        <v/>
      </c>
    </row>
    <row r="989" spans="1:15">
      <c r="A989" t="str">
        <f>T('CLZ TT'!A989)</f>
        <v/>
      </c>
      <c r="B989" s="9" t="str">
        <f>T('CLZ TT'!D989)</f>
        <v/>
      </c>
      <c r="C989" s="10" t="str">
        <f>IF(LEN(A989) &gt; 0, 'CLZ TT'!E989, "")</f>
        <v/>
      </c>
      <c r="D989" s="7" t="str">
        <f>T('CLZ TT'!F989)</f>
        <v/>
      </c>
      <c r="E989" s="7" t="str">
        <f>IFERROR(VLOOKUP('CLZ TT'!A989,'CLZ WI'!$A$1:$E$100000,3,FALSE),"")</f>
        <v/>
      </c>
      <c r="F989" t="str">
        <f>IFERROR(VLOOKUP('CLZ TT'!A989,'CLZ WI'!$A$1:$E$100000,4,FALSE),"")</f>
        <v/>
      </c>
      <c r="G989" t="str">
        <f>IFERROR(VLOOKUP('CLZ TT'!A989,'CLZ WI'!$A$1:$K$100000,5,FALSE),"")</f>
        <v/>
      </c>
      <c r="H989" t="str">
        <f>IFERROR(VLOOKUP(G989,'CLZ WI'!$A$1:$K$100000,6,FALSE),"")</f>
        <v/>
      </c>
      <c r="I989" t="str">
        <f>IFERROR(VLOOKUP(G989,'CLZ WI'!$A$1:$K$100000,7,FALSE),"")</f>
        <v/>
      </c>
      <c r="J989" t="str">
        <f>T('CLZ TT'!I989)</f>
        <v/>
      </c>
      <c r="K989" t="str">
        <f>IF(IFERROR(VLOOKUP('CLZ TT'!A989,'CLZ WI'!$A$1:$L$100000,12,FALSE),"")=TRUE, "Billable", IF(IFERROR(VLOOKUP('CLZ TT'!A989,'CLZ WI'!$A$1:$L$100000,12,FALSE),"")=FALSE, "Non-Billable", ""))</f>
        <v/>
      </c>
      <c r="L989" s="19" t="str">
        <f>IF('CLZ TT'!G989="","",'CLZ TT'!G989)</f>
        <v/>
      </c>
      <c r="M989" t="str">
        <f>IFERROR(VLOOKUP(G989,'CLZ Pr'!$A$1:$X$100000,12,FALSE)*C989,"")</f>
        <v/>
      </c>
      <c r="N989" s="4" t="str">
        <f>IFERROR(VLOOKUP(G989,'CLZ Pr'!$A$1:$X$100000,24,FALSE), "")</f>
        <v/>
      </c>
      <c r="O989" t="str">
        <f>IFERROR(VLOOKUP(G989,'CLZ Pr'!$A$1:$X$100000,21,FALSE), "")</f>
        <v/>
      </c>
    </row>
    <row r="990" spans="1:15">
      <c r="A990" t="str">
        <f>T('CLZ TT'!A990)</f>
        <v/>
      </c>
      <c r="B990" s="9" t="str">
        <f>T('CLZ TT'!D990)</f>
        <v/>
      </c>
      <c r="C990" s="10" t="str">
        <f>IF(LEN(A990) &gt; 0, 'CLZ TT'!E990, "")</f>
        <v/>
      </c>
      <c r="D990" s="7" t="str">
        <f>T('CLZ TT'!F990)</f>
        <v/>
      </c>
      <c r="E990" s="7" t="str">
        <f>IFERROR(VLOOKUP('CLZ TT'!A990,'CLZ WI'!$A$1:$E$100000,3,FALSE),"")</f>
        <v/>
      </c>
      <c r="F990" t="str">
        <f>IFERROR(VLOOKUP('CLZ TT'!A990,'CLZ WI'!$A$1:$E$100000,4,FALSE),"")</f>
        <v/>
      </c>
      <c r="G990" t="str">
        <f>IFERROR(VLOOKUP('CLZ TT'!A990,'CLZ WI'!$A$1:$K$100000,5,FALSE),"")</f>
        <v/>
      </c>
      <c r="H990" t="str">
        <f>IFERROR(VLOOKUP(G990,'CLZ WI'!$A$1:$K$100000,6,FALSE),"")</f>
        <v/>
      </c>
      <c r="I990" t="str">
        <f>IFERROR(VLOOKUP(G990,'CLZ WI'!$A$1:$K$100000,7,FALSE),"")</f>
        <v/>
      </c>
      <c r="J990" t="str">
        <f>T('CLZ TT'!I990)</f>
        <v/>
      </c>
      <c r="K990" t="str">
        <f>IF(IFERROR(VLOOKUP('CLZ TT'!A990,'CLZ WI'!$A$1:$L$100000,12,FALSE),"")=TRUE, "Billable", IF(IFERROR(VLOOKUP('CLZ TT'!A990,'CLZ WI'!$A$1:$L$100000,12,FALSE),"")=FALSE, "Non-Billable", ""))</f>
        <v/>
      </c>
      <c r="L990" s="19" t="str">
        <f>IF('CLZ TT'!G990="","",'CLZ TT'!G990)</f>
        <v/>
      </c>
      <c r="M990" t="str">
        <f>IFERROR(VLOOKUP(G990,'CLZ Pr'!$A$1:$X$100000,12,FALSE)*C990,"")</f>
        <v/>
      </c>
      <c r="N990" s="4" t="str">
        <f>IFERROR(VLOOKUP(G990,'CLZ Pr'!$A$1:$X$100000,24,FALSE), "")</f>
        <v/>
      </c>
      <c r="O990" t="str">
        <f>IFERROR(VLOOKUP(G990,'CLZ Pr'!$A$1:$X$100000,21,FALSE), "")</f>
        <v/>
      </c>
    </row>
    <row r="991" spans="1:15">
      <c r="A991" t="str">
        <f>T('CLZ TT'!A991)</f>
        <v/>
      </c>
      <c r="B991" s="9" t="str">
        <f>T('CLZ TT'!D991)</f>
        <v/>
      </c>
      <c r="C991" s="10" t="str">
        <f>IF(LEN(A991) &gt; 0, 'CLZ TT'!E991, "")</f>
        <v/>
      </c>
      <c r="D991" s="7" t="str">
        <f>T('CLZ TT'!F991)</f>
        <v/>
      </c>
      <c r="E991" s="7" t="str">
        <f>IFERROR(VLOOKUP('CLZ TT'!A991,'CLZ WI'!$A$1:$E$100000,3,FALSE),"")</f>
        <v/>
      </c>
      <c r="F991" t="str">
        <f>IFERROR(VLOOKUP('CLZ TT'!A991,'CLZ WI'!$A$1:$E$100000,4,FALSE),"")</f>
        <v/>
      </c>
      <c r="G991" t="str">
        <f>IFERROR(VLOOKUP('CLZ TT'!A991,'CLZ WI'!$A$1:$K$100000,5,FALSE),"")</f>
        <v/>
      </c>
      <c r="H991" t="str">
        <f>IFERROR(VLOOKUP(G991,'CLZ WI'!$A$1:$K$100000,6,FALSE),"")</f>
        <v/>
      </c>
      <c r="I991" t="str">
        <f>IFERROR(VLOOKUP(G991,'CLZ WI'!$A$1:$K$100000,7,FALSE),"")</f>
        <v/>
      </c>
      <c r="J991" t="str">
        <f>T('CLZ TT'!I991)</f>
        <v/>
      </c>
      <c r="K991" t="str">
        <f>IF(IFERROR(VLOOKUP('CLZ TT'!A991,'CLZ WI'!$A$1:$L$100000,12,FALSE),"")=TRUE, "Billable", IF(IFERROR(VLOOKUP('CLZ TT'!A991,'CLZ WI'!$A$1:$L$100000,12,FALSE),"")=FALSE, "Non-Billable", ""))</f>
        <v/>
      </c>
      <c r="L991" s="19" t="str">
        <f>IF('CLZ TT'!G991="","",'CLZ TT'!G991)</f>
        <v/>
      </c>
      <c r="M991" t="str">
        <f>IFERROR(VLOOKUP(G991,'CLZ Pr'!$A$1:$X$100000,12,FALSE)*C991,"")</f>
        <v/>
      </c>
      <c r="N991" s="4" t="str">
        <f>IFERROR(VLOOKUP(G991,'CLZ Pr'!$A$1:$X$100000,24,FALSE), "")</f>
        <v/>
      </c>
      <c r="O991" t="str">
        <f>IFERROR(VLOOKUP(G991,'CLZ Pr'!$A$1:$X$100000,21,FALSE), "")</f>
        <v/>
      </c>
    </row>
    <row r="992" spans="1:15">
      <c r="A992" t="str">
        <f>T('CLZ TT'!A992)</f>
        <v/>
      </c>
      <c r="B992" s="9" t="str">
        <f>T('CLZ TT'!D992)</f>
        <v/>
      </c>
      <c r="C992" s="10" t="str">
        <f>IF(LEN(A992) &gt; 0, 'CLZ TT'!E992, "")</f>
        <v/>
      </c>
      <c r="D992" s="7" t="str">
        <f>T('CLZ TT'!F992)</f>
        <v/>
      </c>
      <c r="E992" s="7" t="str">
        <f>IFERROR(VLOOKUP('CLZ TT'!A992,'CLZ WI'!$A$1:$E$100000,3,FALSE),"")</f>
        <v/>
      </c>
      <c r="F992" t="str">
        <f>IFERROR(VLOOKUP('CLZ TT'!A992,'CLZ WI'!$A$1:$E$100000,4,FALSE),"")</f>
        <v/>
      </c>
      <c r="G992" t="str">
        <f>IFERROR(VLOOKUP('CLZ TT'!A992,'CLZ WI'!$A$1:$K$100000,5,FALSE),"")</f>
        <v/>
      </c>
      <c r="H992" t="str">
        <f>IFERROR(VLOOKUP(G992,'CLZ WI'!$A$1:$K$100000,6,FALSE),"")</f>
        <v/>
      </c>
      <c r="I992" t="str">
        <f>IFERROR(VLOOKUP(G992,'CLZ WI'!$A$1:$K$100000,7,FALSE),"")</f>
        <v/>
      </c>
      <c r="J992" t="str">
        <f>T('CLZ TT'!I992)</f>
        <v/>
      </c>
      <c r="K992" t="str">
        <f>IF(IFERROR(VLOOKUP('CLZ TT'!A992,'CLZ WI'!$A$1:$L$100000,12,FALSE),"")=TRUE, "Billable", IF(IFERROR(VLOOKUP('CLZ TT'!A992,'CLZ WI'!$A$1:$L$100000,12,FALSE),"")=FALSE, "Non-Billable", ""))</f>
        <v/>
      </c>
      <c r="L992" s="19" t="str">
        <f>IF('CLZ TT'!G992="","",'CLZ TT'!G992)</f>
        <v/>
      </c>
      <c r="M992" t="str">
        <f>IFERROR(VLOOKUP(G992,'CLZ Pr'!$A$1:$X$100000,12,FALSE)*C992,"")</f>
        <v/>
      </c>
      <c r="N992" s="4" t="str">
        <f>IFERROR(VLOOKUP(G992,'CLZ Pr'!$A$1:$X$100000,24,FALSE), "")</f>
        <v/>
      </c>
      <c r="O992" t="str">
        <f>IFERROR(VLOOKUP(G992,'CLZ Pr'!$A$1:$X$100000,21,FALSE), "")</f>
        <v/>
      </c>
    </row>
    <row r="993" spans="1:15">
      <c r="A993" t="str">
        <f>T('CLZ TT'!A993)</f>
        <v/>
      </c>
      <c r="B993" s="9" t="str">
        <f>T('CLZ TT'!D993)</f>
        <v/>
      </c>
      <c r="C993" s="10" t="str">
        <f>IF(LEN(A993) &gt; 0, 'CLZ TT'!E993, "")</f>
        <v/>
      </c>
      <c r="D993" s="7" t="str">
        <f>T('CLZ TT'!F993)</f>
        <v/>
      </c>
      <c r="E993" s="7" t="str">
        <f>IFERROR(VLOOKUP('CLZ TT'!A993,'CLZ WI'!$A$1:$E$100000,3,FALSE),"")</f>
        <v/>
      </c>
      <c r="F993" t="str">
        <f>IFERROR(VLOOKUP('CLZ TT'!A993,'CLZ WI'!$A$1:$E$100000,4,FALSE),"")</f>
        <v/>
      </c>
      <c r="G993" t="str">
        <f>IFERROR(VLOOKUP('CLZ TT'!A993,'CLZ WI'!$A$1:$K$100000,5,FALSE),"")</f>
        <v/>
      </c>
      <c r="H993" t="str">
        <f>IFERROR(VLOOKUP(G993,'CLZ WI'!$A$1:$K$100000,6,FALSE),"")</f>
        <v/>
      </c>
      <c r="I993" t="str">
        <f>IFERROR(VLOOKUP(G993,'CLZ WI'!$A$1:$K$100000,7,FALSE),"")</f>
        <v/>
      </c>
      <c r="J993" t="str">
        <f>T('CLZ TT'!I993)</f>
        <v/>
      </c>
      <c r="K993" t="str">
        <f>IF(IFERROR(VLOOKUP('CLZ TT'!A993,'CLZ WI'!$A$1:$L$100000,12,FALSE),"")=TRUE, "Billable", IF(IFERROR(VLOOKUP('CLZ TT'!A993,'CLZ WI'!$A$1:$L$100000,12,FALSE),"")=FALSE, "Non-Billable", ""))</f>
        <v/>
      </c>
      <c r="L993" s="19" t="str">
        <f>IF('CLZ TT'!G993="","",'CLZ TT'!G993)</f>
        <v/>
      </c>
      <c r="M993" t="str">
        <f>IFERROR(VLOOKUP(G993,'CLZ Pr'!$A$1:$X$100000,12,FALSE)*C993,"")</f>
        <v/>
      </c>
      <c r="N993" s="4" t="str">
        <f>IFERROR(VLOOKUP(G993,'CLZ Pr'!$A$1:$X$100000,24,FALSE), "")</f>
        <v/>
      </c>
      <c r="O993" t="str">
        <f>IFERROR(VLOOKUP(G993,'CLZ Pr'!$A$1:$X$100000,21,FALSE), "")</f>
        <v/>
      </c>
    </row>
    <row r="994" spans="1:15">
      <c r="A994" t="str">
        <f>T('CLZ TT'!A994)</f>
        <v/>
      </c>
      <c r="B994" s="9" t="str">
        <f>T('CLZ TT'!D994)</f>
        <v/>
      </c>
      <c r="C994" s="10" t="str">
        <f>IF(LEN(A994) &gt; 0, 'CLZ TT'!E994, "")</f>
        <v/>
      </c>
      <c r="D994" s="7" t="str">
        <f>T('CLZ TT'!F994)</f>
        <v/>
      </c>
      <c r="E994" s="7" t="str">
        <f>IFERROR(VLOOKUP('CLZ TT'!A994,'CLZ WI'!$A$1:$E$100000,3,FALSE),"")</f>
        <v/>
      </c>
      <c r="F994" t="str">
        <f>IFERROR(VLOOKUP('CLZ TT'!A994,'CLZ WI'!$A$1:$E$100000,4,FALSE),"")</f>
        <v/>
      </c>
      <c r="G994" t="str">
        <f>IFERROR(VLOOKUP('CLZ TT'!A994,'CLZ WI'!$A$1:$K$100000,5,FALSE),"")</f>
        <v/>
      </c>
      <c r="H994" t="str">
        <f>IFERROR(VLOOKUP(G994,'CLZ WI'!$A$1:$K$100000,6,FALSE),"")</f>
        <v/>
      </c>
      <c r="I994" t="str">
        <f>IFERROR(VLOOKUP(G994,'CLZ WI'!$A$1:$K$100000,7,FALSE),"")</f>
        <v/>
      </c>
      <c r="J994" t="str">
        <f>T('CLZ TT'!I994)</f>
        <v/>
      </c>
      <c r="K994" t="str">
        <f>IF(IFERROR(VLOOKUP('CLZ TT'!A994,'CLZ WI'!$A$1:$L$100000,12,FALSE),"")=TRUE, "Billable", IF(IFERROR(VLOOKUP('CLZ TT'!A994,'CLZ WI'!$A$1:$L$100000,12,FALSE),"")=FALSE, "Non-Billable", ""))</f>
        <v/>
      </c>
      <c r="L994" s="19" t="str">
        <f>IF('CLZ TT'!G994="","",'CLZ TT'!G994)</f>
        <v/>
      </c>
      <c r="M994" t="str">
        <f>IFERROR(VLOOKUP(G994,'CLZ Pr'!$A$1:$X$100000,12,FALSE)*C994,"")</f>
        <v/>
      </c>
      <c r="N994" s="4" t="str">
        <f>IFERROR(VLOOKUP(G994,'CLZ Pr'!$A$1:$X$100000,24,FALSE), "")</f>
        <v/>
      </c>
      <c r="O994" t="str">
        <f>IFERROR(VLOOKUP(G994,'CLZ Pr'!$A$1:$X$100000,21,FALSE), "")</f>
        <v/>
      </c>
    </row>
    <row r="995" spans="1:15">
      <c r="A995" t="str">
        <f>T('CLZ TT'!A995)</f>
        <v/>
      </c>
      <c r="B995" s="9" t="str">
        <f>T('CLZ TT'!D995)</f>
        <v/>
      </c>
      <c r="C995" s="10" t="str">
        <f>IF(LEN(A995) &gt; 0, 'CLZ TT'!E995, "")</f>
        <v/>
      </c>
      <c r="D995" s="7" t="str">
        <f>T('CLZ TT'!F995)</f>
        <v/>
      </c>
      <c r="E995" s="7" t="str">
        <f>IFERROR(VLOOKUP('CLZ TT'!A995,'CLZ WI'!$A$1:$E$100000,3,FALSE),"")</f>
        <v/>
      </c>
      <c r="F995" t="str">
        <f>IFERROR(VLOOKUP('CLZ TT'!A995,'CLZ WI'!$A$1:$E$100000,4,FALSE),"")</f>
        <v/>
      </c>
      <c r="G995" t="str">
        <f>IFERROR(VLOOKUP('CLZ TT'!A995,'CLZ WI'!$A$1:$K$100000,5,FALSE),"")</f>
        <v/>
      </c>
      <c r="H995" t="str">
        <f>IFERROR(VLOOKUP(G995,'CLZ WI'!$A$1:$K$100000,6,FALSE),"")</f>
        <v/>
      </c>
      <c r="I995" t="str">
        <f>IFERROR(VLOOKUP(G995,'CLZ WI'!$A$1:$K$100000,7,FALSE),"")</f>
        <v/>
      </c>
      <c r="J995" t="str">
        <f>T('CLZ TT'!I995)</f>
        <v/>
      </c>
      <c r="K995" t="str">
        <f>IF(IFERROR(VLOOKUP('CLZ TT'!A995,'CLZ WI'!$A$1:$L$100000,12,FALSE),"")=TRUE, "Billable", IF(IFERROR(VLOOKUP('CLZ TT'!A995,'CLZ WI'!$A$1:$L$100000,12,FALSE),"")=FALSE, "Non-Billable", ""))</f>
        <v/>
      </c>
      <c r="L995" s="19" t="str">
        <f>IF('CLZ TT'!G995="","",'CLZ TT'!G995)</f>
        <v/>
      </c>
      <c r="M995" t="str">
        <f>IFERROR(VLOOKUP(G995,'CLZ Pr'!$A$1:$X$100000,12,FALSE)*C995,"")</f>
        <v/>
      </c>
      <c r="N995" s="4" t="str">
        <f>IFERROR(VLOOKUP(G995,'CLZ Pr'!$A$1:$X$100000,24,FALSE), "")</f>
        <v/>
      </c>
      <c r="O995" t="str">
        <f>IFERROR(VLOOKUP(G995,'CLZ Pr'!$A$1:$X$100000,21,FALSE), "")</f>
        <v/>
      </c>
    </row>
    <row r="996" spans="1:15">
      <c r="A996" t="str">
        <f>T('CLZ TT'!A996)</f>
        <v/>
      </c>
      <c r="B996" s="9" t="str">
        <f>T('CLZ TT'!D996)</f>
        <v/>
      </c>
      <c r="C996" s="10" t="str">
        <f>IF(LEN(A996) &gt; 0, 'CLZ TT'!E996, "")</f>
        <v/>
      </c>
      <c r="D996" s="7" t="str">
        <f>T('CLZ TT'!F996)</f>
        <v/>
      </c>
      <c r="E996" s="7" t="str">
        <f>IFERROR(VLOOKUP('CLZ TT'!A996,'CLZ WI'!$A$1:$E$100000,3,FALSE),"")</f>
        <v/>
      </c>
      <c r="F996" t="str">
        <f>IFERROR(VLOOKUP('CLZ TT'!A996,'CLZ WI'!$A$1:$E$100000,4,FALSE),"")</f>
        <v/>
      </c>
      <c r="G996" t="str">
        <f>IFERROR(VLOOKUP('CLZ TT'!A996,'CLZ WI'!$A$1:$K$100000,5,FALSE),"")</f>
        <v/>
      </c>
      <c r="H996" t="str">
        <f>IFERROR(VLOOKUP(G996,'CLZ WI'!$A$1:$K$100000,6,FALSE),"")</f>
        <v/>
      </c>
      <c r="I996" t="str">
        <f>IFERROR(VLOOKUP(G996,'CLZ WI'!$A$1:$K$100000,7,FALSE),"")</f>
        <v/>
      </c>
      <c r="J996" t="str">
        <f>T('CLZ TT'!I996)</f>
        <v/>
      </c>
      <c r="K996" t="str">
        <f>IF(IFERROR(VLOOKUP('CLZ TT'!A996,'CLZ WI'!$A$1:$L$100000,12,FALSE),"")=TRUE, "Billable", IF(IFERROR(VLOOKUP('CLZ TT'!A996,'CLZ WI'!$A$1:$L$100000,12,FALSE),"")=FALSE, "Non-Billable", ""))</f>
        <v/>
      </c>
      <c r="L996" s="19" t="str">
        <f>IF('CLZ TT'!G996="","",'CLZ TT'!G996)</f>
        <v/>
      </c>
      <c r="M996" t="str">
        <f>IFERROR(VLOOKUP(G996,'CLZ Pr'!$A$1:$X$100000,12,FALSE)*C996,"")</f>
        <v/>
      </c>
      <c r="N996" s="4" t="str">
        <f>IFERROR(VLOOKUP(G996,'CLZ Pr'!$A$1:$X$100000,24,FALSE), "")</f>
        <v/>
      </c>
      <c r="O996" t="str">
        <f>IFERROR(VLOOKUP(G996,'CLZ Pr'!$A$1:$X$100000,21,FALSE), "")</f>
        <v/>
      </c>
    </row>
    <row r="997" spans="1:15">
      <c r="A997" t="str">
        <f>T('CLZ TT'!A997)</f>
        <v/>
      </c>
      <c r="B997" s="9" t="str">
        <f>T('CLZ TT'!D997)</f>
        <v/>
      </c>
      <c r="C997" s="10" t="str">
        <f>IF(LEN(A997) &gt; 0, 'CLZ TT'!E997, "")</f>
        <v/>
      </c>
      <c r="D997" s="7" t="str">
        <f>T('CLZ TT'!F997)</f>
        <v/>
      </c>
      <c r="E997" s="7" t="str">
        <f>IFERROR(VLOOKUP('CLZ TT'!A997,'CLZ WI'!$A$1:$E$100000,3,FALSE),"")</f>
        <v/>
      </c>
      <c r="F997" t="str">
        <f>IFERROR(VLOOKUP('CLZ TT'!A997,'CLZ WI'!$A$1:$E$100000,4,FALSE),"")</f>
        <v/>
      </c>
      <c r="G997" t="str">
        <f>IFERROR(VLOOKUP('CLZ TT'!A997,'CLZ WI'!$A$1:$K$100000,5,FALSE),"")</f>
        <v/>
      </c>
      <c r="H997" t="str">
        <f>IFERROR(VLOOKUP(G997,'CLZ WI'!$A$1:$K$100000,6,FALSE),"")</f>
        <v/>
      </c>
      <c r="I997" t="str">
        <f>IFERROR(VLOOKUP(G997,'CLZ WI'!$A$1:$K$100000,7,FALSE),"")</f>
        <v/>
      </c>
      <c r="J997" t="str">
        <f>T('CLZ TT'!I997)</f>
        <v/>
      </c>
      <c r="K997" t="str">
        <f>IF(IFERROR(VLOOKUP('CLZ TT'!A997,'CLZ WI'!$A$1:$L$100000,12,FALSE),"")=TRUE, "Billable", IF(IFERROR(VLOOKUP('CLZ TT'!A997,'CLZ WI'!$A$1:$L$100000,12,FALSE),"")=FALSE, "Non-Billable", ""))</f>
        <v/>
      </c>
      <c r="L997" s="19" t="str">
        <f>IF('CLZ TT'!G997="","",'CLZ TT'!G997)</f>
        <v/>
      </c>
      <c r="M997" t="str">
        <f>IFERROR(VLOOKUP(G997,'CLZ Pr'!$A$1:$X$100000,12,FALSE)*C997,"")</f>
        <v/>
      </c>
      <c r="N997" s="4" t="str">
        <f>IFERROR(VLOOKUP(G997,'CLZ Pr'!$A$1:$X$100000,24,FALSE), "")</f>
        <v/>
      </c>
      <c r="O997" t="str">
        <f>IFERROR(VLOOKUP(G997,'CLZ Pr'!$A$1:$X$100000,21,FALSE), "")</f>
        <v/>
      </c>
    </row>
    <row r="998" spans="1:15">
      <c r="A998" t="str">
        <f>T('CLZ TT'!A998)</f>
        <v/>
      </c>
      <c r="B998" s="9" t="str">
        <f>T('CLZ TT'!D998)</f>
        <v/>
      </c>
      <c r="C998" s="10" t="str">
        <f>IF(LEN(A998) &gt; 0, 'CLZ TT'!E998, "")</f>
        <v/>
      </c>
      <c r="D998" s="7" t="str">
        <f>T('CLZ TT'!F998)</f>
        <v/>
      </c>
      <c r="E998" s="7" t="str">
        <f>IFERROR(VLOOKUP('CLZ TT'!A998,'CLZ WI'!$A$1:$E$100000,3,FALSE),"")</f>
        <v/>
      </c>
      <c r="F998" t="str">
        <f>IFERROR(VLOOKUP('CLZ TT'!A998,'CLZ WI'!$A$1:$E$100000,4,FALSE),"")</f>
        <v/>
      </c>
      <c r="G998" t="str">
        <f>IFERROR(VLOOKUP('CLZ TT'!A998,'CLZ WI'!$A$1:$K$100000,5,FALSE),"")</f>
        <v/>
      </c>
      <c r="H998" t="str">
        <f>IFERROR(VLOOKUP(G998,'CLZ WI'!$A$1:$K$100000,6,FALSE),"")</f>
        <v/>
      </c>
      <c r="I998" t="str">
        <f>IFERROR(VLOOKUP(G998,'CLZ WI'!$A$1:$K$100000,7,FALSE),"")</f>
        <v/>
      </c>
      <c r="J998" t="str">
        <f>T('CLZ TT'!I998)</f>
        <v/>
      </c>
      <c r="K998" t="str">
        <f>IF(IFERROR(VLOOKUP('CLZ TT'!A998,'CLZ WI'!$A$1:$L$100000,12,FALSE),"")=TRUE, "Billable", IF(IFERROR(VLOOKUP('CLZ TT'!A998,'CLZ WI'!$A$1:$L$100000,12,FALSE),"")=FALSE, "Non-Billable", ""))</f>
        <v/>
      </c>
      <c r="L998" s="19" t="str">
        <f>IF('CLZ TT'!G998="","",'CLZ TT'!G998)</f>
        <v/>
      </c>
      <c r="M998" t="str">
        <f>IFERROR(VLOOKUP(G998,'CLZ Pr'!$A$1:$X$100000,12,FALSE)*C998,"")</f>
        <v/>
      </c>
      <c r="N998" s="4" t="str">
        <f>IFERROR(VLOOKUP(G998,'CLZ Pr'!$A$1:$X$100000,24,FALSE), "")</f>
        <v/>
      </c>
      <c r="O998" t="str">
        <f>IFERROR(VLOOKUP(G998,'CLZ Pr'!$A$1:$X$100000,21,FALSE), "")</f>
        <v/>
      </c>
    </row>
    <row r="999" spans="1:15">
      <c r="A999" t="str">
        <f>T('CLZ TT'!A999)</f>
        <v/>
      </c>
      <c r="B999" s="9" t="str">
        <f>T('CLZ TT'!D999)</f>
        <v/>
      </c>
      <c r="C999" s="10" t="str">
        <f>IF(LEN(A999) &gt; 0, 'CLZ TT'!E999, "")</f>
        <v/>
      </c>
      <c r="D999" s="7" t="str">
        <f>T('CLZ TT'!F999)</f>
        <v/>
      </c>
      <c r="E999" s="7" t="str">
        <f>IFERROR(VLOOKUP('CLZ TT'!A999,'CLZ WI'!$A$1:$E$100000,3,FALSE),"")</f>
        <v/>
      </c>
      <c r="F999" t="str">
        <f>IFERROR(VLOOKUP('CLZ TT'!A999,'CLZ WI'!$A$1:$E$100000,4,FALSE),"")</f>
        <v/>
      </c>
      <c r="G999" t="str">
        <f>IFERROR(VLOOKUP('CLZ TT'!A999,'CLZ WI'!$A$1:$K$100000,5,FALSE),"")</f>
        <v/>
      </c>
      <c r="H999" t="str">
        <f>IFERROR(VLOOKUP(G999,'CLZ WI'!$A$1:$K$100000,6,FALSE),"")</f>
        <v/>
      </c>
      <c r="I999" t="str">
        <f>IFERROR(VLOOKUP(G999,'CLZ WI'!$A$1:$K$100000,7,FALSE),"")</f>
        <v/>
      </c>
      <c r="J999" t="str">
        <f>T('CLZ TT'!I999)</f>
        <v/>
      </c>
      <c r="K999" t="str">
        <f>IF(IFERROR(VLOOKUP('CLZ TT'!A999,'CLZ WI'!$A$1:$L$100000,12,FALSE),"")=TRUE, "Billable", IF(IFERROR(VLOOKUP('CLZ TT'!A999,'CLZ WI'!$A$1:$L$100000,12,FALSE),"")=FALSE, "Non-Billable", ""))</f>
        <v/>
      </c>
      <c r="L999" s="19" t="str">
        <f>IF('CLZ TT'!G999="","",'CLZ TT'!G999)</f>
        <v/>
      </c>
      <c r="M999" t="str">
        <f>IFERROR(VLOOKUP(G999,'CLZ Pr'!$A$1:$X$100000,12,FALSE)*C999,"")</f>
        <v/>
      </c>
      <c r="N999" s="4" t="str">
        <f>IFERROR(VLOOKUP(G999,'CLZ Pr'!$A$1:$X$100000,24,FALSE), "")</f>
        <v/>
      </c>
      <c r="O999" t="str">
        <f>IFERROR(VLOOKUP(G999,'CLZ Pr'!$A$1:$X$100000,21,FALSE), "")</f>
        <v/>
      </c>
    </row>
    <row r="1000" spans="1:15">
      <c r="A1000" t="str">
        <f>T('CLZ TT'!A1000)</f>
        <v/>
      </c>
      <c r="B1000" s="9" t="str">
        <f>T('CLZ TT'!D1000)</f>
        <v/>
      </c>
      <c r="C1000" s="10" t="str">
        <f>IF(LEN(A1000) &gt; 0, 'CLZ TT'!E1000, "")</f>
        <v/>
      </c>
      <c r="D1000" s="7" t="str">
        <f>T('CLZ TT'!F1000)</f>
        <v/>
      </c>
      <c r="E1000" s="7" t="str">
        <f>IFERROR(VLOOKUP('CLZ TT'!A1000,'CLZ WI'!$A$1:$E$100000,3,FALSE),"")</f>
        <v/>
      </c>
      <c r="F1000" t="str">
        <f>IFERROR(VLOOKUP('CLZ TT'!A1000,'CLZ WI'!$A$1:$E$100000,4,FALSE),"")</f>
        <v/>
      </c>
      <c r="G1000" t="str">
        <f>IFERROR(VLOOKUP('CLZ TT'!A1000,'CLZ WI'!$A$1:$K$100000,5,FALSE),"")</f>
        <v/>
      </c>
      <c r="H1000" t="str">
        <f>IFERROR(VLOOKUP(G1000,'CLZ WI'!$A$1:$K$100000,6,FALSE),"")</f>
        <v/>
      </c>
      <c r="I1000" t="str">
        <f>IFERROR(VLOOKUP(G1000,'CLZ WI'!$A$1:$K$100000,7,FALSE),"")</f>
        <v/>
      </c>
      <c r="J1000" t="str">
        <f>T('CLZ TT'!I1000)</f>
        <v/>
      </c>
      <c r="K1000" t="str">
        <f>IF(IFERROR(VLOOKUP('CLZ TT'!A1000,'CLZ WI'!$A$1:$L$100000,12,FALSE),"")=TRUE, "Billable", IF(IFERROR(VLOOKUP('CLZ TT'!A1000,'CLZ WI'!$A$1:$L$100000,12,FALSE),"")=FALSE, "Non-Billable", ""))</f>
        <v/>
      </c>
      <c r="L1000" s="19" t="str">
        <f>IF('CLZ TT'!G1000="","",'CLZ TT'!G1000)</f>
        <v/>
      </c>
      <c r="M1000" t="str">
        <f>IFERROR(VLOOKUP(G1000,'CLZ Pr'!$A$1:$X$100000,12,FALSE)*C1000,"")</f>
        <v/>
      </c>
      <c r="N1000" s="4" t="str">
        <f>IFERROR(VLOOKUP(G1000,'CLZ Pr'!$A$1:$X$100000,24,FALSE), "")</f>
        <v/>
      </c>
      <c r="O1000" t="str">
        <f>IFERROR(VLOOKUP(G1000,'CLZ Pr'!$A$1:$X$100000,21,FALSE), "")</f>
        <v/>
      </c>
    </row>
    <row r="1001" spans="1:15">
      <c r="A1001" t="str">
        <f>T('CLZ TT'!A1001)</f>
        <v/>
      </c>
      <c r="B1001" s="9" t="str">
        <f>T('CLZ TT'!D1001)</f>
        <v/>
      </c>
      <c r="C1001" s="10" t="str">
        <f>IF(LEN(A1001) &gt; 0, 'CLZ TT'!E1001, "")</f>
        <v/>
      </c>
      <c r="D1001" s="7" t="str">
        <f>T('CLZ TT'!F1001)</f>
        <v/>
      </c>
      <c r="E1001" s="7" t="str">
        <f>IFERROR(VLOOKUP('CLZ TT'!A1001,'CLZ WI'!$A$1:$E$100000,3,FALSE),"")</f>
        <v/>
      </c>
      <c r="F1001" t="str">
        <f>IFERROR(VLOOKUP('CLZ TT'!A1001,'CLZ WI'!$A$1:$E$100000,4,FALSE),"")</f>
        <v/>
      </c>
      <c r="G1001" t="str">
        <f>IFERROR(VLOOKUP('CLZ TT'!A1001,'CLZ WI'!$A$1:$K$100000,5,FALSE),"")</f>
        <v/>
      </c>
      <c r="H1001" t="str">
        <f>IFERROR(VLOOKUP(G1001,'CLZ WI'!$A$1:$K$100000,6,FALSE),"")</f>
        <v/>
      </c>
      <c r="I1001" t="str">
        <f>IFERROR(VLOOKUP(G1001,'CLZ WI'!$A$1:$K$100000,7,FALSE),"")</f>
        <v/>
      </c>
      <c r="J1001" t="str">
        <f>T('CLZ TT'!I1001)</f>
        <v/>
      </c>
      <c r="K1001" t="str">
        <f>IF(IFERROR(VLOOKUP('CLZ TT'!A1001,'CLZ WI'!$A$1:$L$100000,12,FALSE),"")=TRUE, "Billable", IF(IFERROR(VLOOKUP('CLZ TT'!A1001,'CLZ WI'!$A$1:$L$100000,12,FALSE),"")=FALSE, "Non-Billable", ""))</f>
        <v/>
      </c>
      <c r="L1001" s="19" t="str">
        <f>IF('CLZ TT'!G1001="","",'CLZ TT'!G1001)</f>
        <v/>
      </c>
      <c r="M1001" t="str">
        <f>IFERROR(VLOOKUP(G1001,'CLZ Pr'!$A$1:$X$100000,12,FALSE)*C1001,"")</f>
        <v/>
      </c>
      <c r="N1001" s="4" t="str">
        <f>IFERROR(VLOOKUP(G1001,'CLZ Pr'!$A$1:$X$100000,24,FALSE), "")</f>
        <v/>
      </c>
      <c r="O1001" t="str">
        <f>IFERROR(VLOOKUP(G1001,'CLZ Pr'!$A$1:$X$100000,21,FALSE), "")</f>
        <v/>
      </c>
    </row>
    <row r="1002" spans="1:15">
      <c r="A1002" t="str">
        <f>T('CLZ TT'!A1002)</f>
        <v/>
      </c>
      <c r="B1002" s="9" t="str">
        <f>T('CLZ TT'!D1002)</f>
        <v/>
      </c>
      <c r="C1002" s="10" t="str">
        <f>IF(LEN(A1002) &gt; 0, 'CLZ TT'!E1002, "")</f>
        <v/>
      </c>
      <c r="D1002" s="7" t="str">
        <f>T('CLZ TT'!F1002)</f>
        <v/>
      </c>
      <c r="E1002" s="7" t="str">
        <f>IFERROR(VLOOKUP('CLZ TT'!A1002,'CLZ WI'!$A$1:$E$100000,3,FALSE),"")</f>
        <v/>
      </c>
      <c r="F1002" t="str">
        <f>IFERROR(VLOOKUP('CLZ TT'!A1002,'CLZ WI'!$A$1:$E$100000,4,FALSE),"")</f>
        <v/>
      </c>
      <c r="G1002" t="str">
        <f>IFERROR(VLOOKUP('CLZ TT'!A1002,'CLZ WI'!$A$1:$K$100000,5,FALSE),"")</f>
        <v/>
      </c>
      <c r="H1002" t="str">
        <f>IFERROR(VLOOKUP(G1002,'CLZ WI'!$A$1:$K$100000,6,FALSE),"")</f>
        <v/>
      </c>
      <c r="I1002" t="str">
        <f>IFERROR(VLOOKUP(G1002,'CLZ WI'!$A$1:$K$100000,7,FALSE),"")</f>
        <v/>
      </c>
      <c r="J1002" t="str">
        <f>T('CLZ TT'!I1002)</f>
        <v/>
      </c>
      <c r="K1002" t="str">
        <f>IF(IFERROR(VLOOKUP('CLZ TT'!A1002,'CLZ WI'!$A$1:$L$100000,12,FALSE),"")=TRUE, "Billable", IF(IFERROR(VLOOKUP('CLZ TT'!A1002,'CLZ WI'!$A$1:$L$100000,12,FALSE),"")=FALSE, "Non-Billable", ""))</f>
        <v/>
      </c>
      <c r="L1002" s="19" t="str">
        <f>IF('CLZ TT'!G1002="","",'CLZ TT'!G1002)</f>
        <v/>
      </c>
      <c r="M1002" t="str">
        <f>IFERROR(VLOOKUP(G1002,'CLZ Pr'!$A$1:$X$100000,12,FALSE)*C1002,"")</f>
        <v/>
      </c>
      <c r="N1002" s="4" t="str">
        <f>IFERROR(VLOOKUP(G1002,'CLZ Pr'!$A$1:$X$100000,24,FALSE), "")</f>
        <v/>
      </c>
      <c r="O1002" t="str">
        <f>IFERROR(VLOOKUP(G1002,'CLZ Pr'!$A$1:$X$100000,21,FALSE), "")</f>
        <v/>
      </c>
    </row>
    <row r="1003" spans="1:15">
      <c r="A1003" t="str">
        <f>T('CLZ TT'!A1003)</f>
        <v/>
      </c>
      <c r="B1003" s="9" t="str">
        <f>T('CLZ TT'!D1003)</f>
        <v/>
      </c>
      <c r="C1003" s="10" t="str">
        <f>IF(LEN(A1003) &gt; 0, 'CLZ TT'!E1003, "")</f>
        <v/>
      </c>
      <c r="D1003" s="7" t="str">
        <f>T('CLZ TT'!F1003)</f>
        <v/>
      </c>
      <c r="E1003" s="7" t="str">
        <f>IFERROR(VLOOKUP('CLZ TT'!A1003,'CLZ WI'!$A$1:$E$100000,3,FALSE),"")</f>
        <v/>
      </c>
      <c r="F1003" t="str">
        <f>IFERROR(VLOOKUP('CLZ TT'!A1003,'CLZ WI'!$A$1:$E$100000,4,FALSE),"")</f>
        <v/>
      </c>
      <c r="G1003" t="str">
        <f>IFERROR(VLOOKUP('CLZ TT'!A1003,'CLZ WI'!$A$1:$K$100000,5,FALSE),"")</f>
        <v/>
      </c>
      <c r="H1003" t="str">
        <f>IFERROR(VLOOKUP(G1003,'CLZ WI'!$A$1:$K$100000,6,FALSE),"")</f>
        <v/>
      </c>
      <c r="I1003" t="str">
        <f>IFERROR(VLOOKUP(G1003,'CLZ WI'!$A$1:$K$100000,7,FALSE),"")</f>
        <v/>
      </c>
      <c r="J1003" t="str">
        <f>T('CLZ TT'!I1003)</f>
        <v/>
      </c>
      <c r="K1003" t="str">
        <f>IF(IFERROR(VLOOKUP('CLZ TT'!A1003,'CLZ WI'!$A$1:$L$100000,12,FALSE),"")=TRUE, "Billable", IF(IFERROR(VLOOKUP('CLZ TT'!A1003,'CLZ WI'!$A$1:$L$100000,12,FALSE),"")=FALSE, "Non-Billable", ""))</f>
        <v/>
      </c>
      <c r="L1003" s="19" t="str">
        <f>IF('CLZ TT'!G1003="","",'CLZ TT'!G1003)</f>
        <v/>
      </c>
      <c r="M1003" t="str">
        <f>IFERROR(VLOOKUP(G1003,'CLZ Pr'!$A$1:$X$100000,12,FALSE)*C1003,"")</f>
        <v/>
      </c>
      <c r="N1003" s="4" t="str">
        <f>IFERROR(VLOOKUP(G1003,'CLZ Pr'!$A$1:$X$100000,24,FALSE), "")</f>
        <v/>
      </c>
      <c r="O1003" t="str">
        <f>IFERROR(VLOOKUP(G1003,'CLZ Pr'!$A$1:$X$100000,21,FALSE), "")</f>
        <v/>
      </c>
    </row>
    <row r="1004" spans="1:15">
      <c r="A1004" t="str">
        <f>T('CLZ TT'!A1004)</f>
        <v/>
      </c>
      <c r="B1004" s="9" t="str">
        <f>T('CLZ TT'!D1004)</f>
        <v/>
      </c>
      <c r="C1004" s="10" t="str">
        <f>IF(LEN(A1004) &gt; 0, 'CLZ TT'!E1004, "")</f>
        <v/>
      </c>
      <c r="D1004" s="7" t="str">
        <f>T('CLZ TT'!F1004)</f>
        <v/>
      </c>
      <c r="E1004" s="7" t="str">
        <f>IFERROR(VLOOKUP('CLZ TT'!A1004,'CLZ WI'!$A$1:$E$100000,3,FALSE),"")</f>
        <v/>
      </c>
      <c r="F1004" t="str">
        <f>IFERROR(VLOOKUP('CLZ TT'!A1004,'CLZ WI'!$A$1:$E$100000,4,FALSE),"")</f>
        <v/>
      </c>
      <c r="G1004" t="str">
        <f>IFERROR(VLOOKUP('CLZ TT'!A1004,'CLZ WI'!$A$1:$K$100000,5,FALSE),"")</f>
        <v/>
      </c>
      <c r="H1004" t="str">
        <f>IFERROR(VLOOKUP(G1004,'CLZ WI'!$A$1:$K$100000,6,FALSE),"")</f>
        <v/>
      </c>
      <c r="I1004" t="str">
        <f>IFERROR(VLOOKUP(G1004,'CLZ WI'!$A$1:$K$100000,7,FALSE),"")</f>
        <v/>
      </c>
      <c r="J1004" t="str">
        <f>T('CLZ TT'!I1004)</f>
        <v/>
      </c>
      <c r="K1004" t="str">
        <f>IF(IFERROR(VLOOKUP('CLZ TT'!A1004,'CLZ WI'!$A$1:$L$100000,12,FALSE),"")=TRUE, "Billable", IF(IFERROR(VLOOKUP('CLZ TT'!A1004,'CLZ WI'!$A$1:$L$100000,12,FALSE),"")=FALSE, "Non-Billable", ""))</f>
        <v/>
      </c>
      <c r="L1004" s="19" t="str">
        <f>IF('CLZ TT'!G1004="","",'CLZ TT'!G1004)</f>
        <v/>
      </c>
      <c r="M1004" t="str">
        <f>IFERROR(VLOOKUP(G1004,'CLZ Pr'!$A$1:$X$100000,12,FALSE)*C1004,"")</f>
        <v/>
      </c>
      <c r="N1004" s="4" t="str">
        <f>IFERROR(VLOOKUP(G1004,'CLZ Pr'!$A$1:$X$100000,24,FALSE), "")</f>
        <v/>
      </c>
      <c r="O1004" t="str">
        <f>IFERROR(VLOOKUP(G1004,'CLZ Pr'!$A$1:$X$100000,21,FALSE), "")</f>
        <v/>
      </c>
    </row>
    <row r="1005" spans="1:15">
      <c r="A1005" t="str">
        <f>T('CLZ TT'!A1005)</f>
        <v/>
      </c>
      <c r="B1005" s="9" t="str">
        <f>T('CLZ TT'!D1005)</f>
        <v/>
      </c>
      <c r="C1005" s="10" t="str">
        <f>IF(LEN(A1005) &gt; 0, 'CLZ TT'!E1005, "")</f>
        <v/>
      </c>
      <c r="D1005" s="7" t="str">
        <f>T('CLZ TT'!F1005)</f>
        <v/>
      </c>
      <c r="E1005" s="7" t="str">
        <f>IFERROR(VLOOKUP('CLZ TT'!A1005,'CLZ WI'!$A$1:$E$100000,3,FALSE),"")</f>
        <v/>
      </c>
      <c r="F1005" t="str">
        <f>IFERROR(VLOOKUP('CLZ TT'!A1005,'CLZ WI'!$A$1:$E$100000,4,FALSE),"")</f>
        <v/>
      </c>
      <c r="G1005" t="str">
        <f>IFERROR(VLOOKUP('CLZ TT'!A1005,'CLZ WI'!$A$1:$K$100000,5,FALSE),"")</f>
        <v/>
      </c>
      <c r="H1005" t="str">
        <f>IFERROR(VLOOKUP(G1005,'CLZ WI'!$A$1:$K$100000,6,FALSE),"")</f>
        <v/>
      </c>
      <c r="I1005" t="str">
        <f>IFERROR(VLOOKUP(G1005,'CLZ WI'!$A$1:$K$100000,7,FALSE),"")</f>
        <v/>
      </c>
      <c r="J1005" t="str">
        <f>T('CLZ TT'!I1005)</f>
        <v/>
      </c>
      <c r="K1005" t="str">
        <f>IF(IFERROR(VLOOKUP('CLZ TT'!A1005,'CLZ WI'!$A$1:$L$100000,12,FALSE),"")=TRUE, "Billable", IF(IFERROR(VLOOKUP('CLZ TT'!A1005,'CLZ WI'!$A$1:$L$100000,12,FALSE),"")=FALSE, "Non-Billable", ""))</f>
        <v/>
      </c>
      <c r="L1005" s="19" t="str">
        <f>IF('CLZ TT'!G1005="","",'CLZ TT'!G1005)</f>
        <v/>
      </c>
      <c r="M1005" t="str">
        <f>IFERROR(VLOOKUP(G1005,'CLZ Pr'!$A$1:$X$100000,12,FALSE)*C1005,"")</f>
        <v/>
      </c>
      <c r="N1005" s="4" t="str">
        <f>IFERROR(VLOOKUP(G1005,'CLZ Pr'!$A$1:$X$100000,24,FALSE), "")</f>
        <v/>
      </c>
      <c r="O1005" t="str">
        <f>IFERROR(VLOOKUP(G1005,'CLZ Pr'!$A$1:$X$100000,21,FALSE), "")</f>
        <v/>
      </c>
    </row>
    <row r="1006" spans="1:15">
      <c r="A1006" t="str">
        <f>T('CLZ TT'!A1006)</f>
        <v/>
      </c>
      <c r="B1006" s="9" t="str">
        <f>T('CLZ TT'!D1006)</f>
        <v/>
      </c>
      <c r="C1006" s="10" t="str">
        <f>IF(LEN(A1006) &gt; 0, 'CLZ TT'!E1006, "")</f>
        <v/>
      </c>
      <c r="D1006" s="7" t="str">
        <f>T('CLZ TT'!F1006)</f>
        <v/>
      </c>
      <c r="E1006" s="7" t="str">
        <f>IFERROR(VLOOKUP('CLZ TT'!A1006,'CLZ WI'!$A$1:$E$100000,3,FALSE),"")</f>
        <v/>
      </c>
      <c r="F1006" t="str">
        <f>IFERROR(VLOOKUP('CLZ TT'!A1006,'CLZ WI'!$A$1:$E$100000,4,FALSE),"")</f>
        <v/>
      </c>
      <c r="G1006" t="str">
        <f>IFERROR(VLOOKUP('CLZ TT'!A1006,'CLZ WI'!$A$1:$K$100000,5,FALSE),"")</f>
        <v/>
      </c>
      <c r="H1006" t="str">
        <f>IFERROR(VLOOKUP(G1006,'CLZ WI'!$A$1:$K$100000,6,FALSE),"")</f>
        <v/>
      </c>
      <c r="I1006" t="str">
        <f>IFERROR(VLOOKUP(G1006,'CLZ WI'!$A$1:$K$100000,7,FALSE),"")</f>
        <v/>
      </c>
      <c r="J1006" t="str">
        <f>T('CLZ TT'!I1006)</f>
        <v/>
      </c>
      <c r="K1006" t="str">
        <f>IF(IFERROR(VLOOKUP('CLZ TT'!A1006,'CLZ WI'!$A$1:$L$100000,12,FALSE),"")=TRUE, "Billable", IF(IFERROR(VLOOKUP('CLZ TT'!A1006,'CLZ WI'!$A$1:$L$100000,12,FALSE),"")=FALSE, "Non-Billable", ""))</f>
        <v/>
      </c>
      <c r="L1006" s="19" t="str">
        <f>IF('CLZ TT'!G1006="","",'CLZ TT'!G1006)</f>
        <v/>
      </c>
      <c r="M1006" t="str">
        <f>IFERROR(VLOOKUP(G1006,'CLZ Pr'!$A$1:$X$100000,12,FALSE)*C1006,"")</f>
        <v/>
      </c>
      <c r="N1006" s="4" t="str">
        <f>IFERROR(VLOOKUP(G1006,'CLZ Pr'!$A$1:$X$100000,24,FALSE), "")</f>
        <v/>
      </c>
      <c r="O1006" t="str">
        <f>IFERROR(VLOOKUP(G1006,'CLZ Pr'!$A$1:$X$100000,21,FALSE), "")</f>
        <v/>
      </c>
    </row>
    <row r="1007" spans="1:15">
      <c r="A1007" t="str">
        <f>T('CLZ TT'!A1007)</f>
        <v/>
      </c>
      <c r="B1007" s="9" t="str">
        <f>T('CLZ TT'!D1007)</f>
        <v/>
      </c>
      <c r="C1007" s="10" t="str">
        <f>IF(LEN(A1007) &gt; 0, 'CLZ TT'!E1007, "")</f>
        <v/>
      </c>
      <c r="D1007" s="7" t="str">
        <f>T('CLZ TT'!F1007)</f>
        <v/>
      </c>
      <c r="E1007" s="7" t="str">
        <f>IFERROR(VLOOKUP('CLZ TT'!A1007,'CLZ WI'!$A$1:$E$100000,3,FALSE),"")</f>
        <v/>
      </c>
      <c r="F1007" t="str">
        <f>IFERROR(VLOOKUP('CLZ TT'!A1007,'CLZ WI'!$A$1:$E$100000,4,FALSE),"")</f>
        <v/>
      </c>
      <c r="G1007" t="str">
        <f>IFERROR(VLOOKUP('CLZ TT'!A1007,'CLZ WI'!$A$1:$K$100000,5,FALSE),"")</f>
        <v/>
      </c>
      <c r="H1007" t="str">
        <f>IFERROR(VLOOKUP(G1007,'CLZ WI'!$A$1:$K$100000,6,FALSE),"")</f>
        <v/>
      </c>
      <c r="I1007" t="str">
        <f>IFERROR(VLOOKUP(G1007,'CLZ WI'!$A$1:$K$100000,7,FALSE),"")</f>
        <v/>
      </c>
      <c r="J1007" t="str">
        <f>T('CLZ TT'!I1007)</f>
        <v/>
      </c>
      <c r="K1007" t="str">
        <f>IF(IFERROR(VLOOKUP('CLZ TT'!A1007,'CLZ WI'!$A$1:$L$100000,12,FALSE),"")=TRUE, "Billable", IF(IFERROR(VLOOKUP('CLZ TT'!A1007,'CLZ WI'!$A$1:$L$100000,12,FALSE),"")=FALSE, "Non-Billable", ""))</f>
        <v/>
      </c>
      <c r="L1007" s="19" t="str">
        <f>IF('CLZ TT'!G1007="","",'CLZ TT'!G1007)</f>
        <v/>
      </c>
      <c r="M1007" t="str">
        <f>IFERROR(VLOOKUP(G1007,'CLZ Pr'!$A$1:$X$100000,12,FALSE)*C1007,"")</f>
        <v/>
      </c>
      <c r="N1007" s="4" t="str">
        <f>IFERROR(VLOOKUP(G1007,'CLZ Pr'!$A$1:$X$100000,24,FALSE), "")</f>
        <v/>
      </c>
      <c r="O1007" t="str">
        <f>IFERROR(VLOOKUP(G1007,'CLZ Pr'!$A$1:$X$100000,21,FALSE), "")</f>
        <v/>
      </c>
    </row>
    <row r="1008" spans="1:15">
      <c r="A1008" t="str">
        <f>T('CLZ TT'!A1008)</f>
        <v/>
      </c>
      <c r="B1008" s="9" t="str">
        <f>T('CLZ TT'!D1008)</f>
        <v/>
      </c>
      <c r="C1008" s="10" t="str">
        <f>IF(LEN(A1008) &gt; 0, 'CLZ TT'!E1008, "")</f>
        <v/>
      </c>
      <c r="D1008" s="7" t="str">
        <f>T('CLZ TT'!F1008)</f>
        <v/>
      </c>
      <c r="E1008" s="7" t="str">
        <f>IFERROR(VLOOKUP('CLZ TT'!A1008,'CLZ WI'!$A$1:$E$100000,3,FALSE),"")</f>
        <v/>
      </c>
      <c r="F1008" t="str">
        <f>IFERROR(VLOOKUP('CLZ TT'!A1008,'CLZ WI'!$A$1:$E$100000,4,FALSE),"")</f>
        <v/>
      </c>
      <c r="G1008" t="str">
        <f>IFERROR(VLOOKUP('CLZ TT'!A1008,'CLZ WI'!$A$1:$K$100000,5,FALSE),"")</f>
        <v/>
      </c>
      <c r="H1008" t="str">
        <f>IFERROR(VLOOKUP(G1008,'CLZ WI'!$A$1:$K$100000,6,FALSE),"")</f>
        <v/>
      </c>
      <c r="I1008" t="str">
        <f>IFERROR(VLOOKUP(G1008,'CLZ WI'!$A$1:$K$100000,7,FALSE),"")</f>
        <v/>
      </c>
      <c r="J1008" t="str">
        <f>T('CLZ TT'!I1008)</f>
        <v/>
      </c>
      <c r="K1008" t="str">
        <f>IF(IFERROR(VLOOKUP('CLZ TT'!A1008,'CLZ WI'!$A$1:$L$100000,12,FALSE),"")=TRUE, "Billable", IF(IFERROR(VLOOKUP('CLZ TT'!A1008,'CLZ WI'!$A$1:$L$100000,12,FALSE),"")=FALSE, "Non-Billable", ""))</f>
        <v/>
      </c>
      <c r="L1008" s="19" t="str">
        <f>IF('CLZ TT'!G1008="","",'CLZ TT'!G1008)</f>
        <v/>
      </c>
      <c r="M1008" t="str">
        <f>IFERROR(VLOOKUP(G1008,'CLZ Pr'!$A$1:$X$100000,12,FALSE)*C1008,"")</f>
        <v/>
      </c>
      <c r="N1008" s="4" t="str">
        <f>IFERROR(VLOOKUP(G1008,'CLZ Pr'!$A$1:$X$100000,24,FALSE), "")</f>
        <v/>
      </c>
      <c r="O1008" t="str">
        <f>IFERROR(VLOOKUP(G1008,'CLZ Pr'!$A$1:$X$100000,21,FALSE), "")</f>
        <v/>
      </c>
    </row>
    <row r="1009" spans="1:15">
      <c r="A1009" t="str">
        <f>T('CLZ TT'!A1009)</f>
        <v/>
      </c>
      <c r="B1009" s="9" t="str">
        <f>T('CLZ TT'!D1009)</f>
        <v/>
      </c>
      <c r="C1009" s="10" t="str">
        <f>IF(LEN(A1009) &gt; 0, 'CLZ TT'!E1009, "")</f>
        <v/>
      </c>
      <c r="D1009" s="7" t="str">
        <f>T('CLZ TT'!F1009)</f>
        <v/>
      </c>
      <c r="E1009" s="7" t="str">
        <f>IFERROR(VLOOKUP('CLZ TT'!A1009,'CLZ WI'!$A$1:$E$100000,3,FALSE),"")</f>
        <v/>
      </c>
      <c r="F1009" t="str">
        <f>IFERROR(VLOOKUP('CLZ TT'!A1009,'CLZ WI'!$A$1:$E$100000,4,FALSE),"")</f>
        <v/>
      </c>
      <c r="G1009" t="str">
        <f>IFERROR(VLOOKUP('CLZ TT'!A1009,'CLZ WI'!$A$1:$K$100000,5,FALSE),"")</f>
        <v/>
      </c>
      <c r="H1009" t="str">
        <f>IFERROR(VLOOKUP(G1009,'CLZ WI'!$A$1:$K$100000,6,FALSE),"")</f>
        <v/>
      </c>
      <c r="I1009" t="str">
        <f>IFERROR(VLOOKUP(G1009,'CLZ WI'!$A$1:$K$100000,7,FALSE),"")</f>
        <v/>
      </c>
      <c r="J1009" t="str">
        <f>T('CLZ TT'!I1009)</f>
        <v/>
      </c>
      <c r="K1009" t="str">
        <f>IF(IFERROR(VLOOKUP('CLZ TT'!A1009,'CLZ WI'!$A$1:$L$100000,12,FALSE),"")=TRUE, "Billable", IF(IFERROR(VLOOKUP('CLZ TT'!A1009,'CLZ WI'!$A$1:$L$100000,12,FALSE),"")=FALSE, "Non-Billable", ""))</f>
        <v/>
      </c>
      <c r="L1009" s="19" t="str">
        <f>IF('CLZ TT'!G1009="","",'CLZ TT'!G1009)</f>
        <v/>
      </c>
      <c r="M1009" t="str">
        <f>IFERROR(VLOOKUP(G1009,'CLZ Pr'!$A$1:$X$100000,12,FALSE)*C1009,"")</f>
        <v/>
      </c>
      <c r="N1009" s="4" t="str">
        <f>IFERROR(VLOOKUP(G1009,'CLZ Pr'!$A$1:$X$100000,24,FALSE), "")</f>
        <v/>
      </c>
      <c r="O1009" t="str">
        <f>IFERROR(VLOOKUP(G1009,'CLZ Pr'!$A$1:$X$100000,21,FALSE), "")</f>
        <v/>
      </c>
    </row>
    <row r="1010" spans="1:15">
      <c r="A1010" t="str">
        <f>T('CLZ TT'!A1010)</f>
        <v/>
      </c>
      <c r="B1010" s="9" t="str">
        <f>T('CLZ TT'!D1010)</f>
        <v/>
      </c>
      <c r="C1010" s="10" t="str">
        <f>IF(LEN(A1010) &gt; 0, 'CLZ TT'!E1010, "")</f>
        <v/>
      </c>
      <c r="D1010" s="7" t="str">
        <f>T('CLZ TT'!F1010)</f>
        <v/>
      </c>
      <c r="E1010" s="7" t="str">
        <f>IFERROR(VLOOKUP('CLZ TT'!A1010,'CLZ WI'!$A$1:$E$100000,3,FALSE),"")</f>
        <v/>
      </c>
      <c r="F1010" t="str">
        <f>IFERROR(VLOOKUP('CLZ TT'!A1010,'CLZ WI'!$A$1:$E$100000,4,FALSE),"")</f>
        <v/>
      </c>
      <c r="G1010" t="str">
        <f>IFERROR(VLOOKUP('CLZ TT'!A1010,'CLZ WI'!$A$1:$K$100000,5,FALSE),"")</f>
        <v/>
      </c>
      <c r="H1010" t="str">
        <f>IFERROR(VLOOKUP(G1010,'CLZ WI'!$A$1:$K$100000,6,FALSE),"")</f>
        <v/>
      </c>
      <c r="I1010" t="str">
        <f>IFERROR(VLOOKUP(G1010,'CLZ WI'!$A$1:$K$100000,7,FALSE),"")</f>
        <v/>
      </c>
      <c r="J1010" t="str">
        <f>T('CLZ TT'!I1010)</f>
        <v/>
      </c>
      <c r="K1010" t="str">
        <f>IF(IFERROR(VLOOKUP('CLZ TT'!A1010,'CLZ WI'!$A$1:$L$100000,12,FALSE),"")=TRUE, "Billable", IF(IFERROR(VLOOKUP('CLZ TT'!A1010,'CLZ WI'!$A$1:$L$100000,12,FALSE),"")=FALSE, "Non-Billable", ""))</f>
        <v/>
      </c>
      <c r="L1010" s="19" t="str">
        <f>IF('CLZ TT'!G1010="","",'CLZ TT'!G1010)</f>
        <v/>
      </c>
      <c r="M1010" t="str">
        <f>IFERROR(VLOOKUP(G1010,'CLZ Pr'!$A$1:$X$100000,12,FALSE)*C1010,"")</f>
        <v/>
      </c>
      <c r="N1010" s="4" t="str">
        <f>IFERROR(VLOOKUP(G1010,'CLZ Pr'!$A$1:$X$100000,24,FALSE), "")</f>
        <v/>
      </c>
      <c r="O1010" t="str">
        <f>IFERROR(VLOOKUP(G1010,'CLZ Pr'!$A$1:$X$100000,21,FALSE), "")</f>
        <v/>
      </c>
    </row>
    <row r="1011" spans="1:15">
      <c r="A1011" t="str">
        <f>T('CLZ TT'!A1011)</f>
        <v/>
      </c>
      <c r="B1011" s="9" t="str">
        <f>T('CLZ TT'!D1011)</f>
        <v/>
      </c>
      <c r="C1011" s="10" t="str">
        <f>IF(LEN(A1011) &gt; 0, 'CLZ TT'!E1011, "")</f>
        <v/>
      </c>
      <c r="D1011" s="7" t="str">
        <f>T('CLZ TT'!F1011)</f>
        <v/>
      </c>
      <c r="E1011" s="7" t="str">
        <f>IFERROR(VLOOKUP('CLZ TT'!A1011,'CLZ WI'!$A$1:$E$100000,3,FALSE),"")</f>
        <v/>
      </c>
      <c r="F1011" t="str">
        <f>IFERROR(VLOOKUP('CLZ TT'!A1011,'CLZ WI'!$A$1:$E$100000,4,FALSE),"")</f>
        <v/>
      </c>
      <c r="G1011" t="str">
        <f>IFERROR(VLOOKUP('CLZ TT'!A1011,'CLZ WI'!$A$1:$K$100000,5,FALSE),"")</f>
        <v/>
      </c>
      <c r="H1011" t="str">
        <f>IFERROR(VLOOKUP(G1011,'CLZ WI'!$A$1:$K$100000,6,FALSE),"")</f>
        <v/>
      </c>
      <c r="I1011" t="str">
        <f>IFERROR(VLOOKUP(G1011,'CLZ WI'!$A$1:$K$100000,7,FALSE),"")</f>
        <v/>
      </c>
      <c r="J1011" t="str">
        <f>T('CLZ TT'!I1011)</f>
        <v/>
      </c>
      <c r="K1011" t="str">
        <f>IF(IFERROR(VLOOKUP('CLZ TT'!A1011,'CLZ WI'!$A$1:$L$100000,12,FALSE),"")=TRUE, "Billable", IF(IFERROR(VLOOKUP('CLZ TT'!A1011,'CLZ WI'!$A$1:$L$100000,12,FALSE),"")=FALSE, "Non-Billable", ""))</f>
        <v/>
      </c>
      <c r="L1011" s="19" t="str">
        <f>IF('CLZ TT'!G1011="","",'CLZ TT'!G1011)</f>
        <v/>
      </c>
      <c r="M1011" t="str">
        <f>IFERROR(VLOOKUP(G1011,'CLZ Pr'!$A$1:$X$100000,12,FALSE)*C1011,"")</f>
        <v/>
      </c>
      <c r="N1011" s="4" t="str">
        <f>IFERROR(VLOOKUP(G1011,'CLZ Pr'!$A$1:$X$100000,24,FALSE), "")</f>
        <v/>
      </c>
      <c r="O1011" t="str">
        <f>IFERROR(VLOOKUP(G1011,'CLZ Pr'!$A$1:$X$100000,21,FALSE), "")</f>
        <v/>
      </c>
    </row>
    <row r="1012" spans="1:15">
      <c r="A1012" t="str">
        <f>T('CLZ TT'!A1012)</f>
        <v/>
      </c>
      <c r="B1012" s="9" t="str">
        <f>T('CLZ TT'!D1012)</f>
        <v/>
      </c>
      <c r="C1012" s="10" t="str">
        <f>IF(LEN(A1012) &gt; 0, 'CLZ TT'!E1012, "")</f>
        <v/>
      </c>
      <c r="D1012" s="7" t="str">
        <f>T('CLZ TT'!F1012)</f>
        <v/>
      </c>
      <c r="E1012" s="7" t="str">
        <f>IFERROR(VLOOKUP('CLZ TT'!A1012,'CLZ WI'!$A$1:$E$100000,3,FALSE),"")</f>
        <v/>
      </c>
      <c r="F1012" t="str">
        <f>IFERROR(VLOOKUP('CLZ TT'!A1012,'CLZ WI'!$A$1:$E$100000,4,FALSE),"")</f>
        <v/>
      </c>
      <c r="G1012" t="str">
        <f>IFERROR(VLOOKUP('CLZ TT'!A1012,'CLZ WI'!$A$1:$K$100000,5,FALSE),"")</f>
        <v/>
      </c>
      <c r="H1012" t="str">
        <f>IFERROR(VLOOKUP(G1012,'CLZ WI'!$A$1:$K$100000,6,FALSE),"")</f>
        <v/>
      </c>
      <c r="I1012" t="str">
        <f>IFERROR(VLOOKUP(G1012,'CLZ WI'!$A$1:$K$100000,7,FALSE),"")</f>
        <v/>
      </c>
      <c r="J1012" t="str">
        <f>T('CLZ TT'!I1012)</f>
        <v/>
      </c>
      <c r="K1012" t="str">
        <f>IF(IFERROR(VLOOKUP('CLZ TT'!A1012,'CLZ WI'!$A$1:$L$100000,12,FALSE),"")=TRUE, "Billable", IF(IFERROR(VLOOKUP('CLZ TT'!A1012,'CLZ WI'!$A$1:$L$100000,12,FALSE),"")=FALSE, "Non-Billable", ""))</f>
        <v/>
      </c>
      <c r="L1012" s="19" t="str">
        <f>IF('CLZ TT'!G1012="","",'CLZ TT'!G1012)</f>
        <v/>
      </c>
      <c r="M1012" t="str">
        <f>IFERROR(VLOOKUP(G1012,'CLZ Pr'!$A$1:$X$100000,12,FALSE)*C1012,"")</f>
        <v/>
      </c>
      <c r="N1012" s="4" t="str">
        <f>IFERROR(VLOOKUP(G1012,'CLZ Pr'!$A$1:$X$100000,24,FALSE), "")</f>
        <v/>
      </c>
      <c r="O1012" t="str">
        <f>IFERROR(VLOOKUP(G1012,'CLZ Pr'!$A$1:$X$100000,21,FALSE), "")</f>
        <v/>
      </c>
    </row>
    <row r="1013" spans="1:15">
      <c r="A1013" t="str">
        <f>T('CLZ TT'!A1013)</f>
        <v/>
      </c>
      <c r="B1013" s="9" t="str">
        <f>T('CLZ TT'!D1013)</f>
        <v/>
      </c>
      <c r="C1013" s="10" t="str">
        <f>IF(LEN(A1013) &gt; 0, 'CLZ TT'!E1013, "")</f>
        <v/>
      </c>
      <c r="D1013" s="7" t="str">
        <f>T('CLZ TT'!F1013)</f>
        <v/>
      </c>
      <c r="E1013" s="7" t="str">
        <f>IFERROR(VLOOKUP('CLZ TT'!A1013,'CLZ WI'!$A$1:$E$100000,3,FALSE),"")</f>
        <v/>
      </c>
      <c r="F1013" t="str">
        <f>IFERROR(VLOOKUP('CLZ TT'!A1013,'CLZ WI'!$A$1:$E$100000,4,FALSE),"")</f>
        <v/>
      </c>
      <c r="G1013" t="str">
        <f>IFERROR(VLOOKUP('CLZ TT'!A1013,'CLZ WI'!$A$1:$K$100000,5,FALSE),"")</f>
        <v/>
      </c>
      <c r="H1013" t="str">
        <f>IFERROR(VLOOKUP(G1013,'CLZ WI'!$A$1:$K$100000,6,FALSE),"")</f>
        <v/>
      </c>
      <c r="I1013" t="str">
        <f>IFERROR(VLOOKUP(G1013,'CLZ WI'!$A$1:$K$100000,7,FALSE),"")</f>
        <v/>
      </c>
      <c r="J1013" t="str">
        <f>T('CLZ TT'!I1013)</f>
        <v/>
      </c>
      <c r="K1013" t="str">
        <f>IF(IFERROR(VLOOKUP('CLZ TT'!A1013,'CLZ WI'!$A$1:$L$100000,12,FALSE),"")=TRUE, "Billable", IF(IFERROR(VLOOKUP('CLZ TT'!A1013,'CLZ WI'!$A$1:$L$100000,12,FALSE),"")=FALSE, "Non-Billable", ""))</f>
        <v/>
      </c>
      <c r="L1013" s="19" t="str">
        <f>IF('CLZ TT'!G1013="","",'CLZ TT'!G1013)</f>
        <v/>
      </c>
      <c r="M1013" t="str">
        <f>IFERROR(VLOOKUP(G1013,'CLZ Pr'!$A$1:$X$100000,12,FALSE)*C1013,"")</f>
        <v/>
      </c>
      <c r="N1013" s="4" t="str">
        <f>IFERROR(VLOOKUP(G1013,'CLZ Pr'!$A$1:$X$100000,24,FALSE), "")</f>
        <v/>
      </c>
      <c r="O1013" t="str">
        <f>IFERROR(VLOOKUP(G1013,'CLZ Pr'!$A$1:$X$100000,21,FALSE), "")</f>
        <v/>
      </c>
    </row>
    <row r="1014" spans="1:15">
      <c r="A1014" t="str">
        <f>T('CLZ TT'!A1014)</f>
        <v/>
      </c>
      <c r="B1014" s="9" t="str">
        <f>T('CLZ TT'!D1014)</f>
        <v/>
      </c>
      <c r="C1014" s="10" t="str">
        <f>IF(LEN(A1014) &gt; 0, 'CLZ TT'!E1014, "")</f>
        <v/>
      </c>
      <c r="D1014" s="7" t="str">
        <f>T('CLZ TT'!F1014)</f>
        <v/>
      </c>
      <c r="E1014" s="7" t="str">
        <f>IFERROR(VLOOKUP('CLZ TT'!A1014,'CLZ WI'!$A$1:$E$100000,3,FALSE),"")</f>
        <v/>
      </c>
      <c r="F1014" t="str">
        <f>IFERROR(VLOOKUP('CLZ TT'!A1014,'CLZ WI'!$A$1:$E$100000,4,FALSE),"")</f>
        <v/>
      </c>
      <c r="G1014" t="str">
        <f>IFERROR(VLOOKUP('CLZ TT'!A1014,'CLZ WI'!$A$1:$K$100000,5,FALSE),"")</f>
        <v/>
      </c>
      <c r="H1014" t="str">
        <f>IFERROR(VLOOKUP(G1014,'CLZ WI'!$A$1:$K$100000,6,FALSE),"")</f>
        <v/>
      </c>
      <c r="I1014" t="str">
        <f>IFERROR(VLOOKUP(G1014,'CLZ WI'!$A$1:$K$100000,7,FALSE),"")</f>
        <v/>
      </c>
      <c r="J1014" t="str">
        <f>T('CLZ TT'!I1014)</f>
        <v/>
      </c>
      <c r="K1014" t="str">
        <f>IF(IFERROR(VLOOKUP('CLZ TT'!A1014,'CLZ WI'!$A$1:$L$100000,12,FALSE),"")=TRUE, "Billable", IF(IFERROR(VLOOKUP('CLZ TT'!A1014,'CLZ WI'!$A$1:$L$100000,12,FALSE),"")=FALSE, "Non-Billable", ""))</f>
        <v/>
      </c>
      <c r="L1014" s="19" t="str">
        <f>IF('CLZ TT'!G1014="","",'CLZ TT'!G1014)</f>
        <v/>
      </c>
      <c r="M1014" t="str">
        <f>IFERROR(VLOOKUP(G1014,'CLZ Pr'!$A$1:$X$100000,12,FALSE)*C1014,"")</f>
        <v/>
      </c>
      <c r="N1014" s="4" t="str">
        <f>IFERROR(VLOOKUP(G1014,'CLZ Pr'!$A$1:$X$100000,24,FALSE), "")</f>
        <v/>
      </c>
      <c r="O1014" t="str">
        <f>IFERROR(VLOOKUP(G1014,'CLZ Pr'!$A$1:$X$100000,21,FALSE), "")</f>
        <v/>
      </c>
    </row>
    <row r="1015" spans="1:15">
      <c r="A1015" t="str">
        <f>T('CLZ TT'!A1015)</f>
        <v/>
      </c>
      <c r="B1015" s="9" t="str">
        <f>T('CLZ TT'!D1015)</f>
        <v/>
      </c>
      <c r="C1015" s="10" t="str">
        <f>IF(LEN(A1015) &gt; 0, 'CLZ TT'!E1015, "")</f>
        <v/>
      </c>
      <c r="D1015" s="7" t="str">
        <f>T('CLZ TT'!F1015)</f>
        <v/>
      </c>
      <c r="E1015" s="7" t="str">
        <f>IFERROR(VLOOKUP('CLZ TT'!A1015,'CLZ WI'!$A$1:$E$100000,3,FALSE),"")</f>
        <v/>
      </c>
      <c r="F1015" t="str">
        <f>IFERROR(VLOOKUP('CLZ TT'!A1015,'CLZ WI'!$A$1:$E$100000,4,FALSE),"")</f>
        <v/>
      </c>
      <c r="G1015" t="str">
        <f>IFERROR(VLOOKUP('CLZ TT'!A1015,'CLZ WI'!$A$1:$K$100000,5,FALSE),"")</f>
        <v/>
      </c>
      <c r="H1015" t="str">
        <f>IFERROR(VLOOKUP(G1015,'CLZ WI'!$A$1:$K$100000,6,FALSE),"")</f>
        <v/>
      </c>
      <c r="I1015" t="str">
        <f>IFERROR(VLOOKUP(G1015,'CLZ WI'!$A$1:$K$100000,7,FALSE),"")</f>
        <v/>
      </c>
      <c r="J1015" t="str">
        <f>T('CLZ TT'!I1015)</f>
        <v/>
      </c>
      <c r="K1015" t="str">
        <f>IF(IFERROR(VLOOKUP('CLZ TT'!A1015,'CLZ WI'!$A$1:$L$100000,12,FALSE),"")=TRUE, "Billable", IF(IFERROR(VLOOKUP('CLZ TT'!A1015,'CLZ WI'!$A$1:$L$100000,12,FALSE),"")=FALSE, "Non-Billable", ""))</f>
        <v/>
      </c>
      <c r="L1015" s="19" t="str">
        <f>IF('CLZ TT'!G1015="","",'CLZ TT'!G1015)</f>
        <v/>
      </c>
      <c r="M1015" t="str">
        <f>IFERROR(VLOOKUP(G1015,'CLZ Pr'!$A$1:$X$100000,12,FALSE)*C1015,"")</f>
        <v/>
      </c>
      <c r="N1015" s="4" t="str">
        <f>IFERROR(VLOOKUP(G1015,'CLZ Pr'!$A$1:$X$100000,24,FALSE), "")</f>
        <v/>
      </c>
      <c r="O1015" t="str">
        <f>IFERROR(VLOOKUP(G1015,'CLZ Pr'!$A$1:$X$100000,21,FALSE), "")</f>
        <v/>
      </c>
    </row>
    <row r="1016" spans="1:15">
      <c r="A1016" t="str">
        <f>T('CLZ TT'!A1016)</f>
        <v/>
      </c>
      <c r="B1016" s="9" t="str">
        <f>T('CLZ TT'!D1016)</f>
        <v/>
      </c>
      <c r="C1016" s="10" t="str">
        <f>IF(LEN(A1016) &gt; 0, 'CLZ TT'!E1016, "")</f>
        <v/>
      </c>
      <c r="D1016" s="7" t="str">
        <f>T('CLZ TT'!F1016)</f>
        <v/>
      </c>
      <c r="E1016" s="7" t="str">
        <f>IFERROR(VLOOKUP('CLZ TT'!A1016,'CLZ WI'!$A$1:$E$100000,3,FALSE),"")</f>
        <v/>
      </c>
      <c r="F1016" t="str">
        <f>IFERROR(VLOOKUP('CLZ TT'!A1016,'CLZ WI'!$A$1:$E$100000,4,FALSE),"")</f>
        <v/>
      </c>
      <c r="G1016" t="str">
        <f>IFERROR(VLOOKUP('CLZ TT'!A1016,'CLZ WI'!$A$1:$K$100000,5,FALSE),"")</f>
        <v/>
      </c>
      <c r="H1016" t="str">
        <f>IFERROR(VLOOKUP(G1016,'CLZ WI'!$A$1:$K$100000,6,FALSE),"")</f>
        <v/>
      </c>
      <c r="I1016" t="str">
        <f>IFERROR(VLOOKUP(G1016,'CLZ WI'!$A$1:$K$100000,7,FALSE),"")</f>
        <v/>
      </c>
      <c r="J1016" t="str">
        <f>T('CLZ TT'!I1016)</f>
        <v/>
      </c>
      <c r="K1016" t="str">
        <f>IF(IFERROR(VLOOKUP('CLZ TT'!A1016,'CLZ WI'!$A$1:$L$100000,12,FALSE),"")=TRUE, "Billable", IF(IFERROR(VLOOKUP('CLZ TT'!A1016,'CLZ WI'!$A$1:$L$100000,12,FALSE),"")=FALSE, "Non-Billable", ""))</f>
        <v/>
      </c>
      <c r="L1016" s="19" t="str">
        <f>IF('CLZ TT'!G1016="","",'CLZ TT'!G1016)</f>
        <v/>
      </c>
      <c r="M1016" t="str">
        <f>IFERROR(VLOOKUP(G1016,'CLZ Pr'!$A$1:$X$100000,12,FALSE)*C1016,"")</f>
        <v/>
      </c>
      <c r="N1016" s="4" t="str">
        <f>IFERROR(VLOOKUP(G1016,'CLZ Pr'!$A$1:$X$100000,24,FALSE), "")</f>
        <v/>
      </c>
      <c r="O1016" t="str">
        <f>IFERROR(VLOOKUP(G1016,'CLZ Pr'!$A$1:$X$100000,21,FALSE), "")</f>
        <v/>
      </c>
    </row>
    <row r="1017" spans="1:15">
      <c r="A1017" t="str">
        <f>T('CLZ TT'!A1017)</f>
        <v/>
      </c>
      <c r="B1017" s="9" t="str">
        <f>T('CLZ TT'!D1017)</f>
        <v/>
      </c>
      <c r="C1017" s="10" t="str">
        <f>IF(LEN(A1017) &gt; 0, 'CLZ TT'!E1017, "")</f>
        <v/>
      </c>
      <c r="D1017" s="7" t="str">
        <f>T('CLZ TT'!F1017)</f>
        <v/>
      </c>
      <c r="E1017" s="7" t="str">
        <f>IFERROR(VLOOKUP('CLZ TT'!A1017,'CLZ WI'!$A$1:$E$100000,3,FALSE),"")</f>
        <v/>
      </c>
      <c r="F1017" t="str">
        <f>IFERROR(VLOOKUP('CLZ TT'!A1017,'CLZ WI'!$A$1:$E$100000,4,FALSE),"")</f>
        <v/>
      </c>
      <c r="G1017" t="str">
        <f>IFERROR(VLOOKUP('CLZ TT'!A1017,'CLZ WI'!$A$1:$K$100000,5,FALSE),"")</f>
        <v/>
      </c>
      <c r="H1017" t="str">
        <f>IFERROR(VLOOKUP(G1017,'CLZ WI'!$A$1:$K$100000,6,FALSE),"")</f>
        <v/>
      </c>
      <c r="I1017" t="str">
        <f>IFERROR(VLOOKUP(G1017,'CLZ WI'!$A$1:$K$100000,7,FALSE),"")</f>
        <v/>
      </c>
      <c r="J1017" t="str">
        <f>T('CLZ TT'!I1017)</f>
        <v/>
      </c>
      <c r="K1017" t="str">
        <f>IF(IFERROR(VLOOKUP('CLZ TT'!A1017,'CLZ WI'!$A$1:$L$100000,12,FALSE),"")=TRUE, "Billable", IF(IFERROR(VLOOKUP('CLZ TT'!A1017,'CLZ WI'!$A$1:$L$100000,12,FALSE),"")=FALSE, "Non-Billable", ""))</f>
        <v/>
      </c>
      <c r="L1017" s="19" t="str">
        <f>IF('CLZ TT'!G1017="","",'CLZ TT'!G1017)</f>
        <v/>
      </c>
      <c r="M1017" t="str">
        <f>IFERROR(VLOOKUP(G1017,'CLZ Pr'!$A$1:$X$100000,12,FALSE)*C1017,"")</f>
        <v/>
      </c>
      <c r="N1017" s="4" t="str">
        <f>IFERROR(VLOOKUP(G1017,'CLZ Pr'!$A$1:$X$100000,24,FALSE), "")</f>
        <v/>
      </c>
      <c r="O1017" t="str">
        <f>IFERROR(VLOOKUP(G1017,'CLZ Pr'!$A$1:$X$100000,21,FALSE), "")</f>
        <v/>
      </c>
    </row>
    <row r="1018" spans="1:15">
      <c r="A1018" t="str">
        <f>T('CLZ TT'!A1018)</f>
        <v/>
      </c>
      <c r="B1018" s="9" t="str">
        <f>T('CLZ TT'!D1018)</f>
        <v/>
      </c>
      <c r="C1018" s="10" t="str">
        <f>IF(LEN(A1018) &gt; 0, 'CLZ TT'!E1018, "")</f>
        <v/>
      </c>
      <c r="D1018" s="7" t="str">
        <f>T('CLZ TT'!F1018)</f>
        <v/>
      </c>
      <c r="E1018" s="7" t="str">
        <f>IFERROR(VLOOKUP('CLZ TT'!A1018,'CLZ WI'!$A$1:$E$100000,3,FALSE),"")</f>
        <v/>
      </c>
      <c r="F1018" t="str">
        <f>IFERROR(VLOOKUP('CLZ TT'!A1018,'CLZ WI'!$A$1:$E$100000,4,FALSE),"")</f>
        <v/>
      </c>
      <c r="G1018" t="str">
        <f>IFERROR(VLOOKUP('CLZ TT'!A1018,'CLZ WI'!$A$1:$K$100000,5,FALSE),"")</f>
        <v/>
      </c>
      <c r="H1018" t="str">
        <f>IFERROR(VLOOKUP(G1018,'CLZ WI'!$A$1:$K$100000,6,FALSE),"")</f>
        <v/>
      </c>
      <c r="I1018" t="str">
        <f>IFERROR(VLOOKUP(G1018,'CLZ WI'!$A$1:$K$100000,7,FALSE),"")</f>
        <v/>
      </c>
      <c r="J1018" t="str">
        <f>T('CLZ TT'!I1018)</f>
        <v/>
      </c>
      <c r="K1018" t="str">
        <f>IF(IFERROR(VLOOKUP('CLZ TT'!A1018,'CLZ WI'!$A$1:$L$100000,12,FALSE),"")=TRUE, "Billable", IF(IFERROR(VLOOKUP('CLZ TT'!A1018,'CLZ WI'!$A$1:$L$100000,12,FALSE),"")=FALSE, "Non-Billable", ""))</f>
        <v/>
      </c>
      <c r="L1018" s="19" t="str">
        <f>IF('CLZ TT'!G1018="","",'CLZ TT'!G1018)</f>
        <v/>
      </c>
      <c r="M1018" t="str">
        <f>IFERROR(VLOOKUP(G1018,'CLZ Pr'!$A$1:$X$100000,12,FALSE)*C1018,"")</f>
        <v/>
      </c>
      <c r="N1018" s="4" t="str">
        <f>IFERROR(VLOOKUP(G1018,'CLZ Pr'!$A$1:$X$100000,24,FALSE), "")</f>
        <v/>
      </c>
      <c r="O1018" t="str">
        <f>IFERROR(VLOOKUP(G1018,'CLZ Pr'!$A$1:$X$100000,21,FALSE), "")</f>
        <v/>
      </c>
    </row>
    <row r="1019" spans="1:15">
      <c r="A1019" t="str">
        <f>T('CLZ TT'!A1019)</f>
        <v/>
      </c>
      <c r="B1019" s="9" t="str">
        <f>T('CLZ TT'!D1019)</f>
        <v/>
      </c>
      <c r="C1019" s="10" t="str">
        <f>IF(LEN(A1019) &gt; 0, 'CLZ TT'!E1019, "")</f>
        <v/>
      </c>
      <c r="D1019" s="7" t="str">
        <f>T('CLZ TT'!F1019)</f>
        <v/>
      </c>
      <c r="E1019" s="7" t="str">
        <f>IFERROR(VLOOKUP('CLZ TT'!A1019,'CLZ WI'!$A$1:$E$100000,3,FALSE),"")</f>
        <v/>
      </c>
      <c r="F1019" t="str">
        <f>IFERROR(VLOOKUP('CLZ TT'!A1019,'CLZ WI'!$A$1:$E$100000,4,FALSE),"")</f>
        <v/>
      </c>
      <c r="G1019" t="str">
        <f>IFERROR(VLOOKUP('CLZ TT'!A1019,'CLZ WI'!$A$1:$K$100000,5,FALSE),"")</f>
        <v/>
      </c>
      <c r="H1019" t="str">
        <f>IFERROR(VLOOKUP(G1019,'CLZ WI'!$A$1:$K$100000,6,FALSE),"")</f>
        <v/>
      </c>
      <c r="I1019" t="str">
        <f>IFERROR(VLOOKUP(G1019,'CLZ WI'!$A$1:$K$100000,7,FALSE),"")</f>
        <v/>
      </c>
      <c r="J1019" t="str">
        <f>T('CLZ TT'!I1019)</f>
        <v/>
      </c>
      <c r="K1019" t="str">
        <f>IF(IFERROR(VLOOKUP('CLZ TT'!A1019,'CLZ WI'!$A$1:$L$100000,12,FALSE),"")=TRUE, "Billable", IF(IFERROR(VLOOKUP('CLZ TT'!A1019,'CLZ WI'!$A$1:$L$100000,12,FALSE),"")=FALSE, "Non-Billable", ""))</f>
        <v/>
      </c>
      <c r="L1019" s="19" t="str">
        <f>IF('CLZ TT'!G1019="","",'CLZ TT'!G1019)</f>
        <v/>
      </c>
      <c r="M1019" t="str">
        <f>IFERROR(VLOOKUP(G1019,'CLZ Pr'!$A$1:$X$100000,12,FALSE)*C1019,"")</f>
        <v/>
      </c>
      <c r="N1019" s="4" t="str">
        <f>IFERROR(VLOOKUP(G1019,'CLZ Pr'!$A$1:$X$100000,24,FALSE), "")</f>
        <v/>
      </c>
      <c r="O1019" t="str">
        <f>IFERROR(VLOOKUP(G1019,'CLZ Pr'!$A$1:$X$100000,21,FALSE), "")</f>
        <v/>
      </c>
    </row>
    <row r="1020" spans="1:15">
      <c r="A1020" t="str">
        <f>T('CLZ TT'!A1020)</f>
        <v/>
      </c>
      <c r="B1020" s="9" t="str">
        <f>T('CLZ TT'!D1020)</f>
        <v/>
      </c>
      <c r="C1020" s="10" t="str">
        <f>IF(LEN(A1020) &gt; 0, 'CLZ TT'!E1020, "")</f>
        <v/>
      </c>
      <c r="D1020" s="7" t="str">
        <f>T('CLZ TT'!F1020)</f>
        <v/>
      </c>
      <c r="E1020" s="7" t="str">
        <f>IFERROR(VLOOKUP('CLZ TT'!A1020,'CLZ WI'!$A$1:$E$100000,3,FALSE),"")</f>
        <v/>
      </c>
      <c r="F1020" t="str">
        <f>IFERROR(VLOOKUP('CLZ TT'!A1020,'CLZ WI'!$A$1:$E$100000,4,FALSE),"")</f>
        <v/>
      </c>
      <c r="G1020" t="str">
        <f>IFERROR(VLOOKUP('CLZ TT'!A1020,'CLZ WI'!$A$1:$K$100000,5,FALSE),"")</f>
        <v/>
      </c>
      <c r="H1020" t="str">
        <f>IFERROR(VLOOKUP(G1020,'CLZ WI'!$A$1:$K$100000,6,FALSE),"")</f>
        <v/>
      </c>
      <c r="I1020" t="str">
        <f>IFERROR(VLOOKUP(G1020,'CLZ WI'!$A$1:$K$100000,7,FALSE),"")</f>
        <v/>
      </c>
      <c r="J1020" t="str">
        <f>T('CLZ TT'!I1020)</f>
        <v/>
      </c>
      <c r="K1020" t="str">
        <f>IF(IFERROR(VLOOKUP('CLZ TT'!A1020,'CLZ WI'!$A$1:$L$100000,12,FALSE),"")=TRUE, "Billable", IF(IFERROR(VLOOKUP('CLZ TT'!A1020,'CLZ WI'!$A$1:$L$100000,12,FALSE),"")=FALSE, "Non-Billable", ""))</f>
        <v/>
      </c>
      <c r="L1020" s="19" t="str">
        <f>IF('CLZ TT'!G1020="","",'CLZ TT'!G1020)</f>
        <v/>
      </c>
      <c r="M1020" t="str">
        <f>IFERROR(VLOOKUP(G1020,'CLZ Pr'!$A$1:$X$100000,12,FALSE)*C1020,"")</f>
        <v/>
      </c>
      <c r="N1020" s="4" t="str">
        <f>IFERROR(VLOOKUP(G1020,'CLZ Pr'!$A$1:$X$100000,24,FALSE), "")</f>
        <v/>
      </c>
      <c r="O1020" t="str">
        <f>IFERROR(VLOOKUP(G1020,'CLZ Pr'!$A$1:$X$100000,21,FALSE), "")</f>
        <v/>
      </c>
    </row>
    <row r="1021" spans="1:15">
      <c r="A1021" t="str">
        <f>T('CLZ TT'!A1021)</f>
        <v/>
      </c>
      <c r="B1021" s="9" t="str">
        <f>T('CLZ TT'!D1021)</f>
        <v/>
      </c>
      <c r="C1021" s="10" t="str">
        <f>IF(LEN(A1021) &gt; 0, 'CLZ TT'!E1021, "")</f>
        <v/>
      </c>
      <c r="D1021" s="7" t="str">
        <f>T('CLZ TT'!F1021)</f>
        <v/>
      </c>
      <c r="E1021" s="7" t="str">
        <f>IFERROR(VLOOKUP('CLZ TT'!A1021,'CLZ WI'!$A$1:$E$100000,3,FALSE),"")</f>
        <v/>
      </c>
      <c r="F1021" t="str">
        <f>IFERROR(VLOOKUP('CLZ TT'!A1021,'CLZ WI'!$A$1:$E$100000,4,FALSE),"")</f>
        <v/>
      </c>
      <c r="G1021" t="str">
        <f>IFERROR(VLOOKUP('CLZ TT'!A1021,'CLZ WI'!$A$1:$K$100000,5,FALSE),"")</f>
        <v/>
      </c>
      <c r="H1021" t="str">
        <f>IFERROR(VLOOKUP(G1021,'CLZ WI'!$A$1:$K$100000,6,FALSE),"")</f>
        <v/>
      </c>
      <c r="I1021" t="str">
        <f>IFERROR(VLOOKUP(G1021,'CLZ WI'!$A$1:$K$100000,7,FALSE),"")</f>
        <v/>
      </c>
      <c r="J1021" t="str">
        <f>T('CLZ TT'!I1021)</f>
        <v/>
      </c>
      <c r="K1021" t="str">
        <f>IF(IFERROR(VLOOKUP('CLZ TT'!A1021,'CLZ WI'!$A$1:$L$100000,12,FALSE),"")=TRUE, "Billable", IF(IFERROR(VLOOKUP('CLZ TT'!A1021,'CLZ WI'!$A$1:$L$100000,12,FALSE),"")=FALSE, "Non-Billable", ""))</f>
        <v/>
      </c>
      <c r="L1021" s="19" t="str">
        <f>IF('CLZ TT'!G1021="","",'CLZ TT'!G1021)</f>
        <v/>
      </c>
      <c r="M1021" t="str">
        <f>IFERROR(VLOOKUP(G1021,'CLZ Pr'!$A$1:$X$100000,12,FALSE)*C1021,"")</f>
        <v/>
      </c>
      <c r="N1021" s="4" t="str">
        <f>IFERROR(VLOOKUP(G1021,'CLZ Pr'!$A$1:$X$100000,24,FALSE), "")</f>
        <v/>
      </c>
      <c r="O1021" t="str">
        <f>IFERROR(VLOOKUP(G1021,'CLZ Pr'!$A$1:$X$100000,21,FALSE), "")</f>
        <v/>
      </c>
    </row>
    <row r="1022" spans="1:15">
      <c r="A1022" t="str">
        <f>T('CLZ TT'!A1022)</f>
        <v/>
      </c>
      <c r="B1022" s="9" t="str">
        <f>T('CLZ TT'!D1022)</f>
        <v/>
      </c>
      <c r="C1022" s="10" t="str">
        <f>IF(LEN(A1022) &gt; 0, 'CLZ TT'!E1022, "")</f>
        <v/>
      </c>
      <c r="D1022" s="7" t="str">
        <f>T('CLZ TT'!F1022)</f>
        <v/>
      </c>
      <c r="E1022" s="7" t="str">
        <f>IFERROR(VLOOKUP('CLZ TT'!A1022,'CLZ WI'!$A$1:$E$100000,3,FALSE),"")</f>
        <v/>
      </c>
      <c r="F1022" t="str">
        <f>IFERROR(VLOOKUP('CLZ TT'!A1022,'CLZ WI'!$A$1:$E$100000,4,FALSE),"")</f>
        <v/>
      </c>
      <c r="G1022" t="str">
        <f>IFERROR(VLOOKUP('CLZ TT'!A1022,'CLZ WI'!$A$1:$K$100000,5,FALSE),"")</f>
        <v/>
      </c>
      <c r="H1022" t="str">
        <f>IFERROR(VLOOKUP(G1022,'CLZ WI'!$A$1:$K$100000,6,FALSE),"")</f>
        <v/>
      </c>
      <c r="I1022" t="str">
        <f>IFERROR(VLOOKUP(G1022,'CLZ WI'!$A$1:$K$100000,7,FALSE),"")</f>
        <v/>
      </c>
      <c r="J1022" t="str">
        <f>T('CLZ TT'!I1022)</f>
        <v/>
      </c>
      <c r="K1022" t="str">
        <f>IF(IFERROR(VLOOKUP('CLZ TT'!A1022,'CLZ WI'!$A$1:$L$100000,12,FALSE),"")=TRUE, "Billable", IF(IFERROR(VLOOKUP('CLZ TT'!A1022,'CLZ WI'!$A$1:$L$100000,12,FALSE),"")=FALSE, "Non-Billable", ""))</f>
        <v/>
      </c>
      <c r="L1022" s="19" t="str">
        <f>IF('CLZ TT'!G1022="","",'CLZ TT'!G1022)</f>
        <v/>
      </c>
      <c r="M1022" t="str">
        <f>IFERROR(VLOOKUP(G1022,'CLZ Pr'!$A$1:$X$100000,12,FALSE)*C1022,"")</f>
        <v/>
      </c>
      <c r="N1022" s="4" t="str">
        <f>IFERROR(VLOOKUP(G1022,'CLZ Pr'!$A$1:$X$100000,24,FALSE), "")</f>
        <v/>
      </c>
      <c r="O1022" t="str">
        <f>IFERROR(VLOOKUP(G1022,'CLZ Pr'!$A$1:$X$100000,21,FALSE), "")</f>
        <v/>
      </c>
    </row>
    <row r="1023" spans="1:15">
      <c r="A1023" t="str">
        <f>T('CLZ TT'!A1023)</f>
        <v/>
      </c>
      <c r="B1023" s="9" t="str">
        <f>T('CLZ TT'!D1023)</f>
        <v/>
      </c>
      <c r="C1023" s="10" t="str">
        <f>IF(LEN(A1023) &gt; 0, 'CLZ TT'!E1023, "")</f>
        <v/>
      </c>
      <c r="D1023" s="7" t="str">
        <f>T('CLZ TT'!F1023)</f>
        <v/>
      </c>
      <c r="E1023" s="7" t="str">
        <f>IFERROR(VLOOKUP('CLZ TT'!A1023,'CLZ WI'!$A$1:$E$100000,3,FALSE),"")</f>
        <v/>
      </c>
      <c r="F1023" t="str">
        <f>IFERROR(VLOOKUP('CLZ TT'!A1023,'CLZ WI'!$A$1:$E$100000,4,FALSE),"")</f>
        <v/>
      </c>
      <c r="G1023" t="str">
        <f>IFERROR(VLOOKUP('CLZ TT'!A1023,'CLZ WI'!$A$1:$K$100000,5,FALSE),"")</f>
        <v/>
      </c>
      <c r="H1023" t="str">
        <f>IFERROR(VLOOKUP(G1023,'CLZ WI'!$A$1:$K$100000,6,FALSE),"")</f>
        <v/>
      </c>
      <c r="I1023" t="str">
        <f>IFERROR(VLOOKUP(G1023,'CLZ WI'!$A$1:$K$100000,7,FALSE),"")</f>
        <v/>
      </c>
      <c r="J1023" t="str">
        <f>T('CLZ TT'!I1023)</f>
        <v/>
      </c>
      <c r="K1023" t="str">
        <f>IF(IFERROR(VLOOKUP('CLZ TT'!A1023,'CLZ WI'!$A$1:$L$100000,12,FALSE),"")=TRUE, "Billable", IF(IFERROR(VLOOKUP('CLZ TT'!A1023,'CLZ WI'!$A$1:$L$100000,12,FALSE),"")=FALSE, "Non-Billable", ""))</f>
        <v/>
      </c>
      <c r="L1023" s="19" t="str">
        <f>IF('CLZ TT'!G1023="","",'CLZ TT'!G1023)</f>
        <v/>
      </c>
      <c r="M1023" t="str">
        <f>IFERROR(VLOOKUP(G1023,'CLZ Pr'!$A$1:$X$100000,12,FALSE)*C1023,"")</f>
        <v/>
      </c>
      <c r="N1023" s="4" t="str">
        <f>IFERROR(VLOOKUP(G1023,'CLZ Pr'!$A$1:$X$100000,24,FALSE), "")</f>
        <v/>
      </c>
      <c r="O1023" t="str">
        <f>IFERROR(VLOOKUP(G1023,'CLZ Pr'!$A$1:$X$100000,21,FALSE), "")</f>
        <v/>
      </c>
    </row>
    <row r="1024" spans="1:15">
      <c r="A1024" t="str">
        <f>T('CLZ TT'!A1024)</f>
        <v/>
      </c>
      <c r="B1024" s="9" t="str">
        <f>T('CLZ TT'!D1024)</f>
        <v/>
      </c>
      <c r="C1024" s="10" t="str">
        <f>IF(LEN(A1024) &gt; 0, 'CLZ TT'!E1024, "")</f>
        <v/>
      </c>
      <c r="D1024" s="7" t="str">
        <f>T('CLZ TT'!F1024)</f>
        <v/>
      </c>
      <c r="E1024" s="7" t="str">
        <f>IFERROR(VLOOKUP('CLZ TT'!A1024,'CLZ WI'!$A$1:$E$100000,3,FALSE),"")</f>
        <v/>
      </c>
      <c r="F1024" t="str">
        <f>IFERROR(VLOOKUP('CLZ TT'!A1024,'CLZ WI'!$A$1:$E$100000,4,FALSE),"")</f>
        <v/>
      </c>
      <c r="G1024" t="str">
        <f>IFERROR(VLOOKUP('CLZ TT'!A1024,'CLZ WI'!$A$1:$K$100000,5,FALSE),"")</f>
        <v/>
      </c>
      <c r="H1024" t="str">
        <f>IFERROR(VLOOKUP(G1024,'CLZ WI'!$A$1:$K$100000,6,FALSE),"")</f>
        <v/>
      </c>
      <c r="I1024" t="str">
        <f>IFERROR(VLOOKUP(G1024,'CLZ WI'!$A$1:$K$100000,7,FALSE),"")</f>
        <v/>
      </c>
      <c r="J1024" t="str">
        <f>T('CLZ TT'!I1024)</f>
        <v/>
      </c>
      <c r="K1024" t="str">
        <f>IF(IFERROR(VLOOKUP('CLZ TT'!A1024,'CLZ WI'!$A$1:$L$100000,12,FALSE),"")=TRUE, "Billable", IF(IFERROR(VLOOKUP('CLZ TT'!A1024,'CLZ WI'!$A$1:$L$100000,12,FALSE),"")=FALSE, "Non-Billable", ""))</f>
        <v/>
      </c>
      <c r="L1024" s="19" t="str">
        <f>IF('CLZ TT'!G1024="","",'CLZ TT'!G1024)</f>
        <v/>
      </c>
      <c r="M1024" t="str">
        <f>IFERROR(VLOOKUP(G1024,'CLZ Pr'!$A$1:$X$100000,12,FALSE)*C1024,"")</f>
        <v/>
      </c>
      <c r="N1024" s="4" t="str">
        <f>IFERROR(VLOOKUP(G1024,'CLZ Pr'!$A$1:$X$100000,24,FALSE), "")</f>
        <v/>
      </c>
      <c r="O1024" t="str">
        <f>IFERROR(VLOOKUP(G1024,'CLZ Pr'!$A$1:$X$100000,21,FALSE), "")</f>
        <v/>
      </c>
    </row>
    <row r="1025" spans="1:15">
      <c r="A1025" t="str">
        <f>T('CLZ TT'!A1025)</f>
        <v/>
      </c>
      <c r="B1025" s="9" t="str">
        <f>T('CLZ TT'!D1025)</f>
        <v/>
      </c>
      <c r="C1025" s="10" t="str">
        <f>IF(LEN(A1025) &gt; 0, 'CLZ TT'!E1025, "")</f>
        <v/>
      </c>
      <c r="D1025" s="7" t="str">
        <f>T('CLZ TT'!F1025)</f>
        <v/>
      </c>
      <c r="E1025" s="7" t="str">
        <f>IFERROR(VLOOKUP('CLZ TT'!A1025,'CLZ WI'!$A$1:$E$100000,3,FALSE),"")</f>
        <v/>
      </c>
      <c r="F1025" t="str">
        <f>IFERROR(VLOOKUP('CLZ TT'!A1025,'CLZ WI'!$A$1:$E$100000,4,FALSE),"")</f>
        <v/>
      </c>
      <c r="G1025" t="str">
        <f>IFERROR(VLOOKUP('CLZ TT'!A1025,'CLZ WI'!$A$1:$K$100000,5,FALSE),"")</f>
        <v/>
      </c>
      <c r="H1025" t="str">
        <f>IFERROR(VLOOKUP(G1025,'CLZ WI'!$A$1:$K$100000,6,FALSE),"")</f>
        <v/>
      </c>
      <c r="I1025" t="str">
        <f>IFERROR(VLOOKUP(G1025,'CLZ WI'!$A$1:$K$100000,7,FALSE),"")</f>
        <v/>
      </c>
      <c r="J1025" t="str">
        <f>T('CLZ TT'!I1025)</f>
        <v/>
      </c>
      <c r="K1025" t="str">
        <f>IF(IFERROR(VLOOKUP('CLZ TT'!A1025,'CLZ WI'!$A$1:$L$100000,12,FALSE),"")=TRUE, "Billable", IF(IFERROR(VLOOKUP('CLZ TT'!A1025,'CLZ WI'!$A$1:$L$100000,12,FALSE),"")=FALSE, "Non-Billable", ""))</f>
        <v/>
      </c>
      <c r="L1025" s="19" t="str">
        <f>IF('CLZ TT'!G1025="","",'CLZ TT'!G1025)</f>
        <v/>
      </c>
      <c r="M1025" t="str">
        <f>IFERROR(VLOOKUP(G1025,'CLZ Pr'!$A$1:$X$100000,12,FALSE)*C1025,"")</f>
        <v/>
      </c>
      <c r="N1025" s="4" t="str">
        <f>IFERROR(VLOOKUP(G1025,'CLZ Pr'!$A$1:$X$100000,24,FALSE), "")</f>
        <v/>
      </c>
      <c r="O1025" t="str">
        <f>IFERROR(VLOOKUP(G1025,'CLZ Pr'!$A$1:$X$100000,21,FALSE), "")</f>
        <v/>
      </c>
    </row>
    <row r="1026" spans="1:15">
      <c r="A1026" t="str">
        <f>T('CLZ TT'!A1026)</f>
        <v/>
      </c>
      <c r="B1026" s="9" t="str">
        <f>T('CLZ TT'!D1026)</f>
        <v/>
      </c>
      <c r="C1026" s="10" t="str">
        <f>IF(LEN(A1026) &gt; 0, 'CLZ TT'!E1026, "")</f>
        <v/>
      </c>
      <c r="D1026" s="7" t="str">
        <f>T('CLZ TT'!F1026)</f>
        <v/>
      </c>
      <c r="E1026" s="7" t="str">
        <f>IFERROR(VLOOKUP('CLZ TT'!A1026,'CLZ WI'!$A$1:$E$100000,3,FALSE),"")</f>
        <v/>
      </c>
      <c r="F1026" t="str">
        <f>IFERROR(VLOOKUP('CLZ TT'!A1026,'CLZ WI'!$A$1:$E$100000,4,FALSE),"")</f>
        <v/>
      </c>
      <c r="G1026" t="str">
        <f>IFERROR(VLOOKUP('CLZ TT'!A1026,'CLZ WI'!$A$1:$K$100000,5,FALSE),"")</f>
        <v/>
      </c>
      <c r="H1026" t="str">
        <f>IFERROR(VLOOKUP(G1026,'CLZ WI'!$A$1:$K$100000,6,FALSE),"")</f>
        <v/>
      </c>
      <c r="I1026" t="str">
        <f>IFERROR(VLOOKUP(G1026,'CLZ WI'!$A$1:$K$100000,7,FALSE),"")</f>
        <v/>
      </c>
      <c r="J1026" t="str">
        <f>T('CLZ TT'!I1026)</f>
        <v/>
      </c>
      <c r="K1026" t="str">
        <f>IF(IFERROR(VLOOKUP('CLZ TT'!A1026,'CLZ WI'!$A$1:$L$100000,12,FALSE),"")=TRUE, "Billable", IF(IFERROR(VLOOKUP('CLZ TT'!A1026,'CLZ WI'!$A$1:$L$100000,12,FALSE),"")=FALSE, "Non-Billable", ""))</f>
        <v/>
      </c>
      <c r="L1026" s="19" t="str">
        <f>IF('CLZ TT'!G1026="","",'CLZ TT'!G1026)</f>
        <v/>
      </c>
      <c r="M1026" t="str">
        <f>IFERROR(VLOOKUP(G1026,'CLZ Pr'!$A$1:$X$100000,12,FALSE)*C1026,"")</f>
        <v/>
      </c>
      <c r="N1026" s="4" t="str">
        <f>IFERROR(VLOOKUP(G1026,'CLZ Pr'!$A$1:$X$100000,24,FALSE), "")</f>
        <v/>
      </c>
      <c r="O1026" t="str">
        <f>IFERROR(VLOOKUP(G1026,'CLZ Pr'!$A$1:$X$100000,21,FALSE), "")</f>
        <v/>
      </c>
    </row>
    <row r="1027" spans="1:15">
      <c r="A1027" t="str">
        <f>T('CLZ TT'!A1027)</f>
        <v/>
      </c>
      <c r="B1027" s="9" t="str">
        <f>T('CLZ TT'!D1027)</f>
        <v/>
      </c>
      <c r="C1027" s="10" t="str">
        <f>IF(LEN(A1027) &gt; 0, 'CLZ TT'!E1027, "")</f>
        <v/>
      </c>
      <c r="D1027" s="7" t="str">
        <f>T('CLZ TT'!F1027)</f>
        <v/>
      </c>
      <c r="E1027" s="7" t="str">
        <f>IFERROR(VLOOKUP('CLZ TT'!A1027,'CLZ WI'!$A$1:$E$100000,3,FALSE),"")</f>
        <v/>
      </c>
      <c r="F1027" t="str">
        <f>IFERROR(VLOOKUP('CLZ TT'!A1027,'CLZ WI'!$A$1:$E$100000,4,FALSE),"")</f>
        <v/>
      </c>
      <c r="G1027" t="str">
        <f>IFERROR(VLOOKUP('CLZ TT'!A1027,'CLZ WI'!$A$1:$K$100000,5,FALSE),"")</f>
        <v/>
      </c>
      <c r="H1027" t="str">
        <f>IFERROR(VLOOKUP(G1027,'CLZ WI'!$A$1:$K$100000,6,FALSE),"")</f>
        <v/>
      </c>
      <c r="I1027" t="str">
        <f>IFERROR(VLOOKUP(G1027,'CLZ WI'!$A$1:$K$100000,7,FALSE),"")</f>
        <v/>
      </c>
      <c r="J1027" t="str">
        <f>T('CLZ TT'!I1027)</f>
        <v/>
      </c>
      <c r="K1027" t="str">
        <f>IF(IFERROR(VLOOKUP('CLZ TT'!A1027,'CLZ WI'!$A$1:$L$100000,12,FALSE),"")=TRUE, "Billable", IF(IFERROR(VLOOKUP('CLZ TT'!A1027,'CLZ WI'!$A$1:$L$100000,12,FALSE),"")=FALSE, "Non-Billable", ""))</f>
        <v/>
      </c>
      <c r="L1027" s="19" t="str">
        <f>IF('CLZ TT'!G1027="","",'CLZ TT'!G1027)</f>
        <v/>
      </c>
      <c r="M1027" t="str">
        <f>IFERROR(VLOOKUP(G1027,'CLZ Pr'!$A$1:$X$100000,12,FALSE)*C1027,"")</f>
        <v/>
      </c>
      <c r="N1027" s="4" t="str">
        <f>IFERROR(VLOOKUP(G1027,'CLZ Pr'!$A$1:$X$100000,24,FALSE), "")</f>
        <v/>
      </c>
      <c r="O1027" t="str">
        <f>IFERROR(VLOOKUP(G1027,'CLZ Pr'!$A$1:$X$100000,21,FALSE), "")</f>
        <v/>
      </c>
    </row>
    <row r="1028" spans="1:15">
      <c r="A1028" t="str">
        <f>T('CLZ TT'!A1028)</f>
        <v/>
      </c>
      <c r="B1028" s="9" t="str">
        <f>T('CLZ TT'!D1028)</f>
        <v/>
      </c>
      <c r="C1028" s="10" t="str">
        <f>IF(LEN(A1028) &gt; 0, 'CLZ TT'!E1028, "")</f>
        <v/>
      </c>
      <c r="D1028" s="7" t="str">
        <f>T('CLZ TT'!F1028)</f>
        <v/>
      </c>
      <c r="E1028" s="7" t="str">
        <f>IFERROR(VLOOKUP('CLZ TT'!A1028,'CLZ WI'!$A$1:$E$100000,3,FALSE),"")</f>
        <v/>
      </c>
      <c r="F1028" t="str">
        <f>IFERROR(VLOOKUP('CLZ TT'!A1028,'CLZ WI'!$A$1:$E$100000,4,FALSE),"")</f>
        <v/>
      </c>
      <c r="G1028" t="str">
        <f>IFERROR(VLOOKUP('CLZ TT'!A1028,'CLZ WI'!$A$1:$K$100000,5,FALSE),"")</f>
        <v/>
      </c>
      <c r="H1028" t="str">
        <f>IFERROR(VLOOKUP(G1028,'CLZ WI'!$A$1:$K$100000,6,FALSE),"")</f>
        <v/>
      </c>
      <c r="I1028" t="str">
        <f>IFERROR(VLOOKUP(G1028,'CLZ WI'!$A$1:$K$100000,7,FALSE),"")</f>
        <v/>
      </c>
      <c r="J1028" t="str">
        <f>T('CLZ TT'!I1028)</f>
        <v/>
      </c>
      <c r="K1028" t="str">
        <f>IF(IFERROR(VLOOKUP('CLZ TT'!A1028,'CLZ WI'!$A$1:$L$100000,12,FALSE),"")=TRUE, "Billable", IF(IFERROR(VLOOKUP('CLZ TT'!A1028,'CLZ WI'!$A$1:$L$100000,12,FALSE),"")=FALSE, "Non-Billable", ""))</f>
        <v/>
      </c>
      <c r="L1028" s="19" t="str">
        <f>IF('CLZ TT'!G1028="","",'CLZ TT'!G1028)</f>
        <v/>
      </c>
      <c r="M1028" t="str">
        <f>IFERROR(VLOOKUP(G1028,'CLZ Pr'!$A$1:$X$100000,12,FALSE)*C1028,"")</f>
        <v/>
      </c>
      <c r="N1028" s="4" t="str">
        <f>IFERROR(VLOOKUP(G1028,'CLZ Pr'!$A$1:$X$100000,24,FALSE), "")</f>
        <v/>
      </c>
      <c r="O1028" t="str">
        <f>IFERROR(VLOOKUP(G1028,'CLZ Pr'!$A$1:$X$100000,21,FALSE), "")</f>
        <v/>
      </c>
    </row>
    <row r="1029" spans="1:15">
      <c r="A1029" t="str">
        <f>T('CLZ TT'!A1029)</f>
        <v/>
      </c>
      <c r="B1029" s="9" t="str">
        <f>T('CLZ TT'!D1029)</f>
        <v/>
      </c>
      <c r="C1029" s="10" t="str">
        <f>IF(LEN(A1029) &gt; 0, 'CLZ TT'!E1029, "")</f>
        <v/>
      </c>
      <c r="D1029" s="7" t="str">
        <f>T('CLZ TT'!F1029)</f>
        <v/>
      </c>
      <c r="E1029" s="7" t="str">
        <f>IFERROR(VLOOKUP('CLZ TT'!A1029,'CLZ WI'!$A$1:$E$100000,3,FALSE),"")</f>
        <v/>
      </c>
      <c r="F1029" t="str">
        <f>IFERROR(VLOOKUP('CLZ TT'!A1029,'CLZ WI'!$A$1:$E$100000,4,FALSE),"")</f>
        <v/>
      </c>
      <c r="G1029" t="str">
        <f>IFERROR(VLOOKUP('CLZ TT'!A1029,'CLZ WI'!$A$1:$K$100000,5,FALSE),"")</f>
        <v/>
      </c>
      <c r="H1029" t="str">
        <f>IFERROR(VLOOKUP(G1029,'CLZ WI'!$A$1:$K$100000,6,FALSE),"")</f>
        <v/>
      </c>
      <c r="I1029" t="str">
        <f>IFERROR(VLOOKUP(G1029,'CLZ WI'!$A$1:$K$100000,7,FALSE),"")</f>
        <v/>
      </c>
      <c r="J1029" t="str">
        <f>T('CLZ TT'!I1029)</f>
        <v/>
      </c>
      <c r="K1029" t="str">
        <f>IF(IFERROR(VLOOKUP('CLZ TT'!A1029,'CLZ WI'!$A$1:$L$100000,12,FALSE),"")=TRUE, "Billable", IF(IFERROR(VLOOKUP('CLZ TT'!A1029,'CLZ WI'!$A$1:$L$100000,12,FALSE),"")=FALSE, "Non-Billable", ""))</f>
        <v/>
      </c>
      <c r="L1029" s="19" t="str">
        <f>IF('CLZ TT'!G1029="","",'CLZ TT'!G1029)</f>
        <v/>
      </c>
      <c r="M1029" t="str">
        <f>IFERROR(VLOOKUP(G1029,'CLZ Pr'!$A$1:$X$100000,12,FALSE)*C1029,"")</f>
        <v/>
      </c>
      <c r="N1029" s="4" t="str">
        <f>IFERROR(VLOOKUP(G1029,'CLZ Pr'!$A$1:$X$100000,24,FALSE), "")</f>
        <v/>
      </c>
      <c r="O1029" t="str">
        <f>IFERROR(VLOOKUP(G1029,'CLZ Pr'!$A$1:$X$100000,21,FALSE), "")</f>
        <v/>
      </c>
    </row>
    <row r="1030" spans="1:15">
      <c r="A1030" t="str">
        <f>T('CLZ TT'!A1030)</f>
        <v/>
      </c>
      <c r="B1030" s="9" t="str">
        <f>T('CLZ TT'!D1030)</f>
        <v/>
      </c>
      <c r="C1030" s="10" t="str">
        <f>IF(LEN(A1030) &gt; 0, 'CLZ TT'!E1030, "")</f>
        <v/>
      </c>
      <c r="D1030" s="7" t="str">
        <f>T('CLZ TT'!F1030)</f>
        <v/>
      </c>
      <c r="E1030" s="7" t="str">
        <f>IFERROR(VLOOKUP('CLZ TT'!A1030,'CLZ WI'!$A$1:$E$100000,3,FALSE),"")</f>
        <v/>
      </c>
      <c r="F1030" t="str">
        <f>IFERROR(VLOOKUP('CLZ TT'!A1030,'CLZ WI'!$A$1:$E$100000,4,FALSE),"")</f>
        <v/>
      </c>
      <c r="G1030" t="str">
        <f>IFERROR(VLOOKUP('CLZ TT'!A1030,'CLZ WI'!$A$1:$K$100000,5,FALSE),"")</f>
        <v/>
      </c>
      <c r="H1030" t="str">
        <f>IFERROR(VLOOKUP(G1030,'CLZ WI'!$A$1:$K$100000,6,FALSE),"")</f>
        <v/>
      </c>
      <c r="I1030" t="str">
        <f>IFERROR(VLOOKUP(G1030,'CLZ WI'!$A$1:$K$100000,7,FALSE),"")</f>
        <v/>
      </c>
      <c r="J1030" t="str">
        <f>T('CLZ TT'!I1030)</f>
        <v/>
      </c>
      <c r="K1030" t="str">
        <f>IF(IFERROR(VLOOKUP('CLZ TT'!A1030,'CLZ WI'!$A$1:$L$100000,12,FALSE),"")=TRUE, "Billable", IF(IFERROR(VLOOKUP('CLZ TT'!A1030,'CLZ WI'!$A$1:$L$100000,12,FALSE),"")=FALSE, "Non-Billable", ""))</f>
        <v/>
      </c>
      <c r="L1030" s="19" t="str">
        <f>IF('CLZ TT'!G1030="","",'CLZ TT'!G1030)</f>
        <v/>
      </c>
      <c r="M1030" t="str">
        <f>IFERROR(VLOOKUP(G1030,'CLZ Pr'!$A$1:$X$100000,12,FALSE)*C1030,"")</f>
        <v/>
      </c>
      <c r="N1030" s="4" t="str">
        <f>IFERROR(VLOOKUP(G1030,'CLZ Pr'!$A$1:$X$100000,24,FALSE), "")</f>
        <v/>
      </c>
      <c r="O1030" t="str">
        <f>IFERROR(VLOOKUP(G1030,'CLZ Pr'!$A$1:$X$100000,21,FALSE), "")</f>
        <v/>
      </c>
    </row>
    <row r="1031" spans="1:15">
      <c r="A1031" t="str">
        <f>T('CLZ TT'!A1031)</f>
        <v/>
      </c>
      <c r="B1031" s="9" t="str">
        <f>T('CLZ TT'!D1031)</f>
        <v/>
      </c>
      <c r="C1031" s="10" t="str">
        <f>IF(LEN(A1031) &gt; 0, 'CLZ TT'!E1031, "")</f>
        <v/>
      </c>
      <c r="D1031" s="7" t="str">
        <f>T('CLZ TT'!F1031)</f>
        <v/>
      </c>
      <c r="E1031" s="7" t="str">
        <f>IFERROR(VLOOKUP('CLZ TT'!A1031,'CLZ WI'!$A$1:$E$100000,3,FALSE),"")</f>
        <v/>
      </c>
      <c r="F1031" t="str">
        <f>IFERROR(VLOOKUP('CLZ TT'!A1031,'CLZ WI'!$A$1:$E$100000,4,FALSE),"")</f>
        <v/>
      </c>
      <c r="G1031" t="str">
        <f>IFERROR(VLOOKUP('CLZ TT'!A1031,'CLZ WI'!$A$1:$K$100000,5,FALSE),"")</f>
        <v/>
      </c>
      <c r="H1031" t="str">
        <f>IFERROR(VLOOKUP(G1031,'CLZ WI'!$A$1:$K$100000,6,FALSE),"")</f>
        <v/>
      </c>
      <c r="I1031" t="str">
        <f>IFERROR(VLOOKUP(G1031,'CLZ WI'!$A$1:$K$100000,7,FALSE),"")</f>
        <v/>
      </c>
      <c r="J1031" t="str">
        <f>T('CLZ TT'!I1031)</f>
        <v/>
      </c>
      <c r="K1031" t="str">
        <f>IF(IFERROR(VLOOKUP('CLZ TT'!A1031,'CLZ WI'!$A$1:$L$100000,12,FALSE),"")=TRUE, "Billable", IF(IFERROR(VLOOKUP('CLZ TT'!A1031,'CLZ WI'!$A$1:$L$100000,12,FALSE),"")=FALSE, "Non-Billable", ""))</f>
        <v/>
      </c>
      <c r="L1031" s="19" t="str">
        <f>IF('CLZ TT'!G1031="","",'CLZ TT'!G1031)</f>
        <v/>
      </c>
      <c r="M1031" t="str">
        <f>IFERROR(VLOOKUP(G1031,'CLZ Pr'!$A$1:$X$100000,12,FALSE)*C1031,"")</f>
        <v/>
      </c>
      <c r="N1031" s="4" t="str">
        <f>IFERROR(VLOOKUP(G1031,'CLZ Pr'!$A$1:$X$100000,24,FALSE), "")</f>
        <v/>
      </c>
      <c r="O1031" t="str">
        <f>IFERROR(VLOOKUP(G1031,'CLZ Pr'!$A$1:$X$100000,21,FALSE), "")</f>
        <v/>
      </c>
    </row>
    <row r="1032" spans="1:15">
      <c r="A1032" t="str">
        <f>T('CLZ TT'!A1032)</f>
        <v/>
      </c>
      <c r="B1032" s="9" t="str">
        <f>T('CLZ TT'!D1032)</f>
        <v/>
      </c>
      <c r="C1032" s="10" t="str">
        <f>IF(LEN(A1032) &gt; 0, 'CLZ TT'!E1032, "")</f>
        <v/>
      </c>
      <c r="D1032" s="7" t="str">
        <f>T('CLZ TT'!F1032)</f>
        <v/>
      </c>
      <c r="E1032" s="7" t="str">
        <f>IFERROR(VLOOKUP('CLZ TT'!A1032,'CLZ WI'!$A$1:$E$100000,3,FALSE),"")</f>
        <v/>
      </c>
      <c r="F1032" t="str">
        <f>IFERROR(VLOOKUP('CLZ TT'!A1032,'CLZ WI'!$A$1:$E$100000,4,FALSE),"")</f>
        <v/>
      </c>
      <c r="G1032" t="str">
        <f>IFERROR(VLOOKUP('CLZ TT'!A1032,'CLZ WI'!$A$1:$K$100000,5,FALSE),"")</f>
        <v/>
      </c>
      <c r="H1032" t="str">
        <f>IFERROR(VLOOKUP(G1032,'CLZ WI'!$A$1:$K$100000,6,FALSE),"")</f>
        <v/>
      </c>
      <c r="I1032" t="str">
        <f>IFERROR(VLOOKUP(G1032,'CLZ WI'!$A$1:$K$100000,7,FALSE),"")</f>
        <v/>
      </c>
      <c r="J1032" t="str">
        <f>T('CLZ TT'!I1032)</f>
        <v/>
      </c>
      <c r="K1032" t="str">
        <f>IF(IFERROR(VLOOKUP('CLZ TT'!A1032,'CLZ WI'!$A$1:$L$100000,12,FALSE),"")=TRUE, "Billable", IF(IFERROR(VLOOKUP('CLZ TT'!A1032,'CLZ WI'!$A$1:$L$100000,12,FALSE),"")=FALSE, "Non-Billable", ""))</f>
        <v/>
      </c>
      <c r="L1032" s="19" t="str">
        <f>IF('CLZ TT'!G1032="","",'CLZ TT'!G1032)</f>
        <v/>
      </c>
      <c r="M1032" t="str">
        <f>IFERROR(VLOOKUP(G1032,'CLZ Pr'!$A$1:$X$100000,12,FALSE)*C1032,"")</f>
        <v/>
      </c>
      <c r="N1032" s="4" t="str">
        <f>IFERROR(VLOOKUP(G1032,'CLZ Pr'!$A$1:$X$100000,24,FALSE), "")</f>
        <v/>
      </c>
      <c r="O1032" t="str">
        <f>IFERROR(VLOOKUP(G1032,'CLZ Pr'!$A$1:$X$100000,21,FALSE), "")</f>
        <v/>
      </c>
    </row>
    <row r="1033" spans="1:15">
      <c r="A1033" t="str">
        <f>T('CLZ TT'!A1033)</f>
        <v/>
      </c>
      <c r="B1033" s="9" t="str">
        <f>T('CLZ TT'!D1033)</f>
        <v/>
      </c>
      <c r="C1033" s="10" t="str">
        <f>IF(LEN(A1033) &gt; 0, 'CLZ TT'!E1033, "")</f>
        <v/>
      </c>
      <c r="D1033" s="7" t="str">
        <f>T('CLZ TT'!F1033)</f>
        <v/>
      </c>
      <c r="E1033" s="7" t="str">
        <f>IFERROR(VLOOKUP('CLZ TT'!A1033,'CLZ WI'!$A$1:$E$100000,3,FALSE),"")</f>
        <v/>
      </c>
      <c r="F1033" t="str">
        <f>IFERROR(VLOOKUP('CLZ TT'!A1033,'CLZ WI'!$A$1:$E$100000,4,FALSE),"")</f>
        <v/>
      </c>
      <c r="G1033" t="str">
        <f>IFERROR(VLOOKUP('CLZ TT'!A1033,'CLZ WI'!$A$1:$K$100000,5,FALSE),"")</f>
        <v/>
      </c>
      <c r="H1033" t="str">
        <f>IFERROR(VLOOKUP(G1033,'CLZ WI'!$A$1:$K$100000,6,FALSE),"")</f>
        <v/>
      </c>
      <c r="I1033" t="str">
        <f>IFERROR(VLOOKUP(G1033,'CLZ WI'!$A$1:$K$100000,7,FALSE),"")</f>
        <v/>
      </c>
      <c r="J1033" t="str">
        <f>T('CLZ TT'!I1033)</f>
        <v/>
      </c>
      <c r="K1033" t="str">
        <f>IF(IFERROR(VLOOKUP('CLZ TT'!A1033,'CLZ WI'!$A$1:$L$100000,12,FALSE),"")=TRUE, "Billable", IF(IFERROR(VLOOKUP('CLZ TT'!A1033,'CLZ WI'!$A$1:$L$100000,12,FALSE),"")=FALSE, "Non-Billable", ""))</f>
        <v/>
      </c>
      <c r="L1033" s="19" t="str">
        <f>IF('CLZ TT'!G1033="","",'CLZ TT'!G1033)</f>
        <v/>
      </c>
      <c r="M1033" t="str">
        <f>IFERROR(VLOOKUP(G1033,'CLZ Pr'!$A$1:$X$100000,12,FALSE)*C1033,"")</f>
        <v/>
      </c>
      <c r="N1033" s="4" t="str">
        <f>IFERROR(VLOOKUP(G1033,'CLZ Pr'!$A$1:$X$100000,24,FALSE), "")</f>
        <v/>
      </c>
      <c r="O1033" t="str">
        <f>IFERROR(VLOOKUP(G1033,'CLZ Pr'!$A$1:$X$100000,21,FALSE), "")</f>
        <v/>
      </c>
    </row>
    <row r="1034" spans="1:15">
      <c r="A1034" t="str">
        <f>T('CLZ TT'!A1034)</f>
        <v/>
      </c>
      <c r="B1034" s="9" t="str">
        <f>T('CLZ TT'!D1034)</f>
        <v/>
      </c>
      <c r="C1034" s="10" t="str">
        <f>IF(LEN(A1034) &gt; 0, 'CLZ TT'!E1034, "")</f>
        <v/>
      </c>
      <c r="D1034" s="7" t="str">
        <f>T('CLZ TT'!F1034)</f>
        <v/>
      </c>
      <c r="E1034" s="7" t="str">
        <f>IFERROR(VLOOKUP('CLZ TT'!A1034,'CLZ WI'!$A$1:$E$100000,3,FALSE),"")</f>
        <v/>
      </c>
      <c r="F1034" t="str">
        <f>IFERROR(VLOOKUP('CLZ TT'!A1034,'CLZ WI'!$A$1:$E$100000,4,FALSE),"")</f>
        <v/>
      </c>
      <c r="G1034" t="str">
        <f>IFERROR(VLOOKUP('CLZ TT'!A1034,'CLZ WI'!$A$1:$K$100000,5,FALSE),"")</f>
        <v/>
      </c>
      <c r="H1034" t="str">
        <f>IFERROR(VLOOKUP(G1034,'CLZ WI'!$A$1:$K$100000,6,FALSE),"")</f>
        <v/>
      </c>
      <c r="I1034" t="str">
        <f>IFERROR(VLOOKUP(G1034,'CLZ WI'!$A$1:$K$100000,7,FALSE),"")</f>
        <v/>
      </c>
      <c r="J1034" t="str">
        <f>T('CLZ TT'!I1034)</f>
        <v/>
      </c>
      <c r="K1034" t="str">
        <f>IF(IFERROR(VLOOKUP('CLZ TT'!A1034,'CLZ WI'!$A$1:$L$100000,12,FALSE),"")=TRUE, "Billable", IF(IFERROR(VLOOKUP('CLZ TT'!A1034,'CLZ WI'!$A$1:$L$100000,12,FALSE),"")=FALSE, "Non-Billable", ""))</f>
        <v/>
      </c>
      <c r="L1034" s="19" t="str">
        <f>IF('CLZ TT'!G1034="","",'CLZ TT'!G1034)</f>
        <v/>
      </c>
      <c r="M1034" t="str">
        <f>IFERROR(VLOOKUP(G1034,'CLZ Pr'!$A$1:$X$100000,12,FALSE)*C1034,"")</f>
        <v/>
      </c>
      <c r="N1034" s="4" t="str">
        <f>IFERROR(VLOOKUP(G1034,'CLZ Pr'!$A$1:$X$100000,24,FALSE), "")</f>
        <v/>
      </c>
      <c r="O1034" t="str">
        <f>IFERROR(VLOOKUP(G1034,'CLZ Pr'!$A$1:$X$100000,21,FALSE), "")</f>
        <v/>
      </c>
    </row>
    <row r="1035" spans="1:15">
      <c r="A1035" t="str">
        <f>T('CLZ TT'!A1035)</f>
        <v/>
      </c>
      <c r="B1035" s="9" t="str">
        <f>T('CLZ TT'!D1035)</f>
        <v/>
      </c>
      <c r="C1035" s="10" t="str">
        <f>IF(LEN(A1035) &gt; 0, 'CLZ TT'!E1035, "")</f>
        <v/>
      </c>
      <c r="D1035" s="7" t="str">
        <f>T('CLZ TT'!F1035)</f>
        <v/>
      </c>
      <c r="E1035" s="7" t="str">
        <f>IFERROR(VLOOKUP('CLZ TT'!A1035,'CLZ WI'!$A$1:$E$100000,3,FALSE),"")</f>
        <v/>
      </c>
      <c r="F1035" t="str">
        <f>IFERROR(VLOOKUP('CLZ TT'!A1035,'CLZ WI'!$A$1:$E$100000,4,FALSE),"")</f>
        <v/>
      </c>
      <c r="G1035" t="str">
        <f>IFERROR(VLOOKUP('CLZ TT'!A1035,'CLZ WI'!$A$1:$K$100000,5,FALSE),"")</f>
        <v/>
      </c>
      <c r="H1035" t="str">
        <f>IFERROR(VLOOKUP(G1035,'CLZ WI'!$A$1:$K$100000,6,FALSE),"")</f>
        <v/>
      </c>
      <c r="I1035" t="str">
        <f>IFERROR(VLOOKUP(G1035,'CLZ WI'!$A$1:$K$100000,7,FALSE),"")</f>
        <v/>
      </c>
      <c r="J1035" t="str">
        <f>T('CLZ TT'!I1035)</f>
        <v/>
      </c>
      <c r="K1035" t="str">
        <f>IF(IFERROR(VLOOKUP('CLZ TT'!A1035,'CLZ WI'!$A$1:$L$100000,12,FALSE),"")=TRUE, "Billable", IF(IFERROR(VLOOKUP('CLZ TT'!A1035,'CLZ WI'!$A$1:$L$100000,12,FALSE),"")=FALSE, "Non-Billable", ""))</f>
        <v/>
      </c>
      <c r="L1035" s="19" t="str">
        <f>IF('CLZ TT'!G1035="","",'CLZ TT'!G1035)</f>
        <v/>
      </c>
      <c r="M1035" t="str">
        <f>IFERROR(VLOOKUP(G1035,'CLZ Pr'!$A$1:$X$100000,12,FALSE)*C1035,"")</f>
        <v/>
      </c>
      <c r="N1035" s="4" t="str">
        <f>IFERROR(VLOOKUP(G1035,'CLZ Pr'!$A$1:$X$100000,24,FALSE), "")</f>
        <v/>
      </c>
      <c r="O1035" t="str">
        <f>IFERROR(VLOOKUP(G1035,'CLZ Pr'!$A$1:$X$100000,21,FALSE), "")</f>
        <v/>
      </c>
    </row>
    <row r="1036" spans="1:15">
      <c r="A1036" t="str">
        <f>T('CLZ TT'!A1036)</f>
        <v/>
      </c>
      <c r="B1036" s="9" t="str">
        <f>T('CLZ TT'!D1036)</f>
        <v/>
      </c>
      <c r="C1036" s="10" t="str">
        <f>IF(LEN(A1036) &gt; 0, 'CLZ TT'!E1036, "")</f>
        <v/>
      </c>
      <c r="D1036" s="7" t="str">
        <f>T('CLZ TT'!F1036)</f>
        <v/>
      </c>
      <c r="E1036" s="7" t="str">
        <f>IFERROR(VLOOKUP('CLZ TT'!A1036,'CLZ WI'!$A$1:$E$100000,3,FALSE),"")</f>
        <v/>
      </c>
      <c r="F1036" t="str">
        <f>IFERROR(VLOOKUP('CLZ TT'!A1036,'CLZ WI'!$A$1:$E$100000,4,FALSE),"")</f>
        <v/>
      </c>
      <c r="G1036" t="str">
        <f>IFERROR(VLOOKUP('CLZ TT'!A1036,'CLZ WI'!$A$1:$K$100000,5,FALSE),"")</f>
        <v/>
      </c>
      <c r="H1036" t="str">
        <f>IFERROR(VLOOKUP(G1036,'CLZ WI'!$A$1:$K$100000,6,FALSE),"")</f>
        <v/>
      </c>
      <c r="I1036" t="str">
        <f>IFERROR(VLOOKUP(G1036,'CLZ WI'!$A$1:$K$100000,7,FALSE),"")</f>
        <v/>
      </c>
      <c r="J1036" t="str">
        <f>T('CLZ TT'!I1036)</f>
        <v/>
      </c>
      <c r="K1036" t="str">
        <f>IF(IFERROR(VLOOKUP('CLZ TT'!A1036,'CLZ WI'!$A$1:$L$100000,12,FALSE),"")=TRUE, "Billable", IF(IFERROR(VLOOKUP('CLZ TT'!A1036,'CLZ WI'!$A$1:$L$100000,12,FALSE),"")=FALSE, "Non-Billable", ""))</f>
        <v/>
      </c>
      <c r="L1036" s="19" t="str">
        <f>IF('CLZ TT'!G1036="","",'CLZ TT'!G1036)</f>
        <v/>
      </c>
      <c r="M1036" t="str">
        <f>IFERROR(VLOOKUP(G1036,'CLZ Pr'!$A$1:$X$100000,12,FALSE)*C1036,"")</f>
        <v/>
      </c>
      <c r="N1036" s="4" t="str">
        <f>IFERROR(VLOOKUP(G1036,'CLZ Pr'!$A$1:$X$100000,24,FALSE), "")</f>
        <v/>
      </c>
      <c r="O1036" t="str">
        <f>IFERROR(VLOOKUP(G1036,'CLZ Pr'!$A$1:$X$100000,21,FALSE), "")</f>
        <v/>
      </c>
    </row>
    <row r="1037" spans="1:15">
      <c r="A1037" t="str">
        <f>T('CLZ TT'!A1037)</f>
        <v/>
      </c>
      <c r="B1037" s="9" t="str">
        <f>T('CLZ TT'!D1037)</f>
        <v/>
      </c>
      <c r="C1037" s="10" t="str">
        <f>IF(LEN(A1037) &gt; 0, 'CLZ TT'!E1037, "")</f>
        <v/>
      </c>
      <c r="D1037" s="7" t="str">
        <f>T('CLZ TT'!F1037)</f>
        <v/>
      </c>
      <c r="E1037" s="7" t="str">
        <f>IFERROR(VLOOKUP('CLZ TT'!A1037,'CLZ WI'!$A$1:$E$100000,3,FALSE),"")</f>
        <v/>
      </c>
      <c r="F1037" t="str">
        <f>IFERROR(VLOOKUP('CLZ TT'!A1037,'CLZ WI'!$A$1:$E$100000,4,FALSE),"")</f>
        <v/>
      </c>
      <c r="G1037" t="str">
        <f>IFERROR(VLOOKUP('CLZ TT'!A1037,'CLZ WI'!$A$1:$K$100000,5,FALSE),"")</f>
        <v/>
      </c>
      <c r="H1037" t="str">
        <f>IFERROR(VLOOKUP(G1037,'CLZ WI'!$A$1:$K$100000,6,FALSE),"")</f>
        <v/>
      </c>
      <c r="I1037" t="str">
        <f>IFERROR(VLOOKUP(G1037,'CLZ WI'!$A$1:$K$100000,7,FALSE),"")</f>
        <v/>
      </c>
      <c r="J1037" t="str">
        <f>T('CLZ TT'!I1037)</f>
        <v/>
      </c>
      <c r="K1037" t="str">
        <f>IF(IFERROR(VLOOKUP('CLZ TT'!A1037,'CLZ WI'!$A$1:$L$100000,12,FALSE),"")=TRUE, "Billable", IF(IFERROR(VLOOKUP('CLZ TT'!A1037,'CLZ WI'!$A$1:$L$100000,12,FALSE),"")=FALSE, "Non-Billable", ""))</f>
        <v/>
      </c>
      <c r="L1037" s="19" t="str">
        <f>IF('CLZ TT'!G1037="","",'CLZ TT'!G1037)</f>
        <v/>
      </c>
      <c r="M1037" t="str">
        <f>IFERROR(VLOOKUP(G1037,'CLZ Pr'!$A$1:$X$100000,12,FALSE)*C1037,"")</f>
        <v/>
      </c>
      <c r="N1037" s="4" t="str">
        <f>IFERROR(VLOOKUP(G1037,'CLZ Pr'!$A$1:$X$100000,24,FALSE), "")</f>
        <v/>
      </c>
      <c r="O1037" t="str">
        <f>IFERROR(VLOOKUP(G1037,'CLZ Pr'!$A$1:$X$100000,21,FALSE), "")</f>
        <v/>
      </c>
    </row>
    <row r="1038" spans="1:15">
      <c r="A1038" t="str">
        <f>T('CLZ TT'!A1038)</f>
        <v/>
      </c>
      <c r="B1038" s="9" t="str">
        <f>T('CLZ TT'!D1038)</f>
        <v/>
      </c>
      <c r="C1038" s="10" t="str">
        <f>IF(LEN(A1038) &gt; 0, 'CLZ TT'!E1038, "")</f>
        <v/>
      </c>
      <c r="D1038" s="7" t="str">
        <f>T('CLZ TT'!F1038)</f>
        <v/>
      </c>
      <c r="E1038" s="7" t="str">
        <f>IFERROR(VLOOKUP('CLZ TT'!A1038,'CLZ WI'!$A$1:$E$100000,3,FALSE),"")</f>
        <v/>
      </c>
      <c r="F1038" t="str">
        <f>IFERROR(VLOOKUP('CLZ TT'!A1038,'CLZ WI'!$A$1:$E$100000,4,FALSE),"")</f>
        <v/>
      </c>
      <c r="G1038" t="str">
        <f>IFERROR(VLOOKUP('CLZ TT'!A1038,'CLZ WI'!$A$1:$K$100000,5,FALSE),"")</f>
        <v/>
      </c>
      <c r="H1038" t="str">
        <f>IFERROR(VLOOKUP(G1038,'CLZ WI'!$A$1:$K$100000,6,FALSE),"")</f>
        <v/>
      </c>
      <c r="I1038" t="str">
        <f>IFERROR(VLOOKUP(G1038,'CLZ WI'!$A$1:$K$100000,7,FALSE),"")</f>
        <v/>
      </c>
      <c r="J1038" t="str">
        <f>T('CLZ TT'!I1038)</f>
        <v/>
      </c>
      <c r="K1038" t="str">
        <f>IF(IFERROR(VLOOKUP('CLZ TT'!A1038,'CLZ WI'!$A$1:$L$100000,12,FALSE),"")=TRUE, "Billable", IF(IFERROR(VLOOKUP('CLZ TT'!A1038,'CLZ WI'!$A$1:$L$100000,12,FALSE),"")=FALSE, "Non-Billable", ""))</f>
        <v/>
      </c>
      <c r="L1038" s="19" t="str">
        <f>IF('CLZ TT'!G1038="","",'CLZ TT'!G1038)</f>
        <v/>
      </c>
      <c r="M1038" t="str">
        <f>IFERROR(VLOOKUP(G1038,'CLZ Pr'!$A$1:$X$100000,12,FALSE)*C1038,"")</f>
        <v/>
      </c>
      <c r="N1038" s="4" t="str">
        <f>IFERROR(VLOOKUP(G1038,'CLZ Pr'!$A$1:$X$100000,24,FALSE), "")</f>
        <v/>
      </c>
      <c r="O1038" t="str">
        <f>IFERROR(VLOOKUP(G1038,'CLZ Pr'!$A$1:$X$100000,21,FALSE), "")</f>
        <v/>
      </c>
    </row>
    <row r="1039" spans="1:15">
      <c r="A1039" t="str">
        <f>T('CLZ TT'!A1039)</f>
        <v/>
      </c>
      <c r="B1039" s="9" t="str">
        <f>T('CLZ TT'!D1039)</f>
        <v/>
      </c>
      <c r="C1039" s="10" t="str">
        <f>IF(LEN(A1039) &gt; 0, 'CLZ TT'!E1039, "")</f>
        <v/>
      </c>
      <c r="D1039" s="7" t="str">
        <f>T('CLZ TT'!F1039)</f>
        <v/>
      </c>
      <c r="E1039" s="7" t="str">
        <f>IFERROR(VLOOKUP('CLZ TT'!A1039,'CLZ WI'!$A$1:$E$100000,3,FALSE),"")</f>
        <v/>
      </c>
      <c r="F1039" t="str">
        <f>IFERROR(VLOOKUP('CLZ TT'!A1039,'CLZ WI'!$A$1:$E$100000,4,FALSE),"")</f>
        <v/>
      </c>
      <c r="G1039" t="str">
        <f>IFERROR(VLOOKUP('CLZ TT'!A1039,'CLZ WI'!$A$1:$K$100000,5,FALSE),"")</f>
        <v/>
      </c>
      <c r="H1039" t="str">
        <f>IFERROR(VLOOKUP(G1039,'CLZ WI'!$A$1:$K$100000,6,FALSE),"")</f>
        <v/>
      </c>
      <c r="I1039" t="str">
        <f>IFERROR(VLOOKUP(G1039,'CLZ WI'!$A$1:$K$100000,7,FALSE),"")</f>
        <v/>
      </c>
      <c r="J1039" t="str">
        <f>T('CLZ TT'!I1039)</f>
        <v/>
      </c>
      <c r="K1039" t="str">
        <f>IF(IFERROR(VLOOKUP('CLZ TT'!A1039,'CLZ WI'!$A$1:$L$100000,12,FALSE),"")=TRUE, "Billable", IF(IFERROR(VLOOKUP('CLZ TT'!A1039,'CLZ WI'!$A$1:$L$100000,12,FALSE),"")=FALSE, "Non-Billable", ""))</f>
        <v/>
      </c>
      <c r="L1039" s="19" t="str">
        <f>IF('CLZ TT'!G1039="","",'CLZ TT'!G1039)</f>
        <v/>
      </c>
      <c r="M1039" t="str">
        <f>IFERROR(VLOOKUP(G1039,'CLZ Pr'!$A$1:$X$100000,12,FALSE)*C1039,"")</f>
        <v/>
      </c>
      <c r="N1039" s="4" t="str">
        <f>IFERROR(VLOOKUP(G1039,'CLZ Pr'!$A$1:$X$100000,24,FALSE), "")</f>
        <v/>
      </c>
      <c r="O1039" t="str">
        <f>IFERROR(VLOOKUP(G1039,'CLZ Pr'!$A$1:$X$100000,21,FALSE), "")</f>
        <v/>
      </c>
    </row>
    <row r="1040" spans="1:15">
      <c r="A1040" t="str">
        <f>T('CLZ TT'!A1040)</f>
        <v/>
      </c>
      <c r="B1040" s="9" t="str">
        <f>T('CLZ TT'!D1040)</f>
        <v/>
      </c>
      <c r="C1040" s="10" t="str">
        <f>IF(LEN(A1040) &gt; 0, 'CLZ TT'!E1040, "")</f>
        <v/>
      </c>
      <c r="D1040" s="7" t="str">
        <f>T('CLZ TT'!F1040)</f>
        <v/>
      </c>
      <c r="E1040" s="7" t="str">
        <f>IFERROR(VLOOKUP('CLZ TT'!A1040,'CLZ WI'!$A$1:$E$100000,3,FALSE),"")</f>
        <v/>
      </c>
      <c r="F1040" t="str">
        <f>IFERROR(VLOOKUP('CLZ TT'!A1040,'CLZ WI'!$A$1:$E$100000,4,FALSE),"")</f>
        <v/>
      </c>
      <c r="G1040" t="str">
        <f>IFERROR(VLOOKUP('CLZ TT'!A1040,'CLZ WI'!$A$1:$K$100000,5,FALSE),"")</f>
        <v/>
      </c>
      <c r="H1040" t="str">
        <f>IFERROR(VLOOKUP(G1040,'CLZ WI'!$A$1:$K$100000,6,FALSE),"")</f>
        <v/>
      </c>
      <c r="I1040" t="str">
        <f>IFERROR(VLOOKUP(G1040,'CLZ WI'!$A$1:$K$100000,7,FALSE),"")</f>
        <v/>
      </c>
      <c r="J1040" t="str">
        <f>T('CLZ TT'!I1040)</f>
        <v/>
      </c>
      <c r="K1040" t="str">
        <f>IF(IFERROR(VLOOKUP('CLZ TT'!A1040,'CLZ WI'!$A$1:$L$100000,12,FALSE),"")=TRUE, "Billable", IF(IFERROR(VLOOKUP('CLZ TT'!A1040,'CLZ WI'!$A$1:$L$100000,12,FALSE),"")=FALSE, "Non-Billable", ""))</f>
        <v/>
      </c>
      <c r="L1040" s="19" t="str">
        <f>IF('CLZ TT'!G1040="","",'CLZ TT'!G1040)</f>
        <v/>
      </c>
      <c r="M1040" t="str">
        <f>IFERROR(VLOOKUP(G1040,'CLZ Pr'!$A$1:$X$100000,12,FALSE)*C1040,"")</f>
        <v/>
      </c>
      <c r="N1040" s="4" t="str">
        <f>IFERROR(VLOOKUP(G1040,'CLZ Pr'!$A$1:$X$100000,24,FALSE), "")</f>
        <v/>
      </c>
      <c r="O1040" t="str">
        <f>IFERROR(VLOOKUP(G1040,'CLZ Pr'!$A$1:$X$100000,21,FALSE), "")</f>
        <v/>
      </c>
    </row>
    <row r="1041" spans="1:15">
      <c r="A1041" t="str">
        <f>T('CLZ TT'!A1041)</f>
        <v/>
      </c>
      <c r="B1041" s="9" t="str">
        <f>T('CLZ TT'!D1041)</f>
        <v/>
      </c>
      <c r="C1041" s="10" t="str">
        <f>IF(LEN(A1041) &gt; 0, 'CLZ TT'!E1041, "")</f>
        <v/>
      </c>
      <c r="D1041" s="7" t="str">
        <f>T('CLZ TT'!F1041)</f>
        <v/>
      </c>
      <c r="E1041" s="7" t="str">
        <f>IFERROR(VLOOKUP('CLZ TT'!A1041,'CLZ WI'!$A$1:$E$100000,3,FALSE),"")</f>
        <v/>
      </c>
      <c r="F1041" t="str">
        <f>IFERROR(VLOOKUP('CLZ TT'!A1041,'CLZ WI'!$A$1:$E$100000,4,FALSE),"")</f>
        <v/>
      </c>
      <c r="G1041" t="str">
        <f>IFERROR(VLOOKUP('CLZ TT'!A1041,'CLZ WI'!$A$1:$K$100000,5,FALSE),"")</f>
        <v/>
      </c>
      <c r="H1041" t="str">
        <f>IFERROR(VLOOKUP(G1041,'CLZ WI'!$A$1:$K$100000,6,FALSE),"")</f>
        <v/>
      </c>
      <c r="I1041" t="str">
        <f>IFERROR(VLOOKUP(G1041,'CLZ WI'!$A$1:$K$100000,7,FALSE),"")</f>
        <v/>
      </c>
      <c r="J1041" t="str">
        <f>T('CLZ TT'!I1041)</f>
        <v/>
      </c>
      <c r="K1041" t="str">
        <f>IF(IFERROR(VLOOKUP('CLZ TT'!A1041,'CLZ WI'!$A$1:$L$100000,12,FALSE),"")=TRUE, "Billable", IF(IFERROR(VLOOKUP('CLZ TT'!A1041,'CLZ WI'!$A$1:$L$100000,12,FALSE),"")=FALSE, "Non-Billable", ""))</f>
        <v/>
      </c>
      <c r="L1041" s="19" t="str">
        <f>IF('CLZ TT'!G1041="","",'CLZ TT'!G1041)</f>
        <v/>
      </c>
      <c r="M1041" t="str">
        <f>IFERROR(VLOOKUP(G1041,'CLZ Pr'!$A$1:$X$100000,12,FALSE)*C1041,"")</f>
        <v/>
      </c>
      <c r="N1041" s="4" t="str">
        <f>IFERROR(VLOOKUP(G1041,'CLZ Pr'!$A$1:$X$100000,24,FALSE), "")</f>
        <v/>
      </c>
      <c r="O1041" t="str">
        <f>IFERROR(VLOOKUP(G1041,'CLZ Pr'!$A$1:$X$100000,21,FALSE), "")</f>
        <v/>
      </c>
    </row>
    <row r="1042" spans="1:15">
      <c r="A1042" t="str">
        <f>T('CLZ TT'!A1042)</f>
        <v/>
      </c>
      <c r="B1042" s="9" t="str">
        <f>T('CLZ TT'!D1042)</f>
        <v/>
      </c>
      <c r="C1042" s="10" t="str">
        <f>IF(LEN(A1042) &gt; 0, 'CLZ TT'!E1042, "")</f>
        <v/>
      </c>
      <c r="D1042" s="7" t="str">
        <f>T('CLZ TT'!F1042)</f>
        <v/>
      </c>
      <c r="E1042" s="7" t="str">
        <f>IFERROR(VLOOKUP('CLZ TT'!A1042,'CLZ WI'!$A$1:$E$100000,3,FALSE),"")</f>
        <v/>
      </c>
      <c r="F1042" t="str">
        <f>IFERROR(VLOOKUP('CLZ TT'!A1042,'CLZ WI'!$A$1:$E$100000,4,FALSE),"")</f>
        <v/>
      </c>
      <c r="G1042" t="str">
        <f>IFERROR(VLOOKUP('CLZ TT'!A1042,'CLZ WI'!$A$1:$K$100000,5,FALSE),"")</f>
        <v/>
      </c>
      <c r="H1042" t="str">
        <f>IFERROR(VLOOKUP(G1042,'CLZ WI'!$A$1:$K$100000,6,FALSE),"")</f>
        <v/>
      </c>
      <c r="I1042" t="str">
        <f>IFERROR(VLOOKUP(G1042,'CLZ WI'!$A$1:$K$100000,7,FALSE),"")</f>
        <v/>
      </c>
      <c r="J1042" t="str">
        <f>T('CLZ TT'!I1042)</f>
        <v/>
      </c>
      <c r="K1042" t="str">
        <f>IF(IFERROR(VLOOKUP('CLZ TT'!A1042,'CLZ WI'!$A$1:$L$100000,12,FALSE),"")=TRUE, "Billable", IF(IFERROR(VLOOKUP('CLZ TT'!A1042,'CLZ WI'!$A$1:$L$100000,12,FALSE),"")=FALSE, "Non-Billable", ""))</f>
        <v/>
      </c>
      <c r="L1042" s="19" t="str">
        <f>IF('CLZ TT'!G1042="","",'CLZ TT'!G1042)</f>
        <v/>
      </c>
      <c r="M1042" t="str">
        <f>IFERROR(VLOOKUP(G1042,'CLZ Pr'!$A$1:$X$100000,12,FALSE)*C1042,"")</f>
        <v/>
      </c>
      <c r="N1042" s="4" t="str">
        <f>IFERROR(VLOOKUP(G1042,'CLZ Pr'!$A$1:$X$100000,24,FALSE), "")</f>
        <v/>
      </c>
      <c r="O1042" t="str">
        <f>IFERROR(VLOOKUP(G1042,'CLZ Pr'!$A$1:$X$100000,21,FALSE), "")</f>
        <v/>
      </c>
    </row>
    <row r="1043" spans="1:15">
      <c r="A1043" t="str">
        <f>T('CLZ TT'!A1043)</f>
        <v/>
      </c>
      <c r="B1043" s="9" t="str">
        <f>T('CLZ TT'!D1043)</f>
        <v/>
      </c>
      <c r="C1043" s="10" t="str">
        <f>IF(LEN(A1043) &gt; 0, 'CLZ TT'!E1043, "")</f>
        <v/>
      </c>
      <c r="D1043" s="7" t="str">
        <f>T('CLZ TT'!F1043)</f>
        <v/>
      </c>
      <c r="E1043" s="7" t="str">
        <f>IFERROR(VLOOKUP('CLZ TT'!A1043,'CLZ WI'!$A$1:$E$100000,3,FALSE),"")</f>
        <v/>
      </c>
      <c r="F1043" t="str">
        <f>IFERROR(VLOOKUP('CLZ TT'!A1043,'CLZ WI'!$A$1:$E$100000,4,FALSE),"")</f>
        <v/>
      </c>
      <c r="G1043" t="str">
        <f>IFERROR(VLOOKUP('CLZ TT'!A1043,'CLZ WI'!$A$1:$K$100000,5,FALSE),"")</f>
        <v/>
      </c>
      <c r="H1043" t="str">
        <f>IFERROR(VLOOKUP(G1043,'CLZ WI'!$A$1:$K$100000,6,FALSE),"")</f>
        <v/>
      </c>
      <c r="I1043" t="str">
        <f>IFERROR(VLOOKUP(G1043,'CLZ WI'!$A$1:$K$100000,7,FALSE),"")</f>
        <v/>
      </c>
      <c r="J1043" t="str">
        <f>T('CLZ TT'!I1043)</f>
        <v/>
      </c>
      <c r="K1043" t="str">
        <f>IF(IFERROR(VLOOKUP('CLZ TT'!A1043,'CLZ WI'!$A$1:$L$100000,12,FALSE),"")=TRUE, "Billable", IF(IFERROR(VLOOKUP('CLZ TT'!A1043,'CLZ WI'!$A$1:$L$100000,12,FALSE),"")=FALSE, "Non-Billable", ""))</f>
        <v/>
      </c>
      <c r="L1043" s="19" t="str">
        <f>IF('CLZ TT'!G1043="","",'CLZ TT'!G1043)</f>
        <v/>
      </c>
      <c r="M1043" t="str">
        <f>IFERROR(VLOOKUP(G1043,'CLZ Pr'!$A$1:$X$100000,12,FALSE)*C1043,"")</f>
        <v/>
      </c>
      <c r="N1043" s="4" t="str">
        <f>IFERROR(VLOOKUP(G1043,'CLZ Pr'!$A$1:$X$100000,24,FALSE), "")</f>
        <v/>
      </c>
      <c r="O1043" t="str">
        <f>IFERROR(VLOOKUP(G1043,'CLZ Pr'!$A$1:$X$100000,21,FALSE), "")</f>
        <v/>
      </c>
    </row>
    <row r="1044" spans="1:15">
      <c r="A1044" t="str">
        <f>T('CLZ TT'!A1044)</f>
        <v/>
      </c>
      <c r="B1044" s="9" t="str">
        <f>T('CLZ TT'!D1044)</f>
        <v/>
      </c>
      <c r="C1044" s="10" t="str">
        <f>IF(LEN(A1044) &gt; 0, 'CLZ TT'!E1044, "")</f>
        <v/>
      </c>
      <c r="D1044" s="7" t="str">
        <f>T('CLZ TT'!F1044)</f>
        <v/>
      </c>
      <c r="E1044" s="7" t="str">
        <f>IFERROR(VLOOKUP('CLZ TT'!A1044,'CLZ WI'!$A$1:$E$100000,3,FALSE),"")</f>
        <v/>
      </c>
      <c r="F1044" t="str">
        <f>IFERROR(VLOOKUP('CLZ TT'!A1044,'CLZ WI'!$A$1:$E$100000,4,FALSE),"")</f>
        <v/>
      </c>
      <c r="G1044" t="str">
        <f>IFERROR(VLOOKUP('CLZ TT'!A1044,'CLZ WI'!$A$1:$K$100000,5,FALSE),"")</f>
        <v/>
      </c>
      <c r="H1044" t="str">
        <f>IFERROR(VLOOKUP(G1044,'CLZ WI'!$A$1:$K$100000,6,FALSE),"")</f>
        <v/>
      </c>
      <c r="I1044" t="str">
        <f>IFERROR(VLOOKUP(G1044,'CLZ WI'!$A$1:$K$100000,7,FALSE),"")</f>
        <v/>
      </c>
      <c r="J1044" t="str">
        <f>T('CLZ TT'!I1044)</f>
        <v/>
      </c>
      <c r="K1044" t="str">
        <f>IF(IFERROR(VLOOKUP('CLZ TT'!A1044,'CLZ WI'!$A$1:$L$100000,12,FALSE),"")=TRUE, "Billable", IF(IFERROR(VLOOKUP('CLZ TT'!A1044,'CLZ WI'!$A$1:$L$100000,12,FALSE),"")=FALSE, "Non-Billable", ""))</f>
        <v/>
      </c>
      <c r="L1044" s="19" t="str">
        <f>IF('CLZ TT'!G1044="","",'CLZ TT'!G1044)</f>
        <v/>
      </c>
      <c r="M1044" t="str">
        <f>IFERROR(VLOOKUP(G1044,'CLZ Pr'!$A$1:$X$100000,12,FALSE)*C1044,"")</f>
        <v/>
      </c>
      <c r="N1044" s="4" t="str">
        <f>IFERROR(VLOOKUP(G1044,'CLZ Pr'!$A$1:$X$100000,24,FALSE), "")</f>
        <v/>
      </c>
      <c r="O1044" t="str">
        <f>IFERROR(VLOOKUP(G1044,'CLZ Pr'!$A$1:$X$100000,21,FALSE), "")</f>
        <v/>
      </c>
    </row>
    <row r="1045" spans="1:15">
      <c r="A1045" t="str">
        <f>T('CLZ TT'!A1045)</f>
        <v/>
      </c>
      <c r="B1045" s="9" t="str">
        <f>T('CLZ TT'!D1045)</f>
        <v/>
      </c>
      <c r="C1045" s="10" t="str">
        <f>IF(LEN(A1045) &gt; 0, 'CLZ TT'!E1045, "")</f>
        <v/>
      </c>
      <c r="D1045" s="7" t="str">
        <f>T('CLZ TT'!F1045)</f>
        <v/>
      </c>
      <c r="E1045" s="7" t="str">
        <f>IFERROR(VLOOKUP('CLZ TT'!A1045,'CLZ WI'!$A$1:$E$100000,3,FALSE),"")</f>
        <v/>
      </c>
      <c r="F1045" t="str">
        <f>IFERROR(VLOOKUP('CLZ TT'!A1045,'CLZ WI'!$A$1:$E$100000,4,FALSE),"")</f>
        <v/>
      </c>
      <c r="G1045" t="str">
        <f>IFERROR(VLOOKUP('CLZ TT'!A1045,'CLZ WI'!$A$1:$K$100000,5,FALSE),"")</f>
        <v/>
      </c>
      <c r="H1045" t="str">
        <f>IFERROR(VLOOKUP(G1045,'CLZ WI'!$A$1:$K$100000,6,FALSE),"")</f>
        <v/>
      </c>
      <c r="I1045" t="str">
        <f>IFERROR(VLOOKUP(G1045,'CLZ WI'!$A$1:$K$100000,7,FALSE),"")</f>
        <v/>
      </c>
      <c r="J1045" t="str">
        <f>T('CLZ TT'!I1045)</f>
        <v/>
      </c>
      <c r="K1045" t="str">
        <f>IF(IFERROR(VLOOKUP('CLZ TT'!A1045,'CLZ WI'!$A$1:$L$100000,12,FALSE),"")=TRUE, "Billable", IF(IFERROR(VLOOKUP('CLZ TT'!A1045,'CLZ WI'!$A$1:$L$100000,12,FALSE),"")=FALSE, "Non-Billable", ""))</f>
        <v/>
      </c>
      <c r="L1045" s="19" t="str">
        <f>IF('CLZ TT'!G1045="","",'CLZ TT'!G1045)</f>
        <v/>
      </c>
      <c r="M1045" t="str">
        <f>IFERROR(VLOOKUP(G1045,'CLZ Pr'!$A$1:$X$100000,12,FALSE)*C1045,"")</f>
        <v/>
      </c>
      <c r="N1045" s="4" t="str">
        <f>IFERROR(VLOOKUP(G1045,'CLZ Pr'!$A$1:$X$100000,24,FALSE), "")</f>
        <v/>
      </c>
      <c r="O1045" t="str">
        <f>IFERROR(VLOOKUP(G1045,'CLZ Pr'!$A$1:$X$100000,21,FALSE), "")</f>
        <v/>
      </c>
    </row>
    <row r="1046" spans="1:15">
      <c r="A1046" t="str">
        <f>T('CLZ TT'!A1046)</f>
        <v/>
      </c>
      <c r="B1046" s="9" t="str">
        <f>T('CLZ TT'!D1046)</f>
        <v/>
      </c>
      <c r="C1046" s="10" t="str">
        <f>IF(LEN(A1046) &gt; 0, 'CLZ TT'!E1046, "")</f>
        <v/>
      </c>
      <c r="D1046" s="7" t="str">
        <f>T('CLZ TT'!F1046)</f>
        <v/>
      </c>
      <c r="E1046" s="7" t="str">
        <f>IFERROR(VLOOKUP('CLZ TT'!A1046,'CLZ WI'!$A$1:$E$100000,3,FALSE),"")</f>
        <v/>
      </c>
      <c r="F1046" t="str">
        <f>IFERROR(VLOOKUP('CLZ TT'!A1046,'CLZ WI'!$A$1:$E$100000,4,FALSE),"")</f>
        <v/>
      </c>
      <c r="G1046" t="str">
        <f>IFERROR(VLOOKUP('CLZ TT'!A1046,'CLZ WI'!$A$1:$K$100000,5,FALSE),"")</f>
        <v/>
      </c>
      <c r="H1046" t="str">
        <f>IFERROR(VLOOKUP(G1046,'CLZ WI'!$A$1:$K$100000,6,FALSE),"")</f>
        <v/>
      </c>
      <c r="I1046" t="str">
        <f>IFERROR(VLOOKUP(G1046,'CLZ WI'!$A$1:$K$100000,7,FALSE),"")</f>
        <v/>
      </c>
      <c r="J1046" t="str">
        <f>T('CLZ TT'!I1046)</f>
        <v/>
      </c>
      <c r="K1046" t="str">
        <f>IF(IFERROR(VLOOKUP('CLZ TT'!A1046,'CLZ WI'!$A$1:$L$100000,12,FALSE),"")=TRUE, "Billable", IF(IFERROR(VLOOKUP('CLZ TT'!A1046,'CLZ WI'!$A$1:$L$100000,12,FALSE),"")=FALSE, "Non-Billable", ""))</f>
        <v/>
      </c>
      <c r="L1046" s="19" t="str">
        <f>IF('CLZ TT'!G1046="","",'CLZ TT'!G1046)</f>
        <v/>
      </c>
      <c r="M1046" t="str">
        <f>IFERROR(VLOOKUP(G1046,'CLZ Pr'!$A$1:$X$100000,12,FALSE)*C1046,"")</f>
        <v/>
      </c>
      <c r="N1046" s="4" t="str">
        <f>IFERROR(VLOOKUP(G1046,'CLZ Pr'!$A$1:$X$100000,24,FALSE), "")</f>
        <v/>
      </c>
      <c r="O1046" t="str">
        <f>IFERROR(VLOOKUP(G1046,'CLZ Pr'!$A$1:$X$100000,21,FALSE), "")</f>
        <v/>
      </c>
    </row>
    <row r="1047" spans="1:15">
      <c r="A1047" t="str">
        <f>T('CLZ TT'!A1047)</f>
        <v/>
      </c>
      <c r="B1047" s="9" t="str">
        <f>T('CLZ TT'!D1047)</f>
        <v/>
      </c>
      <c r="C1047" s="10" t="str">
        <f>IF(LEN(A1047) &gt; 0, 'CLZ TT'!E1047, "")</f>
        <v/>
      </c>
      <c r="D1047" s="7" t="str">
        <f>T('CLZ TT'!F1047)</f>
        <v/>
      </c>
      <c r="E1047" s="7" t="str">
        <f>IFERROR(VLOOKUP('CLZ TT'!A1047,'CLZ WI'!$A$1:$E$100000,3,FALSE),"")</f>
        <v/>
      </c>
      <c r="F1047" t="str">
        <f>IFERROR(VLOOKUP('CLZ TT'!A1047,'CLZ WI'!$A$1:$E$100000,4,FALSE),"")</f>
        <v/>
      </c>
      <c r="G1047" t="str">
        <f>IFERROR(VLOOKUP('CLZ TT'!A1047,'CLZ WI'!$A$1:$K$100000,5,FALSE),"")</f>
        <v/>
      </c>
      <c r="H1047" t="str">
        <f>IFERROR(VLOOKUP(G1047,'CLZ WI'!$A$1:$K$100000,6,FALSE),"")</f>
        <v/>
      </c>
      <c r="I1047" t="str">
        <f>IFERROR(VLOOKUP(G1047,'CLZ WI'!$A$1:$K$100000,7,FALSE),"")</f>
        <v/>
      </c>
      <c r="J1047" t="str">
        <f>T('CLZ TT'!I1047)</f>
        <v/>
      </c>
      <c r="K1047" t="str">
        <f>IF(IFERROR(VLOOKUP('CLZ TT'!A1047,'CLZ WI'!$A$1:$L$100000,12,FALSE),"")=TRUE, "Billable", IF(IFERROR(VLOOKUP('CLZ TT'!A1047,'CLZ WI'!$A$1:$L$100000,12,FALSE),"")=FALSE, "Non-Billable", ""))</f>
        <v/>
      </c>
      <c r="L1047" s="19" t="str">
        <f>IF('CLZ TT'!G1047="","",'CLZ TT'!G1047)</f>
        <v/>
      </c>
      <c r="M1047" t="str">
        <f>IFERROR(VLOOKUP(G1047,'CLZ Pr'!$A$1:$X$100000,12,FALSE)*C1047,"")</f>
        <v/>
      </c>
      <c r="N1047" s="4" t="str">
        <f>IFERROR(VLOOKUP(G1047,'CLZ Pr'!$A$1:$X$100000,24,FALSE), "")</f>
        <v/>
      </c>
      <c r="O1047" t="str">
        <f>IFERROR(VLOOKUP(G1047,'CLZ Pr'!$A$1:$X$100000,21,FALSE), "")</f>
        <v/>
      </c>
    </row>
    <row r="1048" spans="1:15">
      <c r="A1048" t="str">
        <f>T('CLZ TT'!A1048)</f>
        <v/>
      </c>
      <c r="B1048" s="9" t="str">
        <f>T('CLZ TT'!D1048)</f>
        <v/>
      </c>
      <c r="C1048" s="10" t="str">
        <f>IF(LEN(A1048) &gt; 0, 'CLZ TT'!E1048, "")</f>
        <v/>
      </c>
      <c r="D1048" s="7" t="str">
        <f>T('CLZ TT'!F1048)</f>
        <v/>
      </c>
      <c r="E1048" s="7" t="str">
        <f>IFERROR(VLOOKUP('CLZ TT'!A1048,'CLZ WI'!$A$1:$E$100000,3,FALSE),"")</f>
        <v/>
      </c>
      <c r="F1048" t="str">
        <f>IFERROR(VLOOKUP('CLZ TT'!A1048,'CLZ WI'!$A$1:$E$100000,4,FALSE),"")</f>
        <v/>
      </c>
      <c r="G1048" t="str">
        <f>IFERROR(VLOOKUP('CLZ TT'!A1048,'CLZ WI'!$A$1:$K$100000,5,FALSE),"")</f>
        <v/>
      </c>
      <c r="H1048" t="str">
        <f>IFERROR(VLOOKUP(G1048,'CLZ WI'!$A$1:$K$100000,6,FALSE),"")</f>
        <v/>
      </c>
      <c r="I1048" t="str">
        <f>IFERROR(VLOOKUP(G1048,'CLZ WI'!$A$1:$K$100000,7,FALSE),"")</f>
        <v/>
      </c>
      <c r="J1048" t="str">
        <f>T('CLZ TT'!I1048)</f>
        <v/>
      </c>
      <c r="K1048" t="str">
        <f>IF(IFERROR(VLOOKUP('CLZ TT'!A1048,'CLZ WI'!$A$1:$L$100000,12,FALSE),"")=TRUE, "Billable", IF(IFERROR(VLOOKUP('CLZ TT'!A1048,'CLZ WI'!$A$1:$L$100000,12,FALSE),"")=FALSE, "Non-Billable", ""))</f>
        <v/>
      </c>
      <c r="L1048" s="19" t="str">
        <f>IF('CLZ TT'!G1048="","",'CLZ TT'!G1048)</f>
        <v/>
      </c>
      <c r="M1048" t="str">
        <f>IFERROR(VLOOKUP(G1048,'CLZ Pr'!$A$1:$X$100000,12,FALSE)*C1048,"")</f>
        <v/>
      </c>
      <c r="N1048" s="4" t="str">
        <f>IFERROR(VLOOKUP(G1048,'CLZ Pr'!$A$1:$X$100000,24,FALSE), "")</f>
        <v/>
      </c>
      <c r="O1048" t="str">
        <f>IFERROR(VLOOKUP(G1048,'CLZ Pr'!$A$1:$X$100000,21,FALSE), "")</f>
        <v/>
      </c>
    </row>
    <row r="1049" spans="1:15">
      <c r="A1049" t="str">
        <f>T('CLZ TT'!A1049)</f>
        <v/>
      </c>
      <c r="B1049" s="9" t="str">
        <f>T('CLZ TT'!D1049)</f>
        <v/>
      </c>
      <c r="C1049" s="10" t="str">
        <f>IF(LEN(A1049) &gt; 0, 'CLZ TT'!E1049, "")</f>
        <v/>
      </c>
      <c r="D1049" s="7" t="str">
        <f>T('CLZ TT'!F1049)</f>
        <v/>
      </c>
      <c r="E1049" s="7" t="str">
        <f>IFERROR(VLOOKUP('CLZ TT'!A1049,'CLZ WI'!$A$1:$E$100000,3,FALSE),"")</f>
        <v/>
      </c>
      <c r="F1049" t="str">
        <f>IFERROR(VLOOKUP('CLZ TT'!A1049,'CLZ WI'!$A$1:$E$100000,4,FALSE),"")</f>
        <v/>
      </c>
      <c r="G1049" t="str">
        <f>IFERROR(VLOOKUP('CLZ TT'!A1049,'CLZ WI'!$A$1:$K$100000,5,FALSE),"")</f>
        <v/>
      </c>
      <c r="H1049" t="str">
        <f>IFERROR(VLOOKUP(G1049,'CLZ WI'!$A$1:$K$100000,6,FALSE),"")</f>
        <v/>
      </c>
      <c r="I1049" t="str">
        <f>IFERROR(VLOOKUP(G1049,'CLZ WI'!$A$1:$K$100000,7,FALSE),"")</f>
        <v/>
      </c>
      <c r="J1049" t="str">
        <f>T('CLZ TT'!I1049)</f>
        <v/>
      </c>
      <c r="K1049" t="str">
        <f>IF(IFERROR(VLOOKUP('CLZ TT'!A1049,'CLZ WI'!$A$1:$L$100000,12,FALSE),"")=TRUE, "Billable", IF(IFERROR(VLOOKUP('CLZ TT'!A1049,'CLZ WI'!$A$1:$L$100000,12,FALSE),"")=FALSE, "Non-Billable", ""))</f>
        <v/>
      </c>
      <c r="L1049" s="19" t="str">
        <f>IF('CLZ TT'!G1049="","",'CLZ TT'!G1049)</f>
        <v/>
      </c>
      <c r="M1049" t="str">
        <f>IFERROR(VLOOKUP(G1049,'CLZ Pr'!$A$1:$X$100000,12,FALSE)*C1049,"")</f>
        <v/>
      </c>
      <c r="N1049" s="4" t="str">
        <f>IFERROR(VLOOKUP(G1049,'CLZ Pr'!$A$1:$X$100000,24,FALSE), "")</f>
        <v/>
      </c>
      <c r="O1049" t="str">
        <f>IFERROR(VLOOKUP(G1049,'CLZ Pr'!$A$1:$X$100000,21,FALSE), "")</f>
        <v/>
      </c>
    </row>
    <row r="1050" spans="1:15">
      <c r="A1050" t="str">
        <f>T('CLZ TT'!A1050)</f>
        <v/>
      </c>
      <c r="B1050" s="9" t="str">
        <f>T('CLZ TT'!D1050)</f>
        <v/>
      </c>
      <c r="C1050" s="10" t="str">
        <f>IF(LEN(A1050) &gt; 0, 'CLZ TT'!E1050, "")</f>
        <v/>
      </c>
      <c r="D1050" s="7" t="str">
        <f>T('CLZ TT'!F1050)</f>
        <v/>
      </c>
      <c r="E1050" s="7" t="str">
        <f>IFERROR(VLOOKUP('CLZ TT'!A1050,'CLZ WI'!$A$1:$E$100000,3,FALSE),"")</f>
        <v/>
      </c>
      <c r="F1050" t="str">
        <f>IFERROR(VLOOKUP('CLZ TT'!A1050,'CLZ WI'!$A$1:$E$100000,4,FALSE),"")</f>
        <v/>
      </c>
      <c r="G1050" t="str">
        <f>IFERROR(VLOOKUP('CLZ TT'!A1050,'CLZ WI'!$A$1:$K$100000,5,FALSE),"")</f>
        <v/>
      </c>
      <c r="H1050" t="str">
        <f>IFERROR(VLOOKUP(G1050,'CLZ WI'!$A$1:$K$100000,6,FALSE),"")</f>
        <v/>
      </c>
      <c r="I1050" t="str">
        <f>IFERROR(VLOOKUP(G1050,'CLZ WI'!$A$1:$K$100000,7,FALSE),"")</f>
        <v/>
      </c>
      <c r="J1050" t="str">
        <f>T('CLZ TT'!I1050)</f>
        <v/>
      </c>
      <c r="K1050" t="str">
        <f>IF(IFERROR(VLOOKUP('CLZ TT'!A1050,'CLZ WI'!$A$1:$L$100000,12,FALSE),"")=TRUE, "Billable", IF(IFERROR(VLOOKUP('CLZ TT'!A1050,'CLZ WI'!$A$1:$L$100000,12,FALSE),"")=FALSE, "Non-Billable", ""))</f>
        <v/>
      </c>
      <c r="L1050" s="19" t="str">
        <f>IF('CLZ TT'!G1050="","",'CLZ TT'!G1050)</f>
        <v/>
      </c>
      <c r="M1050" t="str">
        <f>IFERROR(VLOOKUP(G1050,'CLZ Pr'!$A$1:$X$100000,12,FALSE)*C1050,"")</f>
        <v/>
      </c>
      <c r="N1050" s="4" t="str">
        <f>IFERROR(VLOOKUP(G1050,'CLZ Pr'!$A$1:$X$100000,24,FALSE), "")</f>
        <v/>
      </c>
      <c r="O1050" t="str">
        <f>IFERROR(VLOOKUP(G1050,'CLZ Pr'!$A$1:$X$100000,21,FALSE), "")</f>
        <v/>
      </c>
    </row>
    <row r="1051" spans="1:15">
      <c r="A1051" t="str">
        <f>T('CLZ TT'!A1051)</f>
        <v/>
      </c>
      <c r="B1051" s="9" t="str">
        <f>T('CLZ TT'!D1051)</f>
        <v/>
      </c>
      <c r="C1051" s="10" t="str">
        <f>IF(LEN(A1051) &gt; 0, 'CLZ TT'!E1051, "")</f>
        <v/>
      </c>
      <c r="D1051" s="7" t="str">
        <f>T('CLZ TT'!F1051)</f>
        <v/>
      </c>
      <c r="E1051" s="7" t="str">
        <f>IFERROR(VLOOKUP('CLZ TT'!A1051,'CLZ WI'!$A$1:$E$100000,3,FALSE),"")</f>
        <v/>
      </c>
      <c r="F1051" t="str">
        <f>IFERROR(VLOOKUP('CLZ TT'!A1051,'CLZ WI'!$A$1:$E$100000,4,FALSE),"")</f>
        <v/>
      </c>
      <c r="G1051" t="str">
        <f>IFERROR(VLOOKUP('CLZ TT'!A1051,'CLZ WI'!$A$1:$K$100000,5,FALSE),"")</f>
        <v/>
      </c>
      <c r="H1051" t="str">
        <f>IFERROR(VLOOKUP(G1051,'CLZ WI'!$A$1:$K$100000,6,FALSE),"")</f>
        <v/>
      </c>
      <c r="I1051" t="str">
        <f>IFERROR(VLOOKUP(G1051,'CLZ WI'!$A$1:$K$100000,7,FALSE),"")</f>
        <v/>
      </c>
      <c r="J1051" t="str">
        <f>T('CLZ TT'!I1051)</f>
        <v/>
      </c>
      <c r="K1051" t="str">
        <f>IF(IFERROR(VLOOKUP('CLZ TT'!A1051,'CLZ WI'!$A$1:$L$100000,12,FALSE),"")=TRUE, "Billable", IF(IFERROR(VLOOKUP('CLZ TT'!A1051,'CLZ WI'!$A$1:$L$100000,12,FALSE),"")=FALSE, "Non-Billable", ""))</f>
        <v/>
      </c>
      <c r="L1051" s="19" t="str">
        <f>IF('CLZ TT'!G1051="","",'CLZ TT'!G1051)</f>
        <v/>
      </c>
      <c r="M1051" t="str">
        <f>IFERROR(VLOOKUP(G1051,'CLZ Pr'!$A$1:$X$100000,12,FALSE)*C1051,"")</f>
        <v/>
      </c>
      <c r="N1051" s="4" t="str">
        <f>IFERROR(VLOOKUP(G1051,'CLZ Pr'!$A$1:$X$100000,24,FALSE), "")</f>
        <v/>
      </c>
      <c r="O1051" t="str">
        <f>IFERROR(VLOOKUP(G1051,'CLZ Pr'!$A$1:$X$100000,21,FALSE), "")</f>
        <v/>
      </c>
    </row>
    <row r="1052" spans="1:15">
      <c r="A1052" t="str">
        <f>T('CLZ TT'!A1052)</f>
        <v/>
      </c>
      <c r="B1052" s="9" t="str">
        <f>T('CLZ TT'!D1052)</f>
        <v/>
      </c>
      <c r="C1052" s="10" t="str">
        <f>IF(LEN(A1052) &gt; 0, 'CLZ TT'!E1052, "")</f>
        <v/>
      </c>
      <c r="D1052" s="7" t="str">
        <f>T('CLZ TT'!F1052)</f>
        <v/>
      </c>
      <c r="E1052" s="7" t="str">
        <f>IFERROR(VLOOKUP('CLZ TT'!A1052,'CLZ WI'!$A$1:$E$100000,3,FALSE),"")</f>
        <v/>
      </c>
      <c r="F1052" t="str">
        <f>IFERROR(VLOOKUP('CLZ TT'!A1052,'CLZ WI'!$A$1:$E$100000,4,FALSE),"")</f>
        <v/>
      </c>
      <c r="G1052" t="str">
        <f>IFERROR(VLOOKUP('CLZ TT'!A1052,'CLZ WI'!$A$1:$K$100000,5,FALSE),"")</f>
        <v/>
      </c>
      <c r="H1052" t="str">
        <f>IFERROR(VLOOKUP(G1052,'CLZ WI'!$A$1:$K$100000,6,FALSE),"")</f>
        <v/>
      </c>
      <c r="I1052" t="str">
        <f>IFERROR(VLOOKUP(G1052,'CLZ WI'!$A$1:$K$100000,7,FALSE),"")</f>
        <v/>
      </c>
      <c r="J1052" t="str">
        <f>T('CLZ TT'!I1052)</f>
        <v/>
      </c>
      <c r="K1052" t="str">
        <f>IF(IFERROR(VLOOKUP('CLZ TT'!A1052,'CLZ WI'!$A$1:$L$100000,12,FALSE),"")=TRUE, "Billable", IF(IFERROR(VLOOKUP('CLZ TT'!A1052,'CLZ WI'!$A$1:$L$100000,12,FALSE),"")=FALSE, "Non-Billable", ""))</f>
        <v/>
      </c>
      <c r="L1052" s="19" t="str">
        <f>IF('CLZ TT'!G1052="","",'CLZ TT'!G1052)</f>
        <v/>
      </c>
      <c r="M1052" t="str">
        <f>IFERROR(VLOOKUP(G1052,'CLZ Pr'!$A$1:$X$100000,12,FALSE)*C1052,"")</f>
        <v/>
      </c>
      <c r="N1052" s="4" t="str">
        <f>IFERROR(VLOOKUP(G1052,'CLZ Pr'!$A$1:$X$100000,24,FALSE), "")</f>
        <v/>
      </c>
      <c r="O1052" t="str">
        <f>IFERROR(VLOOKUP(G1052,'CLZ Pr'!$A$1:$X$100000,21,FALSE), "")</f>
        <v/>
      </c>
    </row>
    <row r="1053" spans="1:15">
      <c r="A1053" t="str">
        <f>T('CLZ TT'!A1053)</f>
        <v/>
      </c>
      <c r="B1053" s="9" t="str">
        <f>T('CLZ TT'!D1053)</f>
        <v/>
      </c>
      <c r="C1053" s="10" t="str">
        <f>IF(LEN(A1053) &gt; 0, 'CLZ TT'!E1053, "")</f>
        <v/>
      </c>
      <c r="D1053" s="7" t="str">
        <f>T('CLZ TT'!F1053)</f>
        <v/>
      </c>
      <c r="E1053" s="7" t="str">
        <f>IFERROR(VLOOKUP('CLZ TT'!A1053,'CLZ WI'!$A$1:$E$100000,3,FALSE),"")</f>
        <v/>
      </c>
      <c r="F1053" t="str">
        <f>IFERROR(VLOOKUP('CLZ TT'!A1053,'CLZ WI'!$A$1:$E$100000,4,FALSE),"")</f>
        <v/>
      </c>
      <c r="G1053" t="str">
        <f>IFERROR(VLOOKUP('CLZ TT'!A1053,'CLZ WI'!$A$1:$K$100000,5,FALSE),"")</f>
        <v/>
      </c>
      <c r="H1053" t="str">
        <f>IFERROR(VLOOKUP(G1053,'CLZ WI'!$A$1:$K$100000,6,FALSE),"")</f>
        <v/>
      </c>
      <c r="I1053" t="str">
        <f>IFERROR(VLOOKUP(G1053,'CLZ WI'!$A$1:$K$100000,7,FALSE),"")</f>
        <v/>
      </c>
      <c r="J1053" t="str">
        <f>T('CLZ TT'!I1053)</f>
        <v/>
      </c>
      <c r="K1053" t="str">
        <f>IF(IFERROR(VLOOKUP('CLZ TT'!A1053,'CLZ WI'!$A$1:$L$100000,12,FALSE),"")=TRUE, "Billable", IF(IFERROR(VLOOKUP('CLZ TT'!A1053,'CLZ WI'!$A$1:$L$100000,12,FALSE),"")=FALSE, "Non-Billable", ""))</f>
        <v/>
      </c>
      <c r="L1053" s="19" t="str">
        <f>IF('CLZ TT'!G1053="","",'CLZ TT'!G1053)</f>
        <v/>
      </c>
      <c r="M1053" t="str">
        <f>IFERROR(VLOOKUP(G1053,'CLZ Pr'!$A$1:$X$100000,12,FALSE)*C1053,"")</f>
        <v/>
      </c>
      <c r="N1053" s="4" t="str">
        <f>IFERROR(VLOOKUP(G1053,'CLZ Pr'!$A$1:$X$100000,24,FALSE), "")</f>
        <v/>
      </c>
      <c r="O1053" t="str">
        <f>IFERROR(VLOOKUP(G1053,'CLZ Pr'!$A$1:$X$100000,21,FALSE), "")</f>
        <v/>
      </c>
    </row>
    <row r="1054" spans="1:15">
      <c r="A1054" t="str">
        <f>T('CLZ TT'!A1054)</f>
        <v/>
      </c>
      <c r="B1054" s="9" t="str">
        <f>T('CLZ TT'!D1054)</f>
        <v/>
      </c>
      <c r="C1054" s="10" t="str">
        <f>IF(LEN(A1054) &gt; 0, 'CLZ TT'!E1054, "")</f>
        <v/>
      </c>
      <c r="D1054" s="7" t="str">
        <f>T('CLZ TT'!F1054)</f>
        <v/>
      </c>
      <c r="E1054" s="7" t="str">
        <f>IFERROR(VLOOKUP('CLZ TT'!A1054,'CLZ WI'!$A$1:$E$100000,3,FALSE),"")</f>
        <v/>
      </c>
      <c r="F1054" t="str">
        <f>IFERROR(VLOOKUP('CLZ TT'!A1054,'CLZ WI'!$A$1:$E$100000,4,FALSE),"")</f>
        <v/>
      </c>
      <c r="G1054" t="str">
        <f>IFERROR(VLOOKUP('CLZ TT'!A1054,'CLZ WI'!$A$1:$K$100000,5,FALSE),"")</f>
        <v/>
      </c>
      <c r="H1054" t="str">
        <f>IFERROR(VLOOKUP(G1054,'CLZ WI'!$A$1:$K$100000,6,FALSE),"")</f>
        <v/>
      </c>
      <c r="I1054" t="str">
        <f>IFERROR(VLOOKUP(G1054,'CLZ WI'!$A$1:$K$100000,7,FALSE),"")</f>
        <v/>
      </c>
      <c r="J1054" t="str">
        <f>T('CLZ TT'!I1054)</f>
        <v/>
      </c>
      <c r="K1054" t="str">
        <f>IF(IFERROR(VLOOKUP('CLZ TT'!A1054,'CLZ WI'!$A$1:$L$100000,12,FALSE),"")=TRUE, "Billable", IF(IFERROR(VLOOKUP('CLZ TT'!A1054,'CLZ WI'!$A$1:$L$100000,12,FALSE),"")=FALSE, "Non-Billable", ""))</f>
        <v/>
      </c>
      <c r="L1054" s="19" t="str">
        <f>IF('CLZ TT'!G1054="","",'CLZ TT'!G1054)</f>
        <v/>
      </c>
      <c r="M1054" t="str">
        <f>IFERROR(VLOOKUP(G1054,'CLZ Pr'!$A$1:$X$100000,12,FALSE)*C1054,"")</f>
        <v/>
      </c>
      <c r="N1054" s="4" t="str">
        <f>IFERROR(VLOOKUP(G1054,'CLZ Pr'!$A$1:$X$100000,24,FALSE), "")</f>
        <v/>
      </c>
      <c r="O1054" t="str">
        <f>IFERROR(VLOOKUP(G1054,'CLZ Pr'!$A$1:$X$100000,21,FALSE), "")</f>
        <v/>
      </c>
    </row>
    <row r="1055" spans="1:15">
      <c r="A1055" t="str">
        <f>T('CLZ TT'!A1055)</f>
        <v/>
      </c>
      <c r="B1055" s="9" t="str">
        <f>T('CLZ TT'!D1055)</f>
        <v/>
      </c>
      <c r="C1055" s="10" t="str">
        <f>IF(LEN(A1055) &gt; 0, 'CLZ TT'!E1055, "")</f>
        <v/>
      </c>
      <c r="D1055" s="7" t="str">
        <f>T('CLZ TT'!F1055)</f>
        <v/>
      </c>
      <c r="E1055" s="7" t="str">
        <f>IFERROR(VLOOKUP('CLZ TT'!A1055,'CLZ WI'!$A$1:$E$100000,3,FALSE),"")</f>
        <v/>
      </c>
      <c r="F1055" t="str">
        <f>IFERROR(VLOOKUP('CLZ TT'!A1055,'CLZ WI'!$A$1:$E$100000,4,FALSE),"")</f>
        <v/>
      </c>
      <c r="G1055" t="str">
        <f>IFERROR(VLOOKUP('CLZ TT'!A1055,'CLZ WI'!$A$1:$K$100000,5,FALSE),"")</f>
        <v/>
      </c>
      <c r="H1055" t="str">
        <f>IFERROR(VLOOKUP(G1055,'CLZ WI'!$A$1:$K$100000,6,FALSE),"")</f>
        <v/>
      </c>
      <c r="I1055" t="str">
        <f>IFERROR(VLOOKUP(G1055,'CLZ WI'!$A$1:$K$100000,7,FALSE),"")</f>
        <v/>
      </c>
      <c r="J1055" t="str">
        <f>T('CLZ TT'!I1055)</f>
        <v/>
      </c>
      <c r="K1055" t="str">
        <f>IF(IFERROR(VLOOKUP('CLZ TT'!A1055,'CLZ WI'!$A$1:$L$100000,12,FALSE),"")=TRUE, "Billable", IF(IFERROR(VLOOKUP('CLZ TT'!A1055,'CLZ WI'!$A$1:$L$100000,12,FALSE),"")=FALSE, "Non-Billable", ""))</f>
        <v/>
      </c>
      <c r="L1055" s="19" t="str">
        <f>IF('CLZ TT'!G1055="","",'CLZ TT'!G1055)</f>
        <v/>
      </c>
      <c r="M1055" t="str">
        <f>IFERROR(VLOOKUP(G1055,'CLZ Pr'!$A$1:$X$100000,12,FALSE)*C1055,"")</f>
        <v/>
      </c>
      <c r="N1055" s="4" t="str">
        <f>IFERROR(VLOOKUP(G1055,'CLZ Pr'!$A$1:$X$100000,24,FALSE), "")</f>
        <v/>
      </c>
      <c r="O1055" t="str">
        <f>IFERROR(VLOOKUP(G1055,'CLZ Pr'!$A$1:$X$100000,21,FALSE), "")</f>
        <v/>
      </c>
    </row>
    <row r="1056" spans="1:15">
      <c r="A1056" t="str">
        <f>T('CLZ TT'!A1056)</f>
        <v/>
      </c>
      <c r="B1056" s="9" t="str">
        <f>T('CLZ TT'!D1056)</f>
        <v/>
      </c>
      <c r="C1056" s="10" t="str">
        <f>IF(LEN(A1056) &gt; 0, 'CLZ TT'!E1056, "")</f>
        <v/>
      </c>
      <c r="D1056" s="7" t="str">
        <f>T('CLZ TT'!F1056)</f>
        <v/>
      </c>
      <c r="E1056" s="7" t="str">
        <f>IFERROR(VLOOKUP('CLZ TT'!A1056,'CLZ WI'!$A$1:$E$100000,3,FALSE),"")</f>
        <v/>
      </c>
      <c r="F1056" t="str">
        <f>IFERROR(VLOOKUP('CLZ TT'!A1056,'CLZ WI'!$A$1:$E$100000,4,FALSE),"")</f>
        <v/>
      </c>
      <c r="G1056" t="str">
        <f>IFERROR(VLOOKUP('CLZ TT'!A1056,'CLZ WI'!$A$1:$K$100000,5,FALSE),"")</f>
        <v/>
      </c>
      <c r="H1056" t="str">
        <f>IFERROR(VLOOKUP(G1056,'CLZ WI'!$A$1:$K$100000,6,FALSE),"")</f>
        <v/>
      </c>
      <c r="I1056" t="str">
        <f>IFERROR(VLOOKUP(G1056,'CLZ WI'!$A$1:$K$100000,7,FALSE),"")</f>
        <v/>
      </c>
      <c r="J1056" t="str">
        <f>T('CLZ TT'!I1056)</f>
        <v/>
      </c>
      <c r="K1056" t="str">
        <f>IF(IFERROR(VLOOKUP('CLZ TT'!A1056,'CLZ WI'!$A$1:$L$100000,12,FALSE),"")=TRUE, "Billable", IF(IFERROR(VLOOKUP('CLZ TT'!A1056,'CLZ WI'!$A$1:$L$100000,12,FALSE),"")=FALSE, "Non-Billable", ""))</f>
        <v/>
      </c>
      <c r="L1056" s="19" t="str">
        <f>IF('CLZ TT'!G1056="","",'CLZ TT'!G1056)</f>
        <v/>
      </c>
      <c r="M1056" t="str">
        <f>IFERROR(VLOOKUP(G1056,'CLZ Pr'!$A$1:$X$100000,12,FALSE)*C1056,"")</f>
        <v/>
      </c>
      <c r="N1056" s="4" t="str">
        <f>IFERROR(VLOOKUP(G1056,'CLZ Pr'!$A$1:$X$100000,24,FALSE), "")</f>
        <v/>
      </c>
      <c r="O1056" t="str">
        <f>IFERROR(VLOOKUP(G1056,'CLZ Pr'!$A$1:$X$100000,21,FALSE), "")</f>
        <v/>
      </c>
    </row>
    <row r="1057" spans="1:15">
      <c r="A1057" t="str">
        <f>T('CLZ TT'!A1057)</f>
        <v/>
      </c>
      <c r="B1057" s="9" t="str">
        <f>T('CLZ TT'!D1057)</f>
        <v/>
      </c>
      <c r="C1057" s="10" t="str">
        <f>IF(LEN(A1057) &gt; 0, 'CLZ TT'!E1057, "")</f>
        <v/>
      </c>
      <c r="D1057" s="7" t="str">
        <f>T('CLZ TT'!F1057)</f>
        <v/>
      </c>
      <c r="E1057" s="7" t="str">
        <f>IFERROR(VLOOKUP('CLZ TT'!A1057,'CLZ WI'!$A$1:$E$100000,3,FALSE),"")</f>
        <v/>
      </c>
      <c r="F1057" t="str">
        <f>IFERROR(VLOOKUP('CLZ TT'!A1057,'CLZ WI'!$A$1:$E$100000,4,FALSE),"")</f>
        <v/>
      </c>
      <c r="G1057" t="str">
        <f>IFERROR(VLOOKUP('CLZ TT'!A1057,'CLZ WI'!$A$1:$K$100000,5,FALSE),"")</f>
        <v/>
      </c>
      <c r="H1057" t="str">
        <f>IFERROR(VLOOKUP(G1057,'CLZ WI'!$A$1:$K$100000,6,FALSE),"")</f>
        <v/>
      </c>
      <c r="I1057" t="str">
        <f>IFERROR(VLOOKUP(G1057,'CLZ WI'!$A$1:$K$100000,7,FALSE),"")</f>
        <v/>
      </c>
      <c r="J1057" t="str">
        <f>T('CLZ TT'!I1057)</f>
        <v/>
      </c>
      <c r="K1057" t="str">
        <f>IF(IFERROR(VLOOKUP('CLZ TT'!A1057,'CLZ WI'!$A$1:$L$100000,12,FALSE),"")=TRUE, "Billable", IF(IFERROR(VLOOKUP('CLZ TT'!A1057,'CLZ WI'!$A$1:$L$100000,12,FALSE),"")=FALSE, "Non-Billable", ""))</f>
        <v/>
      </c>
      <c r="L1057" s="19" t="str">
        <f>IF('CLZ TT'!G1057="","",'CLZ TT'!G1057)</f>
        <v/>
      </c>
      <c r="M1057" t="str">
        <f>IFERROR(VLOOKUP(G1057,'CLZ Pr'!$A$1:$X$100000,12,FALSE)*C1057,"")</f>
        <v/>
      </c>
      <c r="N1057" s="4" t="str">
        <f>IFERROR(VLOOKUP(G1057,'CLZ Pr'!$A$1:$X$100000,24,FALSE), "")</f>
        <v/>
      </c>
      <c r="O1057" t="str">
        <f>IFERROR(VLOOKUP(G1057,'CLZ Pr'!$A$1:$X$100000,21,FALSE), "")</f>
        <v/>
      </c>
    </row>
    <row r="1058" spans="1:15">
      <c r="A1058" t="str">
        <f>T('CLZ TT'!A1058)</f>
        <v/>
      </c>
      <c r="B1058" s="9" t="str">
        <f>T('CLZ TT'!D1058)</f>
        <v/>
      </c>
      <c r="C1058" s="10" t="str">
        <f>IF(LEN(A1058) &gt; 0, 'CLZ TT'!E1058, "")</f>
        <v/>
      </c>
      <c r="D1058" s="7" t="str">
        <f>T('CLZ TT'!F1058)</f>
        <v/>
      </c>
      <c r="E1058" s="7" t="str">
        <f>IFERROR(VLOOKUP('CLZ TT'!A1058,'CLZ WI'!$A$1:$E$100000,3,FALSE),"")</f>
        <v/>
      </c>
      <c r="F1058" t="str">
        <f>IFERROR(VLOOKUP('CLZ TT'!A1058,'CLZ WI'!$A$1:$E$100000,4,FALSE),"")</f>
        <v/>
      </c>
      <c r="G1058" t="str">
        <f>IFERROR(VLOOKUP('CLZ TT'!A1058,'CLZ WI'!$A$1:$K$100000,5,FALSE),"")</f>
        <v/>
      </c>
      <c r="H1058" t="str">
        <f>IFERROR(VLOOKUP(G1058,'CLZ WI'!$A$1:$K$100000,6,FALSE),"")</f>
        <v/>
      </c>
      <c r="I1058" t="str">
        <f>IFERROR(VLOOKUP(G1058,'CLZ WI'!$A$1:$K$100000,7,FALSE),"")</f>
        <v/>
      </c>
      <c r="J1058" t="str">
        <f>T('CLZ TT'!I1058)</f>
        <v/>
      </c>
      <c r="K1058" t="str">
        <f>IF(IFERROR(VLOOKUP('CLZ TT'!A1058,'CLZ WI'!$A$1:$L$100000,12,FALSE),"")=TRUE, "Billable", IF(IFERROR(VLOOKUP('CLZ TT'!A1058,'CLZ WI'!$A$1:$L$100000,12,FALSE),"")=FALSE, "Non-Billable", ""))</f>
        <v/>
      </c>
      <c r="L1058" s="19" t="str">
        <f>IF('CLZ TT'!G1058="","",'CLZ TT'!G1058)</f>
        <v/>
      </c>
      <c r="M1058" t="str">
        <f>IFERROR(VLOOKUP(G1058,'CLZ Pr'!$A$1:$X$100000,12,FALSE)*C1058,"")</f>
        <v/>
      </c>
      <c r="N1058" s="4" t="str">
        <f>IFERROR(VLOOKUP(G1058,'CLZ Pr'!$A$1:$X$100000,24,FALSE), "")</f>
        <v/>
      </c>
      <c r="O1058" t="str">
        <f>IFERROR(VLOOKUP(G1058,'CLZ Pr'!$A$1:$X$100000,21,FALSE), "")</f>
        <v/>
      </c>
    </row>
    <row r="1059" spans="1:15">
      <c r="A1059" t="str">
        <f>T('CLZ TT'!A1059)</f>
        <v/>
      </c>
      <c r="B1059" s="9" t="str">
        <f>T('CLZ TT'!D1059)</f>
        <v/>
      </c>
      <c r="C1059" s="10" t="str">
        <f>IF(LEN(A1059) &gt; 0, 'CLZ TT'!E1059, "")</f>
        <v/>
      </c>
      <c r="D1059" s="7" t="str">
        <f>T('CLZ TT'!F1059)</f>
        <v/>
      </c>
      <c r="E1059" s="7" t="str">
        <f>IFERROR(VLOOKUP('CLZ TT'!A1059,'CLZ WI'!$A$1:$E$100000,3,FALSE),"")</f>
        <v/>
      </c>
      <c r="F1059" t="str">
        <f>IFERROR(VLOOKUP('CLZ TT'!A1059,'CLZ WI'!$A$1:$E$100000,4,FALSE),"")</f>
        <v/>
      </c>
      <c r="G1059" t="str">
        <f>IFERROR(VLOOKUP('CLZ TT'!A1059,'CLZ WI'!$A$1:$K$100000,5,FALSE),"")</f>
        <v/>
      </c>
      <c r="H1059" t="str">
        <f>IFERROR(VLOOKUP(G1059,'CLZ WI'!$A$1:$K$100000,6,FALSE),"")</f>
        <v/>
      </c>
      <c r="I1059" t="str">
        <f>IFERROR(VLOOKUP(G1059,'CLZ WI'!$A$1:$K$100000,7,FALSE),"")</f>
        <v/>
      </c>
      <c r="J1059" t="str">
        <f>T('CLZ TT'!I1059)</f>
        <v/>
      </c>
      <c r="K1059" t="str">
        <f>IF(IFERROR(VLOOKUP('CLZ TT'!A1059,'CLZ WI'!$A$1:$L$100000,12,FALSE),"")=TRUE, "Billable", IF(IFERROR(VLOOKUP('CLZ TT'!A1059,'CLZ WI'!$A$1:$L$100000,12,FALSE),"")=FALSE, "Non-Billable", ""))</f>
        <v/>
      </c>
      <c r="L1059" s="19" t="str">
        <f>IF('CLZ TT'!G1059="","",'CLZ TT'!G1059)</f>
        <v/>
      </c>
      <c r="M1059" t="str">
        <f>IFERROR(VLOOKUP(G1059,'CLZ Pr'!$A$1:$X$100000,12,FALSE)*C1059,"")</f>
        <v/>
      </c>
      <c r="N1059" s="4" t="str">
        <f>IFERROR(VLOOKUP(G1059,'CLZ Pr'!$A$1:$X$100000,24,FALSE), "")</f>
        <v/>
      </c>
      <c r="O1059" t="str">
        <f>IFERROR(VLOOKUP(G1059,'CLZ Pr'!$A$1:$X$100000,21,FALSE), "")</f>
        <v/>
      </c>
    </row>
    <row r="1060" spans="1:15">
      <c r="A1060" t="str">
        <f>T('CLZ TT'!A1060)</f>
        <v/>
      </c>
      <c r="B1060" s="9" t="str">
        <f>T('CLZ TT'!D1060)</f>
        <v/>
      </c>
      <c r="C1060" s="10" t="str">
        <f>IF(LEN(A1060) &gt; 0, 'CLZ TT'!E1060, "")</f>
        <v/>
      </c>
      <c r="D1060" s="7" t="str">
        <f>T('CLZ TT'!F1060)</f>
        <v/>
      </c>
      <c r="E1060" s="7" t="str">
        <f>IFERROR(VLOOKUP('CLZ TT'!A1060,'CLZ WI'!$A$1:$E$100000,3,FALSE),"")</f>
        <v/>
      </c>
      <c r="F1060" t="str">
        <f>IFERROR(VLOOKUP('CLZ TT'!A1060,'CLZ WI'!$A$1:$E$100000,4,FALSE),"")</f>
        <v/>
      </c>
      <c r="G1060" t="str">
        <f>IFERROR(VLOOKUP('CLZ TT'!A1060,'CLZ WI'!$A$1:$K$100000,5,FALSE),"")</f>
        <v/>
      </c>
      <c r="H1060" t="str">
        <f>IFERROR(VLOOKUP(G1060,'CLZ WI'!$A$1:$K$100000,6,FALSE),"")</f>
        <v/>
      </c>
      <c r="I1060" t="str">
        <f>IFERROR(VLOOKUP(G1060,'CLZ WI'!$A$1:$K$100000,7,FALSE),"")</f>
        <v/>
      </c>
      <c r="J1060" t="str">
        <f>T('CLZ TT'!I1060)</f>
        <v/>
      </c>
      <c r="K1060" t="str">
        <f>IF(IFERROR(VLOOKUP('CLZ TT'!A1060,'CLZ WI'!$A$1:$L$100000,12,FALSE),"")=TRUE, "Billable", IF(IFERROR(VLOOKUP('CLZ TT'!A1060,'CLZ WI'!$A$1:$L$100000,12,FALSE),"")=FALSE, "Non-Billable", ""))</f>
        <v/>
      </c>
      <c r="L1060" s="19" t="str">
        <f>IF('CLZ TT'!G1060="","",'CLZ TT'!G1060)</f>
        <v/>
      </c>
      <c r="M1060" t="str">
        <f>IFERROR(VLOOKUP(G1060,'CLZ Pr'!$A$1:$X$100000,12,FALSE)*C1060,"")</f>
        <v/>
      </c>
      <c r="N1060" s="4" t="str">
        <f>IFERROR(VLOOKUP(G1060,'CLZ Pr'!$A$1:$X$100000,24,FALSE), "")</f>
        <v/>
      </c>
      <c r="O1060" t="str">
        <f>IFERROR(VLOOKUP(G1060,'CLZ Pr'!$A$1:$X$100000,21,FALSE), "")</f>
        <v/>
      </c>
    </row>
    <row r="1061" spans="1:15">
      <c r="A1061" t="str">
        <f>T('CLZ TT'!A1061)</f>
        <v/>
      </c>
      <c r="B1061" s="9" t="str">
        <f>T('CLZ TT'!D1061)</f>
        <v/>
      </c>
      <c r="C1061" s="10" t="str">
        <f>IF(LEN(A1061) &gt; 0, 'CLZ TT'!E1061, "")</f>
        <v/>
      </c>
      <c r="D1061" s="7" t="str">
        <f>T('CLZ TT'!F1061)</f>
        <v/>
      </c>
      <c r="E1061" s="7" t="str">
        <f>IFERROR(VLOOKUP('CLZ TT'!A1061,'CLZ WI'!$A$1:$E$100000,3,FALSE),"")</f>
        <v/>
      </c>
      <c r="F1061" t="str">
        <f>IFERROR(VLOOKUP('CLZ TT'!A1061,'CLZ WI'!$A$1:$E$100000,4,FALSE),"")</f>
        <v/>
      </c>
      <c r="G1061" t="str">
        <f>IFERROR(VLOOKUP('CLZ TT'!A1061,'CLZ WI'!$A$1:$K$100000,5,FALSE),"")</f>
        <v/>
      </c>
      <c r="H1061" t="str">
        <f>IFERROR(VLOOKUP(G1061,'CLZ WI'!$A$1:$K$100000,6,FALSE),"")</f>
        <v/>
      </c>
      <c r="I1061" t="str">
        <f>IFERROR(VLOOKUP(G1061,'CLZ WI'!$A$1:$K$100000,7,FALSE),"")</f>
        <v/>
      </c>
      <c r="J1061" t="str">
        <f>T('CLZ TT'!I1061)</f>
        <v/>
      </c>
      <c r="K1061" t="str">
        <f>IF(IFERROR(VLOOKUP('CLZ TT'!A1061,'CLZ WI'!$A$1:$L$100000,12,FALSE),"")=TRUE, "Billable", IF(IFERROR(VLOOKUP('CLZ TT'!A1061,'CLZ WI'!$A$1:$L$100000,12,FALSE),"")=FALSE, "Non-Billable", ""))</f>
        <v/>
      </c>
      <c r="L1061" s="19" t="str">
        <f>IF('CLZ TT'!G1061="","",'CLZ TT'!G1061)</f>
        <v/>
      </c>
      <c r="M1061" t="str">
        <f>IFERROR(VLOOKUP(G1061,'CLZ Pr'!$A$1:$X$100000,12,FALSE)*C1061,"")</f>
        <v/>
      </c>
      <c r="N1061" s="4" t="str">
        <f>IFERROR(VLOOKUP(G1061,'CLZ Pr'!$A$1:$X$100000,24,FALSE), "")</f>
        <v/>
      </c>
      <c r="O1061" t="str">
        <f>IFERROR(VLOOKUP(G1061,'CLZ Pr'!$A$1:$X$100000,21,FALSE), "")</f>
        <v/>
      </c>
    </row>
    <row r="1062" spans="1:15">
      <c r="A1062" t="str">
        <f>T('CLZ TT'!A1062)</f>
        <v/>
      </c>
      <c r="B1062" s="9" t="str">
        <f>T('CLZ TT'!D1062)</f>
        <v/>
      </c>
      <c r="C1062" s="10" t="str">
        <f>IF(LEN(A1062) &gt; 0, 'CLZ TT'!E1062, "")</f>
        <v/>
      </c>
      <c r="D1062" s="7" t="str">
        <f>T('CLZ TT'!F1062)</f>
        <v/>
      </c>
      <c r="E1062" s="7" t="str">
        <f>IFERROR(VLOOKUP('CLZ TT'!A1062,'CLZ WI'!$A$1:$E$100000,3,FALSE),"")</f>
        <v/>
      </c>
      <c r="F1062" t="str">
        <f>IFERROR(VLOOKUP('CLZ TT'!A1062,'CLZ WI'!$A$1:$E$100000,4,FALSE),"")</f>
        <v/>
      </c>
      <c r="G1062" t="str">
        <f>IFERROR(VLOOKUP('CLZ TT'!A1062,'CLZ WI'!$A$1:$K$100000,5,FALSE),"")</f>
        <v/>
      </c>
      <c r="H1062" t="str">
        <f>IFERROR(VLOOKUP(G1062,'CLZ WI'!$A$1:$K$100000,6,FALSE),"")</f>
        <v/>
      </c>
      <c r="I1062" t="str">
        <f>IFERROR(VLOOKUP(G1062,'CLZ WI'!$A$1:$K$100000,7,FALSE),"")</f>
        <v/>
      </c>
      <c r="J1062" t="str">
        <f>T('CLZ TT'!I1062)</f>
        <v/>
      </c>
      <c r="K1062" t="str">
        <f>IF(IFERROR(VLOOKUP('CLZ TT'!A1062,'CLZ WI'!$A$1:$L$100000,12,FALSE),"")=TRUE, "Billable", IF(IFERROR(VLOOKUP('CLZ TT'!A1062,'CLZ WI'!$A$1:$L$100000,12,FALSE),"")=FALSE, "Non-Billable", ""))</f>
        <v/>
      </c>
      <c r="L1062" s="19" t="str">
        <f>IF('CLZ TT'!G1062="","",'CLZ TT'!G1062)</f>
        <v/>
      </c>
      <c r="M1062" t="str">
        <f>IFERROR(VLOOKUP(G1062,'CLZ Pr'!$A$1:$X$100000,12,FALSE)*C1062,"")</f>
        <v/>
      </c>
      <c r="N1062" s="4" t="str">
        <f>IFERROR(VLOOKUP(G1062,'CLZ Pr'!$A$1:$X$100000,24,FALSE), "")</f>
        <v/>
      </c>
      <c r="O1062" t="str">
        <f>IFERROR(VLOOKUP(G1062,'CLZ Pr'!$A$1:$X$100000,21,FALSE), "")</f>
        <v/>
      </c>
    </row>
    <row r="1063" spans="1:15">
      <c r="A1063" t="str">
        <f>T('CLZ TT'!A1063)</f>
        <v/>
      </c>
      <c r="B1063" s="9" t="str">
        <f>T('CLZ TT'!D1063)</f>
        <v/>
      </c>
      <c r="C1063" s="10" t="str">
        <f>IF(LEN(A1063) &gt; 0, 'CLZ TT'!E1063, "")</f>
        <v/>
      </c>
      <c r="D1063" s="7" t="str">
        <f>T('CLZ TT'!F1063)</f>
        <v/>
      </c>
      <c r="E1063" s="7" t="str">
        <f>IFERROR(VLOOKUP('CLZ TT'!A1063,'CLZ WI'!$A$1:$E$100000,3,FALSE),"")</f>
        <v/>
      </c>
      <c r="F1063" t="str">
        <f>IFERROR(VLOOKUP('CLZ TT'!A1063,'CLZ WI'!$A$1:$E$100000,4,FALSE),"")</f>
        <v/>
      </c>
      <c r="G1063" t="str">
        <f>IFERROR(VLOOKUP('CLZ TT'!A1063,'CLZ WI'!$A$1:$K$100000,5,FALSE),"")</f>
        <v/>
      </c>
      <c r="H1063" t="str">
        <f>IFERROR(VLOOKUP(G1063,'CLZ WI'!$A$1:$K$100000,6,FALSE),"")</f>
        <v/>
      </c>
      <c r="I1063" t="str">
        <f>IFERROR(VLOOKUP(G1063,'CLZ WI'!$A$1:$K$100000,7,FALSE),"")</f>
        <v/>
      </c>
      <c r="J1063" t="str">
        <f>T('CLZ TT'!I1063)</f>
        <v/>
      </c>
      <c r="K1063" t="str">
        <f>IF(IFERROR(VLOOKUP('CLZ TT'!A1063,'CLZ WI'!$A$1:$L$100000,12,FALSE),"")=TRUE, "Billable", IF(IFERROR(VLOOKUP('CLZ TT'!A1063,'CLZ WI'!$A$1:$L$100000,12,FALSE),"")=FALSE, "Non-Billable", ""))</f>
        <v/>
      </c>
      <c r="L1063" s="19" t="str">
        <f>IF('CLZ TT'!G1063="","",'CLZ TT'!G1063)</f>
        <v/>
      </c>
      <c r="M1063" t="str">
        <f>IFERROR(VLOOKUP(G1063,'CLZ Pr'!$A$1:$X$100000,12,FALSE)*C1063,"")</f>
        <v/>
      </c>
      <c r="N1063" s="4" t="str">
        <f>IFERROR(VLOOKUP(G1063,'CLZ Pr'!$A$1:$X$100000,24,FALSE), "")</f>
        <v/>
      </c>
      <c r="O1063" t="str">
        <f>IFERROR(VLOOKUP(G1063,'CLZ Pr'!$A$1:$X$100000,21,FALSE), "")</f>
        <v/>
      </c>
    </row>
    <row r="1064" spans="1:15">
      <c r="A1064" t="str">
        <f>T('CLZ TT'!A1064)</f>
        <v/>
      </c>
      <c r="B1064" s="9" t="str">
        <f>T('CLZ TT'!D1064)</f>
        <v/>
      </c>
      <c r="C1064" s="10" t="str">
        <f>IF(LEN(A1064) &gt; 0, 'CLZ TT'!E1064, "")</f>
        <v/>
      </c>
      <c r="D1064" s="7" t="str">
        <f>T('CLZ TT'!F1064)</f>
        <v/>
      </c>
      <c r="E1064" s="7" t="str">
        <f>IFERROR(VLOOKUP('CLZ TT'!A1064,'CLZ WI'!$A$1:$E$100000,3,FALSE),"")</f>
        <v/>
      </c>
      <c r="F1064" t="str">
        <f>IFERROR(VLOOKUP('CLZ TT'!A1064,'CLZ WI'!$A$1:$E$100000,4,FALSE),"")</f>
        <v/>
      </c>
      <c r="G1064" t="str">
        <f>IFERROR(VLOOKUP('CLZ TT'!A1064,'CLZ WI'!$A$1:$K$100000,5,FALSE),"")</f>
        <v/>
      </c>
      <c r="H1064" t="str">
        <f>IFERROR(VLOOKUP(G1064,'CLZ WI'!$A$1:$K$100000,6,FALSE),"")</f>
        <v/>
      </c>
      <c r="I1064" t="str">
        <f>IFERROR(VLOOKUP(G1064,'CLZ WI'!$A$1:$K$100000,7,FALSE),"")</f>
        <v/>
      </c>
      <c r="J1064" t="str">
        <f>T('CLZ TT'!I1064)</f>
        <v/>
      </c>
      <c r="K1064" t="str">
        <f>IF(IFERROR(VLOOKUP('CLZ TT'!A1064,'CLZ WI'!$A$1:$L$100000,12,FALSE),"")=TRUE, "Billable", IF(IFERROR(VLOOKUP('CLZ TT'!A1064,'CLZ WI'!$A$1:$L$100000,12,FALSE),"")=FALSE, "Non-Billable", ""))</f>
        <v/>
      </c>
      <c r="L1064" s="19" t="str">
        <f>IF('CLZ TT'!G1064="","",'CLZ TT'!G1064)</f>
        <v/>
      </c>
      <c r="M1064" t="str">
        <f>IFERROR(VLOOKUP(G1064,'CLZ Pr'!$A$1:$X$100000,12,FALSE)*C1064,"")</f>
        <v/>
      </c>
      <c r="N1064" s="4" t="str">
        <f>IFERROR(VLOOKUP(G1064,'CLZ Pr'!$A$1:$X$100000,24,FALSE), "")</f>
        <v/>
      </c>
      <c r="O1064" t="str">
        <f>IFERROR(VLOOKUP(G1064,'CLZ Pr'!$A$1:$X$100000,21,FALSE), "")</f>
        <v/>
      </c>
    </row>
    <row r="1065" spans="1:15">
      <c r="A1065" t="str">
        <f>T('CLZ TT'!A1065)</f>
        <v/>
      </c>
      <c r="B1065" s="9" t="str">
        <f>T('CLZ TT'!D1065)</f>
        <v/>
      </c>
      <c r="C1065" s="10" t="str">
        <f>IF(LEN(A1065) &gt; 0, 'CLZ TT'!E1065, "")</f>
        <v/>
      </c>
      <c r="D1065" s="7" t="str">
        <f>T('CLZ TT'!F1065)</f>
        <v/>
      </c>
      <c r="E1065" s="7" t="str">
        <f>IFERROR(VLOOKUP('CLZ TT'!A1065,'CLZ WI'!$A$1:$E$100000,3,FALSE),"")</f>
        <v/>
      </c>
      <c r="F1065" t="str">
        <f>IFERROR(VLOOKUP('CLZ TT'!A1065,'CLZ WI'!$A$1:$E$100000,4,FALSE),"")</f>
        <v/>
      </c>
      <c r="G1065" t="str">
        <f>IFERROR(VLOOKUP('CLZ TT'!A1065,'CLZ WI'!$A$1:$K$100000,5,FALSE),"")</f>
        <v/>
      </c>
      <c r="H1065" t="str">
        <f>IFERROR(VLOOKUP(G1065,'CLZ WI'!$A$1:$K$100000,6,FALSE),"")</f>
        <v/>
      </c>
      <c r="I1065" t="str">
        <f>IFERROR(VLOOKUP(G1065,'CLZ WI'!$A$1:$K$100000,7,FALSE),"")</f>
        <v/>
      </c>
      <c r="J1065" t="str">
        <f>T('CLZ TT'!I1065)</f>
        <v/>
      </c>
      <c r="K1065" t="str">
        <f>IF(IFERROR(VLOOKUP('CLZ TT'!A1065,'CLZ WI'!$A$1:$L$100000,12,FALSE),"")=TRUE, "Billable", IF(IFERROR(VLOOKUP('CLZ TT'!A1065,'CLZ WI'!$A$1:$L$100000,12,FALSE),"")=FALSE, "Non-Billable", ""))</f>
        <v/>
      </c>
      <c r="L1065" s="19" t="str">
        <f>IF('CLZ TT'!G1065="","",'CLZ TT'!G1065)</f>
        <v/>
      </c>
      <c r="M1065" t="str">
        <f>IFERROR(VLOOKUP(G1065,'CLZ Pr'!$A$1:$X$100000,12,FALSE)*C1065,"")</f>
        <v/>
      </c>
      <c r="N1065" s="4" t="str">
        <f>IFERROR(VLOOKUP(G1065,'CLZ Pr'!$A$1:$X$100000,24,FALSE), "")</f>
        <v/>
      </c>
      <c r="O1065" t="str">
        <f>IFERROR(VLOOKUP(G1065,'CLZ Pr'!$A$1:$X$100000,21,FALSE), "")</f>
        <v/>
      </c>
    </row>
    <row r="1066" spans="1:15">
      <c r="A1066" t="str">
        <f>T('CLZ TT'!A1066)</f>
        <v/>
      </c>
      <c r="B1066" s="9" t="str">
        <f>T('CLZ TT'!D1066)</f>
        <v/>
      </c>
      <c r="C1066" s="10" t="str">
        <f>IF(LEN(A1066) &gt; 0, 'CLZ TT'!E1066, "")</f>
        <v/>
      </c>
      <c r="D1066" s="7" t="str">
        <f>T('CLZ TT'!F1066)</f>
        <v/>
      </c>
      <c r="E1066" s="7" t="str">
        <f>IFERROR(VLOOKUP('CLZ TT'!A1066,'CLZ WI'!$A$1:$E$100000,3,FALSE),"")</f>
        <v/>
      </c>
      <c r="F1066" t="str">
        <f>IFERROR(VLOOKUP('CLZ TT'!A1066,'CLZ WI'!$A$1:$E$100000,4,FALSE),"")</f>
        <v/>
      </c>
      <c r="G1066" t="str">
        <f>IFERROR(VLOOKUP('CLZ TT'!A1066,'CLZ WI'!$A$1:$K$100000,5,FALSE),"")</f>
        <v/>
      </c>
      <c r="H1066" t="str">
        <f>IFERROR(VLOOKUP(G1066,'CLZ WI'!$A$1:$K$100000,6,FALSE),"")</f>
        <v/>
      </c>
      <c r="I1066" t="str">
        <f>IFERROR(VLOOKUP(G1066,'CLZ WI'!$A$1:$K$100000,7,FALSE),"")</f>
        <v/>
      </c>
      <c r="J1066" t="str">
        <f>T('CLZ TT'!I1066)</f>
        <v/>
      </c>
      <c r="K1066" t="str">
        <f>IF(IFERROR(VLOOKUP('CLZ TT'!A1066,'CLZ WI'!$A$1:$L$100000,12,FALSE),"")=TRUE, "Billable", IF(IFERROR(VLOOKUP('CLZ TT'!A1066,'CLZ WI'!$A$1:$L$100000,12,FALSE),"")=FALSE, "Non-Billable", ""))</f>
        <v/>
      </c>
      <c r="L1066" s="19" t="str">
        <f>IF('CLZ TT'!G1066="","",'CLZ TT'!G1066)</f>
        <v/>
      </c>
      <c r="M1066" t="str">
        <f>IFERROR(VLOOKUP(G1066,'CLZ Pr'!$A$1:$X$100000,12,FALSE)*C1066,"")</f>
        <v/>
      </c>
      <c r="N1066" s="4" t="str">
        <f>IFERROR(VLOOKUP(G1066,'CLZ Pr'!$A$1:$X$100000,24,FALSE), "")</f>
        <v/>
      </c>
      <c r="O1066" t="str">
        <f>IFERROR(VLOOKUP(G1066,'CLZ Pr'!$A$1:$X$100000,21,FALSE), "")</f>
        <v/>
      </c>
    </row>
    <row r="1067" spans="1:15">
      <c r="A1067" t="str">
        <f>T('CLZ TT'!A1067)</f>
        <v/>
      </c>
      <c r="B1067" s="9" t="str">
        <f>T('CLZ TT'!D1067)</f>
        <v/>
      </c>
      <c r="C1067" s="10" t="str">
        <f>IF(LEN(A1067) &gt; 0, 'CLZ TT'!E1067, "")</f>
        <v/>
      </c>
      <c r="D1067" s="7" t="str">
        <f>T('CLZ TT'!F1067)</f>
        <v/>
      </c>
      <c r="E1067" s="7" t="str">
        <f>IFERROR(VLOOKUP('CLZ TT'!A1067,'CLZ WI'!$A$1:$E$100000,3,FALSE),"")</f>
        <v/>
      </c>
      <c r="F1067" t="str">
        <f>IFERROR(VLOOKUP('CLZ TT'!A1067,'CLZ WI'!$A$1:$E$100000,4,FALSE),"")</f>
        <v/>
      </c>
      <c r="G1067" t="str">
        <f>IFERROR(VLOOKUP('CLZ TT'!A1067,'CLZ WI'!$A$1:$K$100000,5,FALSE),"")</f>
        <v/>
      </c>
      <c r="H1067" t="str">
        <f>IFERROR(VLOOKUP(G1067,'CLZ WI'!$A$1:$K$100000,6,FALSE),"")</f>
        <v/>
      </c>
      <c r="I1067" t="str">
        <f>IFERROR(VLOOKUP(G1067,'CLZ WI'!$A$1:$K$100000,7,FALSE),"")</f>
        <v/>
      </c>
      <c r="J1067" t="str">
        <f>T('CLZ TT'!I1067)</f>
        <v/>
      </c>
      <c r="K1067" t="str">
        <f>IF(IFERROR(VLOOKUP('CLZ TT'!A1067,'CLZ WI'!$A$1:$L$100000,12,FALSE),"")=TRUE, "Billable", IF(IFERROR(VLOOKUP('CLZ TT'!A1067,'CLZ WI'!$A$1:$L$100000,12,FALSE),"")=FALSE, "Non-Billable", ""))</f>
        <v/>
      </c>
      <c r="L1067" s="19" t="str">
        <f>IF('CLZ TT'!G1067="","",'CLZ TT'!G1067)</f>
        <v/>
      </c>
      <c r="M1067" t="str">
        <f>IFERROR(VLOOKUP(G1067,'CLZ Pr'!$A$1:$X$100000,12,FALSE)*C1067,"")</f>
        <v/>
      </c>
      <c r="N1067" s="4" t="str">
        <f>IFERROR(VLOOKUP(G1067,'CLZ Pr'!$A$1:$X$100000,24,FALSE), "")</f>
        <v/>
      </c>
      <c r="O1067" t="str">
        <f>IFERROR(VLOOKUP(G1067,'CLZ Pr'!$A$1:$X$100000,21,FALSE), "")</f>
        <v/>
      </c>
    </row>
    <row r="1068" spans="1:15">
      <c r="A1068" t="str">
        <f>T('CLZ TT'!A1068)</f>
        <v/>
      </c>
      <c r="B1068" s="9" t="str">
        <f>T('CLZ TT'!D1068)</f>
        <v/>
      </c>
      <c r="C1068" s="10" t="str">
        <f>IF(LEN(A1068) &gt; 0, 'CLZ TT'!E1068, "")</f>
        <v/>
      </c>
      <c r="D1068" s="7" t="str">
        <f>T('CLZ TT'!F1068)</f>
        <v/>
      </c>
      <c r="E1068" s="7" t="str">
        <f>IFERROR(VLOOKUP('CLZ TT'!A1068,'CLZ WI'!$A$1:$E$100000,3,FALSE),"")</f>
        <v/>
      </c>
      <c r="F1068" t="str">
        <f>IFERROR(VLOOKUP('CLZ TT'!A1068,'CLZ WI'!$A$1:$E$100000,4,FALSE),"")</f>
        <v/>
      </c>
      <c r="G1068" t="str">
        <f>IFERROR(VLOOKUP('CLZ TT'!A1068,'CLZ WI'!$A$1:$K$100000,5,FALSE),"")</f>
        <v/>
      </c>
      <c r="H1068" t="str">
        <f>IFERROR(VLOOKUP(G1068,'CLZ WI'!$A$1:$K$100000,6,FALSE),"")</f>
        <v/>
      </c>
      <c r="I1068" t="str">
        <f>IFERROR(VLOOKUP(G1068,'CLZ WI'!$A$1:$K$100000,7,FALSE),"")</f>
        <v/>
      </c>
      <c r="J1068" t="str">
        <f>T('CLZ TT'!I1068)</f>
        <v/>
      </c>
      <c r="K1068" t="str">
        <f>IF(IFERROR(VLOOKUP('CLZ TT'!A1068,'CLZ WI'!$A$1:$L$100000,12,FALSE),"")=TRUE, "Billable", IF(IFERROR(VLOOKUP('CLZ TT'!A1068,'CLZ WI'!$A$1:$L$100000,12,FALSE),"")=FALSE, "Non-Billable", ""))</f>
        <v/>
      </c>
      <c r="L1068" s="19" t="str">
        <f>IF('CLZ TT'!G1068="","",'CLZ TT'!G1068)</f>
        <v/>
      </c>
      <c r="M1068" t="str">
        <f>IFERROR(VLOOKUP(G1068,'CLZ Pr'!$A$1:$X$100000,12,FALSE)*C1068,"")</f>
        <v/>
      </c>
      <c r="N1068" s="4" t="str">
        <f>IFERROR(VLOOKUP(G1068,'CLZ Pr'!$A$1:$X$100000,24,FALSE), "")</f>
        <v/>
      </c>
      <c r="O1068" t="str">
        <f>IFERROR(VLOOKUP(G1068,'CLZ Pr'!$A$1:$X$100000,21,FALSE), "")</f>
        <v/>
      </c>
    </row>
    <row r="1069" spans="1:15">
      <c r="A1069" t="str">
        <f>T('CLZ TT'!A1069)</f>
        <v/>
      </c>
      <c r="B1069" s="9" t="str">
        <f>T('CLZ TT'!D1069)</f>
        <v/>
      </c>
      <c r="C1069" s="10" t="str">
        <f>IF(LEN(A1069) &gt; 0, 'CLZ TT'!E1069, "")</f>
        <v/>
      </c>
      <c r="D1069" s="7" t="str">
        <f>T('CLZ TT'!F1069)</f>
        <v/>
      </c>
      <c r="E1069" s="7" t="str">
        <f>IFERROR(VLOOKUP('CLZ TT'!A1069,'CLZ WI'!$A$1:$E$100000,3,FALSE),"")</f>
        <v/>
      </c>
      <c r="F1069" t="str">
        <f>IFERROR(VLOOKUP('CLZ TT'!A1069,'CLZ WI'!$A$1:$E$100000,4,FALSE),"")</f>
        <v/>
      </c>
      <c r="G1069" t="str">
        <f>IFERROR(VLOOKUP('CLZ TT'!A1069,'CLZ WI'!$A$1:$K$100000,5,FALSE),"")</f>
        <v/>
      </c>
      <c r="H1069" t="str">
        <f>IFERROR(VLOOKUP(G1069,'CLZ WI'!$A$1:$K$100000,6,FALSE),"")</f>
        <v/>
      </c>
      <c r="I1069" t="str">
        <f>IFERROR(VLOOKUP(G1069,'CLZ WI'!$A$1:$K$100000,7,FALSE),"")</f>
        <v/>
      </c>
      <c r="J1069" t="str">
        <f>T('CLZ TT'!I1069)</f>
        <v/>
      </c>
      <c r="K1069" t="str">
        <f>IF(IFERROR(VLOOKUP('CLZ TT'!A1069,'CLZ WI'!$A$1:$L$100000,12,FALSE),"")=TRUE, "Billable", IF(IFERROR(VLOOKUP('CLZ TT'!A1069,'CLZ WI'!$A$1:$L$100000,12,FALSE),"")=FALSE, "Non-Billable", ""))</f>
        <v/>
      </c>
      <c r="L1069" s="19" t="str">
        <f>IF('CLZ TT'!G1069="","",'CLZ TT'!G1069)</f>
        <v/>
      </c>
      <c r="M1069" t="str">
        <f>IFERROR(VLOOKUP(G1069,'CLZ Pr'!$A$1:$X$100000,12,FALSE)*C1069,"")</f>
        <v/>
      </c>
      <c r="N1069" s="4" t="str">
        <f>IFERROR(VLOOKUP(G1069,'CLZ Pr'!$A$1:$X$100000,24,FALSE), "")</f>
        <v/>
      </c>
      <c r="O1069" t="str">
        <f>IFERROR(VLOOKUP(G1069,'CLZ Pr'!$A$1:$X$100000,21,FALSE), "")</f>
        <v/>
      </c>
    </row>
    <row r="1070" spans="1:15">
      <c r="A1070" t="str">
        <f>T('CLZ TT'!A1070)</f>
        <v/>
      </c>
      <c r="B1070" s="9" t="str">
        <f>T('CLZ TT'!D1070)</f>
        <v/>
      </c>
      <c r="C1070" s="10" t="str">
        <f>IF(LEN(A1070) &gt; 0, 'CLZ TT'!E1070, "")</f>
        <v/>
      </c>
      <c r="D1070" s="7" t="str">
        <f>T('CLZ TT'!F1070)</f>
        <v/>
      </c>
      <c r="E1070" s="7" t="str">
        <f>IFERROR(VLOOKUP('CLZ TT'!A1070,'CLZ WI'!$A$1:$E$100000,3,FALSE),"")</f>
        <v/>
      </c>
      <c r="F1070" t="str">
        <f>IFERROR(VLOOKUP('CLZ TT'!A1070,'CLZ WI'!$A$1:$E$100000,4,FALSE),"")</f>
        <v/>
      </c>
      <c r="G1070" t="str">
        <f>IFERROR(VLOOKUP('CLZ TT'!A1070,'CLZ WI'!$A$1:$K$100000,5,FALSE),"")</f>
        <v/>
      </c>
      <c r="H1070" t="str">
        <f>IFERROR(VLOOKUP(G1070,'CLZ WI'!$A$1:$K$100000,6,FALSE),"")</f>
        <v/>
      </c>
      <c r="I1070" t="str">
        <f>IFERROR(VLOOKUP(G1070,'CLZ WI'!$A$1:$K$100000,7,FALSE),"")</f>
        <v/>
      </c>
      <c r="J1070" t="str">
        <f>T('CLZ TT'!I1070)</f>
        <v/>
      </c>
      <c r="K1070" t="str">
        <f>IF(IFERROR(VLOOKUP('CLZ TT'!A1070,'CLZ WI'!$A$1:$L$100000,12,FALSE),"")=TRUE, "Billable", IF(IFERROR(VLOOKUP('CLZ TT'!A1070,'CLZ WI'!$A$1:$L$100000,12,FALSE),"")=FALSE, "Non-Billable", ""))</f>
        <v/>
      </c>
      <c r="L1070" s="19" t="str">
        <f>IF('CLZ TT'!G1070="","",'CLZ TT'!G1070)</f>
        <v/>
      </c>
      <c r="M1070" t="str">
        <f>IFERROR(VLOOKUP(G1070,'CLZ Pr'!$A$1:$X$100000,12,FALSE)*C1070,"")</f>
        <v/>
      </c>
      <c r="N1070" s="4" t="str">
        <f>IFERROR(VLOOKUP(G1070,'CLZ Pr'!$A$1:$X$100000,24,FALSE), "")</f>
        <v/>
      </c>
      <c r="O1070" t="str">
        <f>IFERROR(VLOOKUP(G1070,'CLZ Pr'!$A$1:$X$100000,21,FALSE), "")</f>
        <v/>
      </c>
    </row>
    <row r="1071" spans="1:15">
      <c r="A1071" t="str">
        <f>T('CLZ TT'!A1071)</f>
        <v/>
      </c>
      <c r="B1071" s="9" t="str">
        <f>T('CLZ TT'!D1071)</f>
        <v/>
      </c>
      <c r="C1071" s="10" t="str">
        <f>IF(LEN(A1071) &gt; 0, 'CLZ TT'!E1071, "")</f>
        <v/>
      </c>
      <c r="D1071" s="7" t="str">
        <f>T('CLZ TT'!F1071)</f>
        <v/>
      </c>
      <c r="E1071" s="7" t="str">
        <f>IFERROR(VLOOKUP('CLZ TT'!A1071,'CLZ WI'!$A$1:$E$100000,3,FALSE),"")</f>
        <v/>
      </c>
      <c r="F1071" t="str">
        <f>IFERROR(VLOOKUP('CLZ TT'!A1071,'CLZ WI'!$A$1:$E$100000,4,FALSE),"")</f>
        <v/>
      </c>
      <c r="G1071" t="str">
        <f>IFERROR(VLOOKUP('CLZ TT'!A1071,'CLZ WI'!$A$1:$K$100000,5,FALSE),"")</f>
        <v/>
      </c>
      <c r="H1071" t="str">
        <f>IFERROR(VLOOKUP(G1071,'CLZ WI'!$A$1:$K$100000,6,FALSE),"")</f>
        <v/>
      </c>
      <c r="I1071" t="str">
        <f>IFERROR(VLOOKUP(G1071,'CLZ WI'!$A$1:$K$100000,7,FALSE),"")</f>
        <v/>
      </c>
      <c r="J1071" t="str">
        <f>T('CLZ TT'!I1071)</f>
        <v/>
      </c>
      <c r="K1071" t="str">
        <f>IF(IFERROR(VLOOKUP('CLZ TT'!A1071,'CLZ WI'!$A$1:$L$100000,12,FALSE),"")=TRUE, "Billable", IF(IFERROR(VLOOKUP('CLZ TT'!A1071,'CLZ WI'!$A$1:$L$100000,12,FALSE),"")=FALSE, "Non-Billable", ""))</f>
        <v/>
      </c>
      <c r="L1071" s="19" t="str">
        <f>IF('CLZ TT'!G1071="","",'CLZ TT'!G1071)</f>
        <v/>
      </c>
      <c r="M1071" t="str">
        <f>IFERROR(VLOOKUP(G1071,'CLZ Pr'!$A$1:$X$100000,12,FALSE)*C1071,"")</f>
        <v/>
      </c>
      <c r="N1071" s="4" t="str">
        <f>IFERROR(VLOOKUP(G1071,'CLZ Pr'!$A$1:$X$100000,24,FALSE), "")</f>
        <v/>
      </c>
      <c r="O1071" t="str">
        <f>IFERROR(VLOOKUP(G1071,'CLZ Pr'!$A$1:$X$100000,21,FALSE), "")</f>
        <v/>
      </c>
    </row>
    <row r="1072" spans="1:15">
      <c r="A1072" t="str">
        <f>T('CLZ TT'!A1072)</f>
        <v/>
      </c>
      <c r="B1072" s="9" t="str">
        <f>T('CLZ TT'!D1072)</f>
        <v/>
      </c>
      <c r="C1072" s="10" t="str">
        <f>IF(LEN(A1072) &gt; 0, 'CLZ TT'!E1072, "")</f>
        <v/>
      </c>
      <c r="D1072" s="7" t="str">
        <f>T('CLZ TT'!F1072)</f>
        <v/>
      </c>
      <c r="E1072" s="7" t="str">
        <f>IFERROR(VLOOKUP('CLZ TT'!A1072,'CLZ WI'!$A$1:$E$100000,3,FALSE),"")</f>
        <v/>
      </c>
      <c r="F1072" t="str">
        <f>IFERROR(VLOOKUP('CLZ TT'!A1072,'CLZ WI'!$A$1:$E$100000,4,FALSE),"")</f>
        <v/>
      </c>
      <c r="G1072" t="str">
        <f>IFERROR(VLOOKUP('CLZ TT'!A1072,'CLZ WI'!$A$1:$K$100000,5,FALSE),"")</f>
        <v/>
      </c>
      <c r="H1072" t="str">
        <f>IFERROR(VLOOKUP(G1072,'CLZ WI'!$A$1:$K$100000,6,FALSE),"")</f>
        <v/>
      </c>
      <c r="I1072" t="str">
        <f>IFERROR(VLOOKUP(G1072,'CLZ WI'!$A$1:$K$100000,7,FALSE),"")</f>
        <v/>
      </c>
      <c r="J1072" t="str">
        <f>T('CLZ TT'!I1072)</f>
        <v/>
      </c>
      <c r="K1072" t="str">
        <f>IF(IFERROR(VLOOKUP('CLZ TT'!A1072,'CLZ WI'!$A$1:$L$100000,12,FALSE),"")=TRUE, "Billable", IF(IFERROR(VLOOKUP('CLZ TT'!A1072,'CLZ WI'!$A$1:$L$100000,12,FALSE),"")=FALSE, "Non-Billable", ""))</f>
        <v/>
      </c>
      <c r="L1072" s="19" t="str">
        <f>IF('CLZ TT'!G1072="","",'CLZ TT'!G1072)</f>
        <v/>
      </c>
      <c r="M1072" t="str">
        <f>IFERROR(VLOOKUP(G1072,'CLZ Pr'!$A$1:$X$100000,12,FALSE)*C1072,"")</f>
        <v/>
      </c>
      <c r="N1072" s="4" t="str">
        <f>IFERROR(VLOOKUP(G1072,'CLZ Pr'!$A$1:$X$100000,24,FALSE), "")</f>
        <v/>
      </c>
      <c r="O1072" t="str">
        <f>IFERROR(VLOOKUP(G1072,'CLZ Pr'!$A$1:$X$100000,21,FALSE), "")</f>
        <v/>
      </c>
    </row>
    <row r="1073" spans="1:15">
      <c r="A1073" t="str">
        <f>T('CLZ TT'!A1073)</f>
        <v/>
      </c>
      <c r="B1073" s="9" t="str">
        <f>T('CLZ TT'!D1073)</f>
        <v/>
      </c>
      <c r="C1073" s="10" t="str">
        <f>IF(LEN(A1073) &gt; 0, 'CLZ TT'!E1073, "")</f>
        <v/>
      </c>
      <c r="D1073" s="7" t="str">
        <f>T('CLZ TT'!F1073)</f>
        <v/>
      </c>
      <c r="E1073" s="7" t="str">
        <f>IFERROR(VLOOKUP('CLZ TT'!A1073,'CLZ WI'!$A$1:$E$100000,3,FALSE),"")</f>
        <v/>
      </c>
      <c r="F1073" t="str">
        <f>IFERROR(VLOOKUP('CLZ TT'!A1073,'CLZ WI'!$A$1:$E$100000,4,FALSE),"")</f>
        <v/>
      </c>
      <c r="G1073" t="str">
        <f>IFERROR(VLOOKUP('CLZ TT'!A1073,'CLZ WI'!$A$1:$K$100000,5,FALSE),"")</f>
        <v/>
      </c>
      <c r="H1073" t="str">
        <f>IFERROR(VLOOKUP(G1073,'CLZ WI'!$A$1:$K$100000,6,FALSE),"")</f>
        <v/>
      </c>
      <c r="I1073" t="str">
        <f>IFERROR(VLOOKUP(G1073,'CLZ WI'!$A$1:$K$100000,7,FALSE),"")</f>
        <v/>
      </c>
      <c r="J1073" t="str">
        <f>T('CLZ TT'!I1073)</f>
        <v/>
      </c>
      <c r="K1073" t="str">
        <f>IF(IFERROR(VLOOKUP('CLZ TT'!A1073,'CLZ WI'!$A$1:$L$100000,12,FALSE),"")=TRUE, "Billable", IF(IFERROR(VLOOKUP('CLZ TT'!A1073,'CLZ WI'!$A$1:$L$100000,12,FALSE),"")=FALSE, "Non-Billable", ""))</f>
        <v/>
      </c>
      <c r="L1073" s="19" t="str">
        <f>IF('CLZ TT'!G1073="","",'CLZ TT'!G1073)</f>
        <v/>
      </c>
      <c r="M1073" t="str">
        <f>IFERROR(VLOOKUP(G1073,'CLZ Pr'!$A$1:$X$100000,12,FALSE)*C1073,"")</f>
        <v/>
      </c>
      <c r="N1073" s="4" t="str">
        <f>IFERROR(VLOOKUP(G1073,'CLZ Pr'!$A$1:$X$100000,24,FALSE), "")</f>
        <v/>
      </c>
      <c r="O1073" t="str">
        <f>IFERROR(VLOOKUP(G1073,'CLZ Pr'!$A$1:$X$100000,21,FALSE), "")</f>
        <v/>
      </c>
    </row>
    <row r="1074" spans="1:15">
      <c r="A1074" t="str">
        <f>T('CLZ TT'!A1074)</f>
        <v/>
      </c>
      <c r="B1074" s="9" t="str">
        <f>T('CLZ TT'!D1074)</f>
        <v/>
      </c>
      <c r="C1074" s="10" t="str">
        <f>IF(LEN(A1074) &gt; 0, 'CLZ TT'!E1074, "")</f>
        <v/>
      </c>
      <c r="D1074" s="7" t="str">
        <f>T('CLZ TT'!F1074)</f>
        <v/>
      </c>
      <c r="E1074" s="7" t="str">
        <f>IFERROR(VLOOKUP('CLZ TT'!A1074,'CLZ WI'!$A$1:$E$100000,3,FALSE),"")</f>
        <v/>
      </c>
      <c r="F1074" t="str">
        <f>IFERROR(VLOOKUP('CLZ TT'!A1074,'CLZ WI'!$A$1:$E$100000,4,FALSE),"")</f>
        <v/>
      </c>
      <c r="G1074" t="str">
        <f>IFERROR(VLOOKUP('CLZ TT'!A1074,'CLZ WI'!$A$1:$K$100000,5,FALSE),"")</f>
        <v/>
      </c>
      <c r="H1074" t="str">
        <f>IFERROR(VLOOKUP(G1074,'CLZ WI'!$A$1:$K$100000,6,FALSE),"")</f>
        <v/>
      </c>
      <c r="I1074" t="str">
        <f>IFERROR(VLOOKUP(G1074,'CLZ WI'!$A$1:$K$100000,7,FALSE),"")</f>
        <v/>
      </c>
      <c r="J1074" t="str">
        <f>T('CLZ TT'!I1074)</f>
        <v/>
      </c>
      <c r="K1074" t="str">
        <f>IF(IFERROR(VLOOKUP('CLZ TT'!A1074,'CLZ WI'!$A$1:$L$100000,12,FALSE),"")=TRUE, "Billable", IF(IFERROR(VLOOKUP('CLZ TT'!A1074,'CLZ WI'!$A$1:$L$100000,12,FALSE),"")=FALSE, "Non-Billable", ""))</f>
        <v/>
      </c>
      <c r="L1074" s="19" t="str">
        <f>IF('CLZ TT'!G1074="","",'CLZ TT'!G1074)</f>
        <v/>
      </c>
      <c r="M1074" t="str">
        <f>IFERROR(VLOOKUP(G1074,'CLZ Pr'!$A$1:$X$100000,12,FALSE)*C1074,"")</f>
        <v/>
      </c>
      <c r="N1074" s="4" t="str">
        <f>IFERROR(VLOOKUP(G1074,'CLZ Pr'!$A$1:$X$100000,24,FALSE), "")</f>
        <v/>
      </c>
      <c r="O1074" t="str">
        <f>IFERROR(VLOOKUP(G1074,'CLZ Pr'!$A$1:$X$100000,21,FALSE), "")</f>
        <v/>
      </c>
    </row>
    <row r="1075" spans="1:15">
      <c r="A1075" t="str">
        <f>T('CLZ TT'!A1075)</f>
        <v/>
      </c>
      <c r="B1075" s="9" t="str">
        <f>T('CLZ TT'!D1075)</f>
        <v/>
      </c>
      <c r="C1075" s="10" t="str">
        <f>IF(LEN(A1075) &gt; 0, 'CLZ TT'!E1075, "")</f>
        <v/>
      </c>
      <c r="D1075" s="7" t="str">
        <f>T('CLZ TT'!F1075)</f>
        <v/>
      </c>
      <c r="E1075" s="7" t="str">
        <f>IFERROR(VLOOKUP('CLZ TT'!A1075,'CLZ WI'!$A$1:$E$100000,3,FALSE),"")</f>
        <v/>
      </c>
      <c r="F1075" t="str">
        <f>IFERROR(VLOOKUP('CLZ TT'!A1075,'CLZ WI'!$A$1:$E$100000,4,FALSE),"")</f>
        <v/>
      </c>
      <c r="G1075" t="str">
        <f>IFERROR(VLOOKUP('CLZ TT'!A1075,'CLZ WI'!$A$1:$K$100000,5,FALSE),"")</f>
        <v/>
      </c>
      <c r="H1075" t="str">
        <f>IFERROR(VLOOKUP(G1075,'CLZ WI'!$A$1:$K$100000,6,FALSE),"")</f>
        <v/>
      </c>
      <c r="I1075" t="str">
        <f>IFERROR(VLOOKUP(G1075,'CLZ WI'!$A$1:$K$100000,7,FALSE),"")</f>
        <v/>
      </c>
      <c r="J1075" t="str">
        <f>T('CLZ TT'!I1075)</f>
        <v/>
      </c>
      <c r="K1075" t="str">
        <f>IF(IFERROR(VLOOKUP('CLZ TT'!A1075,'CLZ WI'!$A$1:$L$100000,12,FALSE),"")=TRUE, "Billable", IF(IFERROR(VLOOKUP('CLZ TT'!A1075,'CLZ WI'!$A$1:$L$100000,12,FALSE),"")=FALSE, "Non-Billable", ""))</f>
        <v/>
      </c>
      <c r="L1075" s="19" t="str">
        <f>IF('CLZ TT'!G1075="","",'CLZ TT'!G1075)</f>
        <v/>
      </c>
      <c r="M1075" t="str">
        <f>IFERROR(VLOOKUP(G1075,'CLZ Pr'!$A$1:$X$100000,12,FALSE)*C1075,"")</f>
        <v/>
      </c>
      <c r="N1075" s="4" t="str">
        <f>IFERROR(VLOOKUP(G1075,'CLZ Pr'!$A$1:$X$100000,24,FALSE), "")</f>
        <v/>
      </c>
      <c r="O1075" t="str">
        <f>IFERROR(VLOOKUP(G1075,'CLZ Pr'!$A$1:$X$100000,21,FALSE), "")</f>
        <v/>
      </c>
    </row>
    <row r="1076" spans="1:15">
      <c r="A1076" t="str">
        <f>T('CLZ TT'!A1076)</f>
        <v/>
      </c>
      <c r="B1076" s="9" t="str">
        <f>T('CLZ TT'!D1076)</f>
        <v/>
      </c>
      <c r="C1076" s="10" t="str">
        <f>IF(LEN(A1076) &gt; 0, 'CLZ TT'!E1076, "")</f>
        <v/>
      </c>
      <c r="D1076" s="7" t="str">
        <f>T('CLZ TT'!F1076)</f>
        <v/>
      </c>
      <c r="E1076" s="7" t="str">
        <f>IFERROR(VLOOKUP('CLZ TT'!A1076,'CLZ WI'!$A$1:$E$100000,3,FALSE),"")</f>
        <v/>
      </c>
      <c r="F1076" t="str">
        <f>IFERROR(VLOOKUP('CLZ TT'!A1076,'CLZ WI'!$A$1:$E$100000,4,FALSE),"")</f>
        <v/>
      </c>
      <c r="G1076" t="str">
        <f>IFERROR(VLOOKUP('CLZ TT'!A1076,'CLZ WI'!$A$1:$K$100000,5,FALSE),"")</f>
        <v/>
      </c>
      <c r="H1076" t="str">
        <f>IFERROR(VLOOKUP(G1076,'CLZ WI'!$A$1:$K$100000,6,FALSE),"")</f>
        <v/>
      </c>
      <c r="I1076" t="str">
        <f>IFERROR(VLOOKUP(G1076,'CLZ WI'!$A$1:$K$100000,7,FALSE),"")</f>
        <v/>
      </c>
      <c r="J1076" t="str">
        <f>T('CLZ TT'!I1076)</f>
        <v/>
      </c>
      <c r="K1076" t="str">
        <f>IF(IFERROR(VLOOKUP('CLZ TT'!A1076,'CLZ WI'!$A$1:$L$100000,12,FALSE),"")=TRUE, "Billable", IF(IFERROR(VLOOKUP('CLZ TT'!A1076,'CLZ WI'!$A$1:$L$100000,12,FALSE),"")=FALSE, "Non-Billable", ""))</f>
        <v/>
      </c>
      <c r="L1076" s="19" t="str">
        <f>IF('CLZ TT'!G1076="","",'CLZ TT'!G1076)</f>
        <v/>
      </c>
      <c r="M1076" t="str">
        <f>IFERROR(VLOOKUP(G1076,'CLZ Pr'!$A$1:$X$100000,12,FALSE)*C1076,"")</f>
        <v/>
      </c>
      <c r="N1076" s="4" t="str">
        <f>IFERROR(VLOOKUP(G1076,'CLZ Pr'!$A$1:$X$100000,24,FALSE), "")</f>
        <v/>
      </c>
      <c r="O1076" t="str">
        <f>IFERROR(VLOOKUP(G1076,'CLZ Pr'!$A$1:$X$100000,21,FALSE), "")</f>
        <v/>
      </c>
    </row>
    <row r="1077" spans="1:15">
      <c r="A1077" t="str">
        <f>T('CLZ TT'!A1077)</f>
        <v/>
      </c>
      <c r="B1077" s="9" t="str">
        <f>T('CLZ TT'!D1077)</f>
        <v/>
      </c>
      <c r="C1077" s="10" t="str">
        <f>IF(LEN(A1077) &gt; 0, 'CLZ TT'!E1077, "")</f>
        <v/>
      </c>
      <c r="D1077" s="7" t="str">
        <f>T('CLZ TT'!F1077)</f>
        <v/>
      </c>
      <c r="E1077" s="7" t="str">
        <f>IFERROR(VLOOKUP('CLZ TT'!A1077,'CLZ WI'!$A$1:$E$100000,3,FALSE),"")</f>
        <v/>
      </c>
      <c r="F1077" t="str">
        <f>IFERROR(VLOOKUP('CLZ TT'!A1077,'CLZ WI'!$A$1:$E$100000,4,FALSE),"")</f>
        <v/>
      </c>
      <c r="G1077" t="str">
        <f>IFERROR(VLOOKUP('CLZ TT'!A1077,'CLZ WI'!$A$1:$K$100000,5,FALSE),"")</f>
        <v/>
      </c>
      <c r="H1077" t="str">
        <f>IFERROR(VLOOKUP(G1077,'CLZ WI'!$A$1:$K$100000,6,FALSE),"")</f>
        <v/>
      </c>
      <c r="I1077" t="str">
        <f>IFERROR(VLOOKUP(G1077,'CLZ WI'!$A$1:$K$100000,7,FALSE),"")</f>
        <v/>
      </c>
      <c r="J1077" t="str">
        <f>T('CLZ TT'!I1077)</f>
        <v/>
      </c>
      <c r="K1077" t="str">
        <f>IF(IFERROR(VLOOKUP('CLZ TT'!A1077,'CLZ WI'!$A$1:$L$100000,12,FALSE),"")=TRUE, "Billable", IF(IFERROR(VLOOKUP('CLZ TT'!A1077,'CLZ WI'!$A$1:$L$100000,12,FALSE),"")=FALSE, "Non-Billable", ""))</f>
        <v/>
      </c>
      <c r="L1077" s="19" t="str">
        <f>IF('CLZ TT'!G1077="","",'CLZ TT'!G1077)</f>
        <v/>
      </c>
      <c r="M1077" t="str">
        <f>IFERROR(VLOOKUP(G1077,'CLZ Pr'!$A$1:$X$100000,12,FALSE)*C1077,"")</f>
        <v/>
      </c>
      <c r="N1077" s="4" t="str">
        <f>IFERROR(VLOOKUP(G1077,'CLZ Pr'!$A$1:$X$100000,24,FALSE), "")</f>
        <v/>
      </c>
      <c r="O1077" t="str">
        <f>IFERROR(VLOOKUP(G1077,'CLZ Pr'!$A$1:$X$100000,21,FALSE), "")</f>
        <v/>
      </c>
    </row>
    <row r="1078" spans="1:15">
      <c r="A1078" t="str">
        <f>T('CLZ TT'!A1078)</f>
        <v/>
      </c>
      <c r="B1078" s="9" t="str">
        <f>T('CLZ TT'!D1078)</f>
        <v/>
      </c>
      <c r="C1078" s="10" t="str">
        <f>IF(LEN(A1078) &gt; 0, 'CLZ TT'!E1078, "")</f>
        <v/>
      </c>
      <c r="D1078" s="7" t="str">
        <f>T('CLZ TT'!F1078)</f>
        <v/>
      </c>
      <c r="E1078" s="7" t="str">
        <f>IFERROR(VLOOKUP('CLZ TT'!A1078,'CLZ WI'!$A$1:$E$100000,3,FALSE),"")</f>
        <v/>
      </c>
      <c r="F1078" t="str">
        <f>IFERROR(VLOOKUP('CLZ TT'!A1078,'CLZ WI'!$A$1:$E$100000,4,FALSE),"")</f>
        <v/>
      </c>
      <c r="G1078" t="str">
        <f>IFERROR(VLOOKUP('CLZ TT'!A1078,'CLZ WI'!$A$1:$K$100000,5,FALSE),"")</f>
        <v/>
      </c>
      <c r="H1078" t="str">
        <f>IFERROR(VLOOKUP(G1078,'CLZ WI'!$A$1:$K$100000,6,FALSE),"")</f>
        <v/>
      </c>
      <c r="I1078" t="str">
        <f>IFERROR(VLOOKUP(G1078,'CLZ WI'!$A$1:$K$100000,7,FALSE),"")</f>
        <v/>
      </c>
      <c r="J1078" t="str">
        <f>T('CLZ TT'!I1078)</f>
        <v/>
      </c>
      <c r="K1078" t="str">
        <f>IF(IFERROR(VLOOKUP('CLZ TT'!A1078,'CLZ WI'!$A$1:$L$100000,12,FALSE),"")=TRUE, "Billable", IF(IFERROR(VLOOKUP('CLZ TT'!A1078,'CLZ WI'!$A$1:$L$100000,12,FALSE),"")=FALSE, "Non-Billable", ""))</f>
        <v/>
      </c>
      <c r="L1078" s="19" t="str">
        <f>IF('CLZ TT'!G1078="","",'CLZ TT'!G1078)</f>
        <v/>
      </c>
      <c r="M1078" t="str">
        <f>IFERROR(VLOOKUP(G1078,'CLZ Pr'!$A$1:$X$100000,12,FALSE)*C1078,"")</f>
        <v/>
      </c>
      <c r="N1078" s="4" t="str">
        <f>IFERROR(VLOOKUP(G1078,'CLZ Pr'!$A$1:$X$100000,24,FALSE), "")</f>
        <v/>
      </c>
      <c r="O1078" t="str">
        <f>IFERROR(VLOOKUP(G1078,'CLZ Pr'!$A$1:$X$100000,21,FALSE), "")</f>
        <v/>
      </c>
    </row>
    <row r="1079" spans="1:15">
      <c r="A1079" t="str">
        <f>T('CLZ TT'!A1079)</f>
        <v/>
      </c>
      <c r="B1079" s="9" t="str">
        <f>T('CLZ TT'!D1079)</f>
        <v/>
      </c>
      <c r="C1079" s="10" t="str">
        <f>IF(LEN(A1079) &gt; 0, 'CLZ TT'!E1079, "")</f>
        <v/>
      </c>
      <c r="D1079" s="7" t="str">
        <f>T('CLZ TT'!F1079)</f>
        <v/>
      </c>
      <c r="E1079" s="7" t="str">
        <f>IFERROR(VLOOKUP('CLZ TT'!A1079,'CLZ WI'!$A$1:$E$100000,3,FALSE),"")</f>
        <v/>
      </c>
      <c r="F1079" t="str">
        <f>IFERROR(VLOOKUP('CLZ TT'!A1079,'CLZ WI'!$A$1:$E$100000,4,FALSE),"")</f>
        <v/>
      </c>
      <c r="G1079" t="str">
        <f>IFERROR(VLOOKUP('CLZ TT'!A1079,'CLZ WI'!$A$1:$K$100000,5,FALSE),"")</f>
        <v/>
      </c>
      <c r="H1079" t="str">
        <f>IFERROR(VLOOKUP(G1079,'CLZ WI'!$A$1:$K$100000,6,FALSE),"")</f>
        <v/>
      </c>
      <c r="I1079" t="str">
        <f>IFERROR(VLOOKUP(G1079,'CLZ WI'!$A$1:$K$100000,7,FALSE),"")</f>
        <v/>
      </c>
      <c r="J1079" t="str">
        <f>T('CLZ TT'!I1079)</f>
        <v/>
      </c>
      <c r="K1079" t="str">
        <f>IF(IFERROR(VLOOKUP('CLZ TT'!A1079,'CLZ WI'!$A$1:$L$100000,12,FALSE),"")=TRUE, "Billable", IF(IFERROR(VLOOKUP('CLZ TT'!A1079,'CLZ WI'!$A$1:$L$100000,12,FALSE),"")=FALSE, "Non-Billable", ""))</f>
        <v/>
      </c>
      <c r="L1079" s="19" t="str">
        <f>IF('CLZ TT'!G1079="","",'CLZ TT'!G1079)</f>
        <v/>
      </c>
      <c r="M1079" t="str">
        <f>IFERROR(VLOOKUP(G1079,'CLZ Pr'!$A$1:$X$100000,12,FALSE)*C1079,"")</f>
        <v/>
      </c>
      <c r="N1079" s="4" t="str">
        <f>IFERROR(VLOOKUP(G1079,'CLZ Pr'!$A$1:$X$100000,24,FALSE), "")</f>
        <v/>
      </c>
      <c r="O1079" t="str">
        <f>IFERROR(VLOOKUP(G1079,'CLZ Pr'!$A$1:$X$100000,21,FALSE), "")</f>
        <v/>
      </c>
    </row>
    <row r="1080" spans="1:15">
      <c r="A1080" t="str">
        <f>T('CLZ TT'!A1080)</f>
        <v/>
      </c>
      <c r="B1080" s="9" t="str">
        <f>T('CLZ TT'!D1080)</f>
        <v/>
      </c>
      <c r="C1080" s="10" t="str">
        <f>IF(LEN(A1080) &gt; 0, 'CLZ TT'!E1080, "")</f>
        <v/>
      </c>
      <c r="D1080" s="7" t="str">
        <f>T('CLZ TT'!F1080)</f>
        <v/>
      </c>
      <c r="E1080" s="7" t="str">
        <f>IFERROR(VLOOKUP('CLZ TT'!A1080,'CLZ WI'!$A$1:$E$100000,3,FALSE),"")</f>
        <v/>
      </c>
      <c r="F1080" t="str">
        <f>IFERROR(VLOOKUP('CLZ TT'!A1080,'CLZ WI'!$A$1:$E$100000,4,FALSE),"")</f>
        <v/>
      </c>
      <c r="G1080" t="str">
        <f>IFERROR(VLOOKUP('CLZ TT'!A1080,'CLZ WI'!$A$1:$K$100000,5,FALSE),"")</f>
        <v/>
      </c>
      <c r="H1080" t="str">
        <f>IFERROR(VLOOKUP(G1080,'CLZ WI'!$A$1:$K$100000,6,FALSE),"")</f>
        <v/>
      </c>
      <c r="I1080" t="str">
        <f>IFERROR(VLOOKUP(G1080,'CLZ WI'!$A$1:$K$100000,7,FALSE),"")</f>
        <v/>
      </c>
      <c r="J1080" t="str">
        <f>T('CLZ TT'!I1080)</f>
        <v/>
      </c>
      <c r="K1080" t="str">
        <f>IF(IFERROR(VLOOKUP('CLZ TT'!A1080,'CLZ WI'!$A$1:$L$100000,12,FALSE),"")=TRUE, "Billable", IF(IFERROR(VLOOKUP('CLZ TT'!A1080,'CLZ WI'!$A$1:$L$100000,12,FALSE),"")=FALSE, "Non-Billable", ""))</f>
        <v/>
      </c>
      <c r="L1080" s="19" t="str">
        <f>IF('CLZ TT'!G1080="","",'CLZ TT'!G1080)</f>
        <v/>
      </c>
      <c r="M1080" t="str">
        <f>IFERROR(VLOOKUP(G1080,'CLZ Pr'!$A$1:$X$100000,12,FALSE)*C1080,"")</f>
        <v/>
      </c>
      <c r="N1080" s="4" t="str">
        <f>IFERROR(VLOOKUP(G1080,'CLZ Pr'!$A$1:$X$100000,24,FALSE), "")</f>
        <v/>
      </c>
      <c r="O1080" t="str">
        <f>IFERROR(VLOOKUP(G1080,'CLZ Pr'!$A$1:$X$100000,21,FALSE), "")</f>
        <v/>
      </c>
    </row>
    <row r="1081" spans="1:15">
      <c r="A1081" t="str">
        <f>T('CLZ TT'!A1081)</f>
        <v/>
      </c>
      <c r="B1081" s="9" t="str">
        <f>T('CLZ TT'!D1081)</f>
        <v/>
      </c>
      <c r="C1081" s="10" t="str">
        <f>IF(LEN(A1081) &gt; 0, 'CLZ TT'!E1081, "")</f>
        <v/>
      </c>
      <c r="D1081" s="7" t="str">
        <f>T('CLZ TT'!F1081)</f>
        <v/>
      </c>
      <c r="E1081" s="7" t="str">
        <f>IFERROR(VLOOKUP('CLZ TT'!A1081,'CLZ WI'!$A$1:$E$100000,3,FALSE),"")</f>
        <v/>
      </c>
      <c r="F1081" t="str">
        <f>IFERROR(VLOOKUP('CLZ TT'!A1081,'CLZ WI'!$A$1:$E$100000,4,FALSE),"")</f>
        <v/>
      </c>
      <c r="G1081" t="str">
        <f>IFERROR(VLOOKUP('CLZ TT'!A1081,'CLZ WI'!$A$1:$K$100000,5,FALSE),"")</f>
        <v/>
      </c>
      <c r="H1081" t="str">
        <f>IFERROR(VLOOKUP(G1081,'CLZ WI'!$A$1:$K$100000,6,FALSE),"")</f>
        <v/>
      </c>
      <c r="I1081" t="str">
        <f>IFERROR(VLOOKUP(G1081,'CLZ WI'!$A$1:$K$100000,7,FALSE),"")</f>
        <v/>
      </c>
      <c r="J1081" t="str">
        <f>T('CLZ TT'!I1081)</f>
        <v/>
      </c>
      <c r="K1081" t="str">
        <f>IF(IFERROR(VLOOKUP('CLZ TT'!A1081,'CLZ WI'!$A$1:$L$100000,12,FALSE),"")=TRUE, "Billable", IF(IFERROR(VLOOKUP('CLZ TT'!A1081,'CLZ WI'!$A$1:$L$100000,12,FALSE),"")=FALSE, "Non-Billable", ""))</f>
        <v/>
      </c>
      <c r="L1081" s="19" t="str">
        <f>IF('CLZ TT'!G1081="","",'CLZ TT'!G1081)</f>
        <v/>
      </c>
      <c r="M1081" t="str">
        <f>IFERROR(VLOOKUP(G1081,'CLZ Pr'!$A$1:$X$100000,12,FALSE)*C1081,"")</f>
        <v/>
      </c>
      <c r="N1081" s="4" t="str">
        <f>IFERROR(VLOOKUP(G1081,'CLZ Pr'!$A$1:$X$100000,24,FALSE), "")</f>
        <v/>
      </c>
      <c r="O1081" t="str">
        <f>IFERROR(VLOOKUP(G1081,'CLZ Pr'!$A$1:$X$100000,21,FALSE), "")</f>
        <v/>
      </c>
    </row>
    <row r="1082" spans="1:15">
      <c r="A1082" t="str">
        <f>T('CLZ TT'!A1082)</f>
        <v/>
      </c>
      <c r="B1082" s="9" t="str">
        <f>T('CLZ TT'!D1082)</f>
        <v/>
      </c>
      <c r="C1082" s="10" t="str">
        <f>IF(LEN(A1082) &gt; 0, 'CLZ TT'!E1082, "")</f>
        <v/>
      </c>
      <c r="D1082" s="7" t="str">
        <f>T('CLZ TT'!F1082)</f>
        <v/>
      </c>
      <c r="E1082" s="7" t="str">
        <f>IFERROR(VLOOKUP('CLZ TT'!A1082,'CLZ WI'!$A$1:$E$100000,3,FALSE),"")</f>
        <v/>
      </c>
      <c r="F1082" t="str">
        <f>IFERROR(VLOOKUP('CLZ TT'!A1082,'CLZ WI'!$A$1:$E$100000,4,FALSE),"")</f>
        <v/>
      </c>
      <c r="G1082" t="str">
        <f>IFERROR(VLOOKUP('CLZ TT'!A1082,'CLZ WI'!$A$1:$K$100000,5,FALSE),"")</f>
        <v/>
      </c>
      <c r="H1082" t="str">
        <f>IFERROR(VLOOKUP(G1082,'CLZ WI'!$A$1:$K$100000,6,FALSE),"")</f>
        <v/>
      </c>
      <c r="I1082" t="str">
        <f>IFERROR(VLOOKUP(G1082,'CLZ WI'!$A$1:$K$100000,7,FALSE),"")</f>
        <v/>
      </c>
      <c r="J1082" t="str">
        <f>T('CLZ TT'!I1082)</f>
        <v/>
      </c>
      <c r="K1082" t="str">
        <f>IF(IFERROR(VLOOKUP('CLZ TT'!A1082,'CLZ WI'!$A$1:$L$100000,12,FALSE),"")=TRUE, "Billable", IF(IFERROR(VLOOKUP('CLZ TT'!A1082,'CLZ WI'!$A$1:$L$100000,12,FALSE),"")=FALSE, "Non-Billable", ""))</f>
        <v/>
      </c>
      <c r="L1082" s="19" t="str">
        <f>IF('CLZ TT'!G1082="","",'CLZ TT'!G1082)</f>
        <v/>
      </c>
      <c r="M1082" t="str">
        <f>IFERROR(VLOOKUP(G1082,'CLZ Pr'!$A$1:$X$100000,12,FALSE)*C1082,"")</f>
        <v/>
      </c>
      <c r="N1082" s="4" t="str">
        <f>IFERROR(VLOOKUP(G1082,'CLZ Pr'!$A$1:$X$100000,24,FALSE), "")</f>
        <v/>
      </c>
      <c r="O1082" t="str">
        <f>IFERROR(VLOOKUP(G1082,'CLZ Pr'!$A$1:$X$100000,21,FALSE), "")</f>
        <v/>
      </c>
    </row>
    <row r="1083" spans="1:15">
      <c r="A1083" t="str">
        <f>T('CLZ TT'!A1083)</f>
        <v/>
      </c>
      <c r="B1083" s="9" t="str">
        <f>T('CLZ TT'!D1083)</f>
        <v/>
      </c>
      <c r="C1083" s="10" t="str">
        <f>IF(LEN(A1083) &gt; 0, 'CLZ TT'!E1083, "")</f>
        <v/>
      </c>
      <c r="D1083" s="7" t="str">
        <f>T('CLZ TT'!F1083)</f>
        <v/>
      </c>
      <c r="E1083" s="7" t="str">
        <f>IFERROR(VLOOKUP('CLZ TT'!A1083,'CLZ WI'!$A$1:$E$100000,3,FALSE),"")</f>
        <v/>
      </c>
      <c r="F1083" t="str">
        <f>IFERROR(VLOOKUP('CLZ TT'!A1083,'CLZ WI'!$A$1:$E$100000,4,FALSE),"")</f>
        <v/>
      </c>
      <c r="G1083" t="str">
        <f>IFERROR(VLOOKUP('CLZ TT'!A1083,'CLZ WI'!$A$1:$K$100000,5,FALSE),"")</f>
        <v/>
      </c>
      <c r="H1083" t="str">
        <f>IFERROR(VLOOKUP(G1083,'CLZ WI'!$A$1:$K$100000,6,FALSE),"")</f>
        <v/>
      </c>
      <c r="I1083" t="str">
        <f>IFERROR(VLOOKUP(G1083,'CLZ WI'!$A$1:$K$100000,7,FALSE),"")</f>
        <v/>
      </c>
      <c r="J1083" t="str">
        <f>T('CLZ TT'!I1083)</f>
        <v/>
      </c>
      <c r="K1083" t="str">
        <f>IF(IFERROR(VLOOKUP('CLZ TT'!A1083,'CLZ WI'!$A$1:$L$100000,12,FALSE),"")=TRUE, "Billable", IF(IFERROR(VLOOKUP('CLZ TT'!A1083,'CLZ WI'!$A$1:$L$100000,12,FALSE),"")=FALSE, "Non-Billable", ""))</f>
        <v/>
      </c>
      <c r="L1083" s="19" t="str">
        <f>IF('CLZ TT'!G1083="","",'CLZ TT'!G1083)</f>
        <v/>
      </c>
      <c r="M1083" t="str">
        <f>IFERROR(VLOOKUP(G1083,'CLZ Pr'!$A$1:$X$100000,12,FALSE)*C1083,"")</f>
        <v/>
      </c>
      <c r="N1083" s="4" t="str">
        <f>IFERROR(VLOOKUP(G1083,'CLZ Pr'!$A$1:$X$100000,24,FALSE), "")</f>
        <v/>
      </c>
      <c r="O1083" t="str">
        <f>IFERROR(VLOOKUP(G1083,'CLZ Pr'!$A$1:$X$100000,21,FALSE), "")</f>
        <v/>
      </c>
    </row>
    <row r="1084" spans="1:15">
      <c r="A1084" t="str">
        <f>T('CLZ TT'!A1084)</f>
        <v/>
      </c>
      <c r="B1084" s="9" t="str">
        <f>T('CLZ TT'!D1084)</f>
        <v/>
      </c>
      <c r="C1084" s="10" t="str">
        <f>IF(LEN(A1084) &gt; 0, 'CLZ TT'!E1084, "")</f>
        <v/>
      </c>
      <c r="D1084" s="7" t="str">
        <f>T('CLZ TT'!F1084)</f>
        <v/>
      </c>
      <c r="E1084" s="7" t="str">
        <f>IFERROR(VLOOKUP('CLZ TT'!A1084,'CLZ WI'!$A$1:$E$100000,3,FALSE),"")</f>
        <v/>
      </c>
      <c r="F1084" t="str">
        <f>IFERROR(VLOOKUP('CLZ TT'!A1084,'CLZ WI'!$A$1:$E$100000,4,FALSE),"")</f>
        <v/>
      </c>
      <c r="G1084" t="str">
        <f>IFERROR(VLOOKUP('CLZ TT'!A1084,'CLZ WI'!$A$1:$K$100000,5,FALSE),"")</f>
        <v/>
      </c>
      <c r="H1084" t="str">
        <f>IFERROR(VLOOKUP(G1084,'CLZ WI'!$A$1:$K$100000,6,FALSE),"")</f>
        <v/>
      </c>
      <c r="I1084" t="str">
        <f>IFERROR(VLOOKUP(G1084,'CLZ WI'!$A$1:$K$100000,7,FALSE),"")</f>
        <v/>
      </c>
      <c r="J1084" t="str">
        <f>T('CLZ TT'!I1084)</f>
        <v/>
      </c>
      <c r="K1084" t="str">
        <f>IF(IFERROR(VLOOKUP('CLZ TT'!A1084,'CLZ WI'!$A$1:$L$100000,12,FALSE),"")=TRUE, "Billable", IF(IFERROR(VLOOKUP('CLZ TT'!A1084,'CLZ WI'!$A$1:$L$100000,12,FALSE),"")=FALSE, "Non-Billable", ""))</f>
        <v/>
      </c>
      <c r="L1084" s="19" t="str">
        <f>IF('CLZ TT'!G1084="","",'CLZ TT'!G1084)</f>
        <v/>
      </c>
      <c r="M1084" t="str">
        <f>IFERROR(VLOOKUP(G1084,'CLZ Pr'!$A$1:$X$100000,12,FALSE)*C1084,"")</f>
        <v/>
      </c>
      <c r="N1084" s="4" t="str">
        <f>IFERROR(VLOOKUP(G1084,'CLZ Pr'!$A$1:$X$100000,24,FALSE), "")</f>
        <v/>
      </c>
      <c r="O1084" t="str">
        <f>IFERROR(VLOOKUP(G1084,'CLZ Pr'!$A$1:$X$100000,21,FALSE), "")</f>
        <v/>
      </c>
    </row>
    <row r="1085" spans="1:15">
      <c r="A1085" t="str">
        <f>T('CLZ TT'!A1085)</f>
        <v/>
      </c>
      <c r="B1085" s="9" t="str">
        <f>T('CLZ TT'!D1085)</f>
        <v/>
      </c>
      <c r="C1085" s="10" t="str">
        <f>IF(LEN(A1085) &gt; 0, 'CLZ TT'!E1085, "")</f>
        <v/>
      </c>
      <c r="D1085" s="7" t="str">
        <f>T('CLZ TT'!F1085)</f>
        <v/>
      </c>
      <c r="E1085" s="7" t="str">
        <f>IFERROR(VLOOKUP('CLZ TT'!A1085,'CLZ WI'!$A$1:$E$100000,3,FALSE),"")</f>
        <v/>
      </c>
      <c r="F1085" t="str">
        <f>IFERROR(VLOOKUP('CLZ TT'!A1085,'CLZ WI'!$A$1:$E$100000,4,FALSE),"")</f>
        <v/>
      </c>
      <c r="G1085" t="str">
        <f>IFERROR(VLOOKUP('CLZ TT'!A1085,'CLZ WI'!$A$1:$K$100000,5,FALSE),"")</f>
        <v/>
      </c>
      <c r="H1085" t="str">
        <f>IFERROR(VLOOKUP(G1085,'CLZ WI'!$A$1:$K$100000,6,FALSE),"")</f>
        <v/>
      </c>
      <c r="I1085" t="str">
        <f>IFERROR(VLOOKUP(G1085,'CLZ WI'!$A$1:$K$100000,7,FALSE),"")</f>
        <v/>
      </c>
      <c r="J1085" t="str">
        <f>T('CLZ TT'!I1085)</f>
        <v/>
      </c>
      <c r="K1085" t="str">
        <f>IF(IFERROR(VLOOKUP('CLZ TT'!A1085,'CLZ WI'!$A$1:$L$100000,12,FALSE),"")=TRUE, "Billable", IF(IFERROR(VLOOKUP('CLZ TT'!A1085,'CLZ WI'!$A$1:$L$100000,12,FALSE),"")=FALSE, "Non-Billable", ""))</f>
        <v/>
      </c>
      <c r="L1085" s="19" t="str">
        <f>IF('CLZ TT'!G1085="","",'CLZ TT'!G1085)</f>
        <v/>
      </c>
      <c r="M1085" t="str">
        <f>IFERROR(VLOOKUP(G1085,'CLZ Pr'!$A$1:$X$100000,12,FALSE)*C1085,"")</f>
        <v/>
      </c>
      <c r="N1085" s="4" t="str">
        <f>IFERROR(VLOOKUP(G1085,'CLZ Pr'!$A$1:$X$100000,24,FALSE), "")</f>
        <v/>
      </c>
      <c r="O1085" t="str">
        <f>IFERROR(VLOOKUP(G1085,'CLZ Pr'!$A$1:$X$100000,21,FALSE), "")</f>
        <v/>
      </c>
    </row>
    <row r="1086" spans="1:15">
      <c r="A1086" t="str">
        <f>T('CLZ TT'!A1086)</f>
        <v/>
      </c>
      <c r="B1086" s="9" t="str">
        <f>T('CLZ TT'!D1086)</f>
        <v/>
      </c>
      <c r="C1086" s="10" t="str">
        <f>IF(LEN(A1086) &gt; 0, 'CLZ TT'!E1086, "")</f>
        <v/>
      </c>
      <c r="D1086" s="7" t="str">
        <f>T('CLZ TT'!F1086)</f>
        <v/>
      </c>
      <c r="E1086" s="7" t="str">
        <f>IFERROR(VLOOKUP('CLZ TT'!A1086,'CLZ WI'!$A$1:$E$100000,3,FALSE),"")</f>
        <v/>
      </c>
      <c r="F1086" t="str">
        <f>IFERROR(VLOOKUP('CLZ TT'!A1086,'CLZ WI'!$A$1:$E$100000,4,FALSE),"")</f>
        <v/>
      </c>
      <c r="G1086" t="str">
        <f>IFERROR(VLOOKUP('CLZ TT'!A1086,'CLZ WI'!$A$1:$K$100000,5,FALSE),"")</f>
        <v/>
      </c>
      <c r="H1086" t="str">
        <f>IFERROR(VLOOKUP(G1086,'CLZ WI'!$A$1:$K$100000,6,FALSE),"")</f>
        <v/>
      </c>
      <c r="I1086" t="str">
        <f>IFERROR(VLOOKUP(G1086,'CLZ WI'!$A$1:$K$100000,7,FALSE),"")</f>
        <v/>
      </c>
      <c r="J1086" t="str">
        <f>T('CLZ TT'!I1086)</f>
        <v/>
      </c>
      <c r="K1086" t="str">
        <f>IF(IFERROR(VLOOKUP('CLZ TT'!A1086,'CLZ WI'!$A$1:$L$100000,12,FALSE),"")=TRUE, "Billable", IF(IFERROR(VLOOKUP('CLZ TT'!A1086,'CLZ WI'!$A$1:$L$100000,12,FALSE),"")=FALSE, "Non-Billable", ""))</f>
        <v/>
      </c>
      <c r="L1086" s="19" t="str">
        <f>IF('CLZ TT'!G1086="","",'CLZ TT'!G1086)</f>
        <v/>
      </c>
      <c r="M1086" t="str">
        <f>IFERROR(VLOOKUP(G1086,'CLZ Pr'!$A$1:$X$100000,12,FALSE)*C1086,"")</f>
        <v/>
      </c>
      <c r="N1086" s="4" t="str">
        <f>IFERROR(VLOOKUP(G1086,'CLZ Pr'!$A$1:$X$100000,24,FALSE), "")</f>
        <v/>
      </c>
      <c r="O1086" t="str">
        <f>IFERROR(VLOOKUP(G1086,'CLZ Pr'!$A$1:$X$100000,21,FALSE), "")</f>
        <v/>
      </c>
    </row>
    <row r="1087" spans="1:15">
      <c r="A1087" t="str">
        <f>T('CLZ TT'!A1087)</f>
        <v/>
      </c>
      <c r="B1087" s="9" t="str">
        <f>T('CLZ TT'!D1087)</f>
        <v/>
      </c>
      <c r="C1087" s="10" t="str">
        <f>IF(LEN(A1087) &gt; 0, 'CLZ TT'!E1087, "")</f>
        <v/>
      </c>
      <c r="D1087" s="7" t="str">
        <f>T('CLZ TT'!F1087)</f>
        <v/>
      </c>
      <c r="E1087" s="7" t="str">
        <f>IFERROR(VLOOKUP('CLZ TT'!A1087,'CLZ WI'!$A$1:$E$100000,3,FALSE),"")</f>
        <v/>
      </c>
      <c r="F1087" t="str">
        <f>IFERROR(VLOOKUP('CLZ TT'!A1087,'CLZ WI'!$A$1:$E$100000,4,FALSE),"")</f>
        <v/>
      </c>
      <c r="G1087" t="str">
        <f>IFERROR(VLOOKUP('CLZ TT'!A1087,'CLZ WI'!$A$1:$K$100000,5,FALSE),"")</f>
        <v/>
      </c>
      <c r="H1087" t="str">
        <f>IFERROR(VLOOKUP(G1087,'CLZ WI'!$A$1:$K$100000,6,FALSE),"")</f>
        <v/>
      </c>
      <c r="I1087" t="str">
        <f>IFERROR(VLOOKUP(G1087,'CLZ WI'!$A$1:$K$100000,7,FALSE),"")</f>
        <v/>
      </c>
      <c r="J1087" t="str">
        <f>T('CLZ TT'!I1087)</f>
        <v/>
      </c>
      <c r="K1087" t="str">
        <f>IF(IFERROR(VLOOKUP('CLZ TT'!A1087,'CLZ WI'!$A$1:$L$100000,12,FALSE),"")=TRUE, "Billable", IF(IFERROR(VLOOKUP('CLZ TT'!A1087,'CLZ WI'!$A$1:$L$100000,12,FALSE),"")=FALSE, "Non-Billable", ""))</f>
        <v/>
      </c>
      <c r="L1087" s="19" t="str">
        <f>IF('CLZ TT'!G1087="","",'CLZ TT'!G1087)</f>
        <v/>
      </c>
      <c r="M1087" t="str">
        <f>IFERROR(VLOOKUP(G1087,'CLZ Pr'!$A$1:$X$100000,12,FALSE)*C1087,"")</f>
        <v/>
      </c>
      <c r="N1087" s="4" t="str">
        <f>IFERROR(VLOOKUP(G1087,'CLZ Pr'!$A$1:$X$100000,24,FALSE), "")</f>
        <v/>
      </c>
      <c r="O1087" t="str">
        <f>IFERROR(VLOOKUP(G1087,'CLZ Pr'!$A$1:$X$100000,21,FALSE), "")</f>
        <v/>
      </c>
    </row>
    <row r="1088" spans="1:15">
      <c r="A1088" t="str">
        <f>T('CLZ TT'!A1088)</f>
        <v/>
      </c>
      <c r="B1088" s="9" t="str">
        <f>T('CLZ TT'!D1088)</f>
        <v/>
      </c>
      <c r="C1088" s="10" t="str">
        <f>IF(LEN(A1088) &gt; 0, 'CLZ TT'!E1088, "")</f>
        <v/>
      </c>
      <c r="D1088" s="7" t="str">
        <f>T('CLZ TT'!F1088)</f>
        <v/>
      </c>
      <c r="E1088" s="7" t="str">
        <f>IFERROR(VLOOKUP('CLZ TT'!A1088,'CLZ WI'!$A$1:$E$100000,3,FALSE),"")</f>
        <v/>
      </c>
      <c r="F1088" t="str">
        <f>IFERROR(VLOOKUP('CLZ TT'!A1088,'CLZ WI'!$A$1:$E$100000,4,FALSE),"")</f>
        <v/>
      </c>
      <c r="G1088" t="str">
        <f>IFERROR(VLOOKUP('CLZ TT'!A1088,'CLZ WI'!$A$1:$K$100000,5,FALSE),"")</f>
        <v/>
      </c>
      <c r="H1088" t="str">
        <f>IFERROR(VLOOKUP(G1088,'CLZ WI'!$A$1:$K$100000,6,FALSE),"")</f>
        <v/>
      </c>
      <c r="I1088" t="str">
        <f>IFERROR(VLOOKUP(G1088,'CLZ WI'!$A$1:$K$100000,7,FALSE),"")</f>
        <v/>
      </c>
      <c r="J1088" t="str">
        <f>T('CLZ TT'!I1088)</f>
        <v/>
      </c>
      <c r="K1088" t="str">
        <f>IF(IFERROR(VLOOKUP('CLZ TT'!A1088,'CLZ WI'!$A$1:$L$100000,12,FALSE),"")=TRUE, "Billable", IF(IFERROR(VLOOKUP('CLZ TT'!A1088,'CLZ WI'!$A$1:$L$100000,12,FALSE),"")=FALSE, "Non-Billable", ""))</f>
        <v/>
      </c>
      <c r="L1088" s="19" t="str">
        <f>IF('CLZ TT'!G1088="","",'CLZ TT'!G1088)</f>
        <v/>
      </c>
      <c r="M1088" t="str">
        <f>IFERROR(VLOOKUP(G1088,'CLZ Pr'!$A$1:$X$100000,12,FALSE)*C1088,"")</f>
        <v/>
      </c>
      <c r="N1088" s="4" t="str">
        <f>IFERROR(VLOOKUP(G1088,'CLZ Pr'!$A$1:$X$100000,24,FALSE), "")</f>
        <v/>
      </c>
      <c r="O1088" t="str">
        <f>IFERROR(VLOOKUP(G1088,'CLZ Pr'!$A$1:$X$100000,21,FALSE), "")</f>
        <v/>
      </c>
    </row>
    <row r="1089" spans="1:15">
      <c r="A1089" t="str">
        <f>T('CLZ TT'!A1089)</f>
        <v/>
      </c>
      <c r="B1089" s="9" t="str">
        <f>T('CLZ TT'!D1089)</f>
        <v/>
      </c>
      <c r="C1089" s="10" t="str">
        <f>IF(LEN(A1089) &gt; 0, 'CLZ TT'!E1089, "")</f>
        <v/>
      </c>
      <c r="D1089" s="7" t="str">
        <f>T('CLZ TT'!F1089)</f>
        <v/>
      </c>
      <c r="E1089" s="7" t="str">
        <f>IFERROR(VLOOKUP('CLZ TT'!A1089,'CLZ WI'!$A$1:$E$100000,3,FALSE),"")</f>
        <v/>
      </c>
      <c r="F1089" t="str">
        <f>IFERROR(VLOOKUP('CLZ TT'!A1089,'CLZ WI'!$A$1:$E$100000,4,FALSE),"")</f>
        <v/>
      </c>
      <c r="G1089" t="str">
        <f>IFERROR(VLOOKUP('CLZ TT'!A1089,'CLZ WI'!$A$1:$K$100000,5,FALSE),"")</f>
        <v/>
      </c>
      <c r="H1089" t="str">
        <f>IFERROR(VLOOKUP(G1089,'CLZ WI'!$A$1:$K$100000,6,FALSE),"")</f>
        <v/>
      </c>
      <c r="I1089" t="str">
        <f>IFERROR(VLOOKUP(G1089,'CLZ WI'!$A$1:$K$100000,7,FALSE),"")</f>
        <v/>
      </c>
      <c r="J1089" t="str">
        <f>T('CLZ TT'!I1089)</f>
        <v/>
      </c>
      <c r="K1089" t="str">
        <f>IF(IFERROR(VLOOKUP('CLZ TT'!A1089,'CLZ WI'!$A$1:$L$100000,12,FALSE),"")=TRUE, "Billable", IF(IFERROR(VLOOKUP('CLZ TT'!A1089,'CLZ WI'!$A$1:$L$100000,12,FALSE),"")=FALSE, "Non-Billable", ""))</f>
        <v/>
      </c>
      <c r="L1089" s="19" t="str">
        <f>IF('CLZ TT'!G1089="","",'CLZ TT'!G1089)</f>
        <v/>
      </c>
      <c r="M1089" t="str">
        <f>IFERROR(VLOOKUP(G1089,'CLZ Pr'!$A$1:$X$100000,12,FALSE)*C1089,"")</f>
        <v/>
      </c>
      <c r="N1089" s="4" t="str">
        <f>IFERROR(VLOOKUP(G1089,'CLZ Pr'!$A$1:$X$100000,24,FALSE), "")</f>
        <v/>
      </c>
      <c r="O1089" t="str">
        <f>IFERROR(VLOOKUP(G1089,'CLZ Pr'!$A$1:$X$100000,21,FALSE), "")</f>
        <v/>
      </c>
    </row>
    <row r="1090" spans="1:15">
      <c r="A1090" t="str">
        <f>T('CLZ TT'!A1090)</f>
        <v/>
      </c>
      <c r="B1090" s="9" t="str">
        <f>T('CLZ TT'!D1090)</f>
        <v/>
      </c>
      <c r="C1090" s="10" t="str">
        <f>IF(LEN(A1090) &gt; 0, 'CLZ TT'!E1090, "")</f>
        <v/>
      </c>
      <c r="D1090" s="7" t="str">
        <f>T('CLZ TT'!F1090)</f>
        <v/>
      </c>
      <c r="E1090" s="7" t="str">
        <f>IFERROR(VLOOKUP('CLZ TT'!A1090,'CLZ WI'!$A$1:$E$100000,3,FALSE),"")</f>
        <v/>
      </c>
      <c r="F1090" t="str">
        <f>IFERROR(VLOOKUP('CLZ TT'!A1090,'CLZ WI'!$A$1:$E$100000,4,FALSE),"")</f>
        <v/>
      </c>
      <c r="G1090" t="str">
        <f>IFERROR(VLOOKUP('CLZ TT'!A1090,'CLZ WI'!$A$1:$K$100000,5,FALSE),"")</f>
        <v/>
      </c>
      <c r="H1090" t="str">
        <f>IFERROR(VLOOKUP(G1090,'CLZ WI'!$A$1:$K$100000,6,FALSE),"")</f>
        <v/>
      </c>
      <c r="I1090" t="str">
        <f>IFERROR(VLOOKUP(G1090,'CLZ WI'!$A$1:$K$100000,7,FALSE),"")</f>
        <v/>
      </c>
      <c r="J1090" t="str">
        <f>T('CLZ TT'!I1090)</f>
        <v/>
      </c>
      <c r="K1090" t="str">
        <f>IF(IFERROR(VLOOKUP('CLZ TT'!A1090,'CLZ WI'!$A$1:$L$100000,12,FALSE),"")=TRUE, "Billable", IF(IFERROR(VLOOKUP('CLZ TT'!A1090,'CLZ WI'!$A$1:$L$100000,12,FALSE),"")=FALSE, "Non-Billable", ""))</f>
        <v/>
      </c>
      <c r="L1090" s="19" t="str">
        <f>IF('CLZ TT'!G1090="","",'CLZ TT'!G1090)</f>
        <v/>
      </c>
      <c r="M1090" t="str">
        <f>IFERROR(VLOOKUP(G1090,'CLZ Pr'!$A$1:$X$100000,12,FALSE)*C1090,"")</f>
        <v/>
      </c>
      <c r="N1090" s="4" t="str">
        <f>IFERROR(VLOOKUP(G1090,'CLZ Pr'!$A$1:$X$100000,24,FALSE), "")</f>
        <v/>
      </c>
      <c r="O1090" t="str">
        <f>IFERROR(VLOOKUP(G1090,'CLZ Pr'!$A$1:$X$100000,21,FALSE), "")</f>
        <v/>
      </c>
    </row>
    <row r="1091" spans="1:15">
      <c r="A1091" t="str">
        <f>T('CLZ TT'!A1091)</f>
        <v/>
      </c>
      <c r="B1091" s="9" t="str">
        <f>T('CLZ TT'!D1091)</f>
        <v/>
      </c>
      <c r="C1091" s="10" t="str">
        <f>IF(LEN(A1091) &gt; 0, 'CLZ TT'!E1091, "")</f>
        <v/>
      </c>
      <c r="D1091" s="7" t="str">
        <f>T('CLZ TT'!F1091)</f>
        <v/>
      </c>
      <c r="E1091" s="7" t="str">
        <f>IFERROR(VLOOKUP('CLZ TT'!A1091,'CLZ WI'!$A$1:$E$100000,3,FALSE),"")</f>
        <v/>
      </c>
      <c r="F1091" t="str">
        <f>IFERROR(VLOOKUP('CLZ TT'!A1091,'CLZ WI'!$A$1:$E$100000,4,FALSE),"")</f>
        <v/>
      </c>
      <c r="G1091" t="str">
        <f>IFERROR(VLOOKUP('CLZ TT'!A1091,'CLZ WI'!$A$1:$K$100000,5,FALSE),"")</f>
        <v/>
      </c>
      <c r="H1091" t="str">
        <f>IFERROR(VLOOKUP(G1091,'CLZ WI'!$A$1:$K$100000,6,FALSE),"")</f>
        <v/>
      </c>
      <c r="I1091" t="str">
        <f>IFERROR(VLOOKUP(G1091,'CLZ WI'!$A$1:$K$100000,7,FALSE),"")</f>
        <v/>
      </c>
      <c r="J1091" t="str">
        <f>T('CLZ TT'!I1091)</f>
        <v/>
      </c>
      <c r="K1091" t="str">
        <f>IF(IFERROR(VLOOKUP('CLZ TT'!A1091,'CLZ WI'!$A$1:$L$100000,12,FALSE),"")=TRUE, "Billable", IF(IFERROR(VLOOKUP('CLZ TT'!A1091,'CLZ WI'!$A$1:$L$100000,12,FALSE),"")=FALSE, "Non-Billable", ""))</f>
        <v/>
      </c>
      <c r="L1091" s="19" t="str">
        <f>IF('CLZ TT'!G1091="","",'CLZ TT'!G1091)</f>
        <v/>
      </c>
      <c r="M1091" t="str">
        <f>IFERROR(VLOOKUP(G1091,'CLZ Pr'!$A$1:$X$100000,12,FALSE)*C1091,"")</f>
        <v/>
      </c>
      <c r="N1091" s="4" t="str">
        <f>IFERROR(VLOOKUP(G1091,'CLZ Pr'!$A$1:$X$100000,24,FALSE), "")</f>
        <v/>
      </c>
      <c r="O1091" t="str">
        <f>IFERROR(VLOOKUP(G1091,'CLZ Pr'!$A$1:$X$100000,21,FALSE), "")</f>
        <v/>
      </c>
    </row>
    <row r="1092" spans="1:15">
      <c r="A1092" t="str">
        <f>T('CLZ TT'!A1092)</f>
        <v/>
      </c>
      <c r="B1092" s="9" t="str">
        <f>T('CLZ TT'!D1092)</f>
        <v/>
      </c>
      <c r="C1092" s="10" t="str">
        <f>IF(LEN(A1092) &gt; 0, 'CLZ TT'!E1092, "")</f>
        <v/>
      </c>
      <c r="D1092" s="7" t="str">
        <f>T('CLZ TT'!F1092)</f>
        <v/>
      </c>
      <c r="E1092" s="7" t="str">
        <f>IFERROR(VLOOKUP('CLZ TT'!A1092,'CLZ WI'!$A$1:$E$100000,3,FALSE),"")</f>
        <v/>
      </c>
      <c r="F1092" t="str">
        <f>IFERROR(VLOOKUP('CLZ TT'!A1092,'CLZ WI'!$A$1:$E$100000,4,FALSE),"")</f>
        <v/>
      </c>
      <c r="G1092" t="str">
        <f>IFERROR(VLOOKUP('CLZ TT'!A1092,'CLZ WI'!$A$1:$K$100000,5,FALSE),"")</f>
        <v/>
      </c>
      <c r="H1092" t="str">
        <f>IFERROR(VLOOKUP(G1092,'CLZ WI'!$A$1:$K$100000,6,FALSE),"")</f>
        <v/>
      </c>
      <c r="I1092" t="str">
        <f>IFERROR(VLOOKUP(G1092,'CLZ WI'!$A$1:$K$100000,7,FALSE),"")</f>
        <v/>
      </c>
      <c r="J1092" t="str">
        <f>T('CLZ TT'!I1092)</f>
        <v/>
      </c>
      <c r="K1092" t="str">
        <f>IF(IFERROR(VLOOKUP('CLZ TT'!A1092,'CLZ WI'!$A$1:$L$100000,12,FALSE),"")=TRUE, "Billable", IF(IFERROR(VLOOKUP('CLZ TT'!A1092,'CLZ WI'!$A$1:$L$100000,12,FALSE),"")=FALSE, "Non-Billable", ""))</f>
        <v/>
      </c>
      <c r="L1092" s="19" t="str">
        <f>IF('CLZ TT'!G1092="","",'CLZ TT'!G1092)</f>
        <v/>
      </c>
      <c r="M1092" t="str">
        <f>IFERROR(VLOOKUP(G1092,'CLZ Pr'!$A$1:$X$100000,12,FALSE)*C1092,"")</f>
        <v/>
      </c>
      <c r="N1092" s="4" t="str">
        <f>IFERROR(VLOOKUP(G1092,'CLZ Pr'!$A$1:$X$100000,24,FALSE), "")</f>
        <v/>
      </c>
      <c r="O1092" t="str">
        <f>IFERROR(VLOOKUP(G1092,'CLZ Pr'!$A$1:$X$100000,21,FALSE), "")</f>
        <v/>
      </c>
    </row>
    <row r="1093" spans="1:15">
      <c r="A1093" t="str">
        <f>T('CLZ TT'!A1093)</f>
        <v/>
      </c>
      <c r="B1093" s="9" t="str">
        <f>T('CLZ TT'!D1093)</f>
        <v/>
      </c>
      <c r="C1093" s="10" t="str">
        <f>IF(LEN(A1093) &gt; 0, 'CLZ TT'!E1093, "")</f>
        <v/>
      </c>
      <c r="D1093" s="7" t="str">
        <f>T('CLZ TT'!F1093)</f>
        <v/>
      </c>
      <c r="E1093" s="7" t="str">
        <f>IFERROR(VLOOKUP('CLZ TT'!A1093,'CLZ WI'!$A$1:$E$100000,3,FALSE),"")</f>
        <v/>
      </c>
      <c r="F1093" t="str">
        <f>IFERROR(VLOOKUP('CLZ TT'!A1093,'CLZ WI'!$A$1:$E$100000,4,FALSE),"")</f>
        <v/>
      </c>
      <c r="G1093" t="str">
        <f>IFERROR(VLOOKUP('CLZ TT'!A1093,'CLZ WI'!$A$1:$K$100000,5,FALSE),"")</f>
        <v/>
      </c>
      <c r="H1093" t="str">
        <f>IFERROR(VLOOKUP(G1093,'CLZ WI'!$A$1:$K$100000,6,FALSE),"")</f>
        <v/>
      </c>
      <c r="I1093" t="str">
        <f>IFERROR(VLOOKUP(G1093,'CLZ WI'!$A$1:$K$100000,7,FALSE),"")</f>
        <v/>
      </c>
      <c r="J1093" t="str">
        <f>T('CLZ TT'!I1093)</f>
        <v/>
      </c>
      <c r="K1093" t="str">
        <f>IF(IFERROR(VLOOKUP('CLZ TT'!A1093,'CLZ WI'!$A$1:$L$100000,12,FALSE),"")=TRUE, "Billable", IF(IFERROR(VLOOKUP('CLZ TT'!A1093,'CLZ WI'!$A$1:$L$100000,12,FALSE),"")=FALSE, "Non-Billable", ""))</f>
        <v/>
      </c>
      <c r="L1093" s="19" t="str">
        <f>IF('CLZ TT'!G1093="","",'CLZ TT'!G1093)</f>
        <v/>
      </c>
      <c r="M1093" t="str">
        <f>IFERROR(VLOOKUP(G1093,'CLZ Pr'!$A$1:$X$100000,12,FALSE)*C1093,"")</f>
        <v/>
      </c>
      <c r="N1093" s="4" t="str">
        <f>IFERROR(VLOOKUP(G1093,'CLZ Pr'!$A$1:$X$100000,24,FALSE), "")</f>
        <v/>
      </c>
      <c r="O1093" t="str">
        <f>IFERROR(VLOOKUP(G1093,'CLZ Pr'!$A$1:$X$100000,21,FALSE), "")</f>
        <v/>
      </c>
    </row>
    <row r="1094" spans="1:15">
      <c r="A1094" t="str">
        <f>T('CLZ TT'!A1094)</f>
        <v/>
      </c>
      <c r="B1094" s="9" t="str">
        <f>T('CLZ TT'!D1094)</f>
        <v/>
      </c>
      <c r="C1094" s="10" t="str">
        <f>IF(LEN(A1094) &gt; 0, 'CLZ TT'!E1094, "")</f>
        <v/>
      </c>
      <c r="D1094" s="7" t="str">
        <f>T('CLZ TT'!F1094)</f>
        <v/>
      </c>
      <c r="E1094" s="7" t="str">
        <f>IFERROR(VLOOKUP('CLZ TT'!A1094,'CLZ WI'!$A$1:$E$100000,3,FALSE),"")</f>
        <v/>
      </c>
      <c r="F1094" t="str">
        <f>IFERROR(VLOOKUP('CLZ TT'!A1094,'CLZ WI'!$A$1:$E$100000,4,FALSE),"")</f>
        <v/>
      </c>
      <c r="G1094" t="str">
        <f>IFERROR(VLOOKUP('CLZ TT'!A1094,'CLZ WI'!$A$1:$K$100000,5,FALSE),"")</f>
        <v/>
      </c>
      <c r="H1094" t="str">
        <f>IFERROR(VLOOKUP(G1094,'CLZ WI'!$A$1:$K$100000,6,FALSE),"")</f>
        <v/>
      </c>
      <c r="I1094" t="str">
        <f>IFERROR(VLOOKUP(G1094,'CLZ WI'!$A$1:$K$100000,7,FALSE),"")</f>
        <v/>
      </c>
      <c r="J1094" t="str">
        <f>T('CLZ TT'!I1094)</f>
        <v/>
      </c>
      <c r="K1094" t="str">
        <f>IF(IFERROR(VLOOKUP('CLZ TT'!A1094,'CLZ WI'!$A$1:$L$100000,12,FALSE),"")=TRUE, "Billable", IF(IFERROR(VLOOKUP('CLZ TT'!A1094,'CLZ WI'!$A$1:$L$100000,12,FALSE),"")=FALSE, "Non-Billable", ""))</f>
        <v/>
      </c>
      <c r="L1094" s="19" t="str">
        <f>IF('CLZ TT'!G1094="","",'CLZ TT'!G1094)</f>
        <v/>
      </c>
      <c r="M1094" t="str">
        <f>IFERROR(VLOOKUP(G1094,'CLZ Pr'!$A$1:$X$100000,12,FALSE)*C1094,"")</f>
        <v/>
      </c>
      <c r="N1094" s="4" t="str">
        <f>IFERROR(VLOOKUP(G1094,'CLZ Pr'!$A$1:$X$100000,24,FALSE), "")</f>
        <v/>
      </c>
      <c r="O1094" t="str">
        <f>IFERROR(VLOOKUP(G1094,'CLZ Pr'!$A$1:$X$100000,21,FALSE), "")</f>
        <v/>
      </c>
    </row>
    <row r="1095" spans="1:15">
      <c r="A1095" t="str">
        <f>T('CLZ TT'!A1095)</f>
        <v/>
      </c>
      <c r="B1095" s="9" t="str">
        <f>T('CLZ TT'!D1095)</f>
        <v/>
      </c>
      <c r="C1095" s="10" t="str">
        <f>IF(LEN(A1095) &gt; 0, 'CLZ TT'!E1095, "")</f>
        <v/>
      </c>
      <c r="D1095" s="7" t="str">
        <f>T('CLZ TT'!F1095)</f>
        <v/>
      </c>
      <c r="E1095" s="7" t="str">
        <f>IFERROR(VLOOKUP('CLZ TT'!A1095,'CLZ WI'!$A$1:$E$100000,3,FALSE),"")</f>
        <v/>
      </c>
      <c r="F1095" t="str">
        <f>IFERROR(VLOOKUP('CLZ TT'!A1095,'CLZ WI'!$A$1:$E$100000,4,FALSE),"")</f>
        <v/>
      </c>
      <c r="G1095" t="str">
        <f>IFERROR(VLOOKUP('CLZ TT'!A1095,'CLZ WI'!$A$1:$K$100000,5,FALSE),"")</f>
        <v/>
      </c>
      <c r="H1095" t="str">
        <f>IFERROR(VLOOKUP(G1095,'CLZ WI'!$A$1:$K$100000,6,FALSE),"")</f>
        <v/>
      </c>
      <c r="I1095" t="str">
        <f>IFERROR(VLOOKUP(G1095,'CLZ WI'!$A$1:$K$100000,7,FALSE),"")</f>
        <v/>
      </c>
      <c r="J1095" t="str">
        <f>T('CLZ TT'!I1095)</f>
        <v/>
      </c>
      <c r="K1095" t="str">
        <f>IF(IFERROR(VLOOKUP('CLZ TT'!A1095,'CLZ WI'!$A$1:$L$100000,12,FALSE),"")=TRUE, "Billable", IF(IFERROR(VLOOKUP('CLZ TT'!A1095,'CLZ WI'!$A$1:$L$100000,12,FALSE),"")=FALSE, "Non-Billable", ""))</f>
        <v/>
      </c>
      <c r="L1095" s="19" t="str">
        <f>IF('CLZ TT'!G1095="","",'CLZ TT'!G1095)</f>
        <v/>
      </c>
      <c r="M1095" t="str">
        <f>IFERROR(VLOOKUP(G1095,'CLZ Pr'!$A$1:$X$100000,12,FALSE)*C1095,"")</f>
        <v/>
      </c>
      <c r="N1095" s="4" t="str">
        <f>IFERROR(VLOOKUP(G1095,'CLZ Pr'!$A$1:$X$100000,24,FALSE), "")</f>
        <v/>
      </c>
      <c r="O1095" t="str">
        <f>IFERROR(VLOOKUP(G1095,'CLZ Pr'!$A$1:$X$100000,21,FALSE), "")</f>
        <v/>
      </c>
    </row>
    <row r="1096" spans="1:15">
      <c r="A1096" t="str">
        <f>T('CLZ TT'!A1096)</f>
        <v/>
      </c>
      <c r="B1096" s="9" t="str">
        <f>T('CLZ TT'!D1096)</f>
        <v/>
      </c>
      <c r="C1096" s="10" t="str">
        <f>IF(LEN(A1096) &gt; 0, 'CLZ TT'!E1096, "")</f>
        <v/>
      </c>
      <c r="D1096" s="7" t="str">
        <f>T('CLZ TT'!F1096)</f>
        <v/>
      </c>
      <c r="E1096" s="7" t="str">
        <f>IFERROR(VLOOKUP('CLZ TT'!A1096,'CLZ WI'!$A$1:$E$100000,3,FALSE),"")</f>
        <v/>
      </c>
      <c r="F1096" t="str">
        <f>IFERROR(VLOOKUP('CLZ TT'!A1096,'CLZ WI'!$A$1:$E$100000,4,FALSE),"")</f>
        <v/>
      </c>
      <c r="G1096" t="str">
        <f>IFERROR(VLOOKUP('CLZ TT'!A1096,'CLZ WI'!$A$1:$K$100000,5,FALSE),"")</f>
        <v/>
      </c>
      <c r="H1096" t="str">
        <f>IFERROR(VLOOKUP(G1096,'CLZ WI'!$A$1:$K$100000,6,FALSE),"")</f>
        <v/>
      </c>
      <c r="I1096" t="str">
        <f>IFERROR(VLOOKUP(G1096,'CLZ WI'!$A$1:$K$100000,7,FALSE),"")</f>
        <v/>
      </c>
      <c r="J1096" t="str">
        <f>T('CLZ TT'!I1096)</f>
        <v/>
      </c>
      <c r="K1096" t="str">
        <f>IF(IFERROR(VLOOKUP('CLZ TT'!A1096,'CLZ WI'!$A$1:$L$100000,12,FALSE),"")=TRUE, "Billable", IF(IFERROR(VLOOKUP('CLZ TT'!A1096,'CLZ WI'!$A$1:$L$100000,12,FALSE),"")=FALSE, "Non-Billable", ""))</f>
        <v/>
      </c>
      <c r="L1096" s="19" t="str">
        <f>IF('CLZ TT'!G1096="","",'CLZ TT'!G1096)</f>
        <v/>
      </c>
      <c r="M1096" t="str">
        <f>IFERROR(VLOOKUP(G1096,'CLZ Pr'!$A$1:$X$100000,12,FALSE)*C1096,"")</f>
        <v/>
      </c>
      <c r="N1096" s="4" t="str">
        <f>IFERROR(VLOOKUP(G1096,'CLZ Pr'!$A$1:$X$100000,24,FALSE), "")</f>
        <v/>
      </c>
      <c r="O1096" t="str">
        <f>IFERROR(VLOOKUP(G1096,'CLZ Pr'!$A$1:$X$100000,21,FALSE), "")</f>
        <v/>
      </c>
    </row>
    <row r="1097" spans="1:15">
      <c r="A1097" t="str">
        <f>T('CLZ TT'!A1097)</f>
        <v/>
      </c>
      <c r="B1097" s="9" t="str">
        <f>T('CLZ TT'!D1097)</f>
        <v/>
      </c>
      <c r="C1097" s="10" t="str">
        <f>IF(LEN(A1097) &gt; 0, 'CLZ TT'!E1097, "")</f>
        <v/>
      </c>
      <c r="D1097" s="7" t="str">
        <f>T('CLZ TT'!F1097)</f>
        <v/>
      </c>
      <c r="E1097" s="7" t="str">
        <f>IFERROR(VLOOKUP('CLZ TT'!A1097,'CLZ WI'!$A$1:$E$100000,3,FALSE),"")</f>
        <v/>
      </c>
      <c r="F1097" t="str">
        <f>IFERROR(VLOOKUP('CLZ TT'!A1097,'CLZ WI'!$A$1:$E$100000,4,FALSE),"")</f>
        <v/>
      </c>
      <c r="G1097" t="str">
        <f>IFERROR(VLOOKUP('CLZ TT'!A1097,'CLZ WI'!$A$1:$K$100000,5,FALSE),"")</f>
        <v/>
      </c>
      <c r="H1097" t="str">
        <f>IFERROR(VLOOKUP(G1097,'CLZ WI'!$A$1:$K$100000,6,FALSE),"")</f>
        <v/>
      </c>
      <c r="I1097" t="str">
        <f>IFERROR(VLOOKUP(G1097,'CLZ WI'!$A$1:$K$100000,7,FALSE),"")</f>
        <v/>
      </c>
      <c r="J1097" t="str">
        <f>T('CLZ TT'!I1097)</f>
        <v/>
      </c>
      <c r="K1097" t="str">
        <f>IF(IFERROR(VLOOKUP('CLZ TT'!A1097,'CLZ WI'!$A$1:$L$100000,12,FALSE),"")=TRUE, "Billable", IF(IFERROR(VLOOKUP('CLZ TT'!A1097,'CLZ WI'!$A$1:$L$100000,12,FALSE),"")=FALSE, "Non-Billable", ""))</f>
        <v/>
      </c>
      <c r="L1097" s="19" t="str">
        <f>IF('CLZ TT'!G1097="","",'CLZ TT'!G1097)</f>
        <v/>
      </c>
      <c r="M1097" t="str">
        <f>IFERROR(VLOOKUP(G1097,'CLZ Pr'!$A$1:$X$100000,12,FALSE)*C1097,"")</f>
        <v/>
      </c>
      <c r="N1097" s="4" t="str">
        <f>IFERROR(VLOOKUP(G1097,'CLZ Pr'!$A$1:$X$100000,24,FALSE), "")</f>
        <v/>
      </c>
      <c r="O1097" t="str">
        <f>IFERROR(VLOOKUP(G1097,'CLZ Pr'!$A$1:$X$100000,21,FALSE), "")</f>
        <v/>
      </c>
    </row>
    <row r="1098" spans="1:15">
      <c r="A1098" t="str">
        <f>T('CLZ TT'!A1098)</f>
        <v/>
      </c>
      <c r="B1098" s="9" t="str">
        <f>T('CLZ TT'!D1098)</f>
        <v/>
      </c>
      <c r="C1098" s="10" t="str">
        <f>IF(LEN(A1098) &gt; 0, 'CLZ TT'!E1098, "")</f>
        <v/>
      </c>
      <c r="D1098" s="7" t="str">
        <f>T('CLZ TT'!F1098)</f>
        <v/>
      </c>
      <c r="E1098" s="7" t="str">
        <f>IFERROR(VLOOKUP('CLZ TT'!A1098,'CLZ WI'!$A$1:$E$100000,3,FALSE),"")</f>
        <v/>
      </c>
      <c r="F1098" t="str">
        <f>IFERROR(VLOOKUP('CLZ TT'!A1098,'CLZ WI'!$A$1:$E$100000,4,FALSE),"")</f>
        <v/>
      </c>
      <c r="G1098" t="str">
        <f>IFERROR(VLOOKUP('CLZ TT'!A1098,'CLZ WI'!$A$1:$K$100000,5,FALSE),"")</f>
        <v/>
      </c>
      <c r="H1098" t="str">
        <f>IFERROR(VLOOKUP(G1098,'CLZ WI'!$A$1:$K$100000,6,FALSE),"")</f>
        <v/>
      </c>
      <c r="I1098" t="str">
        <f>IFERROR(VLOOKUP(G1098,'CLZ WI'!$A$1:$K$100000,7,FALSE),"")</f>
        <v/>
      </c>
      <c r="J1098" t="str">
        <f>T('CLZ TT'!I1098)</f>
        <v/>
      </c>
      <c r="K1098" t="str">
        <f>IF(IFERROR(VLOOKUP('CLZ TT'!A1098,'CLZ WI'!$A$1:$L$100000,12,FALSE),"")=TRUE, "Billable", IF(IFERROR(VLOOKUP('CLZ TT'!A1098,'CLZ WI'!$A$1:$L$100000,12,FALSE),"")=FALSE, "Non-Billable", ""))</f>
        <v/>
      </c>
      <c r="L1098" s="19" t="str">
        <f>IF('CLZ TT'!G1098="","",'CLZ TT'!G1098)</f>
        <v/>
      </c>
      <c r="M1098" t="str">
        <f>IFERROR(VLOOKUP(G1098,'CLZ Pr'!$A$1:$X$100000,12,FALSE)*C1098,"")</f>
        <v/>
      </c>
      <c r="N1098" s="4" t="str">
        <f>IFERROR(VLOOKUP(G1098,'CLZ Pr'!$A$1:$X$100000,24,FALSE), "")</f>
        <v/>
      </c>
      <c r="O1098" t="str">
        <f>IFERROR(VLOOKUP(G1098,'CLZ Pr'!$A$1:$X$100000,21,FALSE), "")</f>
        <v/>
      </c>
    </row>
    <row r="1099" spans="1:15">
      <c r="A1099" t="str">
        <f>T('CLZ TT'!A1099)</f>
        <v/>
      </c>
      <c r="B1099" s="9" t="str">
        <f>T('CLZ TT'!D1099)</f>
        <v/>
      </c>
      <c r="C1099" s="10" t="str">
        <f>IF(LEN(A1099) &gt; 0, 'CLZ TT'!E1099, "")</f>
        <v/>
      </c>
      <c r="D1099" s="7" t="str">
        <f>T('CLZ TT'!F1099)</f>
        <v/>
      </c>
      <c r="E1099" s="7" t="str">
        <f>IFERROR(VLOOKUP('CLZ TT'!A1099,'CLZ WI'!$A$1:$E$100000,3,FALSE),"")</f>
        <v/>
      </c>
      <c r="F1099" t="str">
        <f>IFERROR(VLOOKUP('CLZ TT'!A1099,'CLZ WI'!$A$1:$E$100000,4,FALSE),"")</f>
        <v/>
      </c>
      <c r="G1099" t="str">
        <f>IFERROR(VLOOKUP('CLZ TT'!A1099,'CLZ WI'!$A$1:$K$100000,5,FALSE),"")</f>
        <v/>
      </c>
      <c r="H1099" t="str">
        <f>IFERROR(VLOOKUP(G1099,'CLZ WI'!$A$1:$K$100000,6,FALSE),"")</f>
        <v/>
      </c>
      <c r="I1099" t="str">
        <f>IFERROR(VLOOKUP(G1099,'CLZ WI'!$A$1:$K$100000,7,FALSE),"")</f>
        <v/>
      </c>
      <c r="J1099" t="str">
        <f>T('CLZ TT'!I1099)</f>
        <v/>
      </c>
      <c r="K1099" t="str">
        <f>IF(IFERROR(VLOOKUP('CLZ TT'!A1099,'CLZ WI'!$A$1:$L$100000,12,FALSE),"")=TRUE, "Billable", IF(IFERROR(VLOOKUP('CLZ TT'!A1099,'CLZ WI'!$A$1:$L$100000,12,FALSE),"")=FALSE, "Non-Billable", ""))</f>
        <v/>
      </c>
      <c r="L1099" s="19" t="str">
        <f>IF('CLZ TT'!G1099="","",'CLZ TT'!G1099)</f>
        <v/>
      </c>
      <c r="M1099" t="str">
        <f>IFERROR(VLOOKUP(G1099,'CLZ Pr'!$A$1:$X$100000,12,FALSE)*C1099,"")</f>
        <v/>
      </c>
      <c r="N1099" s="4" t="str">
        <f>IFERROR(VLOOKUP(G1099,'CLZ Pr'!$A$1:$X$100000,24,FALSE), "")</f>
        <v/>
      </c>
      <c r="O1099" t="str">
        <f>IFERROR(VLOOKUP(G1099,'CLZ Pr'!$A$1:$X$100000,21,FALSE), "")</f>
        <v/>
      </c>
    </row>
    <row r="1100" spans="1:15">
      <c r="A1100" t="str">
        <f>T('CLZ TT'!A1100)</f>
        <v/>
      </c>
      <c r="B1100" s="9" t="str">
        <f>T('CLZ TT'!D1100)</f>
        <v/>
      </c>
      <c r="C1100" s="10" t="str">
        <f>IF(LEN(A1100) &gt; 0, 'CLZ TT'!E1100, "")</f>
        <v/>
      </c>
      <c r="D1100" s="7" t="str">
        <f>T('CLZ TT'!F1100)</f>
        <v/>
      </c>
      <c r="E1100" s="7" t="str">
        <f>IFERROR(VLOOKUP('CLZ TT'!A1100,'CLZ WI'!$A$1:$E$100000,3,FALSE),"")</f>
        <v/>
      </c>
      <c r="F1100" t="str">
        <f>IFERROR(VLOOKUP('CLZ TT'!A1100,'CLZ WI'!$A$1:$E$100000,4,FALSE),"")</f>
        <v/>
      </c>
      <c r="G1100" t="str">
        <f>IFERROR(VLOOKUP('CLZ TT'!A1100,'CLZ WI'!$A$1:$K$100000,5,FALSE),"")</f>
        <v/>
      </c>
      <c r="H1100" t="str">
        <f>IFERROR(VLOOKUP(G1100,'CLZ WI'!$A$1:$K$100000,6,FALSE),"")</f>
        <v/>
      </c>
      <c r="I1100" t="str">
        <f>IFERROR(VLOOKUP(G1100,'CLZ WI'!$A$1:$K$100000,7,FALSE),"")</f>
        <v/>
      </c>
      <c r="J1100" t="str">
        <f>T('CLZ TT'!I1100)</f>
        <v/>
      </c>
      <c r="K1100" t="str">
        <f>IF(IFERROR(VLOOKUP('CLZ TT'!A1100,'CLZ WI'!$A$1:$L$100000,12,FALSE),"")=TRUE, "Billable", IF(IFERROR(VLOOKUP('CLZ TT'!A1100,'CLZ WI'!$A$1:$L$100000,12,FALSE),"")=FALSE, "Non-Billable", ""))</f>
        <v/>
      </c>
      <c r="L1100" s="19" t="str">
        <f>IF('CLZ TT'!G1100="","",'CLZ TT'!G1100)</f>
        <v/>
      </c>
      <c r="M1100" t="str">
        <f>IFERROR(VLOOKUP(G1100,'CLZ Pr'!$A$1:$X$100000,12,FALSE)*C1100,"")</f>
        <v/>
      </c>
      <c r="N1100" s="4" t="str">
        <f>IFERROR(VLOOKUP(G1100,'CLZ Pr'!$A$1:$X$100000,24,FALSE), "")</f>
        <v/>
      </c>
      <c r="O1100" t="str">
        <f>IFERROR(VLOOKUP(G1100,'CLZ Pr'!$A$1:$X$100000,21,FALSE), "")</f>
        <v/>
      </c>
    </row>
    <row r="1101" spans="1:15">
      <c r="A1101" t="str">
        <f>T('CLZ TT'!A1101)</f>
        <v/>
      </c>
      <c r="B1101" s="9" t="str">
        <f>T('CLZ TT'!D1101)</f>
        <v/>
      </c>
      <c r="C1101" s="10" t="str">
        <f>IF(LEN(A1101) &gt; 0, 'CLZ TT'!E1101, "")</f>
        <v/>
      </c>
      <c r="D1101" s="7" t="str">
        <f>T('CLZ TT'!F1101)</f>
        <v/>
      </c>
      <c r="E1101" s="7" t="str">
        <f>IFERROR(VLOOKUP('CLZ TT'!A1101,'CLZ WI'!$A$1:$E$100000,3,FALSE),"")</f>
        <v/>
      </c>
      <c r="F1101" t="str">
        <f>IFERROR(VLOOKUP('CLZ TT'!A1101,'CLZ WI'!$A$1:$E$100000,4,FALSE),"")</f>
        <v/>
      </c>
      <c r="G1101" t="str">
        <f>IFERROR(VLOOKUP('CLZ TT'!A1101,'CLZ WI'!$A$1:$K$100000,5,FALSE),"")</f>
        <v/>
      </c>
      <c r="H1101" t="str">
        <f>IFERROR(VLOOKUP(G1101,'CLZ WI'!$A$1:$K$100000,6,FALSE),"")</f>
        <v/>
      </c>
      <c r="I1101" t="str">
        <f>IFERROR(VLOOKUP(G1101,'CLZ WI'!$A$1:$K$100000,7,FALSE),"")</f>
        <v/>
      </c>
      <c r="J1101" t="str">
        <f>T('CLZ TT'!I1101)</f>
        <v/>
      </c>
      <c r="K1101" t="str">
        <f>IF(IFERROR(VLOOKUP('CLZ TT'!A1101,'CLZ WI'!$A$1:$L$100000,12,FALSE),"")=TRUE, "Billable", IF(IFERROR(VLOOKUP('CLZ TT'!A1101,'CLZ WI'!$A$1:$L$100000,12,FALSE),"")=FALSE, "Non-Billable", ""))</f>
        <v/>
      </c>
      <c r="L1101" s="19" t="str">
        <f>IF('CLZ TT'!G1101="","",'CLZ TT'!G1101)</f>
        <v/>
      </c>
      <c r="M1101" t="str">
        <f>IFERROR(VLOOKUP(G1101,'CLZ Pr'!$A$1:$X$100000,12,FALSE)*C1101,"")</f>
        <v/>
      </c>
      <c r="N1101" s="4" t="str">
        <f>IFERROR(VLOOKUP(G1101,'CLZ Pr'!$A$1:$X$100000,24,FALSE), "")</f>
        <v/>
      </c>
      <c r="O1101" t="str">
        <f>IFERROR(VLOOKUP(G1101,'CLZ Pr'!$A$1:$X$100000,21,FALSE), "")</f>
        <v/>
      </c>
    </row>
    <row r="1102" spans="1:15">
      <c r="A1102" t="str">
        <f>T('CLZ TT'!A1102)</f>
        <v/>
      </c>
      <c r="B1102" s="9" t="str">
        <f>T('CLZ TT'!D1102)</f>
        <v/>
      </c>
      <c r="C1102" s="10" t="str">
        <f>IF(LEN(A1102) &gt; 0, 'CLZ TT'!E1102, "")</f>
        <v/>
      </c>
      <c r="D1102" s="7" t="str">
        <f>T('CLZ TT'!F1102)</f>
        <v/>
      </c>
      <c r="E1102" s="7" t="str">
        <f>IFERROR(VLOOKUP('CLZ TT'!A1102,'CLZ WI'!$A$1:$E$100000,3,FALSE),"")</f>
        <v/>
      </c>
      <c r="F1102" t="str">
        <f>IFERROR(VLOOKUP('CLZ TT'!A1102,'CLZ WI'!$A$1:$E$100000,4,FALSE),"")</f>
        <v/>
      </c>
      <c r="G1102" t="str">
        <f>IFERROR(VLOOKUP('CLZ TT'!A1102,'CLZ WI'!$A$1:$K$100000,5,FALSE),"")</f>
        <v/>
      </c>
      <c r="H1102" t="str">
        <f>IFERROR(VLOOKUP(G1102,'CLZ WI'!$A$1:$K$100000,6,FALSE),"")</f>
        <v/>
      </c>
      <c r="I1102" t="str">
        <f>IFERROR(VLOOKUP(G1102,'CLZ WI'!$A$1:$K$100000,7,FALSE),"")</f>
        <v/>
      </c>
      <c r="J1102" t="str">
        <f>T('CLZ TT'!I1102)</f>
        <v/>
      </c>
      <c r="K1102" t="str">
        <f>IF(IFERROR(VLOOKUP('CLZ TT'!A1102,'CLZ WI'!$A$1:$L$100000,12,FALSE),"")=TRUE, "Billable", IF(IFERROR(VLOOKUP('CLZ TT'!A1102,'CLZ WI'!$A$1:$L$100000,12,FALSE),"")=FALSE, "Non-Billable", ""))</f>
        <v/>
      </c>
      <c r="L1102" s="19" t="str">
        <f>IF('CLZ TT'!G1102="","",'CLZ TT'!G1102)</f>
        <v/>
      </c>
      <c r="M1102" t="str">
        <f>IFERROR(VLOOKUP(G1102,'CLZ Pr'!$A$1:$X$100000,12,FALSE)*C1102,"")</f>
        <v/>
      </c>
      <c r="N1102" s="4" t="str">
        <f>IFERROR(VLOOKUP(G1102,'CLZ Pr'!$A$1:$X$100000,24,FALSE), "")</f>
        <v/>
      </c>
      <c r="O1102" t="str">
        <f>IFERROR(VLOOKUP(G1102,'CLZ Pr'!$A$1:$X$100000,21,FALSE), "")</f>
        <v/>
      </c>
    </row>
    <row r="1103" spans="1:15">
      <c r="A1103" t="str">
        <f>T('CLZ TT'!A1103)</f>
        <v/>
      </c>
      <c r="B1103" s="9" t="str">
        <f>T('CLZ TT'!D1103)</f>
        <v/>
      </c>
      <c r="C1103" s="10" t="str">
        <f>IF(LEN(A1103) &gt; 0, 'CLZ TT'!E1103, "")</f>
        <v/>
      </c>
      <c r="D1103" s="7" t="str">
        <f>T('CLZ TT'!F1103)</f>
        <v/>
      </c>
      <c r="E1103" s="7" t="str">
        <f>IFERROR(VLOOKUP('CLZ TT'!A1103,'CLZ WI'!$A$1:$E$100000,3,FALSE),"")</f>
        <v/>
      </c>
      <c r="F1103" t="str">
        <f>IFERROR(VLOOKUP('CLZ TT'!A1103,'CLZ WI'!$A$1:$E$100000,4,FALSE),"")</f>
        <v/>
      </c>
      <c r="G1103" t="str">
        <f>IFERROR(VLOOKUP('CLZ TT'!A1103,'CLZ WI'!$A$1:$K$100000,5,FALSE),"")</f>
        <v/>
      </c>
      <c r="H1103" t="str">
        <f>IFERROR(VLOOKUP(G1103,'CLZ WI'!$A$1:$K$100000,6,FALSE),"")</f>
        <v/>
      </c>
      <c r="I1103" t="str">
        <f>IFERROR(VLOOKUP(G1103,'CLZ WI'!$A$1:$K$100000,7,FALSE),"")</f>
        <v/>
      </c>
      <c r="J1103" t="str">
        <f>T('CLZ TT'!I1103)</f>
        <v/>
      </c>
      <c r="K1103" t="str">
        <f>IF(IFERROR(VLOOKUP('CLZ TT'!A1103,'CLZ WI'!$A$1:$L$100000,12,FALSE),"")=TRUE, "Billable", IF(IFERROR(VLOOKUP('CLZ TT'!A1103,'CLZ WI'!$A$1:$L$100000,12,FALSE),"")=FALSE, "Non-Billable", ""))</f>
        <v/>
      </c>
      <c r="L1103" s="19" t="str">
        <f>IF('CLZ TT'!G1103="","",'CLZ TT'!G1103)</f>
        <v/>
      </c>
      <c r="M1103" t="str">
        <f>IFERROR(VLOOKUP(G1103,'CLZ Pr'!$A$1:$X$100000,12,FALSE)*C1103,"")</f>
        <v/>
      </c>
      <c r="N1103" s="4" t="str">
        <f>IFERROR(VLOOKUP(G1103,'CLZ Pr'!$A$1:$X$100000,24,FALSE), "")</f>
        <v/>
      </c>
      <c r="O1103" t="str">
        <f>IFERROR(VLOOKUP(G1103,'CLZ Pr'!$A$1:$X$100000,21,FALSE), "")</f>
        <v/>
      </c>
    </row>
    <row r="1104" spans="1:15">
      <c r="A1104" t="str">
        <f>T('CLZ TT'!A1104)</f>
        <v/>
      </c>
      <c r="B1104" s="9" t="str">
        <f>T('CLZ TT'!D1104)</f>
        <v/>
      </c>
      <c r="C1104" s="10" t="str">
        <f>IF(LEN(A1104) &gt; 0, 'CLZ TT'!E1104, "")</f>
        <v/>
      </c>
      <c r="D1104" s="7" t="str">
        <f>T('CLZ TT'!F1104)</f>
        <v/>
      </c>
      <c r="E1104" s="7" t="str">
        <f>IFERROR(VLOOKUP('CLZ TT'!A1104,'CLZ WI'!$A$1:$E$100000,3,FALSE),"")</f>
        <v/>
      </c>
      <c r="F1104" t="str">
        <f>IFERROR(VLOOKUP('CLZ TT'!A1104,'CLZ WI'!$A$1:$E$100000,4,FALSE),"")</f>
        <v/>
      </c>
      <c r="G1104" t="str">
        <f>IFERROR(VLOOKUP('CLZ TT'!A1104,'CLZ WI'!$A$1:$K$100000,5,FALSE),"")</f>
        <v/>
      </c>
      <c r="H1104" t="str">
        <f>IFERROR(VLOOKUP(G1104,'CLZ WI'!$A$1:$K$100000,6,FALSE),"")</f>
        <v/>
      </c>
      <c r="I1104" t="str">
        <f>IFERROR(VLOOKUP(G1104,'CLZ WI'!$A$1:$K$100000,7,FALSE),"")</f>
        <v/>
      </c>
      <c r="J1104" t="str">
        <f>T('CLZ TT'!I1104)</f>
        <v/>
      </c>
      <c r="K1104" t="str">
        <f>IF(IFERROR(VLOOKUP('CLZ TT'!A1104,'CLZ WI'!$A$1:$L$100000,12,FALSE),"")=TRUE, "Billable", IF(IFERROR(VLOOKUP('CLZ TT'!A1104,'CLZ WI'!$A$1:$L$100000,12,FALSE),"")=FALSE, "Non-Billable", ""))</f>
        <v/>
      </c>
      <c r="L1104" s="19" t="str">
        <f>IF('CLZ TT'!G1104="","",'CLZ TT'!G1104)</f>
        <v/>
      </c>
      <c r="M1104" t="str">
        <f>IFERROR(VLOOKUP(G1104,'CLZ Pr'!$A$1:$X$100000,12,FALSE)*C1104,"")</f>
        <v/>
      </c>
      <c r="N1104" s="4" t="str">
        <f>IFERROR(VLOOKUP(G1104,'CLZ Pr'!$A$1:$X$100000,24,FALSE), "")</f>
        <v/>
      </c>
      <c r="O1104" t="str">
        <f>IFERROR(VLOOKUP(G1104,'CLZ Pr'!$A$1:$X$100000,21,FALSE), "")</f>
        <v/>
      </c>
    </row>
    <row r="1105" spans="1:15">
      <c r="A1105" t="str">
        <f>T('CLZ TT'!A1105)</f>
        <v/>
      </c>
      <c r="B1105" s="9" t="str">
        <f>T('CLZ TT'!D1105)</f>
        <v/>
      </c>
      <c r="C1105" s="10" t="str">
        <f>IF(LEN(A1105) &gt; 0, 'CLZ TT'!E1105, "")</f>
        <v/>
      </c>
      <c r="D1105" s="7" t="str">
        <f>T('CLZ TT'!F1105)</f>
        <v/>
      </c>
      <c r="E1105" s="7" t="str">
        <f>IFERROR(VLOOKUP('CLZ TT'!A1105,'CLZ WI'!$A$1:$E$100000,3,FALSE),"")</f>
        <v/>
      </c>
      <c r="F1105" t="str">
        <f>IFERROR(VLOOKUP('CLZ TT'!A1105,'CLZ WI'!$A$1:$E$100000,4,FALSE),"")</f>
        <v/>
      </c>
      <c r="G1105" t="str">
        <f>IFERROR(VLOOKUP('CLZ TT'!A1105,'CLZ WI'!$A$1:$K$100000,5,FALSE),"")</f>
        <v/>
      </c>
      <c r="H1105" t="str">
        <f>IFERROR(VLOOKUP(G1105,'CLZ WI'!$A$1:$K$100000,6,FALSE),"")</f>
        <v/>
      </c>
      <c r="I1105" t="str">
        <f>IFERROR(VLOOKUP(G1105,'CLZ WI'!$A$1:$K$100000,7,FALSE),"")</f>
        <v/>
      </c>
      <c r="J1105" t="str">
        <f>T('CLZ TT'!I1105)</f>
        <v/>
      </c>
      <c r="K1105" t="str">
        <f>IF(IFERROR(VLOOKUP('CLZ TT'!A1105,'CLZ WI'!$A$1:$L$100000,12,FALSE),"")=TRUE, "Billable", IF(IFERROR(VLOOKUP('CLZ TT'!A1105,'CLZ WI'!$A$1:$L$100000,12,FALSE),"")=FALSE, "Non-Billable", ""))</f>
        <v/>
      </c>
      <c r="L1105" s="19" t="str">
        <f>IF('CLZ TT'!G1105="","",'CLZ TT'!G1105)</f>
        <v/>
      </c>
      <c r="M1105" t="str">
        <f>IFERROR(VLOOKUP(G1105,'CLZ Pr'!$A$1:$X$100000,12,FALSE)*C1105,"")</f>
        <v/>
      </c>
      <c r="N1105" s="4" t="str">
        <f>IFERROR(VLOOKUP(G1105,'CLZ Pr'!$A$1:$X$100000,24,FALSE), "")</f>
        <v/>
      </c>
      <c r="O1105" t="str">
        <f>IFERROR(VLOOKUP(G1105,'CLZ Pr'!$A$1:$X$100000,21,FALSE), "")</f>
        <v/>
      </c>
    </row>
    <row r="1106" spans="1:15">
      <c r="A1106" t="str">
        <f>T('CLZ TT'!A1106)</f>
        <v/>
      </c>
      <c r="B1106" s="9" t="str">
        <f>T('CLZ TT'!D1106)</f>
        <v/>
      </c>
      <c r="C1106" s="10" t="str">
        <f>IF(LEN(A1106) &gt; 0, 'CLZ TT'!E1106, "")</f>
        <v/>
      </c>
      <c r="D1106" s="7" t="str">
        <f>T('CLZ TT'!F1106)</f>
        <v/>
      </c>
      <c r="E1106" s="7" t="str">
        <f>IFERROR(VLOOKUP('CLZ TT'!A1106,'CLZ WI'!$A$1:$E$100000,3,FALSE),"")</f>
        <v/>
      </c>
      <c r="F1106" t="str">
        <f>IFERROR(VLOOKUP('CLZ TT'!A1106,'CLZ WI'!$A$1:$E$100000,4,FALSE),"")</f>
        <v/>
      </c>
      <c r="G1106" t="str">
        <f>IFERROR(VLOOKUP('CLZ TT'!A1106,'CLZ WI'!$A$1:$K$100000,5,FALSE),"")</f>
        <v/>
      </c>
      <c r="H1106" t="str">
        <f>IFERROR(VLOOKUP(G1106,'CLZ WI'!$A$1:$K$100000,6,FALSE),"")</f>
        <v/>
      </c>
      <c r="I1106" t="str">
        <f>IFERROR(VLOOKUP(G1106,'CLZ WI'!$A$1:$K$100000,7,FALSE),"")</f>
        <v/>
      </c>
      <c r="J1106" t="str">
        <f>T('CLZ TT'!I1106)</f>
        <v/>
      </c>
      <c r="K1106" t="str">
        <f>IF(IFERROR(VLOOKUP('CLZ TT'!A1106,'CLZ WI'!$A$1:$L$100000,12,FALSE),"")=TRUE, "Billable", IF(IFERROR(VLOOKUP('CLZ TT'!A1106,'CLZ WI'!$A$1:$L$100000,12,FALSE),"")=FALSE, "Non-Billable", ""))</f>
        <v/>
      </c>
      <c r="L1106" s="19" t="str">
        <f>IF('CLZ TT'!G1106="","",'CLZ TT'!G1106)</f>
        <v/>
      </c>
      <c r="M1106" t="str">
        <f>IFERROR(VLOOKUP(G1106,'CLZ Pr'!$A$1:$X$100000,12,FALSE)*C1106,"")</f>
        <v/>
      </c>
      <c r="N1106" s="4" t="str">
        <f>IFERROR(VLOOKUP(G1106,'CLZ Pr'!$A$1:$X$100000,24,FALSE), "")</f>
        <v/>
      </c>
      <c r="O1106" t="str">
        <f>IFERROR(VLOOKUP(G1106,'CLZ Pr'!$A$1:$X$100000,21,FALSE), "")</f>
        <v/>
      </c>
    </row>
    <row r="1107" spans="1:15">
      <c r="A1107" t="str">
        <f>T('CLZ TT'!A1107)</f>
        <v/>
      </c>
      <c r="B1107" s="9" t="str">
        <f>T('CLZ TT'!D1107)</f>
        <v/>
      </c>
      <c r="C1107" s="10" t="str">
        <f>IF(LEN(A1107) &gt; 0, 'CLZ TT'!E1107, "")</f>
        <v/>
      </c>
      <c r="D1107" s="7" t="str">
        <f>T('CLZ TT'!F1107)</f>
        <v/>
      </c>
      <c r="E1107" s="7" t="str">
        <f>IFERROR(VLOOKUP('CLZ TT'!A1107,'CLZ WI'!$A$1:$E$100000,3,FALSE),"")</f>
        <v/>
      </c>
      <c r="F1107" t="str">
        <f>IFERROR(VLOOKUP('CLZ TT'!A1107,'CLZ WI'!$A$1:$E$100000,4,FALSE),"")</f>
        <v/>
      </c>
      <c r="G1107" t="str">
        <f>IFERROR(VLOOKUP('CLZ TT'!A1107,'CLZ WI'!$A$1:$K$100000,5,FALSE),"")</f>
        <v/>
      </c>
      <c r="H1107" t="str">
        <f>IFERROR(VLOOKUP(G1107,'CLZ WI'!$A$1:$K$100000,6,FALSE),"")</f>
        <v/>
      </c>
      <c r="I1107" t="str">
        <f>IFERROR(VLOOKUP(G1107,'CLZ WI'!$A$1:$K$100000,7,FALSE),"")</f>
        <v/>
      </c>
      <c r="J1107" t="str">
        <f>T('CLZ TT'!I1107)</f>
        <v/>
      </c>
      <c r="K1107" t="str">
        <f>IF(IFERROR(VLOOKUP('CLZ TT'!A1107,'CLZ WI'!$A$1:$L$100000,12,FALSE),"")=TRUE, "Billable", IF(IFERROR(VLOOKUP('CLZ TT'!A1107,'CLZ WI'!$A$1:$L$100000,12,FALSE),"")=FALSE, "Non-Billable", ""))</f>
        <v/>
      </c>
      <c r="L1107" s="19" t="str">
        <f>IF('CLZ TT'!G1107="","",'CLZ TT'!G1107)</f>
        <v/>
      </c>
      <c r="M1107" t="str">
        <f>IFERROR(VLOOKUP(G1107,'CLZ Pr'!$A$1:$X$100000,12,FALSE)*C1107,"")</f>
        <v/>
      </c>
      <c r="N1107" s="4" t="str">
        <f>IFERROR(VLOOKUP(G1107,'CLZ Pr'!$A$1:$X$100000,24,FALSE), "")</f>
        <v/>
      </c>
      <c r="O1107" t="str">
        <f>IFERROR(VLOOKUP(G1107,'CLZ Pr'!$A$1:$X$100000,21,FALSE), "")</f>
        <v/>
      </c>
    </row>
    <row r="1108" spans="1:15">
      <c r="A1108" t="str">
        <f>T('CLZ TT'!A1108)</f>
        <v/>
      </c>
      <c r="B1108" s="9" t="str">
        <f>T('CLZ TT'!D1108)</f>
        <v/>
      </c>
      <c r="C1108" s="10" t="str">
        <f>IF(LEN(A1108) &gt; 0, 'CLZ TT'!E1108, "")</f>
        <v/>
      </c>
      <c r="D1108" s="7" t="str">
        <f>T('CLZ TT'!F1108)</f>
        <v/>
      </c>
      <c r="E1108" s="7" t="str">
        <f>IFERROR(VLOOKUP('CLZ TT'!A1108,'CLZ WI'!$A$1:$E$100000,3,FALSE),"")</f>
        <v/>
      </c>
      <c r="F1108" t="str">
        <f>IFERROR(VLOOKUP('CLZ TT'!A1108,'CLZ WI'!$A$1:$E$100000,4,FALSE),"")</f>
        <v/>
      </c>
      <c r="G1108" t="str">
        <f>IFERROR(VLOOKUP('CLZ TT'!A1108,'CLZ WI'!$A$1:$K$100000,5,FALSE),"")</f>
        <v/>
      </c>
      <c r="H1108" t="str">
        <f>IFERROR(VLOOKUP(G1108,'CLZ WI'!$A$1:$K$100000,6,FALSE),"")</f>
        <v/>
      </c>
      <c r="I1108" t="str">
        <f>IFERROR(VLOOKUP(G1108,'CLZ WI'!$A$1:$K$100000,7,FALSE),"")</f>
        <v/>
      </c>
      <c r="J1108" t="str">
        <f>T('CLZ TT'!I1108)</f>
        <v/>
      </c>
      <c r="K1108" t="str">
        <f>IF(IFERROR(VLOOKUP('CLZ TT'!A1108,'CLZ WI'!$A$1:$L$100000,12,FALSE),"")=TRUE, "Billable", IF(IFERROR(VLOOKUP('CLZ TT'!A1108,'CLZ WI'!$A$1:$L$100000,12,FALSE),"")=FALSE, "Non-Billable", ""))</f>
        <v/>
      </c>
      <c r="L1108" s="19" t="str">
        <f>IF('CLZ TT'!G1108="","",'CLZ TT'!G1108)</f>
        <v/>
      </c>
      <c r="M1108" t="str">
        <f>IFERROR(VLOOKUP(G1108,'CLZ Pr'!$A$1:$X$100000,12,FALSE)*C1108,"")</f>
        <v/>
      </c>
      <c r="N1108" s="4" t="str">
        <f>IFERROR(VLOOKUP(G1108,'CLZ Pr'!$A$1:$X$100000,24,FALSE), "")</f>
        <v/>
      </c>
      <c r="O1108" t="str">
        <f>IFERROR(VLOOKUP(G1108,'CLZ Pr'!$A$1:$X$100000,21,FALSE), "")</f>
        <v/>
      </c>
    </row>
    <row r="1109" spans="1:15">
      <c r="A1109" t="str">
        <f>T('CLZ TT'!A1109)</f>
        <v/>
      </c>
      <c r="B1109" s="9" t="str">
        <f>T('CLZ TT'!D1109)</f>
        <v/>
      </c>
      <c r="C1109" s="10" t="str">
        <f>IF(LEN(A1109) &gt; 0, 'CLZ TT'!E1109, "")</f>
        <v/>
      </c>
      <c r="D1109" s="7" t="str">
        <f>T('CLZ TT'!F1109)</f>
        <v/>
      </c>
      <c r="E1109" s="7" t="str">
        <f>IFERROR(VLOOKUP('CLZ TT'!A1109,'CLZ WI'!$A$1:$E$100000,3,FALSE),"")</f>
        <v/>
      </c>
      <c r="F1109" t="str">
        <f>IFERROR(VLOOKUP('CLZ TT'!A1109,'CLZ WI'!$A$1:$E$100000,4,FALSE),"")</f>
        <v/>
      </c>
      <c r="G1109" t="str">
        <f>IFERROR(VLOOKUP('CLZ TT'!A1109,'CLZ WI'!$A$1:$K$100000,5,FALSE),"")</f>
        <v/>
      </c>
      <c r="H1109" t="str">
        <f>IFERROR(VLOOKUP(G1109,'CLZ WI'!$A$1:$K$100000,6,FALSE),"")</f>
        <v/>
      </c>
      <c r="I1109" t="str">
        <f>IFERROR(VLOOKUP(G1109,'CLZ WI'!$A$1:$K$100000,7,FALSE),"")</f>
        <v/>
      </c>
      <c r="J1109" t="str">
        <f>T('CLZ TT'!I1109)</f>
        <v/>
      </c>
      <c r="K1109" t="str">
        <f>IF(IFERROR(VLOOKUP('CLZ TT'!A1109,'CLZ WI'!$A$1:$L$100000,12,FALSE),"")=TRUE, "Billable", IF(IFERROR(VLOOKUP('CLZ TT'!A1109,'CLZ WI'!$A$1:$L$100000,12,FALSE),"")=FALSE, "Non-Billable", ""))</f>
        <v/>
      </c>
      <c r="L1109" s="19" t="str">
        <f>IF('CLZ TT'!G1109="","",'CLZ TT'!G1109)</f>
        <v/>
      </c>
      <c r="M1109" t="str">
        <f>IFERROR(VLOOKUP(G1109,'CLZ Pr'!$A$1:$X$100000,12,FALSE)*C1109,"")</f>
        <v/>
      </c>
      <c r="N1109" s="4" t="str">
        <f>IFERROR(VLOOKUP(G1109,'CLZ Pr'!$A$1:$X$100000,24,FALSE), "")</f>
        <v/>
      </c>
      <c r="O1109" t="str">
        <f>IFERROR(VLOOKUP(G1109,'CLZ Pr'!$A$1:$X$100000,21,FALSE), "")</f>
        <v/>
      </c>
    </row>
    <row r="1110" spans="1:15">
      <c r="A1110" t="str">
        <f>T('CLZ TT'!A1110)</f>
        <v/>
      </c>
      <c r="B1110" s="9" t="str">
        <f>T('CLZ TT'!D1110)</f>
        <v/>
      </c>
      <c r="C1110" s="10" t="str">
        <f>IF(LEN(A1110) &gt; 0, 'CLZ TT'!E1110, "")</f>
        <v/>
      </c>
      <c r="D1110" s="7" t="str">
        <f>T('CLZ TT'!F1110)</f>
        <v/>
      </c>
      <c r="E1110" s="7" t="str">
        <f>IFERROR(VLOOKUP('CLZ TT'!A1110,'CLZ WI'!$A$1:$E$100000,3,FALSE),"")</f>
        <v/>
      </c>
      <c r="F1110" t="str">
        <f>IFERROR(VLOOKUP('CLZ TT'!A1110,'CLZ WI'!$A$1:$E$100000,4,FALSE),"")</f>
        <v/>
      </c>
      <c r="G1110" t="str">
        <f>IFERROR(VLOOKUP('CLZ TT'!A1110,'CLZ WI'!$A$1:$K$100000,5,FALSE),"")</f>
        <v/>
      </c>
      <c r="H1110" t="str">
        <f>IFERROR(VLOOKUP(G1110,'CLZ WI'!$A$1:$K$100000,6,FALSE),"")</f>
        <v/>
      </c>
      <c r="I1110" t="str">
        <f>IFERROR(VLOOKUP(G1110,'CLZ WI'!$A$1:$K$100000,7,FALSE),"")</f>
        <v/>
      </c>
      <c r="J1110" t="str">
        <f>T('CLZ TT'!I1110)</f>
        <v/>
      </c>
      <c r="K1110" t="str">
        <f>IF(IFERROR(VLOOKUP('CLZ TT'!A1110,'CLZ WI'!$A$1:$L$100000,12,FALSE),"")=TRUE, "Billable", IF(IFERROR(VLOOKUP('CLZ TT'!A1110,'CLZ WI'!$A$1:$L$100000,12,FALSE),"")=FALSE, "Non-Billable", ""))</f>
        <v/>
      </c>
      <c r="L1110" s="19" t="str">
        <f>IF('CLZ TT'!G1110="","",'CLZ TT'!G1110)</f>
        <v/>
      </c>
      <c r="M1110" t="str">
        <f>IFERROR(VLOOKUP(G1110,'CLZ Pr'!$A$1:$X$100000,12,FALSE)*C1110,"")</f>
        <v/>
      </c>
      <c r="N1110" s="4" t="str">
        <f>IFERROR(VLOOKUP(G1110,'CLZ Pr'!$A$1:$X$100000,24,FALSE), "")</f>
        <v/>
      </c>
      <c r="O1110" t="str">
        <f>IFERROR(VLOOKUP(G1110,'CLZ Pr'!$A$1:$X$100000,21,FALSE), "")</f>
        <v/>
      </c>
    </row>
    <row r="1111" spans="1:15">
      <c r="A1111" t="str">
        <f>T('CLZ TT'!A1111)</f>
        <v/>
      </c>
      <c r="B1111" s="9" t="str">
        <f>T('CLZ TT'!D1111)</f>
        <v/>
      </c>
      <c r="C1111" s="10" t="str">
        <f>IF(LEN(A1111) &gt; 0, 'CLZ TT'!E1111, "")</f>
        <v/>
      </c>
      <c r="D1111" s="7" t="str">
        <f>T('CLZ TT'!F1111)</f>
        <v/>
      </c>
      <c r="E1111" s="7" t="str">
        <f>IFERROR(VLOOKUP('CLZ TT'!A1111,'CLZ WI'!$A$1:$E$100000,3,FALSE),"")</f>
        <v/>
      </c>
      <c r="F1111" t="str">
        <f>IFERROR(VLOOKUP('CLZ TT'!A1111,'CLZ WI'!$A$1:$E$100000,4,FALSE),"")</f>
        <v/>
      </c>
      <c r="G1111" t="str">
        <f>IFERROR(VLOOKUP('CLZ TT'!A1111,'CLZ WI'!$A$1:$K$100000,5,FALSE),"")</f>
        <v/>
      </c>
      <c r="H1111" t="str">
        <f>IFERROR(VLOOKUP(G1111,'CLZ WI'!$A$1:$K$100000,6,FALSE),"")</f>
        <v/>
      </c>
      <c r="I1111" t="str">
        <f>IFERROR(VLOOKUP(G1111,'CLZ WI'!$A$1:$K$100000,7,FALSE),"")</f>
        <v/>
      </c>
      <c r="J1111" t="str">
        <f>T('CLZ TT'!I1111)</f>
        <v/>
      </c>
      <c r="K1111" t="str">
        <f>IF(IFERROR(VLOOKUP('CLZ TT'!A1111,'CLZ WI'!$A$1:$L$100000,12,FALSE),"")=TRUE, "Billable", IF(IFERROR(VLOOKUP('CLZ TT'!A1111,'CLZ WI'!$A$1:$L$100000,12,FALSE),"")=FALSE, "Non-Billable", ""))</f>
        <v/>
      </c>
      <c r="L1111" s="19" t="str">
        <f>IF('CLZ TT'!G1111="","",'CLZ TT'!G1111)</f>
        <v/>
      </c>
      <c r="M1111" t="str">
        <f>IFERROR(VLOOKUP(G1111,'CLZ Pr'!$A$1:$X$100000,12,FALSE)*C1111,"")</f>
        <v/>
      </c>
      <c r="N1111" s="4" t="str">
        <f>IFERROR(VLOOKUP(G1111,'CLZ Pr'!$A$1:$X$100000,24,FALSE), "")</f>
        <v/>
      </c>
      <c r="O1111" t="str">
        <f>IFERROR(VLOOKUP(G1111,'CLZ Pr'!$A$1:$X$100000,21,FALSE), "")</f>
        <v/>
      </c>
    </row>
    <row r="1112" spans="1:15">
      <c r="A1112" t="str">
        <f>T('CLZ TT'!A1112)</f>
        <v/>
      </c>
      <c r="B1112" s="9" t="str">
        <f>T('CLZ TT'!D1112)</f>
        <v/>
      </c>
      <c r="C1112" s="10" t="str">
        <f>IF(LEN(A1112) &gt; 0, 'CLZ TT'!E1112, "")</f>
        <v/>
      </c>
      <c r="D1112" s="7" t="str">
        <f>T('CLZ TT'!F1112)</f>
        <v/>
      </c>
      <c r="E1112" s="7" t="str">
        <f>IFERROR(VLOOKUP('CLZ TT'!A1112,'CLZ WI'!$A$1:$E$100000,3,FALSE),"")</f>
        <v/>
      </c>
      <c r="F1112" t="str">
        <f>IFERROR(VLOOKUP('CLZ TT'!A1112,'CLZ WI'!$A$1:$E$100000,4,FALSE),"")</f>
        <v/>
      </c>
      <c r="G1112" t="str">
        <f>IFERROR(VLOOKUP('CLZ TT'!A1112,'CLZ WI'!$A$1:$K$100000,5,FALSE),"")</f>
        <v/>
      </c>
      <c r="H1112" t="str">
        <f>IFERROR(VLOOKUP(G1112,'CLZ WI'!$A$1:$K$100000,6,FALSE),"")</f>
        <v/>
      </c>
      <c r="I1112" t="str">
        <f>IFERROR(VLOOKUP(G1112,'CLZ WI'!$A$1:$K$100000,7,FALSE),"")</f>
        <v/>
      </c>
      <c r="J1112" t="str">
        <f>T('CLZ TT'!I1112)</f>
        <v/>
      </c>
      <c r="K1112" t="str">
        <f>IF(IFERROR(VLOOKUP('CLZ TT'!A1112,'CLZ WI'!$A$1:$L$100000,12,FALSE),"")=TRUE, "Billable", IF(IFERROR(VLOOKUP('CLZ TT'!A1112,'CLZ WI'!$A$1:$L$100000,12,FALSE),"")=FALSE, "Non-Billable", ""))</f>
        <v/>
      </c>
      <c r="L1112" s="19" t="str">
        <f>IF('CLZ TT'!G1112="","",'CLZ TT'!G1112)</f>
        <v/>
      </c>
      <c r="M1112" t="str">
        <f>IFERROR(VLOOKUP(G1112,'CLZ Pr'!$A$1:$X$100000,12,FALSE)*C1112,"")</f>
        <v/>
      </c>
      <c r="N1112" s="4" t="str">
        <f>IFERROR(VLOOKUP(G1112,'CLZ Pr'!$A$1:$X$100000,24,FALSE), "")</f>
        <v/>
      </c>
      <c r="O1112" t="str">
        <f>IFERROR(VLOOKUP(G1112,'CLZ Pr'!$A$1:$X$100000,21,FALSE), "")</f>
        <v/>
      </c>
    </row>
    <row r="1113" spans="1:15">
      <c r="A1113" t="str">
        <f>T('CLZ TT'!A1113)</f>
        <v/>
      </c>
      <c r="B1113" s="9" t="str">
        <f>T('CLZ TT'!D1113)</f>
        <v/>
      </c>
      <c r="C1113" s="10" t="str">
        <f>IF(LEN(A1113) &gt; 0, 'CLZ TT'!E1113, "")</f>
        <v/>
      </c>
      <c r="D1113" s="7" t="str">
        <f>T('CLZ TT'!F1113)</f>
        <v/>
      </c>
      <c r="E1113" s="7" t="str">
        <f>IFERROR(VLOOKUP('CLZ TT'!A1113,'CLZ WI'!$A$1:$E$100000,3,FALSE),"")</f>
        <v/>
      </c>
      <c r="F1113" t="str">
        <f>IFERROR(VLOOKUP('CLZ TT'!A1113,'CLZ WI'!$A$1:$E$100000,4,FALSE),"")</f>
        <v/>
      </c>
      <c r="G1113" t="str">
        <f>IFERROR(VLOOKUP('CLZ TT'!A1113,'CLZ WI'!$A$1:$K$100000,5,FALSE),"")</f>
        <v/>
      </c>
      <c r="H1113" t="str">
        <f>IFERROR(VLOOKUP(G1113,'CLZ WI'!$A$1:$K$100000,6,FALSE),"")</f>
        <v/>
      </c>
      <c r="I1113" t="str">
        <f>IFERROR(VLOOKUP(G1113,'CLZ WI'!$A$1:$K$100000,7,FALSE),"")</f>
        <v/>
      </c>
      <c r="J1113" t="str">
        <f>T('CLZ TT'!I1113)</f>
        <v/>
      </c>
      <c r="K1113" t="str">
        <f>IF(IFERROR(VLOOKUP('CLZ TT'!A1113,'CLZ WI'!$A$1:$L$100000,12,FALSE),"")=TRUE, "Billable", IF(IFERROR(VLOOKUP('CLZ TT'!A1113,'CLZ WI'!$A$1:$L$100000,12,FALSE),"")=FALSE, "Non-Billable", ""))</f>
        <v/>
      </c>
      <c r="L1113" s="19" t="str">
        <f>IF('CLZ TT'!G1113="","",'CLZ TT'!G1113)</f>
        <v/>
      </c>
      <c r="M1113" t="str">
        <f>IFERROR(VLOOKUP(G1113,'CLZ Pr'!$A$1:$X$100000,12,FALSE)*C1113,"")</f>
        <v/>
      </c>
      <c r="N1113" s="4" t="str">
        <f>IFERROR(VLOOKUP(G1113,'CLZ Pr'!$A$1:$X$100000,24,FALSE), "")</f>
        <v/>
      </c>
      <c r="O1113" t="str">
        <f>IFERROR(VLOOKUP(G1113,'CLZ Pr'!$A$1:$X$100000,21,FALSE), "")</f>
        <v/>
      </c>
    </row>
    <row r="1114" spans="1:15">
      <c r="A1114" t="str">
        <f>T('CLZ TT'!A1114)</f>
        <v/>
      </c>
      <c r="B1114" s="9" t="str">
        <f>T('CLZ TT'!D1114)</f>
        <v/>
      </c>
      <c r="C1114" s="10" t="str">
        <f>IF(LEN(A1114) &gt; 0, 'CLZ TT'!E1114, "")</f>
        <v/>
      </c>
      <c r="D1114" s="7" t="str">
        <f>T('CLZ TT'!F1114)</f>
        <v/>
      </c>
      <c r="E1114" s="7" t="str">
        <f>IFERROR(VLOOKUP('CLZ TT'!A1114,'CLZ WI'!$A$1:$E$100000,3,FALSE),"")</f>
        <v/>
      </c>
      <c r="F1114" t="str">
        <f>IFERROR(VLOOKUP('CLZ TT'!A1114,'CLZ WI'!$A$1:$E$100000,4,FALSE),"")</f>
        <v/>
      </c>
      <c r="G1114" t="str">
        <f>IFERROR(VLOOKUP('CLZ TT'!A1114,'CLZ WI'!$A$1:$K$100000,5,FALSE),"")</f>
        <v/>
      </c>
      <c r="H1114" t="str">
        <f>IFERROR(VLOOKUP(G1114,'CLZ WI'!$A$1:$K$100000,6,FALSE),"")</f>
        <v/>
      </c>
      <c r="I1114" t="str">
        <f>IFERROR(VLOOKUP(G1114,'CLZ WI'!$A$1:$K$100000,7,FALSE),"")</f>
        <v/>
      </c>
      <c r="J1114" t="str">
        <f>T('CLZ TT'!I1114)</f>
        <v/>
      </c>
      <c r="K1114" t="str">
        <f>IF(IFERROR(VLOOKUP('CLZ TT'!A1114,'CLZ WI'!$A$1:$L$100000,12,FALSE),"")=TRUE, "Billable", IF(IFERROR(VLOOKUP('CLZ TT'!A1114,'CLZ WI'!$A$1:$L$100000,12,FALSE),"")=FALSE, "Non-Billable", ""))</f>
        <v/>
      </c>
      <c r="L1114" s="19" t="str">
        <f>IF('CLZ TT'!G1114="","",'CLZ TT'!G1114)</f>
        <v/>
      </c>
      <c r="M1114" t="str">
        <f>IFERROR(VLOOKUP(G1114,'CLZ Pr'!$A$1:$X$100000,12,FALSE)*C1114,"")</f>
        <v/>
      </c>
      <c r="N1114" s="4" t="str">
        <f>IFERROR(VLOOKUP(G1114,'CLZ Pr'!$A$1:$X$100000,24,FALSE), "")</f>
        <v/>
      </c>
      <c r="O1114" t="str">
        <f>IFERROR(VLOOKUP(G1114,'CLZ Pr'!$A$1:$X$100000,21,FALSE), "")</f>
        <v/>
      </c>
    </row>
    <row r="1115" spans="1:15">
      <c r="A1115" t="str">
        <f>T('CLZ TT'!A1115)</f>
        <v/>
      </c>
      <c r="B1115" s="9" t="str">
        <f>T('CLZ TT'!D1115)</f>
        <v/>
      </c>
      <c r="C1115" s="10" t="str">
        <f>IF(LEN(A1115) &gt; 0, 'CLZ TT'!E1115, "")</f>
        <v/>
      </c>
      <c r="D1115" s="7" t="str">
        <f>T('CLZ TT'!F1115)</f>
        <v/>
      </c>
      <c r="E1115" s="7" t="str">
        <f>IFERROR(VLOOKUP('CLZ TT'!A1115,'CLZ WI'!$A$1:$E$100000,3,FALSE),"")</f>
        <v/>
      </c>
      <c r="F1115" t="str">
        <f>IFERROR(VLOOKUP('CLZ TT'!A1115,'CLZ WI'!$A$1:$E$100000,4,FALSE),"")</f>
        <v/>
      </c>
      <c r="G1115" t="str">
        <f>IFERROR(VLOOKUP('CLZ TT'!A1115,'CLZ WI'!$A$1:$K$100000,5,FALSE),"")</f>
        <v/>
      </c>
      <c r="H1115" t="str">
        <f>IFERROR(VLOOKUP(G1115,'CLZ WI'!$A$1:$K$100000,6,FALSE),"")</f>
        <v/>
      </c>
      <c r="I1115" t="str">
        <f>IFERROR(VLOOKUP(G1115,'CLZ WI'!$A$1:$K$100000,7,FALSE),"")</f>
        <v/>
      </c>
      <c r="J1115" t="str">
        <f>T('CLZ TT'!I1115)</f>
        <v/>
      </c>
      <c r="K1115" t="str">
        <f>IF(IFERROR(VLOOKUP('CLZ TT'!A1115,'CLZ WI'!$A$1:$L$100000,12,FALSE),"")=TRUE, "Billable", IF(IFERROR(VLOOKUP('CLZ TT'!A1115,'CLZ WI'!$A$1:$L$100000,12,FALSE),"")=FALSE, "Non-Billable", ""))</f>
        <v/>
      </c>
      <c r="L1115" s="19" t="str">
        <f>IF('CLZ TT'!G1115="","",'CLZ TT'!G1115)</f>
        <v/>
      </c>
      <c r="M1115" t="str">
        <f>IFERROR(VLOOKUP(G1115,'CLZ Pr'!$A$1:$X$100000,12,FALSE)*C1115,"")</f>
        <v/>
      </c>
      <c r="N1115" s="4" t="str">
        <f>IFERROR(VLOOKUP(G1115,'CLZ Pr'!$A$1:$X$100000,24,FALSE), "")</f>
        <v/>
      </c>
      <c r="O1115" t="str">
        <f>IFERROR(VLOOKUP(G1115,'CLZ Pr'!$A$1:$X$100000,21,FALSE), "")</f>
        <v/>
      </c>
    </row>
    <row r="1116" spans="1:15">
      <c r="A1116" t="str">
        <f>T('CLZ TT'!A1116)</f>
        <v/>
      </c>
      <c r="B1116" s="9" t="str">
        <f>T('CLZ TT'!D1116)</f>
        <v/>
      </c>
      <c r="C1116" s="10" t="str">
        <f>IF(LEN(A1116) &gt; 0, 'CLZ TT'!E1116, "")</f>
        <v/>
      </c>
      <c r="D1116" s="7" t="str">
        <f>T('CLZ TT'!F1116)</f>
        <v/>
      </c>
      <c r="E1116" s="7" t="str">
        <f>IFERROR(VLOOKUP('CLZ TT'!A1116,'CLZ WI'!$A$1:$E$100000,3,FALSE),"")</f>
        <v/>
      </c>
      <c r="F1116" t="str">
        <f>IFERROR(VLOOKUP('CLZ TT'!A1116,'CLZ WI'!$A$1:$E$100000,4,FALSE),"")</f>
        <v/>
      </c>
      <c r="G1116" t="str">
        <f>IFERROR(VLOOKUP('CLZ TT'!A1116,'CLZ WI'!$A$1:$K$100000,5,FALSE),"")</f>
        <v/>
      </c>
      <c r="H1116" t="str">
        <f>IFERROR(VLOOKUP(G1116,'CLZ WI'!$A$1:$K$100000,6,FALSE),"")</f>
        <v/>
      </c>
      <c r="I1116" t="str">
        <f>IFERROR(VLOOKUP(G1116,'CLZ WI'!$A$1:$K$100000,7,FALSE),"")</f>
        <v/>
      </c>
      <c r="J1116" t="str">
        <f>T('CLZ TT'!I1116)</f>
        <v/>
      </c>
      <c r="K1116" t="str">
        <f>IF(IFERROR(VLOOKUP('CLZ TT'!A1116,'CLZ WI'!$A$1:$L$100000,12,FALSE),"")=TRUE, "Billable", IF(IFERROR(VLOOKUP('CLZ TT'!A1116,'CLZ WI'!$A$1:$L$100000,12,FALSE),"")=FALSE, "Non-Billable", ""))</f>
        <v/>
      </c>
      <c r="L1116" s="19" t="str">
        <f>IF('CLZ TT'!G1116="","",'CLZ TT'!G1116)</f>
        <v/>
      </c>
      <c r="M1116" t="str">
        <f>IFERROR(VLOOKUP(G1116,'CLZ Pr'!$A$1:$X$100000,12,FALSE)*C1116,"")</f>
        <v/>
      </c>
      <c r="N1116" s="4" t="str">
        <f>IFERROR(VLOOKUP(G1116,'CLZ Pr'!$A$1:$X$100000,24,FALSE), "")</f>
        <v/>
      </c>
      <c r="O1116" t="str">
        <f>IFERROR(VLOOKUP(G1116,'CLZ Pr'!$A$1:$X$100000,21,FALSE), "")</f>
        <v/>
      </c>
    </row>
    <row r="1117" spans="1:15">
      <c r="A1117" t="str">
        <f>T('CLZ TT'!A1117)</f>
        <v/>
      </c>
      <c r="B1117" s="9" t="str">
        <f>T('CLZ TT'!D1117)</f>
        <v/>
      </c>
      <c r="C1117" s="10" t="str">
        <f>IF(LEN(A1117) &gt; 0, 'CLZ TT'!E1117, "")</f>
        <v/>
      </c>
      <c r="D1117" s="7" t="str">
        <f>T('CLZ TT'!F1117)</f>
        <v/>
      </c>
      <c r="E1117" s="7" t="str">
        <f>IFERROR(VLOOKUP('CLZ TT'!A1117,'CLZ WI'!$A$1:$E$100000,3,FALSE),"")</f>
        <v/>
      </c>
      <c r="F1117" t="str">
        <f>IFERROR(VLOOKUP('CLZ TT'!A1117,'CLZ WI'!$A$1:$E$100000,4,FALSE),"")</f>
        <v/>
      </c>
      <c r="G1117" t="str">
        <f>IFERROR(VLOOKUP('CLZ TT'!A1117,'CLZ WI'!$A$1:$K$100000,5,FALSE),"")</f>
        <v/>
      </c>
      <c r="H1117" t="str">
        <f>IFERROR(VLOOKUP(G1117,'CLZ WI'!$A$1:$K$100000,6,FALSE),"")</f>
        <v/>
      </c>
      <c r="I1117" t="str">
        <f>IFERROR(VLOOKUP(G1117,'CLZ WI'!$A$1:$K$100000,7,FALSE),"")</f>
        <v/>
      </c>
      <c r="J1117" t="str">
        <f>T('CLZ TT'!I1117)</f>
        <v/>
      </c>
      <c r="K1117" t="str">
        <f>IF(IFERROR(VLOOKUP('CLZ TT'!A1117,'CLZ WI'!$A$1:$L$100000,12,FALSE),"")=TRUE, "Billable", IF(IFERROR(VLOOKUP('CLZ TT'!A1117,'CLZ WI'!$A$1:$L$100000,12,FALSE),"")=FALSE, "Non-Billable", ""))</f>
        <v/>
      </c>
      <c r="L1117" s="19" t="str">
        <f>IF('CLZ TT'!G1117="","",'CLZ TT'!G1117)</f>
        <v/>
      </c>
      <c r="M1117" t="str">
        <f>IFERROR(VLOOKUP(G1117,'CLZ Pr'!$A$1:$X$100000,12,FALSE)*C1117,"")</f>
        <v/>
      </c>
      <c r="N1117" s="4" t="str">
        <f>IFERROR(VLOOKUP(G1117,'CLZ Pr'!$A$1:$X$100000,24,FALSE), "")</f>
        <v/>
      </c>
      <c r="O1117" t="str">
        <f>IFERROR(VLOOKUP(G1117,'CLZ Pr'!$A$1:$X$100000,21,FALSE), "")</f>
        <v/>
      </c>
    </row>
    <row r="1118" spans="1:15">
      <c r="A1118" t="str">
        <f>T('CLZ TT'!A1118)</f>
        <v/>
      </c>
      <c r="B1118" s="9" t="str">
        <f>T('CLZ TT'!D1118)</f>
        <v/>
      </c>
      <c r="C1118" s="10" t="str">
        <f>IF(LEN(A1118) &gt; 0, 'CLZ TT'!E1118, "")</f>
        <v/>
      </c>
      <c r="D1118" s="7" t="str">
        <f>T('CLZ TT'!F1118)</f>
        <v/>
      </c>
      <c r="E1118" s="7" t="str">
        <f>IFERROR(VLOOKUP('CLZ TT'!A1118,'CLZ WI'!$A$1:$E$100000,3,FALSE),"")</f>
        <v/>
      </c>
      <c r="F1118" t="str">
        <f>IFERROR(VLOOKUP('CLZ TT'!A1118,'CLZ WI'!$A$1:$E$100000,4,FALSE),"")</f>
        <v/>
      </c>
      <c r="G1118" t="str">
        <f>IFERROR(VLOOKUP('CLZ TT'!A1118,'CLZ WI'!$A$1:$K$100000,5,FALSE),"")</f>
        <v/>
      </c>
      <c r="H1118" t="str">
        <f>IFERROR(VLOOKUP(G1118,'CLZ WI'!$A$1:$K$100000,6,FALSE),"")</f>
        <v/>
      </c>
      <c r="I1118" t="str">
        <f>IFERROR(VLOOKUP(G1118,'CLZ WI'!$A$1:$K$100000,7,FALSE),"")</f>
        <v/>
      </c>
      <c r="J1118" t="str">
        <f>T('CLZ TT'!I1118)</f>
        <v/>
      </c>
      <c r="K1118" t="str">
        <f>IF(IFERROR(VLOOKUP('CLZ TT'!A1118,'CLZ WI'!$A$1:$L$100000,12,FALSE),"")=TRUE, "Billable", IF(IFERROR(VLOOKUP('CLZ TT'!A1118,'CLZ WI'!$A$1:$L$100000,12,FALSE),"")=FALSE, "Non-Billable", ""))</f>
        <v/>
      </c>
      <c r="L1118" s="19" t="str">
        <f>IF('CLZ TT'!G1118="","",'CLZ TT'!G1118)</f>
        <v/>
      </c>
      <c r="M1118" t="str">
        <f>IFERROR(VLOOKUP(G1118,'CLZ Pr'!$A$1:$X$100000,12,FALSE)*C1118,"")</f>
        <v/>
      </c>
      <c r="N1118" s="4" t="str">
        <f>IFERROR(VLOOKUP(G1118,'CLZ Pr'!$A$1:$X$100000,24,FALSE), "")</f>
        <v/>
      </c>
      <c r="O1118" t="str">
        <f>IFERROR(VLOOKUP(G1118,'CLZ Pr'!$A$1:$X$100000,21,FALSE), "")</f>
        <v/>
      </c>
    </row>
    <row r="1119" spans="1:15">
      <c r="A1119" t="str">
        <f>T('CLZ TT'!A1119)</f>
        <v/>
      </c>
      <c r="B1119" s="9" t="str">
        <f>T('CLZ TT'!D1119)</f>
        <v/>
      </c>
      <c r="C1119" s="10" t="str">
        <f>IF(LEN(A1119) &gt; 0, 'CLZ TT'!E1119, "")</f>
        <v/>
      </c>
      <c r="D1119" s="7" t="str">
        <f>T('CLZ TT'!F1119)</f>
        <v/>
      </c>
      <c r="E1119" s="7" t="str">
        <f>IFERROR(VLOOKUP('CLZ TT'!A1119,'CLZ WI'!$A$1:$E$100000,3,FALSE),"")</f>
        <v/>
      </c>
      <c r="F1119" t="str">
        <f>IFERROR(VLOOKUP('CLZ TT'!A1119,'CLZ WI'!$A$1:$E$100000,4,FALSE),"")</f>
        <v/>
      </c>
      <c r="G1119" t="str">
        <f>IFERROR(VLOOKUP('CLZ TT'!A1119,'CLZ WI'!$A$1:$K$100000,5,FALSE),"")</f>
        <v/>
      </c>
      <c r="H1119" t="str">
        <f>IFERROR(VLOOKUP(G1119,'CLZ WI'!$A$1:$K$100000,6,FALSE),"")</f>
        <v/>
      </c>
      <c r="I1119" t="str">
        <f>IFERROR(VLOOKUP(G1119,'CLZ WI'!$A$1:$K$100000,7,FALSE),"")</f>
        <v/>
      </c>
      <c r="J1119" t="str">
        <f>T('CLZ TT'!I1119)</f>
        <v/>
      </c>
      <c r="K1119" t="str">
        <f>IF(IFERROR(VLOOKUP('CLZ TT'!A1119,'CLZ WI'!$A$1:$L$100000,12,FALSE),"")=TRUE, "Billable", IF(IFERROR(VLOOKUP('CLZ TT'!A1119,'CLZ WI'!$A$1:$L$100000,12,FALSE),"")=FALSE, "Non-Billable", ""))</f>
        <v/>
      </c>
      <c r="L1119" s="19" t="str">
        <f>IF('CLZ TT'!G1119="","",'CLZ TT'!G1119)</f>
        <v/>
      </c>
      <c r="M1119" t="str">
        <f>IFERROR(VLOOKUP(G1119,'CLZ Pr'!$A$1:$X$100000,12,FALSE)*C1119,"")</f>
        <v/>
      </c>
      <c r="N1119" s="4" t="str">
        <f>IFERROR(VLOOKUP(G1119,'CLZ Pr'!$A$1:$X$100000,24,FALSE), "")</f>
        <v/>
      </c>
      <c r="O1119" t="str">
        <f>IFERROR(VLOOKUP(G1119,'CLZ Pr'!$A$1:$X$100000,21,FALSE), "")</f>
        <v/>
      </c>
    </row>
    <row r="1120" spans="1:15">
      <c r="A1120" t="str">
        <f>T('CLZ TT'!A1120)</f>
        <v/>
      </c>
      <c r="B1120" s="9" t="str">
        <f>T('CLZ TT'!D1120)</f>
        <v/>
      </c>
      <c r="C1120" s="10" t="str">
        <f>IF(LEN(A1120) &gt; 0, 'CLZ TT'!E1120, "")</f>
        <v/>
      </c>
      <c r="D1120" s="7" t="str">
        <f>T('CLZ TT'!F1120)</f>
        <v/>
      </c>
      <c r="E1120" s="7" t="str">
        <f>IFERROR(VLOOKUP('CLZ TT'!A1120,'CLZ WI'!$A$1:$E$100000,3,FALSE),"")</f>
        <v/>
      </c>
      <c r="F1120" t="str">
        <f>IFERROR(VLOOKUP('CLZ TT'!A1120,'CLZ WI'!$A$1:$E$100000,4,FALSE),"")</f>
        <v/>
      </c>
      <c r="G1120" t="str">
        <f>IFERROR(VLOOKUP('CLZ TT'!A1120,'CLZ WI'!$A$1:$K$100000,5,FALSE),"")</f>
        <v/>
      </c>
      <c r="H1120" t="str">
        <f>IFERROR(VLOOKUP(G1120,'CLZ WI'!$A$1:$K$100000,6,FALSE),"")</f>
        <v/>
      </c>
      <c r="I1120" t="str">
        <f>IFERROR(VLOOKUP(G1120,'CLZ WI'!$A$1:$K$100000,7,FALSE),"")</f>
        <v/>
      </c>
      <c r="J1120" t="str">
        <f>T('CLZ TT'!I1120)</f>
        <v/>
      </c>
      <c r="K1120" t="str">
        <f>IF(IFERROR(VLOOKUP('CLZ TT'!A1120,'CLZ WI'!$A$1:$L$100000,12,FALSE),"")=TRUE, "Billable", IF(IFERROR(VLOOKUP('CLZ TT'!A1120,'CLZ WI'!$A$1:$L$100000,12,FALSE),"")=FALSE, "Non-Billable", ""))</f>
        <v/>
      </c>
      <c r="L1120" s="19" t="str">
        <f>IF('CLZ TT'!G1120="","",'CLZ TT'!G1120)</f>
        <v/>
      </c>
      <c r="M1120" t="str">
        <f>IFERROR(VLOOKUP(G1120,'CLZ Pr'!$A$1:$X$100000,12,FALSE)*C1120,"")</f>
        <v/>
      </c>
      <c r="N1120" s="4" t="str">
        <f>IFERROR(VLOOKUP(G1120,'CLZ Pr'!$A$1:$X$100000,24,FALSE), "")</f>
        <v/>
      </c>
      <c r="O1120" t="str">
        <f>IFERROR(VLOOKUP(G1120,'CLZ Pr'!$A$1:$X$100000,21,FALSE), "")</f>
        <v/>
      </c>
    </row>
    <row r="1121" spans="1:15">
      <c r="A1121" t="str">
        <f>T('CLZ TT'!A1121)</f>
        <v/>
      </c>
      <c r="B1121" s="9" t="str">
        <f>T('CLZ TT'!D1121)</f>
        <v/>
      </c>
      <c r="C1121" s="10" t="str">
        <f>IF(LEN(A1121) &gt; 0, 'CLZ TT'!E1121, "")</f>
        <v/>
      </c>
      <c r="D1121" s="7" t="str">
        <f>T('CLZ TT'!F1121)</f>
        <v/>
      </c>
      <c r="E1121" s="7" t="str">
        <f>IFERROR(VLOOKUP('CLZ TT'!A1121,'CLZ WI'!$A$1:$E$100000,3,FALSE),"")</f>
        <v/>
      </c>
      <c r="F1121" t="str">
        <f>IFERROR(VLOOKUP('CLZ TT'!A1121,'CLZ WI'!$A$1:$E$100000,4,FALSE),"")</f>
        <v/>
      </c>
      <c r="G1121" t="str">
        <f>IFERROR(VLOOKUP('CLZ TT'!A1121,'CLZ WI'!$A$1:$K$100000,5,FALSE),"")</f>
        <v/>
      </c>
      <c r="H1121" t="str">
        <f>IFERROR(VLOOKUP(G1121,'CLZ WI'!$A$1:$K$100000,6,FALSE),"")</f>
        <v/>
      </c>
      <c r="I1121" t="str">
        <f>IFERROR(VLOOKUP(G1121,'CLZ WI'!$A$1:$K$100000,7,FALSE),"")</f>
        <v/>
      </c>
      <c r="J1121" t="str">
        <f>T('CLZ TT'!I1121)</f>
        <v/>
      </c>
      <c r="K1121" t="str">
        <f>IF(IFERROR(VLOOKUP('CLZ TT'!A1121,'CLZ WI'!$A$1:$L$100000,12,FALSE),"")=TRUE, "Billable", IF(IFERROR(VLOOKUP('CLZ TT'!A1121,'CLZ WI'!$A$1:$L$100000,12,FALSE),"")=FALSE, "Non-Billable", ""))</f>
        <v/>
      </c>
      <c r="L1121" s="19" t="str">
        <f>IF('CLZ TT'!G1121="","",'CLZ TT'!G1121)</f>
        <v/>
      </c>
      <c r="M1121" t="str">
        <f>IFERROR(VLOOKUP(G1121,'CLZ Pr'!$A$1:$X$100000,12,FALSE)*C1121,"")</f>
        <v/>
      </c>
      <c r="N1121" s="4" t="str">
        <f>IFERROR(VLOOKUP(G1121,'CLZ Pr'!$A$1:$X$100000,24,FALSE), "")</f>
        <v/>
      </c>
      <c r="O1121" t="str">
        <f>IFERROR(VLOOKUP(G1121,'CLZ Pr'!$A$1:$X$100000,21,FALSE), "")</f>
        <v/>
      </c>
    </row>
    <row r="1122" spans="1:15">
      <c r="A1122" t="str">
        <f>T('CLZ TT'!A1122)</f>
        <v/>
      </c>
      <c r="B1122" s="9" t="str">
        <f>T('CLZ TT'!D1122)</f>
        <v/>
      </c>
      <c r="C1122" s="10" t="str">
        <f>IF(LEN(A1122) &gt; 0, 'CLZ TT'!E1122, "")</f>
        <v/>
      </c>
      <c r="D1122" s="7" t="str">
        <f>T('CLZ TT'!F1122)</f>
        <v/>
      </c>
      <c r="E1122" s="7" t="str">
        <f>IFERROR(VLOOKUP('CLZ TT'!A1122,'CLZ WI'!$A$1:$E$100000,3,FALSE),"")</f>
        <v/>
      </c>
      <c r="F1122" t="str">
        <f>IFERROR(VLOOKUP('CLZ TT'!A1122,'CLZ WI'!$A$1:$E$100000,4,FALSE),"")</f>
        <v/>
      </c>
      <c r="G1122" t="str">
        <f>IFERROR(VLOOKUP('CLZ TT'!A1122,'CLZ WI'!$A$1:$K$100000,5,FALSE),"")</f>
        <v/>
      </c>
      <c r="H1122" t="str">
        <f>IFERROR(VLOOKUP(G1122,'CLZ WI'!$A$1:$K$100000,6,FALSE),"")</f>
        <v/>
      </c>
      <c r="I1122" t="str">
        <f>IFERROR(VLOOKUP(G1122,'CLZ WI'!$A$1:$K$100000,7,FALSE),"")</f>
        <v/>
      </c>
      <c r="J1122" t="str">
        <f>T('CLZ TT'!I1122)</f>
        <v/>
      </c>
      <c r="K1122" t="str">
        <f>IF(IFERROR(VLOOKUP('CLZ TT'!A1122,'CLZ WI'!$A$1:$L$100000,12,FALSE),"")=TRUE, "Billable", IF(IFERROR(VLOOKUP('CLZ TT'!A1122,'CLZ WI'!$A$1:$L$100000,12,FALSE),"")=FALSE, "Non-Billable", ""))</f>
        <v/>
      </c>
      <c r="L1122" s="19" t="str">
        <f>IF('CLZ TT'!G1122="","",'CLZ TT'!G1122)</f>
        <v/>
      </c>
      <c r="M1122" t="str">
        <f>IFERROR(VLOOKUP(G1122,'CLZ Pr'!$A$1:$X$100000,12,FALSE)*C1122,"")</f>
        <v/>
      </c>
      <c r="N1122" s="4" t="str">
        <f>IFERROR(VLOOKUP(G1122,'CLZ Pr'!$A$1:$X$100000,24,FALSE), "")</f>
        <v/>
      </c>
      <c r="O1122" t="str">
        <f>IFERROR(VLOOKUP(G1122,'CLZ Pr'!$A$1:$X$100000,21,FALSE), "")</f>
        <v/>
      </c>
    </row>
    <row r="1123" spans="1:15">
      <c r="A1123" t="str">
        <f>T('CLZ TT'!A1123)</f>
        <v/>
      </c>
      <c r="B1123" s="9" t="str">
        <f>T('CLZ TT'!D1123)</f>
        <v/>
      </c>
      <c r="C1123" s="10" t="str">
        <f>IF(LEN(A1123) &gt; 0, 'CLZ TT'!E1123, "")</f>
        <v/>
      </c>
      <c r="D1123" s="7" t="str">
        <f>T('CLZ TT'!F1123)</f>
        <v/>
      </c>
      <c r="E1123" s="7" t="str">
        <f>IFERROR(VLOOKUP('CLZ TT'!A1123,'CLZ WI'!$A$1:$E$100000,3,FALSE),"")</f>
        <v/>
      </c>
      <c r="F1123" t="str">
        <f>IFERROR(VLOOKUP('CLZ TT'!A1123,'CLZ WI'!$A$1:$E$100000,4,FALSE),"")</f>
        <v/>
      </c>
      <c r="G1123" t="str">
        <f>IFERROR(VLOOKUP('CLZ TT'!A1123,'CLZ WI'!$A$1:$K$100000,5,FALSE),"")</f>
        <v/>
      </c>
      <c r="H1123" t="str">
        <f>IFERROR(VLOOKUP(G1123,'CLZ WI'!$A$1:$K$100000,6,FALSE),"")</f>
        <v/>
      </c>
      <c r="I1123" t="str">
        <f>IFERROR(VLOOKUP(G1123,'CLZ WI'!$A$1:$K$100000,7,FALSE),"")</f>
        <v/>
      </c>
      <c r="J1123" t="str">
        <f>T('CLZ TT'!I1123)</f>
        <v/>
      </c>
      <c r="K1123" t="str">
        <f>IF(IFERROR(VLOOKUP('CLZ TT'!A1123,'CLZ WI'!$A$1:$L$100000,12,FALSE),"")=TRUE, "Billable", IF(IFERROR(VLOOKUP('CLZ TT'!A1123,'CLZ WI'!$A$1:$L$100000,12,FALSE),"")=FALSE, "Non-Billable", ""))</f>
        <v/>
      </c>
      <c r="L1123" s="19" t="str">
        <f>IF('CLZ TT'!G1123="","",'CLZ TT'!G1123)</f>
        <v/>
      </c>
      <c r="M1123" t="str">
        <f>IFERROR(VLOOKUP(G1123,'CLZ Pr'!$A$1:$X$100000,12,FALSE)*C1123,"")</f>
        <v/>
      </c>
      <c r="N1123" s="4" t="str">
        <f>IFERROR(VLOOKUP(G1123,'CLZ Pr'!$A$1:$X$100000,24,FALSE), "")</f>
        <v/>
      </c>
      <c r="O1123" t="str">
        <f>IFERROR(VLOOKUP(G1123,'CLZ Pr'!$A$1:$X$100000,21,FALSE), "")</f>
        <v/>
      </c>
    </row>
    <row r="1124" spans="1:15">
      <c r="A1124" t="str">
        <f>T('CLZ TT'!A1124)</f>
        <v/>
      </c>
      <c r="B1124" s="9" t="str">
        <f>T('CLZ TT'!D1124)</f>
        <v/>
      </c>
      <c r="C1124" s="10" t="str">
        <f>IF(LEN(A1124) &gt; 0, 'CLZ TT'!E1124, "")</f>
        <v/>
      </c>
      <c r="D1124" s="7" t="str">
        <f>T('CLZ TT'!F1124)</f>
        <v/>
      </c>
      <c r="E1124" s="7" t="str">
        <f>IFERROR(VLOOKUP('CLZ TT'!A1124,'CLZ WI'!$A$1:$E$100000,3,FALSE),"")</f>
        <v/>
      </c>
      <c r="F1124" t="str">
        <f>IFERROR(VLOOKUP('CLZ TT'!A1124,'CLZ WI'!$A$1:$E$100000,4,FALSE),"")</f>
        <v/>
      </c>
      <c r="G1124" t="str">
        <f>IFERROR(VLOOKUP('CLZ TT'!A1124,'CLZ WI'!$A$1:$K$100000,5,FALSE),"")</f>
        <v/>
      </c>
      <c r="H1124" t="str">
        <f>IFERROR(VLOOKUP(G1124,'CLZ WI'!$A$1:$K$100000,6,FALSE),"")</f>
        <v/>
      </c>
      <c r="I1124" t="str">
        <f>IFERROR(VLOOKUP(G1124,'CLZ WI'!$A$1:$K$100000,7,FALSE),"")</f>
        <v/>
      </c>
      <c r="J1124" t="str">
        <f>T('CLZ TT'!I1124)</f>
        <v/>
      </c>
      <c r="K1124" t="str">
        <f>IF(IFERROR(VLOOKUP('CLZ TT'!A1124,'CLZ WI'!$A$1:$L$100000,12,FALSE),"")=TRUE, "Billable", IF(IFERROR(VLOOKUP('CLZ TT'!A1124,'CLZ WI'!$A$1:$L$100000,12,FALSE),"")=FALSE, "Non-Billable", ""))</f>
        <v/>
      </c>
      <c r="L1124" s="19" t="str">
        <f>IF('CLZ TT'!G1124="","",'CLZ TT'!G1124)</f>
        <v/>
      </c>
      <c r="M1124" t="str">
        <f>IFERROR(VLOOKUP(G1124,'CLZ Pr'!$A$1:$X$100000,12,FALSE)*C1124,"")</f>
        <v/>
      </c>
      <c r="N1124" s="4" t="str">
        <f>IFERROR(VLOOKUP(G1124,'CLZ Pr'!$A$1:$X$100000,24,FALSE), "")</f>
        <v/>
      </c>
      <c r="O1124" t="str">
        <f>IFERROR(VLOOKUP(G1124,'CLZ Pr'!$A$1:$X$100000,21,FALSE), "")</f>
        <v/>
      </c>
    </row>
    <row r="1125" spans="1:15">
      <c r="A1125" t="str">
        <f>T('CLZ TT'!A1125)</f>
        <v/>
      </c>
      <c r="B1125" s="9" t="str">
        <f>T('CLZ TT'!D1125)</f>
        <v/>
      </c>
      <c r="C1125" s="10" t="str">
        <f>IF(LEN(A1125) &gt; 0, 'CLZ TT'!E1125, "")</f>
        <v/>
      </c>
      <c r="D1125" s="7" t="str">
        <f>T('CLZ TT'!F1125)</f>
        <v/>
      </c>
      <c r="E1125" s="7" t="str">
        <f>IFERROR(VLOOKUP('CLZ TT'!A1125,'CLZ WI'!$A$1:$E$100000,3,FALSE),"")</f>
        <v/>
      </c>
      <c r="F1125" t="str">
        <f>IFERROR(VLOOKUP('CLZ TT'!A1125,'CLZ WI'!$A$1:$E$100000,4,FALSE),"")</f>
        <v/>
      </c>
      <c r="G1125" t="str">
        <f>IFERROR(VLOOKUP('CLZ TT'!A1125,'CLZ WI'!$A$1:$K$100000,5,FALSE),"")</f>
        <v/>
      </c>
      <c r="H1125" t="str">
        <f>IFERROR(VLOOKUP(G1125,'CLZ WI'!$A$1:$K$100000,6,FALSE),"")</f>
        <v/>
      </c>
      <c r="I1125" t="str">
        <f>IFERROR(VLOOKUP(G1125,'CLZ WI'!$A$1:$K$100000,7,FALSE),"")</f>
        <v/>
      </c>
      <c r="J1125" t="str">
        <f>T('CLZ TT'!I1125)</f>
        <v/>
      </c>
      <c r="K1125" t="str">
        <f>IF(IFERROR(VLOOKUP('CLZ TT'!A1125,'CLZ WI'!$A$1:$L$100000,12,FALSE),"")=TRUE, "Billable", IF(IFERROR(VLOOKUP('CLZ TT'!A1125,'CLZ WI'!$A$1:$L$100000,12,FALSE),"")=FALSE, "Non-Billable", ""))</f>
        <v/>
      </c>
      <c r="L1125" s="19" t="str">
        <f>IF('CLZ TT'!G1125="","",'CLZ TT'!G1125)</f>
        <v/>
      </c>
      <c r="M1125" t="str">
        <f>IFERROR(VLOOKUP(G1125,'CLZ Pr'!$A$1:$X$100000,12,FALSE)*C1125,"")</f>
        <v/>
      </c>
      <c r="N1125" s="4" t="str">
        <f>IFERROR(VLOOKUP(G1125,'CLZ Pr'!$A$1:$X$100000,24,FALSE), "")</f>
        <v/>
      </c>
      <c r="O1125" t="str">
        <f>IFERROR(VLOOKUP(G1125,'CLZ Pr'!$A$1:$X$100000,21,FALSE), "")</f>
        <v/>
      </c>
    </row>
    <row r="1126" spans="1:15">
      <c r="A1126" t="str">
        <f>T('CLZ TT'!A1126)</f>
        <v/>
      </c>
      <c r="B1126" s="9" t="str">
        <f>T('CLZ TT'!D1126)</f>
        <v/>
      </c>
      <c r="C1126" s="10" t="str">
        <f>IF(LEN(A1126) &gt; 0, 'CLZ TT'!E1126, "")</f>
        <v/>
      </c>
      <c r="D1126" s="7" t="str">
        <f>T('CLZ TT'!F1126)</f>
        <v/>
      </c>
      <c r="E1126" s="7" t="str">
        <f>IFERROR(VLOOKUP('CLZ TT'!A1126,'CLZ WI'!$A$1:$E$100000,3,FALSE),"")</f>
        <v/>
      </c>
      <c r="F1126" t="str">
        <f>IFERROR(VLOOKUP('CLZ TT'!A1126,'CLZ WI'!$A$1:$E$100000,4,FALSE),"")</f>
        <v/>
      </c>
      <c r="G1126" t="str">
        <f>IFERROR(VLOOKUP('CLZ TT'!A1126,'CLZ WI'!$A$1:$K$100000,5,FALSE),"")</f>
        <v/>
      </c>
      <c r="H1126" t="str">
        <f>IFERROR(VLOOKUP(G1126,'CLZ WI'!$A$1:$K$100000,6,FALSE),"")</f>
        <v/>
      </c>
      <c r="I1126" t="str">
        <f>IFERROR(VLOOKUP(G1126,'CLZ WI'!$A$1:$K$100000,7,FALSE),"")</f>
        <v/>
      </c>
      <c r="J1126" t="str">
        <f>T('CLZ TT'!I1126)</f>
        <v/>
      </c>
      <c r="K1126" t="str">
        <f>IF(IFERROR(VLOOKUP('CLZ TT'!A1126,'CLZ WI'!$A$1:$L$100000,12,FALSE),"")=TRUE, "Billable", IF(IFERROR(VLOOKUP('CLZ TT'!A1126,'CLZ WI'!$A$1:$L$100000,12,FALSE),"")=FALSE, "Non-Billable", ""))</f>
        <v/>
      </c>
      <c r="L1126" s="19" t="str">
        <f>IF('CLZ TT'!G1126="","",'CLZ TT'!G1126)</f>
        <v/>
      </c>
      <c r="M1126" t="str">
        <f>IFERROR(VLOOKUP(G1126,'CLZ Pr'!$A$1:$X$100000,12,FALSE)*C1126,"")</f>
        <v/>
      </c>
      <c r="N1126" s="4" t="str">
        <f>IFERROR(VLOOKUP(G1126,'CLZ Pr'!$A$1:$X$100000,24,FALSE), "")</f>
        <v/>
      </c>
      <c r="O1126" t="str">
        <f>IFERROR(VLOOKUP(G1126,'CLZ Pr'!$A$1:$X$100000,21,FALSE), "")</f>
        <v/>
      </c>
    </row>
    <row r="1127" spans="1:15">
      <c r="A1127" t="str">
        <f>T('CLZ TT'!A1127)</f>
        <v/>
      </c>
      <c r="B1127" s="9" t="str">
        <f>T('CLZ TT'!D1127)</f>
        <v/>
      </c>
      <c r="C1127" s="10" t="str">
        <f>IF(LEN(A1127) &gt; 0, 'CLZ TT'!E1127, "")</f>
        <v/>
      </c>
      <c r="D1127" s="7" t="str">
        <f>T('CLZ TT'!F1127)</f>
        <v/>
      </c>
      <c r="E1127" s="7" t="str">
        <f>IFERROR(VLOOKUP('CLZ TT'!A1127,'CLZ WI'!$A$1:$E$100000,3,FALSE),"")</f>
        <v/>
      </c>
      <c r="F1127" t="str">
        <f>IFERROR(VLOOKUP('CLZ TT'!A1127,'CLZ WI'!$A$1:$E$100000,4,FALSE),"")</f>
        <v/>
      </c>
      <c r="G1127" t="str">
        <f>IFERROR(VLOOKUP('CLZ TT'!A1127,'CLZ WI'!$A$1:$K$100000,5,FALSE),"")</f>
        <v/>
      </c>
      <c r="H1127" t="str">
        <f>IFERROR(VLOOKUP(G1127,'CLZ WI'!$A$1:$K$100000,6,FALSE),"")</f>
        <v/>
      </c>
      <c r="I1127" t="str">
        <f>IFERROR(VLOOKUP(G1127,'CLZ WI'!$A$1:$K$100000,7,FALSE),"")</f>
        <v/>
      </c>
      <c r="J1127" t="str">
        <f>T('CLZ TT'!I1127)</f>
        <v/>
      </c>
      <c r="K1127" t="str">
        <f>IF(IFERROR(VLOOKUP('CLZ TT'!A1127,'CLZ WI'!$A$1:$L$100000,12,FALSE),"")=TRUE, "Billable", IF(IFERROR(VLOOKUP('CLZ TT'!A1127,'CLZ WI'!$A$1:$L$100000,12,FALSE),"")=FALSE, "Non-Billable", ""))</f>
        <v/>
      </c>
      <c r="L1127" s="19" t="str">
        <f>IF('CLZ TT'!G1127="","",'CLZ TT'!G1127)</f>
        <v/>
      </c>
      <c r="M1127" t="str">
        <f>IFERROR(VLOOKUP(G1127,'CLZ Pr'!$A$1:$X$100000,12,FALSE)*C1127,"")</f>
        <v/>
      </c>
      <c r="N1127" s="4" t="str">
        <f>IFERROR(VLOOKUP(G1127,'CLZ Pr'!$A$1:$X$100000,24,FALSE), "")</f>
        <v/>
      </c>
      <c r="O1127" t="str">
        <f>IFERROR(VLOOKUP(G1127,'CLZ Pr'!$A$1:$X$100000,21,FALSE), "")</f>
        <v/>
      </c>
    </row>
    <row r="1128" spans="1:15">
      <c r="A1128" t="str">
        <f>T('CLZ TT'!A1128)</f>
        <v/>
      </c>
      <c r="B1128" s="9" t="str">
        <f>T('CLZ TT'!D1128)</f>
        <v/>
      </c>
      <c r="C1128" s="10" t="str">
        <f>IF(LEN(A1128) &gt; 0, 'CLZ TT'!E1128, "")</f>
        <v/>
      </c>
      <c r="D1128" s="7" t="str">
        <f>T('CLZ TT'!F1128)</f>
        <v/>
      </c>
      <c r="E1128" s="7" t="str">
        <f>IFERROR(VLOOKUP('CLZ TT'!A1128,'CLZ WI'!$A$1:$E$100000,3,FALSE),"")</f>
        <v/>
      </c>
      <c r="F1128" t="str">
        <f>IFERROR(VLOOKUP('CLZ TT'!A1128,'CLZ WI'!$A$1:$E$100000,4,FALSE),"")</f>
        <v/>
      </c>
      <c r="G1128" t="str">
        <f>IFERROR(VLOOKUP('CLZ TT'!A1128,'CLZ WI'!$A$1:$K$100000,5,FALSE),"")</f>
        <v/>
      </c>
      <c r="H1128" t="str">
        <f>IFERROR(VLOOKUP(G1128,'CLZ WI'!$A$1:$K$100000,6,FALSE),"")</f>
        <v/>
      </c>
      <c r="I1128" t="str">
        <f>IFERROR(VLOOKUP(G1128,'CLZ WI'!$A$1:$K$100000,7,FALSE),"")</f>
        <v/>
      </c>
      <c r="J1128" t="str">
        <f>T('CLZ TT'!I1128)</f>
        <v/>
      </c>
      <c r="K1128" t="str">
        <f>IF(IFERROR(VLOOKUP('CLZ TT'!A1128,'CLZ WI'!$A$1:$L$100000,12,FALSE),"")=TRUE, "Billable", IF(IFERROR(VLOOKUP('CLZ TT'!A1128,'CLZ WI'!$A$1:$L$100000,12,FALSE),"")=FALSE, "Non-Billable", ""))</f>
        <v/>
      </c>
      <c r="L1128" s="19" t="str">
        <f>IF('CLZ TT'!G1128="","",'CLZ TT'!G1128)</f>
        <v/>
      </c>
      <c r="M1128" t="str">
        <f>IFERROR(VLOOKUP(G1128,'CLZ Pr'!$A$1:$X$100000,12,FALSE)*C1128,"")</f>
        <v/>
      </c>
      <c r="N1128" s="4" t="str">
        <f>IFERROR(VLOOKUP(G1128,'CLZ Pr'!$A$1:$X$100000,24,FALSE), "")</f>
        <v/>
      </c>
      <c r="O1128" t="str">
        <f>IFERROR(VLOOKUP(G1128,'CLZ Pr'!$A$1:$X$100000,21,FALSE), "")</f>
        <v/>
      </c>
    </row>
    <row r="1129" spans="1:15">
      <c r="A1129" t="str">
        <f>T('CLZ TT'!A1129)</f>
        <v/>
      </c>
      <c r="B1129" s="9" t="str">
        <f>T('CLZ TT'!D1129)</f>
        <v/>
      </c>
      <c r="C1129" s="10" t="str">
        <f>IF(LEN(A1129) &gt; 0, 'CLZ TT'!E1129, "")</f>
        <v/>
      </c>
      <c r="D1129" s="7" t="str">
        <f>T('CLZ TT'!F1129)</f>
        <v/>
      </c>
      <c r="E1129" s="7" t="str">
        <f>IFERROR(VLOOKUP('CLZ TT'!A1129,'CLZ WI'!$A$1:$E$100000,3,FALSE),"")</f>
        <v/>
      </c>
      <c r="F1129" t="str">
        <f>IFERROR(VLOOKUP('CLZ TT'!A1129,'CLZ WI'!$A$1:$E$100000,4,FALSE),"")</f>
        <v/>
      </c>
      <c r="G1129" t="str">
        <f>IFERROR(VLOOKUP('CLZ TT'!A1129,'CLZ WI'!$A$1:$K$100000,5,FALSE),"")</f>
        <v/>
      </c>
      <c r="H1129" t="str">
        <f>IFERROR(VLOOKUP(G1129,'CLZ WI'!$A$1:$K$100000,6,FALSE),"")</f>
        <v/>
      </c>
      <c r="I1129" t="str">
        <f>IFERROR(VLOOKUP(G1129,'CLZ WI'!$A$1:$K$100000,7,FALSE),"")</f>
        <v/>
      </c>
      <c r="J1129" t="str">
        <f>T('CLZ TT'!I1129)</f>
        <v/>
      </c>
      <c r="K1129" t="str">
        <f>IF(IFERROR(VLOOKUP('CLZ TT'!A1129,'CLZ WI'!$A$1:$L$100000,12,FALSE),"")=TRUE, "Billable", IF(IFERROR(VLOOKUP('CLZ TT'!A1129,'CLZ WI'!$A$1:$L$100000,12,FALSE),"")=FALSE, "Non-Billable", ""))</f>
        <v/>
      </c>
      <c r="L1129" s="19" t="str">
        <f>IF('CLZ TT'!G1129="","",'CLZ TT'!G1129)</f>
        <v/>
      </c>
      <c r="M1129" t="str">
        <f>IFERROR(VLOOKUP(G1129,'CLZ Pr'!$A$1:$X$100000,12,FALSE)*C1129,"")</f>
        <v/>
      </c>
      <c r="N1129" s="4" t="str">
        <f>IFERROR(VLOOKUP(G1129,'CLZ Pr'!$A$1:$X$100000,24,FALSE), "")</f>
        <v/>
      </c>
      <c r="O1129" t="str">
        <f>IFERROR(VLOOKUP(G1129,'CLZ Pr'!$A$1:$X$100000,21,FALSE), "")</f>
        <v/>
      </c>
    </row>
    <row r="1130" spans="1:15">
      <c r="A1130" t="str">
        <f>T('CLZ TT'!A1130)</f>
        <v/>
      </c>
      <c r="B1130" s="9" t="str">
        <f>T('CLZ TT'!D1130)</f>
        <v/>
      </c>
      <c r="C1130" s="10" t="str">
        <f>IF(LEN(A1130) &gt; 0, 'CLZ TT'!E1130, "")</f>
        <v/>
      </c>
      <c r="D1130" s="7" t="str">
        <f>T('CLZ TT'!F1130)</f>
        <v/>
      </c>
      <c r="E1130" s="7" t="str">
        <f>IFERROR(VLOOKUP('CLZ TT'!A1130,'CLZ WI'!$A$1:$E$100000,3,FALSE),"")</f>
        <v/>
      </c>
      <c r="F1130" t="str">
        <f>IFERROR(VLOOKUP('CLZ TT'!A1130,'CLZ WI'!$A$1:$E$100000,4,FALSE),"")</f>
        <v/>
      </c>
      <c r="G1130" t="str">
        <f>IFERROR(VLOOKUP('CLZ TT'!A1130,'CLZ WI'!$A$1:$K$100000,5,FALSE),"")</f>
        <v/>
      </c>
      <c r="H1130" t="str">
        <f>IFERROR(VLOOKUP(G1130,'CLZ WI'!$A$1:$K$100000,6,FALSE),"")</f>
        <v/>
      </c>
      <c r="I1130" t="str">
        <f>IFERROR(VLOOKUP(G1130,'CLZ WI'!$A$1:$K$100000,7,FALSE),"")</f>
        <v/>
      </c>
      <c r="J1130" t="str">
        <f>T('CLZ TT'!I1130)</f>
        <v/>
      </c>
      <c r="K1130" t="str">
        <f>IF(IFERROR(VLOOKUP('CLZ TT'!A1130,'CLZ WI'!$A$1:$L$100000,12,FALSE),"")=TRUE, "Billable", IF(IFERROR(VLOOKUP('CLZ TT'!A1130,'CLZ WI'!$A$1:$L$100000,12,FALSE),"")=FALSE, "Non-Billable", ""))</f>
        <v/>
      </c>
      <c r="L1130" s="19" t="str">
        <f>IF('CLZ TT'!G1130="","",'CLZ TT'!G1130)</f>
        <v/>
      </c>
      <c r="M1130" t="str">
        <f>IFERROR(VLOOKUP(G1130,'CLZ Pr'!$A$1:$X$100000,12,FALSE)*C1130,"")</f>
        <v/>
      </c>
      <c r="N1130" s="4" t="str">
        <f>IFERROR(VLOOKUP(G1130,'CLZ Pr'!$A$1:$X$100000,24,FALSE), "")</f>
        <v/>
      </c>
      <c r="O1130" t="str">
        <f>IFERROR(VLOOKUP(G1130,'CLZ Pr'!$A$1:$X$100000,21,FALSE), "")</f>
        <v/>
      </c>
    </row>
    <row r="1131" spans="1:15">
      <c r="A1131" t="str">
        <f>T('CLZ TT'!A1131)</f>
        <v/>
      </c>
      <c r="B1131" s="9" t="str">
        <f>T('CLZ TT'!D1131)</f>
        <v/>
      </c>
      <c r="C1131" s="10" t="str">
        <f>IF(LEN(A1131) &gt; 0, 'CLZ TT'!E1131, "")</f>
        <v/>
      </c>
      <c r="D1131" s="7" t="str">
        <f>T('CLZ TT'!F1131)</f>
        <v/>
      </c>
      <c r="E1131" s="7" t="str">
        <f>IFERROR(VLOOKUP('CLZ TT'!A1131,'CLZ WI'!$A$1:$E$100000,3,FALSE),"")</f>
        <v/>
      </c>
      <c r="F1131" t="str">
        <f>IFERROR(VLOOKUP('CLZ TT'!A1131,'CLZ WI'!$A$1:$E$100000,4,FALSE),"")</f>
        <v/>
      </c>
      <c r="G1131" t="str">
        <f>IFERROR(VLOOKUP('CLZ TT'!A1131,'CLZ WI'!$A$1:$K$100000,5,FALSE),"")</f>
        <v/>
      </c>
      <c r="H1131" t="str">
        <f>IFERROR(VLOOKUP(G1131,'CLZ WI'!$A$1:$K$100000,6,FALSE),"")</f>
        <v/>
      </c>
      <c r="I1131" t="str">
        <f>IFERROR(VLOOKUP(G1131,'CLZ WI'!$A$1:$K$100000,7,FALSE),"")</f>
        <v/>
      </c>
      <c r="J1131" t="str">
        <f>T('CLZ TT'!I1131)</f>
        <v/>
      </c>
      <c r="K1131" t="str">
        <f>IF(IFERROR(VLOOKUP('CLZ TT'!A1131,'CLZ WI'!$A$1:$L$100000,12,FALSE),"")=TRUE, "Billable", IF(IFERROR(VLOOKUP('CLZ TT'!A1131,'CLZ WI'!$A$1:$L$100000,12,FALSE),"")=FALSE, "Non-Billable", ""))</f>
        <v/>
      </c>
      <c r="L1131" s="19" t="str">
        <f>IF('CLZ TT'!G1131="","",'CLZ TT'!G1131)</f>
        <v/>
      </c>
      <c r="M1131" t="str">
        <f>IFERROR(VLOOKUP(G1131,'CLZ Pr'!$A$1:$X$100000,12,FALSE)*C1131,"")</f>
        <v/>
      </c>
      <c r="N1131" s="4" t="str">
        <f>IFERROR(VLOOKUP(G1131,'CLZ Pr'!$A$1:$X$100000,24,FALSE), "")</f>
        <v/>
      </c>
      <c r="O1131" t="str">
        <f>IFERROR(VLOOKUP(G1131,'CLZ Pr'!$A$1:$X$100000,21,FALSE), "")</f>
        <v/>
      </c>
    </row>
    <row r="1132" spans="1:15">
      <c r="A1132" t="str">
        <f>T('CLZ TT'!A1132)</f>
        <v/>
      </c>
      <c r="B1132" s="9" t="str">
        <f>T('CLZ TT'!D1132)</f>
        <v/>
      </c>
      <c r="C1132" s="10" t="str">
        <f>IF(LEN(A1132) &gt; 0, 'CLZ TT'!E1132, "")</f>
        <v/>
      </c>
      <c r="D1132" s="7" t="str">
        <f>T('CLZ TT'!F1132)</f>
        <v/>
      </c>
      <c r="E1132" s="7" t="str">
        <f>IFERROR(VLOOKUP('CLZ TT'!A1132,'CLZ WI'!$A$1:$E$100000,3,FALSE),"")</f>
        <v/>
      </c>
      <c r="F1132" t="str">
        <f>IFERROR(VLOOKUP('CLZ TT'!A1132,'CLZ WI'!$A$1:$E$100000,4,FALSE),"")</f>
        <v/>
      </c>
      <c r="G1132" t="str">
        <f>IFERROR(VLOOKUP('CLZ TT'!A1132,'CLZ WI'!$A$1:$K$100000,5,FALSE),"")</f>
        <v/>
      </c>
      <c r="H1132" t="str">
        <f>IFERROR(VLOOKUP(G1132,'CLZ WI'!$A$1:$K$100000,6,FALSE),"")</f>
        <v/>
      </c>
      <c r="I1132" t="str">
        <f>IFERROR(VLOOKUP(G1132,'CLZ WI'!$A$1:$K$100000,7,FALSE),"")</f>
        <v/>
      </c>
      <c r="J1132" t="str">
        <f>T('CLZ TT'!I1132)</f>
        <v/>
      </c>
      <c r="K1132" t="str">
        <f>IF(IFERROR(VLOOKUP('CLZ TT'!A1132,'CLZ WI'!$A$1:$L$100000,12,FALSE),"")=TRUE, "Billable", IF(IFERROR(VLOOKUP('CLZ TT'!A1132,'CLZ WI'!$A$1:$L$100000,12,FALSE),"")=FALSE, "Non-Billable", ""))</f>
        <v/>
      </c>
      <c r="L1132" s="19" t="str">
        <f>IF('CLZ TT'!G1132="","",'CLZ TT'!G1132)</f>
        <v/>
      </c>
      <c r="M1132" t="str">
        <f>IFERROR(VLOOKUP(G1132,'CLZ Pr'!$A$1:$X$100000,12,FALSE)*C1132,"")</f>
        <v/>
      </c>
      <c r="N1132" s="4" t="str">
        <f>IFERROR(VLOOKUP(G1132,'CLZ Pr'!$A$1:$X$100000,24,FALSE), "")</f>
        <v/>
      </c>
      <c r="O1132" t="str">
        <f>IFERROR(VLOOKUP(G1132,'CLZ Pr'!$A$1:$X$100000,21,FALSE), "")</f>
        <v/>
      </c>
    </row>
    <row r="1133" spans="1:15">
      <c r="A1133" t="str">
        <f>T('CLZ TT'!A1133)</f>
        <v/>
      </c>
      <c r="B1133" s="9" t="str">
        <f>T('CLZ TT'!D1133)</f>
        <v/>
      </c>
      <c r="C1133" s="10" t="str">
        <f>IF(LEN(A1133) &gt; 0, 'CLZ TT'!E1133, "")</f>
        <v/>
      </c>
      <c r="D1133" s="7" t="str">
        <f>T('CLZ TT'!F1133)</f>
        <v/>
      </c>
      <c r="E1133" s="7" t="str">
        <f>IFERROR(VLOOKUP('CLZ TT'!A1133,'CLZ WI'!$A$1:$E$100000,3,FALSE),"")</f>
        <v/>
      </c>
      <c r="F1133" t="str">
        <f>IFERROR(VLOOKUP('CLZ TT'!A1133,'CLZ WI'!$A$1:$E$100000,4,FALSE),"")</f>
        <v/>
      </c>
      <c r="G1133" t="str">
        <f>IFERROR(VLOOKUP('CLZ TT'!A1133,'CLZ WI'!$A$1:$K$100000,5,FALSE),"")</f>
        <v/>
      </c>
      <c r="H1133" t="str">
        <f>IFERROR(VLOOKUP(G1133,'CLZ WI'!$A$1:$K$100000,6,FALSE),"")</f>
        <v/>
      </c>
      <c r="I1133" t="str">
        <f>IFERROR(VLOOKUP(G1133,'CLZ WI'!$A$1:$K$100000,7,FALSE),"")</f>
        <v/>
      </c>
      <c r="J1133" t="str">
        <f>T('CLZ TT'!I1133)</f>
        <v/>
      </c>
      <c r="K1133" t="str">
        <f>IF(IFERROR(VLOOKUP('CLZ TT'!A1133,'CLZ WI'!$A$1:$L$100000,12,FALSE),"")=TRUE, "Billable", IF(IFERROR(VLOOKUP('CLZ TT'!A1133,'CLZ WI'!$A$1:$L$100000,12,FALSE),"")=FALSE, "Non-Billable", ""))</f>
        <v/>
      </c>
      <c r="L1133" s="19" t="str">
        <f>IF('CLZ TT'!G1133="","",'CLZ TT'!G1133)</f>
        <v/>
      </c>
      <c r="M1133" t="str">
        <f>IFERROR(VLOOKUP(G1133,'CLZ Pr'!$A$1:$X$100000,12,FALSE)*C1133,"")</f>
        <v/>
      </c>
      <c r="N1133" s="4" t="str">
        <f>IFERROR(VLOOKUP(G1133,'CLZ Pr'!$A$1:$X$100000,24,FALSE), "")</f>
        <v/>
      </c>
      <c r="O1133" t="str">
        <f>IFERROR(VLOOKUP(G1133,'CLZ Pr'!$A$1:$X$100000,21,FALSE), "")</f>
        <v/>
      </c>
    </row>
    <row r="1134" spans="1:15">
      <c r="A1134" t="str">
        <f>T('CLZ TT'!A1134)</f>
        <v/>
      </c>
      <c r="B1134" s="9" t="str">
        <f>T('CLZ TT'!D1134)</f>
        <v/>
      </c>
      <c r="C1134" s="10" t="str">
        <f>IF(LEN(A1134) &gt; 0, 'CLZ TT'!E1134, "")</f>
        <v/>
      </c>
      <c r="D1134" s="7" t="str">
        <f>T('CLZ TT'!F1134)</f>
        <v/>
      </c>
      <c r="E1134" s="7" t="str">
        <f>IFERROR(VLOOKUP('CLZ TT'!A1134,'CLZ WI'!$A$1:$E$100000,3,FALSE),"")</f>
        <v/>
      </c>
      <c r="F1134" t="str">
        <f>IFERROR(VLOOKUP('CLZ TT'!A1134,'CLZ WI'!$A$1:$E$100000,4,FALSE),"")</f>
        <v/>
      </c>
      <c r="G1134" t="str">
        <f>IFERROR(VLOOKUP('CLZ TT'!A1134,'CLZ WI'!$A$1:$K$100000,5,FALSE),"")</f>
        <v/>
      </c>
      <c r="H1134" t="str">
        <f>IFERROR(VLOOKUP(G1134,'CLZ WI'!$A$1:$K$100000,6,FALSE),"")</f>
        <v/>
      </c>
      <c r="I1134" t="str">
        <f>IFERROR(VLOOKUP(G1134,'CLZ WI'!$A$1:$K$100000,7,FALSE),"")</f>
        <v/>
      </c>
      <c r="J1134" t="str">
        <f>T('CLZ TT'!I1134)</f>
        <v/>
      </c>
      <c r="K1134" t="str">
        <f>IF(IFERROR(VLOOKUP('CLZ TT'!A1134,'CLZ WI'!$A$1:$L$100000,12,FALSE),"")=TRUE, "Billable", IF(IFERROR(VLOOKUP('CLZ TT'!A1134,'CLZ WI'!$A$1:$L$100000,12,FALSE),"")=FALSE, "Non-Billable", ""))</f>
        <v/>
      </c>
      <c r="L1134" s="19" t="str">
        <f>IF('CLZ TT'!G1134="","",'CLZ TT'!G1134)</f>
        <v/>
      </c>
      <c r="M1134" t="str">
        <f>IFERROR(VLOOKUP(G1134,'CLZ Pr'!$A$1:$X$100000,12,FALSE)*C1134,"")</f>
        <v/>
      </c>
      <c r="N1134" s="4" t="str">
        <f>IFERROR(VLOOKUP(G1134,'CLZ Pr'!$A$1:$X$100000,24,FALSE), "")</f>
        <v/>
      </c>
      <c r="O1134" t="str">
        <f>IFERROR(VLOOKUP(G1134,'CLZ Pr'!$A$1:$X$100000,21,FALSE), "")</f>
        <v/>
      </c>
    </row>
    <row r="1135" spans="1:15">
      <c r="A1135" t="str">
        <f>T('CLZ TT'!A1135)</f>
        <v/>
      </c>
      <c r="B1135" s="9" t="str">
        <f>T('CLZ TT'!D1135)</f>
        <v/>
      </c>
      <c r="C1135" s="10" t="str">
        <f>IF(LEN(A1135) &gt; 0, 'CLZ TT'!E1135, "")</f>
        <v/>
      </c>
      <c r="D1135" s="7" t="str">
        <f>T('CLZ TT'!F1135)</f>
        <v/>
      </c>
      <c r="E1135" s="7" t="str">
        <f>IFERROR(VLOOKUP('CLZ TT'!A1135,'CLZ WI'!$A$1:$E$100000,3,FALSE),"")</f>
        <v/>
      </c>
      <c r="F1135" t="str">
        <f>IFERROR(VLOOKUP('CLZ TT'!A1135,'CLZ WI'!$A$1:$E$100000,4,FALSE),"")</f>
        <v/>
      </c>
      <c r="G1135" t="str">
        <f>IFERROR(VLOOKUP('CLZ TT'!A1135,'CLZ WI'!$A$1:$K$100000,5,FALSE),"")</f>
        <v/>
      </c>
      <c r="H1135" t="str">
        <f>IFERROR(VLOOKUP(G1135,'CLZ WI'!$A$1:$K$100000,6,FALSE),"")</f>
        <v/>
      </c>
      <c r="I1135" t="str">
        <f>IFERROR(VLOOKUP(G1135,'CLZ WI'!$A$1:$K$100000,7,FALSE),"")</f>
        <v/>
      </c>
      <c r="J1135" t="str">
        <f>T('CLZ TT'!I1135)</f>
        <v/>
      </c>
      <c r="K1135" t="str">
        <f>IF(IFERROR(VLOOKUP('CLZ TT'!A1135,'CLZ WI'!$A$1:$L$100000,12,FALSE),"")=TRUE, "Billable", IF(IFERROR(VLOOKUP('CLZ TT'!A1135,'CLZ WI'!$A$1:$L$100000,12,FALSE),"")=FALSE, "Non-Billable", ""))</f>
        <v/>
      </c>
      <c r="L1135" s="19" t="str">
        <f>IF('CLZ TT'!G1135="","",'CLZ TT'!G1135)</f>
        <v/>
      </c>
      <c r="M1135" t="str">
        <f>IFERROR(VLOOKUP(G1135,'CLZ Pr'!$A$1:$X$100000,12,FALSE)*C1135,"")</f>
        <v/>
      </c>
      <c r="N1135" s="4" t="str">
        <f>IFERROR(VLOOKUP(G1135,'CLZ Pr'!$A$1:$X$100000,24,FALSE), "")</f>
        <v/>
      </c>
      <c r="O1135" t="str">
        <f>IFERROR(VLOOKUP(G1135,'CLZ Pr'!$A$1:$X$100000,21,FALSE), "")</f>
        <v/>
      </c>
    </row>
    <row r="1136" spans="1:15">
      <c r="A1136" t="str">
        <f>T('CLZ TT'!A1136)</f>
        <v/>
      </c>
      <c r="B1136" s="9" t="str">
        <f>T('CLZ TT'!D1136)</f>
        <v/>
      </c>
      <c r="C1136" s="10" t="str">
        <f>IF(LEN(A1136) &gt; 0, 'CLZ TT'!E1136, "")</f>
        <v/>
      </c>
      <c r="D1136" s="7" t="str">
        <f>T('CLZ TT'!F1136)</f>
        <v/>
      </c>
      <c r="E1136" s="7" t="str">
        <f>IFERROR(VLOOKUP('CLZ TT'!A1136,'CLZ WI'!$A$1:$E$100000,3,FALSE),"")</f>
        <v/>
      </c>
      <c r="F1136" t="str">
        <f>IFERROR(VLOOKUP('CLZ TT'!A1136,'CLZ WI'!$A$1:$E$100000,4,FALSE),"")</f>
        <v/>
      </c>
      <c r="G1136" t="str">
        <f>IFERROR(VLOOKUP('CLZ TT'!A1136,'CLZ WI'!$A$1:$K$100000,5,FALSE),"")</f>
        <v/>
      </c>
      <c r="H1136" t="str">
        <f>IFERROR(VLOOKUP(G1136,'CLZ WI'!$A$1:$K$100000,6,FALSE),"")</f>
        <v/>
      </c>
      <c r="I1136" t="str">
        <f>IFERROR(VLOOKUP(G1136,'CLZ WI'!$A$1:$K$100000,7,FALSE),"")</f>
        <v/>
      </c>
      <c r="J1136" t="str">
        <f>T('CLZ TT'!I1136)</f>
        <v/>
      </c>
      <c r="K1136" t="str">
        <f>IF(IFERROR(VLOOKUP('CLZ TT'!A1136,'CLZ WI'!$A$1:$L$100000,12,FALSE),"")=TRUE, "Billable", IF(IFERROR(VLOOKUP('CLZ TT'!A1136,'CLZ WI'!$A$1:$L$100000,12,FALSE),"")=FALSE, "Non-Billable", ""))</f>
        <v/>
      </c>
      <c r="L1136" s="19" t="str">
        <f>IF('CLZ TT'!G1136="","",'CLZ TT'!G1136)</f>
        <v/>
      </c>
      <c r="M1136" t="str">
        <f>IFERROR(VLOOKUP(G1136,'CLZ Pr'!$A$1:$X$100000,12,FALSE)*C1136,"")</f>
        <v/>
      </c>
      <c r="N1136" s="4" t="str">
        <f>IFERROR(VLOOKUP(G1136,'CLZ Pr'!$A$1:$X$100000,24,FALSE), "")</f>
        <v/>
      </c>
      <c r="O1136" t="str">
        <f>IFERROR(VLOOKUP(G1136,'CLZ Pr'!$A$1:$X$100000,21,FALSE), "")</f>
        <v/>
      </c>
    </row>
    <row r="1137" spans="1:15">
      <c r="A1137" t="str">
        <f>T('CLZ TT'!A1137)</f>
        <v/>
      </c>
      <c r="B1137" s="9" t="str">
        <f>T('CLZ TT'!D1137)</f>
        <v/>
      </c>
      <c r="C1137" s="10" t="str">
        <f>IF(LEN(A1137) &gt; 0, 'CLZ TT'!E1137, "")</f>
        <v/>
      </c>
      <c r="D1137" s="7" t="str">
        <f>T('CLZ TT'!F1137)</f>
        <v/>
      </c>
      <c r="E1137" s="7" t="str">
        <f>IFERROR(VLOOKUP('CLZ TT'!A1137,'CLZ WI'!$A$1:$E$100000,3,FALSE),"")</f>
        <v/>
      </c>
      <c r="F1137" t="str">
        <f>IFERROR(VLOOKUP('CLZ TT'!A1137,'CLZ WI'!$A$1:$E$100000,4,FALSE),"")</f>
        <v/>
      </c>
      <c r="G1137" t="str">
        <f>IFERROR(VLOOKUP('CLZ TT'!A1137,'CLZ WI'!$A$1:$K$100000,5,FALSE),"")</f>
        <v/>
      </c>
      <c r="H1137" t="str">
        <f>IFERROR(VLOOKUP(G1137,'CLZ WI'!$A$1:$K$100000,6,FALSE),"")</f>
        <v/>
      </c>
      <c r="I1137" t="str">
        <f>IFERROR(VLOOKUP(G1137,'CLZ WI'!$A$1:$K$100000,7,FALSE),"")</f>
        <v/>
      </c>
      <c r="J1137" t="str">
        <f>T('CLZ TT'!I1137)</f>
        <v/>
      </c>
      <c r="K1137" t="str">
        <f>IF(IFERROR(VLOOKUP('CLZ TT'!A1137,'CLZ WI'!$A$1:$L$100000,12,FALSE),"")=TRUE, "Billable", IF(IFERROR(VLOOKUP('CLZ TT'!A1137,'CLZ WI'!$A$1:$L$100000,12,FALSE),"")=FALSE, "Non-Billable", ""))</f>
        <v/>
      </c>
      <c r="L1137" s="19" t="str">
        <f>IF('CLZ TT'!G1137="","",'CLZ TT'!G1137)</f>
        <v/>
      </c>
      <c r="M1137" t="str">
        <f>IFERROR(VLOOKUP(G1137,'CLZ Pr'!$A$1:$X$100000,12,FALSE)*C1137,"")</f>
        <v/>
      </c>
      <c r="N1137" s="4" t="str">
        <f>IFERROR(VLOOKUP(G1137,'CLZ Pr'!$A$1:$X$100000,24,FALSE), "")</f>
        <v/>
      </c>
      <c r="O1137" t="str">
        <f>IFERROR(VLOOKUP(G1137,'CLZ Pr'!$A$1:$X$100000,21,FALSE), "")</f>
        <v/>
      </c>
    </row>
    <row r="1138" spans="1:15">
      <c r="A1138" t="str">
        <f>T('CLZ TT'!A1138)</f>
        <v/>
      </c>
      <c r="B1138" s="9" t="str">
        <f>T('CLZ TT'!D1138)</f>
        <v/>
      </c>
      <c r="C1138" s="10" t="str">
        <f>IF(LEN(A1138) &gt; 0, 'CLZ TT'!E1138, "")</f>
        <v/>
      </c>
      <c r="D1138" s="7" t="str">
        <f>T('CLZ TT'!F1138)</f>
        <v/>
      </c>
      <c r="E1138" s="7" t="str">
        <f>IFERROR(VLOOKUP('CLZ TT'!A1138,'CLZ WI'!$A$1:$E$100000,3,FALSE),"")</f>
        <v/>
      </c>
      <c r="F1138" t="str">
        <f>IFERROR(VLOOKUP('CLZ TT'!A1138,'CLZ WI'!$A$1:$E$100000,4,FALSE),"")</f>
        <v/>
      </c>
      <c r="G1138" t="str">
        <f>IFERROR(VLOOKUP('CLZ TT'!A1138,'CLZ WI'!$A$1:$K$100000,5,FALSE),"")</f>
        <v/>
      </c>
      <c r="H1138" t="str">
        <f>IFERROR(VLOOKUP(G1138,'CLZ WI'!$A$1:$K$100000,6,FALSE),"")</f>
        <v/>
      </c>
      <c r="I1138" t="str">
        <f>IFERROR(VLOOKUP(G1138,'CLZ WI'!$A$1:$K$100000,7,FALSE),"")</f>
        <v/>
      </c>
      <c r="J1138" t="str">
        <f>T('CLZ TT'!I1138)</f>
        <v/>
      </c>
      <c r="K1138" t="str">
        <f>IF(IFERROR(VLOOKUP('CLZ TT'!A1138,'CLZ WI'!$A$1:$L$100000,12,FALSE),"")=TRUE, "Billable", IF(IFERROR(VLOOKUP('CLZ TT'!A1138,'CLZ WI'!$A$1:$L$100000,12,FALSE),"")=FALSE, "Non-Billable", ""))</f>
        <v/>
      </c>
      <c r="L1138" s="19" t="str">
        <f>IF('CLZ TT'!G1138="","",'CLZ TT'!G1138)</f>
        <v/>
      </c>
      <c r="M1138" t="str">
        <f>IFERROR(VLOOKUP(G1138,'CLZ Pr'!$A$1:$X$100000,12,FALSE)*C1138,"")</f>
        <v/>
      </c>
      <c r="N1138" s="4" t="str">
        <f>IFERROR(VLOOKUP(G1138,'CLZ Pr'!$A$1:$X$100000,24,FALSE), "")</f>
        <v/>
      </c>
      <c r="O1138" t="str">
        <f>IFERROR(VLOOKUP(G1138,'CLZ Pr'!$A$1:$X$100000,21,FALSE), "")</f>
        <v/>
      </c>
    </row>
    <row r="1139" spans="1:15">
      <c r="A1139" t="str">
        <f>T('CLZ TT'!A1139)</f>
        <v/>
      </c>
      <c r="B1139" s="9" t="str">
        <f>T('CLZ TT'!D1139)</f>
        <v/>
      </c>
      <c r="C1139" s="10" t="str">
        <f>IF(LEN(A1139) &gt; 0, 'CLZ TT'!E1139, "")</f>
        <v/>
      </c>
      <c r="D1139" s="7" t="str">
        <f>T('CLZ TT'!F1139)</f>
        <v/>
      </c>
      <c r="E1139" s="7" t="str">
        <f>IFERROR(VLOOKUP('CLZ TT'!A1139,'CLZ WI'!$A$1:$E$100000,3,FALSE),"")</f>
        <v/>
      </c>
      <c r="F1139" t="str">
        <f>IFERROR(VLOOKUP('CLZ TT'!A1139,'CLZ WI'!$A$1:$E$100000,4,FALSE),"")</f>
        <v/>
      </c>
      <c r="G1139" t="str">
        <f>IFERROR(VLOOKUP('CLZ TT'!A1139,'CLZ WI'!$A$1:$K$100000,5,FALSE),"")</f>
        <v/>
      </c>
      <c r="H1139" t="str">
        <f>IFERROR(VLOOKUP(G1139,'CLZ WI'!$A$1:$K$100000,6,FALSE),"")</f>
        <v/>
      </c>
      <c r="I1139" t="str">
        <f>IFERROR(VLOOKUP(G1139,'CLZ WI'!$A$1:$K$100000,7,FALSE),"")</f>
        <v/>
      </c>
      <c r="J1139" t="str">
        <f>T('CLZ TT'!I1139)</f>
        <v/>
      </c>
      <c r="K1139" t="str">
        <f>IF(IFERROR(VLOOKUP('CLZ TT'!A1139,'CLZ WI'!$A$1:$L$100000,12,FALSE),"")=TRUE, "Billable", IF(IFERROR(VLOOKUP('CLZ TT'!A1139,'CLZ WI'!$A$1:$L$100000,12,FALSE),"")=FALSE, "Non-Billable", ""))</f>
        <v/>
      </c>
      <c r="L1139" s="19" t="str">
        <f>IF('CLZ TT'!G1139="","",'CLZ TT'!G1139)</f>
        <v/>
      </c>
      <c r="M1139" t="str">
        <f>IFERROR(VLOOKUP(G1139,'CLZ Pr'!$A$1:$X$100000,12,FALSE)*C1139,"")</f>
        <v/>
      </c>
      <c r="N1139" s="4" t="str">
        <f>IFERROR(VLOOKUP(G1139,'CLZ Pr'!$A$1:$X$100000,24,FALSE), "")</f>
        <v/>
      </c>
      <c r="O1139" t="str">
        <f>IFERROR(VLOOKUP(G1139,'CLZ Pr'!$A$1:$X$100000,21,FALSE), "")</f>
        <v/>
      </c>
    </row>
    <row r="1140" spans="1:15">
      <c r="A1140" t="str">
        <f>T('CLZ TT'!A1140)</f>
        <v/>
      </c>
      <c r="B1140" s="9" t="str">
        <f>T('CLZ TT'!D1140)</f>
        <v/>
      </c>
      <c r="C1140" s="10" t="str">
        <f>IF(LEN(A1140) &gt; 0, 'CLZ TT'!E1140, "")</f>
        <v/>
      </c>
      <c r="D1140" s="7" t="str">
        <f>T('CLZ TT'!F1140)</f>
        <v/>
      </c>
      <c r="E1140" s="7" t="str">
        <f>IFERROR(VLOOKUP('CLZ TT'!A1140,'CLZ WI'!$A$1:$E$100000,3,FALSE),"")</f>
        <v/>
      </c>
      <c r="F1140" t="str">
        <f>IFERROR(VLOOKUP('CLZ TT'!A1140,'CLZ WI'!$A$1:$E$100000,4,FALSE),"")</f>
        <v/>
      </c>
      <c r="G1140" t="str">
        <f>IFERROR(VLOOKUP('CLZ TT'!A1140,'CLZ WI'!$A$1:$K$100000,5,FALSE),"")</f>
        <v/>
      </c>
      <c r="H1140" t="str">
        <f>IFERROR(VLOOKUP(G1140,'CLZ WI'!$A$1:$K$100000,6,FALSE),"")</f>
        <v/>
      </c>
      <c r="I1140" t="str">
        <f>IFERROR(VLOOKUP(G1140,'CLZ WI'!$A$1:$K$100000,7,FALSE),"")</f>
        <v/>
      </c>
      <c r="J1140" t="str">
        <f>T('CLZ TT'!I1140)</f>
        <v/>
      </c>
      <c r="K1140" t="str">
        <f>IF(IFERROR(VLOOKUP('CLZ TT'!A1140,'CLZ WI'!$A$1:$L$100000,12,FALSE),"")=TRUE, "Billable", IF(IFERROR(VLOOKUP('CLZ TT'!A1140,'CLZ WI'!$A$1:$L$100000,12,FALSE),"")=FALSE, "Non-Billable", ""))</f>
        <v/>
      </c>
      <c r="L1140" s="19" t="str">
        <f>IF('CLZ TT'!G1140="","",'CLZ TT'!G1140)</f>
        <v/>
      </c>
      <c r="M1140" t="str">
        <f>IFERROR(VLOOKUP(G1140,'CLZ Pr'!$A$1:$X$100000,12,FALSE)*C1140,"")</f>
        <v/>
      </c>
      <c r="N1140" s="4" t="str">
        <f>IFERROR(VLOOKUP(G1140,'CLZ Pr'!$A$1:$X$100000,24,FALSE), "")</f>
        <v/>
      </c>
      <c r="O1140" t="str">
        <f>IFERROR(VLOOKUP(G1140,'CLZ Pr'!$A$1:$X$100000,21,FALSE), "")</f>
        <v/>
      </c>
    </row>
    <row r="1141" spans="1:15">
      <c r="A1141" t="str">
        <f>T('CLZ TT'!A1141)</f>
        <v/>
      </c>
      <c r="B1141" s="9" t="str">
        <f>T('CLZ TT'!D1141)</f>
        <v/>
      </c>
      <c r="C1141" s="10" t="str">
        <f>IF(LEN(A1141) &gt; 0, 'CLZ TT'!E1141, "")</f>
        <v/>
      </c>
      <c r="D1141" s="7" t="str">
        <f>T('CLZ TT'!F1141)</f>
        <v/>
      </c>
      <c r="E1141" s="7" t="str">
        <f>IFERROR(VLOOKUP('CLZ TT'!A1141,'CLZ WI'!$A$1:$E$100000,3,FALSE),"")</f>
        <v/>
      </c>
      <c r="F1141" t="str">
        <f>IFERROR(VLOOKUP('CLZ TT'!A1141,'CLZ WI'!$A$1:$E$100000,4,FALSE),"")</f>
        <v/>
      </c>
      <c r="G1141" t="str">
        <f>IFERROR(VLOOKUP('CLZ TT'!A1141,'CLZ WI'!$A$1:$K$100000,5,FALSE),"")</f>
        <v/>
      </c>
      <c r="H1141" t="str">
        <f>IFERROR(VLOOKUP(G1141,'CLZ WI'!$A$1:$K$100000,6,FALSE),"")</f>
        <v/>
      </c>
      <c r="I1141" t="str">
        <f>IFERROR(VLOOKUP(G1141,'CLZ WI'!$A$1:$K$100000,7,FALSE),"")</f>
        <v/>
      </c>
      <c r="J1141" t="str">
        <f>T('CLZ TT'!I1141)</f>
        <v/>
      </c>
      <c r="K1141" t="str">
        <f>IF(IFERROR(VLOOKUP('CLZ TT'!A1141,'CLZ WI'!$A$1:$L$100000,12,FALSE),"")=TRUE, "Billable", IF(IFERROR(VLOOKUP('CLZ TT'!A1141,'CLZ WI'!$A$1:$L$100000,12,FALSE),"")=FALSE, "Non-Billable", ""))</f>
        <v/>
      </c>
      <c r="L1141" s="19" t="str">
        <f>IF('CLZ TT'!G1141="","",'CLZ TT'!G1141)</f>
        <v/>
      </c>
      <c r="M1141" t="str">
        <f>IFERROR(VLOOKUP(G1141,'CLZ Pr'!$A$1:$X$100000,12,FALSE)*C1141,"")</f>
        <v/>
      </c>
      <c r="N1141" s="4" t="str">
        <f>IFERROR(VLOOKUP(G1141,'CLZ Pr'!$A$1:$X$100000,24,FALSE), "")</f>
        <v/>
      </c>
      <c r="O1141" t="str">
        <f>IFERROR(VLOOKUP(G1141,'CLZ Pr'!$A$1:$X$100000,21,FALSE), "")</f>
        <v/>
      </c>
    </row>
    <row r="1142" spans="1:15">
      <c r="A1142" t="str">
        <f>T('CLZ TT'!A1142)</f>
        <v/>
      </c>
      <c r="B1142" s="9" t="str">
        <f>T('CLZ TT'!D1142)</f>
        <v/>
      </c>
      <c r="C1142" s="10" t="str">
        <f>IF(LEN(A1142) &gt; 0, 'CLZ TT'!E1142, "")</f>
        <v/>
      </c>
      <c r="D1142" s="7" t="str">
        <f>T('CLZ TT'!F1142)</f>
        <v/>
      </c>
      <c r="E1142" s="7" t="str">
        <f>IFERROR(VLOOKUP('CLZ TT'!A1142,'CLZ WI'!$A$1:$E$100000,3,FALSE),"")</f>
        <v/>
      </c>
      <c r="F1142" t="str">
        <f>IFERROR(VLOOKUP('CLZ TT'!A1142,'CLZ WI'!$A$1:$E$100000,4,FALSE),"")</f>
        <v/>
      </c>
      <c r="G1142" t="str">
        <f>IFERROR(VLOOKUP('CLZ TT'!A1142,'CLZ WI'!$A$1:$K$100000,5,FALSE),"")</f>
        <v/>
      </c>
      <c r="H1142" t="str">
        <f>IFERROR(VLOOKUP(G1142,'CLZ WI'!$A$1:$K$100000,6,FALSE),"")</f>
        <v/>
      </c>
      <c r="I1142" t="str">
        <f>IFERROR(VLOOKUP(G1142,'CLZ WI'!$A$1:$K$100000,7,FALSE),"")</f>
        <v/>
      </c>
      <c r="J1142" t="str">
        <f>T('CLZ TT'!I1142)</f>
        <v/>
      </c>
      <c r="K1142" t="str">
        <f>IF(IFERROR(VLOOKUP('CLZ TT'!A1142,'CLZ WI'!$A$1:$L$100000,12,FALSE),"")=TRUE, "Billable", IF(IFERROR(VLOOKUP('CLZ TT'!A1142,'CLZ WI'!$A$1:$L$100000,12,FALSE),"")=FALSE, "Non-Billable", ""))</f>
        <v/>
      </c>
      <c r="L1142" s="19" t="str">
        <f>IF('CLZ TT'!G1142="","",'CLZ TT'!G1142)</f>
        <v/>
      </c>
      <c r="M1142" t="str">
        <f>IFERROR(VLOOKUP(G1142,'CLZ Pr'!$A$1:$X$100000,12,FALSE)*C1142,"")</f>
        <v/>
      </c>
      <c r="N1142" s="4" t="str">
        <f>IFERROR(VLOOKUP(G1142,'CLZ Pr'!$A$1:$X$100000,24,FALSE), "")</f>
        <v/>
      </c>
      <c r="O1142" t="str">
        <f>IFERROR(VLOOKUP(G1142,'CLZ Pr'!$A$1:$X$100000,21,FALSE), "")</f>
        <v/>
      </c>
    </row>
    <row r="1143" spans="1:15">
      <c r="A1143" t="str">
        <f>T('CLZ TT'!A1143)</f>
        <v/>
      </c>
      <c r="B1143" s="9" t="str">
        <f>T('CLZ TT'!D1143)</f>
        <v/>
      </c>
      <c r="C1143" s="10" t="str">
        <f>IF(LEN(A1143) &gt; 0, 'CLZ TT'!E1143, "")</f>
        <v/>
      </c>
      <c r="D1143" s="7" t="str">
        <f>T('CLZ TT'!F1143)</f>
        <v/>
      </c>
      <c r="E1143" s="7" t="str">
        <f>IFERROR(VLOOKUP('CLZ TT'!A1143,'CLZ WI'!$A$1:$E$100000,3,FALSE),"")</f>
        <v/>
      </c>
      <c r="F1143" t="str">
        <f>IFERROR(VLOOKUP('CLZ TT'!A1143,'CLZ WI'!$A$1:$E$100000,4,FALSE),"")</f>
        <v/>
      </c>
      <c r="G1143" t="str">
        <f>IFERROR(VLOOKUP('CLZ TT'!A1143,'CLZ WI'!$A$1:$K$100000,5,FALSE),"")</f>
        <v/>
      </c>
      <c r="H1143" t="str">
        <f>IFERROR(VLOOKUP(G1143,'CLZ WI'!$A$1:$K$100000,6,FALSE),"")</f>
        <v/>
      </c>
      <c r="I1143" t="str">
        <f>IFERROR(VLOOKUP(G1143,'CLZ WI'!$A$1:$K$100000,7,FALSE),"")</f>
        <v/>
      </c>
      <c r="J1143" t="str">
        <f>T('CLZ TT'!I1143)</f>
        <v/>
      </c>
      <c r="K1143" t="str">
        <f>IF(IFERROR(VLOOKUP('CLZ TT'!A1143,'CLZ WI'!$A$1:$L$100000,12,FALSE),"")=TRUE, "Billable", IF(IFERROR(VLOOKUP('CLZ TT'!A1143,'CLZ WI'!$A$1:$L$100000,12,FALSE),"")=FALSE, "Non-Billable", ""))</f>
        <v/>
      </c>
      <c r="L1143" s="19" t="str">
        <f>IF('CLZ TT'!G1143="","",'CLZ TT'!G1143)</f>
        <v/>
      </c>
      <c r="M1143" t="str">
        <f>IFERROR(VLOOKUP(G1143,'CLZ Pr'!$A$1:$X$100000,12,FALSE)*C1143,"")</f>
        <v/>
      </c>
      <c r="N1143" s="4" t="str">
        <f>IFERROR(VLOOKUP(G1143,'CLZ Pr'!$A$1:$X$100000,24,FALSE), "")</f>
        <v/>
      </c>
      <c r="O1143" t="str">
        <f>IFERROR(VLOOKUP(G1143,'CLZ Pr'!$A$1:$X$100000,21,FALSE), "")</f>
        <v/>
      </c>
    </row>
    <row r="1144" spans="1:15">
      <c r="A1144" t="str">
        <f>T('CLZ TT'!A1144)</f>
        <v/>
      </c>
      <c r="B1144" s="9" t="str">
        <f>T('CLZ TT'!D1144)</f>
        <v/>
      </c>
      <c r="C1144" s="10" t="str">
        <f>IF(LEN(A1144) &gt; 0, 'CLZ TT'!E1144, "")</f>
        <v/>
      </c>
      <c r="D1144" s="7" t="str">
        <f>T('CLZ TT'!F1144)</f>
        <v/>
      </c>
      <c r="E1144" s="7" t="str">
        <f>IFERROR(VLOOKUP('CLZ TT'!A1144,'CLZ WI'!$A$1:$E$100000,3,FALSE),"")</f>
        <v/>
      </c>
      <c r="F1144" t="str">
        <f>IFERROR(VLOOKUP('CLZ TT'!A1144,'CLZ WI'!$A$1:$E$100000,4,FALSE),"")</f>
        <v/>
      </c>
      <c r="G1144" t="str">
        <f>IFERROR(VLOOKUP('CLZ TT'!A1144,'CLZ WI'!$A$1:$K$100000,5,FALSE),"")</f>
        <v/>
      </c>
      <c r="H1144" t="str">
        <f>IFERROR(VLOOKUP(G1144,'CLZ WI'!$A$1:$K$100000,6,FALSE),"")</f>
        <v/>
      </c>
      <c r="I1144" t="str">
        <f>IFERROR(VLOOKUP(G1144,'CLZ WI'!$A$1:$K$100000,7,FALSE),"")</f>
        <v/>
      </c>
      <c r="J1144" t="str">
        <f>T('CLZ TT'!I1144)</f>
        <v/>
      </c>
      <c r="K1144" t="str">
        <f>IF(IFERROR(VLOOKUP('CLZ TT'!A1144,'CLZ WI'!$A$1:$L$100000,12,FALSE),"")=TRUE, "Billable", IF(IFERROR(VLOOKUP('CLZ TT'!A1144,'CLZ WI'!$A$1:$L$100000,12,FALSE),"")=FALSE, "Non-Billable", ""))</f>
        <v/>
      </c>
      <c r="L1144" s="19" t="str">
        <f>IF('CLZ TT'!G1144="","",'CLZ TT'!G1144)</f>
        <v/>
      </c>
      <c r="M1144" t="str">
        <f>IFERROR(VLOOKUP(G1144,'CLZ Pr'!$A$1:$X$100000,12,FALSE)*C1144,"")</f>
        <v/>
      </c>
      <c r="N1144" s="4" t="str">
        <f>IFERROR(VLOOKUP(G1144,'CLZ Pr'!$A$1:$X$100000,24,FALSE), "")</f>
        <v/>
      </c>
      <c r="O1144" t="str">
        <f>IFERROR(VLOOKUP(G1144,'CLZ Pr'!$A$1:$X$100000,21,FALSE), "")</f>
        <v/>
      </c>
    </row>
    <row r="1145" spans="1:15">
      <c r="A1145" t="str">
        <f>T('CLZ TT'!A1145)</f>
        <v/>
      </c>
      <c r="B1145" s="9" t="str">
        <f>T('CLZ TT'!D1145)</f>
        <v/>
      </c>
      <c r="C1145" s="10" t="str">
        <f>IF(LEN(A1145) &gt; 0, 'CLZ TT'!E1145, "")</f>
        <v/>
      </c>
      <c r="D1145" s="7" t="str">
        <f>T('CLZ TT'!F1145)</f>
        <v/>
      </c>
      <c r="E1145" s="7" t="str">
        <f>IFERROR(VLOOKUP('CLZ TT'!A1145,'CLZ WI'!$A$1:$E$100000,3,FALSE),"")</f>
        <v/>
      </c>
      <c r="F1145" t="str">
        <f>IFERROR(VLOOKUP('CLZ TT'!A1145,'CLZ WI'!$A$1:$E$100000,4,FALSE),"")</f>
        <v/>
      </c>
      <c r="G1145" t="str">
        <f>IFERROR(VLOOKUP('CLZ TT'!A1145,'CLZ WI'!$A$1:$K$100000,5,FALSE),"")</f>
        <v/>
      </c>
      <c r="H1145" t="str">
        <f>IFERROR(VLOOKUP(G1145,'CLZ WI'!$A$1:$K$100000,6,FALSE),"")</f>
        <v/>
      </c>
      <c r="I1145" t="str">
        <f>IFERROR(VLOOKUP(G1145,'CLZ WI'!$A$1:$K$100000,7,FALSE),"")</f>
        <v/>
      </c>
      <c r="J1145" t="str">
        <f>T('CLZ TT'!I1145)</f>
        <v/>
      </c>
      <c r="K1145" t="str">
        <f>IF(IFERROR(VLOOKUP('CLZ TT'!A1145,'CLZ WI'!$A$1:$L$100000,12,FALSE),"")=TRUE, "Billable", IF(IFERROR(VLOOKUP('CLZ TT'!A1145,'CLZ WI'!$A$1:$L$100000,12,FALSE),"")=FALSE, "Non-Billable", ""))</f>
        <v/>
      </c>
      <c r="L1145" s="19" t="str">
        <f>IF('CLZ TT'!G1145="","",'CLZ TT'!G1145)</f>
        <v/>
      </c>
      <c r="M1145" t="str">
        <f>IFERROR(VLOOKUP(G1145,'CLZ Pr'!$A$1:$X$100000,12,FALSE)*C1145,"")</f>
        <v/>
      </c>
      <c r="N1145" s="4" t="str">
        <f>IFERROR(VLOOKUP(G1145,'CLZ Pr'!$A$1:$X$100000,24,FALSE), "")</f>
        <v/>
      </c>
      <c r="O1145" t="str">
        <f>IFERROR(VLOOKUP(G1145,'CLZ Pr'!$A$1:$X$100000,21,FALSE), "")</f>
        <v/>
      </c>
    </row>
    <row r="1146" spans="1:15">
      <c r="A1146" t="str">
        <f>T('CLZ TT'!A1146)</f>
        <v/>
      </c>
      <c r="B1146" s="9" t="str">
        <f>T('CLZ TT'!D1146)</f>
        <v/>
      </c>
      <c r="C1146" s="10" t="str">
        <f>IF(LEN(A1146) &gt; 0, 'CLZ TT'!E1146, "")</f>
        <v/>
      </c>
      <c r="D1146" s="7" t="str">
        <f>T('CLZ TT'!F1146)</f>
        <v/>
      </c>
      <c r="E1146" s="7" t="str">
        <f>IFERROR(VLOOKUP('CLZ TT'!A1146,'CLZ WI'!$A$1:$E$100000,3,FALSE),"")</f>
        <v/>
      </c>
      <c r="F1146" t="str">
        <f>IFERROR(VLOOKUP('CLZ TT'!A1146,'CLZ WI'!$A$1:$E$100000,4,FALSE),"")</f>
        <v/>
      </c>
      <c r="G1146" t="str">
        <f>IFERROR(VLOOKUP('CLZ TT'!A1146,'CLZ WI'!$A$1:$K$100000,5,FALSE),"")</f>
        <v/>
      </c>
      <c r="H1146" t="str">
        <f>IFERROR(VLOOKUP(G1146,'CLZ WI'!$A$1:$K$100000,6,FALSE),"")</f>
        <v/>
      </c>
      <c r="I1146" t="str">
        <f>IFERROR(VLOOKUP(G1146,'CLZ WI'!$A$1:$K$100000,7,FALSE),"")</f>
        <v/>
      </c>
      <c r="J1146" t="str">
        <f>T('CLZ TT'!I1146)</f>
        <v/>
      </c>
      <c r="K1146" t="str">
        <f>IF(IFERROR(VLOOKUP('CLZ TT'!A1146,'CLZ WI'!$A$1:$L$100000,12,FALSE),"")=TRUE, "Billable", IF(IFERROR(VLOOKUP('CLZ TT'!A1146,'CLZ WI'!$A$1:$L$100000,12,FALSE),"")=FALSE, "Non-Billable", ""))</f>
        <v/>
      </c>
      <c r="L1146" s="19" t="str">
        <f>IF('CLZ TT'!G1146="","",'CLZ TT'!G1146)</f>
        <v/>
      </c>
      <c r="M1146" t="str">
        <f>IFERROR(VLOOKUP(G1146,'CLZ Pr'!$A$1:$X$100000,12,FALSE)*C1146,"")</f>
        <v/>
      </c>
      <c r="N1146" s="4" t="str">
        <f>IFERROR(VLOOKUP(G1146,'CLZ Pr'!$A$1:$X$100000,24,FALSE), "")</f>
        <v/>
      </c>
      <c r="O1146" t="str">
        <f>IFERROR(VLOOKUP(G1146,'CLZ Pr'!$A$1:$X$100000,21,FALSE), "")</f>
        <v/>
      </c>
    </row>
    <row r="1147" spans="1:15">
      <c r="A1147" t="str">
        <f>T('CLZ TT'!A1147)</f>
        <v/>
      </c>
      <c r="B1147" s="9" t="str">
        <f>T('CLZ TT'!D1147)</f>
        <v/>
      </c>
      <c r="C1147" s="10" t="str">
        <f>IF(LEN(A1147) &gt; 0, 'CLZ TT'!E1147, "")</f>
        <v/>
      </c>
      <c r="D1147" s="7" t="str">
        <f>T('CLZ TT'!F1147)</f>
        <v/>
      </c>
      <c r="E1147" s="7" t="str">
        <f>IFERROR(VLOOKUP('CLZ TT'!A1147,'CLZ WI'!$A$1:$E$100000,3,FALSE),"")</f>
        <v/>
      </c>
      <c r="F1147" t="str">
        <f>IFERROR(VLOOKUP('CLZ TT'!A1147,'CLZ WI'!$A$1:$E$100000,4,FALSE),"")</f>
        <v/>
      </c>
      <c r="G1147" t="str">
        <f>IFERROR(VLOOKUP('CLZ TT'!A1147,'CLZ WI'!$A$1:$K$100000,5,FALSE),"")</f>
        <v/>
      </c>
      <c r="H1147" t="str">
        <f>IFERROR(VLOOKUP(G1147,'CLZ WI'!$A$1:$K$100000,6,FALSE),"")</f>
        <v/>
      </c>
      <c r="I1147" t="str">
        <f>IFERROR(VLOOKUP(G1147,'CLZ WI'!$A$1:$K$100000,7,FALSE),"")</f>
        <v/>
      </c>
      <c r="J1147" t="str">
        <f>T('CLZ TT'!I1147)</f>
        <v/>
      </c>
      <c r="K1147" t="str">
        <f>IF(IFERROR(VLOOKUP('CLZ TT'!A1147,'CLZ WI'!$A$1:$L$100000,12,FALSE),"")=TRUE, "Billable", IF(IFERROR(VLOOKUP('CLZ TT'!A1147,'CLZ WI'!$A$1:$L$100000,12,FALSE),"")=FALSE, "Non-Billable", ""))</f>
        <v/>
      </c>
      <c r="L1147" s="19" t="str">
        <f>IF('CLZ TT'!G1147="","",'CLZ TT'!G1147)</f>
        <v/>
      </c>
      <c r="M1147" t="str">
        <f>IFERROR(VLOOKUP(G1147,'CLZ Pr'!$A$1:$X$100000,12,FALSE)*C1147,"")</f>
        <v/>
      </c>
      <c r="N1147" s="4" t="str">
        <f>IFERROR(VLOOKUP(G1147,'CLZ Pr'!$A$1:$X$100000,24,FALSE), "")</f>
        <v/>
      </c>
      <c r="O1147" t="str">
        <f>IFERROR(VLOOKUP(G1147,'CLZ Pr'!$A$1:$X$100000,21,FALSE), "")</f>
        <v/>
      </c>
    </row>
    <row r="1148" spans="1:15">
      <c r="A1148" t="str">
        <f>T('CLZ TT'!A1148)</f>
        <v/>
      </c>
      <c r="B1148" s="9" t="str">
        <f>T('CLZ TT'!D1148)</f>
        <v/>
      </c>
      <c r="C1148" s="10" t="str">
        <f>IF(LEN(A1148) &gt; 0, 'CLZ TT'!E1148, "")</f>
        <v/>
      </c>
      <c r="D1148" s="7" t="str">
        <f>T('CLZ TT'!F1148)</f>
        <v/>
      </c>
      <c r="E1148" s="7" t="str">
        <f>IFERROR(VLOOKUP('CLZ TT'!A1148,'CLZ WI'!$A$1:$E$100000,3,FALSE),"")</f>
        <v/>
      </c>
      <c r="F1148" t="str">
        <f>IFERROR(VLOOKUP('CLZ TT'!A1148,'CLZ WI'!$A$1:$E$100000,4,FALSE),"")</f>
        <v/>
      </c>
      <c r="G1148" t="str">
        <f>IFERROR(VLOOKUP('CLZ TT'!A1148,'CLZ WI'!$A$1:$K$100000,5,FALSE),"")</f>
        <v/>
      </c>
      <c r="H1148" t="str">
        <f>IFERROR(VLOOKUP(G1148,'CLZ WI'!$A$1:$K$100000,6,FALSE),"")</f>
        <v/>
      </c>
      <c r="I1148" t="str">
        <f>IFERROR(VLOOKUP(G1148,'CLZ WI'!$A$1:$K$100000,7,FALSE),"")</f>
        <v/>
      </c>
      <c r="J1148" t="str">
        <f>T('CLZ TT'!I1148)</f>
        <v/>
      </c>
      <c r="K1148" t="str">
        <f>IF(IFERROR(VLOOKUP('CLZ TT'!A1148,'CLZ WI'!$A$1:$L$100000,12,FALSE),"")=TRUE, "Billable", IF(IFERROR(VLOOKUP('CLZ TT'!A1148,'CLZ WI'!$A$1:$L$100000,12,FALSE),"")=FALSE, "Non-Billable", ""))</f>
        <v/>
      </c>
      <c r="L1148" s="19" t="str">
        <f>IF('CLZ TT'!G1148="","",'CLZ TT'!G1148)</f>
        <v/>
      </c>
      <c r="M1148" t="str">
        <f>IFERROR(VLOOKUP(G1148,'CLZ Pr'!$A$1:$X$100000,12,FALSE)*C1148,"")</f>
        <v/>
      </c>
      <c r="N1148" s="4" t="str">
        <f>IFERROR(VLOOKUP(G1148,'CLZ Pr'!$A$1:$X$100000,24,FALSE), "")</f>
        <v/>
      </c>
      <c r="O1148" t="str">
        <f>IFERROR(VLOOKUP(G1148,'CLZ Pr'!$A$1:$X$100000,21,FALSE), "")</f>
        <v/>
      </c>
    </row>
    <row r="1149" spans="1:15">
      <c r="A1149" t="str">
        <f>T('CLZ TT'!A1149)</f>
        <v/>
      </c>
      <c r="B1149" s="9" t="str">
        <f>T('CLZ TT'!D1149)</f>
        <v/>
      </c>
      <c r="C1149" s="10" t="str">
        <f>IF(LEN(A1149) &gt; 0, 'CLZ TT'!E1149, "")</f>
        <v/>
      </c>
      <c r="D1149" s="7" t="str">
        <f>T('CLZ TT'!F1149)</f>
        <v/>
      </c>
      <c r="E1149" s="7" t="str">
        <f>IFERROR(VLOOKUP('CLZ TT'!A1149,'CLZ WI'!$A$1:$E$100000,3,FALSE),"")</f>
        <v/>
      </c>
      <c r="F1149" t="str">
        <f>IFERROR(VLOOKUP('CLZ TT'!A1149,'CLZ WI'!$A$1:$E$100000,4,FALSE),"")</f>
        <v/>
      </c>
      <c r="G1149" t="str">
        <f>IFERROR(VLOOKUP('CLZ TT'!A1149,'CLZ WI'!$A$1:$K$100000,5,FALSE),"")</f>
        <v/>
      </c>
      <c r="H1149" t="str">
        <f>IFERROR(VLOOKUP(G1149,'CLZ WI'!$A$1:$K$100000,6,FALSE),"")</f>
        <v/>
      </c>
      <c r="I1149" t="str">
        <f>IFERROR(VLOOKUP(G1149,'CLZ WI'!$A$1:$K$100000,7,FALSE),"")</f>
        <v/>
      </c>
      <c r="J1149" t="str">
        <f>T('CLZ TT'!I1149)</f>
        <v/>
      </c>
      <c r="K1149" t="str">
        <f>IF(IFERROR(VLOOKUP('CLZ TT'!A1149,'CLZ WI'!$A$1:$L$100000,12,FALSE),"")=TRUE, "Billable", IF(IFERROR(VLOOKUP('CLZ TT'!A1149,'CLZ WI'!$A$1:$L$100000,12,FALSE),"")=FALSE, "Non-Billable", ""))</f>
        <v/>
      </c>
      <c r="L1149" s="19" t="str">
        <f>IF('CLZ TT'!G1149="","",'CLZ TT'!G1149)</f>
        <v/>
      </c>
      <c r="M1149" t="str">
        <f>IFERROR(VLOOKUP(G1149,'CLZ Pr'!$A$1:$X$100000,12,FALSE)*C1149,"")</f>
        <v/>
      </c>
      <c r="N1149" s="4" t="str">
        <f>IFERROR(VLOOKUP(G1149,'CLZ Pr'!$A$1:$X$100000,24,FALSE), "")</f>
        <v/>
      </c>
      <c r="O1149" t="str">
        <f>IFERROR(VLOOKUP(G1149,'CLZ Pr'!$A$1:$X$100000,21,FALSE), "")</f>
        <v/>
      </c>
    </row>
    <row r="1150" spans="1:15">
      <c r="A1150" t="str">
        <f>T('CLZ TT'!A1150)</f>
        <v/>
      </c>
      <c r="B1150" s="9" t="str">
        <f>T('CLZ TT'!D1150)</f>
        <v/>
      </c>
      <c r="C1150" s="10" t="str">
        <f>IF(LEN(A1150) &gt; 0, 'CLZ TT'!E1150, "")</f>
        <v/>
      </c>
      <c r="D1150" s="7" t="str">
        <f>T('CLZ TT'!F1150)</f>
        <v/>
      </c>
      <c r="E1150" s="7" t="str">
        <f>IFERROR(VLOOKUP('CLZ TT'!A1150,'CLZ WI'!$A$1:$E$100000,3,FALSE),"")</f>
        <v/>
      </c>
      <c r="F1150" t="str">
        <f>IFERROR(VLOOKUP('CLZ TT'!A1150,'CLZ WI'!$A$1:$E$100000,4,FALSE),"")</f>
        <v/>
      </c>
      <c r="G1150" t="str">
        <f>IFERROR(VLOOKUP('CLZ TT'!A1150,'CLZ WI'!$A$1:$K$100000,5,FALSE),"")</f>
        <v/>
      </c>
      <c r="H1150" t="str">
        <f>IFERROR(VLOOKUP(G1150,'CLZ WI'!$A$1:$K$100000,6,FALSE),"")</f>
        <v/>
      </c>
      <c r="I1150" t="str">
        <f>IFERROR(VLOOKUP(G1150,'CLZ WI'!$A$1:$K$100000,7,FALSE),"")</f>
        <v/>
      </c>
      <c r="J1150" t="str">
        <f>T('CLZ TT'!I1150)</f>
        <v/>
      </c>
      <c r="K1150" t="str">
        <f>IF(IFERROR(VLOOKUP('CLZ TT'!A1150,'CLZ WI'!$A$1:$L$100000,12,FALSE),"")=TRUE, "Billable", IF(IFERROR(VLOOKUP('CLZ TT'!A1150,'CLZ WI'!$A$1:$L$100000,12,FALSE),"")=FALSE, "Non-Billable", ""))</f>
        <v/>
      </c>
      <c r="L1150" s="19" t="str">
        <f>IF('CLZ TT'!G1150="","",'CLZ TT'!G1150)</f>
        <v/>
      </c>
      <c r="M1150" t="str">
        <f>IFERROR(VLOOKUP(G1150,'CLZ Pr'!$A$1:$X$100000,12,FALSE)*C1150,"")</f>
        <v/>
      </c>
      <c r="N1150" s="4" t="str">
        <f>IFERROR(VLOOKUP(G1150,'CLZ Pr'!$A$1:$X$100000,24,FALSE), "")</f>
        <v/>
      </c>
      <c r="O1150" t="str">
        <f>IFERROR(VLOOKUP(G1150,'CLZ Pr'!$A$1:$X$100000,21,FALSE), "")</f>
        <v/>
      </c>
    </row>
    <row r="1151" spans="1:15">
      <c r="A1151" t="str">
        <f>T('CLZ TT'!A1151)</f>
        <v/>
      </c>
      <c r="B1151" s="9" t="str">
        <f>T('CLZ TT'!D1151)</f>
        <v/>
      </c>
      <c r="C1151" s="10" t="str">
        <f>IF(LEN(A1151) &gt; 0, 'CLZ TT'!E1151, "")</f>
        <v/>
      </c>
      <c r="D1151" s="7" t="str">
        <f>T('CLZ TT'!F1151)</f>
        <v/>
      </c>
      <c r="E1151" s="7" t="str">
        <f>IFERROR(VLOOKUP('CLZ TT'!A1151,'CLZ WI'!$A$1:$E$100000,3,FALSE),"")</f>
        <v/>
      </c>
      <c r="F1151" t="str">
        <f>IFERROR(VLOOKUP('CLZ TT'!A1151,'CLZ WI'!$A$1:$E$100000,4,FALSE),"")</f>
        <v/>
      </c>
      <c r="G1151" t="str">
        <f>IFERROR(VLOOKUP('CLZ TT'!A1151,'CLZ WI'!$A$1:$K$100000,5,FALSE),"")</f>
        <v/>
      </c>
      <c r="H1151" t="str">
        <f>IFERROR(VLOOKUP(G1151,'CLZ WI'!$A$1:$K$100000,6,FALSE),"")</f>
        <v/>
      </c>
      <c r="I1151" t="str">
        <f>IFERROR(VLOOKUP(G1151,'CLZ WI'!$A$1:$K$100000,7,FALSE),"")</f>
        <v/>
      </c>
      <c r="J1151" t="str">
        <f>T('CLZ TT'!I1151)</f>
        <v/>
      </c>
      <c r="K1151" t="str">
        <f>IF(IFERROR(VLOOKUP('CLZ TT'!A1151,'CLZ WI'!$A$1:$L$100000,12,FALSE),"")=TRUE, "Billable", IF(IFERROR(VLOOKUP('CLZ TT'!A1151,'CLZ WI'!$A$1:$L$100000,12,FALSE),"")=FALSE, "Non-Billable", ""))</f>
        <v/>
      </c>
      <c r="L1151" s="19" t="str">
        <f>IF('CLZ TT'!G1151="","",'CLZ TT'!G1151)</f>
        <v/>
      </c>
      <c r="M1151" t="str">
        <f>IFERROR(VLOOKUP(G1151,'CLZ Pr'!$A$1:$X$100000,12,FALSE)*C1151,"")</f>
        <v/>
      </c>
      <c r="N1151" s="4" t="str">
        <f>IFERROR(VLOOKUP(G1151,'CLZ Pr'!$A$1:$X$100000,24,FALSE), "")</f>
        <v/>
      </c>
      <c r="O1151" t="str">
        <f>IFERROR(VLOOKUP(G1151,'CLZ Pr'!$A$1:$X$100000,21,FALSE), "")</f>
        <v/>
      </c>
    </row>
    <row r="1152" spans="1:15">
      <c r="A1152" t="str">
        <f>T('CLZ TT'!A1152)</f>
        <v/>
      </c>
      <c r="B1152" s="9" t="str">
        <f>T('CLZ TT'!D1152)</f>
        <v/>
      </c>
      <c r="C1152" s="10" t="str">
        <f>IF(LEN(A1152) &gt; 0, 'CLZ TT'!E1152, "")</f>
        <v/>
      </c>
      <c r="D1152" s="7" t="str">
        <f>T('CLZ TT'!F1152)</f>
        <v/>
      </c>
      <c r="E1152" s="7" t="str">
        <f>IFERROR(VLOOKUP('CLZ TT'!A1152,'CLZ WI'!$A$1:$E$100000,3,FALSE),"")</f>
        <v/>
      </c>
      <c r="F1152" t="str">
        <f>IFERROR(VLOOKUP('CLZ TT'!A1152,'CLZ WI'!$A$1:$E$100000,4,FALSE),"")</f>
        <v/>
      </c>
      <c r="G1152" t="str">
        <f>IFERROR(VLOOKUP('CLZ TT'!A1152,'CLZ WI'!$A$1:$K$100000,5,FALSE),"")</f>
        <v/>
      </c>
      <c r="H1152" t="str">
        <f>IFERROR(VLOOKUP(G1152,'CLZ WI'!$A$1:$K$100000,6,FALSE),"")</f>
        <v/>
      </c>
      <c r="I1152" t="str">
        <f>IFERROR(VLOOKUP(G1152,'CLZ WI'!$A$1:$K$100000,7,FALSE),"")</f>
        <v/>
      </c>
      <c r="J1152" t="str">
        <f>T('CLZ TT'!I1152)</f>
        <v/>
      </c>
      <c r="K1152" t="str">
        <f>IF(IFERROR(VLOOKUP('CLZ TT'!A1152,'CLZ WI'!$A$1:$L$100000,12,FALSE),"")=TRUE, "Billable", IF(IFERROR(VLOOKUP('CLZ TT'!A1152,'CLZ WI'!$A$1:$L$100000,12,FALSE),"")=FALSE, "Non-Billable", ""))</f>
        <v/>
      </c>
      <c r="L1152" s="19" t="str">
        <f>IF('CLZ TT'!G1152="","",'CLZ TT'!G1152)</f>
        <v/>
      </c>
      <c r="M1152" t="str">
        <f>IFERROR(VLOOKUP(G1152,'CLZ Pr'!$A$1:$X$100000,12,FALSE)*C1152,"")</f>
        <v/>
      </c>
      <c r="N1152" s="4" t="str">
        <f>IFERROR(VLOOKUP(G1152,'CLZ Pr'!$A$1:$X$100000,24,FALSE), "")</f>
        <v/>
      </c>
      <c r="O1152" t="str">
        <f>IFERROR(VLOOKUP(G1152,'CLZ Pr'!$A$1:$X$100000,21,FALSE), "")</f>
        <v/>
      </c>
    </row>
    <row r="1153" spans="1:15">
      <c r="A1153" t="str">
        <f>T('CLZ TT'!A1153)</f>
        <v/>
      </c>
      <c r="B1153" s="9" t="str">
        <f>T('CLZ TT'!D1153)</f>
        <v/>
      </c>
      <c r="C1153" s="10" t="str">
        <f>IF(LEN(A1153) &gt; 0, 'CLZ TT'!E1153, "")</f>
        <v/>
      </c>
      <c r="D1153" s="7" t="str">
        <f>T('CLZ TT'!F1153)</f>
        <v/>
      </c>
      <c r="E1153" s="7" t="str">
        <f>IFERROR(VLOOKUP('CLZ TT'!A1153,'CLZ WI'!$A$1:$E$100000,3,FALSE),"")</f>
        <v/>
      </c>
      <c r="F1153" t="str">
        <f>IFERROR(VLOOKUP('CLZ TT'!A1153,'CLZ WI'!$A$1:$E$100000,4,FALSE),"")</f>
        <v/>
      </c>
      <c r="G1153" t="str">
        <f>IFERROR(VLOOKUP('CLZ TT'!A1153,'CLZ WI'!$A$1:$K$100000,5,FALSE),"")</f>
        <v/>
      </c>
      <c r="H1153" t="str">
        <f>IFERROR(VLOOKUP(G1153,'CLZ WI'!$A$1:$K$100000,6,FALSE),"")</f>
        <v/>
      </c>
      <c r="I1153" t="str">
        <f>IFERROR(VLOOKUP(G1153,'CLZ WI'!$A$1:$K$100000,7,FALSE),"")</f>
        <v/>
      </c>
      <c r="J1153" t="str">
        <f>T('CLZ TT'!I1153)</f>
        <v/>
      </c>
      <c r="K1153" t="str">
        <f>IF(IFERROR(VLOOKUP('CLZ TT'!A1153,'CLZ WI'!$A$1:$L$100000,12,FALSE),"")=TRUE, "Billable", IF(IFERROR(VLOOKUP('CLZ TT'!A1153,'CLZ WI'!$A$1:$L$100000,12,FALSE),"")=FALSE, "Non-Billable", ""))</f>
        <v/>
      </c>
      <c r="L1153" s="19" t="str">
        <f>IF('CLZ TT'!G1153="","",'CLZ TT'!G1153)</f>
        <v/>
      </c>
      <c r="M1153" t="str">
        <f>IFERROR(VLOOKUP(G1153,'CLZ Pr'!$A$1:$X$100000,12,FALSE)*C1153,"")</f>
        <v/>
      </c>
      <c r="N1153" s="4" t="str">
        <f>IFERROR(VLOOKUP(G1153,'CLZ Pr'!$A$1:$X$100000,24,FALSE), "")</f>
        <v/>
      </c>
      <c r="O1153" t="str">
        <f>IFERROR(VLOOKUP(G1153,'CLZ Pr'!$A$1:$X$100000,21,FALSE), "")</f>
        <v/>
      </c>
    </row>
    <row r="1154" spans="1:15">
      <c r="A1154" t="str">
        <f>T('CLZ TT'!A1154)</f>
        <v/>
      </c>
      <c r="B1154" s="9" t="str">
        <f>T('CLZ TT'!D1154)</f>
        <v/>
      </c>
      <c r="C1154" s="10" t="str">
        <f>IF(LEN(A1154) &gt; 0, 'CLZ TT'!E1154, "")</f>
        <v/>
      </c>
      <c r="D1154" s="7" t="str">
        <f>T('CLZ TT'!F1154)</f>
        <v/>
      </c>
      <c r="E1154" s="7" t="str">
        <f>IFERROR(VLOOKUP('CLZ TT'!A1154,'CLZ WI'!$A$1:$E$100000,3,FALSE),"")</f>
        <v/>
      </c>
      <c r="F1154" t="str">
        <f>IFERROR(VLOOKUP('CLZ TT'!A1154,'CLZ WI'!$A$1:$E$100000,4,FALSE),"")</f>
        <v/>
      </c>
      <c r="G1154" t="str">
        <f>IFERROR(VLOOKUP('CLZ TT'!A1154,'CLZ WI'!$A$1:$K$100000,5,FALSE),"")</f>
        <v/>
      </c>
      <c r="H1154" t="str">
        <f>IFERROR(VLOOKUP(G1154,'CLZ WI'!$A$1:$K$100000,6,FALSE),"")</f>
        <v/>
      </c>
      <c r="I1154" t="str">
        <f>IFERROR(VLOOKUP(G1154,'CLZ WI'!$A$1:$K$100000,7,FALSE),"")</f>
        <v/>
      </c>
      <c r="J1154" t="str">
        <f>T('CLZ TT'!I1154)</f>
        <v/>
      </c>
      <c r="K1154" t="str">
        <f>IF(IFERROR(VLOOKUP('CLZ TT'!A1154,'CLZ WI'!$A$1:$L$100000,12,FALSE),"")=TRUE, "Billable", IF(IFERROR(VLOOKUP('CLZ TT'!A1154,'CLZ WI'!$A$1:$L$100000,12,FALSE),"")=FALSE, "Non-Billable", ""))</f>
        <v/>
      </c>
      <c r="L1154" s="19" t="str">
        <f>IF('CLZ TT'!G1154="","",'CLZ TT'!G1154)</f>
        <v/>
      </c>
      <c r="M1154" t="str">
        <f>IFERROR(VLOOKUP(G1154,'CLZ Pr'!$A$1:$X$100000,12,FALSE)*C1154,"")</f>
        <v/>
      </c>
      <c r="N1154" s="4" t="str">
        <f>IFERROR(VLOOKUP(G1154,'CLZ Pr'!$A$1:$X$100000,24,FALSE), "")</f>
        <v/>
      </c>
      <c r="O1154" t="str">
        <f>IFERROR(VLOOKUP(G1154,'CLZ Pr'!$A$1:$X$100000,21,FALSE), "")</f>
        <v/>
      </c>
    </row>
    <row r="1155" spans="1:15">
      <c r="A1155" t="str">
        <f>T('CLZ TT'!A1155)</f>
        <v/>
      </c>
      <c r="B1155" s="9" t="str">
        <f>T('CLZ TT'!D1155)</f>
        <v/>
      </c>
      <c r="C1155" s="10" t="str">
        <f>IF(LEN(A1155) &gt; 0, 'CLZ TT'!E1155, "")</f>
        <v/>
      </c>
      <c r="D1155" s="7" t="str">
        <f>T('CLZ TT'!F1155)</f>
        <v/>
      </c>
      <c r="E1155" s="7" t="str">
        <f>IFERROR(VLOOKUP('CLZ TT'!A1155,'CLZ WI'!$A$1:$E$100000,3,FALSE),"")</f>
        <v/>
      </c>
      <c r="F1155" t="str">
        <f>IFERROR(VLOOKUP('CLZ TT'!A1155,'CLZ WI'!$A$1:$E$100000,4,FALSE),"")</f>
        <v/>
      </c>
      <c r="G1155" t="str">
        <f>IFERROR(VLOOKUP('CLZ TT'!A1155,'CLZ WI'!$A$1:$K$100000,5,FALSE),"")</f>
        <v/>
      </c>
      <c r="H1155" t="str">
        <f>IFERROR(VLOOKUP(G1155,'CLZ WI'!$A$1:$K$100000,6,FALSE),"")</f>
        <v/>
      </c>
      <c r="I1155" t="str">
        <f>IFERROR(VLOOKUP(G1155,'CLZ WI'!$A$1:$K$100000,7,FALSE),"")</f>
        <v/>
      </c>
      <c r="J1155" t="str">
        <f>T('CLZ TT'!I1155)</f>
        <v/>
      </c>
      <c r="K1155" t="str">
        <f>IF(IFERROR(VLOOKUP('CLZ TT'!A1155,'CLZ WI'!$A$1:$L$100000,12,FALSE),"")=TRUE, "Billable", IF(IFERROR(VLOOKUP('CLZ TT'!A1155,'CLZ WI'!$A$1:$L$100000,12,FALSE),"")=FALSE, "Non-Billable", ""))</f>
        <v/>
      </c>
      <c r="L1155" s="19" t="str">
        <f>IF('CLZ TT'!G1155="","",'CLZ TT'!G1155)</f>
        <v/>
      </c>
      <c r="M1155" t="str">
        <f>IFERROR(VLOOKUP(G1155,'CLZ Pr'!$A$1:$X$100000,12,FALSE)*C1155,"")</f>
        <v/>
      </c>
      <c r="N1155" s="4" t="str">
        <f>IFERROR(VLOOKUP(G1155,'CLZ Pr'!$A$1:$X$100000,24,FALSE), "")</f>
        <v/>
      </c>
      <c r="O1155" t="str">
        <f>IFERROR(VLOOKUP(G1155,'CLZ Pr'!$A$1:$X$100000,21,FALSE), "")</f>
        <v/>
      </c>
    </row>
    <row r="1156" spans="1:15">
      <c r="A1156" t="str">
        <f>T('CLZ TT'!A1156)</f>
        <v/>
      </c>
      <c r="B1156" s="9" t="str">
        <f>T('CLZ TT'!D1156)</f>
        <v/>
      </c>
      <c r="C1156" s="10" t="str">
        <f>IF(LEN(A1156) &gt; 0, 'CLZ TT'!E1156, "")</f>
        <v/>
      </c>
      <c r="D1156" s="7" t="str">
        <f>T('CLZ TT'!F1156)</f>
        <v/>
      </c>
      <c r="E1156" s="7" t="str">
        <f>IFERROR(VLOOKUP('CLZ TT'!A1156,'CLZ WI'!$A$1:$E$100000,3,FALSE),"")</f>
        <v/>
      </c>
      <c r="F1156" t="str">
        <f>IFERROR(VLOOKUP('CLZ TT'!A1156,'CLZ WI'!$A$1:$E$100000,4,FALSE),"")</f>
        <v/>
      </c>
      <c r="G1156" t="str">
        <f>IFERROR(VLOOKUP('CLZ TT'!A1156,'CLZ WI'!$A$1:$K$100000,5,FALSE),"")</f>
        <v/>
      </c>
      <c r="H1156" t="str">
        <f>IFERROR(VLOOKUP(G1156,'CLZ WI'!$A$1:$K$100000,6,FALSE),"")</f>
        <v/>
      </c>
      <c r="I1156" t="str">
        <f>IFERROR(VLOOKUP(G1156,'CLZ WI'!$A$1:$K$100000,7,FALSE),"")</f>
        <v/>
      </c>
      <c r="J1156" t="str">
        <f>T('CLZ TT'!I1156)</f>
        <v/>
      </c>
      <c r="K1156" t="str">
        <f>IF(IFERROR(VLOOKUP('CLZ TT'!A1156,'CLZ WI'!$A$1:$L$100000,12,FALSE),"")=TRUE, "Billable", IF(IFERROR(VLOOKUP('CLZ TT'!A1156,'CLZ WI'!$A$1:$L$100000,12,FALSE),"")=FALSE, "Non-Billable", ""))</f>
        <v/>
      </c>
      <c r="L1156" s="19" t="str">
        <f>IF('CLZ TT'!G1156="","",'CLZ TT'!G1156)</f>
        <v/>
      </c>
      <c r="M1156" t="str">
        <f>IFERROR(VLOOKUP(G1156,'CLZ Pr'!$A$1:$X$100000,12,FALSE)*C1156,"")</f>
        <v/>
      </c>
      <c r="N1156" s="4" t="str">
        <f>IFERROR(VLOOKUP(G1156,'CLZ Pr'!$A$1:$X$100000,24,FALSE), "")</f>
        <v/>
      </c>
      <c r="O1156" t="str">
        <f>IFERROR(VLOOKUP(G1156,'CLZ Pr'!$A$1:$X$100000,21,FALSE), "")</f>
        <v/>
      </c>
    </row>
    <row r="1157" spans="1:15">
      <c r="A1157" t="str">
        <f>T('CLZ TT'!A1157)</f>
        <v/>
      </c>
      <c r="B1157" s="9" t="str">
        <f>T('CLZ TT'!D1157)</f>
        <v/>
      </c>
      <c r="C1157" s="10" t="str">
        <f>IF(LEN(A1157) &gt; 0, 'CLZ TT'!E1157, "")</f>
        <v/>
      </c>
      <c r="D1157" s="7" t="str">
        <f>T('CLZ TT'!F1157)</f>
        <v/>
      </c>
      <c r="E1157" s="7" t="str">
        <f>IFERROR(VLOOKUP('CLZ TT'!A1157,'CLZ WI'!$A$1:$E$100000,3,FALSE),"")</f>
        <v/>
      </c>
      <c r="F1157" t="str">
        <f>IFERROR(VLOOKUP('CLZ TT'!A1157,'CLZ WI'!$A$1:$E$100000,4,FALSE),"")</f>
        <v/>
      </c>
      <c r="G1157" t="str">
        <f>IFERROR(VLOOKUP('CLZ TT'!A1157,'CLZ WI'!$A$1:$K$100000,5,FALSE),"")</f>
        <v/>
      </c>
      <c r="H1157" t="str">
        <f>IFERROR(VLOOKUP(G1157,'CLZ WI'!$A$1:$K$100000,6,FALSE),"")</f>
        <v/>
      </c>
      <c r="I1157" t="str">
        <f>IFERROR(VLOOKUP(G1157,'CLZ WI'!$A$1:$K$100000,7,FALSE),"")</f>
        <v/>
      </c>
      <c r="J1157" t="str">
        <f>T('CLZ TT'!I1157)</f>
        <v/>
      </c>
      <c r="K1157" t="str">
        <f>IF(IFERROR(VLOOKUP('CLZ TT'!A1157,'CLZ WI'!$A$1:$L$100000,12,FALSE),"")=TRUE, "Billable", IF(IFERROR(VLOOKUP('CLZ TT'!A1157,'CLZ WI'!$A$1:$L$100000,12,FALSE),"")=FALSE, "Non-Billable", ""))</f>
        <v/>
      </c>
      <c r="L1157" s="19" t="str">
        <f>IF('CLZ TT'!G1157="","",'CLZ TT'!G1157)</f>
        <v/>
      </c>
      <c r="M1157" t="str">
        <f>IFERROR(VLOOKUP(G1157,'CLZ Pr'!$A$1:$X$100000,12,FALSE)*C1157,"")</f>
        <v/>
      </c>
      <c r="N1157" s="4" t="str">
        <f>IFERROR(VLOOKUP(G1157,'CLZ Pr'!$A$1:$X$100000,24,FALSE), "")</f>
        <v/>
      </c>
      <c r="O1157" t="str">
        <f>IFERROR(VLOOKUP(G1157,'CLZ Pr'!$A$1:$X$100000,21,FALSE), "")</f>
        <v/>
      </c>
    </row>
    <row r="1158" spans="1:15">
      <c r="A1158" t="str">
        <f>T('CLZ TT'!A1158)</f>
        <v/>
      </c>
      <c r="B1158" s="9" t="str">
        <f>T('CLZ TT'!D1158)</f>
        <v/>
      </c>
      <c r="C1158" s="10" t="str">
        <f>IF(LEN(A1158) &gt; 0, 'CLZ TT'!E1158, "")</f>
        <v/>
      </c>
      <c r="D1158" s="7" t="str">
        <f>T('CLZ TT'!F1158)</f>
        <v/>
      </c>
      <c r="E1158" s="7" t="str">
        <f>IFERROR(VLOOKUP('CLZ TT'!A1158,'CLZ WI'!$A$1:$E$100000,3,FALSE),"")</f>
        <v/>
      </c>
      <c r="F1158" t="str">
        <f>IFERROR(VLOOKUP('CLZ TT'!A1158,'CLZ WI'!$A$1:$E$100000,4,FALSE),"")</f>
        <v/>
      </c>
      <c r="G1158" t="str">
        <f>IFERROR(VLOOKUP('CLZ TT'!A1158,'CLZ WI'!$A$1:$K$100000,5,FALSE),"")</f>
        <v/>
      </c>
      <c r="H1158" t="str">
        <f>IFERROR(VLOOKUP(G1158,'CLZ WI'!$A$1:$K$100000,6,FALSE),"")</f>
        <v/>
      </c>
      <c r="I1158" t="str">
        <f>IFERROR(VLOOKUP(G1158,'CLZ WI'!$A$1:$K$100000,7,FALSE),"")</f>
        <v/>
      </c>
      <c r="J1158" t="str">
        <f>T('CLZ TT'!I1158)</f>
        <v/>
      </c>
      <c r="K1158" t="str">
        <f>IF(IFERROR(VLOOKUP('CLZ TT'!A1158,'CLZ WI'!$A$1:$L$100000,12,FALSE),"")=TRUE, "Billable", IF(IFERROR(VLOOKUP('CLZ TT'!A1158,'CLZ WI'!$A$1:$L$100000,12,FALSE),"")=FALSE, "Non-Billable", ""))</f>
        <v/>
      </c>
      <c r="L1158" s="19" t="str">
        <f>IF('CLZ TT'!G1158="","",'CLZ TT'!G1158)</f>
        <v/>
      </c>
      <c r="M1158" t="str">
        <f>IFERROR(VLOOKUP(G1158,'CLZ Pr'!$A$1:$X$100000,12,FALSE)*C1158,"")</f>
        <v/>
      </c>
      <c r="N1158" s="4" t="str">
        <f>IFERROR(VLOOKUP(G1158,'CLZ Pr'!$A$1:$X$100000,24,FALSE), "")</f>
        <v/>
      </c>
      <c r="O1158" t="str">
        <f>IFERROR(VLOOKUP(G1158,'CLZ Pr'!$A$1:$X$100000,21,FALSE), "")</f>
        <v/>
      </c>
    </row>
    <row r="1159" spans="1:15">
      <c r="A1159" t="str">
        <f>T('CLZ TT'!A1159)</f>
        <v/>
      </c>
      <c r="B1159" s="9" t="str">
        <f>T('CLZ TT'!D1159)</f>
        <v/>
      </c>
      <c r="C1159" s="10" t="str">
        <f>IF(LEN(A1159) &gt; 0, 'CLZ TT'!E1159, "")</f>
        <v/>
      </c>
      <c r="D1159" s="7" t="str">
        <f>T('CLZ TT'!F1159)</f>
        <v/>
      </c>
      <c r="E1159" s="7" t="str">
        <f>IFERROR(VLOOKUP('CLZ TT'!A1159,'CLZ WI'!$A$1:$E$100000,3,FALSE),"")</f>
        <v/>
      </c>
      <c r="F1159" t="str">
        <f>IFERROR(VLOOKUP('CLZ TT'!A1159,'CLZ WI'!$A$1:$E$100000,4,FALSE),"")</f>
        <v/>
      </c>
      <c r="G1159" t="str">
        <f>IFERROR(VLOOKUP('CLZ TT'!A1159,'CLZ WI'!$A$1:$K$100000,5,FALSE),"")</f>
        <v/>
      </c>
      <c r="H1159" t="str">
        <f>IFERROR(VLOOKUP(G1159,'CLZ WI'!$A$1:$K$100000,6,FALSE),"")</f>
        <v/>
      </c>
      <c r="I1159" t="str">
        <f>IFERROR(VLOOKUP(G1159,'CLZ WI'!$A$1:$K$100000,7,FALSE),"")</f>
        <v/>
      </c>
      <c r="J1159" t="str">
        <f>T('CLZ TT'!I1159)</f>
        <v/>
      </c>
      <c r="K1159" t="str">
        <f>IF(IFERROR(VLOOKUP('CLZ TT'!A1159,'CLZ WI'!$A$1:$L$100000,12,FALSE),"")=TRUE, "Billable", IF(IFERROR(VLOOKUP('CLZ TT'!A1159,'CLZ WI'!$A$1:$L$100000,12,FALSE),"")=FALSE, "Non-Billable", ""))</f>
        <v/>
      </c>
      <c r="L1159" s="19" t="str">
        <f>IF('CLZ TT'!G1159="","",'CLZ TT'!G1159)</f>
        <v/>
      </c>
      <c r="M1159" t="str">
        <f>IFERROR(VLOOKUP(G1159,'CLZ Pr'!$A$1:$X$100000,12,FALSE)*C1159,"")</f>
        <v/>
      </c>
      <c r="N1159" s="4" t="str">
        <f>IFERROR(VLOOKUP(G1159,'CLZ Pr'!$A$1:$X$100000,24,FALSE), "")</f>
        <v/>
      </c>
      <c r="O1159" t="str">
        <f>IFERROR(VLOOKUP(G1159,'CLZ Pr'!$A$1:$X$100000,21,FALSE), "")</f>
        <v/>
      </c>
    </row>
    <row r="1160" spans="1:15">
      <c r="A1160" t="str">
        <f>T('CLZ TT'!A1160)</f>
        <v/>
      </c>
      <c r="B1160" s="9" t="str">
        <f>T('CLZ TT'!D1160)</f>
        <v/>
      </c>
      <c r="C1160" s="10" t="str">
        <f>IF(LEN(A1160) &gt; 0, 'CLZ TT'!E1160, "")</f>
        <v/>
      </c>
      <c r="D1160" s="7" t="str">
        <f>T('CLZ TT'!F1160)</f>
        <v/>
      </c>
      <c r="E1160" s="7" t="str">
        <f>IFERROR(VLOOKUP('CLZ TT'!A1160,'CLZ WI'!$A$1:$E$100000,3,FALSE),"")</f>
        <v/>
      </c>
      <c r="F1160" t="str">
        <f>IFERROR(VLOOKUP('CLZ TT'!A1160,'CLZ WI'!$A$1:$E$100000,4,FALSE),"")</f>
        <v/>
      </c>
      <c r="G1160" t="str">
        <f>IFERROR(VLOOKUP('CLZ TT'!A1160,'CLZ WI'!$A$1:$K$100000,5,FALSE),"")</f>
        <v/>
      </c>
      <c r="H1160" t="str">
        <f>IFERROR(VLOOKUP(G1160,'CLZ WI'!$A$1:$K$100000,6,FALSE),"")</f>
        <v/>
      </c>
      <c r="I1160" t="str">
        <f>IFERROR(VLOOKUP(G1160,'CLZ WI'!$A$1:$K$100000,7,FALSE),"")</f>
        <v/>
      </c>
      <c r="J1160" t="str">
        <f>T('CLZ TT'!I1160)</f>
        <v/>
      </c>
      <c r="K1160" t="str">
        <f>IF(IFERROR(VLOOKUP('CLZ TT'!A1160,'CLZ WI'!$A$1:$L$100000,12,FALSE),"")=TRUE, "Billable", IF(IFERROR(VLOOKUP('CLZ TT'!A1160,'CLZ WI'!$A$1:$L$100000,12,FALSE),"")=FALSE, "Non-Billable", ""))</f>
        <v/>
      </c>
      <c r="L1160" s="19" t="str">
        <f>IF('CLZ TT'!G1160="","",'CLZ TT'!G1160)</f>
        <v/>
      </c>
      <c r="M1160" t="str">
        <f>IFERROR(VLOOKUP(G1160,'CLZ Pr'!$A$1:$X$100000,12,FALSE)*C1160,"")</f>
        <v/>
      </c>
      <c r="N1160" s="4" t="str">
        <f>IFERROR(VLOOKUP(G1160,'CLZ Pr'!$A$1:$X$100000,24,FALSE), "")</f>
        <v/>
      </c>
      <c r="O1160" t="str">
        <f>IFERROR(VLOOKUP(G1160,'CLZ Pr'!$A$1:$X$100000,21,FALSE), "")</f>
        <v/>
      </c>
    </row>
    <row r="1161" spans="1:15">
      <c r="A1161" t="str">
        <f>T('CLZ TT'!A1161)</f>
        <v/>
      </c>
      <c r="B1161" s="9" t="str">
        <f>T('CLZ TT'!D1161)</f>
        <v/>
      </c>
      <c r="C1161" s="10" t="str">
        <f>IF(LEN(A1161) &gt; 0, 'CLZ TT'!E1161, "")</f>
        <v/>
      </c>
      <c r="D1161" s="7" t="str">
        <f>T('CLZ TT'!F1161)</f>
        <v/>
      </c>
      <c r="E1161" s="7" t="str">
        <f>IFERROR(VLOOKUP('CLZ TT'!A1161,'CLZ WI'!$A$1:$E$100000,3,FALSE),"")</f>
        <v/>
      </c>
      <c r="F1161" t="str">
        <f>IFERROR(VLOOKUP('CLZ TT'!A1161,'CLZ WI'!$A$1:$E$100000,4,FALSE),"")</f>
        <v/>
      </c>
      <c r="G1161" t="str">
        <f>IFERROR(VLOOKUP('CLZ TT'!A1161,'CLZ WI'!$A$1:$K$100000,5,FALSE),"")</f>
        <v/>
      </c>
      <c r="H1161" t="str">
        <f>IFERROR(VLOOKUP(G1161,'CLZ WI'!$A$1:$K$100000,6,FALSE),"")</f>
        <v/>
      </c>
      <c r="I1161" t="str">
        <f>IFERROR(VLOOKUP(G1161,'CLZ WI'!$A$1:$K$100000,7,FALSE),"")</f>
        <v/>
      </c>
      <c r="J1161" t="str">
        <f>T('CLZ TT'!I1161)</f>
        <v/>
      </c>
      <c r="K1161" t="str">
        <f>IF(IFERROR(VLOOKUP('CLZ TT'!A1161,'CLZ WI'!$A$1:$L$100000,12,FALSE),"")=TRUE, "Billable", IF(IFERROR(VLOOKUP('CLZ TT'!A1161,'CLZ WI'!$A$1:$L$100000,12,FALSE),"")=FALSE, "Non-Billable", ""))</f>
        <v/>
      </c>
      <c r="L1161" s="19" t="str">
        <f>IF('CLZ TT'!G1161="","",'CLZ TT'!G1161)</f>
        <v/>
      </c>
      <c r="M1161" t="str">
        <f>IFERROR(VLOOKUP(G1161,'CLZ Pr'!$A$1:$X$100000,12,FALSE)*C1161,"")</f>
        <v/>
      </c>
      <c r="N1161" s="4" t="str">
        <f>IFERROR(VLOOKUP(G1161,'CLZ Pr'!$A$1:$X$100000,24,FALSE), "")</f>
        <v/>
      </c>
      <c r="O1161" t="str">
        <f>IFERROR(VLOOKUP(G1161,'CLZ Pr'!$A$1:$X$100000,21,FALSE), "")</f>
        <v/>
      </c>
    </row>
    <row r="1162" spans="1:15">
      <c r="A1162" t="str">
        <f>T('CLZ TT'!A1162)</f>
        <v/>
      </c>
      <c r="B1162" s="9" t="str">
        <f>T('CLZ TT'!D1162)</f>
        <v/>
      </c>
      <c r="C1162" s="10" t="str">
        <f>IF(LEN(A1162) &gt; 0, 'CLZ TT'!E1162, "")</f>
        <v/>
      </c>
      <c r="D1162" s="7" t="str">
        <f>T('CLZ TT'!F1162)</f>
        <v/>
      </c>
      <c r="E1162" s="7" t="str">
        <f>IFERROR(VLOOKUP('CLZ TT'!A1162,'CLZ WI'!$A$1:$E$100000,3,FALSE),"")</f>
        <v/>
      </c>
      <c r="F1162" t="str">
        <f>IFERROR(VLOOKUP('CLZ TT'!A1162,'CLZ WI'!$A$1:$E$100000,4,FALSE),"")</f>
        <v/>
      </c>
      <c r="G1162" t="str">
        <f>IFERROR(VLOOKUP('CLZ TT'!A1162,'CLZ WI'!$A$1:$K$100000,5,FALSE),"")</f>
        <v/>
      </c>
      <c r="H1162" t="str">
        <f>IFERROR(VLOOKUP(G1162,'CLZ WI'!$A$1:$K$100000,6,FALSE),"")</f>
        <v/>
      </c>
      <c r="I1162" t="str">
        <f>IFERROR(VLOOKUP(G1162,'CLZ WI'!$A$1:$K$100000,7,FALSE),"")</f>
        <v/>
      </c>
      <c r="J1162" t="str">
        <f>T('CLZ TT'!I1162)</f>
        <v/>
      </c>
      <c r="K1162" t="str">
        <f>IF(IFERROR(VLOOKUP('CLZ TT'!A1162,'CLZ WI'!$A$1:$L$100000,12,FALSE),"")=TRUE, "Billable", IF(IFERROR(VLOOKUP('CLZ TT'!A1162,'CLZ WI'!$A$1:$L$100000,12,FALSE),"")=FALSE, "Non-Billable", ""))</f>
        <v/>
      </c>
      <c r="L1162" s="19" t="str">
        <f>IF('CLZ TT'!G1162="","",'CLZ TT'!G1162)</f>
        <v/>
      </c>
      <c r="M1162" t="str">
        <f>IFERROR(VLOOKUP(G1162,'CLZ Pr'!$A$1:$X$100000,12,FALSE)*C1162,"")</f>
        <v/>
      </c>
      <c r="N1162" s="4" t="str">
        <f>IFERROR(VLOOKUP(G1162,'CLZ Pr'!$A$1:$X$100000,24,FALSE), "")</f>
        <v/>
      </c>
      <c r="O1162" t="str">
        <f>IFERROR(VLOOKUP(G1162,'CLZ Pr'!$A$1:$X$100000,21,FALSE), "")</f>
        <v/>
      </c>
    </row>
    <row r="1163" spans="1:15">
      <c r="A1163" t="str">
        <f>T('CLZ TT'!A1163)</f>
        <v/>
      </c>
      <c r="B1163" s="9" t="str">
        <f>T('CLZ TT'!D1163)</f>
        <v/>
      </c>
      <c r="C1163" s="10" t="str">
        <f>IF(LEN(A1163) &gt; 0, 'CLZ TT'!E1163, "")</f>
        <v/>
      </c>
      <c r="D1163" s="7" t="str">
        <f>T('CLZ TT'!F1163)</f>
        <v/>
      </c>
      <c r="E1163" s="7" t="str">
        <f>IFERROR(VLOOKUP('CLZ TT'!A1163,'CLZ WI'!$A$1:$E$100000,3,FALSE),"")</f>
        <v/>
      </c>
      <c r="F1163" t="str">
        <f>IFERROR(VLOOKUP('CLZ TT'!A1163,'CLZ WI'!$A$1:$E$100000,4,FALSE),"")</f>
        <v/>
      </c>
      <c r="G1163" t="str">
        <f>IFERROR(VLOOKUP('CLZ TT'!A1163,'CLZ WI'!$A$1:$K$100000,5,FALSE),"")</f>
        <v/>
      </c>
      <c r="H1163" t="str">
        <f>IFERROR(VLOOKUP(G1163,'CLZ WI'!$A$1:$K$100000,6,FALSE),"")</f>
        <v/>
      </c>
      <c r="I1163" t="str">
        <f>IFERROR(VLOOKUP(G1163,'CLZ WI'!$A$1:$K$100000,7,FALSE),"")</f>
        <v/>
      </c>
      <c r="J1163" t="str">
        <f>T('CLZ TT'!I1163)</f>
        <v/>
      </c>
      <c r="K1163" t="str">
        <f>IF(IFERROR(VLOOKUP('CLZ TT'!A1163,'CLZ WI'!$A$1:$L$100000,12,FALSE),"")=TRUE, "Billable", IF(IFERROR(VLOOKUP('CLZ TT'!A1163,'CLZ WI'!$A$1:$L$100000,12,FALSE),"")=FALSE, "Non-Billable", ""))</f>
        <v/>
      </c>
      <c r="L1163" s="19" t="str">
        <f>IF('CLZ TT'!G1163="","",'CLZ TT'!G1163)</f>
        <v/>
      </c>
      <c r="M1163" t="str">
        <f>IFERROR(VLOOKUP(G1163,'CLZ Pr'!$A$1:$X$100000,12,FALSE)*C1163,"")</f>
        <v/>
      </c>
      <c r="N1163" s="4" t="str">
        <f>IFERROR(VLOOKUP(G1163,'CLZ Pr'!$A$1:$X$100000,24,FALSE), "")</f>
        <v/>
      </c>
      <c r="O1163" t="str">
        <f>IFERROR(VLOOKUP(G1163,'CLZ Pr'!$A$1:$X$100000,21,FALSE), "")</f>
        <v/>
      </c>
    </row>
    <row r="1164" spans="1:15">
      <c r="A1164" t="str">
        <f>T('CLZ TT'!A1164)</f>
        <v/>
      </c>
      <c r="B1164" s="9" t="str">
        <f>T('CLZ TT'!D1164)</f>
        <v/>
      </c>
      <c r="C1164" s="10" t="str">
        <f>IF(LEN(A1164) &gt; 0, 'CLZ TT'!E1164, "")</f>
        <v/>
      </c>
      <c r="D1164" s="7" t="str">
        <f>T('CLZ TT'!F1164)</f>
        <v/>
      </c>
      <c r="E1164" s="7" t="str">
        <f>IFERROR(VLOOKUP('CLZ TT'!A1164,'CLZ WI'!$A$1:$E$100000,3,FALSE),"")</f>
        <v/>
      </c>
      <c r="F1164" t="str">
        <f>IFERROR(VLOOKUP('CLZ TT'!A1164,'CLZ WI'!$A$1:$E$100000,4,FALSE),"")</f>
        <v/>
      </c>
      <c r="G1164" t="str">
        <f>IFERROR(VLOOKUP('CLZ TT'!A1164,'CLZ WI'!$A$1:$K$100000,5,FALSE),"")</f>
        <v/>
      </c>
      <c r="H1164" t="str">
        <f>IFERROR(VLOOKUP(G1164,'CLZ WI'!$A$1:$K$100000,6,FALSE),"")</f>
        <v/>
      </c>
      <c r="I1164" t="str">
        <f>IFERROR(VLOOKUP(G1164,'CLZ WI'!$A$1:$K$100000,7,FALSE),"")</f>
        <v/>
      </c>
      <c r="J1164" t="str">
        <f>T('CLZ TT'!I1164)</f>
        <v/>
      </c>
      <c r="K1164" t="str">
        <f>IF(IFERROR(VLOOKUP('CLZ TT'!A1164,'CLZ WI'!$A$1:$L$100000,12,FALSE),"")=TRUE, "Billable", IF(IFERROR(VLOOKUP('CLZ TT'!A1164,'CLZ WI'!$A$1:$L$100000,12,FALSE),"")=FALSE, "Non-Billable", ""))</f>
        <v/>
      </c>
      <c r="L1164" s="19" t="str">
        <f>IF('CLZ TT'!G1164="","",'CLZ TT'!G1164)</f>
        <v/>
      </c>
      <c r="M1164" t="str">
        <f>IFERROR(VLOOKUP(G1164,'CLZ Pr'!$A$1:$X$100000,12,FALSE)*C1164,"")</f>
        <v/>
      </c>
      <c r="N1164" s="4" t="str">
        <f>IFERROR(VLOOKUP(G1164,'CLZ Pr'!$A$1:$X$100000,24,FALSE), "")</f>
        <v/>
      </c>
      <c r="O1164" t="str">
        <f>IFERROR(VLOOKUP(G1164,'CLZ Pr'!$A$1:$X$100000,21,FALSE), "")</f>
        <v/>
      </c>
    </row>
    <row r="1165" spans="1:15">
      <c r="A1165" t="str">
        <f>T('CLZ TT'!A1165)</f>
        <v/>
      </c>
      <c r="B1165" s="9" t="str">
        <f>T('CLZ TT'!D1165)</f>
        <v/>
      </c>
      <c r="C1165" s="10" t="str">
        <f>IF(LEN(A1165) &gt; 0, 'CLZ TT'!E1165, "")</f>
        <v/>
      </c>
      <c r="D1165" s="7" t="str">
        <f>T('CLZ TT'!F1165)</f>
        <v/>
      </c>
      <c r="E1165" s="7" t="str">
        <f>IFERROR(VLOOKUP('CLZ TT'!A1165,'CLZ WI'!$A$1:$E$100000,3,FALSE),"")</f>
        <v/>
      </c>
      <c r="F1165" t="str">
        <f>IFERROR(VLOOKUP('CLZ TT'!A1165,'CLZ WI'!$A$1:$E$100000,4,FALSE),"")</f>
        <v/>
      </c>
      <c r="G1165" t="str">
        <f>IFERROR(VLOOKUP('CLZ TT'!A1165,'CLZ WI'!$A$1:$K$100000,5,FALSE),"")</f>
        <v/>
      </c>
      <c r="H1165" t="str">
        <f>IFERROR(VLOOKUP(G1165,'CLZ WI'!$A$1:$K$100000,6,FALSE),"")</f>
        <v/>
      </c>
      <c r="I1165" t="str">
        <f>IFERROR(VLOOKUP(G1165,'CLZ WI'!$A$1:$K$100000,7,FALSE),"")</f>
        <v/>
      </c>
      <c r="J1165" t="str">
        <f>T('CLZ TT'!I1165)</f>
        <v/>
      </c>
      <c r="K1165" t="str">
        <f>IF(IFERROR(VLOOKUP('CLZ TT'!A1165,'CLZ WI'!$A$1:$L$100000,12,FALSE),"")=TRUE, "Billable", IF(IFERROR(VLOOKUP('CLZ TT'!A1165,'CLZ WI'!$A$1:$L$100000,12,FALSE),"")=FALSE, "Non-Billable", ""))</f>
        <v/>
      </c>
      <c r="L1165" s="19" t="str">
        <f>IF('CLZ TT'!G1165="","",'CLZ TT'!G1165)</f>
        <v/>
      </c>
      <c r="M1165" t="str">
        <f>IFERROR(VLOOKUP(G1165,'CLZ Pr'!$A$1:$X$100000,12,FALSE)*C1165,"")</f>
        <v/>
      </c>
      <c r="N1165" s="4" t="str">
        <f>IFERROR(VLOOKUP(G1165,'CLZ Pr'!$A$1:$X$100000,24,FALSE), "")</f>
        <v/>
      </c>
      <c r="O1165" t="str">
        <f>IFERROR(VLOOKUP(G1165,'CLZ Pr'!$A$1:$X$100000,21,FALSE), "")</f>
        <v/>
      </c>
    </row>
    <row r="1166" spans="1:15">
      <c r="A1166" t="str">
        <f>T('CLZ TT'!A1166)</f>
        <v/>
      </c>
      <c r="B1166" s="9" t="str">
        <f>T('CLZ TT'!D1166)</f>
        <v/>
      </c>
      <c r="C1166" s="10" t="str">
        <f>IF(LEN(A1166) &gt; 0, 'CLZ TT'!E1166, "")</f>
        <v/>
      </c>
      <c r="D1166" s="7" t="str">
        <f>T('CLZ TT'!F1166)</f>
        <v/>
      </c>
      <c r="E1166" s="7" t="str">
        <f>IFERROR(VLOOKUP('CLZ TT'!A1166,'CLZ WI'!$A$1:$E$100000,3,FALSE),"")</f>
        <v/>
      </c>
      <c r="F1166" t="str">
        <f>IFERROR(VLOOKUP('CLZ TT'!A1166,'CLZ WI'!$A$1:$E$100000,4,FALSE),"")</f>
        <v/>
      </c>
      <c r="G1166" t="str">
        <f>IFERROR(VLOOKUP('CLZ TT'!A1166,'CLZ WI'!$A$1:$K$100000,5,FALSE),"")</f>
        <v/>
      </c>
      <c r="H1166" t="str">
        <f>IFERROR(VLOOKUP(G1166,'CLZ WI'!$A$1:$K$100000,6,FALSE),"")</f>
        <v/>
      </c>
      <c r="I1166" t="str">
        <f>IFERROR(VLOOKUP(G1166,'CLZ WI'!$A$1:$K$100000,7,FALSE),"")</f>
        <v/>
      </c>
      <c r="J1166" t="str">
        <f>T('CLZ TT'!I1166)</f>
        <v/>
      </c>
      <c r="K1166" t="str">
        <f>IF(IFERROR(VLOOKUP('CLZ TT'!A1166,'CLZ WI'!$A$1:$L$100000,12,FALSE),"")=TRUE, "Billable", IF(IFERROR(VLOOKUP('CLZ TT'!A1166,'CLZ WI'!$A$1:$L$100000,12,FALSE),"")=FALSE, "Non-Billable", ""))</f>
        <v/>
      </c>
      <c r="L1166" s="19" t="str">
        <f>IF('CLZ TT'!G1166="","",'CLZ TT'!G1166)</f>
        <v/>
      </c>
      <c r="M1166" t="str">
        <f>IFERROR(VLOOKUP(G1166,'CLZ Pr'!$A$1:$X$100000,12,FALSE)*C1166,"")</f>
        <v/>
      </c>
      <c r="N1166" s="4" t="str">
        <f>IFERROR(VLOOKUP(G1166,'CLZ Pr'!$A$1:$X$100000,24,FALSE), "")</f>
        <v/>
      </c>
      <c r="O1166" t="str">
        <f>IFERROR(VLOOKUP(G1166,'CLZ Pr'!$A$1:$X$100000,21,FALSE), "")</f>
        <v/>
      </c>
    </row>
    <row r="1167" spans="1:15">
      <c r="A1167" t="str">
        <f>T('CLZ TT'!A1167)</f>
        <v/>
      </c>
      <c r="B1167" s="9" t="str">
        <f>T('CLZ TT'!D1167)</f>
        <v/>
      </c>
      <c r="C1167" s="10" t="str">
        <f>IF(LEN(A1167) &gt; 0, 'CLZ TT'!E1167, "")</f>
        <v/>
      </c>
      <c r="D1167" s="7" t="str">
        <f>T('CLZ TT'!F1167)</f>
        <v/>
      </c>
      <c r="E1167" s="7" t="str">
        <f>IFERROR(VLOOKUP('CLZ TT'!A1167,'CLZ WI'!$A$1:$E$100000,3,FALSE),"")</f>
        <v/>
      </c>
      <c r="F1167" t="str">
        <f>IFERROR(VLOOKUP('CLZ TT'!A1167,'CLZ WI'!$A$1:$E$100000,4,FALSE),"")</f>
        <v/>
      </c>
      <c r="G1167" t="str">
        <f>IFERROR(VLOOKUP('CLZ TT'!A1167,'CLZ WI'!$A$1:$K$100000,5,FALSE),"")</f>
        <v/>
      </c>
      <c r="H1167" t="str">
        <f>IFERROR(VLOOKUP(G1167,'CLZ WI'!$A$1:$K$100000,6,FALSE),"")</f>
        <v/>
      </c>
      <c r="I1167" t="str">
        <f>IFERROR(VLOOKUP(G1167,'CLZ WI'!$A$1:$K$100000,7,FALSE),"")</f>
        <v/>
      </c>
      <c r="J1167" t="str">
        <f>T('CLZ TT'!I1167)</f>
        <v/>
      </c>
      <c r="K1167" t="str">
        <f>IF(IFERROR(VLOOKUP('CLZ TT'!A1167,'CLZ WI'!$A$1:$L$100000,12,FALSE),"")=TRUE, "Billable", IF(IFERROR(VLOOKUP('CLZ TT'!A1167,'CLZ WI'!$A$1:$L$100000,12,FALSE),"")=FALSE, "Non-Billable", ""))</f>
        <v/>
      </c>
      <c r="L1167" s="19" t="str">
        <f>IF('CLZ TT'!G1167="","",'CLZ TT'!G1167)</f>
        <v/>
      </c>
      <c r="M1167" t="str">
        <f>IFERROR(VLOOKUP(G1167,'CLZ Pr'!$A$1:$X$100000,12,FALSE)*C1167,"")</f>
        <v/>
      </c>
      <c r="N1167" s="4" t="str">
        <f>IFERROR(VLOOKUP(G1167,'CLZ Pr'!$A$1:$X$100000,24,FALSE), "")</f>
        <v/>
      </c>
      <c r="O1167" t="str">
        <f>IFERROR(VLOOKUP(G1167,'CLZ Pr'!$A$1:$X$100000,21,FALSE), "")</f>
        <v/>
      </c>
    </row>
    <row r="1168" spans="1:15">
      <c r="A1168" t="str">
        <f>T('CLZ TT'!A1168)</f>
        <v/>
      </c>
      <c r="B1168" s="9" t="str">
        <f>T('CLZ TT'!D1168)</f>
        <v/>
      </c>
      <c r="C1168" s="10" t="str">
        <f>IF(LEN(A1168) &gt; 0, 'CLZ TT'!E1168, "")</f>
        <v/>
      </c>
      <c r="D1168" s="7" t="str">
        <f>T('CLZ TT'!F1168)</f>
        <v/>
      </c>
      <c r="E1168" s="7" t="str">
        <f>IFERROR(VLOOKUP('CLZ TT'!A1168,'CLZ WI'!$A$1:$E$100000,3,FALSE),"")</f>
        <v/>
      </c>
      <c r="F1168" t="str">
        <f>IFERROR(VLOOKUP('CLZ TT'!A1168,'CLZ WI'!$A$1:$E$100000,4,FALSE),"")</f>
        <v/>
      </c>
      <c r="G1168" t="str">
        <f>IFERROR(VLOOKUP('CLZ TT'!A1168,'CLZ WI'!$A$1:$K$100000,5,FALSE),"")</f>
        <v/>
      </c>
      <c r="H1168" t="str">
        <f>IFERROR(VLOOKUP(G1168,'CLZ WI'!$A$1:$K$100000,6,FALSE),"")</f>
        <v/>
      </c>
      <c r="I1168" t="str">
        <f>IFERROR(VLOOKUP(G1168,'CLZ WI'!$A$1:$K$100000,7,FALSE),"")</f>
        <v/>
      </c>
      <c r="J1168" t="str">
        <f>T('CLZ TT'!I1168)</f>
        <v/>
      </c>
      <c r="K1168" t="str">
        <f>IF(IFERROR(VLOOKUP('CLZ TT'!A1168,'CLZ WI'!$A$1:$L$100000,12,FALSE),"")=TRUE, "Billable", IF(IFERROR(VLOOKUP('CLZ TT'!A1168,'CLZ WI'!$A$1:$L$100000,12,FALSE),"")=FALSE, "Non-Billable", ""))</f>
        <v/>
      </c>
      <c r="L1168" s="19" t="str">
        <f>IF('CLZ TT'!G1168="","",'CLZ TT'!G1168)</f>
        <v/>
      </c>
      <c r="M1168" t="str">
        <f>IFERROR(VLOOKUP(G1168,'CLZ Pr'!$A$1:$X$100000,12,FALSE)*C1168,"")</f>
        <v/>
      </c>
      <c r="N1168" s="4" t="str">
        <f>IFERROR(VLOOKUP(G1168,'CLZ Pr'!$A$1:$X$100000,24,FALSE), "")</f>
        <v/>
      </c>
      <c r="O1168" t="str">
        <f>IFERROR(VLOOKUP(G1168,'CLZ Pr'!$A$1:$X$100000,21,FALSE), "")</f>
        <v/>
      </c>
    </row>
    <row r="1169" spans="1:15">
      <c r="A1169" t="str">
        <f>T('CLZ TT'!A1169)</f>
        <v/>
      </c>
      <c r="B1169" s="9" t="str">
        <f>T('CLZ TT'!D1169)</f>
        <v/>
      </c>
      <c r="C1169" s="10" t="str">
        <f>IF(LEN(A1169) &gt; 0, 'CLZ TT'!E1169, "")</f>
        <v/>
      </c>
      <c r="D1169" s="7" t="str">
        <f>T('CLZ TT'!F1169)</f>
        <v/>
      </c>
      <c r="E1169" s="7" t="str">
        <f>IFERROR(VLOOKUP('CLZ TT'!A1169,'CLZ WI'!$A$1:$E$100000,3,FALSE),"")</f>
        <v/>
      </c>
      <c r="F1169" t="str">
        <f>IFERROR(VLOOKUP('CLZ TT'!A1169,'CLZ WI'!$A$1:$E$100000,4,FALSE),"")</f>
        <v/>
      </c>
      <c r="G1169" t="str">
        <f>IFERROR(VLOOKUP('CLZ TT'!A1169,'CLZ WI'!$A$1:$K$100000,5,FALSE),"")</f>
        <v/>
      </c>
      <c r="H1169" t="str">
        <f>IFERROR(VLOOKUP(G1169,'CLZ WI'!$A$1:$K$100000,6,FALSE),"")</f>
        <v/>
      </c>
      <c r="I1169" t="str">
        <f>IFERROR(VLOOKUP(G1169,'CLZ WI'!$A$1:$K$100000,7,FALSE),"")</f>
        <v/>
      </c>
      <c r="J1169" t="str">
        <f>T('CLZ TT'!I1169)</f>
        <v/>
      </c>
      <c r="K1169" t="str">
        <f>IF(IFERROR(VLOOKUP('CLZ TT'!A1169,'CLZ WI'!$A$1:$L$100000,12,FALSE),"")=TRUE, "Billable", IF(IFERROR(VLOOKUP('CLZ TT'!A1169,'CLZ WI'!$A$1:$L$100000,12,FALSE),"")=FALSE, "Non-Billable", ""))</f>
        <v/>
      </c>
      <c r="L1169" s="19" t="str">
        <f>IF('CLZ TT'!G1169="","",'CLZ TT'!G1169)</f>
        <v/>
      </c>
      <c r="M1169" t="str">
        <f>IFERROR(VLOOKUP(G1169,'CLZ Pr'!$A$1:$X$100000,12,FALSE)*C1169,"")</f>
        <v/>
      </c>
      <c r="N1169" s="4" t="str">
        <f>IFERROR(VLOOKUP(G1169,'CLZ Pr'!$A$1:$X$100000,24,FALSE), "")</f>
        <v/>
      </c>
      <c r="O1169" t="str">
        <f>IFERROR(VLOOKUP(G1169,'CLZ Pr'!$A$1:$X$100000,21,FALSE), "")</f>
        <v/>
      </c>
    </row>
    <row r="1170" spans="1:15">
      <c r="A1170" t="str">
        <f>T('CLZ TT'!A1170)</f>
        <v/>
      </c>
      <c r="B1170" s="9" t="str">
        <f>T('CLZ TT'!D1170)</f>
        <v/>
      </c>
      <c r="C1170" s="10" t="str">
        <f>IF(LEN(A1170) &gt; 0, 'CLZ TT'!E1170, "")</f>
        <v/>
      </c>
      <c r="D1170" s="7" t="str">
        <f>T('CLZ TT'!F1170)</f>
        <v/>
      </c>
      <c r="E1170" s="7" t="str">
        <f>IFERROR(VLOOKUP('CLZ TT'!A1170,'CLZ WI'!$A$1:$E$100000,3,FALSE),"")</f>
        <v/>
      </c>
      <c r="F1170" t="str">
        <f>IFERROR(VLOOKUP('CLZ TT'!A1170,'CLZ WI'!$A$1:$E$100000,4,FALSE),"")</f>
        <v/>
      </c>
      <c r="G1170" t="str">
        <f>IFERROR(VLOOKUP('CLZ TT'!A1170,'CLZ WI'!$A$1:$K$100000,5,FALSE),"")</f>
        <v/>
      </c>
      <c r="H1170" t="str">
        <f>IFERROR(VLOOKUP(G1170,'CLZ WI'!$A$1:$K$100000,6,FALSE),"")</f>
        <v/>
      </c>
      <c r="I1170" t="str">
        <f>IFERROR(VLOOKUP(G1170,'CLZ WI'!$A$1:$K$100000,7,FALSE),"")</f>
        <v/>
      </c>
      <c r="J1170" t="str">
        <f>T('CLZ TT'!I1170)</f>
        <v/>
      </c>
      <c r="K1170" t="str">
        <f>IF(IFERROR(VLOOKUP('CLZ TT'!A1170,'CLZ WI'!$A$1:$L$100000,12,FALSE),"")=TRUE, "Billable", IF(IFERROR(VLOOKUP('CLZ TT'!A1170,'CLZ WI'!$A$1:$L$100000,12,FALSE),"")=FALSE, "Non-Billable", ""))</f>
        <v/>
      </c>
      <c r="L1170" s="19" t="str">
        <f>IF('CLZ TT'!G1170="","",'CLZ TT'!G1170)</f>
        <v/>
      </c>
      <c r="M1170" t="str">
        <f>IFERROR(VLOOKUP(G1170,'CLZ Pr'!$A$1:$X$100000,12,FALSE)*C1170,"")</f>
        <v/>
      </c>
      <c r="N1170" s="4" t="str">
        <f>IFERROR(VLOOKUP(G1170,'CLZ Pr'!$A$1:$X$100000,24,FALSE), "")</f>
        <v/>
      </c>
      <c r="O1170" t="str">
        <f>IFERROR(VLOOKUP(G1170,'CLZ Pr'!$A$1:$X$100000,21,FALSE), "")</f>
        <v/>
      </c>
    </row>
    <row r="1171" spans="1:15">
      <c r="A1171" t="str">
        <f>T('CLZ TT'!A1171)</f>
        <v/>
      </c>
      <c r="B1171" s="9" t="str">
        <f>T('CLZ TT'!D1171)</f>
        <v/>
      </c>
      <c r="C1171" s="10" t="str">
        <f>IF(LEN(A1171) &gt; 0, 'CLZ TT'!E1171, "")</f>
        <v/>
      </c>
      <c r="D1171" s="7" t="str">
        <f>T('CLZ TT'!F1171)</f>
        <v/>
      </c>
      <c r="E1171" s="7" t="str">
        <f>IFERROR(VLOOKUP('CLZ TT'!A1171,'CLZ WI'!$A$1:$E$100000,3,FALSE),"")</f>
        <v/>
      </c>
      <c r="F1171" t="str">
        <f>IFERROR(VLOOKUP('CLZ TT'!A1171,'CLZ WI'!$A$1:$E$100000,4,FALSE),"")</f>
        <v/>
      </c>
      <c r="G1171" t="str">
        <f>IFERROR(VLOOKUP('CLZ TT'!A1171,'CLZ WI'!$A$1:$K$100000,5,FALSE),"")</f>
        <v/>
      </c>
      <c r="H1171" t="str">
        <f>IFERROR(VLOOKUP(G1171,'CLZ WI'!$A$1:$K$100000,6,FALSE),"")</f>
        <v/>
      </c>
      <c r="I1171" t="str">
        <f>IFERROR(VLOOKUP(G1171,'CLZ WI'!$A$1:$K$100000,7,FALSE),"")</f>
        <v/>
      </c>
      <c r="J1171" t="str">
        <f>T('CLZ TT'!I1171)</f>
        <v/>
      </c>
      <c r="K1171" t="str">
        <f>IF(IFERROR(VLOOKUP('CLZ TT'!A1171,'CLZ WI'!$A$1:$L$100000,12,FALSE),"")=TRUE, "Billable", IF(IFERROR(VLOOKUP('CLZ TT'!A1171,'CLZ WI'!$A$1:$L$100000,12,FALSE),"")=FALSE, "Non-Billable", ""))</f>
        <v/>
      </c>
      <c r="L1171" s="19" t="str">
        <f>IF('CLZ TT'!G1171="","",'CLZ TT'!G1171)</f>
        <v/>
      </c>
      <c r="M1171" t="str">
        <f>IFERROR(VLOOKUP(G1171,'CLZ Pr'!$A$1:$X$100000,12,FALSE)*C1171,"")</f>
        <v/>
      </c>
      <c r="N1171" s="4" t="str">
        <f>IFERROR(VLOOKUP(G1171,'CLZ Pr'!$A$1:$X$100000,24,FALSE), "")</f>
        <v/>
      </c>
      <c r="O1171" t="str">
        <f>IFERROR(VLOOKUP(G1171,'CLZ Pr'!$A$1:$X$100000,21,FALSE), "")</f>
        <v/>
      </c>
    </row>
    <row r="1172" spans="1:15">
      <c r="A1172" t="str">
        <f>T('CLZ TT'!A1172)</f>
        <v/>
      </c>
      <c r="B1172" s="9" t="str">
        <f>T('CLZ TT'!D1172)</f>
        <v/>
      </c>
      <c r="C1172" s="10" t="str">
        <f>IF(LEN(A1172) &gt; 0, 'CLZ TT'!E1172, "")</f>
        <v/>
      </c>
      <c r="D1172" s="7" t="str">
        <f>T('CLZ TT'!F1172)</f>
        <v/>
      </c>
      <c r="E1172" s="7" t="str">
        <f>IFERROR(VLOOKUP('CLZ TT'!A1172,'CLZ WI'!$A$1:$E$100000,3,FALSE),"")</f>
        <v/>
      </c>
      <c r="F1172" t="str">
        <f>IFERROR(VLOOKUP('CLZ TT'!A1172,'CLZ WI'!$A$1:$E$100000,4,FALSE),"")</f>
        <v/>
      </c>
      <c r="G1172" t="str">
        <f>IFERROR(VLOOKUP('CLZ TT'!A1172,'CLZ WI'!$A$1:$K$100000,5,FALSE),"")</f>
        <v/>
      </c>
      <c r="H1172" t="str">
        <f>IFERROR(VLOOKUP(G1172,'CLZ WI'!$A$1:$K$100000,6,FALSE),"")</f>
        <v/>
      </c>
      <c r="I1172" t="str">
        <f>IFERROR(VLOOKUP(G1172,'CLZ WI'!$A$1:$K$100000,7,FALSE),"")</f>
        <v/>
      </c>
      <c r="J1172" t="str">
        <f>T('CLZ TT'!I1172)</f>
        <v/>
      </c>
      <c r="K1172" t="str">
        <f>IF(IFERROR(VLOOKUP('CLZ TT'!A1172,'CLZ WI'!$A$1:$L$100000,12,FALSE),"")=TRUE, "Billable", IF(IFERROR(VLOOKUP('CLZ TT'!A1172,'CLZ WI'!$A$1:$L$100000,12,FALSE),"")=FALSE, "Non-Billable", ""))</f>
        <v/>
      </c>
      <c r="L1172" s="19" t="str">
        <f>IF('CLZ TT'!G1172="","",'CLZ TT'!G1172)</f>
        <v/>
      </c>
      <c r="M1172" t="str">
        <f>IFERROR(VLOOKUP(G1172,'CLZ Pr'!$A$1:$X$100000,12,FALSE)*C1172,"")</f>
        <v/>
      </c>
      <c r="N1172" s="4" t="str">
        <f>IFERROR(VLOOKUP(G1172,'CLZ Pr'!$A$1:$X$100000,24,FALSE), "")</f>
        <v/>
      </c>
      <c r="O1172" t="str">
        <f>IFERROR(VLOOKUP(G1172,'CLZ Pr'!$A$1:$X$100000,21,FALSE), "")</f>
        <v/>
      </c>
    </row>
    <row r="1173" spans="1:15">
      <c r="A1173" t="str">
        <f>T('CLZ TT'!A1173)</f>
        <v/>
      </c>
      <c r="B1173" s="9" t="str">
        <f>T('CLZ TT'!D1173)</f>
        <v/>
      </c>
      <c r="C1173" s="10" t="str">
        <f>IF(LEN(A1173) &gt; 0, 'CLZ TT'!E1173, "")</f>
        <v/>
      </c>
      <c r="D1173" s="7" t="str">
        <f>T('CLZ TT'!F1173)</f>
        <v/>
      </c>
      <c r="E1173" s="7" t="str">
        <f>IFERROR(VLOOKUP('CLZ TT'!A1173,'CLZ WI'!$A$1:$E$100000,3,FALSE),"")</f>
        <v/>
      </c>
      <c r="F1173" t="str">
        <f>IFERROR(VLOOKUP('CLZ TT'!A1173,'CLZ WI'!$A$1:$E$100000,4,FALSE),"")</f>
        <v/>
      </c>
      <c r="G1173" t="str">
        <f>IFERROR(VLOOKUP('CLZ TT'!A1173,'CLZ WI'!$A$1:$K$100000,5,FALSE),"")</f>
        <v/>
      </c>
      <c r="H1173" t="str">
        <f>IFERROR(VLOOKUP(G1173,'CLZ WI'!$A$1:$K$100000,6,FALSE),"")</f>
        <v/>
      </c>
      <c r="I1173" t="str">
        <f>IFERROR(VLOOKUP(G1173,'CLZ WI'!$A$1:$K$100000,7,FALSE),"")</f>
        <v/>
      </c>
      <c r="J1173" t="str">
        <f>T('CLZ TT'!I1173)</f>
        <v/>
      </c>
      <c r="K1173" t="str">
        <f>IF(IFERROR(VLOOKUP('CLZ TT'!A1173,'CLZ WI'!$A$1:$L$100000,12,FALSE),"")=TRUE, "Billable", IF(IFERROR(VLOOKUP('CLZ TT'!A1173,'CLZ WI'!$A$1:$L$100000,12,FALSE),"")=FALSE, "Non-Billable", ""))</f>
        <v/>
      </c>
      <c r="L1173" s="19" t="str">
        <f>IF('CLZ TT'!G1173="","",'CLZ TT'!G1173)</f>
        <v/>
      </c>
      <c r="M1173" t="str">
        <f>IFERROR(VLOOKUP(G1173,'CLZ Pr'!$A$1:$X$100000,12,FALSE)*C1173,"")</f>
        <v/>
      </c>
      <c r="N1173" s="4" t="str">
        <f>IFERROR(VLOOKUP(G1173,'CLZ Pr'!$A$1:$X$100000,24,FALSE), "")</f>
        <v/>
      </c>
      <c r="O1173" t="str">
        <f>IFERROR(VLOOKUP(G1173,'CLZ Pr'!$A$1:$X$100000,21,FALSE), "")</f>
        <v/>
      </c>
    </row>
    <row r="1174" spans="1:15">
      <c r="A1174" t="str">
        <f>T('CLZ TT'!A1174)</f>
        <v/>
      </c>
      <c r="B1174" s="9" t="str">
        <f>T('CLZ TT'!D1174)</f>
        <v/>
      </c>
      <c r="C1174" s="10" t="str">
        <f>IF(LEN(A1174) &gt; 0, 'CLZ TT'!E1174, "")</f>
        <v/>
      </c>
      <c r="D1174" s="7" t="str">
        <f>T('CLZ TT'!F1174)</f>
        <v/>
      </c>
      <c r="E1174" s="7" t="str">
        <f>IFERROR(VLOOKUP('CLZ TT'!A1174,'CLZ WI'!$A$1:$E$100000,3,FALSE),"")</f>
        <v/>
      </c>
      <c r="F1174" t="str">
        <f>IFERROR(VLOOKUP('CLZ TT'!A1174,'CLZ WI'!$A$1:$E$100000,4,FALSE),"")</f>
        <v/>
      </c>
      <c r="G1174" t="str">
        <f>IFERROR(VLOOKUP('CLZ TT'!A1174,'CLZ WI'!$A$1:$K$100000,5,FALSE),"")</f>
        <v/>
      </c>
      <c r="H1174" t="str">
        <f>IFERROR(VLOOKUP(G1174,'CLZ WI'!$A$1:$K$100000,6,FALSE),"")</f>
        <v/>
      </c>
      <c r="I1174" t="str">
        <f>IFERROR(VLOOKUP(G1174,'CLZ WI'!$A$1:$K$100000,7,FALSE),"")</f>
        <v/>
      </c>
      <c r="J1174" t="str">
        <f>T('CLZ TT'!I1174)</f>
        <v/>
      </c>
      <c r="K1174" t="str">
        <f>IF(IFERROR(VLOOKUP('CLZ TT'!A1174,'CLZ WI'!$A$1:$L$100000,12,FALSE),"")=TRUE, "Billable", IF(IFERROR(VLOOKUP('CLZ TT'!A1174,'CLZ WI'!$A$1:$L$100000,12,FALSE),"")=FALSE, "Non-Billable", ""))</f>
        <v/>
      </c>
      <c r="L1174" s="19" t="str">
        <f>IF('CLZ TT'!G1174="","",'CLZ TT'!G1174)</f>
        <v/>
      </c>
      <c r="M1174" t="str">
        <f>IFERROR(VLOOKUP(G1174,'CLZ Pr'!$A$1:$X$100000,12,FALSE)*C1174,"")</f>
        <v/>
      </c>
      <c r="N1174" s="4" t="str">
        <f>IFERROR(VLOOKUP(G1174,'CLZ Pr'!$A$1:$X$100000,24,FALSE), "")</f>
        <v/>
      </c>
      <c r="O1174" t="str">
        <f>IFERROR(VLOOKUP(G1174,'CLZ Pr'!$A$1:$X$100000,21,FALSE), "")</f>
        <v/>
      </c>
    </row>
    <row r="1175" spans="1:15">
      <c r="A1175" t="str">
        <f>T('CLZ TT'!A1175)</f>
        <v/>
      </c>
      <c r="B1175" s="9" t="str">
        <f>T('CLZ TT'!D1175)</f>
        <v/>
      </c>
      <c r="C1175" s="10" t="str">
        <f>IF(LEN(A1175) &gt; 0, 'CLZ TT'!E1175, "")</f>
        <v/>
      </c>
      <c r="D1175" s="7" t="str">
        <f>T('CLZ TT'!F1175)</f>
        <v/>
      </c>
      <c r="E1175" s="7" t="str">
        <f>IFERROR(VLOOKUP('CLZ TT'!A1175,'CLZ WI'!$A$1:$E$100000,3,FALSE),"")</f>
        <v/>
      </c>
      <c r="F1175" t="str">
        <f>IFERROR(VLOOKUP('CLZ TT'!A1175,'CLZ WI'!$A$1:$E$100000,4,FALSE),"")</f>
        <v/>
      </c>
      <c r="G1175" t="str">
        <f>IFERROR(VLOOKUP('CLZ TT'!A1175,'CLZ WI'!$A$1:$K$100000,5,FALSE),"")</f>
        <v/>
      </c>
      <c r="H1175" t="str">
        <f>IFERROR(VLOOKUP(G1175,'CLZ WI'!$A$1:$K$100000,6,FALSE),"")</f>
        <v/>
      </c>
      <c r="I1175" t="str">
        <f>IFERROR(VLOOKUP(G1175,'CLZ WI'!$A$1:$K$100000,7,FALSE),"")</f>
        <v/>
      </c>
      <c r="J1175" t="str">
        <f>T('CLZ TT'!I1175)</f>
        <v/>
      </c>
      <c r="K1175" t="str">
        <f>IF(IFERROR(VLOOKUP('CLZ TT'!A1175,'CLZ WI'!$A$1:$L$100000,12,FALSE),"")=TRUE, "Billable", IF(IFERROR(VLOOKUP('CLZ TT'!A1175,'CLZ WI'!$A$1:$L$100000,12,FALSE),"")=FALSE, "Non-Billable", ""))</f>
        <v/>
      </c>
      <c r="L1175" s="19" t="str">
        <f>IF('CLZ TT'!G1175="","",'CLZ TT'!G1175)</f>
        <v/>
      </c>
      <c r="M1175" t="str">
        <f>IFERROR(VLOOKUP(G1175,'CLZ Pr'!$A$1:$X$100000,12,FALSE)*C1175,"")</f>
        <v/>
      </c>
      <c r="N1175" s="4" t="str">
        <f>IFERROR(VLOOKUP(G1175,'CLZ Pr'!$A$1:$X$100000,24,FALSE), "")</f>
        <v/>
      </c>
      <c r="O1175" t="str">
        <f>IFERROR(VLOOKUP(G1175,'CLZ Pr'!$A$1:$X$100000,21,FALSE), "")</f>
        <v/>
      </c>
    </row>
    <row r="1176" spans="1:15">
      <c r="A1176" t="str">
        <f>T('CLZ TT'!A1176)</f>
        <v/>
      </c>
      <c r="B1176" s="9" t="str">
        <f>T('CLZ TT'!D1176)</f>
        <v/>
      </c>
      <c r="C1176" s="10" t="str">
        <f>IF(LEN(A1176) &gt; 0, 'CLZ TT'!E1176, "")</f>
        <v/>
      </c>
      <c r="D1176" s="7" t="str">
        <f>T('CLZ TT'!F1176)</f>
        <v/>
      </c>
      <c r="E1176" s="7" t="str">
        <f>IFERROR(VLOOKUP('CLZ TT'!A1176,'CLZ WI'!$A$1:$E$100000,3,FALSE),"")</f>
        <v/>
      </c>
      <c r="F1176" t="str">
        <f>IFERROR(VLOOKUP('CLZ TT'!A1176,'CLZ WI'!$A$1:$E$100000,4,FALSE),"")</f>
        <v/>
      </c>
      <c r="G1176" t="str">
        <f>IFERROR(VLOOKUP('CLZ TT'!A1176,'CLZ WI'!$A$1:$K$100000,5,FALSE),"")</f>
        <v/>
      </c>
      <c r="H1176" t="str">
        <f>IFERROR(VLOOKUP(G1176,'CLZ WI'!$A$1:$K$100000,6,FALSE),"")</f>
        <v/>
      </c>
      <c r="I1176" t="str">
        <f>IFERROR(VLOOKUP(G1176,'CLZ WI'!$A$1:$K$100000,7,FALSE),"")</f>
        <v/>
      </c>
      <c r="J1176" t="str">
        <f>T('CLZ TT'!I1176)</f>
        <v/>
      </c>
      <c r="K1176" t="str">
        <f>IF(IFERROR(VLOOKUP('CLZ TT'!A1176,'CLZ WI'!$A$1:$L$100000,12,FALSE),"")=TRUE, "Billable", IF(IFERROR(VLOOKUP('CLZ TT'!A1176,'CLZ WI'!$A$1:$L$100000,12,FALSE),"")=FALSE, "Non-Billable", ""))</f>
        <v/>
      </c>
      <c r="L1176" s="19" t="str">
        <f>IF('CLZ TT'!G1176="","",'CLZ TT'!G1176)</f>
        <v/>
      </c>
      <c r="M1176" t="str">
        <f>IFERROR(VLOOKUP(G1176,'CLZ Pr'!$A$1:$X$100000,12,FALSE)*C1176,"")</f>
        <v/>
      </c>
      <c r="N1176" s="4" t="str">
        <f>IFERROR(VLOOKUP(G1176,'CLZ Pr'!$A$1:$X$100000,24,FALSE), "")</f>
        <v/>
      </c>
      <c r="O1176" t="str">
        <f>IFERROR(VLOOKUP(G1176,'CLZ Pr'!$A$1:$X$100000,21,FALSE), "")</f>
        <v/>
      </c>
    </row>
    <row r="1177" spans="1:15">
      <c r="A1177" t="str">
        <f>T('CLZ TT'!A1177)</f>
        <v/>
      </c>
      <c r="B1177" s="9" t="str">
        <f>T('CLZ TT'!D1177)</f>
        <v/>
      </c>
      <c r="C1177" s="10" t="str">
        <f>IF(LEN(A1177) &gt; 0, 'CLZ TT'!E1177, "")</f>
        <v/>
      </c>
      <c r="D1177" s="7" t="str">
        <f>T('CLZ TT'!F1177)</f>
        <v/>
      </c>
      <c r="E1177" s="7" t="str">
        <f>IFERROR(VLOOKUP('CLZ TT'!A1177,'CLZ WI'!$A$1:$E$100000,3,FALSE),"")</f>
        <v/>
      </c>
      <c r="F1177" t="str">
        <f>IFERROR(VLOOKUP('CLZ TT'!A1177,'CLZ WI'!$A$1:$E$100000,4,FALSE),"")</f>
        <v/>
      </c>
      <c r="G1177" t="str">
        <f>IFERROR(VLOOKUP('CLZ TT'!A1177,'CLZ WI'!$A$1:$K$100000,5,FALSE),"")</f>
        <v/>
      </c>
      <c r="H1177" t="str">
        <f>IFERROR(VLOOKUP(G1177,'CLZ WI'!$A$1:$K$100000,6,FALSE),"")</f>
        <v/>
      </c>
      <c r="I1177" t="str">
        <f>IFERROR(VLOOKUP(G1177,'CLZ WI'!$A$1:$K$100000,7,FALSE),"")</f>
        <v/>
      </c>
      <c r="J1177" t="str">
        <f>T('CLZ TT'!I1177)</f>
        <v/>
      </c>
      <c r="K1177" t="str">
        <f>IF(IFERROR(VLOOKUP('CLZ TT'!A1177,'CLZ WI'!$A$1:$L$100000,12,FALSE),"")=TRUE, "Billable", IF(IFERROR(VLOOKUP('CLZ TT'!A1177,'CLZ WI'!$A$1:$L$100000,12,FALSE),"")=FALSE, "Non-Billable", ""))</f>
        <v/>
      </c>
      <c r="L1177" s="19" t="str">
        <f>IF('CLZ TT'!G1177="","",'CLZ TT'!G1177)</f>
        <v/>
      </c>
      <c r="M1177" t="str">
        <f>IFERROR(VLOOKUP(G1177,'CLZ Pr'!$A$1:$X$100000,12,FALSE)*C1177,"")</f>
        <v/>
      </c>
      <c r="N1177" s="4" t="str">
        <f>IFERROR(VLOOKUP(G1177,'CLZ Pr'!$A$1:$X$100000,24,FALSE), "")</f>
        <v/>
      </c>
      <c r="O1177" t="str">
        <f>IFERROR(VLOOKUP(G1177,'CLZ Pr'!$A$1:$X$100000,21,FALSE), "")</f>
        <v/>
      </c>
    </row>
    <row r="1178" spans="1:15">
      <c r="A1178" t="str">
        <f>T('CLZ TT'!A1178)</f>
        <v/>
      </c>
      <c r="B1178" s="9" t="str">
        <f>T('CLZ TT'!D1178)</f>
        <v/>
      </c>
      <c r="C1178" s="10" t="str">
        <f>IF(LEN(A1178) &gt; 0, 'CLZ TT'!E1178, "")</f>
        <v/>
      </c>
      <c r="D1178" s="7" t="str">
        <f>T('CLZ TT'!F1178)</f>
        <v/>
      </c>
      <c r="E1178" s="7" t="str">
        <f>IFERROR(VLOOKUP('CLZ TT'!A1178,'CLZ WI'!$A$1:$E$100000,3,FALSE),"")</f>
        <v/>
      </c>
      <c r="F1178" t="str">
        <f>IFERROR(VLOOKUP('CLZ TT'!A1178,'CLZ WI'!$A$1:$E$100000,4,FALSE),"")</f>
        <v/>
      </c>
      <c r="G1178" t="str">
        <f>IFERROR(VLOOKUP('CLZ TT'!A1178,'CLZ WI'!$A$1:$K$100000,5,FALSE),"")</f>
        <v/>
      </c>
      <c r="H1178" t="str">
        <f>IFERROR(VLOOKUP(G1178,'CLZ WI'!$A$1:$K$100000,6,FALSE),"")</f>
        <v/>
      </c>
      <c r="I1178" t="str">
        <f>IFERROR(VLOOKUP(G1178,'CLZ WI'!$A$1:$K$100000,7,FALSE),"")</f>
        <v/>
      </c>
      <c r="J1178" t="str">
        <f>T('CLZ TT'!I1178)</f>
        <v/>
      </c>
      <c r="K1178" t="str">
        <f>IF(IFERROR(VLOOKUP('CLZ TT'!A1178,'CLZ WI'!$A$1:$L$100000,12,FALSE),"")=TRUE, "Billable", IF(IFERROR(VLOOKUP('CLZ TT'!A1178,'CLZ WI'!$A$1:$L$100000,12,FALSE),"")=FALSE, "Non-Billable", ""))</f>
        <v/>
      </c>
      <c r="L1178" s="19" t="str">
        <f>IF('CLZ TT'!G1178="","",'CLZ TT'!G1178)</f>
        <v/>
      </c>
      <c r="M1178" t="str">
        <f>IFERROR(VLOOKUP(G1178,'CLZ Pr'!$A$1:$X$100000,12,FALSE)*C1178,"")</f>
        <v/>
      </c>
      <c r="N1178" s="4" t="str">
        <f>IFERROR(VLOOKUP(G1178,'CLZ Pr'!$A$1:$X$100000,24,FALSE), "")</f>
        <v/>
      </c>
      <c r="O1178" t="str">
        <f>IFERROR(VLOOKUP(G1178,'CLZ Pr'!$A$1:$X$100000,21,FALSE), "")</f>
        <v/>
      </c>
    </row>
    <row r="1179" spans="1:15">
      <c r="A1179" t="str">
        <f>T('CLZ TT'!A1179)</f>
        <v/>
      </c>
      <c r="B1179" s="9" t="str">
        <f>T('CLZ TT'!D1179)</f>
        <v/>
      </c>
      <c r="C1179" s="10" t="str">
        <f>IF(LEN(A1179) &gt; 0, 'CLZ TT'!E1179, "")</f>
        <v/>
      </c>
      <c r="D1179" s="7" t="str">
        <f>T('CLZ TT'!F1179)</f>
        <v/>
      </c>
      <c r="E1179" s="7" t="str">
        <f>IFERROR(VLOOKUP('CLZ TT'!A1179,'CLZ WI'!$A$1:$E$100000,3,FALSE),"")</f>
        <v/>
      </c>
      <c r="F1179" t="str">
        <f>IFERROR(VLOOKUP('CLZ TT'!A1179,'CLZ WI'!$A$1:$E$100000,4,FALSE),"")</f>
        <v/>
      </c>
      <c r="G1179" t="str">
        <f>IFERROR(VLOOKUP('CLZ TT'!A1179,'CLZ WI'!$A$1:$K$100000,5,FALSE),"")</f>
        <v/>
      </c>
      <c r="H1179" t="str">
        <f>IFERROR(VLOOKUP(G1179,'CLZ WI'!$A$1:$K$100000,6,FALSE),"")</f>
        <v/>
      </c>
      <c r="I1179" t="str">
        <f>IFERROR(VLOOKUP(G1179,'CLZ WI'!$A$1:$K$100000,7,FALSE),"")</f>
        <v/>
      </c>
      <c r="J1179" t="str">
        <f>T('CLZ TT'!I1179)</f>
        <v/>
      </c>
      <c r="K1179" t="str">
        <f>IF(IFERROR(VLOOKUP('CLZ TT'!A1179,'CLZ WI'!$A$1:$L$100000,12,FALSE),"")=TRUE, "Billable", IF(IFERROR(VLOOKUP('CLZ TT'!A1179,'CLZ WI'!$A$1:$L$100000,12,FALSE),"")=FALSE, "Non-Billable", ""))</f>
        <v/>
      </c>
      <c r="L1179" s="19" t="str">
        <f>IF('CLZ TT'!G1179="","",'CLZ TT'!G1179)</f>
        <v/>
      </c>
      <c r="M1179" t="str">
        <f>IFERROR(VLOOKUP(G1179,'CLZ Pr'!$A$1:$X$100000,12,FALSE)*C1179,"")</f>
        <v/>
      </c>
      <c r="N1179" s="4" t="str">
        <f>IFERROR(VLOOKUP(G1179,'CLZ Pr'!$A$1:$X$100000,24,FALSE), "")</f>
        <v/>
      </c>
      <c r="O1179" t="str">
        <f>IFERROR(VLOOKUP(G1179,'CLZ Pr'!$A$1:$X$100000,21,FALSE), "")</f>
        <v/>
      </c>
    </row>
    <row r="1180" spans="1:15">
      <c r="A1180" t="str">
        <f>T('CLZ TT'!A1180)</f>
        <v/>
      </c>
      <c r="B1180" s="9" t="str">
        <f>T('CLZ TT'!D1180)</f>
        <v/>
      </c>
      <c r="C1180" s="10" t="str">
        <f>IF(LEN(A1180) &gt; 0, 'CLZ TT'!E1180, "")</f>
        <v/>
      </c>
      <c r="D1180" s="7" t="str">
        <f>T('CLZ TT'!F1180)</f>
        <v/>
      </c>
      <c r="E1180" s="7" t="str">
        <f>IFERROR(VLOOKUP('CLZ TT'!A1180,'CLZ WI'!$A$1:$E$100000,3,FALSE),"")</f>
        <v/>
      </c>
      <c r="F1180" t="str">
        <f>IFERROR(VLOOKUP('CLZ TT'!A1180,'CLZ WI'!$A$1:$E$100000,4,FALSE),"")</f>
        <v/>
      </c>
      <c r="G1180" t="str">
        <f>IFERROR(VLOOKUP('CLZ TT'!A1180,'CLZ WI'!$A$1:$K$100000,5,FALSE),"")</f>
        <v/>
      </c>
      <c r="H1180" t="str">
        <f>IFERROR(VLOOKUP(G1180,'CLZ WI'!$A$1:$K$100000,6,FALSE),"")</f>
        <v/>
      </c>
      <c r="I1180" t="str">
        <f>IFERROR(VLOOKUP(G1180,'CLZ WI'!$A$1:$K$100000,7,FALSE),"")</f>
        <v/>
      </c>
      <c r="J1180" t="str">
        <f>T('CLZ TT'!I1180)</f>
        <v/>
      </c>
      <c r="K1180" t="str">
        <f>IF(IFERROR(VLOOKUP('CLZ TT'!A1180,'CLZ WI'!$A$1:$L$100000,12,FALSE),"")=TRUE, "Billable", IF(IFERROR(VLOOKUP('CLZ TT'!A1180,'CLZ WI'!$A$1:$L$100000,12,FALSE),"")=FALSE, "Non-Billable", ""))</f>
        <v/>
      </c>
      <c r="L1180" s="19" t="str">
        <f>IF('CLZ TT'!G1180="","",'CLZ TT'!G1180)</f>
        <v/>
      </c>
      <c r="M1180" t="str">
        <f>IFERROR(VLOOKUP(G1180,'CLZ Pr'!$A$1:$X$100000,12,FALSE)*C1180,"")</f>
        <v/>
      </c>
      <c r="N1180" s="4" t="str">
        <f>IFERROR(VLOOKUP(G1180,'CLZ Pr'!$A$1:$X$100000,24,FALSE), "")</f>
        <v/>
      </c>
      <c r="O1180" t="str">
        <f>IFERROR(VLOOKUP(G1180,'CLZ Pr'!$A$1:$X$100000,21,FALSE), "")</f>
        <v/>
      </c>
    </row>
    <row r="1181" spans="1:15">
      <c r="A1181" t="str">
        <f>T('CLZ TT'!A1181)</f>
        <v/>
      </c>
      <c r="B1181" s="9" t="str">
        <f>T('CLZ TT'!D1181)</f>
        <v/>
      </c>
      <c r="C1181" s="10" t="str">
        <f>IF(LEN(A1181) &gt; 0, 'CLZ TT'!E1181, "")</f>
        <v/>
      </c>
      <c r="D1181" s="7" t="str">
        <f>T('CLZ TT'!F1181)</f>
        <v/>
      </c>
      <c r="E1181" s="7" t="str">
        <f>IFERROR(VLOOKUP('CLZ TT'!A1181,'CLZ WI'!$A$1:$E$100000,3,FALSE),"")</f>
        <v/>
      </c>
      <c r="F1181" t="str">
        <f>IFERROR(VLOOKUP('CLZ TT'!A1181,'CLZ WI'!$A$1:$E$100000,4,FALSE),"")</f>
        <v/>
      </c>
      <c r="G1181" t="str">
        <f>IFERROR(VLOOKUP('CLZ TT'!A1181,'CLZ WI'!$A$1:$K$100000,5,FALSE),"")</f>
        <v/>
      </c>
      <c r="H1181" t="str">
        <f>IFERROR(VLOOKUP(G1181,'CLZ WI'!$A$1:$K$100000,6,FALSE),"")</f>
        <v/>
      </c>
      <c r="I1181" t="str">
        <f>IFERROR(VLOOKUP(G1181,'CLZ WI'!$A$1:$K$100000,7,FALSE),"")</f>
        <v/>
      </c>
      <c r="J1181" t="str">
        <f>T('CLZ TT'!I1181)</f>
        <v/>
      </c>
      <c r="K1181" t="str">
        <f>IF(IFERROR(VLOOKUP('CLZ TT'!A1181,'CLZ WI'!$A$1:$L$100000,12,FALSE),"")=TRUE, "Billable", IF(IFERROR(VLOOKUP('CLZ TT'!A1181,'CLZ WI'!$A$1:$L$100000,12,FALSE),"")=FALSE, "Non-Billable", ""))</f>
        <v/>
      </c>
      <c r="L1181" s="19" t="str">
        <f>IF('CLZ TT'!G1181="","",'CLZ TT'!G1181)</f>
        <v/>
      </c>
      <c r="M1181" t="str">
        <f>IFERROR(VLOOKUP(G1181,'CLZ Pr'!$A$1:$X$100000,12,FALSE)*C1181,"")</f>
        <v/>
      </c>
      <c r="N1181" s="4" t="str">
        <f>IFERROR(VLOOKUP(G1181,'CLZ Pr'!$A$1:$X$100000,24,FALSE), "")</f>
        <v/>
      </c>
      <c r="O1181" t="str">
        <f>IFERROR(VLOOKUP(G1181,'CLZ Pr'!$A$1:$X$100000,21,FALSE), "")</f>
        <v/>
      </c>
    </row>
    <row r="1182" spans="1:15">
      <c r="A1182" t="str">
        <f>T('CLZ TT'!A1182)</f>
        <v/>
      </c>
      <c r="B1182" s="9" t="str">
        <f>T('CLZ TT'!D1182)</f>
        <v/>
      </c>
      <c r="C1182" s="10" t="str">
        <f>IF(LEN(A1182) &gt; 0, 'CLZ TT'!E1182, "")</f>
        <v/>
      </c>
      <c r="D1182" s="7" t="str">
        <f>T('CLZ TT'!F1182)</f>
        <v/>
      </c>
      <c r="E1182" s="7" t="str">
        <f>IFERROR(VLOOKUP('CLZ TT'!A1182,'CLZ WI'!$A$1:$E$100000,3,FALSE),"")</f>
        <v/>
      </c>
      <c r="F1182" t="str">
        <f>IFERROR(VLOOKUP('CLZ TT'!A1182,'CLZ WI'!$A$1:$E$100000,4,FALSE),"")</f>
        <v/>
      </c>
      <c r="G1182" t="str">
        <f>IFERROR(VLOOKUP('CLZ TT'!A1182,'CLZ WI'!$A$1:$K$100000,5,FALSE),"")</f>
        <v/>
      </c>
      <c r="H1182" t="str">
        <f>IFERROR(VLOOKUP(G1182,'CLZ WI'!$A$1:$K$100000,6,FALSE),"")</f>
        <v/>
      </c>
      <c r="I1182" t="str">
        <f>IFERROR(VLOOKUP(G1182,'CLZ WI'!$A$1:$K$100000,7,FALSE),"")</f>
        <v/>
      </c>
      <c r="J1182" t="str">
        <f>T('CLZ TT'!I1182)</f>
        <v/>
      </c>
      <c r="K1182" t="str">
        <f>IF(IFERROR(VLOOKUP('CLZ TT'!A1182,'CLZ WI'!$A$1:$L$100000,12,FALSE),"")=TRUE, "Billable", IF(IFERROR(VLOOKUP('CLZ TT'!A1182,'CLZ WI'!$A$1:$L$100000,12,FALSE),"")=FALSE, "Non-Billable", ""))</f>
        <v/>
      </c>
      <c r="L1182" s="19" t="str">
        <f>IF('CLZ TT'!G1182="","",'CLZ TT'!G1182)</f>
        <v/>
      </c>
      <c r="M1182" t="str">
        <f>IFERROR(VLOOKUP(G1182,'CLZ Pr'!$A$1:$X$100000,12,FALSE)*C1182,"")</f>
        <v/>
      </c>
      <c r="N1182" s="4" t="str">
        <f>IFERROR(VLOOKUP(G1182,'CLZ Pr'!$A$1:$X$100000,24,FALSE), "")</f>
        <v/>
      </c>
      <c r="O1182" t="str">
        <f>IFERROR(VLOOKUP(G1182,'CLZ Pr'!$A$1:$X$100000,21,FALSE), "")</f>
        <v/>
      </c>
    </row>
    <row r="1183" spans="1:15">
      <c r="A1183" t="str">
        <f>T('CLZ TT'!A1183)</f>
        <v/>
      </c>
      <c r="B1183" s="9" t="str">
        <f>T('CLZ TT'!D1183)</f>
        <v/>
      </c>
      <c r="C1183" s="10" t="str">
        <f>IF(LEN(A1183) &gt; 0, 'CLZ TT'!E1183, "")</f>
        <v/>
      </c>
      <c r="D1183" s="7" t="str">
        <f>T('CLZ TT'!F1183)</f>
        <v/>
      </c>
      <c r="E1183" s="7" t="str">
        <f>IFERROR(VLOOKUP('CLZ TT'!A1183,'CLZ WI'!$A$1:$E$100000,3,FALSE),"")</f>
        <v/>
      </c>
      <c r="F1183" t="str">
        <f>IFERROR(VLOOKUP('CLZ TT'!A1183,'CLZ WI'!$A$1:$E$100000,4,FALSE),"")</f>
        <v/>
      </c>
      <c r="G1183" t="str">
        <f>IFERROR(VLOOKUP('CLZ TT'!A1183,'CLZ WI'!$A$1:$K$100000,5,FALSE),"")</f>
        <v/>
      </c>
      <c r="H1183" t="str">
        <f>IFERROR(VLOOKUP(G1183,'CLZ WI'!$A$1:$K$100000,6,FALSE),"")</f>
        <v/>
      </c>
      <c r="I1183" t="str">
        <f>IFERROR(VLOOKUP(G1183,'CLZ WI'!$A$1:$K$100000,7,FALSE),"")</f>
        <v/>
      </c>
      <c r="J1183" t="str">
        <f>T('CLZ TT'!I1183)</f>
        <v/>
      </c>
      <c r="K1183" t="str">
        <f>IF(IFERROR(VLOOKUP('CLZ TT'!A1183,'CLZ WI'!$A$1:$L$100000,12,FALSE),"")=TRUE, "Billable", IF(IFERROR(VLOOKUP('CLZ TT'!A1183,'CLZ WI'!$A$1:$L$100000,12,FALSE),"")=FALSE, "Non-Billable", ""))</f>
        <v/>
      </c>
      <c r="L1183" s="19" t="str">
        <f>IF('CLZ TT'!G1183="","",'CLZ TT'!G1183)</f>
        <v/>
      </c>
      <c r="M1183" t="str">
        <f>IFERROR(VLOOKUP(G1183,'CLZ Pr'!$A$1:$X$100000,12,FALSE)*C1183,"")</f>
        <v/>
      </c>
      <c r="N1183" s="4" t="str">
        <f>IFERROR(VLOOKUP(G1183,'CLZ Pr'!$A$1:$X$100000,24,FALSE), "")</f>
        <v/>
      </c>
      <c r="O1183" t="str">
        <f>IFERROR(VLOOKUP(G1183,'CLZ Pr'!$A$1:$X$100000,21,FALSE), "")</f>
        <v/>
      </c>
    </row>
    <row r="1184" spans="1:15">
      <c r="A1184" t="str">
        <f>T('CLZ TT'!A1184)</f>
        <v/>
      </c>
      <c r="B1184" s="9" t="str">
        <f>T('CLZ TT'!D1184)</f>
        <v/>
      </c>
      <c r="C1184" s="10" t="str">
        <f>IF(LEN(A1184) &gt; 0, 'CLZ TT'!E1184, "")</f>
        <v/>
      </c>
      <c r="D1184" s="7" t="str">
        <f>T('CLZ TT'!F1184)</f>
        <v/>
      </c>
      <c r="E1184" s="7" t="str">
        <f>IFERROR(VLOOKUP('CLZ TT'!A1184,'CLZ WI'!$A$1:$E$100000,3,FALSE),"")</f>
        <v/>
      </c>
      <c r="F1184" t="str">
        <f>IFERROR(VLOOKUP('CLZ TT'!A1184,'CLZ WI'!$A$1:$E$100000,4,FALSE),"")</f>
        <v/>
      </c>
      <c r="G1184" t="str">
        <f>IFERROR(VLOOKUP('CLZ TT'!A1184,'CLZ WI'!$A$1:$K$100000,5,FALSE),"")</f>
        <v/>
      </c>
      <c r="H1184" t="str">
        <f>IFERROR(VLOOKUP(G1184,'CLZ WI'!$A$1:$K$100000,6,FALSE),"")</f>
        <v/>
      </c>
      <c r="I1184" t="str">
        <f>IFERROR(VLOOKUP(G1184,'CLZ WI'!$A$1:$K$100000,7,FALSE),"")</f>
        <v/>
      </c>
      <c r="J1184" t="str">
        <f>T('CLZ TT'!I1184)</f>
        <v/>
      </c>
      <c r="K1184" t="str">
        <f>IF(IFERROR(VLOOKUP('CLZ TT'!A1184,'CLZ WI'!$A$1:$L$100000,12,FALSE),"")=TRUE, "Billable", IF(IFERROR(VLOOKUP('CLZ TT'!A1184,'CLZ WI'!$A$1:$L$100000,12,FALSE),"")=FALSE, "Non-Billable", ""))</f>
        <v/>
      </c>
      <c r="L1184" s="19" t="str">
        <f>IF('CLZ TT'!G1184="","",'CLZ TT'!G1184)</f>
        <v/>
      </c>
      <c r="M1184" t="str">
        <f>IFERROR(VLOOKUP(G1184,'CLZ Pr'!$A$1:$X$100000,12,FALSE)*C1184,"")</f>
        <v/>
      </c>
      <c r="N1184" s="4" t="str">
        <f>IFERROR(VLOOKUP(G1184,'CLZ Pr'!$A$1:$X$100000,24,FALSE), "")</f>
        <v/>
      </c>
      <c r="O1184" t="str">
        <f>IFERROR(VLOOKUP(G1184,'CLZ Pr'!$A$1:$X$100000,21,FALSE), "")</f>
        <v/>
      </c>
    </row>
    <row r="1185" spans="1:15">
      <c r="A1185" t="str">
        <f>T('CLZ TT'!A1185)</f>
        <v/>
      </c>
      <c r="B1185" s="9" t="str">
        <f>T('CLZ TT'!D1185)</f>
        <v/>
      </c>
      <c r="C1185" s="10" t="str">
        <f>IF(LEN(A1185) &gt; 0, 'CLZ TT'!E1185, "")</f>
        <v/>
      </c>
      <c r="D1185" s="7" t="str">
        <f>T('CLZ TT'!F1185)</f>
        <v/>
      </c>
      <c r="E1185" s="7" t="str">
        <f>IFERROR(VLOOKUP('CLZ TT'!A1185,'CLZ WI'!$A$1:$E$100000,3,FALSE),"")</f>
        <v/>
      </c>
      <c r="F1185" t="str">
        <f>IFERROR(VLOOKUP('CLZ TT'!A1185,'CLZ WI'!$A$1:$E$100000,4,FALSE),"")</f>
        <v/>
      </c>
      <c r="G1185" t="str">
        <f>IFERROR(VLOOKUP('CLZ TT'!A1185,'CLZ WI'!$A$1:$K$100000,5,FALSE),"")</f>
        <v/>
      </c>
      <c r="H1185" t="str">
        <f>IFERROR(VLOOKUP(G1185,'CLZ WI'!$A$1:$K$100000,6,FALSE),"")</f>
        <v/>
      </c>
      <c r="I1185" t="str">
        <f>IFERROR(VLOOKUP(G1185,'CLZ WI'!$A$1:$K$100000,7,FALSE),"")</f>
        <v/>
      </c>
      <c r="J1185" t="str">
        <f>T('CLZ TT'!I1185)</f>
        <v/>
      </c>
      <c r="K1185" t="str">
        <f>IF(IFERROR(VLOOKUP('CLZ TT'!A1185,'CLZ WI'!$A$1:$L$100000,12,FALSE),"")=TRUE, "Billable", IF(IFERROR(VLOOKUP('CLZ TT'!A1185,'CLZ WI'!$A$1:$L$100000,12,FALSE),"")=FALSE, "Non-Billable", ""))</f>
        <v/>
      </c>
      <c r="L1185" s="19" t="str">
        <f>IF('CLZ TT'!G1185="","",'CLZ TT'!G1185)</f>
        <v/>
      </c>
      <c r="M1185" t="str">
        <f>IFERROR(VLOOKUP(G1185,'CLZ Pr'!$A$1:$X$100000,12,FALSE)*C1185,"")</f>
        <v/>
      </c>
      <c r="N1185" s="4" t="str">
        <f>IFERROR(VLOOKUP(G1185,'CLZ Pr'!$A$1:$X$100000,24,FALSE), "")</f>
        <v/>
      </c>
      <c r="O1185" t="str">
        <f>IFERROR(VLOOKUP(G1185,'CLZ Pr'!$A$1:$X$100000,21,FALSE), "")</f>
        <v/>
      </c>
    </row>
    <row r="1186" spans="1:15">
      <c r="A1186" t="str">
        <f>T('CLZ TT'!A1186)</f>
        <v/>
      </c>
      <c r="B1186" s="9" t="str">
        <f>T('CLZ TT'!D1186)</f>
        <v/>
      </c>
      <c r="C1186" s="10" t="str">
        <f>IF(LEN(A1186) &gt; 0, 'CLZ TT'!E1186, "")</f>
        <v/>
      </c>
      <c r="D1186" s="7" t="str">
        <f>T('CLZ TT'!F1186)</f>
        <v/>
      </c>
      <c r="E1186" s="7" t="str">
        <f>IFERROR(VLOOKUP('CLZ TT'!A1186,'CLZ WI'!$A$1:$E$100000,3,FALSE),"")</f>
        <v/>
      </c>
      <c r="F1186" t="str">
        <f>IFERROR(VLOOKUP('CLZ TT'!A1186,'CLZ WI'!$A$1:$E$100000,4,FALSE),"")</f>
        <v/>
      </c>
      <c r="G1186" t="str">
        <f>IFERROR(VLOOKUP('CLZ TT'!A1186,'CLZ WI'!$A$1:$K$100000,5,FALSE),"")</f>
        <v/>
      </c>
      <c r="H1186" t="str">
        <f>IFERROR(VLOOKUP(G1186,'CLZ WI'!$A$1:$K$100000,6,FALSE),"")</f>
        <v/>
      </c>
      <c r="I1186" t="str">
        <f>IFERROR(VLOOKUP(G1186,'CLZ WI'!$A$1:$K$100000,7,FALSE),"")</f>
        <v/>
      </c>
      <c r="J1186" t="str">
        <f>T('CLZ TT'!I1186)</f>
        <v/>
      </c>
      <c r="K1186" t="str">
        <f>IF(IFERROR(VLOOKUP('CLZ TT'!A1186,'CLZ WI'!$A$1:$L$100000,12,FALSE),"")=TRUE, "Billable", IF(IFERROR(VLOOKUP('CLZ TT'!A1186,'CLZ WI'!$A$1:$L$100000,12,FALSE),"")=FALSE, "Non-Billable", ""))</f>
        <v/>
      </c>
      <c r="L1186" s="19" t="str">
        <f>IF('CLZ TT'!G1186="","",'CLZ TT'!G1186)</f>
        <v/>
      </c>
      <c r="M1186" t="str">
        <f>IFERROR(VLOOKUP(G1186,'CLZ Pr'!$A$1:$X$100000,12,FALSE)*C1186,"")</f>
        <v/>
      </c>
      <c r="N1186" s="4" t="str">
        <f>IFERROR(VLOOKUP(G1186,'CLZ Pr'!$A$1:$X$100000,24,FALSE), "")</f>
        <v/>
      </c>
      <c r="O1186" t="str">
        <f>IFERROR(VLOOKUP(G1186,'CLZ Pr'!$A$1:$X$100000,21,FALSE), "")</f>
        <v/>
      </c>
    </row>
    <row r="1187" spans="1:15">
      <c r="A1187" t="str">
        <f>T('CLZ TT'!A1187)</f>
        <v/>
      </c>
      <c r="B1187" s="9" t="str">
        <f>T('CLZ TT'!D1187)</f>
        <v/>
      </c>
      <c r="C1187" s="10" t="str">
        <f>IF(LEN(A1187) &gt; 0, 'CLZ TT'!E1187, "")</f>
        <v/>
      </c>
      <c r="D1187" s="7" t="str">
        <f>T('CLZ TT'!F1187)</f>
        <v/>
      </c>
      <c r="E1187" s="7" t="str">
        <f>IFERROR(VLOOKUP('CLZ TT'!A1187,'CLZ WI'!$A$1:$E$100000,3,FALSE),"")</f>
        <v/>
      </c>
      <c r="F1187" t="str">
        <f>IFERROR(VLOOKUP('CLZ TT'!A1187,'CLZ WI'!$A$1:$E$100000,4,FALSE),"")</f>
        <v/>
      </c>
      <c r="G1187" t="str">
        <f>IFERROR(VLOOKUP('CLZ TT'!A1187,'CLZ WI'!$A$1:$K$100000,5,FALSE),"")</f>
        <v/>
      </c>
      <c r="H1187" t="str">
        <f>IFERROR(VLOOKUP(G1187,'CLZ WI'!$A$1:$K$100000,6,FALSE),"")</f>
        <v/>
      </c>
      <c r="I1187" t="str">
        <f>IFERROR(VLOOKUP(G1187,'CLZ WI'!$A$1:$K$100000,7,FALSE),"")</f>
        <v/>
      </c>
      <c r="J1187" t="str">
        <f>T('CLZ TT'!I1187)</f>
        <v/>
      </c>
      <c r="K1187" t="str">
        <f>IF(IFERROR(VLOOKUP('CLZ TT'!A1187,'CLZ WI'!$A$1:$L$100000,12,FALSE),"")=TRUE, "Billable", IF(IFERROR(VLOOKUP('CLZ TT'!A1187,'CLZ WI'!$A$1:$L$100000,12,FALSE),"")=FALSE, "Non-Billable", ""))</f>
        <v/>
      </c>
      <c r="L1187" s="19" t="str">
        <f>IF('CLZ TT'!G1187="","",'CLZ TT'!G1187)</f>
        <v/>
      </c>
      <c r="M1187" t="str">
        <f>IFERROR(VLOOKUP(G1187,'CLZ Pr'!$A$1:$X$100000,12,FALSE)*C1187,"")</f>
        <v/>
      </c>
      <c r="N1187" s="4" t="str">
        <f>IFERROR(VLOOKUP(G1187,'CLZ Pr'!$A$1:$X$100000,24,FALSE), "")</f>
        <v/>
      </c>
      <c r="O1187" t="str">
        <f>IFERROR(VLOOKUP(G1187,'CLZ Pr'!$A$1:$X$100000,21,FALSE), "")</f>
        <v/>
      </c>
    </row>
    <row r="1188" spans="1:15">
      <c r="A1188" t="str">
        <f>T('CLZ TT'!A1188)</f>
        <v/>
      </c>
      <c r="B1188" s="9" t="str">
        <f>T('CLZ TT'!D1188)</f>
        <v/>
      </c>
      <c r="C1188" s="10" t="str">
        <f>IF(LEN(A1188) &gt; 0, 'CLZ TT'!E1188, "")</f>
        <v/>
      </c>
      <c r="D1188" s="7" t="str">
        <f>T('CLZ TT'!F1188)</f>
        <v/>
      </c>
      <c r="E1188" s="7" t="str">
        <f>IFERROR(VLOOKUP('CLZ TT'!A1188,'CLZ WI'!$A$1:$E$100000,3,FALSE),"")</f>
        <v/>
      </c>
      <c r="F1188" t="str">
        <f>IFERROR(VLOOKUP('CLZ TT'!A1188,'CLZ WI'!$A$1:$E$100000,4,FALSE),"")</f>
        <v/>
      </c>
      <c r="G1188" t="str">
        <f>IFERROR(VLOOKUP('CLZ TT'!A1188,'CLZ WI'!$A$1:$K$100000,5,FALSE),"")</f>
        <v/>
      </c>
      <c r="H1188" t="str">
        <f>IFERROR(VLOOKUP(G1188,'CLZ WI'!$A$1:$K$100000,6,FALSE),"")</f>
        <v/>
      </c>
      <c r="I1188" t="str">
        <f>IFERROR(VLOOKUP(G1188,'CLZ WI'!$A$1:$K$100000,7,FALSE),"")</f>
        <v/>
      </c>
      <c r="J1188" t="str">
        <f>T('CLZ TT'!I1188)</f>
        <v/>
      </c>
      <c r="K1188" t="str">
        <f>IF(IFERROR(VLOOKUP('CLZ TT'!A1188,'CLZ WI'!$A$1:$L$100000,12,FALSE),"")=TRUE, "Billable", IF(IFERROR(VLOOKUP('CLZ TT'!A1188,'CLZ WI'!$A$1:$L$100000,12,FALSE),"")=FALSE, "Non-Billable", ""))</f>
        <v/>
      </c>
      <c r="L1188" s="19" t="str">
        <f>IF('CLZ TT'!G1188="","",'CLZ TT'!G1188)</f>
        <v/>
      </c>
      <c r="M1188" t="str">
        <f>IFERROR(VLOOKUP(G1188,'CLZ Pr'!$A$1:$X$100000,12,FALSE)*C1188,"")</f>
        <v/>
      </c>
      <c r="N1188" s="4" t="str">
        <f>IFERROR(VLOOKUP(G1188,'CLZ Pr'!$A$1:$X$100000,24,FALSE), "")</f>
        <v/>
      </c>
      <c r="O1188" t="str">
        <f>IFERROR(VLOOKUP(G1188,'CLZ Pr'!$A$1:$X$100000,21,FALSE), "")</f>
        <v/>
      </c>
    </row>
    <row r="1189" spans="1:15">
      <c r="A1189" t="str">
        <f>T('CLZ TT'!A1189)</f>
        <v/>
      </c>
      <c r="B1189" s="9" t="str">
        <f>T('CLZ TT'!D1189)</f>
        <v/>
      </c>
      <c r="C1189" s="10" t="str">
        <f>IF(LEN(A1189) &gt; 0, 'CLZ TT'!E1189, "")</f>
        <v/>
      </c>
      <c r="D1189" s="7" t="str">
        <f>T('CLZ TT'!F1189)</f>
        <v/>
      </c>
      <c r="E1189" s="7" t="str">
        <f>IFERROR(VLOOKUP('CLZ TT'!A1189,'CLZ WI'!$A$1:$E$100000,3,FALSE),"")</f>
        <v/>
      </c>
      <c r="F1189" t="str">
        <f>IFERROR(VLOOKUP('CLZ TT'!A1189,'CLZ WI'!$A$1:$E$100000,4,FALSE),"")</f>
        <v/>
      </c>
      <c r="G1189" t="str">
        <f>IFERROR(VLOOKUP('CLZ TT'!A1189,'CLZ WI'!$A$1:$K$100000,5,FALSE),"")</f>
        <v/>
      </c>
      <c r="H1189" t="str">
        <f>IFERROR(VLOOKUP(G1189,'CLZ WI'!$A$1:$K$100000,6,FALSE),"")</f>
        <v/>
      </c>
      <c r="I1189" t="str">
        <f>IFERROR(VLOOKUP(G1189,'CLZ WI'!$A$1:$K$100000,7,FALSE),"")</f>
        <v/>
      </c>
      <c r="J1189" t="str">
        <f>T('CLZ TT'!I1189)</f>
        <v/>
      </c>
      <c r="K1189" t="str">
        <f>IF(IFERROR(VLOOKUP('CLZ TT'!A1189,'CLZ WI'!$A$1:$L$100000,12,FALSE),"")=TRUE, "Billable", IF(IFERROR(VLOOKUP('CLZ TT'!A1189,'CLZ WI'!$A$1:$L$100000,12,FALSE),"")=FALSE, "Non-Billable", ""))</f>
        <v/>
      </c>
      <c r="L1189" s="19" t="str">
        <f>IF('CLZ TT'!G1189="","",'CLZ TT'!G1189)</f>
        <v/>
      </c>
      <c r="M1189" t="str">
        <f>IFERROR(VLOOKUP(G1189,'CLZ Pr'!$A$1:$X$100000,12,FALSE)*C1189,"")</f>
        <v/>
      </c>
      <c r="N1189" s="4" t="str">
        <f>IFERROR(VLOOKUP(G1189,'CLZ Pr'!$A$1:$X$100000,24,FALSE), "")</f>
        <v/>
      </c>
      <c r="O1189" t="str">
        <f>IFERROR(VLOOKUP(G1189,'CLZ Pr'!$A$1:$X$100000,21,FALSE), "")</f>
        <v/>
      </c>
    </row>
    <row r="1190" spans="1:15">
      <c r="A1190" t="str">
        <f>T('CLZ TT'!A1190)</f>
        <v/>
      </c>
      <c r="B1190" s="9" t="str">
        <f>T('CLZ TT'!D1190)</f>
        <v/>
      </c>
      <c r="C1190" s="10" t="str">
        <f>IF(LEN(A1190) &gt; 0, 'CLZ TT'!E1190, "")</f>
        <v/>
      </c>
      <c r="D1190" s="7" t="str">
        <f>T('CLZ TT'!F1190)</f>
        <v/>
      </c>
      <c r="E1190" s="7" t="str">
        <f>IFERROR(VLOOKUP('CLZ TT'!A1190,'CLZ WI'!$A$1:$E$100000,3,FALSE),"")</f>
        <v/>
      </c>
      <c r="F1190" t="str">
        <f>IFERROR(VLOOKUP('CLZ TT'!A1190,'CLZ WI'!$A$1:$E$100000,4,FALSE),"")</f>
        <v/>
      </c>
      <c r="G1190" t="str">
        <f>IFERROR(VLOOKUP('CLZ TT'!A1190,'CLZ WI'!$A$1:$K$100000,5,FALSE),"")</f>
        <v/>
      </c>
      <c r="H1190" t="str">
        <f>IFERROR(VLOOKUP(G1190,'CLZ WI'!$A$1:$K$100000,6,FALSE),"")</f>
        <v/>
      </c>
      <c r="I1190" t="str">
        <f>IFERROR(VLOOKUP(G1190,'CLZ WI'!$A$1:$K$100000,7,FALSE),"")</f>
        <v/>
      </c>
      <c r="J1190" t="str">
        <f>T('CLZ TT'!I1190)</f>
        <v/>
      </c>
      <c r="K1190" t="str">
        <f>IF(IFERROR(VLOOKUP('CLZ TT'!A1190,'CLZ WI'!$A$1:$L$100000,12,FALSE),"")=TRUE, "Billable", IF(IFERROR(VLOOKUP('CLZ TT'!A1190,'CLZ WI'!$A$1:$L$100000,12,FALSE),"")=FALSE, "Non-Billable", ""))</f>
        <v/>
      </c>
      <c r="L1190" s="19" t="str">
        <f>IF('CLZ TT'!G1190="","",'CLZ TT'!G1190)</f>
        <v/>
      </c>
      <c r="M1190" t="str">
        <f>IFERROR(VLOOKUP(G1190,'CLZ Pr'!$A$1:$X$100000,12,FALSE)*C1190,"")</f>
        <v/>
      </c>
      <c r="N1190" s="4" t="str">
        <f>IFERROR(VLOOKUP(G1190,'CLZ Pr'!$A$1:$X$100000,24,FALSE), "")</f>
        <v/>
      </c>
      <c r="O1190" t="str">
        <f>IFERROR(VLOOKUP(G1190,'CLZ Pr'!$A$1:$X$100000,21,FALSE), "")</f>
        <v/>
      </c>
    </row>
    <row r="1191" spans="1:15">
      <c r="A1191" t="str">
        <f>T('CLZ TT'!A1191)</f>
        <v/>
      </c>
      <c r="B1191" s="9" t="str">
        <f>T('CLZ TT'!D1191)</f>
        <v/>
      </c>
      <c r="C1191" s="10" t="str">
        <f>IF(LEN(A1191) &gt; 0, 'CLZ TT'!E1191, "")</f>
        <v/>
      </c>
      <c r="D1191" s="7" t="str">
        <f>T('CLZ TT'!F1191)</f>
        <v/>
      </c>
      <c r="E1191" s="7" t="str">
        <f>IFERROR(VLOOKUP('CLZ TT'!A1191,'CLZ WI'!$A$1:$E$100000,3,FALSE),"")</f>
        <v/>
      </c>
      <c r="F1191" t="str">
        <f>IFERROR(VLOOKUP('CLZ TT'!A1191,'CLZ WI'!$A$1:$E$100000,4,FALSE),"")</f>
        <v/>
      </c>
      <c r="G1191" t="str">
        <f>IFERROR(VLOOKUP('CLZ TT'!A1191,'CLZ WI'!$A$1:$K$100000,5,FALSE),"")</f>
        <v/>
      </c>
      <c r="H1191" t="str">
        <f>IFERROR(VLOOKUP(G1191,'CLZ WI'!$A$1:$K$100000,6,FALSE),"")</f>
        <v/>
      </c>
      <c r="I1191" t="str">
        <f>IFERROR(VLOOKUP(G1191,'CLZ WI'!$A$1:$K$100000,7,FALSE),"")</f>
        <v/>
      </c>
      <c r="J1191" t="str">
        <f>T('CLZ TT'!I1191)</f>
        <v/>
      </c>
      <c r="K1191" t="str">
        <f>IF(IFERROR(VLOOKUP('CLZ TT'!A1191,'CLZ WI'!$A$1:$L$100000,12,FALSE),"")=TRUE, "Billable", IF(IFERROR(VLOOKUP('CLZ TT'!A1191,'CLZ WI'!$A$1:$L$100000,12,FALSE),"")=FALSE, "Non-Billable", ""))</f>
        <v/>
      </c>
      <c r="L1191" s="19" t="str">
        <f>IF('CLZ TT'!G1191="","",'CLZ TT'!G1191)</f>
        <v/>
      </c>
      <c r="M1191" t="str">
        <f>IFERROR(VLOOKUP(G1191,'CLZ Pr'!$A$1:$X$100000,12,FALSE)*C1191,"")</f>
        <v/>
      </c>
      <c r="N1191" s="4" t="str">
        <f>IFERROR(VLOOKUP(G1191,'CLZ Pr'!$A$1:$X$100000,24,FALSE), "")</f>
        <v/>
      </c>
      <c r="O1191" t="str">
        <f>IFERROR(VLOOKUP(G1191,'CLZ Pr'!$A$1:$X$100000,21,FALSE), "")</f>
        <v/>
      </c>
    </row>
    <row r="1192" spans="1:15">
      <c r="A1192" t="str">
        <f>T('CLZ TT'!A1192)</f>
        <v/>
      </c>
      <c r="B1192" s="9" t="str">
        <f>T('CLZ TT'!D1192)</f>
        <v/>
      </c>
      <c r="C1192" s="10" t="str">
        <f>IF(LEN(A1192) &gt; 0, 'CLZ TT'!E1192, "")</f>
        <v/>
      </c>
      <c r="D1192" s="7" t="str">
        <f>T('CLZ TT'!F1192)</f>
        <v/>
      </c>
      <c r="E1192" s="7" t="str">
        <f>IFERROR(VLOOKUP('CLZ TT'!A1192,'CLZ WI'!$A$1:$E$100000,3,FALSE),"")</f>
        <v/>
      </c>
      <c r="F1192" t="str">
        <f>IFERROR(VLOOKUP('CLZ TT'!A1192,'CLZ WI'!$A$1:$E$100000,4,FALSE),"")</f>
        <v/>
      </c>
      <c r="G1192" t="str">
        <f>IFERROR(VLOOKUP('CLZ TT'!A1192,'CLZ WI'!$A$1:$K$100000,5,FALSE),"")</f>
        <v/>
      </c>
      <c r="H1192" t="str">
        <f>IFERROR(VLOOKUP(G1192,'CLZ WI'!$A$1:$K$100000,6,FALSE),"")</f>
        <v/>
      </c>
      <c r="I1192" t="str">
        <f>IFERROR(VLOOKUP(G1192,'CLZ WI'!$A$1:$K$100000,7,FALSE),"")</f>
        <v/>
      </c>
      <c r="J1192" t="str">
        <f>T('CLZ TT'!I1192)</f>
        <v/>
      </c>
      <c r="K1192" t="str">
        <f>IF(IFERROR(VLOOKUP('CLZ TT'!A1192,'CLZ WI'!$A$1:$L$100000,12,FALSE),"")=TRUE, "Billable", IF(IFERROR(VLOOKUP('CLZ TT'!A1192,'CLZ WI'!$A$1:$L$100000,12,FALSE),"")=FALSE, "Non-Billable", ""))</f>
        <v/>
      </c>
      <c r="L1192" s="19" t="str">
        <f>IF('CLZ TT'!G1192="","",'CLZ TT'!G1192)</f>
        <v/>
      </c>
      <c r="M1192" t="str">
        <f>IFERROR(VLOOKUP(G1192,'CLZ Pr'!$A$1:$X$100000,12,FALSE)*C1192,"")</f>
        <v/>
      </c>
      <c r="N1192" s="4" t="str">
        <f>IFERROR(VLOOKUP(G1192,'CLZ Pr'!$A$1:$X$100000,24,FALSE), "")</f>
        <v/>
      </c>
      <c r="O1192" t="str">
        <f>IFERROR(VLOOKUP(G1192,'CLZ Pr'!$A$1:$X$100000,21,FALSE), "")</f>
        <v/>
      </c>
    </row>
    <row r="1193" spans="1:15">
      <c r="A1193" t="str">
        <f>T('CLZ TT'!A1193)</f>
        <v/>
      </c>
      <c r="B1193" s="9" t="str">
        <f>T('CLZ TT'!D1193)</f>
        <v/>
      </c>
      <c r="C1193" s="10" t="str">
        <f>IF(LEN(A1193) &gt; 0, 'CLZ TT'!E1193, "")</f>
        <v/>
      </c>
      <c r="D1193" s="7" t="str">
        <f>T('CLZ TT'!F1193)</f>
        <v/>
      </c>
      <c r="E1193" s="7" t="str">
        <f>IFERROR(VLOOKUP('CLZ TT'!A1193,'CLZ WI'!$A$1:$E$100000,3,FALSE),"")</f>
        <v/>
      </c>
      <c r="F1193" t="str">
        <f>IFERROR(VLOOKUP('CLZ TT'!A1193,'CLZ WI'!$A$1:$E$100000,4,FALSE),"")</f>
        <v/>
      </c>
      <c r="G1193" t="str">
        <f>IFERROR(VLOOKUP('CLZ TT'!A1193,'CLZ WI'!$A$1:$K$100000,5,FALSE),"")</f>
        <v/>
      </c>
      <c r="H1193" t="str">
        <f>IFERROR(VLOOKUP(G1193,'CLZ WI'!$A$1:$K$100000,6,FALSE),"")</f>
        <v/>
      </c>
      <c r="I1193" t="str">
        <f>IFERROR(VLOOKUP(G1193,'CLZ WI'!$A$1:$K$100000,7,FALSE),"")</f>
        <v/>
      </c>
      <c r="J1193" t="str">
        <f>T('CLZ TT'!I1193)</f>
        <v/>
      </c>
      <c r="K1193" t="str">
        <f>IF(IFERROR(VLOOKUP('CLZ TT'!A1193,'CLZ WI'!$A$1:$L$100000,12,FALSE),"")=TRUE, "Billable", IF(IFERROR(VLOOKUP('CLZ TT'!A1193,'CLZ WI'!$A$1:$L$100000,12,FALSE),"")=FALSE, "Non-Billable", ""))</f>
        <v/>
      </c>
      <c r="L1193" s="19" t="str">
        <f>IF('CLZ TT'!G1193="","",'CLZ TT'!G1193)</f>
        <v/>
      </c>
      <c r="M1193" t="str">
        <f>IFERROR(VLOOKUP(G1193,'CLZ Pr'!$A$1:$X$100000,12,FALSE)*C1193,"")</f>
        <v/>
      </c>
      <c r="N1193" s="4" t="str">
        <f>IFERROR(VLOOKUP(G1193,'CLZ Pr'!$A$1:$X$100000,24,FALSE), "")</f>
        <v/>
      </c>
      <c r="O1193" t="str">
        <f>IFERROR(VLOOKUP(G1193,'CLZ Pr'!$A$1:$X$100000,21,FALSE), "")</f>
        <v/>
      </c>
    </row>
    <row r="1194" spans="1:15">
      <c r="A1194" t="str">
        <f>T('CLZ TT'!A1194)</f>
        <v/>
      </c>
      <c r="B1194" s="9" t="str">
        <f>T('CLZ TT'!D1194)</f>
        <v/>
      </c>
      <c r="C1194" s="10" t="str">
        <f>IF(LEN(A1194) &gt; 0, 'CLZ TT'!E1194, "")</f>
        <v/>
      </c>
      <c r="D1194" s="7" t="str">
        <f>T('CLZ TT'!F1194)</f>
        <v/>
      </c>
      <c r="E1194" s="7" t="str">
        <f>IFERROR(VLOOKUP('CLZ TT'!A1194,'CLZ WI'!$A$1:$E$100000,3,FALSE),"")</f>
        <v/>
      </c>
      <c r="F1194" t="str">
        <f>IFERROR(VLOOKUP('CLZ TT'!A1194,'CLZ WI'!$A$1:$E$100000,4,FALSE),"")</f>
        <v/>
      </c>
      <c r="G1194" t="str">
        <f>IFERROR(VLOOKUP('CLZ TT'!A1194,'CLZ WI'!$A$1:$K$100000,5,FALSE),"")</f>
        <v/>
      </c>
      <c r="H1194" t="str">
        <f>IFERROR(VLOOKUP(G1194,'CLZ WI'!$A$1:$K$100000,6,FALSE),"")</f>
        <v/>
      </c>
      <c r="I1194" t="str">
        <f>IFERROR(VLOOKUP(G1194,'CLZ WI'!$A$1:$K$100000,7,FALSE),"")</f>
        <v/>
      </c>
      <c r="J1194" t="str">
        <f>T('CLZ TT'!I1194)</f>
        <v/>
      </c>
      <c r="K1194" t="str">
        <f>IF(IFERROR(VLOOKUP('CLZ TT'!A1194,'CLZ WI'!$A$1:$L$100000,12,FALSE),"")=TRUE, "Billable", IF(IFERROR(VLOOKUP('CLZ TT'!A1194,'CLZ WI'!$A$1:$L$100000,12,FALSE),"")=FALSE, "Non-Billable", ""))</f>
        <v/>
      </c>
      <c r="L1194" s="19" t="str">
        <f>IF('CLZ TT'!G1194="","",'CLZ TT'!G1194)</f>
        <v/>
      </c>
      <c r="M1194" t="str">
        <f>IFERROR(VLOOKUP(G1194,'CLZ Pr'!$A$1:$X$100000,12,FALSE)*C1194,"")</f>
        <v/>
      </c>
      <c r="N1194" s="4" t="str">
        <f>IFERROR(VLOOKUP(G1194,'CLZ Pr'!$A$1:$X$100000,24,FALSE), "")</f>
        <v/>
      </c>
      <c r="O1194" t="str">
        <f>IFERROR(VLOOKUP(G1194,'CLZ Pr'!$A$1:$X$100000,21,FALSE), "")</f>
        <v/>
      </c>
    </row>
    <row r="1195" spans="1:15">
      <c r="A1195" t="str">
        <f>T('CLZ TT'!A1195)</f>
        <v/>
      </c>
      <c r="B1195" s="9" t="str">
        <f>T('CLZ TT'!D1195)</f>
        <v/>
      </c>
      <c r="C1195" s="10" t="str">
        <f>IF(LEN(A1195) &gt; 0, 'CLZ TT'!E1195, "")</f>
        <v/>
      </c>
      <c r="D1195" s="7" t="str">
        <f>T('CLZ TT'!F1195)</f>
        <v/>
      </c>
      <c r="E1195" s="7" t="str">
        <f>IFERROR(VLOOKUP('CLZ TT'!A1195,'CLZ WI'!$A$1:$E$100000,3,FALSE),"")</f>
        <v/>
      </c>
      <c r="F1195" t="str">
        <f>IFERROR(VLOOKUP('CLZ TT'!A1195,'CLZ WI'!$A$1:$E$100000,4,FALSE),"")</f>
        <v/>
      </c>
      <c r="G1195" t="str">
        <f>IFERROR(VLOOKUP('CLZ TT'!A1195,'CLZ WI'!$A$1:$K$100000,5,FALSE),"")</f>
        <v/>
      </c>
      <c r="H1195" t="str">
        <f>IFERROR(VLOOKUP(G1195,'CLZ WI'!$A$1:$K$100000,6,FALSE),"")</f>
        <v/>
      </c>
      <c r="I1195" t="str">
        <f>IFERROR(VLOOKUP(G1195,'CLZ WI'!$A$1:$K$100000,7,FALSE),"")</f>
        <v/>
      </c>
      <c r="J1195" t="str">
        <f>T('CLZ TT'!I1195)</f>
        <v/>
      </c>
      <c r="K1195" t="str">
        <f>IF(IFERROR(VLOOKUP('CLZ TT'!A1195,'CLZ WI'!$A$1:$L$100000,12,FALSE),"")=TRUE, "Billable", IF(IFERROR(VLOOKUP('CLZ TT'!A1195,'CLZ WI'!$A$1:$L$100000,12,FALSE),"")=FALSE, "Non-Billable", ""))</f>
        <v/>
      </c>
      <c r="L1195" s="19" t="str">
        <f>IF('CLZ TT'!G1195="","",'CLZ TT'!G1195)</f>
        <v/>
      </c>
      <c r="M1195" t="str">
        <f>IFERROR(VLOOKUP(G1195,'CLZ Pr'!$A$1:$X$100000,12,FALSE)*C1195,"")</f>
        <v/>
      </c>
      <c r="N1195" s="4" t="str">
        <f>IFERROR(VLOOKUP(G1195,'CLZ Pr'!$A$1:$X$100000,24,FALSE), "")</f>
        <v/>
      </c>
      <c r="O1195" t="str">
        <f>IFERROR(VLOOKUP(G1195,'CLZ Pr'!$A$1:$X$100000,21,FALSE), "")</f>
        <v/>
      </c>
    </row>
    <row r="1196" spans="1:15">
      <c r="A1196" t="str">
        <f>T('CLZ TT'!A1196)</f>
        <v/>
      </c>
      <c r="B1196" s="9" t="str">
        <f>T('CLZ TT'!D1196)</f>
        <v/>
      </c>
      <c r="C1196" s="10" t="str">
        <f>IF(LEN(A1196) &gt; 0, 'CLZ TT'!E1196, "")</f>
        <v/>
      </c>
      <c r="D1196" s="7" t="str">
        <f>T('CLZ TT'!F1196)</f>
        <v/>
      </c>
      <c r="E1196" s="7" t="str">
        <f>IFERROR(VLOOKUP('CLZ TT'!A1196,'CLZ WI'!$A$1:$E$100000,3,FALSE),"")</f>
        <v/>
      </c>
      <c r="F1196" t="str">
        <f>IFERROR(VLOOKUP('CLZ TT'!A1196,'CLZ WI'!$A$1:$E$100000,4,FALSE),"")</f>
        <v/>
      </c>
      <c r="G1196" t="str">
        <f>IFERROR(VLOOKUP('CLZ TT'!A1196,'CLZ WI'!$A$1:$K$100000,5,FALSE),"")</f>
        <v/>
      </c>
      <c r="H1196" t="str">
        <f>IFERROR(VLOOKUP(G1196,'CLZ WI'!$A$1:$K$100000,6,FALSE),"")</f>
        <v/>
      </c>
      <c r="I1196" t="str">
        <f>IFERROR(VLOOKUP(G1196,'CLZ WI'!$A$1:$K$100000,7,FALSE),"")</f>
        <v/>
      </c>
      <c r="J1196" t="str">
        <f>T('CLZ TT'!I1196)</f>
        <v/>
      </c>
      <c r="K1196" t="str">
        <f>IF(IFERROR(VLOOKUP('CLZ TT'!A1196,'CLZ WI'!$A$1:$L$100000,12,FALSE),"")=TRUE, "Billable", IF(IFERROR(VLOOKUP('CLZ TT'!A1196,'CLZ WI'!$A$1:$L$100000,12,FALSE),"")=FALSE, "Non-Billable", ""))</f>
        <v/>
      </c>
      <c r="L1196" s="19" t="str">
        <f>IF('CLZ TT'!G1196="","",'CLZ TT'!G1196)</f>
        <v/>
      </c>
      <c r="M1196" t="str">
        <f>IFERROR(VLOOKUP(G1196,'CLZ Pr'!$A$1:$X$100000,12,FALSE)*C1196,"")</f>
        <v/>
      </c>
      <c r="N1196" s="4" t="str">
        <f>IFERROR(VLOOKUP(G1196,'CLZ Pr'!$A$1:$X$100000,24,FALSE), "")</f>
        <v/>
      </c>
      <c r="O1196" t="str">
        <f>IFERROR(VLOOKUP(G1196,'CLZ Pr'!$A$1:$X$100000,21,FALSE), "")</f>
        <v/>
      </c>
    </row>
    <row r="1197" spans="1:15">
      <c r="A1197" t="str">
        <f>T('CLZ TT'!A1197)</f>
        <v/>
      </c>
      <c r="B1197" s="9" t="str">
        <f>T('CLZ TT'!D1197)</f>
        <v/>
      </c>
      <c r="C1197" s="10" t="str">
        <f>IF(LEN(A1197) &gt; 0, 'CLZ TT'!E1197, "")</f>
        <v/>
      </c>
      <c r="D1197" s="7" t="str">
        <f>T('CLZ TT'!F1197)</f>
        <v/>
      </c>
      <c r="E1197" s="7" t="str">
        <f>IFERROR(VLOOKUP('CLZ TT'!A1197,'CLZ WI'!$A$1:$E$100000,3,FALSE),"")</f>
        <v/>
      </c>
      <c r="F1197" t="str">
        <f>IFERROR(VLOOKUP('CLZ TT'!A1197,'CLZ WI'!$A$1:$E$100000,4,FALSE),"")</f>
        <v/>
      </c>
      <c r="G1197" t="str">
        <f>IFERROR(VLOOKUP('CLZ TT'!A1197,'CLZ WI'!$A$1:$K$100000,5,FALSE),"")</f>
        <v/>
      </c>
      <c r="H1197" t="str">
        <f>IFERROR(VLOOKUP(G1197,'CLZ WI'!$A$1:$K$100000,6,FALSE),"")</f>
        <v/>
      </c>
      <c r="I1197" t="str">
        <f>IFERROR(VLOOKUP(G1197,'CLZ WI'!$A$1:$K$100000,7,FALSE),"")</f>
        <v/>
      </c>
      <c r="J1197" t="str">
        <f>T('CLZ TT'!I1197)</f>
        <v/>
      </c>
      <c r="K1197" t="str">
        <f>IF(IFERROR(VLOOKUP('CLZ TT'!A1197,'CLZ WI'!$A$1:$L$100000,12,FALSE),"")=TRUE, "Billable", IF(IFERROR(VLOOKUP('CLZ TT'!A1197,'CLZ WI'!$A$1:$L$100000,12,FALSE),"")=FALSE, "Non-Billable", ""))</f>
        <v/>
      </c>
      <c r="L1197" s="19" t="str">
        <f>IF('CLZ TT'!G1197="","",'CLZ TT'!G1197)</f>
        <v/>
      </c>
      <c r="M1197" t="str">
        <f>IFERROR(VLOOKUP(G1197,'CLZ Pr'!$A$1:$X$100000,12,FALSE)*C1197,"")</f>
        <v/>
      </c>
      <c r="N1197" s="4" t="str">
        <f>IFERROR(VLOOKUP(G1197,'CLZ Pr'!$A$1:$X$100000,24,FALSE), "")</f>
        <v/>
      </c>
      <c r="O1197" t="str">
        <f>IFERROR(VLOOKUP(G1197,'CLZ Pr'!$A$1:$X$100000,21,FALSE), "")</f>
        <v/>
      </c>
    </row>
    <row r="1198" spans="1:15">
      <c r="A1198" t="str">
        <f>T('CLZ TT'!A1198)</f>
        <v/>
      </c>
      <c r="B1198" s="9" t="str">
        <f>T('CLZ TT'!D1198)</f>
        <v/>
      </c>
      <c r="C1198" s="10" t="str">
        <f>IF(LEN(A1198) &gt; 0, 'CLZ TT'!E1198, "")</f>
        <v/>
      </c>
      <c r="D1198" s="7" t="str">
        <f>T('CLZ TT'!F1198)</f>
        <v/>
      </c>
      <c r="E1198" s="7" t="str">
        <f>IFERROR(VLOOKUP('CLZ TT'!A1198,'CLZ WI'!$A$1:$E$100000,3,FALSE),"")</f>
        <v/>
      </c>
      <c r="F1198" t="str">
        <f>IFERROR(VLOOKUP('CLZ TT'!A1198,'CLZ WI'!$A$1:$E$100000,4,FALSE),"")</f>
        <v/>
      </c>
      <c r="G1198" t="str">
        <f>IFERROR(VLOOKUP('CLZ TT'!A1198,'CLZ WI'!$A$1:$K$100000,5,FALSE),"")</f>
        <v/>
      </c>
      <c r="H1198" t="str">
        <f>IFERROR(VLOOKUP(G1198,'CLZ WI'!$A$1:$K$100000,6,FALSE),"")</f>
        <v/>
      </c>
      <c r="I1198" t="str">
        <f>IFERROR(VLOOKUP(G1198,'CLZ WI'!$A$1:$K$100000,7,FALSE),"")</f>
        <v/>
      </c>
      <c r="J1198" t="str">
        <f>T('CLZ TT'!I1198)</f>
        <v/>
      </c>
      <c r="K1198" t="str">
        <f>IF(IFERROR(VLOOKUP('CLZ TT'!A1198,'CLZ WI'!$A$1:$L$100000,12,FALSE),"")=TRUE, "Billable", IF(IFERROR(VLOOKUP('CLZ TT'!A1198,'CLZ WI'!$A$1:$L$100000,12,FALSE),"")=FALSE, "Non-Billable", ""))</f>
        <v/>
      </c>
      <c r="L1198" s="19" t="str">
        <f>IF('CLZ TT'!G1198="","",'CLZ TT'!G1198)</f>
        <v/>
      </c>
      <c r="M1198" t="str">
        <f>IFERROR(VLOOKUP(G1198,'CLZ Pr'!$A$1:$X$100000,12,FALSE)*C1198,"")</f>
        <v/>
      </c>
      <c r="N1198" s="4" t="str">
        <f>IFERROR(VLOOKUP(G1198,'CLZ Pr'!$A$1:$X$100000,24,FALSE), "")</f>
        <v/>
      </c>
      <c r="O1198" t="str">
        <f>IFERROR(VLOOKUP(G1198,'CLZ Pr'!$A$1:$X$100000,21,FALSE), "")</f>
        <v/>
      </c>
    </row>
    <row r="1199" spans="1:15">
      <c r="A1199" t="str">
        <f>T('CLZ TT'!A1199)</f>
        <v/>
      </c>
      <c r="B1199" s="9" t="str">
        <f>T('CLZ TT'!D1199)</f>
        <v/>
      </c>
      <c r="C1199" s="10" t="str">
        <f>IF(LEN(A1199) &gt; 0, 'CLZ TT'!E1199, "")</f>
        <v/>
      </c>
      <c r="D1199" s="7" t="str">
        <f>T('CLZ TT'!F1199)</f>
        <v/>
      </c>
      <c r="E1199" s="7" t="str">
        <f>IFERROR(VLOOKUP('CLZ TT'!A1199,'CLZ WI'!$A$1:$E$100000,3,FALSE),"")</f>
        <v/>
      </c>
      <c r="F1199" t="str">
        <f>IFERROR(VLOOKUP('CLZ TT'!A1199,'CLZ WI'!$A$1:$E$100000,4,FALSE),"")</f>
        <v/>
      </c>
      <c r="G1199" t="str">
        <f>IFERROR(VLOOKUP('CLZ TT'!A1199,'CLZ WI'!$A$1:$K$100000,5,FALSE),"")</f>
        <v/>
      </c>
      <c r="H1199" t="str">
        <f>IFERROR(VLOOKUP(G1199,'CLZ WI'!$A$1:$K$100000,6,FALSE),"")</f>
        <v/>
      </c>
      <c r="I1199" t="str">
        <f>IFERROR(VLOOKUP(G1199,'CLZ WI'!$A$1:$K$100000,7,FALSE),"")</f>
        <v/>
      </c>
      <c r="J1199" t="str">
        <f>T('CLZ TT'!I1199)</f>
        <v/>
      </c>
      <c r="K1199" t="str">
        <f>IF(IFERROR(VLOOKUP('CLZ TT'!A1199,'CLZ WI'!$A$1:$L$100000,12,FALSE),"")=TRUE, "Billable", IF(IFERROR(VLOOKUP('CLZ TT'!A1199,'CLZ WI'!$A$1:$L$100000,12,FALSE),"")=FALSE, "Non-Billable", ""))</f>
        <v/>
      </c>
      <c r="L1199" s="19" t="str">
        <f>IF('CLZ TT'!G1199="","",'CLZ TT'!G1199)</f>
        <v/>
      </c>
      <c r="M1199" t="str">
        <f>IFERROR(VLOOKUP(G1199,'CLZ Pr'!$A$1:$X$100000,12,FALSE)*C1199,"")</f>
        <v/>
      </c>
      <c r="N1199" s="4" t="str">
        <f>IFERROR(VLOOKUP(G1199,'CLZ Pr'!$A$1:$X$100000,24,FALSE), "")</f>
        <v/>
      </c>
      <c r="O1199" t="str">
        <f>IFERROR(VLOOKUP(G1199,'CLZ Pr'!$A$1:$X$100000,21,FALSE), "")</f>
        <v/>
      </c>
    </row>
    <row r="1200" spans="1:15">
      <c r="A1200" t="str">
        <f>T('CLZ TT'!A1200)</f>
        <v/>
      </c>
      <c r="B1200" s="9" t="str">
        <f>T('CLZ TT'!D1200)</f>
        <v/>
      </c>
      <c r="C1200" s="10" t="str">
        <f>IF(LEN(A1200) &gt; 0, 'CLZ TT'!E1200, "")</f>
        <v/>
      </c>
      <c r="D1200" s="7" t="str">
        <f>T('CLZ TT'!F1200)</f>
        <v/>
      </c>
      <c r="E1200" s="7" t="str">
        <f>IFERROR(VLOOKUP('CLZ TT'!A1200,'CLZ WI'!$A$1:$E$100000,3,FALSE),"")</f>
        <v/>
      </c>
      <c r="F1200" t="str">
        <f>IFERROR(VLOOKUP('CLZ TT'!A1200,'CLZ WI'!$A$1:$E$100000,4,FALSE),"")</f>
        <v/>
      </c>
      <c r="G1200" t="str">
        <f>IFERROR(VLOOKUP('CLZ TT'!A1200,'CLZ WI'!$A$1:$K$100000,5,FALSE),"")</f>
        <v/>
      </c>
      <c r="H1200" t="str">
        <f>IFERROR(VLOOKUP(G1200,'CLZ WI'!$A$1:$K$100000,6,FALSE),"")</f>
        <v/>
      </c>
      <c r="I1200" t="str">
        <f>IFERROR(VLOOKUP(G1200,'CLZ WI'!$A$1:$K$100000,7,FALSE),"")</f>
        <v/>
      </c>
      <c r="J1200" t="str">
        <f>T('CLZ TT'!I1200)</f>
        <v/>
      </c>
      <c r="K1200" t="str">
        <f>IF(IFERROR(VLOOKUP('CLZ TT'!A1200,'CLZ WI'!$A$1:$L$100000,12,FALSE),"")=TRUE, "Billable", IF(IFERROR(VLOOKUP('CLZ TT'!A1200,'CLZ WI'!$A$1:$L$100000,12,FALSE),"")=FALSE, "Non-Billable", ""))</f>
        <v/>
      </c>
      <c r="L1200" s="19" t="str">
        <f>IF('CLZ TT'!G1200="","",'CLZ TT'!G1200)</f>
        <v/>
      </c>
      <c r="M1200" t="str">
        <f>IFERROR(VLOOKUP(G1200,'CLZ Pr'!$A$1:$X$100000,12,FALSE)*C1200,"")</f>
        <v/>
      </c>
      <c r="N1200" s="4" t="str">
        <f>IFERROR(VLOOKUP(G1200,'CLZ Pr'!$A$1:$X$100000,24,FALSE), "")</f>
        <v/>
      </c>
      <c r="O1200" t="str">
        <f>IFERROR(VLOOKUP(G1200,'CLZ Pr'!$A$1:$X$100000,21,FALSE), "")</f>
        <v/>
      </c>
    </row>
    <row r="1201" spans="1:15">
      <c r="A1201" t="str">
        <f>T('CLZ TT'!A1201)</f>
        <v/>
      </c>
      <c r="B1201" s="9" t="str">
        <f>T('CLZ TT'!D1201)</f>
        <v/>
      </c>
      <c r="C1201" s="10" t="str">
        <f>IF(LEN(A1201) &gt; 0, 'CLZ TT'!E1201, "")</f>
        <v/>
      </c>
      <c r="D1201" s="7" t="str">
        <f>T('CLZ TT'!F1201)</f>
        <v/>
      </c>
      <c r="E1201" s="7" t="str">
        <f>IFERROR(VLOOKUP('CLZ TT'!A1201,'CLZ WI'!$A$1:$E$100000,3,FALSE),"")</f>
        <v/>
      </c>
      <c r="F1201" t="str">
        <f>IFERROR(VLOOKUP('CLZ TT'!A1201,'CLZ WI'!$A$1:$E$100000,4,FALSE),"")</f>
        <v/>
      </c>
      <c r="G1201" t="str">
        <f>IFERROR(VLOOKUP('CLZ TT'!A1201,'CLZ WI'!$A$1:$K$100000,5,FALSE),"")</f>
        <v/>
      </c>
      <c r="H1201" t="str">
        <f>IFERROR(VLOOKUP(G1201,'CLZ WI'!$A$1:$K$100000,6,FALSE),"")</f>
        <v/>
      </c>
      <c r="I1201" t="str">
        <f>IFERROR(VLOOKUP(G1201,'CLZ WI'!$A$1:$K$100000,7,FALSE),"")</f>
        <v/>
      </c>
      <c r="J1201" t="str">
        <f>T('CLZ TT'!I1201)</f>
        <v/>
      </c>
      <c r="K1201" t="str">
        <f>IF(IFERROR(VLOOKUP('CLZ TT'!A1201,'CLZ WI'!$A$1:$L$100000,12,FALSE),"")=TRUE, "Billable", IF(IFERROR(VLOOKUP('CLZ TT'!A1201,'CLZ WI'!$A$1:$L$100000,12,FALSE),"")=FALSE, "Non-Billable", ""))</f>
        <v/>
      </c>
      <c r="L1201" s="19" t="str">
        <f>IF('CLZ TT'!G1201="","",'CLZ TT'!G1201)</f>
        <v/>
      </c>
      <c r="M1201" t="str">
        <f>IFERROR(VLOOKUP(G1201,'CLZ Pr'!$A$1:$X$100000,12,FALSE)*C1201,"")</f>
        <v/>
      </c>
      <c r="N1201" s="4" t="str">
        <f>IFERROR(VLOOKUP(G1201,'CLZ Pr'!$A$1:$X$100000,24,FALSE), "")</f>
        <v/>
      </c>
      <c r="O1201" t="str">
        <f>IFERROR(VLOOKUP(G1201,'CLZ Pr'!$A$1:$X$100000,21,FALSE), "")</f>
        <v/>
      </c>
    </row>
    <row r="1202" spans="1:15">
      <c r="A1202" t="str">
        <f>T('CLZ TT'!A1202)</f>
        <v/>
      </c>
      <c r="B1202" s="9" t="str">
        <f>T('CLZ TT'!D1202)</f>
        <v/>
      </c>
      <c r="C1202" s="10" t="str">
        <f>IF(LEN(A1202) &gt; 0, 'CLZ TT'!E1202, "")</f>
        <v/>
      </c>
      <c r="D1202" s="7" t="str">
        <f>T('CLZ TT'!F1202)</f>
        <v/>
      </c>
      <c r="E1202" s="7" t="str">
        <f>IFERROR(VLOOKUP('CLZ TT'!A1202,'CLZ WI'!$A$1:$E$100000,3,FALSE),"")</f>
        <v/>
      </c>
      <c r="F1202" t="str">
        <f>IFERROR(VLOOKUP('CLZ TT'!A1202,'CLZ WI'!$A$1:$E$100000,4,FALSE),"")</f>
        <v/>
      </c>
      <c r="G1202" t="str">
        <f>IFERROR(VLOOKUP('CLZ TT'!A1202,'CLZ WI'!$A$1:$K$100000,5,FALSE),"")</f>
        <v/>
      </c>
      <c r="H1202" t="str">
        <f>IFERROR(VLOOKUP(G1202,'CLZ WI'!$A$1:$K$100000,6,FALSE),"")</f>
        <v/>
      </c>
      <c r="I1202" t="str">
        <f>IFERROR(VLOOKUP(G1202,'CLZ WI'!$A$1:$K$100000,7,FALSE),"")</f>
        <v/>
      </c>
      <c r="J1202" t="str">
        <f>T('CLZ TT'!I1202)</f>
        <v/>
      </c>
      <c r="K1202" t="str">
        <f>IF(IFERROR(VLOOKUP('CLZ TT'!A1202,'CLZ WI'!$A$1:$L$100000,12,FALSE),"")=TRUE, "Billable", IF(IFERROR(VLOOKUP('CLZ TT'!A1202,'CLZ WI'!$A$1:$L$100000,12,FALSE),"")=FALSE, "Non-Billable", ""))</f>
        <v/>
      </c>
      <c r="L1202" s="19" t="str">
        <f>IF('CLZ TT'!G1202="","",'CLZ TT'!G1202)</f>
        <v/>
      </c>
      <c r="M1202" t="str">
        <f>IFERROR(VLOOKUP(G1202,'CLZ Pr'!$A$1:$X$100000,12,FALSE)*C1202,"")</f>
        <v/>
      </c>
      <c r="N1202" s="4" t="str">
        <f>IFERROR(VLOOKUP(G1202,'CLZ Pr'!$A$1:$X$100000,24,FALSE), "")</f>
        <v/>
      </c>
      <c r="O1202" t="str">
        <f>IFERROR(VLOOKUP(G1202,'CLZ Pr'!$A$1:$X$100000,21,FALSE), "")</f>
        <v/>
      </c>
    </row>
    <row r="1203" spans="1:15">
      <c r="A1203" t="str">
        <f>T('CLZ TT'!A1203)</f>
        <v/>
      </c>
      <c r="B1203" s="9" t="str">
        <f>T('CLZ TT'!D1203)</f>
        <v/>
      </c>
      <c r="C1203" s="10" t="str">
        <f>IF(LEN(A1203) &gt; 0, 'CLZ TT'!E1203, "")</f>
        <v/>
      </c>
      <c r="D1203" s="7" t="str">
        <f>T('CLZ TT'!F1203)</f>
        <v/>
      </c>
      <c r="E1203" s="7" t="str">
        <f>IFERROR(VLOOKUP('CLZ TT'!A1203,'CLZ WI'!$A$1:$E$100000,3,FALSE),"")</f>
        <v/>
      </c>
      <c r="F1203" t="str">
        <f>IFERROR(VLOOKUP('CLZ TT'!A1203,'CLZ WI'!$A$1:$E$100000,4,FALSE),"")</f>
        <v/>
      </c>
      <c r="G1203" t="str">
        <f>IFERROR(VLOOKUP('CLZ TT'!A1203,'CLZ WI'!$A$1:$K$100000,5,FALSE),"")</f>
        <v/>
      </c>
      <c r="H1203" t="str">
        <f>IFERROR(VLOOKUP(G1203,'CLZ WI'!$A$1:$K$100000,6,FALSE),"")</f>
        <v/>
      </c>
      <c r="I1203" t="str">
        <f>IFERROR(VLOOKUP(G1203,'CLZ WI'!$A$1:$K$100000,7,FALSE),"")</f>
        <v/>
      </c>
      <c r="J1203" t="str">
        <f>T('CLZ TT'!I1203)</f>
        <v/>
      </c>
      <c r="K1203" t="str">
        <f>IF(IFERROR(VLOOKUP('CLZ TT'!A1203,'CLZ WI'!$A$1:$L$100000,12,FALSE),"")=TRUE, "Billable", IF(IFERROR(VLOOKUP('CLZ TT'!A1203,'CLZ WI'!$A$1:$L$100000,12,FALSE),"")=FALSE, "Non-Billable", ""))</f>
        <v/>
      </c>
      <c r="L1203" s="19" t="str">
        <f>IF('CLZ TT'!G1203="","",'CLZ TT'!G1203)</f>
        <v/>
      </c>
      <c r="M1203" t="str">
        <f>IFERROR(VLOOKUP(G1203,'CLZ Pr'!$A$1:$X$100000,12,FALSE)*C1203,"")</f>
        <v/>
      </c>
      <c r="N1203" s="4" t="str">
        <f>IFERROR(VLOOKUP(G1203,'CLZ Pr'!$A$1:$X$100000,24,FALSE), "")</f>
        <v/>
      </c>
      <c r="O1203" t="str">
        <f>IFERROR(VLOOKUP(G1203,'CLZ Pr'!$A$1:$X$100000,21,FALSE), "")</f>
        <v/>
      </c>
    </row>
    <row r="1204" spans="1:15">
      <c r="A1204" t="str">
        <f>T('CLZ TT'!A1204)</f>
        <v/>
      </c>
      <c r="B1204" s="9" t="str">
        <f>T('CLZ TT'!D1204)</f>
        <v/>
      </c>
      <c r="C1204" s="10" t="str">
        <f>IF(LEN(A1204) &gt; 0, 'CLZ TT'!E1204, "")</f>
        <v/>
      </c>
      <c r="D1204" s="7" t="str">
        <f>T('CLZ TT'!F1204)</f>
        <v/>
      </c>
      <c r="E1204" s="7" t="str">
        <f>IFERROR(VLOOKUP('CLZ TT'!A1204,'CLZ WI'!$A$1:$E$100000,3,FALSE),"")</f>
        <v/>
      </c>
      <c r="F1204" t="str">
        <f>IFERROR(VLOOKUP('CLZ TT'!A1204,'CLZ WI'!$A$1:$E$100000,4,FALSE),"")</f>
        <v/>
      </c>
      <c r="G1204" t="str">
        <f>IFERROR(VLOOKUP('CLZ TT'!A1204,'CLZ WI'!$A$1:$K$100000,5,FALSE),"")</f>
        <v/>
      </c>
      <c r="H1204" t="str">
        <f>IFERROR(VLOOKUP(G1204,'CLZ WI'!$A$1:$K$100000,6,FALSE),"")</f>
        <v/>
      </c>
      <c r="I1204" t="str">
        <f>IFERROR(VLOOKUP(G1204,'CLZ WI'!$A$1:$K$100000,7,FALSE),"")</f>
        <v/>
      </c>
      <c r="J1204" t="str">
        <f>T('CLZ TT'!I1204)</f>
        <v/>
      </c>
      <c r="K1204" t="str">
        <f>IF(IFERROR(VLOOKUP('CLZ TT'!A1204,'CLZ WI'!$A$1:$L$100000,12,FALSE),"")=TRUE, "Billable", IF(IFERROR(VLOOKUP('CLZ TT'!A1204,'CLZ WI'!$A$1:$L$100000,12,FALSE),"")=FALSE, "Non-Billable", ""))</f>
        <v/>
      </c>
      <c r="L1204" s="19" t="str">
        <f>IF('CLZ TT'!G1204="","",'CLZ TT'!G1204)</f>
        <v/>
      </c>
      <c r="M1204" t="str">
        <f>IFERROR(VLOOKUP(G1204,'CLZ Pr'!$A$1:$X$100000,12,FALSE)*C1204,"")</f>
        <v/>
      </c>
      <c r="N1204" s="4" t="str">
        <f>IFERROR(VLOOKUP(G1204,'CLZ Pr'!$A$1:$X$100000,24,FALSE), "")</f>
        <v/>
      </c>
      <c r="O1204" t="str">
        <f>IFERROR(VLOOKUP(G1204,'CLZ Pr'!$A$1:$X$100000,21,FALSE), "")</f>
        <v/>
      </c>
    </row>
    <row r="1205" spans="1:15">
      <c r="A1205" t="str">
        <f>T('CLZ TT'!A1205)</f>
        <v/>
      </c>
      <c r="B1205" s="9" t="str">
        <f>T('CLZ TT'!D1205)</f>
        <v/>
      </c>
      <c r="C1205" s="10" t="str">
        <f>IF(LEN(A1205) &gt; 0, 'CLZ TT'!E1205, "")</f>
        <v/>
      </c>
      <c r="D1205" s="7" t="str">
        <f>T('CLZ TT'!F1205)</f>
        <v/>
      </c>
      <c r="E1205" s="7" t="str">
        <f>IFERROR(VLOOKUP('CLZ TT'!A1205,'CLZ WI'!$A$1:$E$100000,3,FALSE),"")</f>
        <v/>
      </c>
      <c r="F1205" t="str">
        <f>IFERROR(VLOOKUP('CLZ TT'!A1205,'CLZ WI'!$A$1:$E$100000,4,FALSE),"")</f>
        <v/>
      </c>
      <c r="G1205" t="str">
        <f>IFERROR(VLOOKUP('CLZ TT'!A1205,'CLZ WI'!$A$1:$K$100000,5,FALSE),"")</f>
        <v/>
      </c>
      <c r="H1205" t="str">
        <f>IFERROR(VLOOKUP(G1205,'CLZ WI'!$A$1:$K$100000,6,FALSE),"")</f>
        <v/>
      </c>
      <c r="I1205" t="str">
        <f>IFERROR(VLOOKUP(G1205,'CLZ WI'!$A$1:$K$100000,7,FALSE),"")</f>
        <v/>
      </c>
      <c r="J1205" t="str">
        <f>T('CLZ TT'!I1205)</f>
        <v/>
      </c>
      <c r="K1205" t="str">
        <f>IF(IFERROR(VLOOKUP('CLZ TT'!A1205,'CLZ WI'!$A$1:$L$100000,12,FALSE),"")=TRUE, "Billable", IF(IFERROR(VLOOKUP('CLZ TT'!A1205,'CLZ WI'!$A$1:$L$100000,12,FALSE),"")=FALSE, "Non-Billable", ""))</f>
        <v/>
      </c>
      <c r="L1205" s="19" t="str">
        <f>IF('CLZ TT'!G1205="","",'CLZ TT'!G1205)</f>
        <v/>
      </c>
      <c r="M1205" t="str">
        <f>IFERROR(VLOOKUP(G1205,'CLZ Pr'!$A$1:$X$100000,12,FALSE)*C1205,"")</f>
        <v/>
      </c>
      <c r="N1205" s="4" t="str">
        <f>IFERROR(VLOOKUP(G1205,'CLZ Pr'!$A$1:$X$100000,24,FALSE), "")</f>
        <v/>
      </c>
      <c r="O1205" t="str">
        <f>IFERROR(VLOOKUP(G1205,'CLZ Pr'!$A$1:$X$100000,21,FALSE), "")</f>
        <v/>
      </c>
    </row>
    <row r="1206" spans="1:15">
      <c r="A1206" t="str">
        <f>T('CLZ TT'!A1206)</f>
        <v/>
      </c>
      <c r="B1206" s="9" t="str">
        <f>T('CLZ TT'!D1206)</f>
        <v/>
      </c>
      <c r="C1206" s="10" t="str">
        <f>IF(LEN(A1206) &gt; 0, 'CLZ TT'!E1206, "")</f>
        <v/>
      </c>
      <c r="D1206" s="7" t="str">
        <f>T('CLZ TT'!F1206)</f>
        <v/>
      </c>
      <c r="E1206" s="7" t="str">
        <f>IFERROR(VLOOKUP('CLZ TT'!A1206,'CLZ WI'!$A$1:$E$100000,3,FALSE),"")</f>
        <v/>
      </c>
      <c r="F1206" t="str">
        <f>IFERROR(VLOOKUP('CLZ TT'!A1206,'CLZ WI'!$A$1:$E$100000,4,FALSE),"")</f>
        <v/>
      </c>
      <c r="G1206" t="str">
        <f>IFERROR(VLOOKUP('CLZ TT'!A1206,'CLZ WI'!$A$1:$K$100000,5,FALSE),"")</f>
        <v/>
      </c>
      <c r="H1206" t="str">
        <f>IFERROR(VLOOKUP(G1206,'CLZ WI'!$A$1:$K$100000,6,FALSE),"")</f>
        <v/>
      </c>
      <c r="I1206" t="str">
        <f>IFERROR(VLOOKUP(G1206,'CLZ WI'!$A$1:$K$100000,7,FALSE),"")</f>
        <v/>
      </c>
      <c r="J1206" t="str">
        <f>T('CLZ TT'!I1206)</f>
        <v/>
      </c>
      <c r="K1206" t="str">
        <f>IF(IFERROR(VLOOKUP('CLZ TT'!A1206,'CLZ WI'!$A$1:$L$100000,12,FALSE),"")=TRUE, "Billable", IF(IFERROR(VLOOKUP('CLZ TT'!A1206,'CLZ WI'!$A$1:$L$100000,12,FALSE),"")=FALSE, "Non-Billable", ""))</f>
        <v/>
      </c>
      <c r="L1206" s="19" t="str">
        <f>IF('CLZ TT'!G1206="","",'CLZ TT'!G1206)</f>
        <v/>
      </c>
      <c r="M1206" t="str">
        <f>IFERROR(VLOOKUP(G1206,'CLZ Pr'!$A$1:$X$100000,12,FALSE)*C1206,"")</f>
        <v/>
      </c>
      <c r="N1206" s="4" t="str">
        <f>IFERROR(VLOOKUP(G1206,'CLZ Pr'!$A$1:$X$100000,24,FALSE), "")</f>
        <v/>
      </c>
      <c r="O1206" t="str">
        <f>IFERROR(VLOOKUP(G1206,'CLZ Pr'!$A$1:$X$100000,21,FALSE), "")</f>
        <v/>
      </c>
    </row>
    <row r="1207" spans="1:15">
      <c r="A1207" t="str">
        <f>T('CLZ TT'!A1207)</f>
        <v/>
      </c>
      <c r="B1207" s="9" t="str">
        <f>T('CLZ TT'!D1207)</f>
        <v/>
      </c>
      <c r="C1207" s="10" t="str">
        <f>IF(LEN(A1207) &gt; 0, 'CLZ TT'!E1207, "")</f>
        <v/>
      </c>
      <c r="D1207" s="7" t="str">
        <f>T('CLZ TT'!F1207)</f>
        <v/>
      </c>
      <c r="E1207" s="7" t="str">
        <f>IFERROR(VLOOKUP('CLZ TT'!A1207,'CLZ WI'!$A$1:$E$100000,3,FALSE),"")</f>
        <v/>
      </c>
      <c r="F1207" t="str">
        <f>IFERROR(VLOOKUP('CLZ TT'!A1207,'CLZ WI'!$A$1:$E$100000,4,FALSE),"")</f>
        <v/>
      </c>
      <c r="G1207" t="str">
        <f>IFERROR(VLOOKUP('CLZ TT'!A1207,'CLZ WI'!$A$1:$K$100000,5,FALSE),"")</f>
        <v/>
      </c>
      <c r="H1207" t="str">
        <f>IFERROR(VLOOKUP(G1207,'CLZ WI'!$A$1:$K$100000,6,FALSE),"")</f>
        <v/>
      </c>
      <c r="I1207" t="str">
        <f>IFERROR(VLOOKUP(G1207,'CLZ WI'!$A$1:$K$100000,7,FALSE),"")</f>
        <v/>
      </c>
      <c r="J1207" t="str">
        <f>T('CLZ TT'!I1207)</f>
        <v/>
      </c>
      <c r="K1207" t="str">
        <f>IF(IFERROR(VLOOKUP('CLZ TT'!A1207,'CLZ WI'!$A$1:$L$100000,12,FALSE),"")=TRUE, "Billable", IF(IFERROR(VLOOKUP('CLZ TT'!A1207,'CLZ WI'!$A$1:$L$100000,12,FALSE),"")=FALSE, "Non-Billable", ""))</f>
        <v/>
      </c>
      <c r="L1207" s="19" t="str">
        <f>IF('CLZ TT'!G1207="","",'CLZ TT'!G1207)</f>
        <v/>
      </c>
      <c r="M1207" t="str">
        <f>IFERROR(VLOOKUP(G1207,'CLZ Pr'!$A$1:$X$100000,12,FALSE)*C1207,"")</f>
        <v/>
      </c>
      <c r="N1207" s="4" t="str">
        <f>IFERROR(VLOOKUP(G1207,'CLZ Pr'!$A$1:$X$100000,24,FALSE), "")</f>
        <v/>
      </c>
      <c r="O1207" t="str">
        <f>IFERROR(VLOOKUP(G1207,'CLZ Pr'!$A$1:$X$100000,21,FALSE), "")</f>
        <v/>
      </c>
    </row>
    <row r="1208" spans="1:15">
      <c r="A1208" t="str">
        <f>T('CLZ TT'!A1208)</f>
        <v/>
      </c>
      <c r="B1208" s="9" t="str">
        <f>T('CLZ TT'!D1208)</f>
        <v/>
      </c>
      <c r="C1208" s="10" t="str">
        <f>IF(LEN(A1208) &gt; 0, 'CLZ TT'!E1208, "")</f>
        <v/>
      </c>
      <c r="D1208" s="7" t="str">
        <f>T('CLZ TT'!F1208)</f>
        <v/>
      </c>
      <c r="E1208" s="7" t="str">
        <f>IFERROR(VLOOKUP('CLZ TT'!A1208,'CLZ WI'!$A$1:$E$100000,3,FALSE),"")</f>
        <v/>
      </c>
      <c r="F1208" t="str">
        <f>IFERROR(VLOOKUP('CLZ TT'!A1208,'CLZ WI'!$A$1:$E$100000,4,FALSE),"")</f>
        <v/>
      </c>
      <c r="G1208" t="str">
        <f>IFERROR(VLOOKUP('CLZ TT'!A1208,'CLZ WI'!$A$1:$K$100000,5,FALSE),"")</f>
        <v/>
      </c>
      <c r="H1208" t="str">
        <f>IFERROR(VLOOKUP(G1208,'CLZ WI'!$A$1:$K$100000,6,FALSE),"")</f>
        <v/>
      </c>
      <c r="I1208" t="str">
        <f>IFERROR(VLOOKUP(G1208,'CLZ WI'!$A$1:$K$100000,7,FALSE),"")</f>
        <v/>
      </c>
      <c r="J1208" t="str">
        <f>T('CLZ TT'!I1208)</f>
        <v/>
      </c>
      <c r="K1208" t="str">
        <f>IF(IFERROR(VLOOKUP('CLZ TT'!A1208,'CLZ WI'!$A$1:$L$100000,12,FALSE),"")=TRUE, "Billable", IF(IFERROR(VLOOKUP('CLZ TT'!A1208,'CLZ WI'!$A$1:$L$100000,12,FALSE),"")=FALSE, "Non-Billable", ""))</f>
        <v/>
      </c>
      <c r="L1208" s="19" t="str">
        <f>IF('CLZ TT'!G1208="","",'CLZ TT'!G1208)</f>
        <v/>
      </c>
      <c r="M1208" t="str">
        <f>IFERROR(VLOOKUP(G1208,'CLZ Pr'!$A$1:$X$100000,12,FALSE)*C1208,"")</f>
        <v/>
      </c>
      <c r="N1208" s="4" t="str">
        <f>IFERROR(VLOOKUP(G1208,'CLZ Pr'!$A$1:$X$100000,24,FALSE), "")</f>
        <v/>
      </c>
      <c r="O1208" t="str">
        <f>IFERROR(VLOOKUP(G1208,'CLZ Pr'!$A$1:$X$100000,21,FALSE), "")</f>
        <v/>
      </c>
    </row>
    <row r="1209" spans="1:15">
      <c r="A1209" t="str">
        <f>T('CLZ TT'!A1209)</f>
        <v/>
      </c>
      <c r="B1209" s="9" t="str">
        <f>T('CLZ TT'!D1209)</f>
        <v/>
      </c>
      <c r="C1209" s="10" t="str">
        <f>IF(LEN(A1209) &gt; 0, 'CLZ TT'!E1209, "")</f>
        <v/>
      </c>
      <c r="D1209" s="7" t="str">
        <f>T('CLZ TT'!F1209)</f>
        <v/>
      </c>
      <c r="E1209" s="7" t="str">
        <f>IFERROR(VLOOKUP('CLZ TT'!A1209,'CLZ WI'!$A$1:$E$100000,3,FALSE),"")</f>
        <v/>
      </c>
      <c r="F1209" t="str">
        <f>IFERROR(VLOOKUP('CLZ TT'!A1209,'CLZ WI'!$A$1:$E$100000,4,FALSE),"")</f>
        <v/>
      </c>
      <c r="G1209" t="str">
        <f>IFERROR(VLOOKUP('CLZ TT'!A1209,'CLZ WI'!$A$1:$K$100000,5,FALSE),"")</f>
        <v/>
      </c>
      <c r="H1209" t="str">
        <f>IFERROR(VLOOKUP(G1209,'CLZ WI'!$A$1:$K$100000,6,FALSE),"")</f>
        <v/>
      </c>
      <c r="I1209" t="str">
        <f>IFERROR(VLOOKUP(G1209,'CLZ WI'!$A$1:$K$100000,7,FALSE),"")</f>
        <v/>
      </c>
      <c r="J1209" t="str">
        <f>T('CLZ TT'!I1209)</f>
        <v/>
      </c>
      <c r="K1209" t="str">
        <f>IF(IFERROR(VLOOKUP('CLZ TT'!A1209,'CLZ WI'!$A$1:$L$100000,12,FALSE),"")=TRUE, "Billable", IF(IFERROR(VLOOKUP('CLZ TT'!A1209,'CLZ WI'!$A$1:$L$100000,12,FALSE),"")=FALSE, "Non-Billable", ""))</f>
        <v/>
      </c>
      <c r="L1209" s="19" t="str">
        <f>IF('CLZ TT'!G1209="","",'CLZ TT'!G1209)</f>
        <v/>
      </c>
      <c r="M1209" t="str">
        <f>IFERROR(VLOOKUP(G1209,'CLZ Pr'!$A$1:$X$100000,12,FALSE)*C1209,"")</f>
        <v/>
      </c>
      <c r="N1209" s="4" t="str">
        <f>IFERROR(VLOOKUP(G1209,'CLZ Pr'!$A$1:$X$100000,24,FALSE), "")</f>
        <v/>
      </c>
      <c r="O1209" t="str">
        <f>IFERROR(VLOOKUP(G1209,'CLZ Pr'!$A$1:$X$100000,21,FALSE), "")</f>
        <v/>
      </c>
    </row>
    <row r="1210" spans="1:15">
      <c r="A1210" t="str">
        <f>T('CLZ TT'!A1210)</f>
        <v/>
      </c>
      <c r="B1210" s="9" t="str">
        <f>T('CLZ TT'!D1210)</f>
        <v/>
      </c>
      <c r="C1210" s="10" t="str">
        <f>IF(LEN(A1210) &gt; 0, 'CLZ TT'!E1210, "")</f>
        <v/>
      </c>
      <c r="D1210" s="7" t="str">
        <f>T('CLZ TT'!F1210)</f>
        <v/>
      </c>
      <c r="E1210" s="7" t="str">
        <f>IFERROR(VLOOKUP('CLZ TT'!A1210,'CLZ WI'!$A$1:$E$100000,3,FALSE),"")</f>
        <v/>
      </c>
      <c r="F1210" t="str">
        <f>IFERROR(VLOOKUP('CLZ TT'!A1210,'CLZ WI'!$A$1:$E$100000,4,FALSE),"")</f>
        <v/>
      </c>
      <c r="G1210" t="str">
        <f>IFERROR(VLOOKUP('CLZ TT'!A1210,'CLZ WI'!$A$1:$K$100000,5,FALSE),"")</f>
        <v/>
      </c>
      <c r="H1210" t="str">
        <f>IFERROR(VLOOKUP(G1210,'CLZ WI'!$A$1:$K$100000,6,FALSE),"")</f>
        <v/>
      </c>
      <c r="I1210" t="str">
        <f>IFERROR(VLOOKUP(G1210,'CLZ WI'!$A$1:$K$100000,7,FALSE),"")</f>
        <v/>
      </c>
      <c r="J1210" t="str">
        <f>T('CLZ TT'!I1210)</f>
        <v/>
      </c>
      <c r="K1210" t="str">
        <f>IF(IFERROR(VLOOKUP('CLZ TT'!A1210,'CLZ WI'!$A$1:$L$100000,12,FALSE),"")=TRUE, "Billable", IF(IFERROR(VLOOKUP('CLZ TT'!A1210,'CLZ WI'!$A$1:$L$100000,12,FALSE),"")=FALSE, "Non-Billable", ""))</f>
        <v/>
      </c>
      <c r="L1210" s="19" t="str">
        <f>IF('CLZ TT'!G1210="","",'CLZ TT'!G1210)</f>
        <v/>
      </c>
      <c r="M1210" t="str">
        <f>IFERROR(VLOOKUP(G1210,'CLZ Pr'!$A$1:$X$100000,12,FALSE)*C1210,"")</f>
        <v/>
      </c>
      <c r="N1210" s="4" t="str">
        <f>IFERROR(VLOOKUP(G1210,'CLZ Pr'!$A$1:$X$100000,24,FALSE), "")</f>
        <v/>
      </c>
      <c r="O1210" t="str">
        <f>IFERROR(VLOOKUP(G1210,'CLZ Pr'!$A$1:$X$100000,21,FALSE), "")</f>
        <v/>
      </c>
    </row>
    <row r="1211" spans="1:15">
      <c r="A1211" t="str">
        <f>T('CLZ TT'!A1211)</f>
        <v/>
      </c>
      <c r="B1211" s="9" t="str">
        <f>T('CLZ TT'!D1211)</f>
        <v/>
      </c>
      <c r="C1211" s="10" t="str">
        <f>IF(LEN(A1211) &gt; 0, 'CLZ TT'!E1211, "")</f>
        <v/>
      </c>
      <c r="D1211" s="7" t="str">
        <f>T('CLZ TT'!F1211)</f>
        <v/>
      </c>
      <c r="E1211" s="7" t="str">
        <f>IFERROR(VLOOKUP('CLZ TT'!A1211,'CLZ WI'!$A$1:$E$100000,3,FALSE),"")</f>
        <v/>
      </c>
      <c r="F1211" t="str">
        <f>IFERROR(VLOOKUP('CLZ TT'!A1211,'CLZ WI'!$A$1:$E$100000,4,FALSE),"")</f>
        <v/>
      </c>
      <c r="G1211" t="str">
        <f>IFERROR(VLOOKUP('CLZ TT'!A1211,'CLZ WI'!$A$1:$K$100000,5,FALSE),"")</f>
        <v/>
      </c>
      <c r="H1211" t="str">
        <f>IFERROR(VLOOKUP(G1211,'CLZ WI'!$A$1:$K$100000,6,FALSE),"")</f>
        <v/>
      </c>
      <c r="I1211" t="str">
        <f>IFERROR(VLOOKUP(G1211,'CLZ WI'!$A$1:$K$100000,7,FALSE),"")</f>
        <v/>
      </c>
      <c r="J1211" t="str">
        <f>T('CLZ TT'!I1211)</f>
        <v/>
      </c>
      <c r="K1211" t="str">
        <f>IF(IFERROR(VLOOKUP('CLZ TT'!A1211,'CLZ WI'!$A$1:$L$100000,12,FALSE),"")=TRUE, "Billable", IF(IFERROR(VLOOKUP('CLZ TT'!A1211,'CLZ WI'!$A$1:$L$100000,12,FALSE),"")=FALSE, "Non-Billable", ""))</f>
        <v/>
      </c>
      <c r="L1211" s="19" t="str">
        <f>IF('CLZ TT'!G1211="","",'CLZ TT'!G1211)</f>
        <v/>
      </c>
      <c r="M1211" t="str">
        <f>IFERROR(VLOOKUP(G1211,'CLZ Pr'!$A$1:$X$100000,12,FALSE)*C1211,"")</f>
        <v/>
      </c>
      <c r="N1211" s="4" t="str">
        <f>IFERROR(VLOOKUP(G1211,'CLZ Pr'!$A$1:$X$100000,24,FALSE), "")</f>
        <v/>
      </c>
      <c r="O1211" t="str">
        <f>IFERROR(VLOOKUP(G1211,'CLZ Pr'!$A$1:$X$100000,21,FALSE), "")</f>
        <v/>
      </c>
    </row>
    <row r="1212" spans="1:15">
      <c r="A1212" t="str">
        <f>T('CLZ TT'!A1212)</f>
        <v/>
      </c>
      <c r="B1212" s="9" t="str">
        <f>T('CLZ TT'!D1212)</f>
        <v/>
      </c>
      <c r="C1212" s="10" t="str">
        <f>IF(LEN(A1212) &gt; 0, 'CLZ TT'!E1212, "")</f>
        <v/>
      </c>
      <c r="D1212" s="7" t="str">
        <f>T('CLZ TT'!F1212)</f>
        <v/>
      </c>
      <c r="E1212" s="7" t="str">
        <f>IFERROR(VLOOKUP('CLZ TT'!A1212,'CLZ WI'!$A$1:$E$100000,3,FALSE),"")</f>
        <v/>
      </c>
      <c r="F1212" t="str">
        <f>IFERROR(VLOOKUP('CLZ TT'!A1212,'CLZ WI'!$A$1:$E$100000,4,FALSE),"")</f>
        <v/>
      </c>
      <c r="G1212" t="str">
        <f>IFERROR(VLOOKUP('CLZ TT'!A1212,'CLZ WI'!$A$1:$K$100000,5,FALSE),"")</f>
        <v/>
      </c>
      <c r="H1212" t="str">
        <f>IFERROR(VLOOKUP(G1212,'CLZ WI'!$A$1:$K$100000,6,FALSE),"")</f>
        <v/>
      </c>
      <c r="I1212" t="str">
        <f>IFERROR(VLOOKUP(G1212,'CLZ WI'!$A$1:$K$100000,7,FALSE),"")</f>
        <v/>
      </c>
      <c r="J1212" t="str">
        <f>T('CLZ TT'!I1212)</f>
        <v/>
      </c>
      <c r="K1212" t="str">
        <f>IF(IFERROR(VLOOKUP('CLZ TT'!A1212,'CLZ WI'!$A$1:$L$100000,12,FALSE),"")=TRUE, "Billable", IF(IFERROR(VLOOKUP('CLZ TT'!A1212,'CLZ WI'!$A$1:$L$100000,12,FALSE),"")=FALSE, "Non-Billable", ""))</f>
        <v/>
      </c>
      <c r="L1212" s="19" t="str">
        <f>IF('CLZ TT'!G1212="","",'CLZ TT'!G1212)</f>
        <v/>
      </c>
      <c r="M1212" t="str">
        <f>IFERROR(VLOOKUP(G1212,'CLZ Pr'!$A$1:$X$100000,12,FALSE)*C1212,"")</f>
        <v/>
      </c>
      <c r="N1212" s="4" t="str">
        <f>IFERROR(VLOOKUP(G1212,'CLZ Pr'!$A$1:$X$100000,24,FALSE), "")</f>
        <v/>
      </c>
      <c r="O1212" t="str">
        <f>IFERROR(VLOOKUP(G1212,'CLZ Pr'!$A$1:$X$100000,21,FALSE), "")</f>
        <v/>
      </c>
    </row>
    <row r="1213" spans="1:15">
      <c r="A1213" t="str">
        <f>T('CLZ TT'!A1213)</f>
        <v/>
      </c>
      <c r="B1213" s="9" t="str">
        <f>T('CLZ TT'!D1213)</f>
        <v/>
      </c>
      <c r="C1213" s="10" t="str">
        <f>IF(LEN(A1213) &gt; 0, 'CLZ TT'!E1213, "")</f>
        <v/>
      </c>
      <c r="D1213" s="7" t="str">
        <f>T('CLZ TT'!F1213)</f>
        <v/>
      </c>
      <c r="E1213" s="7" t="str">
        <f>IFERROR(VLOOKUP('CLZ TT'!A1213,'CLZ WI'!$A$1:$E$100000,3,FALSE),"")</f>
        <v/>
      </c>
      <c r="F1213" t="str">
        <f>IFERROR(VLOOKUP('CLZ TT'!A1213,'CLZ WI'!$A$1:$E$100000,4,FALSE),"")</f>
        <v/>
      </c>
      <c r="G1213" t="str">
        <f>IFERROR(VLOOKUP('CLZ TT'!A1213,'CLZ WI'!$A$1:$K$100000,5,FALSE),"")</f>
        <v/>
      </c>
      <c r="H1213" t="str">
        <f>IFERROR(VLOOKUP(G1213,'CLZ WI'!$A$1:$K$100000,6,FALSE),"")</f>
        <v/>
      </c>
      <c r="I1213" t="str">
        <f>IFERROR(VLOOKUP(G1213,'CLZ WI'!$A$1:$K$100000,7,FALSE),"")</f>
        <v/>
      </c>
      <c r="J1213" t="str">
        <f>T('CLZ TT'!I1213)</f>
        <v/>
      </c>
      <c r="K1213" t="str">
        <f>IF(IFERROR(VLOOKUP('CLZ TT'!A1213,'CLZ WI'!$A$1:$L$100000,12,FALSE),"")=TRUE, "Billable", IF(IFERROR(VLOOKUP('CLZ TT'!A1213,'CLZ WI'!$A$1:$L$100000,12,FALSE),"")=FALSE, "Non-Billable", ""))</f>
        <v/>
      </c>
      <c r="L1213" s="19" t="str">
        <f>IF('CLZ TT'!G1213="","",'CLZ TT'!G1213)</f>
        <v/>
      </c>
      <c r="M1213" t="str">
        <f>IFERROR(VLOOKUP(G1213,'CLZ Pr'!$A$1:$X$100000,12,FALSE)*C1213,"")</f>
        <v/>
      </c>
      <c r="N1213" s="4" t="str">
        <f>IFERROR(VLOOKUP(G1213,'CLZ Pr'!$A$1:$X$100000,24,FALSE), "")</f>
        <v/>
      </c>
      <c r="O1213" t="str">
        <f>IFERROR(VLOOKUP(G1213,'CLZ Pr'!$A$1:$X$100000,21,FALSE), "")</f>
        <v/>
      </c>
    </row>
    <row r="1214" spans="1:15">
      <c r="A1214" t="str">
        <f>T('CLZ TT'!A1214)</f>
        <v/>
      </c>
      <c r="B1214" s="9" t="str">
        <f>T('CLZ TT'!D1214)</f>
        <v/>
      </c>
      <c r="C1214" s="10" t="str">
        <f>IF(LEN(A1214) &gt; 0, 'CLZ TT'!E1214, "")</f>
        <v/>
      </c>
      <c r="D1214" s="7" t="str">
        <f>T('CLZ TT'!F1214)</f>
        <v/>
      </c>
      <c r="E1214" s="7" t="str">
        <f>IFERROR(VLOOKUP('CLZ TT'!A1214,'CLZ WI'!$A$1:$E$100000,3,FALSE),"")</f>
        <v/>
      </c>
      <c r="F1214" t="str">
        <f>IFERROR(VLOOKUP('CLZ TT'!A1214,'CLZ WI'!$A$1:$E$100000,4,FALSE),"")</f>
        <v/>
      </c>
      <c r="G1214" t="str">
        <f>IFERROR(VLOOKUP('CLZ TT'!A1214,'CLZ WI'!$A$1:$K$100000,5,FALSE),"")</f>
        <v/>
      </c>
      <c r="H1214" t="str">
        <f>IFERROR(VLOOKUP(G1214,'CLZ WI'!$A$1:$K$100000,6,FALSE),"")</f>
        <v/>
      </c>
      <c r="I1214" t="str">
        <f>IFERROR(VLOOKUP(G1214,'CLZ WI'!$A$1:$K$100000,7,FALSE),"")</f>
        <v/>
      </c>
      <c r="J1214" t="str">
        <f>T('CLZ TT'!I1214)</f>
        <v/>
      </c>
      <c r="K1214" t="str">
        <f>IF(IFERROR(VLOOKUP('CLZ TT'!A1214,'CLZ WI'!$A$1:$L$100000,12,FALSE),"")=TRUE, "Billable", IF(IFERROR(VLOOKUP('CLZ TT'!A1214,'CLZ WI'!$A$1:$L$100000,12,FALSE),"")=FALSE, "Non-Billable", ""))</f>
        <v/>
      </c>
      <c r="L1214" s="19" t="str">
        <f>IF('CLZ TT'!G1214="","",'CLZ TT'!G1214)</f>
        <v/>
      </c>
      <c r="M1214" t="str">
        <f>IFERROR(VLOOKUP(G1214,'CLZ Pr'!$A$1:$X$100000,12,FALSE)*C1214,"")</f>
        <v/>
      </c>
      <c r="N1214" s="4" t="str">
        <f>IFERROR(VLOOKUP(G1214,'CLZ Pr'!$A$1:$X$100000,24,FALSE), "")</f>
        <v/>
      </c>
      <c r="O1214" t="str">
        <f>IFERROR(VLOOKUP(G1214,'CLZ Pr'!$A$1:$X$100000,21,FALSE), "")</f>
        <v/>
      </c>
    </row>
    <row r="1215" spans="1:15">
      <c r="A1215" t="str">
        <f>T('CLZ TT'!A1215)</f>
        <v/>
      </c>
      <c r="B1215" s="9" t="str">
        <f>T('CLZ TT'!D1215)</f>
        <v/>
      </c>
      <c r="C1215" s="10" t="str">
        <f>IF(LEN(A1215) &gt; 0, 'CLZ TT'!E1215, "")</f>
        <v/>
      </c>
      <c r="D1215" s="7" t="str">
        <f>T('CLZ TT'!F1215)</f>
        <v/>
      </c>
      <c r="E1215" s="7" t="str">
        <f>IFERROR(VLOOKUP('CLZ TT'!A1215,'CLZ WI'!$A$1:$E$100000,3,FALSE),"")</f>
        <v/>
      </c>
      <c r="F1215" t="str">
        <f>IFERROR(VLOOKUP('CLZ TT'!A1215,'CLZ WI'!$A$1:$E$100000,4,FALSE),"")</f>
        <v/>
      </c>
      <c r="G1215" t="str">
        <f>IFERROR(VLOOKUP('CLZ TT'!A1215,'CLZ WI'!$A$1:$K$100000,5,FALSE),"")</f>
        <v/>
      </c>
      <c r="H1215" t="str">
        <f>IFERROR(VLOOKUP(G1215,'CLZ WI'!$A$1:$K$100000,6,FALSE),"")</f>
        <v/>
      </c>
      <c r="I1215" t="str">
        <f>IFERROR(VLOOKUP(G1215,'CLZ WI'!$A$1:$K$100000,7,FALSE),"")</f>
        <v/>
      </c>
      <c r="J1215" t="str">
        <f>T('CLZ TT'!I1215)</f>
        <v/>
      </c>
      <c r="K1215" t="str">
        <f>IF(IFERROR(VLOOKUP('CLZ TT'!A1215,'CLZ WI'!$A$1:$L$100000,12,FALSE),"")=TRUE, "Billable", IF(IFERROR(VLOOKUP('CLZ TT'!A1215,'CLZ WI'!$A$1:$L$100000,12,FALSE),"")=FALSE, "Non-Billable", ""))</f>
        <v/>
      </c>
      <c r="L1215" s="19" t="str">
        <f>IF('CLZ TT'!G1215="","",'CLZ TT'!G1215)</f>
        <v/>
      </c>
      <c r="M1215" t="str">
        <f>IFERROR(VLOOKUP(G1215,'CLZ Pr'!$A$1:$X$100000,12,FALSE)*C1215,"")</f>
        <v/>
      </c>
      <c r="N1215" s="4" t="str">
        <f>IFERROR(VLOOKUP(G1215,'CLZ Pr'!$A$1:$X$100000,24,FALSE), "")</f>
        <v/>
      </c>
      <c r="O1215" t="str">
        <f>IFERROR(VLOOKUP(G1215,'CLZ Pr'!$A$1:$X$100000,21,FALSE), "")</f>
        <v/>
      </c>
    </row>
    <row r="1216" spans="1:15">
      <c r="A1216" t="str">
        <f>T('CLZ TT'!A1216)</f>
        <v/>
      </c>
      <c r="B1216" s="9" t="str">
        <f>T('CLZ TT'!D1216)</f>
        <v/>
      </c>
      <c r="C1216" s="10" t="str">
        <f>IF(LEN(A1216) &gt; 0, 'CLZ TT'!E1216, "")</f>
        <v/>
      </c>
      <c r="D1216" s="7" t="str">
        <f>T('CLZ TT'!F1216)</f>
        <v/>
      </c>
      <c r="E1216" s="7" t="str">
        <f>IFERROR(VLOOKUP('CLZ TT'!A1216,'CLZ WI'!$A$1:$E$100000,3,FALSE),"")</f>
        <v/>
      </c>
      <c r="F1216" t="str">
        <f>IFERROR(VLOOKUP('CLZ TT'!A1216,'CLZ WI'!$A$1:$E$100000,4,FALSE),"")</f>
        <v/>
      </c>
      <c r="G1216" t="str">
        <f>IFERROR(VLOOKUP('CLZ TT'!A1216,'CLZ WI'!$A$1:$K$100000,5,FALSE),"")</f>
        <v/>
      </c>
      <c r="H1216" t="str">
        <f>IFERROR(VLOOKUP(G1216,'CLZ WI'!$A$1:$K$100000,6,FALSE),"")</f>
        <v/>
      </c>
      <c r="I1216" t="str">
        <f>IFERROR(VLOOKUP(G1216,'CLZ WI'!$A$1:$K$100000,7,FALSE),"")</f>
        <v/>
      </c>
      <c r="J1216" t="str">
        <f>T('CLZ TT'!I1216)</f>
        <v/>
      </c>
      <c r="K1216" t="str">
        <f>IF(IFERROR(VLOOKUP('CLZ TT'!A1216,'CLZ WI'!$A$1:$L$100000,12,FALSE),"")=TRUE, "Billable", IF(IFERROR(VLOOKUP('CLZ TT'!A1216,'CLZ WI'!$A$1:$L$100000,12,FALSE),"")=FALSE, "Non-Billable", ""))</f>
        <v/>
      </c>
      <c r="L1216" s="19" t="str">
        <f>IF('CLZ TT'!G1216="","",'CLZ TT'!G1216)</f>
        <v/>
      </c>
      <c r="M1216" t="str">
        <f>IFERROR(VLOOKUP(G1216,'CLZ Pr'!$A$1:$X$100000,12,FALSE)*C1216,"")</f>
        <v/>
      </c>
      <c r="N1216" s="4" t="str">
        <f>IFERROR(VLOOKUP(G1216,'CLZ Pr'!$A$1:$X$100000,24,FALSE), "")</f>
        <v/>
      </c>
      <c r="O1216" t="str">
        <f>IFERROR(VLOOKUP(G1216,'CLZ Pr'!$A$1:$X$100000,21,FALSE), "")</f>
        <v/>
      </c>
    </row>
    <row r="1217" spans="1:15">
      <c r="A1217" t="str">
        <f>T('CLZ TT'!A1217)</f>
        <v/>
      </c>
      <c r="B1217" s="9" t="str">
        <f>T('CLZ TT'!D1217)</f>
        <v/>
      </c>
      <c r="C1217" s="10" t="str">
        <f>IF(LEN(A1217) &gt; 0, 'CLZ TT'!E1217, "")</f>
        <v/>
      </c>
      <c r="D1217" s="7" t="str">
        <f>T('CLZ TT'!F1217)</f>
        <v/>
      </c>
      <c r="E1217" s="7" t="str">
        <f>IFERROR(VLOOKUP('CLZ TT'!A1217,'CLZ WI'!$A$1:$E$100000,3,FALSE),"")</f>
        <v/>
      </c>
      <c r="F1217" t="str">
        <f>IFERROR(VLOOKUP('CLZ TT'!A1217,'CLZ WI'!$A$1:$E$100000,4,FALSE),"")</f>
        <v/>
      </c>
      <c r="G1217" t="str">
        <f>IFERROR(VLOOKUP('CLZ TT'!A1217,'CLZ WI'!$A$1:$K$100000,5,FALSE),"")</f>
        <v/>
      </c>
      <c r="H1217" t="str">
        <f>IFERROR(VLOOKUP(G1217,'CLZ WI'!$A$1:$K$100000,6,FALSE),"")</f>
        <v/>
      </c>
      <c r="I1217" t="str">
        <f>IFERROR(VLOOKUP(G1217,'CLZ WI'!$A$1:$K$100000,7,FALSE),"")</f>
        <v/>
      </c>
      <c r="J1217" t="str">
        <f>T('CLZ TT'!I1217)</f>
        <v/>
      </c>
      <c r="K1217" t="str">
        <f>IF(IFERROR(VLOOKUP('CLZ TT'!A1217,'CLZ WI'!$A$1:$L$100000,12,FALSE),"")=TRUE, "Billable", IF(IFERROR(VLOOKUP('CLZ TT'!A1217,'CLZ WI'!$A$1:$L$100000,12,FALSE),"")=FALSE, "Non-Billable", ""))</f>
        <v/>
      </c>
      <c r="L1217" s="19" t="str">
        <f>IF('CLZ TT'!G1217="","",'CLZ TT'!G1217)</f>
        <v/>
      </c>
      <c r="M1217" t="str">
        <f>IFERROR(VLOOKUP(G1217,'CLZ Pr'!$A$1:$X$100000,12,FALSE)*C1217,"")</f>
        <v/>
      </c>
      <c r="N1217" s="4" t="str">
        <f>IFERROR(VLOOKUP(G1217,'CLZ Pr'!$A$1:$X$100000,24,FALSE), "")</f>
        <v/>
      </c>
      <c r="O1217" t="str">
        <f>IFERROR(VLOOKUP(G1217,'CLZ Pr'!$A$1:$X$100000,21,FALSE), "")</f>
        <v/>
      </c>
    </row>
    <row r="1218" spans="1:15">
      <c r="A1218" t="str">
        <f>T('CLZ TT'!A1218)</f>
        <v/>
      </c>
      <c r="B1218" s="9" t="str">
        <f>T('CLZ TT'!D1218)</f>
        <v/>
      </c>
      <c r="C1218" s="10" t="str">
        <f>IF(LEN(A1218) &gt; 0, 'CLZ TT'!E1218, "")</f>
        <v/>
      </c>
      <c r="D1218" s="7" t="str">
        <f>T('CLZ TT'!F1218)</f>
        <v/>
      </c>
      <c r="E1218" s="7" t="str">
        <f>IFERROR(VLOOKUP('CLZ TT'!A1218,'CLZ WI'!$A$1:$E$100000,3,FALSE),"")</f>
        <v/>
      </c>
      <c r="F1218" t="str">
        <f>IFERROR(VLOOKUP('CLZ TT'!A1218,'CLZ WI'!$A$1:$E$100000,4,FALSE),"")</f>
        <v/>
      </c>
      <c r="G1218" t="str">
        <f>IFERROR(VLOOKUP('CLZ TT'!A1218,'CLZ WI'!$A$1:$K$100000,5,FALSE),"")</f>
        <v/>
      </c>
      <c r="H1218" t="str">
        <f>IFERROR(VLOOKUP(G1218,'CLZ WI'!$A$1:$K$100000,6,FALSE),"")</f>
        <v/>
      </c>
      <c r="I1218" t="str">
        <f>IFERROR(VLOOKUP(G1218,'CLZ WI'!$A$1:$K$100000,7,FALSE),"")</f>
        <v/>
      </c>
      <c r="J1218" t="str">
        <f>T('CLZ TT'!I1218)</f>
        <v/>
      </c>
      <c r="K1218" t="str">
        <f>IF(IFERROR(VLOOKUP('CLZ TT'!A1218,'CLZ WI'!$A$1:$L$100000,12,FALSE),"")=TRUE, "Billable", IF(IFERROR(VLOOKUP('CLZ TT'!A1218,'CLZ WI'!$A$1:$L$100000,12,FALSE),"")=FALSE, "Non-Billable", ""))</f>
        <v/>
      </c>
      <c r="L1218" s="19" t="str">
        <f>IF('CLZ TT'!G1218="","",'CLZ TT'!G1218)</f>
        <v/>
      </c>
      <c r="M1218" t="str">
        <f>IFERROR(VLOOKUP(G1218,'CLZ Pr'!$A$1:$X$100000,12,FALSE)*C1218,"")</f>
        <v/>
      </c>
      <c r="N1218" s="4" t="str">
        <f>IFERROR(VLOOKUP(G1218,'CLZ Pr'!$A$1:$X$100000,24,FALSE), "")</f>
        <v/>
      </c>
      <c r="O1218" t="str">
        <f>IFERROR(VLOOKUP(G1218,'CLZ Pr'!$A$1:$X$100000,21,FALSE), "")</f>
        <v/>
      </c>
    </row>
    <row r="1219" spans="1:15">
      <c r="A1219" t="str">
        <f>T('CLZ TT'!A1219)</f>
        <v/>
      </c>
      <c r="B1219" s="9" t="str">
        <f>T('CLZ TT'!D1219)</f>
        <v/>
      </c>
      <c r="C1219" s="10" t="str">
        <f>IF(LEN(A1219) &gt; 0, 'CLZ TT'!E1219, "")</f>
        <v/>
      </c>
      <c r="D1219" s="7" t="str">
        <f>T('CLZ TT'!F1219)</f>
        <v/>
      </c>
      <c r="E1219" s="7" t="str">
        <f>IFERROR(VLOOKUP('CLZ TT'!A1219,'CLZ WI'!$A$1:$E$100000,3,FALSE),"")</f>
        <v/>
      </c>
      <c r="F1219" t="str">
        <f>IFERROR(VLOOKUP('CLZ TT'!A1219,'CLZ WI'!$A$1:$E$100000,4,FALSE),"")</f>
        <v/>
      </c>
      <c r="G1219" t="str">
        <f>IFERROR(VLOOKUP('CLZ TT'!A1219,'CLZ WI'!$A$1:$K$100000,5,FALSE),"")</f>
        <v/>
      </c>
      <c r="H1219" t="str">
        <f>IFERROR(VLOOKUP(G1219,'CLZ WI'!$A$1:$K$100000,6,FALSE),"")</f>
        <v/>
      </c>
      <c r="I1219" t="str">
        <f>IFERROR(VLOOKUP(G1219,'CLZ WI'!$A$1:$K$100000,7,FALSE),"")</f>
        <v/>
      </c>
      <c r="J1219" t="str">
        <f>T('CLZ TT'!I1219)</f>
        <v/>
      </c>
      <c r="K1219" t="str">
        <f>IF(IFERROR(VLOOKUP('CLZ TT'!A1219,'CLZ WI'!$A$1:$L$100000,12,FALSE),"")=TRUE, "Billable", IF(IFERROR(VLOOKUP('CLZ TT'!A1219,'CLZ WI'!$A$1:$L$100000,12,FALSE),"")=FALSE, "Non-Billable", ""))</f>
        <v/>
      </c>
      <c r="L1219" s="19" t="str">
        <f>IF('CLZ TT'!G1219="","",'CLZ TT'!G1219)</f>
        <v/>
      </c>
      <c r="M1219" t="str">
        <f>IFERROR(VLOOKUP(G1219,'CLZ Pr'!$A$1:$X$100000,12,FALSE)*C1219,"")</f>
        <v/>
      </c>
      <c r="N1219" s="4" t="str">
        <f>IFERROR(VLOOKUP(G1219,'CLZ Pr'!$A$1:$X$100000,24,FALSE), "")</f>
        <v/>
      </c>
      <c r="O1219" t="str">
        <f>IFERROR(VLOOKUP(G1219,'CLZ Pr'!$A$1:$X$100000,21,FALSE), "")</f>
        <v/>
      </c>
    </row>
    <row r="1220" spans="1:15">
      <c r="A1220" t="str">
        <f>T('CLZ TT'!A1220)</f>
        <v/>
      </c>
      <c r="B1220" s="9" t="str">
        <f>T('CLZ TT'!D1220)</f>
        <v/>
      </c>
      <c r="C1220" s="10" t="str">
        <f>IF(LEN(A1220) &gt; 0, 'CLZ TT'!E1220, "")</f>
        <v/>
      </c>
      <c r="D1220" s="7" t="str">
        <f>T('CLZ TT'!F1220)</f>
        <v/>
      </c>
      <c r="E1220" s="7" t="str">
        <f>IFERROR(VLOOKUP('CLZ TT'!A1220,'CLZ WI'!$A$1:$E$100000,3,FALSE),"")</f>
        <v/>
      </c>
      <c r="F1220" t="str">
        <f>IFERROR(VLOOKUP('CLZ TT'!A1220,'CLZ WI'!$A$1:$E$100000,4,FALSE),"")</f>
        <v/>
      </c>
      <c r="G1220" t="str">
        <f>IFERROR(VLOOKUP('CLZ TT'!A1220,'CLZ WI'!$A$1:$K$100000,5,FALSE),"")</f>
        <v/>
      </c>
      <c r="H1220" t="str">
        <f>IFERROR(VLOOKUP(G1220,'CLZ WI'!$A$1:$K$100000,6,FALSE),"")</f>
        <v/>
      </c>
      <c r="I1220" t="str">
        <f>IFERROR(VLOOKUP(G1220,'CLZ WI'!$A$1:$K$100000,7,FALSE),"")</f>
        <v/>
      </c>
      <c r="J1220" t="str">
        <f>T('CLZ TT'!I1220)</f>
        <v/>
      </c>
      <c r="K1220" t="str">
        <f>IF(IFERROR(VLOOKUP('CLZ TT'!A1220,'CLZ WI'!$A$1:$L$100000,12,FALSE),"")=TRUE, "Billable", IF(IFERROR(VLOOKUP('CLZ TT'!A1220,'CLZ WI'!$A$1:$L$100000,12,FALSE),"")=FALSE, "Non-Billable", ""))</f>
        <v/>
      </c>
      <c r="L1220" s="19" t="str">
        <f>IF('CLZ TT'!G1220="","",'CLZ TT'!G1220)</f>
        <v/>
      </c>
      <c r="M1220" t="str">
        <f>IFERROR(VLOOKUP(G1220,'CLZ Pr'!$A$1:$X$100000,12,FALSE)*C1220,"")</f>
        <v/>
      </c>
      <c r="N1220" s="4" t="str">
        <f>IFERROR(VLOOKUP(G1220,'CLZ Pr'!$A$1:$X$100000,24,FALSE), "")</f>
        <v/>
      </c>
      <c r="O1220" t="str">
        <f>IFERROR(VLOOKUP(G1220,'CLZ Pr'!$A$1:$X$100000,21,FALSE), "")</f>
        <v/>
      </c>
    </row>
    <row r="1221" spans="1:15">
      <c r="A1221" t="str">
        <f>T('CLZ TT'!A1221)</f>
        <v/>
      </c>
      <c r="B1221" s="9" t="str">
        <f>T('CLZ TT'!D1221)</f>
        <v/>
      </c>
      <c r="C1221" s="10" t="str">
        <f>IF(LEN(A1221) &gt; 0, 'CLZ TT'!E1221, "")</f>
        <v/>
      </c>
      <c r="D1221" s="7" t="str">
        <f>T('CLZ TT'!F1221)</f>
        <v/>
      </c>
      <c r="E1221" s="7" t="str">
        <f>IFERROR(VLOOKUP('CLZ TT'!A1221,'CLZ WI'!$A$1:$E$100000,3,FALSE),"")</f>
        <v/>
      </c>
      <c r="F1221" t="str">
        <f>IFERROR(VLOOKUP('CLZ TT'!A1221,'CLZ WI'!$A$1:$E$100000,4,FALSE),"")</f>
        <v/>
      </c>
      <c r="G1221" t="str">
        <f>IFERROR(VLOOKUP('CLZ TT'!A1221,'CLZ WI'!$A$1:$K$100000,5,FALSE),"")</f>
        <v/>
      </c>
      <c r="H1221" t="str">
        <f>IFERROR(VLOOKUP(G1221,'CLZ WI'!$A$1:$K$100000,6,FALSE),"")</f>
        <v/>
      </c>
      <c r="I1221" t="str">
        <f>IFERROR(VLOOKUP(G1221,'CLZ WI'!$A$1:$K$100000,7,FALSE),"")</f>
        <v/>
      </c>
      <c r="J1221" t="str">
        <f>T('CLZ TT'!I1221)</f>
        <v/>
      </c>
      <c r="K1221" t="str">
        <f>IF(IFERROR(VLOOKUP('CLZ TT'!A1221,'CLZ WI'!$A$1:$L$100000,12,FALSE),"")=TRUE, "Billable", IF(IFERROR(VLOOKUP('CLZ TT'!A1221,'CLZ WI'!$A$1:$L$100000,12,FALSE),"")=FALSE, "Non-Billable", ""))</f>
        <v/>
      </c>
      <c r="L1221" s="19" t="str">
        <f>IF('CLZ TT'!G1221="","",'CLZ TT'!G1221)</f>
        <v/>
      </c>
      <c r="M1221" t="str">
        <f>IFERROR(VLOOKUP(G1221,'CLZ Pr'!$A$1:$X$100000,12,FALSE)*C1221,"")</f>
        <v/>
      </c>
      <c r="N1221" s="4" t="str">
        <f>IFERROR(VLOOKUP(G1221,'CLZ Pr'!$A$1:$X$100000,24,FALSE), "")</f>
        <v/>
      </c>
      <c r="O1221" t="str">
        <f>IFERROR(VLOOKUP(G1221,'CLZ Pr'!$A$1:$X$100000,21,FALSE), "")</f>
        <v/>
      </c>
    </row>
    <row r="1222" spans="1:15">
      <c r="A1222" t="str">
        <f>T('CLZ TT'!A1222)</f>
        <v/>
      </c>
      <c r="B1222" s="9" t="str">
        <f>T('CLZ TT'!D1222)</f>
        <v/>
      </c>
      <c r="C1222" s="10" t="str">
        <f>IF(LEN(A1222) &gt; 0, 'CLZ TT'!E1222, "")</f>
        <v/>
      </c>
      <c r="D1222" s="7" t="str">
        <f>T('CLZ TT'!F1222)</f>
        <v/>
      </c>
      <c r="E1222" s="7" t="str">
        <f>IFERROR(VLOOKUP('CLZ TT'!A1222,'CLZ WI'!$A$1:$E$100000,3,FALSE),"")</f>
        <v/>
      </c>
      <c r="F1222" t="str">
        <f>IFERROR(VLOOKUP('CLZ TT'!A1222,'CLZ WI'!$A$1:$E$100000,4,FALSE),"")</f>
        <v/>
      </c>
      <c r="G1222" t="str">
        <f>IFERROR(VLOOKUP('CLZ TT'!A1222,'CLZ WI'!$A$1:$K$100000,5,FALSE),"")</f>
        <v/>
      </c>
      <c r="H1222" t="str">
        <f>IFERROR(VLOOKUP(G1222,'CLZ WI'!$A$1:$K$100000,6,FALSE),"")</f>
        <v/>
      </c>
      <c r="I1222" t="str">
        <f>IFERROR(VLOOKUP(G1222,'CLZ WI'!$A$1:$K$100000,7,FALSE),"")</f>
        <v/>
      </c>
      <c r="J1222" t="str">
        <f>T('CLZ TT'!I1222)</f>
        <v/>
      </c>
      <c r="K1222" t="str">
        <f>IF(IFERROR(VLOOKUP('CLZ TT'!A1222,'CLZ WI'!$A$1:$L$100000,12,FALSE),"")=TRUE, "Billable", IF(IFERROR(VLOOKUP('CLZ TT'!A1222,'CLZ WI'!$A$1:$L$100000,12,FALSE),"")=FALSE, "Non-Billable", ""))</f>
        <v/>
      </c>
      <c r="L1222" s="19" t="str">
        <f>IF('CLZ TT'!G1222="","",'CLZ TT'!G1222)</f>
        <v/>
      </c>
      <c r="M1222" t="str">
        <f>IFERROR(VLOOKUP(G1222,'CLZ Pr'!$A$1:$X$100000,12,FALSE)*C1222,"")</f>
        <v/>
      </c>
      <c r="N1222" s="4" t="str">
        <f>IFERROR(VLOOKUP(G1222,'CLZ Pr'!$A$1:$X$100000,24,FALSE), "")</f>
        <v/>
      </c>
      <c r="O1222" t="str">
        <f>IFERROR(VLOOKUP(G1222,'CLZ Pr'!$A$1:$X$100000,21,FALSE), "")</f>
        <v/>
      </c>
    </row>
    <row r="1223" spans="1:15">
      <c r="A1223" t="str">
        <f>T('CLZ TT'!A1223)</f>
        <v/>
      </c>
      <c r="B1223" s="9" t="str">
        <f>T('CLZ TT'!D1223)</f>
        <v/>
      </c>
      <c r="C1223" s="10" t="str">
        <f>IF(LEN(A1223) &gt; 0, 'CLZ TT'!E1223, "")</f>
        <v/>
      </c>
      <c r="D1223" s="7" t="str">
        <f>T('CLZ TT'!F1223)</f>
        <v/>
      </c>
      <c r="E1223" s="7" t="str">
        <f>IFERROR(VLOOKUP('CLZ TT'!A1223,'CLZ WI'!$A$1:$E$100000,3,FALSE),"")</f>
        <v/>
      </c>
      <c r="F1223" t="str">
        <f>IFERROR(VLOOKUP('CLZ TT'!A1223,'CLZ WI'!$A$1:$E$100000,4,FALSE),"")</f>
        <v/>
      </c>
      <c r="G1223" t="str">
        <f>IFERROR(VLOOKUP('CLZ TT'!A1223,'CLZ WI'!$A$1:$K$100000,5,FALSE),"")</f>
        <v/>
      </c>
      <c r="H1223" t="str">
        <f>IFERROR(VLOOKUP(G1223,'CLZ WI'!$A$1:$K$100000,6,FALSE),"")</f>
        <v/>
      </c>
      <c r="I1223" t="str">
        <f>IFERROR(VLOOKUP(G1223,'CLZ WI'!$A$1:$K$100000,7,FALSE),"")</f>
        <v/>
      </c>
      <c r="J1223" t="str">
        <f>T('CLZ TT'!I1223)</f>
        <v/>
      </c>
      <c r="K1223" t="str">
        <f>IF(IFERROR(VLOOKUP('CLZ TT'!A1223,'CLZ WI'!$A$1:$L$100000,12,FALSE),"")=TRUE, "Billable", IF(IFERROR(VLOOKUP('CLZ TT'!A1223,'CLZ WI'!$A$1:$L$100000,12,FALSE),"")=FALSE, "Non-Billable", ""))</f>
        <v/>
      </c>
      <c r="L1223" s="19" t="str">
        <f>IF('CLZ TT'!G1223="","",'CLZ TT'!G1223)</f>
        <v/>
      </c>
      <c r="M1223" t="str">
        <f>IFERROR(VLOOKUP(G1223,'CLZ Pr'!$A$1:$X$100000,12,FALSE)*C1223,"")</f>
        <v/>
      </c>
      <c r="N1223" s="4" t="str">
        <f>IFERROR(VLOOKUP(G1223,'CLZ Pr'!$A$1:$X$100000,24,FALSE), "")</f>
        <v/>
      </c>
      <c r="O1223" t="str">
        <f>IFERROR(VLOOKUP(G1223,'CLZ Pr'!$A$1:$X$100000,21,FALSE), "")</f>
        <v/>
      </c>
    </row>
    <row r="1224" spans="1:15">
      <c r="A1224" t="str">
        <f>T('CLZ TT'!A1224)</f>
        <v/>
      </c>
      <c r="B1224" s="9" t="str">
        <f>T('CLZ TT'!D1224)</f>
        <v/>
      </c>
      <c r="C1224" s="10" t="str">
        <f>IF(LEN(A1224) &gt; 0, 'CLZ TT'!E1224, "")</f>
        <v/>
      </c>
      <c r="D1224" s="7" t="str">
        <f>T('CLZ TT'!F1224)</f>
        <v/>
      </c>
      <c r="E1224" s="7" t="str">
        <f>IFERROR(VLOOKUP('CLZ TT'!A1224,'CLZ WI'!$A$1:$E$100000,3,FALSE),"")</f>
        <v/>
      </c>
      <c r="F1224" t="str">
        <f>IFERROR(VLOOKUP('CLZ TT'!A1224,'CLZ WI'!$A$1:$E$100000,4,FALSE),"")</f>
        <v/>
      </c>
      <c r="G1224" t="str">
        <f>IFERROR(VLOOKUP('CLZ TT'!A1224,'CLZ WI'!$A$1:$K$100000,5,FALSE),"")</f>
        <v/>
      </c>
      <c r="H1224" t="str">
        <f>IFERROR(VLOOKUP(G1224,'CLZ WI'!$A$1:$K$100000,6,FALSE),"")</f>
        <v/>
      </c>
      <c r="I1224" t="str">
        <f>IFERROR(VLOOKUP(G1224,'CLZ WI'!$A$1:$K$100000,7,FALSE),"")</f>
        <v/>
      </c>
      <c r="J1224" t="str">
        <f>T('CLZ TT'!I1224)</f>
        <v/>
      </c>
      <c r="K1224" t="str">
        <f>IF(IFERROR(VLOOKUP('CLZ TT'!A1224,'CLZ WI'!$A$1:$L$100000,12,FALSE),"")=TRUE, "Billable", IF(IFERROR(VLOOKUP('CLZ TT'!A1224,'CLZ WI'!$A$1:$L$100000,12,FALSE),"")=FALSE, "Non-Billable", ""))</f>
        <v/>
      </c>
      <c r="L1224" s="19" t="str">
        <f>IF('CLZ TT'!G1224="","",'CLZ TT'!G1224)</f>
        <v/>
      </c>
      <c r="M1224" t="str">
        <f>IFERROR(VLOOKUP(G1224,'CLZ Pr'!$A$1:$X$100000,12,FALSE)*C1224,"")</f>
        <v/>
      </c>
      <c r="N1224" s="4" t="str">
        <f>IFERROR(VLOOKUP(G1224,'CLZ Pr'!$A$1:$X$100000,24,FALSE), "")</f>
        <v/>
      </c>
      <c r="O1224" t="str">
        <f>IFERROR(VLOOKUP(G1224,'CLZ Pr'!$A$1:$X$100000,21,FALSE), "")</f>
        <v/>
      </c>
    </row>
    <row r="1225" spans="1:15">
      <c r="A1225" t="str">
        <f>T('CLZ TT'!A1225)</f>
        <v/>
      </c>
      <c r="B1225" s="9" t="str">
        <f>T('CLZ TT'!D1225)</f>
        <v/>
      </c>
      <c r="C1225" s="10" t="str">
        <f>IF(LEN(A1225) &gt; 0, 'CLZ TT'!E1225, "")</f>
        <v/>
      </c>
      <c r="D1225" s="7" t="str">
        <f>T('CLZ TT'!F1225)</f>
        <v/>
      </c>
      <c r="E1225" s="7" t="str">
        <f>IFERROR(VLOOKUP('CLZ TT'!A1225,'CLZ WI'!$A$1:$E$100000,3,FALSE),"")</f>
        <v/>
      </c>
      <c r="F1225" t="str">
        <f>IFERROR(VLOOKUP('CLZ TT'!A1225,'CLZ WI'!$A$1:$E$100000,4,FALSE),"")</f>
        <v/>
      </c>
      <c r="G1225" t="str">
        <f>IFERROR(VLOOKUP('CLZ TT'!A1225,'CLZ WI'!$A$1:$K$100000,5,FALSE),"")</f>
        <v/>
      </c>
      <c r="H1225" t="str">
        <f>IFERROR(VLOOKUP(G1225,'CLZ WI'!$A$1:$K$100000,6,FALSE),"")</f>
        <v/>
      </c>
      <c r="I1225" t="str">
        <f>IFERROR(VLOOKUP(G1225,'CLZ WI'!$A$1:$K$100000,7,FALSE),"")</f>
        <v/>
      </c>
      <c r="J1225" t="str">
        <f>T('CLZ TT'!I1225)</f>
        <v/>
      </c>
      <c r="K1225" t="str">
        <f>IF(IFERROR(VLOOKUP('CLZ TT'!A1225,'CLZ WI'!$A$1:$L$100000,12,FALSE),"")=TRUE, "Billable", IF(IFERROR(VLOOKUP('CLZ TT'!A1225,'CLZ WI'!$A$1:$L$100000,12,FALSE),"")=FALSE, "Non-Billable", ""))</f>
        <v/>
      </c>
      <c r="L1225" s="19" t="str">
        <f>IF('CLZ TT'!G1225="","",'CLZ TT'!G1225)</f>
        <v/>
      </c>
      <c r="M1225" t="str">
        <f>IFERROR(VLOOKUP(G1225,'CLZ Pr'!$A$1:$X$100000,12,FALSE)*C1225,"")</f>
        <v/>
      </c>
      <c r="N1225" s="4" t="str">
        <f>IFERROR(VLOOKUP(G1225,'CLZ Pr'!$A$1:$X$100000,24,FALSE), "")</f>
        <v/>
      </c>
      <c r="O1225" t="str">
        <f>IFERROR(VLOOKUP(G1225,'CLZ Pr'!$A$1:$X$100000,21,FALSE), "")</f>
        <v/>
      </c>
    </row>
    <row r="1226" spans="1:15">
      <c r="A1226" t="str">
        <f>T('CLZ TT'!A1226)</f>
        <v/>
      </c>
      <c r="B1226" s="9" t="str">
        <f>T('CLZ TT'!D1226)</f>
        <v/>
      </c>
      <c r="C1226" s="10" t="str">
        <f>IF(LEN(A1226) &gt; 0, 'CLZ TT'!E1226, "")</f>
        <v/>
      </c>
      <c r="D1226" s="7" t="str">
        <f>T('CLZ TT'!F1226)</f>
        <v/>
      </c>
      <c r="E1226" s="7" t="str">
        <f>IFERROR(VLOOKUP('CLZ TT'!A1226,'CLZ WI'!$A$1:$E$100000,3,FALSE),"")</f>
        <v/>
      </c>
      <c r="F1226" t="str">
        <f>IFERROR(VLOOKUP('CLZ TT'!A1226,'CLZ WI'!$A$1:$E$100000,4,FALSE),"")</f>
        <v/>
      </c>
      <c r="G1226" t="str">
        <f>IFERROR(VLOOKUP('CLZ TT'!A1226,'CLZ WI'!$A$1:$K$100000,5,FALSE),"")</f>
        <v/>
      </c>
      <c r="H1226" t="str">
        <f>IFERROR(VLOOKUP(G1226,'CLZ WI'!$A$1:$K$100000,6,FALSE),"")</f>
        <v/>
      </c>
      <c r="I1226" t="str">
        <f>IFERROR(VLOOKUP(G1226,'CLZ WI'!$A$1:$K$100000,7,FALSE),"")</f>
        <v/>
      </c>
      <c r="J1226" t="str">
        <f>T('CLZ TT'!I1226)</f>
        <v/>
      </c>
      <c r="K1226" t="str">
        <f>IF(IFERROR(VLOOKUP('CLZ TT'!A1226,'CLZ WI'!$A$1:$L$100000,12,FALSE),"")=TRUE, "Billable", IF(IFERROR(VLOOKUP('CLZ TT'!A1226,'CLZ WI'!$A$1:$L$100000,12,FALSE),"")=FALSE, "Non-Billable", ""))</f>
        <v/>
      </c>
      <c r="L1226" s="19" t="str">
        <f>IF('CLZ TT'!G1226="","",'CLZ TT'!G1226)</f>
        <v/>
      </c>
      <c r="M1226" t="str">
        <f>IFERROR(VLOOKUP(G1226,'CLZ Pr'!$A$1:$X$100000,12,FALSE)*C1226,"")</f>
        <v/>
      </c>
      <c r="N1226" s="4" t="str">
        <f>IFERROR(VLOOKUP(G1226,'CLZ Pr'!$A$1:$X$100000,24,FALSE), "")</f>
        <v/>
      </c>
      <c r="O1226" t="str">
        <f>IFERROR(VLOOKUP(G1226,'CLZ Pr'!$A$1:$X$100000,21,FALSE), "")</f>
        <v/>
      </c>
    </row>
    <row r="1227" spans="1:15">
      <c r="A1227" t="str">
        <f>T('CLZ TT'!A1227)</f>
        <v/>
      </c>
      <c r="B1227" s="9" t="str">
        <f>T('CLZ TT'!D1227)</f>
        <v/>
      </c>
      <c r="C1227" s="10" t="str">
        <f>IF(LEN(A1227) &gt; 0, 'CLZ TT'!E1227, "")</f>
        <v/>
      </c>
      <c r="D1227" s="7" t="str">
        <f>T('CLZ TT'!F1227)</f>
        <v/>
      </c>
      <c r="E1227" s="7" t="str">
        <f>IFERROR(VLOOKUP('CLZ TT'!A1227,'CLZ WI'!$A$1:$E$100000,3,FALSE),"")</f>
        <v/>
      </c>
      <c r="F1227" t="str">
        <f>IFERROR(VLOOKUP('CLZ TT'!A1227,'CLZ WI'!$A$1:$E$100000,4,FALSE),"")</f>
        <v/>
      </c>
      <c r="G1227" t="str">
        <f>IFERROR(VLOOKUP('CLZ TT'!A1227,'CLZ WI'!$A$1:$K$100000,5,FALSE),"")</f>
        <v/>
      </c>
      <c r="H1227" t="str">
        <f>IFERROR(VLOOKUP(G1227,'CLZ WI'!$A$1:$K$100000,6,FALSE),"")</f>
        <v/>
      </c>
      <c r="I1227" t="str">
        <f>IFERROR(VLOOKUP(G1227,'CLZ WI'!$A$1:$K$100000,7,FALSE),"")</f>
        <v/>
      </c>
      <c r="J1227" t="str">
        <f>T('CLZ TT'!I1227)</f>
        <v/>
      </c>
      <c r="K1227" t="str">
        <f>IF(IFERROR(VLOOKUP('CLZ TT'!A1227,'CLZ WI'!$A$1:$L$100000,12,FALSE),"")=TRUE, "Billable", IF(IFERROR(VLOOKUP('CLZ TT'!A1227,'CLZ WI'!$A$1:$L$100000,12,FALSE),"")=FALSE, "Non-Billable", ""))</f>
        <v/>
      </c>
      <c r="L1227" s="19" t="str">
        <f>IF('CLZ TT'!G1227="","",'CLZ TT'!G1227)</f>
        <v/>
      </c>
      <c r="M1227" t="str">
        <f>IFERROR(VLOOKUP(G1227,'CLZ Pr'!$A$1:$X$100000,12,FALSE)*C1227,"")</f>
        <v/>
      </c>
      <c r="N1227" s="4" t="str">
        <f>IFERROR(VLOOKUP(G1227,'CLZ Pr'!$A$1:$X$100000,24,FALSE), "")</f>
        <v/>
      </c>
      <c r="O1227" t="str">
        <f>IFERROR(VLOOKUP(G1227,'CLZ Pr'!$A$1:$X$100000,21,FALSE), "")</f>
        <v/>
      </c>
    </row>
    <row r="1228" spans="1:15">
      <c r="A1228" t="str">
        <f>T('CLZ TT'!A1228)</f>
        <v/>
      </c>
      <c r="B1228" s="9" t="str">
        <f>T('CLZ TT'!D1228)</f>
        <v/>
      </c>
      <c r="C1228" s="10" t="str">
        <f>IF(LEN(A1228) &gt; 0, 'CLZ TT'!E1228, "")</f>
        <v/>
      </c>
      <c r="D1228" s="7" t="str">
        <f>T('CLZ TT'!F1228)</f>
        <v/>
      </c>
      <c r="E1228" s="7" t="str">
        <f>IFERROR(VLOOKUP('CLZ TT'!A1228,'CLZ WI'!$A$1:$E$100000,3,FALSE),"")</f>
        <v/>
      </c>
      <c r="F1228" t="str">
        <f>IFERROR(VLOOKUP('CLZ TT'!A1228,'CLZ WI'!$A$1:$E$100000,4,FALSE),"")</f>
        <v/>
      </c>
      <c r="G1228" t="str">
        <f>IFERROR(VLOOKUP('CLZ TT'!A1228,'CLZ WI'!$A$1:$K$100000,5,FALSE),"")</f>
        <v/>
      </c>
      <c r="H1228" t="str">
        <f>IFERROR(VLOOKUP(G1228,'CLZ WI'!$A$1:$K$100000,6,FALSE),"")</f>
        <v/>
      </c>
      <c r="I1228" t="str">
        <f>IFERROR(VLOOKUP(G1228,'CLZ WI'!$A$1:$K$100000,7,FALSE),"")</f>
        <v/>
      </c>
      <c r="J1228" t="str">
        <f>T('CLZ TT'!I1228)</f>
        <v/>
      </c>
      <c r="K1228" t="str">
        <f>IF(IFERROR(VLOOKUP('CLZ TT'!A1228,'CLZ WI'!$A$1:$L$100000,12,FALSE),"")=TRUE, "Billable", IF(IFERROR(VLOOKUP('CLZ TT'!A1228,'CLZ WI'!$A$1:$L$100000,12,FALSE),"")=FALSE, "Non-Billable", ""))</f>
        <v/>
      </c>
      <c r="L1228" s="19" t="str">
        <f>IF('CLZ TT'!G1228="","",'CLZ TT'!G1228)</f>
        <v/>
      </c>
      <c r="M1228" t="str">
        <f>IFERROR(VLOOKUP(G1228,'CLZ Pr'!$A$1:$X$100000,12,FALSE)*C1228,"")</f>
        <v/>
      </c>
      <c r="N1228" s="4" t="str">
        <f>IFERROR(VLOOKUP(G1228,'CLZ Pr'!$A$1:$X$100000,24,FALSE), "")</f>
        <v/>
      </c>
      <c r="O1228" t="str">
        <f>IFERROR(VLOOKUP(G1228,'CLZ Pr'!$A$1:$X$100000,21,FALSE), "")</f>
        <v/>
      </c>
    </row>
    <row r="1229" spans="1:15">
      <c r="A1229" t="str">
        <f>T('CLZ TT'!A1229)</f>
        <v/>
      </c>
      <c r="B1229" s="9" t="str">
        <f>T('CLZ TT'!D1229)</f>
        <v/>
      </c>
      <c r="C1229" s="10" t="str">
        <f>IF(LEN(A1229) &gt; 0, 'CLZ TT'!E1229, "")</f>
        <v/>
      </c>
      <c r="D1229" s="7" t="str">
        <f>T('CLZ TT'!F1229)</f>
        <v/>
      </c>
      <c r="E1229" s="7" t="str">
        <f>IFERROR(VLOOKUP('CLZ TT'!A1229,'CLZ WI'!$A$1:$E$100000,3,FALSE),"")</f>
        <v/>
      </c>
      <c r="F1229" t="str">
        <f>IFERROR(VLOOKUP('CLZ TT'!A1229,'CLZ WI'!$A$1:$E$100000,4,FALSE),"")</f>
        <v/>
      </c>
      <c r="G1229" t="str">
        <f>IFERROR(VLOOKUP('CLZ TT'!A1229,'CLZ WI'!$A$1:$K$100000,5,FALSE),"")</f>
        <v/>
      </c>
      <c r="H1229" t="str">
        <f>IFERROR(VLOOKUP(G1229,'CLZ WI'!$A$1:$K$100000,6,FALSE),"")</f>
        <v/>
      </c>
      <c r="I1229" t="str">
        <f>IFERROR(VLOOKUP(G1229,'CLZ WI'!$A$1:$K$100000,7,FALSE),"")</f>
        <v/>
      </c>
      <c r="J1229" t="str">
        <f>T('CLZ TT'!I1229)</f>
        <v/>
      </c>
      <c r="K1229" t="str">
        <f>IF(IFERROR(VLOOKUP('CLZ TT'!A1229,'CLZ WI'!$A$1:$L$100000,12,FALSE),"")=TRUE, "Billable", IF(IFERROR(VLOOKUP('CLZ TT'!A1229,'CLZ WI'!$A$1:$L$100000,12,FALSE),"")=FALSE, "Non-Billable", ""))</f>
        <v/>
      </c>
      <c r="L1229" s="19" t="str">
        <f>IF('CLZ TT'!G1229="","",'CLZ TT'!G1229)</f>
        <v/>
      </c>
      <c r="M1229" t="str">
        <f>IFERROR(VLOOKUP(G1229,'CLZ Pr'!$A$1:$X$100000,12,FALSE)*C1229,"")</f>
        <v/>
      </c>
      <c r="N1229" s="4" t="str">
        <f>IFERROR(VLOOKUP(G1229,'CLZ Pr'!$A$1:$X$100000,24,FALSE), "")</f>
        <v/>
      </c>
      <c r="O1229" t="str">
        <f>IFERROR(VLOOKUP(G1229,'CLZ Pr'!$A$1:$X$100000,21,FALSE), "")</f>
        <v/>
      </c>
    </row>
    <row r="1230" spans="1:15">
      <c r="A1230" t="str">
        <f>T('CLZ TT'!A1230)</f>
        <v/>
      </c>
      <c r="B1230" s="9" t="str">
        <f>T('CLZ TT'!D1230)</f>
        <v/>
      </c>
      <c r="C1230" s="10" t="str">
        <f>IF(LEN(A1230) &gt; 0, 'CLZ TT'!E1230, "")</f>
        <v/>
      </c>
      <c r="D1230" s="7" t="str">
        <f>T('CLZ TT'!F1230)</f>
        <v/>
      </c>
      <c r="E1230" s="7" t="str">
        <f>IFERROR(VLOOKUP('CLZ TT'!A1230,'CLZ WI'!$A$1:$E$100000,3,FALSE),"")</f>
        <v/>
      </c>
      <c r="F1230" t="str">
        <f>IFERROR(VLOOKUP('CLZ TT'!A1230,'CLZ WI'!$A$1:$E$100000,4,FALSE),"")</f>
        <v/>
      </c>
      <c r="G1230" t="str">
        <f>IFERROR(VLOOKUP('CLZ TT'!A1230,'CLZ WI'!$A$1:$K$100000,5,FALSE),"")</f>
        <v/>
      </c>
      <c r="H1230" t="str">
        <f>IFERROR(VLOOKUP(G1230,'CLZ WI'!$A$1:$K$100000,6,FALSE),"")</f>
        <v/>
      </c>
      <c r="I1230" t="str">
        <f>IFERROR(VLOOKUP(G1230,'CLZ WI'!$A$1:$K$100000,7,FALSE),"")</f>
        <v/>
      </c>
      <c r="J1230" t="str">
        <f>T('CLZ TT'!I1230)</f>
        <v/>
      </c>
      <c r="K1230" t="str">
        <f>IF(IFERROR(VLOOKUP('CLZ TT'!A1230,'CLZ WI'!$A$1:$L$100000,12,FALSE),"")=TRUE, "Billable", IF(IFERROR(VLOOKUP('CLZ TT'!A1230,'CLZ WI'!$A$1:$L$100000,12,FALSE),"")=FALSE, "Non-Billable", ""))</f>
        <v/>
      </c>
      <c r="L1230" s="19" t="str">
        <f>IF('CLZ TT'!G1230="","",'CLZ TT'!G1230)</f>
        <v/>
      </c>
      <c r="M1230" t="str">
        <f>IFERROR(VLOOKUP(G1230,'CLZ Pr'!$A$1:$X$100000,12,FALSE)*C1230,"")</f>
        <v/>
      </c>
      <c r="N1230" s="4" t="str">
        <f>IFERROR(VLOOKUP(G1230,'CLZ Pr'!$A$1:$X$100000,24,FALSE), "")</f>
        <v/>
      </c>
      <c r="O1230" t="str">
        <f>IFERROR(VLOOKUP(G1230,'CLZ Pr'!$A$1:$X$100000,21,FALSE), "")</f>
        <v/>
      </c>
    </row>
    <row r="1231" spans="1:15">
      <c r="A1231" t="str">
        <f>T('CLZ TT'!A1231)</f>
        <v/>
      </c>
      <c r="B1231" s="9" t="str">
        <f>T('CLZ TT'!D1231)</f>
        <v/>
      </c>
      <c r="C1231" s="10" t="str">
        <f>IF(LEN(A1231) &gt; 0, 'CLZ TT'!E1231, "")</f>
        <v/>
      </c>
      <c r="D1231" s="7" t="str">
        <f>T('CLZ TT'!F1231)</f>
        <v/>
      </c>
      <c r="E1231" s="7" t="str">
        <f>IFERROR(VLOOKUP('CLZ TT'!A1231,'CLZ WI'!$A$1:$E$100000,3,FALSE),"")</f>
        <v/>
      </c>
      <c r="F1231" t="str">
        <f>IFERROR(VLOOKUP('CLZ TT'!A1231,'CLZ WI'!$A$1:$E$100000,4,FALSE),"")</f>
        <v/>
      </c>
      <c r="G1231" t="str">
        <f>IFERROR(VLOOKUP('CLZ TT'!A1231,'CLZ WI'!$A$1:$K$100000,5,FALSE),"")</f>
        <v/>
      </c>
      <c r="H1231" t="str">
        <f>IFERROR(VLOOKUP(G1231,'CLZ WI'!$A$1:$K$100000,6,FALSE),"")</f>
        <v/>
      </c>
      <c r="I1231" t="str">
        <f>IFERROR(VLOOKUP(G1231,'CLZ WI'!$A$1:$K$100000,7,FALSE),"")</f>
        <v/>
      </c>
      <c r="J1231" t="str">
        <f>T('CLZ TT'!I1231)</f>
        <v/>
      </c>
      <c r="K1231" t="str">
        <f>IF(IFERROR(VLOOKUP('CLZ TT'!A1231,'CLZ WI'!$A$1:$L$100000,12,FALSE),"")=TRUE, "Billable", IF(IFERROR(VLOOKUP('CLZ TT'!A1231,'CLZ WI'!$A$1:$L$100000,12,FALSE),"")=FALSE, "Non-Billable", ""))</f>
        <v/>
      </c>
      <c r="L1231" s="19" t="str">
        <f>IF('CLZ TT'!G1231="","",'CLZ TT'!G1231)</f>
        <v/>
      </c>
      <c r="M1231" t="str">
        <f>IFERROR(VLOOKUP(G1231,'CLZ Pr'!$A$1:$X$100000,12,FALSE)*C1231,"")</f>
        <v/>
      </c>
      <c r="N1231" s="4" t="str">
        <f>IFERROR(VLOOKUP(G1231,'CLZ Pr'!$A$1:$X$100000,24,FALSE), "")</f>
        <v/>
      </c>
      <c r="O1231" t="str">
        <f>IFERROR(VLOOKUP(G1231,'CLZ Pr'!$A$1:$X$100000,21,FALSE), "")</f>
        <v/>
      </c>
    </row>
    <row r="1232" spans="1:15">
      <c r="A1232" t="str">
        <f>T('CLZ TT'!A1232)</f>
        <v/>
      </c>
      <c r="B1232" s="9" t="str">
        <f>T('CLZ TT'!D1232)</f>
        <v/>
      </c>
      <c r="C1232" s="10" t="str">
        <f>IF(LEN(A1232) &gt; 0, 'CLZ TT'!E1232, "")</f>
        <v/>
      </c>
      <c r="D1232" s="7" t="str">
        <f>T('CLZ TT'!F1232)</f>
        <v/>
      </c>
      <c r="E1232" s="7" t="str">
        <f>IFERROR(VLOOKUP('CLZ TT'!A1232,'CLZ WI'!$A$1:$E$100000,3,FALSE),"")</f>
        <v/>
      </c>
      <c r="F1232" t="str">
        <f>IFERROR(VLOOKUP('CLZ TT'!A1232,'CLZ WI'!$A$1:$E$100000,4,FALSE),"")</f>
        <v/>
      </c>
      <c r="G1232" t="str">
        <f>IFERROR(VLOOKUP('CLZ TT'!A1232,'CLZ WI'!$A$1:$K$100000,5,FALSE),"")</f>
        <v/>
      </c>
      <c r="H1232" t="str">
        <f>IFERROR(VLOOKUP(G1232,'CLZ WI'!$A$1:$K$100000,6,FALSE),"")</f>
        <v/>
      </c>
      <c r="I1232" t="str">
        <f>IFERROR(VLOOKUP(G1232,'CLZ WI'!$A$1:$K$100000,7,FALSE),"")</f>
        <v/>
      </c>
      <c r="J1232" t="str">
        <f>T('CLZ TT'!I1232)</f>
        <v/>
      </c>
      <c r="K1232" t="str">
        <f>IF(IFERROR(VLOOKUP('CLZ TT'!A1232,'CLZ WI'!$A$1:$L$100000,12,FALSE),"")=TRUE, "Billable", IF(IFERROR(VLOOKUP('CLZ TT'!A1232,'CLZ WI'!$A$1:$L$100000,12,FALSE),"")=FALSE, "Non-Billable", ""))</f>
        <v/>
      </c>
      <c r="L1232" s="19" t="str">
        <f>IF('CLZ TT'!G1232="","",'CLZ TT'!G1232)</f>
        <v/>
      </c>
      <c r="M1232" t="str">
        <f>IFERROR(VLOOKUP(G1232,'CLZ Pr'!$A$1:$X$100000,12,FALSE)*C1232,"")</f>
        <v/>
      </c>
      <c r="N1232" s="4" t="str">
        <f>IFERROR(VLOOKUP(G1232,'CLZ Pr'!$A$1:$X$100000,24,FALSE), "")</f>
        <v/>
      </c>
      <c r="O1232" t="str">
        <f>IFERROR(VLOOKUP(G1232,'CLZ Pr'!$A$1:$X$100000,21,FALSE), "")</f>
        <v/>
      </c>
    </row>
    <row r="1233" spans="1:15">
      <c r="A1233" t="str">
        <f>T('CLZ TT'!A1233)</f>
        <v/>
      </c>
      <c r="B1233" s="9" t="str">
        <f>T('CLZ TT'!D1233)</f>
        <v/>
      </c>
      <c r="C1233" s="10" t="str">
        <f>IF(LEN(A1233) &gt; 0, 'CLZ TT'!E1233, "")</f>
        <v/>
      </c>
      <c r="D1233" s="7" t="str">
        <f>T('CLZ TT'!F1233)</f>
        <v/>
      </c>
      <c r="E1233" s="7" t="str">
        <f>IFERROR(VLOOKUP('CLZ TT'!A1233,'CLZ WI'!$A$1:$E$100000,3,FALSE),"")</f>
        <v/>
      </c>
      <c r="F1233" t="str">
        <f>IFERROR(VLOOKUP('CLZ TT'!A1233,'CLZ WI'!$A$1:$E$100000,4,FALSE),"")</f>
        <v/>
      </c>
      <c r="G1233" t="str">
        <f>IFERROR(VLOOKUP('CLZ TT'!A1233,'CLZ WI'!$A$1:$K$100000,5,FALSE),"")</f>
        <v/>
      </c>
      <c r="H1233" t="str">
        <f>IFERROR(VLOOKUP(G1233,'CLZ WI'!$A$1:$K$100000,6,FALSE),"")</f>
        <v/>
      </c>
      <c r="I1233" t="str">
        <f>IFERROR(VLOOKUP(G1233,'CLZ WI'!$A$1:$K$100000,7,FALSE),"")</f>
        <v/>
      </c>
      <c r="J1233" t="str">
        <f>T('CLZ TT'!I1233)</f>
        <v/>
      </c>
      <c r="K1233" t="str">
        <f>IF(IFERROR(VLOOKUP('CLZ TT'!A1233,'CLZ WI'!$A$1:$L$100000,12,FALSE),"")=TRUE, "Billable", IF(IFERROR(VLOOKUP('CLZ TT'!A1233,'CLZ WI'!$A$1:$L$100000,12,FALSE),"")=FALSE, "Non-Billable", ""))</f>
        <v/>
      </c>
      <c r="L1233" s="19" t="str">
        <f>IF('CLZ TT'!G1233="","",'CLZ TT'!G1233)</f>
        <v/>
      </c>
      <c r="M1233" t="str">
        <f>IFERROR(VLOOKUP(G1233,'CLZ Pr'!$A$1:$X$100000,12,FALSE)*C1233,"")</f>
        <v/>
      </c>
      <c r="N1233" s="4" t="str">
        <f>IFERROR(VLOOKUP(G1233,'CLZ Pr'!$A$1:$X$100000,24,FALSE), "")</f>
        <v/>
      </c>
      <c r="O1233" t="str">
        <f>IFERROR(VLOOKUP(G1233,'CLZ Pr'!$A$1:$X$100000,21,FALSE), "")</f>
        <v/>
      </c>
    </row>
    <row r="1234" spans="1:15">
      <c r="A1234" t="str">
        <f>T('CLZ TT'!A1234)</f>
        <v/>
      </c>
      <c r="B1234" s="9" t="str">
        <f>T('CLZ TT'!D1234)</f>
        <v/>
      </c>
      <c r="C1234" s="10" t="str">
        <f>IF(LEN(A1234) &gt; 0, 'CLZ TT'!E1234, "")</f>
        <v/>
      </c>
      <c r="D1234" s="7" t="str">
        <f>T('CLZ TT'!F1234)</f>
        <v/>
      </c>
      <c r="E1234" s="7" t="str">
        <f>IFERROR(VLOOKUP('CLZ TT'!A1234,'CLZ WI'!$A$1:$E$100000,3,FALSE),"")</f>
        <v/>
      </c>
      <c r="F1234" t="str">
        <f>IFERROR(VLOOKUP('CLZ TT'!A1234,'CLZ WI'!$A$1:$E$100000,4,FALSE),"")</f>
        <v/>
      </c>
      <c r="G1234" t="str">
        <f>IFERROR(VLOOKUP('CLZ TT'!A1234,'CLZ WI'!$A$1:$K$100000,5,FALSE),"")</f>
        <v/>
      </c>
      <c r="H1234" t="str">
        <f>IFERROR(VLOOKUP(G1234,'CLZ WI'!$A$1:$K$100000,6,FALSE),"")</f>
        <v/>
      </c>
      <c r="I1234" t="str">
        <f>IFERROR(VLOOKUP(G1234,'CLZ WI'!$A$1:$K$100000,7,FALSE),"")</f>
        <v/>
      </c>
      <c r="J1234" t="str">
        <f>T('CLZ TT'!I1234)</f>
        <v/>
      </c>
      <c r="K1234" t="str">
        <f>IF(IFERROR(VLOOKUP('CLZ TT'!A1234,'CLZ WI'!$A$1:$L$100000,12,FALSE),"")=TRUE, "Billable", IF(IFERROR(VLOOKUP('CLZ TT'!A1234,'CLZ WI'!$A$1:$L$100000,12,FALSE),"")=FALSE, "Non-Billable", ""))</f>
        <v/>
      </c>
      <c r="L1234" s="19" t="str">
        <f>IF('CLZ TT'!G1234="","",'CLZ TT'!G1234)</f>
        <v/>
      </c>
      <c r="M1234" t="str">
        <f>IFERROR(VLOOKUP(G1234,'CLZ Pr'!$A$1:$X$100000,12,FALSE)*C1234,"")</f>
        <v/>
      </c>
      <c r="N1234" s="4" t="str">
        <f>IFERROR(VLOOKUP(G1234,'CLZ Pr'!$A$1:$X$100000,24,FALSE), "")</f>
        <v/>
      </c>
      <c r="O1234" t="str">
        <f>IFERROR(VLOOKUP(G1234,'CLZ Pr'!$A$1:$X$100000,21,FALSE), "")</f>
        <v/>
      </c>
    </row>
    <row r="1235" spans="1:15">
      <c r="A1235" t="str">
        <f>T('CLZ TT'!A1235)</f>
        <v/>
      </c>
      <c r="B1235" s="9" t="str">
        <f>T('CLZ TT'!D1235)</f>
        <v/>
      </c>
      <c r="C1235" s="10" t="str">
        <f>IF(LEN(A1235) &gt; 0, 'CLZ TT'!E1235, "")</f>
        <v/>
      </c>
      <c r="D1235" s="7" t="str">
        <f>T('CLZ TT'!F1235)</f>
        <v/>
      </c>
      <c r="E1235" s="7" t="str">
        <f>IFERROR(VLOOKUP('CLZ TT'!A1235,'CLZ WI'!$A$1:$E$100000,3,FALSE),"")</f>
        <v/>
      </c>
      <c r="F1235" t="str">
        <f>IFERROR(VLOOKUP('CLZ TT'!A1235,'CLZ WI'!$A$1:$E$100000,4,FALSE),"")</f>
        <v/>
      </c>
      <c r="G1235" t="str">
        <f>IFERROR(VLOOKUP('CLZ TT'!A1235,'CLZ WI'!$A$1:$K$100000,5,FALSE),"")</f>
        <v/>
      </c>
      <c r="H1235" t="str">
        <f>IFERROR(VLOOKUP(G1235,'CLZ WI'!$A$1:$K$100000,6,FALSE),"")</f>
        <v/>
      </c>
      <c r="I1235" t="str">
        <f>IFERROR(VLOOKUP(G1235,'CLZ WI'!$A$1:$K$100000,7,FALSE),"")</f>
        <v/>
      </c>
      <c r="J1235" t="str">
        <f>T('CLZ TT'!I1235)</f>
        <v/>
      </c>
      <c r="K1235" t="str">
        <f>IF(IFERROR(VLOOKUP('CLZ TT'!A1235,'CLZ WI'!$A$1:$L$100000,12,FALSE),"")=TRUE, "Billable", IF(IFERROR(VLOOKUP('CLZ TT'!A1235,'CLZ WI'!$A$1:$L$100000,12,FALSE),"")=FALSE, "Non-Billable", ""))</f>
        <v/>
      </c>
      <c r="L1235" s="19" t="str">
        <f>IF('CLZ TT'!G1235="","",'CLZ TT'!G1235)</f>
        <v/>
      </c>
      <c r="M1235" t="str">
        <f>IFERROR(VLOOKUP(G1235,'CLZ Pr'!$A$1:$X$100000,12,FALSE)*C1235,"")</f>
        <v/>
      </c>
      <c r="N1235" s="4" t="str">
        <f>IFERROR(VLOOKUP(G1235,'CLZ Pr'!$A$1:$X$100000,24,FALSE), "")</f>
        <v/>
      </c>
      <c r="O1235" t="str">
        <f>IFERROR(VLOOKUP(G1235,'CLZ Pr'!$A$1:$X$100000,21,FALSE), "")</f>
        <v/>
      </c>
    </row>
    <row r="1236" spans="1:15">
      <c r="A1236" t="str">
        <f>T('CLZ TT'!A1236)</f>
        <v/>
      </c>
      <c r="B1236" s="9" t="str">
        <f>T('CLZ TT'!D1236)</f>
        <v/>
      </c>
      <c r="C1236" s="10" t="str">
        <f>IF(LEN(A1236) &gt; 0, 'CLZ TT'!E1236, "")</f>
        <v/>
      </c>
      <c r="D1236" s="7" t="str">
        <f>T('CLZ TT'!F1236)</f>
        <v/>
      </c>
      <c r="E1236" s="7" t="str">
        <f>IFERROR(VLOOKUP('CLZ TT'!A1236,'CLZ WI'!$A$1:$E$100000,3,FALSE),"")</f>
        <v/>
      </c>
      <c r="F1236" t="str">
        <f>IFERROR(VLOOKUP('CLZ TT'!A1236,'CLZ WI'!$A$1:$E$100000,4,FALSE),"")</f>
        <v/>
      </c>
      <c r="G1236" t="str">
        <f>IFERROR(VLOOKUP('CLZ TT'!A1236,'CLZ WI'!$A$1:$K$100000,5,FALSE),"")</f>
        <v/>
      </c>
      <c r="H1236" t="str">
        <f>IFERROR(VLOOKUP(G1236,'CLZ WI'!$A$1:$K$100000,6,FALSE),"")</f>
        <v/>
      </c>
      <c r="I1236" t="str">
        <f>IFERROR(VLOOKUP(G1236,'CLZ WI'!$A$1:$K$100000,7,FALSE),"")</f>
        <v/>
      </c>
      <c r="J1236" t="str">
        <f>T('CLZ TT'!I1236)</f>
        <v/>
      </c>
      <c r="K1236" t="str">
        <f>IF(IFERROR(VLOOKUP('CLZ TT'!A1236,'CLZ WI'!$A$1:$L$100000,12,FALSE),"")=TRUE, "Billable", IF(IFERROR(VLOOKUP('CLZ TT'!A1236,'CLZ WI'!$A$1:$L$100000,12,FALSE),"")=FALSE, "Non-Billable", ""))</f>
        <v/>
      </c>
      <c r="L1236" s="19" t="str">
        <f>IF('CLZ TT'!G1236="","",'CLZ TT'!G1236)</f>
        <v/>
      </c>
      <c r="M1236" t="str">
        <f>IFERROR(VLOOKUP(G1236,'CLZ Pr'!$A$1:$X$100000,12,FALSE)*C1236,"")</f>
        <v/>
      </c>
      <c r="N1236" s="4" t="str">
        <f>IFERROR(VLOOKUP(G1236,'CLZ Pr'!$A$1:$X$100000,24,FALSE), "")</f>
        <v/>
      </c>
      <c r="O1236" t="str">
        <f>IFERROR(VLOOKUP(G1236,'CLZ Pr'!$A$1:$X$100000,21,FALSE), "")</f>
        <v/>
      </c>
    </row>
    <row r="1237" spans="1:15">
      <c r="A1237" t="str">
        <f>T('CLZ TT'!A1237)</f>
        <v/>
      </c>
      <c r="B1237" s="9" t="str">
        <f>T('CLZ TT'!D1237)</f>
        <v/>
      </c>
      <c r="C1237" s="10" t="str">
        <f>IF(LEN(A1237) &gt; 0, 'CLZ TT'!E1237, "")</f>
        <v/>
      </c>
      <c r="D1237" s="7" t="str">
        <f>T('CLZ TT'!F1237)</f>
        <v/>
      </c>
      <c r="E1237" s="7" t="str">
        <f>IFERROR(VLOOKUP('CLZ TT'!A1237,'CLZ WI'!$A$1:$E$100000,3,FALSE),"")</f>
        <v/>
      </c>
      <c r="F1237" t="str">
        <f>IFERROR(VLOOKUP('CLZ TT'!A1237,'CLZ WI'!$A$1:$E$100000,4,FALSE),"")</f>
        <v/>
      </c>
      <c r="G1237" t="str">
        <f>IFERROR(VLOOKUP('CLZ TT'!A1237,'CLZ WI'!$A$1:$K$100000,5,FALSE),"")</f>
        <v/>
      </c>
      <c r="H1237" t="str">
        <f>IFERROR(VLOOKUP(G1237,'CLZ WI'!$A$1:$K$100000,6,FALSE),"")</f>
        <v/>
      </c>
      <c r="I1237" t="str">
        <f>IFERROR(VLOOKUP(G1237,'CLZ WI'!$A$1:$K$100000,7,FALSE),"")</f>
        <v/>
      </c>
      <c r="J1237" t="str">
        <f>T('CLZ TT'!I1237)</f>
        <v/>
      </c>
      <c r="K1237" t="str">
        <f>IF(IFERROR(VLOOKUP('CLZ TT'!A1237,'CLZ WI'!$A$1:$L$100000,12,FALSE),"")=TRUE, "Billable", IF(IFERROR(VLOOKUP('CLZ TT'!A1237,'CLZ WI'!$A$1:$L$100000,12,FALSE),"")=FALSE, "Non-Billable", ""))</f>
        <v/>
      </c>
      <c r="L1237" s="19" t="str">
        <f>IF('CLZ TT'!G1237="","",'CLZ TT'!G1237)</f>
        <v/>
      </c>
      <c r="M1237" t="str">
        <f>IFERROR(VLOOKUP(G1237,'CLZ Pr'!$A$1:$X$100000,12,FALSE)*C1237,"")</f>
        <v/>
      </c>
      <c r="N1237" s="4" t="str">
        <f>IFERROR(VLOOKUP(G1237,'CLZ Pr'!$A$1:$X$100000,24,FALSE), "")</f>
        <v/>
      </c>
      <c r="O1237" t="str">
        <f>IFERROR(VLOOKUP(G1237,'CLZ Pr'!$A$1:$X$100000,21,FALSE), "")</f>
        <v/>
      </c>
    </row>
    <row r="1238" spans="1:15">
      <c r="A1238" t="str">
        <f>T('CLZ TT'!A1238)</f>
        <v/>
      </c>
      <c r="B1238" s="9" t="str">
        <f>T('CLZ TT'!D1238)</f>
        <v/>
      </c>
      <c r="C1238" s="10" t="str">
        <f>IF(LEN(A1238) &gt; 0, 'CLZ TT'!E1238, "")</f>
        <v/>
      </c>
      <c r="D1238" s="7" t="str">
        <f>T('CLZ TT'!F1238)</f>
        <v/>
      </c>
      <c r="E1238" s="7" t="str">
        <f>IFERROR(VLOOKUP('CLZ TT'!A1238,'CLZ WI'!$A$1:$E$100000,3,FALSE),"")</f>
        <v/>
      </c>
      <c r="F1238" t="str">
        <f>IFERROR(VLOOKUP('CLZ TT'!A1238,'CLZ WI'!$A$1:$E$100000,4,FALSE),"")</f>
        <v/>
      </c>
      <c r="G1238" t="str">
        <f>IFERROR(VLOOKUP('CLZ TT'!A1238,'CLZ WI'!$A$1:$K$100000,5,FALSE),"")</f>
        <v/>
      </c>
      <c r="H1238" t="str">
        <f>IFERROR(VLOOKUP(G1238,'CLZ WI'!$A$1:$K$100000,6,FALSE),"")</f>
        <v/>
      </c>
      <c r="I1238" t="str">
        <f>IFERROR(VLOOKUP(G1238,'CLZ WI'!$A$1:$K$100000,7,FALSE),"")</f>
        <v/>
      </c>
      <c r="J1238" t="str">
        <f>T('CLZ TT'!I1238)</f>
        <v/>
      </c>
      <c r="K1238" t="str">
        <f>IF(IFERROR(VLOOKUP('CLZ TT'!A1238,'CLZ WI'!$A$1:$L$100000,12,FALSE),"")=TRUE, "Billable", IF(IFERROR(VLOOKUP('CLZ TT'!A1238,'CLZ WI'!$A$1:$L$100000,12,FALSE),"")=FALSE, "Non-Billable", ""))</f>
        <v/>
      </c>
      <c r="L1238" s="19" t="str">
        <f>IF('CLZ TT'!G1238="","",'CLZ TT'!G1238)</f>
        <v/>
      </c>
      <c r="M1238" t="str">
        <f>IFERROR(VLOOKUP(G1238,'CLZ Pr'!$A$1:$X$100000,12,FALSE)*C1238,"")</f>
        <v/>
      </c>
      <c r="N1238" s="4" t="str">
        <f>IFERROR(VLOOKUP(G1238,'CLZ Pr'!$A$1:$X$100000,24,FALSE), "")</f>
        <v/>
      </c>
      <c r="O1238" t="str">
        <f>IFERROR(VLOOKUP(G1238,'CLZ Pr'!$A$1:$X$100000,21,FALSE), "")</f>
        <v/>
      </c>
    </row>
    <row r="1239" spans="1:15">
      <c r="A1239" t="str">
        <f>T('CLZ TT'!A1239)</f>
        <v/>
      </c>
      <c r="B1239" s="9" t="str">
        <f>T('CLZ TT'!D1239)</f>
        <v/>
      </c>
      <c r="C1239" s="10" t="str">
        <f>IF(LEN(A1239) &gt; 0, 'CLZ TT'!E1239, "")</f>
        <v/>
      </c>
      <c r="D1239" s="7" t="str">
        <f>T('CLZ TT'!F1239)</f>
        <v/>
      </c>
      <c r="E1239" s="7" t="str">
        <f>IFERROR(VLOOKUP('CLZ TT'!A1239,'CLZ WI'!$A$1:$E$100000,3,FALSE),"")</f>
        <v/>
      </c>
      <c r="F1239" t="str">
        <f>IFERROR(VLOOKUP('CLZ TT'!A1239,'CLZ WI'!$A$1:$E$100000,4,FALSE),"")</f>
        <v/>
      </c>
      <c r="G1239" t="str">
        <f>IFERROR(VLOOKUP('CLZ TT'!A1239,'CLZ WI'!$A$1:$K$100000,5,FALSE),"")</f>
        <v/>
      </c>
      <c r="H1239" t="str">
        <f>IFERROR(VLOOKUP(G1239,'CLZ WI'!$A$1:$K$100000,6,FALSE),"")</f>
        <v/>
      </c>
      <c r="I1239" t="str">
        <f>IFERROR(VLOOKUP(G1239,'CLZ WI'!$A$1:$K$100000,7,FALSE),"")</f>
        <v/>
      </c>
      <c r="J1239" t="str">
        <f>T('CLZ TT'!I1239)</f>
        <v/>
      </c>
      <c r="K1239" t="str">
        <f>IF(IFERROR(VLOOKUP('CLZ TT'!A1239,'CLZ WI'!$A$1:$L$100000,12,FALSE),"")=TRUE, "Billable", IF(IFERROR(VLOOKUP('CLZ TT'!A1239,'CLZ WI'!$A$1:$L$100000,12,FALSE),"")=FALSE, "Non-Billable", ""))</f>
        <v/>
      </c>
      <c r="L1239" s="19" t="str">
        <f>IF('CLZ TT'!G1239="","",'CLZ TT'!G1239)</f>
        <v/>
      </c>
      <c r="M1239" t="str">
        <f>IFERROR(VLOOKUP(G1239,'CLZ Pr'!$A$1:$X$100000,12,FALSE)*C1239,"")</f>
        <v/>
      </c>
      <c r="N1239" s="4" t="str">
        <f>IFERROR(VLOOKUP(G1239,'CLZ Pr'!$A$1:$X$100000,24,FALSE), "")</f>
        <v/>
      </c>
      <c r="O1239" t="str">
        <f>IFERROR(VLOOKUP(G1239,'CLZ Pr'!$A$1:$X$100000,21,FALSE), "")</f>
        <v/>
      </c>
    </row>
    <row r="1240" spans="1:15">
      <c r="A1240" t="str">
        <f>T('CLZ TT'!A1240)</f>
        <v/>
      </c>
      <c r="B1240" s="9" t="str">
        <f>T('CLZ TT'!D1240)</f>
        <v/>
      </c>
      <c r="C1240" s="10" t="str">
        <f>IF(LEN(A1240) &gt; 0, 'CLZ TT'!E1240, "")</f>
        <v/>
      </c>
      <c r="D1240" s="7" t="str">
        <f>T('CLZ TT'!F1240)</f>
        <v/>
      </c>
      <c r="E1240" s="7" t="str">
        <f>IFERROR(VLOOKUP('CLZ TT'!A1240,'CLZ WI'!$A$1:$E$100000,3,FALSE),"")</f>
        <v/>
      </c>
      <c r="F1240" t="str">
        <f>IFERROR(VLOOKUP('CLZ TT'!A1240,'CLZ WI'!$A$1:$E$100000,4,FALSE),"")</f>
        <v/>
      </c>
      <c r="G1240" t="str">
        <f>IFERROR(VLOOKUP('CLZ TT'!A1240,'CLZ WI'!$A$1:$K$100000,5,FALSE),"")</f>
        <v/>
      </c>
      <c r="H1240" t="str">
        <f>IFERROR(VLOOKUP(G1240,'CLZ WI'!$A$1:$K$100000,6,FALSE),"")</f>
        <v/>
      </c>
      <c r="I1240" t="str">
        <f>IFERROR(VLOOKUP(G1240,'CLZ WI'!$A$1:$K$100000,7,FALSE),"")</f>
        <v/>
      </c>
      <c r="J1240" t="str">
        <f>T('CLZ TT'!I1240)</f>
        <v/>
      </c>
      <c r="K1240" t="str">
        <f>IF(IFERROR(VLOOKUP('CLZ TT'!A1240,'CLZ WI'!$A$1:$L$100000,12,FALSE),"")=TRUE, "Billable", IF(IFERROR(VLOOKUP('CLZ TT'!A1240,'CLZ WI'!$A$1:$L$100000,12,FALSE),"")=FALSE, "Non-Billable", ""))</f>
        <v/>
      </c>
      <c r="L1240" s="19" t="str">
        <f>IF('CLZ TT'!G1240="","",'CLZ TT'!G1240)</f>
        <v/>
      </c>
      <c r="M1240" t="str">
        <f>IFERROR(VLOOKUP(G1240,'CLZ Pr'!$A$1:$X$100000,12,FALSE)*C1240,"")</f>
        <v/>
      </c>
      <c r="N1240" s="4" t="str">
        <f>IFERROR(VLOOKUP(G1240,'CLZ Pr'!$A$1:$X$100000,24,FALSE), "")</f>
        <v/>
      </c>
      <c r="O1240" t="str">
        <f>IFERROR(VLOOKUP(G1240,'CLZ Pr'!$A$1:$X$100000,21,FALSE), "")</f>
        <v/>
      </c>
    </row>
    <row r="1241" spans="1:15">
      <c r="A1241" t="str">
        <f>T('CLZ TT'!A1241)</f>
        <v/>
      </c>
      <c r="B1241" s="9" t="str">
        <f>T('CLZ TT'!D1241)</f>
        <v/>
      </c>
      <c r="C1241" s="10" t="str">
        <f>IF(LEN(A1241) &gt; 0, 'CLZ TT'!E1241, "")</f>
        <v/>
      </c>
      <c r="D1241" s="7" t="str">
        <f>T('CLZ TT'!F1241)</f>
        <v/>
      </c>
      <c r="E1241" s="7" t="str">
        <f>IFERROR(VLOOKUP('CLZ TT'!A1241,'CLZ WI'!$A$1:$E$100000,3,FALSE),"")</f>
        <v/>
      </c>
      <c r="F1241" t="str">
        <f>IFERROR(VLOOKUP('CLZ TT'!A1241,'CLZ WI'!$A$1:$E$100000,4,FALSE),"")</f>
        <v/>
      </c>
      <c r="G1241" t="str">
        <f>IFERROR(VLOOKUP('CLZ TT'!A1241,'CLZ WI'!$A$1:$K$100000,5,FALSE),"")</f>
        <v/>
      </c>
      <c r="H1241" t="str">
        <f>IFERROR(VLOOKUP(G1241,'CLZ WI'!$A$1:$K$100000,6,FALSE),"")</f>
        <v/>
      </c>
      <c r="I1241" t="str">
        <f>IFERROR(VLOOKUP(G1241,'CLZ WI'!$A$1:$K$100000,7,FALSE),"")</f>
        <v/>
      </c>
      <c r="J1241" t="str">
        <f>T('CLZ TT'!I1241)</f>
        <v/>
      </c>
      <c r="K1241" t="str">
        <f>IF(IFERROR(VLOOKUP('CLZ TT'!A1241,'CLZ WI'!$A$1:$L$100000,12,FALSE),"")=TRUE, "Billable", IF(IFERROR(VLOOKUP('CLZ TT'!A1241,'CLZ WI'!$A$1:$L$100000,12,FALSE),"")=FALSE, "Non-Billable", ""))</f>
        <v/>
      </c>
      <c r="L1241" s="19" t="str">
        <f>IF('CLZ TT'!G1241="","",'CLZ TT'!G1241)</f>
        <v/>
      </c>
      <c r="M1241" t="str">
        <f>IFERROR(VLOOKUP(G1241,'CLZ Pr'!$A$1:$X$100000,12,FALSE)*C1241,"")</f>
        <v/>
      </c>
      <c r="N1241" s="4" t="str">
        <f>IFERROR(VLOOKUP(G1241,'CLZ Pr'!$A$1:$X$100000,24,FALSE), "")</f>
        <v/>
      </c>
      <c r="O1241" t="str">
        <f>IFERROR(VLOOKUP(G1241,'CLZ Pr'!$A$1:$X$100000,21,FALSE), "")</f>
        <v/>
      </c>
    </row>
    <row r="1242" spans="1:15">
      <c r="A1242" t="str">
        <f>T('CLZ TT'!A1242)</f>
        <v/>
      </c>
      <c r="B1242" s="9" t="str">
        <f>T('CLZ TT'!D1242)</f>
        <v/>
      </c>
      <c r="C1242" s="10" t="str">
        <f>IF(LEN(A1242) &gt; 0, 'CLZ TT'!E1242, "")</f>
        <v/>
      </c>
      <c r="D1242" s="7" t="str">
        <f>T('CLZ TT'!F1242)</f>
        <v/>
      </c>
      <c r="E1242" s="7" t="str">
        <f>IFERROR(VLOOKUP('CLZ TT'!A1242,'CLZ WI'!$A$1:$E$100000,3,FALSE),"")</f>
        <v/>
      </c>
      <c r="F1242" t="str">
        <f>IFERROR(VLOOKUP('CLZ TT'!A1242,'CLZ WI'!$A$1:$E$100000,4,FALSE),"")</f>
        <v/>
      </c>
      <c r="G1242" t="str">
        <f>IFERROR(VLOOKUP('CLZ TT'!A1242,'CLZ WI'!$A$1:$K$100000,5,FALSE),"")</f>
        <v/>
      </c>
      <c r="H1242" t="str">
        <f>IFERROR(VLOOKUP(G1242,'CLZ WI'!$A$1:$K$100000,6,FALSE),"")</f>
        <v/>
      </c>
      <c r="I1242" t="str">
        <f>IFERROR(VLOOKUP(G1242,'CLZ WI'!$A$1:$K$100000,7,FALSE),"")</f>
        <v/>
      </c>
      <c r="J1242" t="str">
        <f>T('CLZ TT'!I1242)</f>
        <v/>
      </c>
      <c r="K1242" t="str">
        <f>IF(IFERROR(VLOOKUP('CLZ TT'!A1242,'CLZ WI'!$A$1:$L$100000,12,FALSE),"")=TRUE, "Billable", IF(IFERROR(VLOOKUP('CLZ TT'!A1242,'CLZ WI'!$A$1:$L$100000,12,FALSE),"")=FALSE, "Non-Billable", ""))</f>
        <v/>
      </c>
      <c r="L1242" s="19" t="str">
        <f>IF('CLZ TT'!G1242="","",'CLZ TT'!G1242)</f>
        <v/>
      </c>
      <c r="M1242" t="str">
        <f>IFERROR(VLOOKUP(G1242,'CLZ Pr'!$A$1:$X$100000,12,FALSE)*C1242,"")</f>
        <v/>
      </c>
      <c r="N1242" s="4" t="str">
        <f>IFERROR(VLOOKUP(G1242,'CLZ Pr'!$A$1:$X$100000,24,FALSE), "")</f>
        <v/>
      </c>
      <c r="O1242" t="str">
        <f>IFERROR(VLOOKUP(G1242,'CLZ Pr'!$A$1:$X$100000,21,FALSE), "")</f>
        <v/>
      </c>
    </row>
    <row r="1243" spans="1:15">
      <c r="A1243" t="str">
        <f>T('CLZ TT'!A1243)</f>
        <v/>
      </c>
      <c r="B1243" s="9" t="str">
        <f>T('CLZ TT'!D1243)</f>
        <v/>
      </c>
      <c r="C1243" s="10" t="str">
        <f>IF(LEN(A1243) &gt; 0, 'CLZ TT'!E1243, "")</f>
        <v/>
      </c>
      <c r="D1243" s="7" t="str">
        <f>T('CLZ TT'!F1243)</f>
        <v/>
      </c>
      <c r="E1243" s="7" t="str">
        <f>IFERROR(VLOOKUP('CLZ TT'!A1243,'CLZ WI'!$A$1:$E$100000,3,FALSE),"")</f>
        <v/>
      </c>
      <c r="F1243" t="str">
        <f>IFERROR(VLOOKUP('CLZ TT'!A1243,'CLZ WI'!$A$1:$E$100000,4,FALSE),"")</f>
        <v/>
      </c>
      <c r="G1243" t="str">
        <f>IFERROR(VLOOKUP('CLZ TT'!A1243,'CLZ WI'!$A$1:$K$100000,5,FALSE),"")</f>
        <v/>
      </c>
      <c r="H1243" t="str">
        <f>IFERROR(VLOOKUP(G1243,'CLZ WI'!$A$1:$K$100000,6,FALSE),"")</f>
        <v/>
      </c>
      <c r="I1243" t="str">
        <f>IFERROR(VLOOKUP(G1243,'CLZ WI'!$A$1:$K$100000,7,FALSE),"")</f>
        <v/>
      </c>
      <c r="J1243" t="str">
        <f>T('CLZ TT'!I1243)</f>
        <v/>
      </c>
      <c r="K1243" t="str">
        <f>IF(IFERROR(VLOOKUP('CLZ TT'!A1243,'CLZ WI'!$A$1:$L$100000,12,FALSE),"")=TRUE, "Billable", IF(IFERROR(VLOOKUP('CLZ TT'!A1243,'CLZ WI'!$A$1:$L$100000,12,FALSE),"")=FALSE, "Non-Billable", ""))</f>
        <v/>
      </c>
      <c r="L1243" s="19" t="str">
        <f>IF('CLZ TT'!G1243="","",'CLZ TT'!G1243)</f>
        <v/>
      </c>
      <c r="M1243" t="str">
        <f>IFERROR(VLOOKUP(G1243,'CLZ Pr'!$A$1:$X$100000,12,FALSE)*C1243,"")</f>
        <v/>
      </c>
      <c r="N1243" s="4" t="str">
        <f>IFERROR(VLOOKUP(G1243,'CLZ Pr'!$A$1:$X$100000,24,FALSE), "")</f>
        <v/>
      </c>
      <c r="O1243" t="str">
        <f>IFERROR(VLOOKUP(G1243,'CLZ Pr'!$A$1:$X$100000,21,FALSE), "")</f>
        <v/>
      </c>
    </row>
    <row r="1244" spans="1:15">
      <c r="A1244" t="str">
        <f>T('CLZ TT'!A1244)</f>
        <v/>
      </c>
      <c r="B1244" s="9" t="str">
        <f>T('CLZ TT'!D1244)</f>
        <v/>
      </c>
      <c r="C1244" s="10" t="str">
        <f>IF(LEN(A1244) &gt; 0, 'CLZ TT'!E1244, "")</f>
        <v/>
      </c>
      <c r="D1244" s="7" t="str">
        <f>T('CLZ TT'!F1244)</f>
        <v/>
      </c>
      <c r="E1244" s="7" t="str">
        <f>IFERROR(VLOOKUP('CLZ TT'!A1244,'CLZ WI'!$A$1:$E$100000,3,FALSE),"")</f>
        <v/>
      </c>
      <c r="F1244" t="str">
        <f>IFERROR(VLOOKUP('CLZ TT'!A1244,'CLZ WI'!$A$1:$E$100000,4,FALSE),"")</f>
        <v/>
      </c>
      <c r="G1244" t="str">
        <f>IFERROR(VLOOKUP('CLZ TT'!A1244,'CLZ WI'!$A$1:$K$100000,5,FALSE),"")</f>
        <v/>
      </c>
      <c r="H1244" t="str">
        <f>IFERROR(VLOOKUP(G1244,'CLZ WI'!$A$1:$K$100000,6,FALSE),"")</f>
        <v/>
      </c>
      <c r="I1244" t="str">
        <f>IFERROR(VLOOKUP(G1244,'CLZ WI'!$A$1:$K$100000,7,FALSE),"")</f>
        <v/>
      </c>
      <c r="J1244" t="str">
        <f>T('CLZ TT'!I1244)</f>
        <v/>
      </c>
      <c r="K1244" t="str">
        <f>IF(IFERROR(VLOOKUP('CLZ TT'!A1244,'CLZ WI'!$A$1:$L$100000,12,FALSE),"")=TRUE, "Billable", IF(IFERROR(VLOOKUP('CLZ TT'!A1244,'CLZ WI'!$A$1:$L$100000,12,FALSE),"")=FALSE, "Non-Billable", ""))</f>
        <v/>
      </c>
      <c r="L1244" s="19" t="str">
        <f>IF('CLZ TT'!G1244="","",'CLZ TT'!G1244)</f>
        <v/>
      </c>
      <c r="M1244" t="str">
        <f>IFERROR(VLOOKUP(G1244,'CLZ Pr'!$A$1:$X$100000,12,FALSE)*C1244,"")</f>
        <v/>
      </c>
      <c r="N1244" s="4" t="str">
        <f>IFERROR(VLOOKUP(G1244,'CLZ Pr'!$A$1:$X$100000,24,FALSE), "")</f>
        <v/>
      </c>
      <c r="O1244" t="str">
        <f>IFERROR(VLOOKUP(G1244,'CLZ Pr'!$A$1:$X$100000,21,FALSE), "")</f>
        <v/>
      </c>
    </row>
    <row r="1245" spans="1:15">
      <c r="A1245" t="str">
        <f>T('CLZ TT'!A1245)</f>
        <v/>
      </c>
      <c r="B1245" s="9" t="str">
        <f>T('CLZ TT'!D1245)</f>
        <v/>
      </c>
      <c r="C1245" s="10" t="str">
        <f>IF(LEN(A1245) &gt; 0, 'CLZ TT'!E1245, "")</f>
        <v/>
      </c>
      <c r="D1245" s="7" t="str">
        <f>T('CLZ TT'!F1245)</f>
        <v/>
      </c>
      <c r="E1245" s="7" t="str">
        <f>IFERROR(VLOOKUP('CLZ TT'!A1245,'CLZ WI'!$A$1:$E$100000,3,FALSE),"")</f>
        <v/>
      </c>
      <c r="F1245" t="str">
        <f>IFERROR(VLOOKUP('CLZ TT'!A1245,'CLZ WI'!$A$1:$E$100000,4,FALSE),"")</f>
        <v/>
      </c>
      <c r="G1245" t="str">
        <f>IFERROR(VLOOKUP('CLZ TT'!A1245,'CLZ WI'!$A$1:$K$100000,5,FALSE),"")</f>
        <v/>
      </c>
      <c r="H1245" t="str">
        <f>IFERROR(VLOOKUP(G1245,'CLZ WI'!$A$1:$K$100000,6,FALSE),"")</f>
        <v/>
      </c>
      <c r="I1245" t="str">
        <f>IFERROR(VLOOKUP(G1245,'CLZ WI'!$A$1:$K$100000,7,FALSE),"")</f>
        <v/>
      </c>
      <c r="J1245" t="str">
        <f>T('CLZ TT'!I1245)</f>
        <v/>
      </c>
      <c r="K1245" t="str">
        <f>IF(IFERROR(VLOOKUP('CLZ TT'!A1245,'CLZ WI'!$A$1:$L$100000,12,FALSE),"")=TRUE, "Billable", IF(IFERROR(VLOOKUP('CLZ TT'!A1245,'CLZ WI'!$A$1:$L$100000,12,FALSE),"")=FALSE, "Non-Billable", ""))</f>
        <v/>
      </c>
      <c r="L1245" s="19" t="str">
        <f>IF('CLZ TT'!G1245="","",'CLZ TT'!G1245)</f>
        <v/>
      </c>
      <c r="M1245" t="str">
        <f>IFERROR(VLOOKUP(G1245,'CLZ Pr'!$A$1:$X$100000,12,FALSE)*C1245,"")</f>
        <v/>
      </c>
      <c r="N1245" s="4" t="str">
        <f>IFERROR(VLOOKUP(G1245,'CLZ Pr'!$A$1:$X$100000,24,FALSE), "")</f>
        <v/>
      </c>
      <c r="O1245" t="str">
        <f>IFERROR(VLOOKUP(G1245,'CLZ Pr'!$A$1:$X$100000,21,FALSE), "")</f>
        <v/>
      </c>
    </row>
    <row r="1246" spans="1:15">
      <c r="A1246" t="str">
        <f>T('CLZ TT'!A1246)</f>
        <v/>
      </c>
      <c r="B1246" s="9" t="str">
        <f>T('CLZ TT'!D1246)</f>
        <v/>
      </c>
      <c r="C1246" s="10" t="str">
        <f>IF(LEN(A1246) &gt; 0, 'CLZ TT'!E1246, "")</f>
        <v/>
      </c>
      <c r="D1246" s="7" t="str">
        <f>T('CLZ TT'!F1246)</f>
        <v/>
      </c>
      <c r="E1246" s="7" t="str">
        <f>IFERROR(VLOOKUP('CLZ TT'!A1246,'CLZ WI'!$A$1:$E$100000,3,FALSE),"")</f>
        <v/>
      </c>
      <c r="F1246" t="str">
        <f>IFERROR(VLOOKUP('CLZ TT'!A1246,'CLZ WI'!$A$1:$E$100000,4,FALSE),"")</f>
        <v/>
      </c>
      <c r="G1246" t="str">
        <f>IFERROR(VLOOKUP('CLZ TT'!A1246,'CLZ WI'!$A$1:$K$100000,5,FALSE),"")</f>
        <v/>
      </c>
      <c r="H1246" t="str">
        <f>IFERROR(VLOOKUP(G1246,'CLZ WI'!$A$1:$K$100000,6,FALSE),"")</f>
        <v/>
      </c>
      <c r="I1246" t="str">
        <f>IFERROR(VLOOKUP(G1246,'CLZ WI'!$A$1:$K$100000,7,FALSE),"")</f>
        <v/>
      </c>
      <c r="J1246" t="str">
        <f>T('CLZ TT'!I1246)</f>
        <v/>
      </c>
      <c r="K1246" t="str">
        <f>IF(IFERROR(VLOOKUP('CLZ TT'!A1246,'CLZ WI'!$A$1:$L$100000,12,FALSE),"")=TRUE, "Billable", IF(IFERROR(VLOOKUP('CLZ TT'!A1246,'CLZ WI'!$A$1:$L$100000,12,FALSE),"")=FALSE, "Non-Billable", ""))</f>
        <v/>
      </c>
      <c r="L1246" s="19" t="str">
        <f>IF('CLZ TT'!G1246="","",'CLZ TT'!G1246)</f>
        <v/>
      </c>
      <c r="M1246" t="str">
        <f>IFERROR(VLOOKUP(G1246,'CLZ Pr'!$A$1:$X$100000,12,FALSE)*C1246,"")</f>
        <v/>
      </c>
      <c r="N1246" s="4" t="str">
        <f>IFERROR(VLOOKUP(G1246,'CLZ Pr'!$A$1:$X$100000,24,FALSE), "")</f>
        <v/>
      </c>
      <c r="O1246" t="str">
        <f>IFERROR(VLOOKUP(G1246,'CLZ Pr'!$A$1:$X$100000,21,FALSE), "")</f>
        <v/>
      </c>
    </row>
    <row r="1247" spans="1:15">
      <c r="A1247" t="str">
        <f>T('CLZ TT'!A1247)</f>
        <v/>
      </c>
      <c r="B1247" s="9" t="str">
        <f>T('CLZ TT'!D1247)</f>
        <v/>
      </c>
      <c r="C1247" s="10" t="str">
        <f>IF(LEN(A1247) &gt; 0, 'CLZ TT'!E1247, "")</f>
        <v/>
      </c>
      <c r="D1247" s="7" t="str">
        <f>T('CLZ TT'!F1247)</f>
        <v/>
      </c>
      <c r="E1247" s="7" t="str">
        <f>IFERROR(VLOOKUP('CLZ TT'!A1247,'CLZ WI'!$A$1:$E$100000,3,FALSE),"")</f>
        <v/>
      </c>
      <c r="F1247" t="str">
        <f>IFERROR(VLOOKUP('CLZ TT'!A1247,'CLZ WI'!$A$1:$E$100000,4,FALSE),"")</f>
        <v/>
      </c>
      <c r="G1247" t="str">
        <f>IFERROR(VLOOKUP('CLZ TT'!A1247,'CLZ WI'!$A$1:$K$100000,5,FALSE),"")</f>
        <v/>
      </c>
      <c r="H1247" t="str">
        <f>IFERROR(VLOOKUP(G1247,'CLZ WI'!$A$1:$K$100000,6,FALSE),"")</f>
        <v/>
      </c>
      <c r="I1247" t="str">
        <f>IFERROR(VLOOKUP(G1247,'CLZ WI'!$A$1:$K$100000,7,FALSE),"")</f>
        <v/>
      </c>
      <c r="J1247" t="str">
        <f>T('CLZ TT'!I1247)</f>
        <v/>
      </c>
      <c r="K1247" t="str">
        <f>IF(IFERROR(VLOOKUP('CLZ TT'!A1247,'CLZ WI'!$A$1:$L$100000,12,FALSE),"")=TRUE, "Billable", IF(IFERROR(VLOOKUP('CLZ TT'!A1247,'CLZ WI'!$A$1:$L$100000,12,FALSE),"")=FALSE, "Non-Billable", ""))</f>
        <v/>
      </c>
      <c r="L1247" s="19" t="str">
        <f>IF('CLZ TT'!G1247="","",'CLZ TT'!G1247)</f>
        <v/>
      </c>
      <c r="M1247" t="str">
        <f>IFERROR(VLOOKUP(G1247,'CLZ Pr'!$A$1:$X$100000,12,FALSE)*C1247,"")</f>
        <v/>
      </c>
      <c r="N1247" s="4" t="str">
        <f>IFERROR(VLOOKUP(G1247,'CLZ Pr'!$A$1:$X$100000,24,FALSE), "")</f>
        <v/>
      </c>
      <c r="O1247" t="str">
        <f>IFERROR(VLOOKUP(G1247,'CLZ Pr'!$A$1:$X$100000,21,FALSE), "")</f>
        <v/>
      </c>
    </row>
    <row r="1248" spans="1:15">
      <c r="A1248" t="str">
        <f>T('CLZ TT'!A1248)</f>
        <v/>
      </c>
      <c r="B1248" s="9" t="str">
        <f>T('CLZ TT'!D1248)</f>
        <v/>
      </c>
      <c r="C1248" s="10" t="str">
        <f>IF(LEN(A1248) &gt; 0, 'CLZ TT'!E1248, "")</f>
        <v/>
      </c>
      <c r="D1248" s="7" t="str">
        <f>T('CLZ TT'!F1248)</f>
        <v/>
      </c>
      <c r="E1248" s="7" t="str">
        <f>IFERROR(VLOOKUP('CLZ TT'!A1248,'CLZ WI'!$A$1:$E$100000,3,FALSE),"")</f>
        <v/>
      </c>
      <c r="F1248" t="str">
        <f>IFERROR(VLOOKUP('CLZ TT'!A1248,'CLZ WI'!$A$1:$E$100000,4,FALSE),"")</f>
        <v/>
      </c>
      <c r="G1248" t="str">
        <f>IFERROR(VLOOKUP('CLZ TT'!A1248,'CLZ WI'!$A$1:$K$100000,5,FALSE),"")</f>
        <v/>
      </c>
      <c r="H1248" t="str">
        <f>IFERROR(VLOOKUP(G1248,'CLZ WI'!$A$1:$K$100000,6,FALSE),"")</f>
        <v/>
      </c>
      <c r="I1248" t="str">
        <f>IFERROR(VLOOKUP(G1248,'CLZ WI'!$A$1:$K$100000,7,FALSE),"")</f>
        <v/>
      </c>
      <c r="J1248" t="str">
        <f>T('CLZ TT'!I1248)</f>
        <v/>
      </c>
      <c r="K1248" t="str">
        <f>IF(IFERROR(VLOOKUP('CLZ TT'!A1248,'CLZ WI'!$A$1:$L$100000,12,FALSE),"")=TRUE, "Billable", IF(IFERROR(VLOOKUP('CLZ TT'!A1248,'CLZ WI'!$A$1:$L$100000,12,FALSE),"")=FALSE, "Non-Billable", ""))</f>
        <v/>
      </c>
      <c r="L1248" s="19" t="str">
        <f>IF('CLZ TT'!G1248="","",'CLZ TT'!G1248)</f>
        <v/>
      </c>
      <c r="M1248" t="str">
        <f>IFERROR(VLOOKUP(G1248,'CLZ Pr'!$A$1:$X$100000,12,FALSE)*C1248,"")</f>
        <v/>
      </c>
      <c r="N1248" s="4" t="str">
        <f>IFERROR(VLOOKUP(G1248,'CLZ Pr'!$A$1:$X$100000,24,FALSE), "")</f>
        <v/>
      </c>
      <c r="O1248" t="str">
        <f>IFERROR(VLOOKUP(G1248,'CLZ Pr'!$A$1:$X$100000,21,FALSE), "")</f>
        <v/>
      </c>
    </row>
    <row r="1249" spans="1:15">
      <c r="A1249" t="str">
        <f>T('CLZ TT'!A1249)</f>
        <v/>
      </c>
      <c r="B1249" s="9" t="str">
        <f>T('CLZ TT'!D1249)</f>
        <v/>
      </c>
      <c r="C1249" s="10" t="str">
        <f>IF(LEN(A1249) &gt; 0, 'CLZ TT'!E1249, "")</f>
        <v/>
      </c>
      <c r="D1249" s="7" t="str">
        <f>T('CLZ TT'!F1249)</f>
        <v/>
      </c>
      <c r="E1249" s="7" t="str">
        <f>IFERROR(VLOOKUP('CLZ TT'!A1249,'CLZ WI'!$A$1:$E$100000,3,FALSE),"")</f>
        <v/>
      </c>
      <c r="F1249" t="str">
        <f>IFERROR(VLOOKUP('CLZ TT'!A1249,'CLZ WI'!$A$1:$E$100000,4,FALSE),"")</f>
        <v/>
      </c>
      <c r="G1249" t="str">
        <f>IFERROR(VLOOKUP('CLZ TT'!A1249,'CLZ WI'!$A$1:$K$100000,5,FALSE),"")</f>
        <v/>
      </c>
      <c r="H1249" t="str">
        <f>IFERROR(VLOOKUP(G1249,'CLZ WI'!$A$1:$K$100000,6,FALSE),"")</f>
        <v/>
      </c>
      <c r="I1249" t="str">
        <f>IFERROR(VLOOKUP(G1249,'CLZ WI'!$A$1:$K$100000,7,FALSE),"")</f>
        <v/>
      </c>
      <c r="J1249" t="str">
        <f>T('CLZ TT'!I1249)</f>
        <v/>
      </c>
      <c r="K1249" t="str">
        <f>IF(IFERROR(VLOOKUP('CLZ TT'!A1249,'CLZ WI'!$A$1:$L$100000,12,FALSE),"")=TRUE, "Billable", IF(IFERROR(VLOOKUP('CLZ TT'!A1249,'CLZ WI'!$A$1:$L$100000,12,FALSE),"")=FALSE, "Non-Billable", ""))</f>
        <v/>
      </c>
      <c r="L1249" s="19" t="str">
        <f>IF('CLZ TT'!G1249="","",'CLZ TT'!G1249)</f>
        <v/>
      </c>
      <c r="M1249" t="str">
        <f>IFERROR(VLOOKUP(G1249,'CLZ Pr'!$A$1:$X$100000,12,FALSE)*C1249,"")</f>
        <v/>
      </c>
      <c r="N1249" s="4" t="str">
        <f>IFERROR(VLOOKUP(G1249,'CLZ Pr'!$A$1:$X$100000,24,FALSE), "")</f>
        <v/>
      </c>
      <c r="O1249" t="str">
        <f>IFERROR(VLOOKUP(G1249,'CLZ Pr'!$A$1:$X$100000,21,FALSE), "")</f>
        <v/>
      </c>
    </row>
    <row r="1250" spans="1:15">
      <c r="A1250" t="str">
        <f>T('CLZ TT'!A1250)</f>
        <v/>
      </c>
      <c r="B1250" s="9" t="str">
        <f>T('CLZ TT'!D1250)</f>
        <v/>
      </c>
      <c r="C1250" s="10" t="str">
        <f>IF(LEN(A1250) &gt; 0, 'CLZ TT'!E1250, "")</f>
        <v/>
      </c>
      <c r="D1250" s="7" t="str">
        <f>T('CLZ TT'!F1250)</f>
        <v/>
      </c>
      <c r="E1250" s="7" t="str">
        <f>IFERROR(VLOOKUP('CLZ TT'!A1250,'CLZ WI'!$A$1:$E$100000,3,FALSE),"")</f>
        <v/>
      </c>
      <c r="F1250" t="str">
        <f>IFERROR(VLOOKUP('CLZ TT'!A1250,'CLZ WI'!$A$1:$E$100000,4,FALSE),"")</f>
        <v/>
      </c>
      <c r="G1250" t="str">
        <f>IFERROR(VLOOKUP('CLZ TT'!A1250,'CLZ WI'!$A$1:$K$100000,5,FALSE),"")</f>
        <v/>
      </c>
      <c r="H1250" t="str">
        <f>IFERROR(VLOOKUP(G1250,'CLZ WI'!$A$1:$K$100000,6,FALSE),"")</f>
        <v/>
      </c>
      <c r="I1250" t="str">
        <f>IFERROR(VLOOKUP(G1250,'CLZ WI'!$A$1:$K$100000,7,FALSE),"")</f>
        <v/>
      </c>
      <c r="J1250" t="str">
        <f>T('CLZ TT'!I1250)</f>
        <v/>
      </c>
      <c r="K1250" t="str">
        <f>IF(IFERROR(VLOOKUP('CLZ TT'!A1250,'CLZ WI'!$A$1:$L$100000,12,FALSE),"")=TRUE, "Billable", IF(IFERROR(VLOOKUP('CLZ TT'!A1250,'CLZ WI'!$A$1:$L$100000,12,FALSE),"")=FALSE, "Non-Billable", ""))</f>
        <v/>
      </c>
      <c r="L1250" s="19" t="str">
        <f>IF('CLZ TT'!G1250="","",'CLZ TT'!G1250)</f>
        <v/>
      </c>
      <c r="M1250" t="str">
        <f>IFERROR(VLOOKUP(G1250,'CLZ Pr'!$A$1:$X$100000,12,FALSE)*C1250,"")</f>
        <v/>
      </c>
      <c r="N1250" s="4" t="str">
        <f>IFERROR(VLOOKUP(G1250,'CLZ Pr'!$A$1:$X$100000,24,FALSE), "")</f>
        <v/>
      </c>
      <c r="O1250" t="str">
        <f>IFERROR(VLOOKUP(G1250,'CLZ Pr'!$A$1:$X$100000,21,FALSE), "")</f>
        <v/>
      </c>
    </row>
    <row r="1251" spans="1:15">
      <c r="A1251" t="str">
        <f>T('CLZ TT'!A1251)</f>
        <v/>
      </c>
      <c r="B1251" s="9" t="str">
        <f>T('CLZ TT'!D1251)</f>
        <v/>
      </c>
      <c r="C1251" s="10" t="str">
        <f>IF(LEN(A1251) &gt; 0, 'CLZ TT'!E1251, "")</f>
        <v/>
      </c>
      <c r="D1251" s="7" t="str">
        <f>T('CLZ TT'!F1251)</f>
        <v/>
      </c>
      <c r="E1251" s="7" t="str">
        <f>IFERROR(VLOOKUP('CLZ TT'!A1251,'CLZ WI'!$A$1:$E$100000,3,FALSE),"")</f>
        <v/>
      </c>
      <c r="F1251" t="str">
        <f>IFERROR(VLOOKUP('CLZ TT'!A1251,'CLZ WI'!$A$1:$E$100000,4,FALSE),"")</f>
        <v/>
      </c>
      <c r="G1251" t="str">
        <f>IFERROR(VLOOKUP('CLZ TT'!A1251,'CLZ WI'!$A$1:$K$100000,5,FALSE),"")</f>
        <v/>
      </c>
      <c r="H1251" t="str">
        <f>IFERROR(VLOOKUP(G1251,'CLZ WI'!$A$1:$K$100000,6,FALSE),"")</f>
        <v/>
      </c>
      <c r="I1251" t="str">
        <f>IFERROR(VLOOKUP(G1251,'CLZ WI'!$A$1:$K$100000,7,FALSE),"")</f>
        <v/>
      </c>
      <c r="J1251" t="str">
        <f>T('CLZ TT'!I1251)</f>
        <v/>
      </c>
      <c r="K1251" t="str">
        <f>IF(IFERROR(VLOOKUP('CLZ TT'!A1251,'CLZ WI'!$A$1:$L$100000,12,FALSE),"")=TRUE, "Billable", IF(IFERROR(VLOOKUP('CLZ TT'!A1251,'CLZ WI'!$A$1:$L$100000,12,FALSE),"")=FALSE, "Non-Billable", ""))</f>
        <v/>
      </c>
      <c r="L1251" s="19" t="str">
        <f>IF('CLZ TT'!G1251="","",'CLZ TT'!G1251)</f>
        <v/>
      </c>
      <c r="M1251" t="str">
        <f>IFERROR(VLOOKUP(G1251,'CLZ Pr'!$A$1:$X$100000,12,FALSE)*C1251,"")</f>
        <v/>
      </c>
      <c r="N1251" s="4" t="str">
        <f>IFERROR(VLOOKUP(G1251,'CLZ Pr'!$A$1:$X$100000,24,FALSE), "")</f>
        <v/>
      </c>
      <c r="O1251" t="str">
        <f>IFERROR(VLOOKUP(G1251,'CLZ Pr'!$A$1:$X$100000,21,FALSE), "")</f>
        <v/>
      </c>
    </row>
    <row r="1252" spans="1:15">
      <c r="A1252" t="str">
        <f>T('CLZ TT'!A1252)</f>
        <v/>
      </c>
      <c r="B1252" s="9" t="str">
        <f>T('CLZ TT'!D1252)</f>
        <v/>
      </c>
      <c r="C1252" s="10" t="str">
        <f>IF(LEN(A1252) &gt; 0, 'CLZ TT'!E1252, "")</f>
        <v/>
      </c>
      <c r="D1252" s="7" t="str">
        <f>T('CLZ TT'!F1252)</f>
        <v/>
      </c>
      <c r="E1252" s="7" t="str">
        <f>IFERROR(VLOOKUP('CLZ TT'!A1252,'CLZ WI'!$A$1:$E$100000,3,FALSE),"")</f>
        <v/>
      </c>
      <c r="F1252" t="str">
        <f>IFERROR(VLOOKUP('CLZ TT'!A1252,'CLZ WI'!$A$1:$E$100000,4,FALSE),"")</f>
        <v/>
      </c>
      <c r="G1252" t="str">
        <f>IFERROR(VLOOKUP('CLZ TT'!A1252,'CLZ WI'!$A$1:$K$100000,5,FALSE),"")</f>
        <v/>
      </c>
      <c r="H1252" t="str">
        <f>IFERROR(VLOOKUP(G1252,'CLZ WI'!$A$1:$K$100000,6,FALSE),"")</f>
        <v/>
      </c>
      <c r="I1252" t="str">
        <f>IFERROR(VLOOKUP(G1252,'CLZ WI'!$A$1:$K$100000,7,FALSE),"")</f>
        <v/>
      </c>
      <c r="J1252" t="str">
        <f>T('CLZ TT'!I1252)</f>
        <v/>
      </c>
      <c r="K1252" t="str">
        <f>IF(IFERROR(VLOOKUP('CLZ TT'!A1252,'CLZ WI'!$A$1:$L$100000,12,FALSE),"")=TRUE, "Billable", IF(IFERROR(VLOOKUP('CLZ TT'!A1252,'CLZ WI'!$A$1:$L$100000,12,FALSE),"")=FALSE, "Non-Billable", ""))</f>
        <v/>
      </c>
      <c r="L1252" s="19" t="str">
        <f>IF('CLZ TT'!G1252="","",'CLZ TT'!G1252)</f>
        <v/>
      </c>
      <c r="M1252" t="str">
        <f>IFERROR(VLOOKUP(G1252,'CLZ Pr'!$A$1:$X$100000,12,FALSE)*C1252,"")</f>
        <v/>
      </c>
      <c r="N1252" s="4" t="str">
        <f>IFERROR(VLOOKUP(G1252,'CLZ Pr'!$A$1:$X$100000,24,FALSE), "")</f>
        <v/>
      </c>
      <c r="O1252" t="str">
        <f>IFERROR(VLOOKUP(G1252,'CLZ Pr'!$A$1:$X$100000,21,FALSE), "")</f>
        <v/>
      </c>
    </row>
    <row r="1253" spans="1:15">
      <c r="A1253" t="str">
        <f>T('CLZ TT'!A1253)</f>
        <v/>
      </c>
      <c r="B1253" s="9" t="str">
        <f>T('CLZ TT'!D1253)</f>
        <v/>
      </c>
      <c r="C1253" s="10" t="str">
        <f>IF(LEN(A1253) &gt; 0, 'CLZ TT'!E1253, "")</f>
        <v/>
      </c>
      <c r="D1253" s="7" t="str">
        <f>T('CLZ TT'!F1253)</f>
        <v/>
      </c>
      <c r="E1253" s="7" t="str">
        <f>IFERROR(VLOOKUP('CLZ TT'!A1253,'CLZ WI'!$A$1:$E$100000,3,FALSE),"")</f>
        <v/>
      </c>
      <c r="F1253" t="str">
        <f>IFERROR(VLOOKUP('CLZ TT'!A1253,'CLZ WI'!$A$1:$E$100000,4,FALSE),"")</f>
        <v/>
      </c>
      <c r="G1253" t="str">
        <f>IFERROR(VLOOKUP('CLZ TT'!A1253,'CLZ WI'!$A$1:$K$100000,5,FALSE),"")</f>
        <v/>
      </c>
      <c r="H1253" t="str">
        <f>IFERROR(VLOOKUP(G1253,'CLZ WI'!$A$1:$K$100000,6,FALSE),"")</f>
        <v/>
      </c>
      <c r="I1253" t="str">
        <f>IFERROR(VLOOKUP(G1253,'CLZ WI'!$A$1:$K$100000,7,FALSE),"")</f>
        <v/>
      </c>
      <c r="J1253" t="str">
        <f>T('CLZ TT'!I1253)</f>
        <v/>
      </c>
      <c r="K1253" t="str">
        <f>IF(IFERROR(VLOOKUP('CLZ TT'!A1253,'CLZ WI'!$A$1:$L$100000,12,FALSE),"")=TRUE, "Billable", IF(IFERROR(VLOOKUP('CLZ TT'!A1253,'CLZ WI'!$A$1:$L$100000,12,FALSE),"")=FALSE, "Non-Billable", ""))</f>
        <v/>
      </c>
      <c r="L1253" s="19" t="str">
        <f>IF('CLZ TT'!G1253="","",'CLZ TT'!G1253)</f>
        <v/>
      </c>
      <c r="M1253" t="str">
        <f>IFERROR(VLOOKUP(G1253,'CLZ Pr'!$A$1:$X$100000,12,FALSE)*C1253,"")</f>
        <v/>
      </c>
      <c r="N1253" s="4" t="str">
        <f>IFERROR(VLOOKUP(G1253,'CLZ Pr'!$A$1:$X$100000,24,FALSE), "")</f>
        <v/>
      </c>
      <c r="O1253" t="str">
        <f>IFERROR(VLOOKUP(G1253,'CLZ Pr'!$A$1:$X$100000,21,FALSE), "")</f>
        <v/>
      </c>
    </row>
    <row r="1254" spans="1:15">
      <c r="A1254" t="str">
        <f>T('CLZ TT'!A1254)</f>
        <v/>
      </c>
      <c r="B1254" s="9" t="str">
        <f>T('CLZ TT'!D1254)</f>
        <v/>
      </c>
      <c r="C1254" s="10" t="str">
        <f>IF(LEN(A1254) &gt; 0, 'CLZ TT'!E1254, "")</f>
        <v/>
      </c>
      <c r="D1254" s="7" t="str">
        <f>T('CLZ TT'!F1254)</f>
        <v/>
      </c>
      <c r="E1254" s="7" t="str">
        <f>IFERROR(VLOOKUP('CLZ TT'!A1254,'CLZ WI'!$A$1:$E$100000,3,FALSE),"")</f>
        <v/>
      </c>
      <c r="F1254" t="str">
        <f>IFERROR(VLOOKUP('CLZ TT'!A1254,'CLZ WI'!$A$1:$E$100000,4,FALSE),"")</f>
        <v/>
      </c>
      <c r="G1254" t="str">
        <f>IFERROR(VLOOKUP('CLZ TT'!A1254,'CLZ WI'!$A$1:$K$100000,5,FALSE),"")</f>
        <v/>
      </c>
      <c r="H1254" t="str">
        <f>IFERROR(VLOOKUP(G1254,'CLZ WI'!$A$1:$K$100000,6,FALSE),"")</f>
        <v/>
      </c>
      <c r="I1254" t="str">
        <f>IFERROR(VLOOKUP(G1254,'CLZ WI'!$A$1:$K$100000,7,FALSE),"")</f>
        <v/>
      </c>
      <c r="J1254" t="str">
        <f>T('CLZ TT'!I1254)</f>
        <v/>
      </c>
      <c r="K1254" t="str">
        <f>IF(IFERROR(VLOOKUP('CLZ TT'!A1254,'CLZ WI'!$A$1:$L$100000,12,FALSE),"")=TRUE, "Billable", IF(IFERROR(VLOOKUP('CLZ TT'!A1254,'CLZ WI'!$A$1:$L$100000,12,FALSE),"")=FALSE, "Non-Billable", ""))</f>
        <v/>
      </c>
      <c r="L1254" s="19" t="str">
        <f>IF('CLZ TT'!G1254="","",'CLZ TT'!G1254)</f>
        <v/>
      </c>
      <c r="M1254" t="str">
        <f>IFERROR(VLOOKUP(G1254,'CLZ Pr'!$A$1:$X$100000,12,FALSE)*C1254,"")</f>
        <v/>
      </c>
      <c r="N1254" s="4" t="str">
        <f>IFERROR(VLOOKUP(G1254,'CLZ Pr'!$A$1:$X$100000,24,FALSE), "")</f>
        <v/>
      </c>
      <c r="O1254" t="str">
        <f>IFERROR(VLOOKUP(G1254,'CLZ Pr'!$A$1:$X$100000,21,FALSE), "")</f>
        <v/>
      </c>
    </row>
    <row r="1255" spans="1:15">
      <c r="A1255" t="str">
        <f>T('CLZ TT'!A1255)</f>
        <v/>
      </c>
      <c r="B1255" s="9" t="str">
        <f>T('CLZ TT'!D1255)</f>
        <v/>
      </c>
      <c r="C1255" s="10" t="str">
        <f>IF(LEN(A1255) &gt; 0, 'CLZ TT'!E1255, "")</f>
        <v/>
      </c>
      <c r="D1255" s="7" t="str">
        <f>T('CLZ TT'!F1255)</f>
        <v/>
      </c>
      <c r="E1255" s="7" t="str">
        <f>IFERROR(VLOOKUP('CLZ TT'!A1255,'CLZ WI'!$A$1:$E$100000,3,FALSE),"")</f>
        <v/>
      </c>
      <c r="F1255" t="str">
        <f>IFERROR(VLOOKUP('CLZ TT'!A1255,'CLZ WI'!$A$1:$E$100000,4,FALSE),"")</f>
        <v/>
      </c>
      <c r="G1255" t="str">
        <f>IFERROR(VLOOKUP('CLZ TT'!A1255,'CLZ WI'!$A$1:$K$100000,5,FALSE),"")</f>
        <v/>
      </c>
      <c r="H1255" t="str">
        <f>IFERROR(VLOOKUP(G1255,'CLZ WI'!$A$1:$K$100000,6,FALSE),"")</f>
        <v/>
      </c>
      <c r="I1255" t="str">
        <f>IFERROR(VLOOKUP(G1255,'CLZ WI'!$A$1:$K$100000,7,FALSE),"")</f>
        <v/>
      </c>
      <c r="J1255" t="str">
        <f>T('CLZ TT'!I1255)</f>
        <v/>
      </c>
      <c r="K1255" t="str">
        <f>IF(IFERROR(VLOOKUP('CLZ TT'!A1255,'CLZ WI'!$A$1:$L$100000,12,FALSE),"")=TRUE, "Billable", IF(IFERROR(VLOOKUP('CLZ TT'!A1255,'CLZ WI'!$A$1:$L$100000,12,FALSE),"")=FALSE, "Non-Billable", ""))</f>
        <v/>
      </c>
      <c r="L1255" s="19" t="str">
        <f>IF('CLZ TT'!G1255="","",'CLZ TT'!G1255)</f>
        <v/>
      </c>
      <c r="M1255" t="str">
        <f>IFERROR(VLOOKUP(G1255,'CLZ Pr'!$A$1:$X$100000,12,FALSE)*C1255,"")</f>
        <v/>
      </c>
      <c r="N1255" s="4" t="str">
        <f>IFERROR(VLOOKUP(G1255,'CLZ Pr'!$A$1:$X$100000,24,FALSE), "")</f>
        <v/>
      </c>
      <c r="O1255" t="str">
        <f>IFERROR(VLOOKUP(G1255,'CLZ Pr'!$A$1:$X$100000,21,FALSE), "")</f>
        <v/>
      </c>
    </row>
    <row r="1256" spans="1:15">
      <c r="A1256" t="str">
        <f>T('CLZ TT'!A1256)</f>
        <v/>
      </c>
      <c r="B1256" s="9" t="str">
        <f>T('CLZ TT'!D1256)</f>
        <v/>
      </c>
      <c r="C1256" s="10" t="str">
        <f>IF(LEN(A1256) &gt; 0, 'CLZ TT'!E1256, "")</f>
        <v/>
      </c>
      <c r="D1256" s="7" t="str">
        <f>T('CLZ TT'!F1256)</f>
        <v/>
      </c>
      <c r="E1256" s="7" t="str">
        <f>IFERROR(VLOOKUP('CLZ TT'!A1256,'CLZ WI'!$A$1:$E$100000,3,FALSE),"")</f>
        <v/>
      </c>
      <c r="F1256" t="str">
        <f>IFERROR(VLOOKUP('CLZ TT'!A1256,'CLZ WI'!$A$1:$E$100000,4,FALSE),"")</f>
        <v/>
      </c>
      <c r="G1256" t="str">
        <f>IFERROR(VLOOKUP('CLZ TT'!A1256,'CLZ WI'!$A$1:$K$100000,5,FALSE),"")</f>
        <v/>
      </c>
      <c r="H1256" t="str">
        <f>IFERROR(VLOOKUP(G1256,'CLZ WI'!$A$1:$K$100000,6,FALSE),"")</f>
        <v/>
      </c>
      <c r="I1256" t="str">
        <f>IFERROR(VLOOKUP(G1256,'CLZ WI'!$A$1:$K$100000,7,FALSE),"")</f>
        <v/>
      </c>
      <c r="J1256" t="str">
        <f>T('CLZ TT'!I1256)</f>
        <v/>
      </c>
      <c r="K1256" t="str">
        <f>IF(IFERROR(VLOOKUP('CLZ TT'!A1256,'CLZ WI'!$A$1:$L$100000,12,FALSE),"")=TRUE, "Billable", IF(IFERROR(VLOOKUP('CLZ TT'!A1256,'CLZ WI'!$A$1:$L$100000,12,FALSE),"")=FALSE, "Non-Billable", ""))</f>
        <v/>
      </c>
      <c r="L1256" s="19" t="str">
        <f>IF('CLZ TT'!G1256="","",'CLZ TT'!G1256)</f>
        <v/>
      </c>
      <c r="M1256" t="str">
        <f>IFERROR(VLOOKUP(G1256,'CLZ Pr'!$A$1:$X$100000,12,FALSE)*C1256,"")</f>
        <v/>
      </c>
      <c r="N1256" s="4" t="str">
        <f>IFERROR(VLOOKUP(G1256,'CLZ Pr'!$A$1:$X$100000,24,FALSE), "")</f>
        <v/>
      </c>
      <c r="O1256" t="str">
        <f>IFERROR(VLOOKUP(G1256,'CLZ Pr'!$A$1:$X$100000,21,FALSE), "")</f>
        <v/>
      </c>
    </row>
    <row r="1257" spans="1:15">
      <c r="A1257" t="str">
        <f>T('CLZ TT'!A1257)</f>
        <v/>
      </c>
      <c r="B1257" s="9" t="str">
        <f>T('CLZ TT'!D1257)</f>
        <v/>
      </c>
      <c r="C1257" s="10" t="str">
        <f>IF(LEN(A1257) &gt; 0, 'CLZ TT'!E1257, "")</f>
        <v/>
      </c>
      <c r="D1257" s="7" t="str">
        <f>T('CLZ TT'!F1257)</f>
        <v/>
      </c>
      <c r="E1257" s="7" t="str">
        <f>IFERROR(VLOOKUP('CLZ TT'!A1257,'CLZ WI'!$A$1:$E$100000,3,FALSE),"")</f>
        <v/>
      </c>
      <c r="F1257" t="str">
        <f>IFERROR(VLOOKUP('CLZ TT'!A1257,'CLZ WI'!$A$1:$E$100000,4,FALSE),"")</f>
        <v/>
      </c>
      <c r="G1257" t="str">
        <f>IFERROR(VLOOKUP('CLZ TT'!A1257,'CLZ WI'!$A$1:$K$100000,5,FALSE),"")</f>
        <v/>
      </c>
      <c r="H1257" t="str">
        <f>IFERROR(VLOOKUP(G1257,'CLZ WI'!$A$1:$K$100000,6,FALSE),"")</f>
        <v/>
      </c>
      <c r="I1257" t="str">
        <f>IFERROR(VLOOKUP(G1257,'CLZ WI'!$A$1:$K$100000,7,FALSE),"")</f>
        <v/>
      </c>
      <c r="J1257" t="str">
        <f>T('CLZ TT'!I1257)</f>
        <v/>
      </c>
      <c r="K1257" t="str">
        <f>IF(IFERROR(VLOOKUP('CLZ TT'!A1257,'CLZ WI'!$A$1:$L$100000,12,FALSE),"")=TRUE, "Billable", IF(IFERROR(VLOOKUP('CLZ TT'!A1257,'CLZ WI'!$A$1:$L$100000,12,FALSE),"")=FALSE, "Non-Billable", ""))</f>
        <v/>
      </c>
      <c r="L1257" s="19" t="str">
        <f>IF('CLZ TT'!G1257="","",'CLZ TT'!G1257)</f>
        <v/>
      </c>
      <c r="M1257" t="str">
        <f>IFERROR(VLOOKUP(G1257,'CLZ Pr'!$A$1:$X$100000,12,FALSE)*C1257,"")</f>
        <v/>
      </c>
      <c r="N1257" s="4" t="str">
        <f>IFERROR(VLOOKUP(G1257,'CLZ Pr'!$A$1:$X$100000,24,FALSE), "")</f>
        <v/>
      </c>
      <c r="O1257" t="str">
        <f>IFERROR(VLOOKUP(G1257,'CLZ Pr'!$A$1:$X$100000,21,FALSE), "")</f>
        <v/>
      </c>
    </row>
    <row r="1258" spans="1:15">
      <c r="A1258" t="str">
        <f>T('CLZ TT'!A1258)</f>
        <v/>
      </c>
      <c r="B1258" s="9" t="str">
        <f>T('CLZ TT'!D1258)</f>
        <v/>
      </c>
      <c r="C1258" s="10" t="str">
        <f>IF(LEN(A1258) &gt; 0, 'CLZ TT'!E1258, "")</f>
        <v/>
      </c>
      <c r="D1258" s="7" t="str">
        <f>T('CLZ TT'!F1258)</f>
        <v/>
      </c>
      <c r="E1258" s="7" t="str">
        <f>IFERROR(VLOOKUP('CLZ TT'!A1258,'CLZ WI'!$A$1:$E$100000,3,FALSE),"")</f>
        <v/>
      </c>
      <c r="F1258" t="str">
        <f>IFERROR(VLOOKUP('CLZ TT'!A1258,'CLZ WI'!$A$1:$E$100000,4,FALSE),"")</f>
        <v/>
      </c>
      <c r="G1258" t="str">
        <f>IFERROR(VLOOKUP('CLZ TT'!A1258,'CLZ WI'!$A$1:$K$100000,5,FALSE),"")</f>
        <v/>
      </c>
      <c r="H1258" t="str">
        <f>IFERROR(VLOOKUP(G1258,'CLZ WI'!$A$1:$K$100000,6,FALSE),"")</f>
        <v/>
      </c>
      <c r="I1258" t="str">
        <f>IFERROR(VLOOKUP(G1258,'CLZ WI'!$A$1:$K$100000,7,FALSE),"")</f>
        <v/>
      </c>
      <c r="J1258" t="str">
        <f>T('CLZ TT'!I1258)</f>
        <v/>
      </c>
      <c r="K1258" t="str">
        <f>IF(IFERROR(VLOOKUP('CLZ TT'!A1258,'CLZ WI'!$A$1:$L$100000,12,FALSE),"")=TRUE, "Billable", IF(IFERROR(VLOOKUP('CLZ TT'!A1258,'CLZ WI'!$A$1:$L$100000,12,FALSE),"")=FALSE, "Non-Billable", ""))</f>
        <v/>
      </c>
      <c r="L1258" s="19" t="str">
        <f>IF('CLZ TT'!G1258="","",'CLZ TT'!G1258)</f>
        <v/>
      </c>
      <c r="M1258" t="str">
        <f>IFERROR(VLOOKUP(G1258,'CLZ Pr'!$A$1:$X$100000,12,FALSE)*C1258,"")</f>
        <v/>
      </c>
      <c r="N1258" s="4" t="str">
        <f>IFERROR(VLOOKUP(G1258,'CLZ Pr'!$A$1:$X$100000,24,FALSE), "")</f>
        <v/>
      </c>
      <c r="O1258" t="str">
        <f>IFERROR(VLOOKUP(G1258,'CLZ Pr'!$A$1:$X$100000,21,FALSE), "")</f>
        <v/>
      </c>
    </row>
    <row r="1259" spans="1:15">
      <c r="A1259" t="str">
        <f>T('CLZ TT'!A1259)</f>
        <v/>
      </c>
      <c r="B1259" s="9" t="str">
        <f>T('CLZ TT'!D1259)</f>
        <v/>
      </c>
      <c r="C1259" s="10" t="str">
        <f>IF(LEN(A1259) &gt; 0, 'CLZ TT'!E1259, "")</f>
        <v/>
      </c>
      <c r="D1259" s="7" t="str">
        <f>T('CLZ TT'!F1259)</f>
        <v/>
      </c>
      <c r="E1259" s="7" t="str">
        <f>IFERROR(VLOOKUP('CLZ TT'!A1259,'CLZ WI'!$A$1:$E$100000,3,FALSE),"")</f>
        <v/>
      </c>
      <c r="F1259" t="str">
        <f>IFERROR(VLOOKUP('CLZ TT'!A1259,'CLZ WI'!$A$1:$E$100000,4,FALSE),"")</f>
        <v/>
      </c>
      <c r="G1259" t="str">
        <f>IFERROR(VLOOKUP('CLZ TT'!A1259,'CLZ WI'!$A$1:$K$100000,5,FALSE),"")</f>
        <v/>
      </c>
      <c r="H1259" t="str">
        <f>IFERROR(VLOOKUP(G1259,'CLZ WI'!$A$1:$K$100000,6,FALSE),"")</f>
        <v/>
      </c>
      <c r="I1259" t="str">
        <f>IFERROR(VLOOKUP(G1259,'CLZ WI'!$A$1:$K$100000,7,FALSE),"")</f>
        <v/>
      </c>
      <c r="J1259" t="str">
        <f>T('CLZ TT'!I1259)</f>
        <v/>
      </c>
      <c r="K1259" t="str">
        <f>IF(IFERROR(VLOOKUP('CLZ TT'!A1259,'CLZ WI'!$A$1:$L$100000,12,FALSE),"")=TRUE, "Billable", IF(IFERROR(VLOOKUP('CLZ TT'!A1259,'CLZ WI'!$A$1:$L$100000,12,FALSE),"")=FALSE, "Non-Billable", ""))</f>
        <v/>
      </c>
      <c r="L1259" s="19" t="str">
        <f>IF('CLZ TT'!G1259="","",'CLZ TT'!G1259)</f>
        <v/>
      </c>
      <c r="M1259" t="str">
        <f>IFERROR(VLOOKUP(G1259,'CLZ Pr'!$A$1:$X$100000,12,FALSE)*C1259,"")</f>
        <v/>
      </c>
      <c r="N1259" s="4" t="str">
        <f>IFERROR(VLOOKUP(G1259,'CLZ Pr'!$A$1:$X$100000,24,FALSE), "")</f>
        <v/>
      </c>
      <c r="O1259" t="str">
        <f>IFERROR(VLOOKUP(G1259,'CLZ Pr'!$A$1:$X$100000,21,FALSE), "")</f>
        <v/>
      </c>
    </row>
    <row r="1260" spans="1:15">
      <c r="A1260" t="str">
        <f>T('CLZ TT'!A1260)</f>
        <v/>
      </c>
      <c r="B1260" s="9" t="str">
        <f>T('CLZ TT'!D1260)</f>
        <v/>
      </c>
      <c r="C1260" s="10" t="str">
        <f>IF(LEN(A1260) &gt; 0, 'CLZ TT'!E1260, "")</f>
        <v/>
      </c>
      <c r="D1260" s="7" t="str">
        <f>T('CLZ TT'!F1260)</f>
        <v/>
      </c>
      <c r="E1260" s="7" t="str">
        <f>IFERROR(VLOOKUP('CLZ TT'!A1260,'CLZ WI'!$A$1:$E$100000,3,FALSE),"")</f>
        <v/>
      </c>
      <c r="F1260" t="str">
        <f>IFERROR(VLOOKUP('CLZ TT'!A1260,'CLZ WI'!$A$1:$E$100000,4,FALSE),"")</f>
        <v/>
      </c>
      <c r="G1260" t="str">
        <f>IFERROR(VLOOKUP('CLZ TT'!A1260,'CLZ WI'!$A$1:$K$100000,5,FALSE),"")</f>
        <v/>
      </c>
      <c r="H1260" t="str">
        <f>IFERROR(VLOOKUP(G1260,'CLZ WI'!$A$1:$K$100000,6,FALSE),"")</f>
        <v/>
      </c>
      <c r="I1260" t="str">
        <f>IFERROR(VLOOKUP(G1260,'CLZ WI'!$A$1:$K$100000,7,FALSE),"")</f>
        <v/>
      </c>
      <c r="J1260" t="str">
        <f>T('CLZ TT'!I1260)</f>
        <v/>
      </c>
      <c r="K1260" t="str">
        <f>IF(IFERROR(VLOOKUP('CLZ TT'!A1260,'CLZ WI'!$A$1:$L$100000,12,FALSE),"")=TRUE, "Billable", IF(IFERROR(VLOOKUP('CLZ TT'!A1260,'CLZ WI'!$A$1:$L$100000,12,FALSE),"")=FALSE, "Non-Billable", ""))</f>
        <v/>
      </c>
      <c r="L1260" s="19" t="str">
        <f>IF('CLZ TT'!G1260="","",'CLZ TT'!G1260)</f>
        <v/>
      </c>
      <c r="M1260" t="str">
        <f>IFERROR(VLOOKUP(G1260,'CLZ Pr'!$A$1:$X$100000,12,FALSE)*C1260,"")</f>
        <v/>
      </c>
      <c r="N1260" s="4" t="str">
        <f>IFERROR(VLOOKUP(G1260,'CLZ Pr'!$A$1:$X$100000,24,FALSE), "")</f>
        <v/>
      </c>
      <c r="O1260" t="str">
        <f>IFERROR(VLOOKUP(G1260,'CLZ Pr'!$A$1:$X$100000,21,FALSE), "")</f>
        <v/>
      </c>
    </row>
    <row r="1261" spans="1:15">
      <c r="A1261" t="str">
        <f>T('CLZ TT'!A1261)</f>
        <v/>
      </c>
      <c r="B1261" s="9" t="str">
        <f>T('CLZ TT'!D1261)</f>
        <v/>
      </c>
      <c r="C1261" s="10" t="str">
        <f>IF(LEN(A1261) &gt; 0, 'CLZ TT'!E1261, "")</f>
        <v/>
      </c>
      <c r="D1261" s="7" t="str">
        <f>T('CLZ TT'!F1261)</f>
        <v/>
      </c>
      <c r="E1261" s="7" t="str">
        <f>IFERROR(VLOOKUP('CLZ TT'!A1261,'CLZ WI'!$A$1:$E$100000,3,FALSE),"")</f>
        <v/>
      </c>
      <c r="F1261" t="str">
        <f>IFERROR(VLOOKUP('CLZ TT'!A1261,'CLZ WI'!$A$1:$E$100000,4,FALSE),"")</f>
        <v/>
      </c>
      <c r="G1261" t="str">
        <f>IFERROR(VLOOKUP('CLZ TT'!A1261,'CLZ WI'!$A$1:$K$100000,5,FALSE),"")</f>
        <v/>
      </c>
      <c r="H1261" t="str">
        <f>IFERROR(VLOOKUP(G1261,'CLZ WI'!$A$1:$K$100000,6,FALSE),"")</f>
        <v/>
      </c>
      <c r="I1261" t="str">
        <f>IFERROR(VLOOKUP(G1261,'CLZ WI'!$A$1:$K$100000,7,FALSE),"")</f>
        <v/>
      </c>
      <c r="J1261" t="str">
        <f>T('CLZ TT'!I1261)</f>
        <v/>
      </c>
      <c r="K1261" t="str">
        <f>IF(IFERROR(VLOOKUP('CLZ TT'!A1261,'CLZ WI'!$A$1:$L$100000,12,FALSE),"")=TRUE, "Billable", IF(IFERROR(VLOOKUP('CLZ TT'!A1261,'CLZ WI'!$A$1:$L$100000,12,FALSE),"")=FALSE, "Non-Billable", ""))</f>
        <v/>
      </c>
      <c r="L1261" s="19" t="str">
        <f>IF('CLZ TT'!G1261="","",'CLZ TT'!G1261)</f>
        <v/>
      </c>
      <c r="M1261" t="str">
        <f>IFERROR(VLOOKUP(G1261,'CLZ Pr'!$A$1:$X$100000,12,FALSE)*C1261,"")</f>
        <v/>
      </c>
      <c r="N1261" s="4" t="str">
        <f>IFERROR(VLOOKUP(G1261,'CLZ Pr'!$A$1:$X$100000,24,FALSE), "")</f>
        <v/>
      </c>
      <c r="O1261" t="str">
        <f>IFERROR(VLOOKUP(G1261,'CLZ Pr'!$A$1:$X$100000,21,FALSE), "")</f>
        <v/>
      </c>
    </row>
    <row r="1262" spans="1:15">
      <c r="A1262" t="str">
        <f>T('CLZ TT'!A1262)</f>
        <v/>
      </c>
      <c r="B1262" s="9" t="str">
        <f>T('CLZ TT'!D1262)</f>
        <v/>
      </c>
      <c r="C1262" s="10" t="str">
        <f>IF(LEN(A1262) &gt; 0, 'CLZ TT'!E1262, "")</f>
        <v/>
      </c>
      <c r="D1262" s="7" t="str">
        <f>T('CLZ TT'!F1262)</f>
        <v/>
      </c>
      <c r="E1262" s="7" t="str">
        <f>IFERROR(VLOOKUP('CLZ TT'!A1262,'CLZ WI'!$A$1:$E$100000,3,FALSE),"")</f>
        <v/>
      </c>
      <c r="F1262" t="str">
        <f>IFERROR(VLOOKUP('CLZ TT'!A1262,'CLZ WI'!$A$1:$E$100000,4,FALSE),"")</f>
        <v/>
      </c>
      <c r="G1262" t="str">
        <f>IFERROR(VLOOKUP('CLZ TT'!A1262,'CLZ WI'!$A$1:$K$100000,5,FALSE),"")</f>
        <v/>
      </c>
      <c r="H1262" t="str">
        <f>IFERROR(VLOOKUP(G1262,'CLZ WI'!$A$1:$K$100000,6,FALSE),"")</f>
        <v/>
      </c>
      <c r="I1262" t="str">
        <f>IFERROR(VLOOKUP(G1262,'CLZ WI'!$A$1:$K$100000,7,FALSE),"")</f>
        <v/>
      </c>
      <c r="J1262" t="str">
        <f>T('CLZ TT'!I1262)</f>
        <v/>
      </c>
      <c r="K1262" t="str">
        <f>IF(IFERROR(VLOOKUP('CLZ TT'!A1262,'CLZ WI'!$A$1:$L$100000,12,FALSE),"")=TRUE, "Billable", IF(IFERROR(VLOOKUP('CLZ TT'!A1262,'CLZ WI'!$A$1:$L$100000,12,FALSE),"")=FALSE, "Non-Billable", ""))</f>
        <v/>
      </c>
      <c r="L1262" s="19" t="str">
        <f>IF('CLZ TT'!G1262="","",'CLZ TT'!G1262)</f>
        <v/>
      </c>
      <c r="M1262" t="str">
        <f>IFERROR(VLOOKUP(G1262,'CLZ Pr'!$A$1:$X$100000,12,FALSE)*C1262,"")</f>
        <v/>
      </c>
      <c r="N1262" s="4" t="str">
        <f>IFERROR(VLOOKUP(G1262,'CLZ Pr'!$A$1:$X$100000,24,FALSE), "")</f>
        <v/>
      </c>
      <c r="O1262" t="str">
        <f>IFERROR(VLOOKUP(G1262,'CLZ Pr'!$A$1:$X$100000,21,FALSE), "")</f>
        <v/>
      </c>
    </row>
    <row r="1263" spans="1:15">
      <c r="A1263" t="str">
        <f>T('CLZ TT'!A1263)</f>
        <v/>
      </c>
      <c r="B1263" s="9" t="str">
        <f>T('CLZ TT'!D1263)</f>
        <v/>
      </c>
      <c r="C1263" s="10" t="str">
        <f>IF(LEN(A1263) &gt; 0, 'CLZ TT'!E1263, "")</f>
        <v/>
      </c>
      <c r="D1263" s="7" t="str">
        <f>T('CLZ TT'!F1263)</f>
        <v/>
      </c>
      <c r="E1263" s="7" t="str">
        <f>IFERROR(VLOOKUP('CLZ TT'!A1263,'CLZ WI'!$A$1:$E$100000,3,FALSE),"")</f>
        <v/>
      </c>
      <c r="F1263" t="str">
        <f>IFERROR(VLOOKUP('CLZ TT'!A1263,'CLZ WI'!$A$1:$E$100000,4,FALSE),"")</f>
        <v/>
      </c>
      <c r="G1263" t="str">
        <f>IFERROR(VLOOKUP('CLZ TT'!A1263,'CLZ WI'!$A$1:$K$100000,5,FALSE),"")</f>
        <v/>
      </c>
      <c r="H1263" t="str">
        <f>IFERROR(VLOOKUP(G1263,'CLZ WI'!$A$1:$K$100000,6,FALSE),"")</f>
        <v/>
      </c>
      <c r="I1263" t="str">
        <f>IFERROR(VLOOKUP(G1263,'CLZ WI'!$A$1:$K$100000,7,FALSE),"")</f>
        <v/>
      </c>
      <c r="J1263" t="str">
        <f>T('CLZ TT'!I1263)</f>
        <v/>
      </c>
      <c r="K1263" t="str">
        <f>IF(IFERROR(VLOOKUP('CLZ TT'!A1263,'CLZ WI'!$A$1:$L$100000,12,FALSE),"")=TRUE, "Billable", IF(IFERROR(VLOOKUP('CLZ TT'!A1263,'CLZ WI'!$A$1:$L$100000,12,FALSE),"")=FALSE, "Non-Billable", ""))</f>
        <v/>
      </c>
      <c r="L1263" s="19" t="str">
        <f>IF('CLZ TT'!G1263="","",'CLZ TT'!G1263)</f>
        <v/>
      </c>
      <c r="M1263" t="str">
        <f>IFERROR(VLOOKUP(G1263,'CLZ Pr'!$A$1:$X$100000,12,FALSE)*C1263,"")</f>
        <v/>
      </c>
      <c r="N1263" s="4" t="str">
        <f>IFERROR(VLOOKUP(G1263,'CLZ Pr'!$A$1:$X$100000,24,FALSE), "")</f>
        <v/>
      </c>
      <c r="O1263" t="str">
        <f>IFERROR(VLOOKUP(G1263,'CLZ Pr'!$A$1:$X$100000,21,FALSE), "")</f>
        <v/>
      </c>
    </row>
    <row r="1264" spans="1:15">
      <c r="A1264" t="str">
        <f>T('CLZ TT'!A1264)</f>
        <v/>
      </c>
      <c r="B1264" s="9" t="str">
        <f>T('CLZ TT'!D1264)</f>
        <v/>
      </c>
      <c r="C1264" s="10" t="str">
        <f>IF(LEN(A1264) &gt; 0, 'CLZ TT'!E1264, "")</f>
        <v/>
      </c>
      <c r="D1264" s="7" t="str">
        <f>T('CLZ TT'!F1264)</f>
        <v/>
      </c>
      <c r="E1264" s="7" t="str">
        <f>IFERROR(VLOOKUP('CLZ TT'!A1264,'CLZ WI'!$A$1:$E$100000,3,FALSE),"")</f>
        <v/>
      </c>
      <c r="F1264" t="str">
        <f>IFERROR(VLOOKUP('CLZ TT'!A1264,'CLZ WI'!$A$1:$E$100000,4,FALSE),"")</f>
        <v/>
      </c>
      <c r="G1264" t="str">
        <f>IFERROR(VLOOKUP('CLZ TT'!A1264,'CLZ WI'!$A$1:$K$100000,5,FALSE),"")</f>
        <v/>
      </c>
      <c r="H1264" t="str">
        <f>IFERROR(VLOOKUP(G1264,'CLZ WI'!$A$1:$K$100000,6,FALSE),"")</f>
        <v/>
      </c>
      <c r="I1264" t="str">
        <f>IFERROR(VLOOKUP(G1264,'CLZ WI'!$A$1:$K$100000,7,FALSE),"")</f>
        <v/>
      </c>
      <c r="J1264" t="str">
        <f>T('CLZ TT'!I1264)</f>
        <v/>
      </c>
      <c r="K1264" t="str">
        <f>IF(IFERROR(VLOOKUP('CLZ TT'!A1264,'CLZ WI'!$A$1:$L$100000,12,FALSE),"")=TRUE, "Billable", IF(IFERROR(VLOOKUP('CLZ TT'!A1264,'CLZ WI'!$A$1:$L$100000,12,FALSE),"")=FALSE, "Non-Billable", ""))</f>
        <v/>
      </c>
      <c r="L1264" s="19" t="str">
        <f>IF('CLZ TT'!G1264="","",'CLZ TT'!G1264)</f>
        <v/>
      </c>
      <c r="M1264" t="str">
        <f>IFERROR(VLOOKUP(G1264,'CLZ Pr'!$A$1:$X$100000,12,FALSE)*C1264,"")</f>
        <v/>
      </c>
      <c r="N1264" s="4" t="str">
        <f>IFERROR(VLOOKUP(G1264,'CLZ Pr'!$A$1:$X$100000,24,FALSE), "")</f>
        <v/>
      </c>
      <c r="O1264" t="str">
        <f>IFERROR(VLOOKUP(G1264,'CLZ Pr'!$A$1:$X$100000,21,FALSE), "")</f>
        <v/>
      </c>
    </row>
    <row r="1265" spans="1:15">
      <c r="A1265" t="str">
        <f>T('CLZ TT'!A1265)</f>
        <v/>
      </c>
      <c r="B1265" s="9" t="str">
        <f>T('CLZ TT'!D1265)</f>
        <v/>
      </c>
      <c r="C1265" s="10" t="str">
        <f>IF(LEN(A1265) &gt; 0, 'CLZ TT'!E1265, "")</f>
        <v/>
      </c>
      <c r="D1265" s="7" t="str">
        <f>T('CLZ TT'!F1265)</f>
        <v/>
      </c>
      <c r="E1265" s="7" t="str">
        <f>IFERROR(VLOOKUP('CLZ TT'!A1265,'CLZ WI'!$A$1:$E$100000,3,FALSE),"")</f>
        <v/>
      </c>
      <c r="F1265" t="str">
        <f>IFERROR(VLOOKUP('CLZ TT'!A1265,'CLZ WI'!$A$1:$E$100000,4,FALSE),"")</f>
        <v/>
      </c>
      <c r="G1265" t="str">
        <f>IFERROR(VLOOKUP('CLZ TT'!A1265,'CLZ WI'!$A$1:$K$100000,5,FALSE),"")</f>
        <v/>
      </c>
      <c r="H1265" t="str">
        <f>IFERROR(VLOOKUP(G1265,'CLZ WI'!$A$1:$K$100000,6,FALSE),"")</f>
        <v/>
      </c>
      <c r="I1265" t="str">
        <f>IFERROR(VLOOKUP(G1265,'CLZ WI'!$A$1:$K$100000,7,FALSE),"")</f>
        <v/>
      </c>
      <c r="J1265" t="str">
        <f>T('CLZ TT'!I1265)</f>
        <v/>
      </c>
      <c r="K1265" t="str">
        <f>IF(IFERROR(VLOOKUP('CLZ TT'!A1265,'CLZ WI'!$A$1:$L$100000,12,FALSE),"")=TRUE, "Billable", IF(IFERROR(VLOOKUP('CLZ TT'!A1265,'CLZ WI'!$A$1:$L$100000,12,FALSE),"")=FALSE, "Non-Billable", ""))</f>
        <v/>
      </c>
      <c r="L1265" s="19" t="str">
        <f>IF('CLZ TT'!G1265="","",'CLZ TT'!G1265)</f>
        <v/>
      </c>
      <c r="M1265" t="str">
        <f>IFERROR(VLOOKUP(G1265,'CLZ Pr'!$A$1:$X$100000,12,FALSE)*C1265,"")</f>
        <v/>
      </c>
      <c r="N1265" s="4" t="str">
        <f>IFERROR(VLOOKUP(G1265,'CLZ Pr'!$A$1:$X$100000,24,FALSE), "")</f>
        <v/>
      </c>
      <c r="O1265" t="str">
        <f>IFERROR(VLOOKUP(G1265,'CLZ Pr'!$A$1:$X$100000,21,FALSE), "")</f>
        <v/>
      </c>
    </row>
    <row r="1266" spans="1:15">
      <c r="A1266" t="str">
        <f>T('CLZ TT'!A1266)</f>
        <v/>
      </c>
      <c r="B1266" s="9" t="str">
        <f>T('CLZ TT'!D1266)</f>
        <v/>
      </c>
      <c r="C1266" s="10" t="str">
        <f>IF(LEN(A1266) &gt; 0, 'CLZ TT'!E1266, "")</f>
        <v/>
      </c>
      <c r="D1266" s="7" t="str">
        <f>T('CLZ TT'!F1266)</f>
        <v/>
      </c>
      <c r="E1266" s="7" t="str">
        <f>IFERROR(VLOOKUP('CLZ TT'!A1266,'CLZ WI'!$A$1:$E$100000,3,FALSE),"")</f>
        <v/>
      </c>
      <c r="F1266" t="str">
        <f>IFERROR(VLOOKUP('CLZ TT'!A1266,'CLZ WI'!$A$1:$E$100000,4,FALSE),"")</f>
        <v/>
      </c>
      <c r="G1266" t="str">
        <f>IFERROR(VLOOKUP('CLZ TT'!A1266,'CLZ WI'!$A$1:$K$100000,5,FALSE),"")</f>
        <v/>
      </c>
      <c r="H1266" t="str">
        <f>IFERROR(VLOOKUP(G1266,'CLZ WI'!$A$1:$K$100000,6,FALSE),"")</f>
        <v/>
      </c>
      <c r="I1266" t="str">
        <f>IFERROR(VLOOKUP(G1266,'CLZ WI'!$A$1:$K$100000,7,FALSE),"")</f>
        <v/>
      </c>
      <c r="J1266" t="str">
        <f>T('CLZ TT'!I1266)</f>
        <v/>
      </c>
      <c r="K1266" t="str">
        <f>IF(IFERROR(VLOOKUP('CLZ TT'!A1266,'CLZ WI'!$A$1:$L$100000,12,FALSE),"")=TRUE, "Billable", IF(IFERROR(VLOOKUP('CLZ TT'!A1266,'CLZ WI'!$A$1:$L$100000,12,FALSE),"")=FALSE, "Non-Billable", ""))</f>
        <v/>
      </c>
      <c r="L1266" s="19" t="str">
        <f>IF('CLZ TT'!G1266="","",'CLZ TT'!G1266)</f>
        <v/>
      </c>
      <c r="M1266" t="str">
        <f>IFERROR(VLOOKUP(G1266,'CLZ Pr'!$A$1:$X$100000,12,FALSE)*C1266,"")</f>
        <v/>
      </c>
      <c r="N1266" s="4" t="str">
        <f>IFERROR(VLOOKUP(G1266,'CLZ Pr'!$A$1:$X$100000,24,FALSE), "")</f>
        <v/>
      </c>
      <c r="O1266" t="str">
        <f>IFERROR(VLOOKUP(G1266,'CLZ Pr'!$A$1:$X$100000,21,FALSE), "")</f>
        <v/>
      </c>
    </row>
    <row r="1267" spans="1:15">
      <c r="A1267" t="str">
        <f>T('CLZ TT'!A1267)</f>
        <v/>
      </c>
      <c r="B1267" s="9" t="str">
        <f>T('CLZ TT'!D1267)</f>
        <v/>
      </c>
      <c r="C1267" s="10" t="str">
        <f>IF(LEN(A1267) &gt; 0, 'CLZ TT'!E1267, "")</f>
        <v/>
      </c>
      <c r="D1267" s="7" t="str">
        <f>T('CLZ TT'!F1267)</f>
        <v/>
      </c>
      <c r="E1267" s="7" t="str">
        <f>IFERROR(VLOOKUP('CLZ TT'!A1267,'CLZ WI'!$A$1:$E$100000,3,FALSE),"")</f>
        <v/>
      </c>
      <c r="F1267" t="str">
        <f>IFERROR(VLOOKUP('CLZ TT'!A1267,'CLZ WI'!$A$1:$E$100000,4,FALSE),"")</f>
        <v/>
      </c>
      <c r="G1267" t="str">
        <f>IFERROR(VLOOKUP('CLZ TT'!A1267,'CLZ WI'!$A$1:$K$100000,5,FALSE),"")</f>
        <v/>
      </c>
      <c r="H1267" t="str">
        <f>IFERROR(VLOOKUP(G1267,'CLZ WI'!$A$1:$K$100000,6,FALSE),"")</f>
        <v/>
      </c>
      <c r="I1267" t="str">
        <f>IFERROR(VLOOKUP(G1267,'CLZ WI'!$A$1:$K$100000,7,FALSE),"")</f>
        <v/>
      </c>
      <c r="J1267" t="str">
        <f>T('CLZ TT'!I1267)</f>
        <v/>
      </c>
      <c r="K1267" t="str">
        <f>IF(IFERROR(VLOOKUP('CLZ TT'!A1267,'CLZ WI'!$A$1:$L$100000,12,FALSE),"")=TRUE, "Billable", IF(IFERROR(VLOOKUP('CLZ TT'!A1267,'CLZ WI'!$A$1:$L$100000,12,FALSE),"")=FALSE, "Non-Billable", ""))</f>
        <v/>
      </c>
      <c r="L1267" s="19" t="str">
        <f>IF('CLZ TT'!G1267="","",'CLZ TT'!G1267)</f>
        <v/>
      </c>
      <c r="M1267" t="str">
        <f>IFERROR(VLOOKUP(G1267,'CLZ Pr'!$A$1:$X$100000,12,FALSE)*C1267,"")</f>
        <v/>
      </c>
      <c r="N1267" s="4" t="str">
        <f>IFERROR(VLOOKUP(G1267,'CLZ Pr'!$A$1:$X$100000,24,FALSE), "")</f>
        <v/>
      </c>
      <c r="O1267" t="str">
        <f>IFERROR(VLOOKUP(G1267,'CLZ Pr'!$A$1:$X$100000,21,FALSE), "")</f>
        <v/>
      </c>
    </row>
    <row r="1268" spans="1:15">
      <c r="A1268" t="str">
        <f>T('CLZ TT'!A1268)</f>
        <v/>
      </c>
      <c r="B1268" s="9" t="str">
        <f>T('CLZ TT'!D1268)</f>
        <v/>
      </c>
      <c r="C1268" s="10" t="str">
        <f>IF(LEN(A1268) &gt; 0, 'CLZ TT'!E1268, "")</f>
        <v/>
      </c>
      <c r="D1268" s="7" t="str">
        <f>T('CLZ TT'!F1268)</f>
        <v/>
      </c>
      <c r="E1268" s="7" t="str">
        <f>IFERROR(VLOOKUP('CLZ TT'!A1268,'CLZ WI'!$A$1:$E$100000,3,FALSE),"")</f>
        <v/>
      </c>
      <c r="F1268" t="str">
        <f>IFERROR(VLOOKUP('CLZ TT'!A1268,'CLZ WI'!$A$1:$E$100000,4,FALSE),"")</f>
        <v/>
      </c>
      <c r="G1268" t="str">
        <f>IFERROR(VLOOKUP('CLZ TT'!A1268,'CLZ WI'!$A$1:$K$100000,5,FALSE),"")</f>
        <v/>
      </c>
      <c r="H1268" t="str">
        <f>IFERROR(VLOOKUP(G1268,'CLZ WI'!$A$1:$K$100000,6,FALSE),"")</f>
        <v/>
      </c>
      <c r="I1268" t="str">
        <f>IFERROR(VLOOKUP(G1268,'CLZ WI'!$A$1:$K$100000,7,FALSE),"")</f>
        <v/>
      </c>
      <c r="J1268" t="str">
        <f>T('CLZ TT'!I1268)</f>
        <v/>
      </c>
      <c r="K1268" t="str">
        <f>IF(IFERROR(VLOOKUP('CLZ TT'!A1268,'CLZ WI'!$A$1:$L$100000,12,FALSE),"")=TRUE, "Billable", IF(IFERROR(VLOOKUP('CLZ TT'!A1268,'CLZ WI'!$A$1:$L$100000,12,FALSE),"")=FALSE, "Non-Billable", ""))</f>
        <v/>
      </c>
      <c r="L1268" s="19" t="str">
        <f>IF('CLZ TT'!G1268="","",'CLZ TT'!G1268)</f>
        <v/>
      </c>
      <c r="M1268" t="str">
        <f>IFERROR(VLOOKUP(G1268,'CLZ Pr'!$A$1:$X$100000,12,FALSE)*C1268,"")</f>
        <v/>
      </c>
      <c r="N1268" s="4" t="str">
        <f>IFERROR(VLOOKUP(G1268,'CLZ Pr'!$A$1:$X$100000,24,FALSE), "")</f>
        <v/>
      </c>
      <c r="O1268" t="str">
        <f>IFERROR(VLOOKUP(G1268,'CLZ Pr'!$A$1:$X$100000,21,FALSE), "")</f>
        <v/>
      </c>
    </row>
    <row r="1269" spans="1:15">
      <c r="A1269" t="str">
        <f>T('CLZ TT'!A1269)</f>
        <v/>
      </c>
      <c r="B1269" s="9" t="str">
        <f>T('CLZ TT'!D1269)</f>
        <v/>
      </c>
      <c r="C1269" s="10" t="str">
        <f>IF(LEN(A1269) &gt; 0, 'CLZ TT'!E1269, "")</f>
        <v/>
      </c>
      <c r="D1269" s="7" t="str">
        <f>T('CLZ TT'!F1269)</f>
        <v/>
      </c>
      <c r="E1269" s="7" t="str">
        <f>IFERROR(VLOOKUP('CLZ TT'!A1269,'CLZ WI'!$A$1:$E$100000,3,FALSE),"")</f>
        <v/>
      </c>
      <c r="F1269" t="str">
        <f>IFERROR(VLOOKUP('CLZ TT'!A1269,'CLZ WI'!$A$1:$E$100000,4,FALSE),"")</f>
        <v/>
      </c>
      <c r="G1269" t="str">
        <f>IFERROR(VLOOKUP('CLZ TT'!A1269,'CLZ WI'!$A$1:$K$100000,5,FALSE),"")</f>
        <v/>
      </c>
      <c r="H1269" t="str">
        <f>IFERROR(VLOOKUP(G1269,'CLZ WI'!$A$1:$K$100000,6,FALSE),"")</f>
        <v/>
      </c>
      <c r="I1269" t="str">
        <f>IFERROR(VLOOKUP(G1269,'CLZ WI'!$A$1:$K$100000,7,FALSE),"")</f>
        <v/>
      </c>
      <c r="J1269" t="str">
        <f>T('CLZ TT'!I1269)</f>
        <v/>
      </c>
      <c r="K1269" t="str">
        <f>IF(IFERROR(VLOOKUP('CLZ TT'!A1269,'CLZ WI'!$A$1:$L$100000,12,FALSE),"")=TRUE, "Billable", IF(IFERROR(VLOOKUP('CLZ TT'!A1269,'CLZ WI'!$A$1:$L$100000,12,FALSE),"")=FALSE, "Non-Billable", ""))</f>
        <v/>
      </c>
      <c r="L1269" s="19" t="str">
        <f>IF('CLZ TT'!G1269="","",'CLZ TT'!G1269)</f>
        <v/>
      </c>
      <c r="M1269" t="str">
        <f>IFERROR(VLOOKUP(G1269,'CLZ Pr'!$A$1:$X$100000,12,FALSE)*C1269,"")</f>
        <v/>
      </c>
      <c r="N1269" s="4" t="str">
        <f>IFERROR(VLOOKUP(G1269,'CLZ Pr'!$A$1:$X$100000,24,FALSE), "")</f>
        <v/>
      </c>
      <c r="O1269" t="str">
        <f>IFERROR(VLOOKUP(G1269,'CLZ Pr'!$A$1:$X$100000,21,FALSE), "")</f>
        <v/>
      </c>
    </row>
    <row r="1270" spans="1:15">
      <c r="A1270" t="str">
        <f>T('CLZ TT'!A1270)</f>
        <v/>
      </c>
      <c r="B1270" s="9" t="str">
        <f>T('CLZ TT'!D1270)</f>
        <v/>
      </c>
      <c r="C1270" s="10" t="str">
        <f>IF(LEN(A1270) &gt; 0, 'CLZ TT'!E1270, "")</f>
        <v/>
      </c>
      <c r="D1270" s="7" t="str">
        <f>T('CLZ TT'!F1270)</f>
        <v/>
      </c>
      <c r="E1270" s="7" t="str">
        <f>IFERROR(VLOOKUP('CLZ TT'!A1270,'CLZ WI'!$A$1:$E$100000,3,FALSE),"")</f>
        <v/>
      </c>
      <c r="F1270" t="str">
        <f>IFERROR(VLOOKUP('CLZ TT'!A1270,'CLZ WI'!$A$1:$E$100000,4,FALSE),"")</f>
        <v/>
      </c>
      <c r="G1270" t="str">
        <f>IFERROR(VLOOKUP('CLZ TT'!A1270,'CLZ WI'!$A$1:$K$100000,5,FALSE),"")</f>
        <v/>
      </c>
      <c r="H1270" t="str">
        <f>IFERROR(VLOOKUP(G1270,'CLZ WI'!$A$1:$K$100000,6,FALSE),"")</f>
        <v/>
      </c>
      <c r="I1270" t="str">
        <f>IFERROR(VLOOKUP(G1270,'CLZ WI'!$A$1:$K$100000,7,FALSE),"")</f>
        <v/>
      </c>
      <c r="J1270" t="str">
        <f>T('CLZ TT'!I1270)</f>
        <v/>
      </c>
      <c r="K1270" t="str">
        <f>IF(IFERROR(VLOOKUP('CLZ TT'!A1270,'CLZ WI'!$A$1:$L$100000,12,FALSE),"")=TRUE, "Billable", IF(IFERROR(VLOOKUP('CLZ TT'!A1270,'CLZ WI'!$A$1:$L$100000,12,FALSE),"")=FALSE, "Non-Billable", ""))</f>
        <v/>
      </c>
      <c r="L1270" s="19" t="str">
        <f>IF('CLZ TT'!G1270="","",'CLZ TT'!G1270)</f>
        <v/>
      </c>
      <c r="M1270" t="str">
        <f>IFERROR(VLOOKUP(G1270,'CLZ Pr'!$A$1:$X$100000,12,FALSE)*C1270,"")</f>
        <v/>
      </c>
      <c r="N1270" s="4" t="str">
        <f>IFERROR(VLOOKUP(G1270,'CLZ Pr'!$A$1:$X$100000,24,FALSE), "")</f>
        <v/>
      </c>
      <c r="O1270" t="str">
        <f>IFERROR(VLOOKUP(G1270,'CLZ Pr'!$A$1:$X$100000,21,FALSE), "")</f>
        <v/>
      </c>
    </row>
    <row r="1271" spans="1:15">
      <c r="A1271" t="str">
        <f>T('CLZ TT'!A1271)</f>
        <v/>
      </c>
      <c r="B1271" s="9" t="str">
        <f>T('CLZ TT'!D1271)</f>
        <v/>
      </c>
      <c r="C1271" s="10" t="str">
        <f>IF(LEN(A1271) &gt; 0, 'CLZ TT'!E1271, "")</f>
        <v/>
      </c>
      <c r="D1271" s="7" t="str">
        <f>T('CLZ TT'!F1271)</f>
        <v/>
      </c>
      <c r="E1271" s="7" t="str">
        <f>IFERROR(VLOOKUP('CLZ TT'!A1271,'CLZ WI'!$A$1:$E$100000,3,FALSE),"")</f>
        <v/>
      </c>
      <c r="F1271" t="str">
        <f>IFERROR(VLOOKUP('CLZ TT'!A1271,'CLZ WI'!$A$1:$E$100000,4,FALSE),"")</f>
        <v/>
      </c>
      <c r="G1271" t="str">
        <f>IFERROR(VLOOKUP('CLZ TT'!A1271,'CLZ WI'!$A$1:$K$100000,5,FALSE),"")</f>
        <v/>
      </c>
      <c r="H1271" t="str">
        <f>IFERROR(VLOOKUP(G1271,'CLZ WI'!$A$1:$K$100000,6,FALSE),"")</f>
        <v/>
      </c>
      <c r="I1271" t="str">
        <f>IFERROR(VLOOKUP(G1271,'CLZ WI'!$A$1:$K$100000,7,FALSE),"")</f>
        <v/>
      </c>
      <c r="J1271" t="str">
        <f>T('CLZ TT'!I1271)</f>
        <v/>
      </c>
      <c r="K1271" t="str">
        <f>IF(IFERROR(VLOOKUP('CLZ TT'!A1271,'CLZ WI'!$A$1:$L$100000,12,FALSE),"")=TRUE, "Billable", IF(IFERROR(VLOOKUP('CLZ TT'!A1271,'CLZ WI'!$A$1:$L$100000,12,FALSE),"")=FALSE, "Non-Billable", ""))</f>
        <v/>
      </c>
      <c r="L1271" s="19" t="str">
        <f>IF('CLZ TT'!G1271="","",'CLZ TT'!G1271)</f>
        <v/>
      </c>
      <c r="M1271" t="str">
        <f>IFERROR(VLOOKUP(G1271,'CLZ Pr'!$A$1:$X$100000,12,FALSE)*C1271,"")</f>
        <v/>
      </c>
      <c r="N1271" s="4" t="str">
        <f>IFERROR(VLOOKUP(G1271,'CLZ Pr'!$A$1:$X$100000,24,FALSE), "")</f>
        <v/>
      </c>
      <c r="O1271" t="str">
        <f>IFERROR(VLOOKUP(G1271,'CLZ Pr'!$A$1:$X$100000,21,FALSE), "")</f>
        <v/>
      </c>
    </row>
    <row r="1272" spans="1:15">
      <c r="A1272" t="str">
        <f>T('CLZ TT'!A1272)</f>
        <v/>
      </c>
      <c r="B1272" s="9" t="str">
        <f>T('CLZ TT'!D1272)</f>
        <v/>
      </c>
      <c r="C1272" s="10" t="str">
        <f>IF(LEN(A1272) &gt; 0, 'CLZ TT'!E1272, "")</f>
        <v/>
      </c>
      <c r="D1272" s="7" t="str">
        <f>T('CLZ TT'!F1272)</f>
        <v/>
      </c>
      <c r="E1272" s="7" t="str">
        <f>IFERROR(VLOOKUP('CLZ TT'!A1272,'CLZ WI'!$A$1:$E$100000,3,FALSE),"")</f>
        <v/>
      </c>
      <c r="F1272" t="str">
        <f>IFERROR(VLOOKUP('CLZ TT'!A1272,'CLZ WI'!$A$1:$E$100000,4,FALSE),"")</f>
        <v/>
      </c>
      <c r="G1272" t="str">
        <f>IFERROR(VLOOKUP('CLZ TT'!A1272,'CLZ WI'!$A$1:$K$100000,5,FALSE),"")</f>
        <v/>
      </c>
      <c r="H1272" t="str">
        <f>IFERROR(VLOOKUP(G1272,'CLZ WI'!$A$1:$K$100000,6,FALSE),"")</f>
        <v/>
      </c>
      <c r="I1272" t="str">
        <f>IFERROR(VLOOKUP(G1272,'CLZ WI'!$A$1:$K$100000,7,FALSE),"")</f>
        <v/>
      </c>
      <c r="J1272" t="str">
        <f>T('CLZ TT'!I1272)</f>
        <v/>
      </c>
      <c r="K1272" t="str">
        <f>IF(IFERROR(VLOOKUP('CLZ TT'!A1272,'CLZ WI'!$A$1:$L$100000,12,FALSE),"")=TRUE, "Billable", IF(IFERROR(VLOOKUP('CLZ TT'!A1272,'CLZ WI'!$A$1:$L$100000,12,FALSE),"")=FALSE, "Non-Billable", ""))</f>
        <v/>
      </c>
      <c r="L1272" s="19" t="str">
        <f>IF('CLZ TT'!G1272="","",'CLZ TT'!G1272)</f>
        <v/>
      </c>
      <c r="M1272" t="str">
        <f>IFERROR(VLOOKUP(G1272,'CLZ Pr'!$A$1:$X$100000,12,FALSE)*C1272,"")</f>
        <v/>
      </c>
      <c r="N1272" s="4" t="str">
        <f>IFERROR(VLOOKUP(G1272,'CLZ Pr'!$A$1:$X$100000,24,FALSE), "")</f>
        <v/>
      </c>
      <c r="O1272" t="str">
        <f>IFERROR(VLOOKUP(G1272,'CLZ Pr'!$A$1:$X$100000,21,FALSE), "")</f>
        <v/>
      </c>
    </row>
    <row r="1273" spans="1:15">
      <c r="A1273" t="str">
        <f>T('CLZ TT'!A1273)</f>
        <v/>
      </c>
      <c r="B1273" s="9" t="str">
        <f>T('CLZ TT'!D1273)</f>
        <v/>
      </c>
      <c r="C1273" s="10" t="str">
        <f>IF(LEN(A1273) &gt; 0, 'CLZ TT'!E1273, "")</f>
        <v/>
      </c>
      <c r="D1273" s="7" t="str">
        <f>T('CLZ TT'!F1273)</f>
        <v/>
      </c>
      <c r="E1273" s="7" t="str">
        <f>IFERROR(VLOOKUP('CLZ TT'!A1273,'CLZ WI'!$A$1:$E$100000,3,FALSE),"")</f>
        <v/>
      </c>
      <c r="F1273" t="str">
        <f>IFERROR(VLOOKUP('CLZ TT'!A1273,'CLZ WI'!$A$1:$E$100000,4,FALSE),"")</f>
        <v/>
      </c>
      <c r="G1273" t="str">
        <f>IFERROR(VLOOKUP('CLZ TT'!A1273,'CLZ WI'!$A$1:$K$100000,5,FALSE),"")</f>
        <v/>
      </c>
      <c r="H1273" t="str">
        <f>IFERROR(VLOOKUP(G1273,'CLZ WI'!$A$1:$K$100000,6,FALSE),"")</f>
        <v/>
      </c>
      <c r="I1273" t="str">
        <f>IFERROR(VLOOKUP(G1273,'CLZ WI'!$A$1:$K$100000,7,FALSE),"")</f>
        <v/>
      </c>
      <c r="J1273" t="str">
        <f>T('CLZ TT'!I1273)</f>
        <v/>
      </c>
      <c r="K1273" t="str">
        <f>IF(IFERROR(VLOOKUP('CLZ TT'!A1273,'CLZ WI'!$A$1:$L$100000,12,FALSE),"")=TRUE, "Billable", IF(IFERROR(VLOOKUP('CLZ TT'!A1273,'CLZ WI'!$A$1:$L$100000,12,FALSE),"")=FALSE, "Non-Billable", ""))</f>
        <v/>
      </c>
      <c r="L1273" s="19" t="str">
        <f>IF('CLZ TT'!G1273="","",'CLZ TT'!G1273)</f>
        <v/>
      </c>
      <c r="M1273" t="str">
        <f>IFERROR(VLOOKUP(G1273,'CLZ Pr'!$A$1:$X$100000,12,FALSE)*C1273,"")</f>
        <v/>
      </c>
      <c r="N1273" s="4" t="str">
        <f>IFERROR(VLOOKUP(G1273,'CLZ Pr'!$A$1:$X$100000,24,FALSE), "")</f>
        <v/>
      </c>
      <c r="O1273" t="str">
        <f>IFERROR(VLOOKUP(G1273,'CLZ Pr'!$A$1:$X$100000,21,FALSE), "")</f>
        <v/>
      </c>
    </row>
    <row r="1274" spans="1:15">
      <c r="A1274" t="str">
        <f>T('CLZ TT'!A1274)</f>
        <v/>
      </c>
      <c r="B1274" s="9" t="str">
        <f>T('CLZ TT'!D1274)</f>
        <v/>
      </c>
      <c r="C1274" s="10" t="str">
        <f>IF(LEN(A1274) &gt; 0, 'CLZ TT'!E1274, "")</f>
        <v/>
      </c>
      <c r="D1274" s="7" t="str">
        <f>T('CLZ TT'!F1274)</f>
        <v/>
      </c>
      <c r="E1274" s="7" t="str">
        <f>IFERROR(VLOOKUP('CLZ TT'!A1274,'CLZ WI'!$A$1:$E$100000,3,FALSE),"")</f>
        <v/>
      </c>
      <c r="F1274" t="str">
        <f>IFERROR(VLOOKUP('CLZ TT'!A1274,'CLZ WI'!$A$1:$E$100000,4,FALSE),"")</f>
        <v/>
      </c>
      <c r="G1274" t="str">
        <f>IFERROR(VLOOKUP('CLZ TT'!A1274,'CLZ WI'!$A$1:$K$100000,5,FALSE),"")</f>
        <v/>
      </c>
      <c r="H1274" t="str">
        <f>IFERROR(VLOOKUP(G1274,'CLZ WI'!$A$1:$K$100000,6,FALSE),"")</f>
        <v/>
      </c>
      <c r="I1274" t="str">
        <f>IFERROR(VLOOKUP(G1274,'CLZ WI'!$A$1:$K$100000,7,FALSE),"")</f>
        <v/>
      </c>
      <c r="J1274" t="str">
        <f>T('CLZ TT'!I1274)</f>
        <v/>
      </c>
      <c r="K1274" t="str">
        <f>IF(IFERROR(VLOOKUP('CLZ TT'!A1274,'CLZ WI'!$A$1:$L$100000,12,FALSE),"")=TRUE, "Billable", IF(IFERROR(VLOOKUP('CLZ TT'!A1274,'CLZ WI'!$A$1:$L$100000,12,FALSE),"")=FALSE, "Non-Billable", ""))</f>
        <v/>
      </c>
      <c r="L1274" s="19" t="str">
        <f>IF('CLZ TT'!G1274="","",'CLZ TT'!G1274)</f>
        <v/>
      </c>
      <c r="M1274" t="str">
        <f>IFERROR(VLOOKUP(G1274,'CLZ Pr'!$A$1:$X$100000,12,FALSE)*C1274,"")</f>
        <v/>
      </c>
      <c r="N1274" s="4" t="str">
        <f>IFERROR(VLOOKUP(G1274,'CLZ Pr'!$A$1:$X$100000,24,FALSE), "")</f>
        <v/>
      </c>
      <c r="O1274" t="str">
        <f>IFERROR(VLOOKUP(G1274,'CLZ Pr'!$A$1:$X$100000,21,FALSE), "")</f>
        <v/>
      </c>
    </row>
    <row r="1275" spans="1:15">
      <c r="A1275" t="str">
        <f>T('CLZ TT'!A1275)</f>
        <v/>
      </c>
      <c r="B1275" s="9" t="str">
        <f>T('CLZ TT'!D1275)</f>
        <v/>
      </c>
      <c r="C1275" s="10" t="str">
        <f>IF(LEN(A1275) &gt; 0, 'CLZ TT'!E1275, "")</f>
        <v/>
      </c>
      <c r="D1275" s="7" t="str">
        <f>T('CLZ TT'!F1275)</f>
        <v/>
      </c>
      <c r="E1275" s="7" t="str">
        <f>IFERROR(VLOOKUP('CLZ TT'!A1275,'CLZ WI'!$A$1:$E$100000,3,FALSE),"")</f>
        <v/>
      </c>
      <c r="F1275" t="str">
        <f>IFERROR(VLOOKUP('CLZ TT'!A1275,'CLZ WI'!$A$1:$E$100000,4,FALSE),"")</f>
        <v/>
      </c>
      <c r="G1275" t="str">
        <f>IFERROR(VLOOKUP('CLZ TT'!A1275,'CLZ WI'!$A$1:$K$100000,5,FALSE),"")</f>
        <v/>
      </c>
      <c r="H1275" t="str">
        <f>IFERROR(VLOOKUP(G1275,'CLZ WI'!$A$1:$K$100000,6,FALSE),"")</f>
        <v/>
      </c>
      <c r="I1275" t="str">
        <f>IFERROR(VLOOKUP(G1275,'CLZ WI'!$A$1:$K$100000,7,FALSE),"")</f>
        <v/>
      </c>
      <c r="J1275" t="str">
        <f>T('CLZ TT'!I1275)</f>
        <v/>
      </c>
      <c r="K1275" t="str">
        <f>IF(IFERROR(VLOOKUP('CLZ TT'!A1275,'CLZ WI'!$A$1:$L$100000,12,FALSE),"")=TRUE, "Billable", IF(IFERROR(VLOOKUP('CLZ TT'!A1275,'CLZ WI'!$A$1:$L$100000,12,FALSE),"")=FALSE, "Non-Billable", ""))</f>
        <v/>
      </c>
      <c r="L1275" s="19" t="str">
        <f>IF('CLZ TT'!G1275="","",'CLZ TT'!G1275)</f>
        <v/>
      </c>
      <c r="M1275" t="str">
        <f>IFERROR(VLOOKUP(G1275,'CLZ Pr'!$A$1:$X$100000,12,FALSE)*C1275,"")</f>
        <v/>
      </c>
      <c r="N1275" s="4" t="str">
        <f>IFERROR(VLOOKUP(G1275,'CLZ Pr'!$A$1:$X$100000,24,FALSE), "")</f>
        <v/>
      </c>
      <c r="O1275" t="str">
        <f>IFERROR(VLOOKUP(G1275,'CLZ Pr'!$A$1:$X$100000,21,FALSE), "")</f>
        <v/>
      </c>
    </row>
    <row r="1276" spans="1:15">
      <c r="A1276" t="str">
        <f>T('CLZ TT'!A1276)</f>
        <v/>
      </c>
      <c r="B1276" s="9" t="str">
        <f>T('CLZ TT'!D1276)</f>
        <v/>
      </c>
      <c r="C1276" s="10" t="str">
        <f>IF(LEN(A1276) &gt; 0, 'CLZ TT'!E1276, "")</f>
        <v/>
      </c>
      <c r="D1276" s="7" t="str">
        <f>T('CLZ TT'!F1276)</f>
        <v/>
      </c>
      <c r="E1276" s="7" t="str">
        <f>IFERROR(VLOOKUP('CLZ TT'!A1276,'CLZ WI'!$A$1:$E$100000,3,FALSE),"")</f>
        <v/>
      </c>
      <c r="F1276" t="str">
        <f>IFERROR(VLOOKUP('CLZ TT'!A1276,'CLZ WI'!$A$1:$E$100000,4,FALSE),"")</f>
        <v/>
      </c>
      <c r="G1276" t="str">
        <f>IFERROR(VLOOKUP('CLZ TT'!A1276,'CLZ WI'!$A$1:$K$100000,5,FALSE),"")</f>
        <v/>
      </c>
      <c r="H1276" t="str">
        <f>IFERROR(VLOOKUP(G1276,'CLZ WI'!$A$1:$K$100000,6,FALSE),"")</f>
        <v/>
      </c>
      <c r="I1276" t="str">
        <f>IFERROR(VLOOKUP(G1276,'CLZ WI'!$A$1:$K$100000,7,FALSE),"")</f>
        <v/>
      </c>
      <c r="J1276" t="str">
        <f>T('CLZ TT'!I1276)</f>
        <v/>
      </c>
      <c r="K1276" t="str">
        <f>IF(IFERROR(VLOOKUP('CLZ TT'!A1276,'CLZ WI'!$A$1:$L$100000,12,FALSE),"")=TRUE, "Billable", IF(IFERROR(VLOOKUP('CLZ TT'!A1276,'CLZ WI'!$A$1:$L$100000,12,FALSE),"")=FALSE, "Non-Billable", ""))</f>
        <v/>
      </c>
      <c r="L1276" s="19" t="str">
        <f>IF('CLZ TT'!G1276="","",'CLZ TT'!G1276)</f>
        <v/>
      </c>
      <c r="M1276" t="str">
        <f>IFERROR(VLOOKUP(G1276,'CLZ Pr'!$A$1:$X$100000,12,FALSE)*C1276,"")</f>
        <v/>
      </c>
      <c r="N1276" s="4" t="str">
        <f>IFERROR(VLOOKUP(G1276,'CLZ Pr'!$A$1:$X$100000,24,FALSE), "")</f>
        <v/>
      </c>
      <c r="O1276" t="str">
        <f>IFERROR(VLOOKUP(G1276,'CLZ Pr'!$A$1:$X$100000,21,FALSE), "")</f>
        <v/>
      </c>
    </row>
    <row r="1277" spans="1:15">
      <c r="A1277" t="str">
        <f>T('CLZ TT'!A1277)</f>
        <v/>
      </c>
      <c r="B1277" s="9" t="str">
        <f>T('CLZ TT'!D1277)</f>
        <v/>
      </c>
      <c r="C1277" s="10" t="str">
        <f>IF(LEN(A1277) &gt; 0, 'CLZ TT'!E1277, "")</f>
        <v/>
      </c>
      <c r="D1277" s="7" t="str">
        <f>T('CLZ TT'!F1277)</f>
        <v/>
      </c>
      <c r="E1277" s="7" t="str">
        <f>IFERROR(VLOOKUP('CLZ TT'!A1277,'CLZ WI'!$A$1:$E$100000,3,FALSE),"")</f>
        <v/>
      </c>
      <c r="F1277" t="str">
        <f>IFERROR(VLOOKUP('CLZ TT'!A1277,'CLZ WI'!$A$1:$E$100000,4,FALSE),"")</f>
        <v/>
      </c>
      <c r="G1277" t="str">
        <f>IFERROR(VLOOKUP('CLZ TT'!A1277,'CLZ WI'!$A$1:$K$100000,5,FALSE),"")</f>
        <v/>
      </c>
      <c r="H1277" t="str">
        <f>IFERROR(VLOOKUP(G1277,'CLZ WI'!$A$1:$K$100000,6,FALSE),"")</f>
        <v/>
      </c>
      <c r="I1277" t="str">
        <f>IFERROR(VLOOKUP(G1277,'CLZ WI'!$A$1:$K$100000,7,FALSE),"")</f>
        <v/>
      </c>
      <c r="J1277" t="str">
        <f>T('CLZ TT'!I1277)</f>
        <v/>
      </c>
      <c r="K1277" t="str">
        <f>IF(IFERROR(VLOOKUP('CLZ TT'!A1277,'CLZ WI'!$A$1:$L$100000,12,FALSE),"")=TRUE, "Billable", IF(IFERROR(VLOOKUP('CLZ TT'!A1277,'CLZ WI'!$A$1:$L$100000,12,FALSE),"")=FALSE, "Non-Billable", ""))</f>
        <v/>
      </c>
      <c r="L1277" s="19" t="str">
        <f>IF('CLZ TT'!G1277="","",'CLZ TT'!G1277)</f>
        <v/>
      </c>
      <c r="M1277" t="str">
        <f>IFERROR(VLOOKUP(G1277,'CLZ Pr'!$A$1:$X$100000,12,FALSE)*C1277,"")</f>
        <v/>
      </c>
      <c r="N1277" s="4" t="str">
        <f>IFERROR(VLOOKUP(G1277,'CLZ Pr'!$A$1:$X$100000,24,FALSE), "")</f>
        <v/>
      </c>
      <c r="O1277" t="str">
        <f>IFERROR(VLOOKUP(G1277,'CLZ Pr'!$A$1:$X$100000,21,FALSE), "")</f>
        <v/>
      </c>
    </row>
    <row r="1278" spans="1:15">
      <c r="A1278" t="str">
        <f>T('CLZ TT'!A1278)</f>
        <v/>
      </c>
      <c r="B1278" s="9" t="str">
        <f>T('CLZ TT'!D1278)</f>
        <v/>
      </c>
      <c r="C1278" s="10" t="str">
        <f>IF(LEN(A1278) &gt; 0, 'CLZ TT'!E1278, "")</f>
        <v/>
      </c>
      <c r="D1278" s="7" t="str">
        <f>T('CLZ TT'!F1278)</f>
        <v/>
      </c>
      <c r="E1278" s="7" t="str">
        <f>IFERROR(VLOOKUP('CLZ TT'!A1278,'CLZ WI'!$A$1:$E$100000,3,FALSE),"")</f>
        <v/>
      </c>
      <c r="F1278" t="str">
        <f>IFERROR(VLOOKUP('CLZ TT'!A1278,'CLZ WI'!$A$1:$E$100000,4,FALSE),"")</f>
        <v/>
      </c>
      <c r="G1278" t="str">
        <f>IFERROR(VLOOKUP('CLZ TT'!A1278,'CLZ WI'!$A$1:$K$100000,5,FALSE),"")</f>
        <v/>
      </c>
      <c r="H1278" t="str">
        <f>IFERROR(VLOOKUP(G1278,'CLZ WI'!$A$1:$K$100000,6,FALSE),"")</f>
        <v/>
      </c>
      <c r="I1278" t="str">
        <f>IFERROR(VLOOKUP(G1278,'CLZ WI'!$A$1:$K$100000,7,FALSE),"")</f>
        <v/>
      </c>
      <c r="J1278" t="str">
        <f>T('CLZ TT'!I1278)</f>
        <v/>
      </c>
      <c r="K1278" t="str">
        <f>IF(IFERROR(VLOOKUP('CLZ TT'!A1278,'CLZ WI'!$A$1:$L$100000,12,FALSE),"")=TRUE, "Billable", IF(IFERROR(VLOOKUP('CLZ TT'!A1278,'CLZ WI'!$A$1:$L$100000,12,FALSE),"")=FALSE, "Non-Billable", ""))</f>
        <v/>
      </c>
      <c r="L1278" s="19" t="str">
        <f>IF('CLZ TT'!G1278="","",'CLZ TT'!G1278)</f>
        <v/>
      </c>
      <c r="M1278" t="str">
        <f>IFERROR(VLOOKUP(G1278,'CLZ Pr'!$A$1:$X$100000,12,FALSE)*C1278,"")</f>
        <v/>
      </c>
      <c r="N1278" s="4" t="str">
        <f>IFERROR(VLOOKUP(G1278,'CLZ Pr'!$A$1:$X$100000,24,FALSE), "")</f>
        <v/>
      </c>
      <c r="O1278" t="str">
        <f>IFERROR(VLOOKUP(G1278,'CLZ Pr'!$A$1:$X$100000,21,FALSE), "")</f>
        <v/>
      </c>
    </row>
    <row r="1279" spans="1:15">
      <c r="A1279" t="str">
        <f>T('CLZ TT'!A1279)</f>
        <v/>
      </c>
      <c r="B1279" s="9" t="str">
        <f>T('CLZ TT'!D1279)</f>
        <v/>
      </c>
      <c r="C1279" s="10" t="str">
        <f>IF(LEN(A1279) &gt; 0, 'CLZ TT'!E1279, "")</f>
        <v/>
      </c>
      <c r="D1279" s="7" t="str">
        <f>T('CLZ TT'!F1279)</f>
        <v/>
      </c>
      <c r="E1279" s="7" t="str">
        <f>IFERROR(VLOOKUP('CLZ TT'!A1279,'CLZ WI'!$A$1:$E$100000,3,FALSE),"")</f>
        <v/>
      </c>
      <c r="F1279" t="str">
        <f>IFERROR(VLOOKUP('CLZ TT'!A1279,'CLZ WI'!$A$1:$E$100000,4,FALSE),"")</f>
        <v/>
      </c>
      <c r="G1279" t="str">
        <f>IFERROR(VLOOKUP('CLZ TT'!A1279,'CLZ WI'!$A$1:$K$100000,5,FALSE),"")</f>
        <v/>
      </c>
      <c r="H1279" t="str">
        <f>IFERROR(VLOOKUP(G1279,'CLZ WI'!$A$1:$K$100000,6,FALSE),"")</f>
        <v/>
      </c>
      <c r="I1279" t="str">
        <f>IFERROR(VLOOKUP(G1279,'CLZ WI'!$A$1:$K$100000,7,FALSE),"")</f>
        <v/>
      </c>
      <c r="J1279" t="str">
        <f>T('CLZ TT'!I1279)</f>
        <v/>
      </c>
      <c r="K1279" t="str">
        <f>IF(IFERROR(VLOOKUP('CLZ TT'!A1279,'CLZ WI'!$A$1:$L$100000,12,FALSE),"")=TRUE, "Billable", IF(IFERROR(VLOOKUP('CLZ TT'!A1279,'CLZ WI'!$A$1:$L$100000,12,FALSE),"")=FALSE, "Non-Billable", ""))</f>
        <v/>
      </c>
      <c r="L1279" s="19" t="str">
        <f>IF('CLZ TT'!G1279="","",'CLZ TT'!G1279)</f>
        <v/>
      </c>
      <c r="M1279" t="str">
        <f>IFERROR(VLOOKUP(G1279,'CLZ Pr'!$A$1:$X$100000,12,FALSE)*C1279,"")</f>
        <v/>
      </c>
      <c r="N1279" s="4" t="str">
        <f>IFERROR(VLOOKUP(G1279,'CLZ Pr'!$A$1:$X$100000,24,FALSE), "")</f>
        <v/>
      </c>
      <c r="O1279" t="str">
        <f>IFERROR(VLOOKUP(G1279,'CLZ Pr'!$A$1:$X$100000,21,FALSE), "")</f>
        <v/>
      </c>
    </row>
    <row r="1280" spans="1:15">
      <c r="A1280" t="str">
        <f>T('CLZ TT'!A1280)</f>
        <v/>
      </c>
      <c r="B1280" s="9" t="str">
        <f>T('CLZ TT'!D1280)</f>
        <v/>
      </c>
      <c r="C1280" s="10" t="str">
        <f>IF(LEN(A1280) &gt; 0, 'CLZ TT'!E1280, "")</f>
        <v/>
      </c>
      <c r="D1280" s="7" t="str">
        <f>T('CLZ TT'!F1280)</f>
        <v/>
      </c>
      <c r="E1280" s="7" t="str">
        <f>IFERROR(VLOOKUP('CLZ TT'!A1280,'CLZ WI'!$A$1:$E$100000,3,FALSE),"")</f>
        <v/>
      </c>
      <c r="F1280" t="str">
        <f>IFERROR(VLOOKUP('CLZ TT'!A1280,'CLZ WI'!$A$1:$E$100000,4,FALSE),"")</f>
        <v/>
      </c>
      <c r="G1280" t="str">
        <f>IFERROR(VLOOKUP('CLZ TT'!A1280,'CLZ WI'!$A$1:$K$100000,5,FALSE),"")</f>
        <v/>
      </c>
      <c r="H1280" t="str">
        <f>IFERROR(VLOOKUP(G1280,'CLZ WI'!$A$1:$K$100000,6,FALSE),"")</f>
        <v/>
      </c>
      <c r="I1280" t="str">
        <f>IFERROR(VLOOKUP(G1280,'CLZ WI'!$A$1:$K$100000,7,FALSE),"")</f>
        <v/>
      </c>
      <c r="J1280" t="str">
        <f>T('CLZ TT'!I1280)</f>
        <v/>
      </c>
      <c r="K1280" t="str">
        <f>IF(IFERROR(VLOOKUP('CLZ TT'!A1280,'CLZ WI'!$A$1:$L$100000,12,FALSE),"")=TRUE, "Billable", IF(IFERROR(VLOOKUP('CLZ TT'!A1280,'CLZ WI'!$A$1:$L$100000,12,FALSE),"")=FALSE, "Non-Billable", ""))</f>
        <v/>
      </c>
      <c r="L1280" s="19" t="str">
        <f>IF('CLZ TT'!G1280="","",'CLZ TT'!G1280)</f>
        <v/>
      </c>
      <c r="M1280" t="str">
        <f>IFERROR(VLOOKUP(G1280,'CLZ Pr'!$A$1:$X$100000,12,FALSE)*C1280,"")</f>
        <v/>
      </c>
      <c r="N1280" s="4" t="str">
        <f>IFERROR(VLOOKUP(G1280,'CLZ Pr'!$A$1:$X$100000,24,FALSE), "")</f>
        <v/>
      </c>
      <c r="O1280" t="str">
        <f>IFERROR(VLOOKUP(G1280,'CLZ Pr'!$A$1:$X$100000,21,FALSE), "")</f>
        <v/>
      </c>
    </row>
    <row r="1281" spans="1:15">
      <c r="A1281" t="str">
        <f>T('CLZ TT'!A1281)</f>
        <v/>
      </c>
      <c r="B1281" s="9" t="str">
        <f>T('CLZ TT'!D1281)</f>
        <v/>
      </c>
      <c r="C1281" s="10" t="str">
        <f>IF(LEN(A1281) &gt; 0, 'CLZ TT'!E1281, "")</f>
        <v/>
      </c>
      <c r="D1281" s="7" t="str">
        <f>T('CLZ TT'!F1281)</f>
        <v/>
      </c>
      <c r="E1281" s="7" t="str">
        <f>IFERROR(VLOOKUP('CLZ TT'!A1281,'CLZ WI'!$A$1:$E$100000,3,FALSE),"")</f>
        <v/>
      </c>
      <c r="F1281" t="str">
        <f>IFERROR(VLOOKUP('CLZ TT'!A1281,'CLZ WI'!$A$1:$E$100000,4,FALSE),"")</f>
        <v/>
      </c>
      <c r="G1281" t="str">
        <f>IFERROR(VLOOKUP('CLZ TT'!A1281,'CLZ WI'!$A$1:$K$100000,5,FALSE),"")</f>
        <v/>
      </c>
      <c r="H1281" t="str">
        <f>IFERROR(VLOOKUP(G1281,'CLZ WI'!$A$1:$K$100000,6,FALSE),"")</f>
        <v/>
      </c>
      <c r="I1281" t="str">
        <f>IFERROR(VLOOKUP(G1281,'CLZ WI'!$A$1:$K$100000,7,FALSE),"")</f>
        <v/>
      </c>
      <c r="J1281" t="str">
        <f>T('CLZ TT'!I1281)</f>
        <v/>
      </c>
      <c r="K1281" t="str">
        <f>IF(IFERROR(VLOOKUP('CLZ TT'!A1281,'CLZ WI'!$A$1:$L$100000,12,FALSE),"")=TRUE, "Billable", IF(IFERROR(VLOOKUP('CLZ TT'!A1281,'CLZ WI'!$A$1:$L$100000,12,FALSE),"")=FALSE, "Non-Billable", ""))</f>
        <v/>
      </c>
      <c r="L1281" s="19" t="str">
        <f>IF('CLZ TT'!G1281="","",'CLZ TT'!G1281)</f>
        <v/>
      </c>
      <c r="M1281" t="str">
        <f>IFERROR(VLOOKUP(G1281,'CLZ Pr'!$A$1:$X$100000,12,FALSE)*C1281,"")</f>
        <v/>
      </c>
      <c r="N1281" s="4" t="str">
        <f>IFERROR(VLOOKUP(G1281,'CLZ Pr'!$A$1:$X$100000,24,FALSE), "")</f>
        <v/>
      </c>
      <c r="O1281" t="str">
        <f>IFERROR(VLOOKUP(G1281,'CLZ Pr'!$A$1:$X$100000,21,FALSE), "")</f>
        <v/>
      </c>
    </row>
    <row r="1282" spans="1:15">
      <c r="A1282" t="str">
        <f>T('CLZ TT'!A1282)</f>
        <v/>
      </c>
      <c r="B1282" s="9" t="str">
        <f>T('CLZ TT'!D1282)</f>
        <v/>
      </c>
      <c r="C1282" s="10" t="str">
        <f>IF(LEN(A1282) &gt; 0, 'CLZ TT'!E1282, "")</f>
        <v/>
      </c>
      <c r="D1282" s="7" t="str">
        <f>T('CLZ TT'!F1282)</f>
        <v/>
      </c>
      <c r="E1282" s="7" t="str">
        <f>IFERROR(VLOOKUP('CLZ TT'!A1282,'CLZ WI'!$A$1:$E$100000,3,FALSE),"")</f>
        <v/>
      </c>
      <c r="F1282" t="str">
        <f>IFERROR(VLOOKUP('CLZ TT'!A1282,'CLZ WI'!$A$1:$E$100000,4,FALSE),"")</f>
        <v/>
      </c>
      <c r="G1282" t="str">
        <f>IFERROR(VLOOKUP('CLZ TT'!A1282,'CLZ WI'!$A$1:$K$100000,5,FALSE),"")</f>
        <v/>
      </c>
      <c r="H1282" t="str">
        <f>IFERROR(VLOOKUP(G1282,'CLZ WI'!$A$1:$K$100000,6,FALSE),"")</f>
        <v/>
      </c>
      <c r="I1282" t="str">
        <f>IFERROR(VLOOKUP(G1282,'CLZ WI'!$A$1:$K$100000,7,FALSE),"")</f>
        <v/>
      </c>
      <c r="J1282" t="str">
        <f>T('CLZ TT'!I1282)</f>
        <v/>
      </c>
      <c r="K1282" t="str">
        <f>IF(IFERROR(VLOOKUP('CLZ TT'!A1282,'CLZ WI'!$A$1:$L$100000,12,FALSE),"")=TRUE, "Billable", IF(IFERROR(VLOOKUP('CLZ TT'!A1282,'CLZ WI'!$A$1:$L$100000,12,FALSE),"")=FALSE, "Non-Billable", ""))</f>
        <v/>
      </c>
      <c r="L1282" s="19" t="str">
        <f>IF('CLZ TT'!G1282="","",'CLZ TT'!G1282)</f>
        <v/>
      </c>
      <c r="M1282" t="str">
        <f>IFERROR(VLOOKUP(G1282,'CLZ Pr'!$A$1:$X$100000,12,FALSE)*C1282,"")</f>
        <v/>
      </c>
      <c r="N1282" s="4" t="str">
        <f>IFERROR(VLOOKUP(G1282,'CLZ Pr'!$A$1:$X$100000,24,FALSE), "")</f>
        <v/>
      </c>
      <c r="O1282" t="str">
        <f>IFERROR(VLOOKUP(G1282,'CLZ Pr'!$A$1:$X$100000,21,FALSE), "")</f>
        <v/>
      </c>
    </row>
    <row r="1283" spans="1:15">
      <c r="A1283" t="str">
        <f>T('CLZ TT'!A1283)</f>
        <v/>
      </c>
      <c r="B1283" s="9" t="str">
        <f>T('CLZ TT'!D1283)</f>
        <v/>
      </c>
      <c r="C1283" s="10" t="str">
        <f>IF(LEN(A1283) &gt; 0, 'CLZ TT'!E1283, "")</f>
        <v/>
      </c>
      <c r="D1283" s="7" t="str">
        <f>T('CLZ TT'!F1283)</f>
        <v/>
      </c>
      <c r="E1283" s="7" t="str">
        <f>IFERROR(VLOOKUP('CLZ TT'!A1283,'CLZ WI'!$A$1:$E$100000,3,FALSE),"")</f>
        <v/>
      </c>
      <c r="F1283" t="str">
        <f>IFERROR(VLOOKUP('CLZ TT'!A1283,'CLZ WI'!$A$1:$E$100000,4,FALSE),"")</f>
        <v/>
      </c>
      <c r="G1283" t="str">
        <f>IFERROR(VLOOKUP('CLZ TT'!A1283,'CLZ WI'!$A$1:$K$100000,5,FALSE),"")</f>
        <v/>
      </c>
      <c r="H1283" t="str">
        <f>IFERROR(VLOOKUP(G1283,'CLZ WI'!$A$1:$K$100000,6,FALSE),"")</f>
        <v/>
      </c>
      <c r="I1283" t="str">
        <f>IFERROR(VLOOKUP(G1283,'CLZ WI'!$A$1:$K$100000,7,FALSE),"")</f>
        <v/>
      </c>
      <c r="J1283" t="str">
        <f>T('CLZ TT'!I1283)</f>
        <v/>
      </c>
      <c r="K1283" t="str">
        <f>IF(IFERROR(VLOOKUP('CLZ TT'!A1283,'CLZ WI'!$A$1:$L$100000,12,FALSE),"")=TRUE, "Billable", IF(IFERROR(VLOOKUP('CLZ TT'!A1283,'CLZ WI'!$A$1:$L$100000,12,FALSE),"")=FALSE, "Non-Billable", ""))</f>
        <v/>
      </c>
      <c r="L1283" s="19" t="str">
        <f>IF('CLZ TT'!G1283="","",'CLZ TT'!G1283)</f>
        <v/>
      </c>
      <c r="M1283" t="str">
        <f>IFERROR(VLOOKUP(G1283,'CLZ Pr'!$A$1:$X$100000,12,FALSE)*C1283,"")</f>
        <v/>
      </c>
      <c r="N1283" s="4" t="str">
        <f>IFERROR(VLOOKUP(G1283,'CLZ Pr'!$A$1:$X$100000,24,FALSE), "")</f>
        <v/>
      </c>
      <c r="O1283" t="str">
        <f>IFERROR(VLOOKUP(G1283,'CLZ Pr'!$A$1:$X$100000,21,FALSE), "")</f>
        <v/>
      </c>
    </row>
    <row r="1284" spans="1:15">
      <c r="A1284" t="str">
        <f>T('CLZ TT'!A1284)</f>
        <v/>
      </c>
      <c r="B1284" s="9" t="str">
        <f>T('CLZ TT'!D1284)</f>
        <v/>
      </c>
      <c r="C1284" s="10" t="str">
        <f>IF(LEN(A1284) &gt; 0, 'CLZ TT'!E1284, "")</f>
        <v/>
      </c>
      <c r="D1284" s="7" t="str">
        <f>T('CLZ TT'!F1284)</f>
        <v/>
      </c>
      <c r="E1284" s="7" t="str">
        <f>IFERROR(VLOOKUP('CLZ TT'!A1284,'CLZ WI'!$A$1:$E$100000,3,FALSE),"")</f>
        <v/>
      </c>
      <c r="F1284" t="str">
        <f>IFERROR(VLOOKUP('CLZ TT'!A1284,'CLZ WI'!$A$1:$E$100000,4,FALSE),"")</f>
        <v/>
      </c>
      <c r="G1284" t="str">
        <f>IFERROR(VLOOKUP('CLZ TT'!A1284,'CLZ WI'!$A$1:$K$100000,5,FALSE),"")</f>
        <v/>
      </c>
      <c r="H1284" t="str">
        <f>IFERROR(VLOOKUP(G1284,'CLZ WI'!$A$1:$K$100000,6,FALSE),"")</f>
        <v/>
      </c>
      <c r="I1284" t="str">
        <f>IFERROR(VLOOKUP(G1284,'CLZ WI'!$A$1:$K$100000,7,FALSE),"")</f>
        <v/>
      </c>
      <c r="J1284" t="str">
        <f>T('CLZ TT'!I1284)</f>
        <v/>
      </c>
      <c r="K1284" t="str">
        <f>IF(IFERROR(VLOOKUP('CLZ TT'!A1284,'CLZ WI'!$A$1:$L$100000,12,FALSE),"")=TRUE, "Billable", IF(IFERROR(VLOOKUP('CLZ TT'!A1284,'CLZ WI'!$A$1:$L$100000,12,FALSE),"")=FALSE, "Non-Billable", ""))</f>
        <v/>
      </c>
      <c r="L1284" s="19" t="str">
        <f>IF('CLZ TT'!G1284="","",'CLZ TT'!G1284)</f>
        <v/>
      </c>
      <c r="M1284" t="str">
        <f>IFERROR(VLOOKUP(G1284,'CLZ Pr'!$A$1:$X$100000,12,FALSE)*C1284,"")</f>
        <v/>
      </c>
      <c r="N1284" s="4" t="str">
        <f>IFERROR(VLOOKUP(G1284,'CLZ Pr'!$A$1:$X$100000,24,FALSE), "")</f>
        <v/>
      </c>
      <c r="O1284" t="str">
        <f>IFERROR(VLOOKUP(G1284,'CLZ Pr'!$A$1:$X$100000,21,FALSE), "")</f>
        <v/>
      </c>
    </row>
    <row r="1285" spans="1:15">
      <c r="A1285" t="str">
        <f>T('CLZ TT'!A1285)</f>
        <v/>
      </c>
      <c r="B1285" s="9" t="str">
        <f>T('CLZ TT'!D1285)</f>
        <v/>
      </c>
      <c r="C1285" s="10" t="str">
        <f>IF(LEN(A1285) &gt; 0, 'CLZ TT'!E1285, "")</f>
        <v/>
      </c>
      <c r="D1285" s="7" t="str">
        <f>T('CLZ TT'!F1285)</f>
        <v/>
      </c>
      <c r="E1285" s="7" t="str">
        <f>IFERROR(VLOOKUP('CLZ TT'!A1285,'CLZ WI'!$A$1:$E$100000,3,FALSE),"")</f>
        <v/>
      </c>
      <c r="F1285" t="str">
        <f>IFERROR(VLOOKUP('CLZ TT'!A1285,'CLZ WI'!$A$1:$E$100000,4,FALSE),"")</f>
        <v/>
      </c>
      <c r="G1285" t="str">
        <f>IFERROR(VLOOKUP('CLZ TT'!A1285,'CLZ WI'!$A$1:$K$100000,5,FALSE),"")</f>
        <v/>
      </c>
      <c r="H1285" t="str">
        <f>IFERROR(VLOOKUP(G1285,'CLZ WI'!$A$1:$K$100000,6,FALSE),"")</f>
        <v/>
      </c>
      <c r="I1285" t="str">
        <f>IFERROR(VLOOKUP(G1285,'CLZ WI'!$A$1:$K$100000,7,FALSE),"")</f>
        <v/>
      </c>
      <c r="J1285" t="str">
        <f>T('CLZ TT'!I1285)</f>
        <v/>
      </c>
      <c r="K1285" t="str">
        <f>IF(IFERROR(VLOOKUP('CLZ TT'!A1285,'CLZ WI'!$A$1:$L$100000,12,FALSE),"")=TRUE, "Billable", IF(IFERROR(VLOOKUP('CLZ TT'!A1285,'CLZ WI'!$A$1:$L$100000,12,FALSE),"")=FALSE, "Non-Billable", ""))</f>
        <v/>
      </c>
      <c r="L1285" s="19" t="str">
        <f>IF('CLZ TT'!G1285="","",'CLZ TT'!G1285)</f>
        <v/>
      </c>
      <c r="M1285" t="str">
        <f>IFERROR(VLOOKUP(G1285,'CLZ Pr'!$A$1:$X$100000,12,FALSE)*C1285,"")</f>
        <v/>
      </c>
      <c r="N1285" s="4" t="str">
        <f>IFERROR(VLOOKUP(G1285,'CLZ Pr'!$A$1:$X$100000,24,FALSE), "")</f>
        <v/>
      </c>
      <c r="O1285" t="str">
        <f>IFERROR(VLOOKUP(G1285,'CLZ Pr'!$A$1:$X$100000,21,FALSE), "")</f>
        <v/>
      </c>
    </row>
    <row r="1286" spans="1:15">
      <c r="A1286" t="str">
        <f>T('CLZ TT'!A1286)</f>
        <v/>
      </c>
      <c r="B1286" s="9" t="str">
        <f>T('CLZ TT'!D1286)</f>
        <v/>
      </c>
      <c r="C1286" s="10" t="str">
        <f>IF(LEN(A1286) &gt; 0, 'CLZ TT'!E1286, "")</f>
        <v/>
      </c>
      <c r="D1286" s="7" t="str">
        <f>T('CLZ TT'!F1286)</f>
        <v/>
      </c>
      <c r="E1286" s="7" t="str">
        <f>IFERROR(VLOOKUP('CLZ TT'!A1286,'CLZ WI'!$A$1:$E$100000,3,FALSE),"")</f>
        <v/>
      </c>
      <c r="F1286" t="str">
        <f>IFERROR(VLOOKUP('CLZ TT'!A1286,'CLZ WI'!$A$1:$E$100000,4,FALSE),"")</f>
        <v/>
      </c>
      <c r="G1286" t="str">
        <f>IFERROR(VLOOKUP('CLZ TT'!A1286,'CLZ WI'!$A$1:$K$100000,5,FALSE),"")</f>
        <v/>
      </c>
      <c r="H1286" t="str">
        <f>IFERROR(VLOOKUP(G1286,'CLZ WI'!$A$1:$K$100000,6,FALSE),"")</f>
        <v/>
      </c>
      <c r="I1286" t="str">
        <f>IFERROR(VLOOKUP(G1286,'CLZ WI'!$A$1:$K$100000,7,FALSE),"")</f>
        <v/>
      </c>
      <c r="J1286" t="str">
        <f>T('CLZ TT'!I1286)</f>
        <v/>
      </c>
      <c r="K1286" t="str">
        <f>IF(IFERROR(VLOOKUP('CLZ TT'!A1286,'CLZ WI'!$A$1:$L$100000,12,FALSE),"")=TRUE, "Billable", IF(IFERROR(VLOOKUP('CLZ TT'!A1286,'CLZ WI'!$A$1:$L$100000,12,FALSE),"")=FALSE, "Non-Billable", ""))</f>
        <v/>
      </c>
      <c r="L1286" s="19" t="str">
        <f>IF('CLZ TT'!G1286="","",'CLZ TT'!G1286)</f>
        <v/>
      </c>
      <c r="M1286" t="str">
        <f>IFERROR(VLOOKUP(G1286,'CLZ Pr'!$A$1:$X$100000,12,FALSE)*C1286,"")</f>
        <v/>
      </c>
      <c r="N1286" s="4" t="str">
        <f>IFERROR(VLOOKUP(G1286,'CLZ Pr'!$A$1:$X$100000,24,FALSE), "")</f>
        <v/>
      </c>
      <c r="O1286" t="str">
        <f>IFERROR(VLOOKUP(G1286,'CLZ Pr'!$A$1:$X$100000,21,FALSE), "")</f>
        <v/>
      </c>
    </row>
    <row r="1287" spans="1:15">
      <c r="A1287" t="str">
        <f>T('CLZ TT'!A1287)</f>
        <v/>
      </c>
      <c r="B1287" s="9" t="str">
        <f>T('CLZ TT'!D1287)</f>
        <v/>
      </c>
      <c r="C1287" s="10" t="str">
        <f>IF(LEN(A1287) &gt; 0, 'CLZ TT'!E1287, "")</f>
        <v/>
      </c>
      <c r="D1287" s="7" t="str">
        <f>T('CLZ TT'!F1287)</f>
        <v/>
      </c>
      <c r="E1287" s="7" t="str">
        <f>IFERROR(VLOOKUP('CLZ TT'!A1287,'CLZ WI'!$A$1:$E$100000,3,FALSE),"")</f>
        <v/>
      </c>
      <c r="F1287" t="str">
        <f>IFERROR(VLOOKUP('CLZ TT'!A1287,'CLZ WI'!$A$1:$E$100000,4,FALSE),"")</f>
        <v/>
      </c>
      <c r="G1287" t="str">
        <f>IFERROR(VLOOKUP('CLZ TT'!A1287,'CLZ WI'!$A$1:$K$100000,5,FALSE),"")</f>
        <v/>
      </c>
      <c r="H1287" t="str">
        <f>IFERROR(VLOOKUP(G1287,'CLZ WI'!$A$1:$K$100000,6,FALSE),"")</f>
        <v/>
      </c>
      <c r="I1287" t="str">
        <f>IFERROR(VLOOKUP(G1287,'CLZ WI'!$A$1:$K$100000,7,FALSE),"")</f>
        <v/>
      </c>
      <c r="J1287" t="str">
        <f>T('CLZ TT'!I1287)</f>
        <v/>
      </c>
      <c r="K1287" t="str">
        <f>IF(IFERROR(VLOOKUP('CLZ TT'!A1287,'CLZ WI'!$A$1:$L$100000,12,FALSE),"")=TRUE, "Billable", IF(IFERROR(VLOOKUP('CLZ TT'!A1287,'CLZ WI'!$A$1:$L$100000,12,FALSE),"")=FALSE, "Non-Billable", ""))</f>
        <v/>
      </c>
      <c r="L1287" s="19" t="str">
        <f>IF('CLZ TT'!G1287="","",'CLZ TT'!G1287)</f>
        <v/>
      </c>
      <c r="M1287" t="str">
        <f>IFERROR(VLOOKUP(G1287,'CLZ Pr'!$A$1:$X$100000,12,FALSE)*C1287,"")</f>
        <v/>
      </c>
      <c r="N1287" s="4" t="str">
        <f>IFERROR(VLOOKUP(G1287,'CLZ Pr'!$A$1:$X$100000,24,FALSE), "")</f>
        <v/>
      </c>
      <c r="O1287" t="str">
        <f>IFERROR(VLOOKUP(G1287,'CLZ Pr'!$A$1:$X$100000,21,FALSE), "")</f>
        <v/>
      </c>
    </row>
    <row r="1288" spans="1:15">
      <c r="A1288" t="str">
        <f>T('CLZ TT'!A1288)</f>
        <v/>
      </c>
      <c r="B1288" s="9" t="str">
        <f>T('CLZ TT'!D1288)</f>
        <v/>
      </c>
      <c r="C1288" s="10" t="str">
        <f>IF(LEN(A1288) &gt; 0, 'CLZ TT'!E1288, "")</f>
        <v/>
      </c>
      <c r="D1288" s="7" t="str">
        <f>T('CLZ TT'!F1288)</f>
        <v/>
      </c>
      <c r="E1288" s="7" t="str">
        <f>IFERROR(VLOOKUP('CLZ TT'!A1288,'CLZ WI'!$A$1:$E$100000,3,FALSE),"")</f>
        <v/>
      </c>
      <c r="F1288" t="str">
        <f>IFERROR(VLOOKUP('CLZ TT'!A1288,'CLZ WI'!$A$1:$E$100000,4,FALSE),"")</f>
        <v/>
      </c>
      <c r="G1288" t="str">
        <f>IFERROR(VLOOKUP('CLZ TT'!A1288,'CLZ WI'!$A$1:$K$100000,5,FALSE),"")</f>
        <v/>
      </c>
      <c r="H1288" t="str">
        <f>IFERROR(VLOOKUP(G1288,'CLZ WI'!$A$1:$K$100000,6,FALSE),"")</f>
        <v/>
      </c>
      <c r="I1288" t="str">
        <f>IFERROR(VLOOKUP(G1288,'CLZ WI'!$A$1:$K$100000,7,FALSE),"")</f>
        <v/>
      </c>
      <c r="J1288" t="str">
        <f>T('CLZ TT'!I1288)</f>
        <v/>
      </c>
      <c r="K1288" t="str">
        <f>IF(IFERROR(VLOOKUP('CLZ TT'!A1288,'CLZ WI'!$A$1:$L$100000,12,FALSE),"")=TRUE, "Billable", IF(IFERROR(VLOOKUP('CLZ TT'!A1288,'CLZ WI'!$A$1:$L$100000,12,FALSE),"")=FALSE, "Non-Billable", ""))</f>
        <v/>
      </c>
      <c r="L1288" s="19" t="str">
        <f>IF('CLZ TT'!G1288="","",'CLZ TT'!G1288)</f>
        <v/>
      </c>
      <c r="M1288" t="str">
        <f>IFERROR(VLOOKUP(G1288,'CLZ Pr'!$A$1:$X$100000,12,FALSE)*C1288,"")</f>
        <v/>
      </c>
      <c r="N1288" s="4" t="str">
        <f>IFERROR(VLOOKUP(G1288,'CLZ Pr'!$A$1:$X$100000,24,FALSE), "")</f>
        <v/>
      </c>
      <c r="O1288" t="str">
        <f>IFERROR(VLOOKUP(G1288,'CLZ Pr'!$A$1:$X$100000,21,FALSE), "")</f>
        <v/>
      </c>
    </row>
    <row r="1289" spans="1:15">
      <c r="A1289" t="str">
        <f>T('CLZ TT'!A1289)</f>
        <v/>
      </c>
      <c r="B1289" s="9" t="str">
        <f>T('CLZ TT'!D1289)</f>
        <v/>
      </c>
      <c r="C1289" s="10" t="str">
        <f>IF(LEN(A1289) &gt; 0, 'CLZ TT'!E1289, "")</f>
        <v/>
      </c>
      <c r="D1289" s="7" t="str">
        <f>T('CLZ TT'!F1289)</f>
        <v/>
      </c>
      <c r="E1289" s="7" t="str">
        <f>IFERROR(VLOOKUP('CLZ TT'!A1289,'CLZ WI'!$A$1:$E$100000,3,FALSE),"")</f>
        <v/>
      </c>
      <c r="F1289" t="str">
        <f>IFERROR(VLOOKUP('CLZ TT'!A1289,'CLZ WI'!$A$1:$E$100000,4,FALSE),"")</f>
        <v/>
      </c>
      <c r="G1289" t="str">
        <f>IFERROR(VLOOKUP('CLZ TT'!A1289,'CLZ WI'!$A$1:$K$100000,5,FALSE),"")</f>
        <v/>
      </c>
      <c r="H1289" t="str">
        <f>IFERROR(VLOOKUP(G1289,'CLZ WI'!$A$1:$K$100000,6,FALSE),"")</f>
        <v/>
      </c>
      <c r="I1289" t="str">
        <f>IFERROR(VLOOKUP(G1289,'CLZ WI'!$A$1:$K$100000,7,FALSE),"")</f>
        <v/>
      </c>
      <c r="J1289" t="str">
        <f>T('CLZ TT'!I1289)</f>
        <v/>
      </c>
      <c r="K1289" t="str">
        <f>IF(IFERROR(VLOOKUP('CLZ TT'!A1289,'CLZ WI'!$A$1:$L$100000,12,FALSE),"")=TRUE, "Billable", IF(IFERROR(VLOOKUP('CLZ TT'!A1289,'CLZ WI'!$A$1:$L$100000,12,FALSE),"")=FALSE, "Non-Billable", ""))</f>
        <v/>
      </c>
      <c r="L1289" s="19" t="str">
        <f>IF('CLZ TT'!G1289="","",'CLZ TT'!G1289)</f>
        <v/>
      </c>
      <c r="M1289" t="str">
        <f>IFERROR(VLOOKUP(G1289,'CLZ Pr'!$A$1:$X$100000,12,FALSE)*C1289,"")</f>
        <v/>
      </c>
      <c r="N1289" s="4" t="str">
        <f>IFERROR(VLOOKUP(G1289,'CLZ Pr'!$A$1:$X$100000,24,FALSE), "")</f>
        <v/>
      </c>
      <c r="O1289" t="str">
        <f>IFERROR(VLOOKUP(G1289,'CLZ Pr'!$A$1:$X$100000,21,FALSE), "")</f>
        <v/>
      </c>
    </row>
    <row r="1290" spans="1:15">
      <c r="A1290" t="str">
        <f>T('CLZ TT'!A1290)</f>
        <v/>
      </c>
      <c r="B1290" s="9" t="str">
        <f>T('CLZ TT'!D1290)</f>
        <v/>
      </c>
      <c r="C1290" s="10" t="str">
        <f>IF(LEN(A1290) &gt; 0, 'CLZ TT'!E1290, "")</f>
        <v/>
      </c>
      <c r="D1290" s="7" t="str">
        <f>T('CLZ TT'!F1290)</f>
        <v/>
      </c>
      <c r="E1290" s="7" t="str">
        <f>IFERROR(VLOOKUP('CLZ TT'!A1290,'CLZ WI'!$A$1:$E$100000,3,FALSE),"")</f>
        <v/>
      </c>
      <c r="F1290" t="str">
        <f>IFERROR(VLOOKUP('CLZ TT'!A1290,'CLZ WI'!$A$1:$E$100000,4,FALSE),"")</f>
        <v/>
      </c>
      <c r="G1290" t="str">
        <f>IFERROR(VLOOKUP('CLZ TT'!A1290,'CLZ WI'!$A$1:$K$100000,5,FALSE),"")</f>
        <v/>
      </c>
      <c r="H1290" t="str">
        <f>IFERROR(VLOOKUP(G1290,'CLZ WI'!$A$1:$K$100000,6,FALSE),"")</f>
        <v/>
      </c>
      <c r="I1290" t="str">
        <f>IFERROR(VLOOKUP(G1290,'CLZ WI'!$A$1:$K$100000,7,FALSE),"")</f>
        <v/>
      </c>
      <c r="J1290" t="str">
        <f>T('CLZ TT'!I1290)</f>
        <v/>
      </c>
      <c r="K1290" t="str">
        <f>IF(IFERROR(VLOOKUP('CLZ TT'!A1290,'CLZ WI'!$A$1:$L$100000,12,FALSE),"")=TRUE, "Billable", IF(IFERROR(VLOOKUP('CLZ TT'!A1290,'CLZ WI'!$A$1:$L$100000,12,FALSE),"")=FALSE, "Non-Billable", ""))</f>
        <v/>
      </c>
      <c r="L1290" s="19" t="str">
        <f>IF('CLZ TT'!G1290="","",'CLZ TT'!G1290)</f>
        <v/>
      </c>
      <c r="M1290" t="str">
        <f>IFERROR(VLOOKUP(G1290,'CLZ Pr'!$A$1:$X$100000,12,FALSE)*C1290,"")</f>
        <v/>
      </c>
      <c r="N1290" s="4" t="str">
        <f>IFERROR(VLOOKUP(G1290,'CLZ Pr'!$A$1:$X$100000,24,FALSE), "")</f>
        <v/>
      </c>
      <c r="O1290" t="str">
        <f>IFERROR(VLOOKUP(G1290,'CLZ Pr'!$A$1:$X$100000,21,FALSE), "")</f>
        <v/>
      </c>
    </row>
    <row r="1291" spans="1:15">
      <c r="A1291" t="str">
        <f>T('CLZ TT'!A1291)</f>
        <v/>
      </c>
      <c r="B1291" s="9" t="str">
        <f>T('CLZ TT'!D1291)</f>
        <v/>
      </c>
      <c r="C1291" s="10" t="str">
        <f>IF(LEN(A1291) &gt; 0, 'CLZ TT'!E1291, "")</f>
        <v/>
      </c>
      <c r="D1291" s="7" t="str">
        <f>T('CLZ TT'!F1291)</f>
        <v/>
      </c>
      <c r="E1291" s="7" t="str">
        <f>IFERROR(VLOOKUP('CLZ TT'!A1291,'CLZ WI'!$A$1:$E$100000,3,FALSE),"")</f>
        <v/>
      </c>
      <c r="F1291" t="str">
        <f>IFERROR(VLOOKUP('CLZ TT'!A1291,'CLZ WI'!$A$1:$E$100000,4,FALSE),"")</f>
        <v/>
      </c>
      <c r="G1291" t="str">
        <f>IFERROR(VLOOKUP('CLZ TT'!A1291,'CLZ WI'!$A$1:$K$100000,5,FALSE),"")</f>
        <v/>
      </c>
      <c r="H1291" t="str">
        <f>IFERROR(VLOOKUP(G1291,'CLZ WI'!$A$1:$K$100000,6,FALSE),"")</f>
        <v/>
      </c>
      <c r="I1291" t="str">
        <f>IFERROR(VLOOKUP(G1291,'CLZ WI'!$A$1:$K$100000,7,FALSE),"")</f>
        <v/>
      </c>
      <c r="J1291" t="str">
        <f>T('CLZ TT'!I1291)</f>
        <v/>
      </c>
      <c r="K1291" t="str">
        <f>IF(IFERROR(VLOOKUP('CLZ TT'!A1291,'CLZ WI'!$A$1:$L$100000,12,FALSE),"")=TRUE, "Billable", IF(IFERROR(VLOOKUP('CLZ TT'!A1291,'CLZ WI'!$A$1:$L$100000,12,FALSE),"")=FALSE, "Non-Billable", ""))</f>
        <v/>
      </c>
      <c r="L1291" s="19" t="str">
        <f>IF('CLZ TT'!G1291="","",'CLZ TT'!G1291)</f>
        <v/>
      </c>
      <c r="M1291" t="str">
        <f>IFERROR(VLOOKUP(G1291,'CLZ Pr'!$A$1:$X$100000,12,FALSE)*C1291,"")</f>
        <v/>
      </c>
      <c r="N1291" s="4" t="str">
        <f>IFERROR(VLOOKUP(G1291,'CLZ Pr'!$A$1:$X$100000,24,FALSE), "")</f>
        <v/>
      </c>
      <c r="O1291" t="str">
        <f>IFERROR(VLOOKUP(G1291,'CLZ Pr'!$A$1:$X$100000,21,FALSE), "")</f>
        <v/>
      </c>
    </row>
    <row r="1292" spans="1:15">
      <c r="A1292" t="str">
        <f>T('CLZ TT'!A1292)</f>
        <v/>
      </c>
      <c r="B1292" s="9" t="str">
        <f>T('CLZ TT'!D1292)</f>
        <v/>
      </c>
      <c r="C1292" s="10" t="str">
        <f>IF(LEN(A1292) &gt; 0, 'CLZ TT'!E1292, "")</f>
        <v/>
      </c>
      <c r="D1292" s="7" t="str">
        <f>T('CLZ TT'!F1292)</f>
        <v/>
      </c>
      <c r="E1292" s="7" t="str">
        <f>IFERROR(VLOOKUP('CLZ TT'!A1292,'CLZ WI'!$A$1:$E$100000,3,FALSE),"")</f>
        <v/>
      </c>
      <c r="F1292" t="str">
        <f>IFERROR(VLOOKUP('CLZ TT'!A1292,'CLZ WI'!$A$1:$E$100000,4,FALSE),"")</f>
        <v/>
      </c>
      <c r="G1292" t="str">
        <f>IFERROR(VLOOKUP('CLZ TT'!A1292,'CLZ WI'!$A$1:$K$100000,5,FALSE),"")</f>
        <v/>
      </c>
      <c r="H1292" t="str">
        <f>IFERROR(VLOOKUP(G1292,'CLZ WI'!$A$1:$K$100000,6,FALSE),"")</f>
        <v/>
      </c>
      <c r="I1292" t="str">
        <f>IFERROR(VLOOKUP(G1292,'CLZ WI'!$A$1:$K$100000,7,FALSE),"")</f>
        <v/>
      </c>
      <c r="J1292" t="str">
        <f>T('CLZ TT'!I1292)</f>
        <v/>
      </c>
      <c r="K1292" t="str">
        <f>IF(IFERROR(VLOOKUP('CLZ TT'!A1292,'CLZ WI'!$A$1:$L$100000,12,FALSE),"")=TRUE, "Billable", IF(IFERROR(VLOOKUP('CLZ TT'!A1292,'CLZ WI'!$A$1:$L$100000,12,FALSE),"")=FALSE, "Non-Billable", ""))</f>
        <v/>
      </c>
      <c r="L1292" s="19" t="str">
        <f>IF('CLZ TT'!G1292="","",'CLZ TT'!G1292)</f>
        <v/>
      </c>
      <c r="M1292" t="str">
        <f>IFERROR(VLOOKUP(G1292,'CLZ Pr'!$A$1:$X$100000,12,FALSE)*C1292,"")</f>
        <v/>
      </c>
      <c r="N1292" s="4" t="str">
        <f>IFERROR(VLOOKUP(G1292,'CLZ Pr'!$A$1:$X$100000,24,FALSE), "")</f>
        <v/>
      </c>
      <c r="O1292" t="str">
        <f>IFERROR(VLOOKUP(G1292,'CLZ Pr'!$A$1:$X$100000,21,FALSE), "")</f>
        <v/>
      </c>
    </row>
    <row r="1293" spans="1:15">
      <c r="A1293" t="str">
        <f>T('CLZ TT'!A1293)</f>
        <v/>
      </c>
      <c r="B1293" s="9" t="str">
        <f>T('CLZ TT'!D1293)</f>
        <v/>
      </c>
      <c r="C1293" s="10" t="str">
        <f>IF(LEN(A1293) &gt; 0, 'CLZ TT'!E1293, "")</f>
        <v/>
      </c>
      <c r="D1293" s="7" t="str">
        <f>T('CLZ TT'!F1293)</f>
        <v/>
      </c>
      <c r="E1293" s="7" t="str">
        <f>IFERROR(VLOOKUP('CLZ TT'!A1293,'CLZ WI'!$A$1:$E$100000,3,FALSE),"")</f>
        <v/>
      </c>
      <c r="F1293" t="str">
        <f>IFERROR(VLOOKUP('CLZ TT'!A1293,'CLZ WI'!$A$1:$E$100000,4,FALSE),"")</f>
        <v/>
      </c>
      <c r="G1293" t="str">
        <f>IFERROR(VLOOKUP('CLZ TT'!A1293,'CLZ WI'!$A$1:$K$100000,5,FALSE),"")</f>
        <v/>
      </c>
      <c r="H1293" t="str">
        <f>IFERROR(VLOOKUP(G1293,'CLZ WI'!$A$1:$K$100000,6,FALSE),"")</f>
        <v/>
      </c>
      <c r="I1293" t="str">
        <f>IFERROR(VLOOKUP(G1293,'CLZ WI'!$A$1:$K$100000,7,FALSE),"")</f>
        <v/>
      </c>
      <c r="J1293" t="str">
        <f>T('CLZ TT'!I1293)</f>
        <v/>
      </c>
      <c r="K1293" t="str">
        <f>IF(IFERROR(VLOOKUP('CLZ TT'!A1293,'CLZ WI'!$A$1:$L$100000,12,FALSE),"")=TRUE, "Billable", IF(IFERROR(VLOOKUP('CLZ TT'!A1293,'CLZ WI'!$A$1:$L$100000,12,FALSE),"")=FALSE, "Non-Billable", ""))</f>
        <v/>
      </c>
      <c r="L1293" s="19" t="str">
        <f>IF('CLZ TT'!G1293="","",'CLZ TT'!G1293)</f>
        <v/>
      </c>
      <c r="M1293" t="str">
        <f>IFERROR(VLOOKUP(G1293,'CLZ Pr'!$A$1:$X$100000,12,FALSE)*C1293,"")</f>
        <v/>
      </c>
      <c r="N1293" s="4" t="str">
        <f>IFERROR(VLOOKUP(G1293,'CLZ Pr'!$A$1:$X$100000,24,FALSE), "")</f>
        <v/>
      </c>
      <c r="O1293" t="str">
        <f>IFERROR(VLOOKUP(G1293,'CLZ Pr'!$A$1:$X$100000,21,FALSE), "")</f>
        <v/>
      </c>
    </row>
    <row r="1294" spans="1:15">
      <c r="A1294" t="str">
        <f>T('CLZ TT'!A1294)</f>
        <v/>
      </c>
      <c r="B1294" s="9" t="str">
        <f>T('CLZ TT'!D1294)</f>
        <v/>
      </c>
      <c r="C1294" s="10" t="str">
        <f>IF(LEN(A1294) &gt; 0, 'CLZ TT'!E1294, "")</f>
        <v/>
      </c>
      <c r="D1294" s="7" t="str">
        <f>T('CLZ TT'!F1294)</f>
        <v/>
      </c>
      <c r="E1294" s="7" t="str">
        <f>IFERROR(VLOOKUP('CLZ TT'!A1294,'CLZ WI'!$A$1:$E$100000,3,FALSE),"")</f>
        <v/>
      </c>
      <c r="F1294" t="str">
        <f>IFERROR(VLOOKUP('CLZ TT'!A1294,'CLZ WI'!$A$1:$E$100000,4,FALSE),"")</f>
        <v/>
      </c>
      <c r="G1294" t="str">
        <f>IFERROR(VLOOKUP('CLZ TT'!A1294,'CLZ WI'!$A$1:$K$100000,5,FALSE),"")</f>
        <v/>
      </c>
      <c r="H1294" t="str">
        <f>IFERROR(VLOOKUP(G1294,'CLZ WI'!$A$1:$K$100000,6,FALSE),"")</f>
        <v/>
      </c>
      <c r="I1294" t="str">
        <f>IFERROR(VLOOKUP(G1294,'CLZ WI'!$A$1:$K$100000,7,FALSE),"")</f>
        <v/>
      </c>
      <c r="J1294" t="str">
        <f>T('CLZ TT'!I1294)</f>
        <v/>
      </c>
      <c r="K1294" t="str">
        <f>IF(IFERROR(VLOOKUP('CLZ TT'!A1294,'CLZ WI'!$A$1:$L$100000,12,FALSE),"")=TRUE, "Billable", IF(IFERROR(VLOOKUP('CLZ TT'!A1294,'CLZ WI'!$A$1:$L$100000,12,FALSE),"")=FALSE, "Non-Billable", ""))</f>
        <v/>
      </c>
      <c r="L1294" s="19" t="str">
        <f>IF('CLZ TT'!G1294="","",'CLZ TT'!G1294)</f>
        <v/>
      </c>
      <c r="M1294" t="str">
        <f>IFERROR(VLOOKUP(G1294,'CLZ Pr'!$A$1:$X$100000,12,FALSE)*C1294,"")</f>
        <v/>
      </c>
      <c r="N1294" s="4" t="str">
        <f>IFERROR(VLOOKUP(G1294,'CLZ Pr'!$A$1:$X$100000,24,FALSE), "")</f>
        <v/>
      </c>
      <c r="O1294" t="str">
        <f>IFERROR(VLOOKUP(G1294,'CLZ Pr'!$A$1:$X$100000,21,FALSE), "")</f>
        <v/>
      </c>
    </row>
    <row r="1295" spans="1:15">
      <c r="A1295" t="str">
        <f>T('CLZ TT'!A1295)</f>
        <v/>
      </c>
      <c r="B1295" s="9" t="str">
        <f>T('CLZ TT'!D1295)</f>
        <v/>
      </c>
      <c r="C1295" s="10" t="str">
        <f>IF(LEN(A1295) &gt; 0, 'CLZ TT'!E1295, "")</f>
        <v/>
      </c>
      <c r="D1295" s="7" t="str">
        <f>T('CLZ TT'!F1295)</f>
        <v/>
      </c>
      <c r="E1295" s="7" t="str">
        <f>IFERROR(VLOOKUP('CLZ TT'!A1295,'CLZ WI'!$A$1:$E$100000,3,FALSE),"")</f>
        <v/>
      </c>
      <c r="F1295" t="str">
        <f>IFERROR(VLOOKUP('CLZ TT'!A1295,'CLZ WI'!$A$1:$E$100000,4,FALSE),"")</f>
        <v/>
      </c>
      <c r="G1295" t="str">
        <f>IFERROR(VLOOKUP('CLZ TT'!A1295,'CLZ WI'!$A$1:$K$100000,5,FALSE),"")</f>
        <v/>
      </c>
      <c r="H1295" t="str">
        <f>IFERROR(VLOOKUP(G1295,'CLZ WI'!$A$1:$K$100000,6,FALSE),"")</f>
        <v/>
      </c>
      <c r="I1295" t="str">
        <f>IFERROR(VLOOKUP(G1295,'CLZ WI'!$A$1:$K$100000,7,FALSE),"")</f>
        <v/>
      </c>
      <c r="J1295" t="str">
        <f>T('CLZ TT'!I1295)</f>
        <v/>
      </c>
      <c r="K1295" t="str">
        <f>IF(IFERROR(VLOOKUP('CLZ TT'!A1295,'CLZ WI'!$A$1:$L$100000,12,FALSE),"")=TRUE, "Billable", IF(IFERROR(VLOOKUP('CLZ TT'!A1295,'CLZ WI'!$A$1:$L$100000,12,FALSE),"")=FALSE, "Non-Billable", ""))</f>
        <v/>
      </c>
      <c r="L1295" s="19" t="str">
        <f>IF('CLZ TT'!G1295="","",'CLZ TT'!G1295)</f>
        <v/>
      </c>
      <c r="M1295" t="str">
        <f>IFERROR(VLOOKUP(G1295,'CLZ Pr'!$A$1:$X$100000,12,FALSE)*C1295,"")</f>
        <v/>
      </c>
      <c r="N1295" s="4" t="str">
        <f>IFERROR(VLOOKUP(G1295,'CLZ Pr'!$A$1:$X$100000,24,FALSE), "")</f>
        <v/>
      </c>
      <c r="O1295" t="str">
        <f>IFERROR(VLOOKUP(G1295,'CLZ Pr'!$A$1:$X$100000,21,FALSE), "")</f>
        <v/>
      </c>
    </row>
    <row r="1296" spans="1:15">
      <c r="A1296" t="str">
        <f>T('CLZ TT'!A1296)</f>
        <v/>
      </c>
      <c r="B1296" s="9" t="str">
        <f>T('CLZ TT'!D1296)</f>
        <v/>
      </c>
      <c r="C1296" s="10" t="str">
        <f>IF(LEN(A1296) &gt; 0, 'CLZ TT'!E1296, "")</f>
        <v/>
      </c>
      <c r="D1296" s="7" t="str">
        <f>T('CLZ TT'!F1296)</f>
        <v/>
      </c>
      <c r="E1296" s="7" t="str">
        <f>IFERROR(VLOOKUP('CLZ TT'!A1296,'CLZ WI'!$A$1:$E$100000,3,FALSE),"")</f>
        <v/>
      </c>
      <c r="F1296" t="str">
        <f>IFERROR(VLOOKUP('CLZ TT'!A1296,'CLZ WI'!$A$1:$E$100000,4,FALSE),"")</f>
        <v/>
      </c>
      <c r="G1296" t="str">
        <f>IFERROR(VLOOKUP('CLZ TT'!A1296,'CLZ WI'!$A$1:$K$100000,5,FALSE),"")</f>
        <v/>
      </c>
      <c r="H1296" t="str">
        <f>IFERROR(VLOOKUP(G1296,'CLZ WI'!$A$1:$K$100000,6,FALSE),"")</f>
        <v/>
      </c>
      <c r="I1296" t="str">
        <f>IFERROR(VLOOKUP(G1296,'CLZ WI'!$A$1:$K$100000,7,FALSE),"")</f>
        <v/>
      </c>
      <c r="J1296" t="str">
        <f>T('CLZ TT'!I1296)</f>
        <v/>
      </c>
      <c r="K1296" t="str">
        <f>IF(IFERROR(VLOOKUP('CLZ TT'!A1296,'CLZ WI'!$A$1:$L$100000,12,FALSE),"")=TRUE, "Billable", IF(IFERROR(VLOOKUP('CLZ TT'!A1296,'CLZ WI'!$A$1:$L$100000,12,FALSE),"")=FALSE, "Non-Billable", ""))</f>
        <v/>
      </c>
      <c r="L1296" s="19" t="str">
        <f>IF('CLZ TT'!G1296="","",'CLZ TT'!G1296)</f>
        <v/>
      </c>
      <c r="M1296" t="str">
        <f>IFERROR(VLOOKUP(G1296,'CLZ Pr'!$A$1:$X$100000,12,FALSE)*C1296,"")</f>
        <v/>
      </c>
      <c r="N1296" s="4" t="str">
        <f>IFERROR(VLOOKUP(G1296,'CLZ Pr'!$A$1:$X$100000,24,FALSE), "")</f>
        <v/>
      </c>
      <c r="O1296" t="str">
        <f>IFERROR(VLOOKUP(G1296,'CLZ Pr'!$A$1:$X$100000,21,FALSE), "")</f>
        <v/>
      </c>
    </row>
    <row r="1297" spans="1:15">
      <c r="A1297" t="str">
        <f>T('CLZ TT'!A1297)</f>
        <v/>
      </c>
      <c r="B1297" s="9" t="str">
        <f>T('CLZ TT'!D1297)</f>
        <v/>
      </c>
      <c r="C1297" s="10" t="str">
        <f>IF(LEN(A1297) &gt; 0, 'CLZ TT'!E1297, "")</f>
        <v/>
      </c>
      <c r="D1297" s="7" t="str">
        <f>T('CLZ TT'!F1297)</f>
        <v/>
      </c>
      <c r="E1297" s="7" t="str">
        <f>IFERROR(VLOOKUP('CLZ TT'!A1297,'CLZ WI'!$A$1:$E$100000,3,FALSE),"")</f>
        <v/>
      </c>
      <c r="F1297" t="str">
        <f>IFERROR(VLOOKUP('CLZ TT'!A1297,'CLZ WI'!$A$1:$E$100000,4,FALSE),"")</f>
        <v/>
      </c>
      <c r="G1297" t="str">
        <f>IFERROR(VLOOKUP('CLZ TT'!A1297,'CLZ WI'!$A$1:$K$100000,5,FALSE),"")</f>
        <v/>
      </c>
      <c r="H1297" t="str">
        <f>IFERROR(VLOOKUP(G1297,'CLZ WI'!$A$1:$K$100000,6,FALSE),"")</f>
        <v/>
      </c>
      <c r="I1297" t="str">
        <f>IFERROR(VLOOKUP(G1297,'CLZ WI'!$A$1:$K$100000,7,FALSE),"")</f>
        <v/>
      </c>
      <c r="J1297" t="str">
        <f>T('CLZ TT'!I1297)</f>
        <v/>
      </c>
      <c r="K1297" t="str">
        <f>IF(IFERROR(VLOOKUP('CLZ TT'!A1297,'CLZ WI'!$A$1:$L$100000,12,FALSE),"")=TRUE, "Billable", IF(IFERROR(VLOOKUP('CLZ TT'!A1297,'CLZ WI'!$A$1:$L$100000,12,FALSE),"")=FALSE, "Non-Billable", ""))</f>
        <v/>
      </c>
      <c r="L1297" s="19" t="str">
        <f>IF('CLZ TT'!G1297="","",'CLZ TT'!G1297)</f>
        <v/>
      </c>
      <c r="M1297" t="str">
        <f>IFERROR(VLOOKUP(G1297,'CLZ Pr'!$A$1:$X$100000,12,FALSE)*C1297,"")</f>
        <v/>
      </c>
      <c r="N1297" s="4" t="str">
        <f>IFERROR(VLOOKUP(G1297,'CLZ Pr'!$A$1:$X$100000,24,FALSE), "")</f>
        <v/>
      </c>
      <c r="O1297" t="str">
        <f>IFERROR(VLOOKUP(G1297,'CLZ Pr'!$A$1:$X$100000,21,FALSE), "")</f>
        <v/>
      </c>
    </row>
    <row r="1298" spans="1:15">
      <c r="A1298" t="str">
        <f>T('CLZ TT'!A1298)</f>
        <v/>
      </c>
      <c r="B1298" s="9" t="str">
        <f>T('CLZ TT'!D1298)</f>
        <v/>
      </c>
      <c r="C1298" s="10" t="str">
        <f>IF(LEN(A1298) &gt; 0, 'CLZ TT'!E1298, "")</f>
        <v/>
      </c>
      <c r="D1298" s="7" t="str">
        <f>T('CLZ TT'!F1298)</f>
        <v/>
      </c>
      <c r="E1298" s="7" t="str">
        <f>IFERROR(VLOOKUP('CLZ TT'!A1298,'CLZ WI'!$A$1:$E$100000,3,FALSE),"")</f>
        <v/>
      </c>
      <c r="F1298" t="str">
        <f>IFERROR(VLOOKUP('CLZ TT'!A1298,'CLZ WI'!$A$1:$E$100000,4,FALSE),"")</f>
        <v/>
      </c>
      <c r="G1298" t="str">
        <f>IFERROR(VLOOKUP('CLZ TT'!A1298,'CLZ WI'!$A$1:$K$100000,5,FALSE),"")</f>
        <v/>
      </c>
      <c r="H1298" t="str">
        <f>IFERROR(VLOOKUP(G1298,'CLZ WI'!$A$1:$K$100000,6,FALSE),"")</f>
        <v/>
      </c>
      <c r="I1298" t="str">
        <f>IFERROR(VLOOKUP(G1298,'CLZ WI'!$A$1:$K$100000,7,FALSE),"")</f>
        <v/>
      </c>
      <c r="J1298" t="str">
        <f>T('CLZ TT'!I1298)</f>
        <v/>
      </c>
      <c r="K1298" t="str">
        <f>IF(IFERROR(VLOOKUP('CLZ TT'!A1298,'CLZ WI'!$A$1:$L$100000,12,FALSE),"")=TRUE, "Billable", IF(IFERROR(VLOOKUP('CLZ TT'!A1298,'CLZ WI'!$A$1:$L$100000,12,FALSE),"")=FALSE, "Non-Billable", ""))</f>
        <v/>
      </c>
      <c r="L1298" s="19" t="str">
        <f>IF('CLZ TT'!G1298="","",'CLZ TT'!G1298)</f>
        <v/>
      </c>
      <c r="M1298" t="str">
        <f>IFERROR(VLOOKUP(G1298,'CLZ Pr'!$A$1:$X$100000,12,FALSE)*C1298,"")</f>
        <v/>
      </c>
      <c r="N1298" s="4" t="str">
        <f>IFERROR(VLOOKUP(G1298,'CLZ Pr'!$A$1:$X$100000,24,FALSE), "")</f>
        <v/>
      </c>
      <c r="O1298" t="str">
        <f>IFERROR(VLOOKUP(G1298,'CLZ Pr'!$A$1:$X$100000,21,FALSE), "")</f>
        <v/>
      </c>
    </row>
    <row r="1299" spans="1:15">
      <c r="A1299" t="str">
        <f>T('CLZ TT'!A1299)</f>
        <v/>
      </c>
      <c r="B1299" s="9" t="str">
        <f>T('CLZ TT'!D1299)</f>
        <v/>
      </c>
      <c r="C1299" s="10" t="str">
        <f>IF(LEN(A1299) &gt; 0, 'CLZ TT'!E1299, "")</f>
        <v/>
      </c>
      <c r="D1299" s="7" t="str">
        <f>T('CLZ TT'!F1299)</f>
        <v/>
      </c>
      <c r="E1299" s="7" t="str">
        <f>IFERROR(VLOOKUP('CLZ TT'!A1299,'CLZ WI'!$A$1:$E$100000,3,FALSE),"")</f>
        <v/>
      </c>
      <c r="F1299" t="str">
        <f>IFERROR(VLOOKUP('CLZ TT'!A1299,'CLZ WI'!$A$1:$E$100000,4,FALSE),"")</f>
        <v/>
      </c>
      <c r="G1299" t="str">
        <f>IFERROR(VLOOKUP('CLZ TT'!A1299,'CLZ WI'!$A$1:$K$100000,5,FALSE),"")</f>
        <v/>
      </c>
      <c r="H1299" t="str">
        <f>IFERROR(VLOOKUP(G1299,'CLZ WI'!$A$1:$K$100000,6,FALSE),"")</f>
        <v/>
      </c>
      <c r="I1299" t="str">
        <f>IFERROR(VLOOKUP(G1299,'CLZ WI'!$A$1:$K$100000,7,FALSE),"")</f>
        <v/>
      </c>
      <c r="J1299" t="str">
        <f>T('CLZ TT'!I1299)</f>
        <v/>
      </c>
      <c r="K1299" t="str">
        <f>IF(IFERROR(VLOOKUP('CLZ TT'!A1299,'CLZ WI'!$A$1:$L$100000,12,FALSE),"")=TRUE, "Billable", IF(IFERROR(VLOOKUP('CLZ TT'!A1299,'CLZ WI'!$A$1:$L$100000,12,FALSE),"")=FALSE, "Non-Billable", ""))</f>
        <v/>
      </c>
      <c r="L1299" s="19" t="str">
        <f>IF('CLZ TT'!G1299="","",'CLZ TT'!G1299)</f>
        <v/>
      </c>
      <c r="M1299" t="str">
        <f>IFERROR(VLOOKUP(G1299,'CLZ Pr'!$A$1:$X$100000,12,FALSE)*C1299,"")</f>
        <v/>
      </c>
      <c r="N1299" s="4" t="str">
        <f>IFERROR(VLOOKUP(G1299,'CLZ Pr'!$A$1:$X$100000,24,FALSE), "")</f>
        <v/>
      </c>
      <c r="O1299" t="str">
        <f>IFERROR(VLOOKUP(G1299,'CLZ Pr'!$A$1:$X$100000,21,FALSE), "")</f>
        <v/>
      </c>
    </row>
    <row r="1300" spans="1:15">
      <c r="A1300" t="str">
        <f>T('CLZ TT'!A1300)</f>
        <v/>
      </c>
      <c r="B1300" s="9" t="str">
        <f>T('CLZ TT'!D1300)</f>
        <v/>
      </c>
      <c r="C1300" s="10" t="str">
        <f>IF(LEN(A1300) &gt; 0, 'CLZ TT'!E1300, "")</f>
        <v/>
      </c>
      <c r="D1300" s="7" t="str">
        <f>T('CLZ TT'!F1300)</f>
        <v/>
      </c>
      <c r="E1300" s="7" t="str">
        <f>IFERROR(VLOOKUP('CLZ TT'!A1300,'CLZ WI'!$A$1:$E$100000,3,FALSE),"")</f>
        <v/>
      </c>
      <c r="F1300" t="str">
        <f>IFERROR(VLOOKUP('CLZ TT'!A1300,'CLZ WI'!$A$1:$E$100000,4,FALSE),"")</f>
        <v/>
      </c>
      <c r="G1300" t="str">
        <f>IFERROR(VLOOKUP('CLZ TT'!A1300,'CLZ WI'!$A$1:$K$100000,5,FALSE),"")</f>
        <v/>
      </c>
      <c r="H1300" t="str">
        <f>IFERROR(VLOOKUP(G1300,'CLZ WI'!$A$1:$K$100000,6,FALSE),"")</f>
        <v/>
      </c>
      <c r="I1300" t="str">
        <f>IFERROR(VLOOKUP(G1300,'CLZ WI'!$A$1:$K$100000,7,FALSE),"")</f>
        <v/>
      </c>
      <c r="J1300" t="str">
        <f>T('CLZ TT'!I1300)</f>
        <v/>
      </c>
      <c r="K1300" t="str">
        <f>IF(IFERROR(VLOOKUP('CLZ TT'!A1300,'CLZ WI'!$A$1:$L$100000,12,FALSE),"")=TRUE, "Billable", IF(IFERROR(VLOOKUP('CLZ TT'!A1300,'CLZ WI'!$A$1:$L$100000,12,FALSE),"")=FALSE, "Non-Billable", ""))</f>
        <v/>
      </c>
      <c r="L1300" s="19" t="str">
        <f>IF('CLZ TT'!G1300="","",'CLZ TT'!G1300)</f>
        <v/>
      </c>
      <c r="M1300" t="str">
        <f>IFERROR(VLOOKUP(G1300,'CLZ Pr'!$A$1:$X$100000,12,FALSE)*C1300,"")</f>
        <v/>
      </c>
      <c r="N1300" s="4" t="str">
        <f>IFERROR(VLOOKUP(G1300,'CLZ Pr'!$A$1:$X$100000,24,FALSE), "")</f>
        <v/>
      </c>
      <c r="O1300" t="str">
        <f>IFERROR(VLOOKUP(G1300,'CLZ Pr'!$A$1:$X$100000,21,FALSE), "")</f>
        <v/>
      </c>
    </row>
    <row r="1301" spans="1:15">
      <c r="A1301" t="str">
        <f>T('CLZ TT'!A1301)</f>
        <v/>
      </c>
      <c r="B1301" s="9" t="str">
        <f>T('CLZ TT'!D1301)</f>
        <v/>
      </c>
      <c r="C1301" s="10" t="str">
        <f>IF(LEN(A1301) &gt; 0, 'CLZ TT'!E1301, "")</f>
        <v/>
      </c>
      <c r="D1301" s="7" t="str">
        <f>T('CLZ TT'!F1301)</f>
        <v/>
      </c>
      <c r="E1301" s="7" t="str">
        <f>IFERROR(VLOOKUP('CLZ TT'!A1301,'CLZ WI'!$A$1:$E$100000,3,FALSE),"")</f>
        <v/>
      </c>
      <c r="F1301" t="str">
        <f>IFERROR(VLOOKUP('CLZ TT'!A1301,'CLZ WI'!$A$1:$E$100000,4,FALSE),"")</f>
        <v/>
      </c>
      <c r="G1301" t="str">
        <f>IFERROR(VLOOKUP('CLZ TT'!A1301,'CLZ WI'!$A$1:$K$100000,5,FALSE),"")</f>
        <v/>
      </c>
      <c r="H1301" t="str">
        <f>IFERROR(VLOOKUP(G1301,'CLZ WI'!$A$1:$K$100000,6,FALSE),"")</f>
        <v/>
      </c>
      <c r="I1301" t="str">
        <f>IFERROR(VLOOKUP(G1301,'CLZ WI'!$A$1:$K$100000,7,FALSE),"")</f>
        <v/>
      </c>
      <c r="J1301" t="str">
        <f>T('CLZ TT'!I1301)</f>
        <v/>
      </c>
      <c r="K1301" t="str">
        <f>IF(IFERROR(VLOOKUP('CLZ TT'!A1301,'CLZ WI'!$A$1:$L$100000,12,FALSE),"")=TRUE, "Billable", IF(IFERROR(VLOOKUP('CLZ TT'!A1301,'CLZ WI'!$A$1:$L$100000,12,FALSE),"")=FALSE, "Non-Billable", ""))</f>
        <v/>
      </c>
      <c r="L1301" s="19" t="str">
        <f>IF('CLZ TT'!G1301="","",'CLZ TT'!G1301)</f>
        <v/>
      </c>
      <c r="M1301" t="str">
        <f>IFERROR(VLOOKUP(G1301,'CLZ Pr'!$A$1:$X$100000,12,FALSE)*C1301,"")</f>
        <v/>
      </c>
      <c r="N1301" s="4" t="str">
        <f>IFERROR(VLOOKUP(G1301,'CLZ Pr'!$A$1:$X$100000,24,FALSE), "")</f>
        <v/>
      </c>
      <c r="O1301" t="str">
        <f>IFERROR(VLOOKUP(G1301,'CLZ Pr'!$A$1:$X$100000,21,FALSE), "")</f>
        <v/>
      </c>
    </row>
    <row r="1302" spans="1:15">
      <c r="A1302" t="str">
        <f>T('CLZ TT'!A1302)</f>
        <v/>
      </c>
      <c r="B1302" s="9" t="str">
        <f>T('CLZ TT'!D1302)</f>
        <v/>
      </c>
      <c r="C1302" s="10" t="str">
        <f>IF(LEN(A1302) &gt; 0, 'CLZ TT'!E1302, "")</f>
        <v/>
      </c>
      <c r="D1302" s="7" t="str">
        <f>T('CLZ TT'!F1302)</f>
        <v/>
      </c>
      <c r="E1302" s="7" t="str">
        <f>IFERROR(VLOOKUP('CLZ TT'!A1302,'CLZ WI'!$A$1:$E$100000,3,FALSE),"")</f>
        <v/>
      </c>
      <c r="F1302" t="str">
        <f>IFERROR(VLOOKUP('CLZ TT'!A1302,'CLZ WI'!$A$1:$E$100000,4,FALSE),"")</f>
        <v/>
      </c>
      <c r="G1302" t="str">
        <f>IFERROR(VLOOKUP('CLZ TT'!A1302,'CLZ WI'!$A$1:$K$100000,5,FALSE),"")</f>
        <v/>
      </c>
      <c r="H1302" t="str">
        <f>IFERROR(VLOOKUP(G1302,'CLZ WI'!$A$1:$K$100000,6,FALSE),"")</f>
        <v/>
      </c>
      <c r="I1302" t="str">
        <f>IFERROR(VLOOKUP(G1302,'CLZ WI'!$A$1:$K$100000,7,FALSE),"")</f>
        <v/>
      </c>
      <c r="J1302" t="str">
        <f>T('CLZ TT'!I1302)</f>
        <v/>
      </c>
      <c r="K1302" t="str">
        <f>IF(IFERROR(VLOOKUP('CLZ TT'!A1302,'CLZ WI'!$A$1:$L$100000,12,FALSE),"")=TRUE, "Billable", IF(IFERROR(VLOOKUP('CLZ TT'!A1302,'CLZ WI'!$A$1:$L$100000,12,FALSE),"")=FALSE, "Non-Billable", ""))</f>
        <v/>
      </c>
      <c r="L1302" s="19" t="str">
        <f>IF('CLZ TT'!G1302="","",'CLZ TT'!G1302)</f>
        <v/>
      </c>
      <c r="M1302" t="str">
        <f>IFERROR(VLOOKUP(G1302,'CLZ Pr'!$A$1:$X$100000,12,FALSE)*C1302,"")</f>
        <v/>
      </c>
      <c r="N1302" s="4" t="str">
        <f>IFERROR(VLOOKUP(G1302,'CLZ Pr'!$A$1:$X$100000,24,FALSE), "")</f>
        <v/>
      </c>
      <c r="O1302" t="str">
        <f>IFERROR(VLOOKUP(G1302,'CLZ Pr'!$A$1:$X$100000,21,FALSE), "")</f>
        <v/>
      </c>
    </row>
    <row r="1303" spans="1:15">
      <c r="A1303" t="str">
        <f>T('CLZ TT'!A1303)</f>
        <v/>
      </c>
      <c r="B1303" s="9" t="str">
        <f>T('CLZ TT'!D1303)</f>
        <v/>
      </c>
      <c r="C1303" s="10" t="str">
        <f>IF(LEN(A1303) &gt; 0, 'CLZ TT'!E1303, "")</f>
        <v/>
      </c>
      <c r="D1303" s="7" t="str">
        <f>T('CLZ TT'!F1303)</f>
        <v/>
      </c>
      <c r="E1303" s="7" t="str">
        <f>IFERROR(VLOOKUP('CLZ TT'!A1303,'CLZ WI'!$A$1:$E$100000,3,FALSE),"")</f>
        <v/>
      </c>
      <c r="F1303" t="str">
        <f>IFERROR(VLOOKUP('CLZ TT'!A1303,'CLZ WI'!$A$1:$E$100000,4,FALSE),"")</f>
        <v/>
      </c>
      <c r="G1303" t="str">
        <f>IFERROR(VLOOKUP('CLZ TT'!A1303,'CLZ WI'!$A$1:$K$100000,5,FALSE),"")</f>
        <v/>
      </c>
      <c r="H1303" t="str">
        <f>IFERROR(VLOOKUP(G1303,'CLZ WI'!$A$1:$K$100000,6,FALSE),"")</f>
        <v/>
      </c>
      <c r="I1303" t="str">
        <f>IFERROR(VLOOKUP(G1303,'CLZ WI'!$A$1:$K$100000,7,FALSE),"")</f>
        <v/>
      </c>
      <c r="J1303" t="str">
        <f>T('CLZ TT'!I1303)</f>
        <v/>
      </c>
      <c r="K1303" t="str">
        <f>IF(IFERROR(VLOOKUP('CLZ TT'!A1303,'CLZ WI'!$A$1:$L$100000,12,FALSE),"")=TRUE, "Billable", IF(IFERROR(VLOOKUP('CLZ TT'!A1303,'CLZ WI'!$A$1:$L$100000,12,FALSE),"")=FALSE, "Non-Billable", ""))</f>
        <v/>
      </c>
      <c r="L1303" s="19" t="str">
        <f>IF('CLZ TT'!G1303="","",'CLZ TT'!G1303)</f>
        <v/>
      </c>
      <c r="M1303" t="str">
        <f>IFERROR(VLOOKUP(G1303,'CLZ Pr'!$A$1:$X$100000,12,FALSE)*C1303,"")</f>
        <v/>
      </c>
      <c r="N1303" s="4" t="str">
        <f>IFERROR(VLOOKUP(G1303,'CLZ Pr'!$A$1:$X$100000,24,FALSE), "")</f>
        <v/>
      </c>
      <c r="O1303" t="str">
        <f>IFERROR(VLOOKUP(G1303,'CLZ Pr'!$A$1:$X$100000,21,FALSE), "")</f>
        <v/>
      </c>
    </row>
    <row r="1304" spans="1:15">
      <c r="A1304" t="str">
        <f>T('CLZ TT'!A1304)</f>
        <v/>
      </c>
      <c r="B1304" s="9" t="str">
        <f>T('CLZ TT'!D1304)</f>
        <v/>
      </c>
      <c r="C1304" s="10" t="str">
        <f>IF(LEN(A1304) &gt; 0, 'CLZ TT'!E1304, "")</f>
        <v/>
      </c>
      <c r="D1304" s="7" t="str">
        <f>T('CLZ TT'!F1304)</f>
        <v/>
      </c>
      <c r="E1304" s="7" t="str">
        <f>IFERROR(VLOOKUP('CLZ TT'!A1304,'CLZ WI'!$A$1:$E$100000,3,FALSE),"")</f>
        <v/>
      </c>
      <c r="F1304" t="str">
        <f>IFERROR(VLOOKUP('CLZ TT'!A1304,'CLZ WI'!$A$1:$E$100000,4,FALSE),"")</f>
        <v/>
      </c>
      <c r="G1304" t="str">
        <f>IFERROR(VLOOKUP('CLZ TT'!A1304,'CLZ WI'!$A$1:$K$100000,5,FALSE),"")</f>
        <v/>
      </c>
      <c r="H1304" t="str">
        <f>IFERROR(VLOOKUP(G1304,'CLZ WI'!$A$1:$K$100000,6,FALSE),"")</f>
        <v/>
      </c>
      <c r="I1304" t="str">
        <f>IFERROR(VLOOKUP(G1304,'CLZ WI'!$A$1:$K$100000,7,FALSE),"")</f>
        <v/>
      </c>
      <c r="J1304" t="str">
        <f>T('CLZ TT'!I1304)</f>
        <v/>
      </c>
      <c r="K1304" t="str">
        <f>IF(IFERROR(VLOOKUP('CLZ TT'!A1304,'CLZ WI'!$A$1:$L$100000,12,FALSE),"")=TRUE, "Billable", IF(IFERROR(VLOOKUP('CLZ TT'!A1304,'CLZ WI'!$A$1:$L$100000,12,FALSE),"")=FALSE, "Non-Billable", ""))</f>
        <v/>
      </c>
      <c r="L1304" s="19" t="str">
        <f>IF('CLZ TT'!G1304="","",'CLZ TT'!G1304)</f>
        <v/>
      </c>
      <c r="M1304" t="str">
        <f>IFERROR(VLOOKUP(G1304,'CLZ Pr'!$A$1:$X$100000,12,FALSE)*C1304,"")</f>
        <v/>
      </c>
      <c r="N1304" s="4" t="str">
        <f>IFERROR(VLOOKUP(G1304,'CLZ Pr'!$A$1:$X$100000,24,FALSE), "")</f>
        <v/>
      </c>
      <c r="O1304" t="str">
        <f>IFERROR(VLOOKUP(G1304,'CLZ Pr'!$A$1:$X$100000,21,FALSE), "")</f>
        <v/>
      </c>
    </row>
    <row r="1305" spans="1:15">
      <c r="A1305" t="str">
        <f>T('CLZ TT'!A1305)</f>
        <v/>
      </c>
      <c r="B1305" s="9" t="str">
        <f>T('CLZ TT'!D1305)</f>
        <v/>
      </c>
      <c r="C1305" s="10" t="str">
        <f>IF(LEN(A1305) &gt; 0, 'CLZ TT'!E1305, "")</f>
        <v/>
      </c>
      <c r="D1305" s="7" t="str">
        <f>T('CLZ TT'!F1305)</f>
        <v/>
      </c>
      <c r="E1305" s="7" t="str">
        <f>IFERROR(VLOOKUP('CLZ TT'!A1305,'CLZ WI'!$A$1:$E$100000,3,FALSE),"")</f>
        <v/>
      </c>
      <c r="F1305" t="str">
        <f>IFERROR(VLOOKUP('CLZ TT'!A1305,'CLZ WI'!$A$1:$E$100000,4,FALSE),"")</f>
        <v/>
      </c>
      <c r="G1305" t="str">
        <f>IFERROR(VLOOKUP('CLZ TT'!A1305,'CLZ WI'!$A$1:$K$100000,5,FALSE),"")</f>
        <v/>
      </c>
      <c r="H1305" t="str">
        <f>IFERROR(VLOOKUP(G1305,'CLZ WI'!$A$1:$K$100000,6,FALSE),"")</f>
        <v/>
      </c>
      <c r="I1305" t="str">
        <f>IFERROR(VLOOKUP(G1305,'CLZ WI'!$A$1:$K$100000,7,FALSE),"")</f>
        <v/>
      </c>
      <c r="J1305" t="str">
        <f>T('CLZ TT'!I1305)</f>
        <v/>
      </c>
      <c r="K1305" t="str">
        <f>IF(IFERROR(VLOOKUP('CLZ TT'!A1305,'CLZ WI'!$A$1:$L$100000,12,FALSE),"")=TRUE, "Billable", IF(IFERROR(VLOOKUP('CLZ TT'!A1305,'CLZ WI'!$A$1:$L$100000,12,FALSE),"")=FALSE, "Non-Billable", ""))</f>
        <v/>
      </c>
      <c r="L1305" s="19" t="str">
        <f>IF('CLZ TT'!G1305="","",'CLZ TT'!G1305)</f>
        <v/>
      </c>
      <c r="M1305" t="str">
        <f>IFERROR(VLOOKUP(G1305,'CLZ Pr'!$A$1:$X$100000,12,FALSE)*C1305,"")</f>
        <v/>
      </c>
      <c r="N1305" s="4" t="str">
        <f>IFERROR(VLOOKUP(G1305,'CLZ Pr'!$A$1:$X$100000,24,FALSE), "")</f>
        <v/>
      </c>
      <c r="O1305" t="str">
        <f>IFERROR(VLOOKUP(G1305,'CLZ Pr'!$A$1:$X$100000,21,FALSE), "")</f>
        <v/>
      </c>
    </row>
    <row r="1306" spans="1:15">
      <c r="A1306" t="str">
        <f>T('CLZ TT'!A1306)</f>
        <v/>
      </c>
      <c r="B1306" s="9" t="str">
        <f>T('CLZ TT'!D1306)</f>
        <v/>
      </c>
      <c r="C1306" s="10" t="str">
        <f>IF(LEN(A1306) &gt; 0, 'CLZ TT'!E1306, "")</f>
        <v/>
      </c>
      <c r="D1306" s="7" t="str">
        <f>T('CLZ TT'!F1306)</f>
        <v/>
      </c>
      <c r="E1306" s="7" t="str">
        <f>IFERROR(VLOOKUP('CLZ TT'!A1306,'CLZ WI'!$A$1:$E$100000,3,FALSE),"")</f>
        <v/>
      </c>
      <c r="F1306" t="str">
        <f>IFERROR(VLOOKUP('CLZ TT'!A1306,'CLZ WI'!$A$1:$E$100000,4,FALSE),"")</f>
        <v/>
      </c>
      <c r="G1306" t="str">
        <f>IFERROR(VLOOKUP('CLZ TT'!A1306,'CLZ WI'!$A$1:$K$100000,5,FALSE),"")</f>
        <v/>
      </c>
      <c r="H1306" t="str">
        <f>IFERROR(VLOOKUP(G1306,'CLZ WI'!$A$1:$K$100000,6,FALSE),"")</f>
        <v/>
      </c>
      <c r="I1306" t="str">
        <f>IFERROR(VLOOKUP(G1306,'CLZ WI'!$A$1:$K$100000,7,FALSE),"")</f>
        <v/>
      </c>
      <c r="J1306" t="str">
        <f>T('CLZ TT'!I1306)</f>
        <v/>
      </c>
      <c r="K1306" t="str">
        <f>IF(IFERROR(VLOOKUP('CLZ TT'!A1306,'CLZ WI'!$A$1:$L$100000,12,FALSE),"")=TRUE, "Billable", IF(IFERROR(VLOOKUP('CLZ TT'!A1306,'CLZ WI'!$A$1:$L$100000,12,FALSE),"")=FALSE, "Non-Billable", ""))</f>
        <v/>
      </c>
      <c r="L1306" s="19" t="str">
        <f>IF('CLZ TT'!G1306="","",'CLZ TT'!G1306)</f>
        <v/>
      </c>
      <c r="M1306" t="str">
        <f>IFERROR(VLOOKUP(G1306,'CLZ Pr'!$A$1:$X$100000,12,FALSE)*C1306,"")</f>
        <v/>
      </c>
      <c r="N1306" s="4" t="str">
        <f>IFERROR(VLOOKUP(G1306,'CLZ Pr'!$A$1:$X$100000,24,FALSE), "")</f>
        <v/>
      </c>
      <c r="O1306" t="str">
        <f>IFERROR(VLOOKUP(G1306,'CLZ Pr'!$A$1:$X$100000,21,FALSE), "")</f>
        <v/>
      </c>
    </row>
    <row r="1307" spans="1:15">
      <c r="A1307" t="str">
        <f>T('CLZ TT'!A1307)</f>
        <v/>
      </c>
      <c r="B1307" s="9" t="str">
        <f>T('CLZ TT'!D1307)</f>
        <v/>
      </c>
      <c r="C1307" s="10" t="str">
        <f>IF(LEN(A1307) &gt; 0, 'CLZ TT'!E1307, "")</f>
        <v/>
      </c>
      <c r="D1307" s="7" t="str">
        <f>T('CLZ TT'!F1307)</f>
        <v/>
      </c>
      <c r="E1307" s="7" t="str">
        <f>IFERROR(VLOOKUP('CLZ TT'!A1307,'CLZ WI'!$A$1:$E$100000,3,FALSE),"")</f>
        <v/>
      </c>
      <c r="F1307" t="str">
        <f>IFERROR(VLOOKUP('CLZ TT'!A1307,'CLZ WI'!$A$1:$E$100000,4,FALSE),"")</f>
        <v/>
      </c>
      <c r="G1307" t="str">
        <f>IFERROR(VLOOKUP('CLZ TT'!A1307,'CLZ WI'!$A$1:$K$100000,5,FALSE),"")</f>
        <v/>
      </c>
      <c r="H1307" t="str">
        <f>IFERROR(VLOOKUP(G1307,'CLZ WI'!$A$1:$K$100000,6,FALSE),"")</f>
        <v/>
      </c>
      <c r="I1307" t="str">
        <f>IFERROR(VLOOKUP(G1307,'CLZ WI'!$A$1:$K$100000,7,FALSE),"")</f>
        <v/>
      </c>
      <c r="J1307" t="str">
        <f>T('CLZ TT'!I1307)</f>
        <v/>
      </c>
      <c r="K1307" t="str">
        <f>IF(IFERROR(VLOOKUP('CLZ TT'!A1307,'CLZ WI'!$A$1:$L$100000,12,FALSE),"")=TRUE, "Billable", IF(IFERROR(VLOOKUP('CLZ TT'!A1307,'CLZ WI'!$A$1:$L$100000,12,FALSE),"")=FALSE, "Non-Billable", ""))</f>
        <v/>
      </c>
      <c r="L1307" s="19" t="str">
        <f>IF('CLZ TT'!G1307="","",'CLZ TT'!G1307)</f>
        <v/>
      </c>
      <c r="M1307" t="str">
        <f>IFERROR(VLOOKUP(G1307,'CLZ Pr'!$A$1:$X$100000,12,FALSE)*C1307,"")</f>
        <v/>
      </c>
      <c r="N1307" s="4" t="str">
        <f>IFERROR(VLOOKUP(G1307,'CLZ Pr'!$A$1:$X$100000,24,FALSE), "")</f>
        <v/>
      </c>
      <c r="O1307" t="str">
        <f>IFERROR(VLOOKUP(G1307,'CLZ Pr'!$A$1:$X$100000,21,FALSE), "")</f>
        <v/>
      </c>
    </row>
    <row r="1308" spans="1:15">
      <c r="A1308" t="str">
        <f>T('CLZ TT'!A1308)</f>
        <v/>
      </c>
      <c r="B1308" s="9" t="str">
        <f>T('CLZ TT'!D1308)</f>
        <v/>
      </c>
      <c r="C1308" s="10" t="str">
        <f>IF(LEN(A1308) &gt; 0, 'CLZ TT'!E1308, "")</f>
        <v/>
      </c>
      <c r="D1308" s="7" t="str">
        <f>T('CLZ TT'!F1308)</f>
        <v/>
      </c>
      <c r="E1308" s="7" t="str">
        <f>IFERROR(VLOOKUP('CLZ TT'!A1308,'CLZ WI'!$A$1:$E$100000,3,FALSE),"")</f>
        <v/>
      </c>
      <c r="F1308" t="str">
        <f>IFERROR(VLOOKUP('CLZ TT'!A1308,'CLZ WI'!$A$1:$E$100000,4,FALSE),"")</f>
        <v/>
      </c>
      <c r="G1308" t="str">
        <f>IFERROR(VLOOKUP('CLZ TT'!A1308,'CLZ WI'!$A$1:$K$100000,5,FALSE),"")</f>
        <v/>
      </c>
      <c r="H1308" t="str">
        <f>IFERROR(VLOOKUP(G1308,'CLZ WI'!$A$1:$K$100000,6,FALSE),"")</f>
        <v/>
      </c>
      <c r="I1308" t="str">
        <f>IFERROR(VLOOKUP(G1308,'CLZ WI'!$A$1:$K$100000,7,FALSE),"")</f>
        <v/>
      </c>
      <c r="J1308" t="str">
        <f>T('CLZ TT'!I1308)</f>
        <v/>
      </c>
      <c r="K1308" t="str">
        <f>IF(IFERROR(VLOOKUP('CLZ TT'!A1308,'CLZ WI'!$A$1:$L$100000,12,FALSE),"")=TRUE, "Billable", IF(IFERROR(VLOOKUP('CLZ TT'!A1308,'CLZ WI'!$A$1:$L$100000,12,FALSE),"")=FALSE, "Non-Billable", ""))</f>
        <v/>
      </c>
      <c r="L1308" s="19" t="str">
        <f>IF('CLZ TT'!G1308="","",'CLZ TT'!G1308)</f>
        <v/>
      </c>
      <c r="M1308" t="str">
        <f>IFERROR(VLOOKUP(G1308,'CLZ Pr'!$A$1:$X$100000,12,FALSE)*C1308,"")</f>
        <v/>
      </c>
      <c r="N1308" s="4" t="str">
        <f>IFERROR(VLOOKUP(G1308,'CLZ Pr'!$A$1:$X$100000,24,FALSE), "")</f>
        <v/>
      </c>
      <c r="O1308" t="str">
        <f>IFERROR(VLOOKUP(G1308,'CLZ Pr'!$A$1:$X$100000,21,FALSE), "")</f>
        <v/>
      </c>
    </row>
    <row r="1309" spans="1:15">
      <c r="A1309" t="str">
        <f>T('CLZ TT'!A1309)</f>
        <v/>
      </c>
      <c r="B1309" s="9" t="str">
        <f>T('CLZ TT'!D1309)</f>
        <v/>
      </c>
      <c r="C1309" s="10" t="str">
        <f>IF(LEN(A1309) &gt; 0, 'CLZ TT'!E1309, "")</f>
        <v/>
      </c>
      <c r="D1309" s="7" t="str">
        <f>T('CLZ TT'!F1309)</f>
        <v/>
      </c>
      <c r="E1309" s="7" t="str">
        <f>IFERROR(VLOOKUP('CLZ TT'!A1309,'CLZ WI'!$A$1:$E$100000,3,FALSE),"")</f>
        <v/>
      </c>
      <c r="F1309" t="str">
        <f>IFERROR(VLOOKUP('CLZ TT'!A1309,'CLZ WI'!$A$1:$E$100000,4,FALSE),"")</f>
        <v/>
      </c>
      <c r="G1309" t="str">
        <f>IFERROR(VLOOKUP('CLZ TT'!A1309,'CLZ WI'!$A$1:$K$100000,5,FALSE),"")</f>
        <v/>
      </c>
      <c r="H1309" t="str">
        <f>IFERROR(VLOOKUP(G1309,'CLZ WI'!$A$1:$K$100000,6,FALSE),"")</f>
        <v/>
      </c>
      <c r="I1309" t="str">
        <f>IFERROR(VLOOKUP(G1309,'CLZ WI'!$A$1:$K$100000,7,FALSE),"")</f>
        <v/>
      </c>
      <c r="J1309" t="str">
        <f>T('CLZ TT'!I1309)</f>
        <v/>
      </c>
      <c r="K1309" t="str">
        <f>IF(IFERROR(VLOOKUP('CLZ TT'!A1309,'CLZ WI'!$A$1:$L$100000,12,FALSE),"")=TRUE, "Billable", IF(IFERROR(VLOOKUP('CLZ TT'!A1309,'CLZ WI'!$A$1:$L$100000,12,FALSE),"")=FALSE, "Non-Billable", ""))</f>
        <v/>
      </c>
      <c r="L1309" s="19" t="str">
        <f>IF('CLZ TT'!G1309="","",'CLZ TT'!G1309)</f>
        <v/>
      </c>
      <c r="M1309" t="str">
        <f>IFERROR(VLOOKUP(G1309,'CLZ Pr'!$A$1:$X$100000,12,FALSE)*C1309,"")</f>
        <v/>
      </c>
      <c r="N1309" s="4" t="str">
        <f>IFERROR(VLOOKUP(G1309,'CLZ Pr'!$A$1:$X$100000,24,FALSE), "")</f>
        <v/>
      </c>
      <c r="O1309" t="str">
        <f>IFERROR(VLOOKUP(G1309,'CLZ Pr'!$A$1:$X$100000,21,FALSE), "")</f>
        <v/>
      </c>
    </row>
    <row r="1310" spans="1:15">
      <c r="A1310" t="str">
        <f>T('CLZ TT'!A1310)</f>
        <v/>
      </c>
      <c r="B1310" s="9" t="str">
        <f>T('CLZ TT'!D1310)</f>
        <v/>
      </c>
      <c r="C1310" s="10" t="str">
        <f>IF(LEN(A1310) &gt; 0, 'CLZ TT'!E1310, "")</f>
        <v/>
      </c>
      <c r="D1310" s="7" t="str">
        <f>T('CLZ TT'!F1310)</f>
        <v/>
      </c>
      <c r="E1310" s="7" t="str">
        <f>IFERROR(VLOOKUP('CLZ TT'!A1310,'CLZ WI'!$A$1:$E$100000,3,FALSE),"")</f>
        <v/>
      </c>
      <c r="F1310" t="str">
        <f>IFERROR(VLOOKUP('CLZ TT'!A1310,'CLZ WI'!$A$1:$E$100000,4,FALSE),"")</f>
        <v/>
      </c>
      <c r="G1310" t="str">
        <f>IFERROR(VLOOKUP('CLZ TT'!A1310,'CLZ WI'!$A$1:$K$100000,5,FALSE),"")</f>
        <v/>
      </c>
      <c r="H1310" t="str">
        <f>IFERROR(VLOOKUP(G1310,'CLZ WI'!$A$1:$K$100000,6,FALSE),"")</f>
        <v/>
      </c>
      <c r="I1310" t="str">
        <f>IFERROR(VLOOKUP(G1310,'CLZ WI'!$A$1:$K$100000,7,FALSE),"")</f>
        <v/>
      </c>
      <c r="J1310" t="str">
        <f>T('CLZ TT'!I1310)</f>
        <v/>
      </c>
      <c r="K1310" t="str">
        <f>IF(IFERROR(VLOOKUP('CLZ TT'!A1310,'CLZ WI'!$A$1:$L$100000,12,FALSE),"")=TRUE, "Billable", IF(IFERROR(VLOOKUP('CLZ TT'!A1310,'CLZ WI'!$A$1:$L$100000,12,FALSE),"")=FALSE, "Non-Billable", ""))</f>
        <v/>
      </c>
      <c r="L1310" s="19" t="str">
        <f>IF('CLZ TT'!G1310="","",'CLZ TT'!G1310)</f>
        <v/>
      </c>
      <c r="M1310" t="str">
        <f>IFERROR(VLOOKUP(G1310,'CLZ Pr'!$A$1:$X$100000,12,FALSE)*C1310,"")</f>
        <v/>
      </c>
      <c r="N1310" s="4" t="str">
        <f>IFERROR(VLOOKUP(G1310,'CLZ Pr'!$A$1:$X$100000,24,FALSE), "")</f>
        <v/>
      </c>
      <c r="O1310" t="str">
        <f>IFERROR(VLOOKUP(G1310,'CLZ Pr'!$A$1:$X$100000,21,FALSE), "")</f>
        <v/>
      </c>
    </row>
    <row r="1311" spans="1:15">
      <c r="A1311" t="str">
        <f>T('CLZ TT'!A1311)</f>
        <v/>
      </c>
      <c r="B1311" s="9" t="str">
        <f>T('CLZ TT'!D1311)</f>
        <v/>
      </c>
      <c r="C1311" s="10" t="str">
        <f>IF(LEN(A1311) &gt; 0, 'CLZ TT'!E1311, "")</f>
        <v/>
      </c>
      <c r="D1311" s="7" t="str">
        <f>T('CLZ TT'!F1311)</f>
        <v/>
      </c>
      <c r="E1311" s="7" t="str">
        <f>IFERROR(VLOOKUP('CLZ TT'!A1311,'CLZ WI'!$A$1:$E$100000,3,FALSE),"")</f>
        <v/>
      </c>
      <c r="F1311" t="str">
        <f>IFERROR(VLOOKUP('CLZ TT'!A1311,'CLZ WI'!$A$1:$E$100000,4,FALSE),"")</f>
        <v/>
      </c>
      <c r="G1311" t="str">
        <f>IFERROR(VLOOKUP('CLZ TT'!A1311,'CLZ WI'!$A$1:$K$100000,5,FALSE),"")</f>
        <v/>
      </c>
      <c r="H1311" t="str">
        <f>IFERROR(VLOOKUP(G1311,'CLZ WI'!$A$1:$K$100000,6,FALSE),"")</f>
        <v/>
      </c>
      <c r="I1311" t="str">
        <f>IFERROR(VLOOKUP(G1311,'CLZ WI'!$A$1:$K$100000,7,FALSE),"")</f>
        <v/>
      </c>
      <c r="J1311" t="str">
        <f>T('CLZ TT'!I1311)</f>
        <v/>
      </c>
      <c r="K1311" t="str">
        <f>IF(IFERROR(VLOOKUP('CLZ TT'!A1311,'CLZ WI'!$A$1:$L$100000,12,FALSE),"")=TRUE, "Billable", IF(IFERROR(VLOOKUP('CLZ TT'!A1311,'CLZ WI'!$A$1:$L$100000,12,FALSE),"")=FALSE, "Non-Billable", ""))</f>
        <v/>
      </c>
      <c r="L1311" s="19" t="str">
        <f>IF('CLZ TT'!G1311="","",'CLZ TT'!G1311)</f>
        <v/>
      </c>
      <c r="M1311" t="str">
        <f>IFERROR(VLOOKUP(G1311,'CLZ Pr'!$A$1:$X$100000,12,FALSE)*C1311,"")</f>
        <v/>
      </c>
      <c r="N1311" s="4" t="str">
        <f>IFERROR(VLOOKUP(G1311,'CLZ Pr'!$A$1:$X$100000,24,FALSE), "")</f>
        <v/>
      </c>
      <c r="O1311" t="str">
        <f>IFERROR(VLOOKUP(G1311,'CLZ Pr'!$A$1:$X$100000,21,FALSE), "")</f>
        <v/>
      </c>
    </row>
    <row r="1312" spans="1:15">
      <c r="A1312" t="str">
        <f>T('CLZ TT'!A1312)</f>
        <v/>
      </c>
      <c r="B1312" s="9" t="str">
        <f>T('CLZ TT'!D1312)</f>
        <v/>
      </c>
      <c r="C1312" s="10" t="str">
        <f>IF(LEN(A1312) &gt; 0, 'CLZ TT'!E1312, "")</f>
        <v/>
      </c>
      <c r="D1312" s="7" t="str">
        <f>T('CLZ TT'!F1312)</f>
        <v/>
      </c>
      <c r="E1312" s="7" t="str">
        <f>IFERROR(VLOOKUP('CLZ TT'!A1312,'CLZ WI'!$A$1:$E$100000,3,FALSE),"")</f>
        <v/>
      </c>
      <c r="F1312" t="str">
        <f>IFERROR(VLOOKUP('CLZ TT'!A1312,'CLZ WI'!$A$1:$E$100000,4,FALSE),"")</f>
        <v/>
      </c>
      <c r="G1312" t="str">
        <f>IFERROR(VLOOKUP('CLZ TT'!A1312,'CLZ WI'!$A$1:$K$100000,5,FALSE),"")</f>
        <v/>
      </c>
      <c r="H1312" t="str">
        <f>IFERROR(VLOOKUP(G1312,'CLZ WI'!$A$1:$K$100000,6,FALSE),"")</f>
        <v/>
      </c>
      <c r="I1312" t="str">
        <f>IFERROR(VLOOKUP(G1312,'CLZ WI'!$A$1:$K$100000,7,FALSE),"")</f>
        <v/>
      </c>
      <c r="J1312" t="str">
        <f>T('CLZ TT'!I1312)</f>
        <v/>
      </c>
      <c r="K1312" t="str">
        <f>IF(IFERROR(VLOOKUP('CLZ TT'!A1312,'CLZ WI'!$A$1:$L$100000,12,FALSE),"")=TRUE, "Billable", IF(IFERROR(VLOOKUP('CLZ TT'!A1312,'CLZ WI'!$A$1:$L$100000,12,FALSE),"")=FALSE, "Non-Billable", ""))</f>
        <v/>
      </c>
      <c r="L1312" s="19" t="str">
        <f>IF('CLZ TT'!G1312="","",'CLZ TT'!G1312)</f>
        <v/>
      </c>
      <c r="M1312" t="str">
        <f>IFERROR(VLOOKUP(G1312,'CLZ Pr'!$A$1:$X$100000,12,FALSE)*C1312,"")</f>
        <v/>
      </c>
      <c r="N1312" s="4" t="str">
        <f>IFERROR(VLOOKUP(G1312,'CLZ Pr'!$A$1:$X$100000,24,FALSE), "")</f>
        <v/>
      </c>
      <c r="O1312" t="str">
        <f>IFERROR(VLOOKUP(G1312,'CLZ Pr'!$A$1:$X$100000,21,FALSE), "")</f>
        <v/>
      </c>
    </row>
    <row r="1313" spans="1:15">
      <c r="A1313" t="str">
        <f>T('CLZ TT'!A1313)</f>
        <v/>
      </c>
      <c r="B1313" s="9" t="str">
        <f>T('CLZ TT'!D1313)</f>
        <v/>
      </c>
      <c r="C1313" s="10" t="str">
        <f>IF(LEN(A1313) &gt; 0, 'CLZ TT'!E1313, "")</f>
        <v/>
      </c>
      <c r="D1313" s="7" t="str">
        <f>T('CLZ TT'!F1313)</f>
        <v/>
      </c>
      <c r="E1313" s="7" t="str">
        <f>IFERROR(VLOOKUP('CLZ TT'!A1313,'CLZ WI'!$A$1:$E$100000,3,FALSE),"")</f>
        <v/>
      </c>
      <c r="F1313" t="str">
        <f>IFERROR(VLOOKUP('CLZ TT'!A1313,'CLZ WI'!$A$1:$E$100000,4,FALSE),"")</f>
        <v/>
      </c>
      <c r="G1313" t="str">
        <f>IFERROR(VLOOKUP('CLZ TT'!A1313,'CLZ WI'!$A$1:$K$100000,5,FALSE),"")</f>
        <v/>
      </c>
      <c r="H1313" t="str">
        <f>IFERROR(VLOOKUP(G1313,'CLZ WI'!$A$1:$K$100000,6,FALSE),"")</f>
        <v/>
      </c>
      <c r="I1313" t="str">
        <f>IFERROR(VLOOKUP(G1313,'CLZ WI'!$A$1:$K$100000,7,FALSE),"")</f>
        <v/>
      </c>
      <c r="J1313" t="str">
        <f>T('CLZ TT'!I1313)</f>
        <v/>
      </c>
      <c r="K1313" t="str">
        <f>IF(IFERROR(VLOOKUP('CLZ TT'!A1313,'CLZ WI'!$A$1:$L$100000,12,FALSE),"")=TRUE, "Billable", IF(IFERROR(VLOOKUP('CLZ TT'!A1313,'CLZ WI'!$A$1:$L$100000,12,FALSE),"")=FALSE, "Non-Billable", ""))</f>
        <v/>
      </c>
      <c r="L1313" s="19" t="str">
        <f>IF('CLZ TT'!G1313="","",'CLZ TT'!G1313)</f>
        <v/>
      </c>
      <c r="M1313" t="str">
        <f>IFERROR(VLOOKUP(G1313,'CLZ Pr'!$A$1:$X$100000,12,FALSE)*C1313,"")</f>
        <v/>
      </c>
      <c r="N1313" s="4" t="str">
        <f>IFERROR(VLOOKUP(G1313,'CLZ Pr'!$A$1:$X$100000,24,FALSE), "")</f>
        <v/>
      </c>
      <c r="O1313" t="str">
        <f>IFERROR(VLOOKUP(G1313,'CLZ Pr'!$A$1:$X$100000,21,FALSE), "")</f>
        <v/>
      </c>
    </row>
    <row r="1314" spans="1:15">
      <c r="A1314" t="str">
        <f>T('CLZ TT'!A1314)</f>
        <v/>
      </c>
      <c r="B1314" s="9" t="str">
        <f>T('CLZ TT'!D1314)</f>
        <v/>
      </c>
      <c r="C1314" s="10" t="str">
        <f>IF(LEN(A1314) &gt; 0, 'CLZ TT'!E1314, "")</f>
        <v/>
      </c>
      <c r="D1314" s="7" t="str">
        <f>T('CLZ TT'!F1314)</f>
        <v/>
      </c>
      <c r="E1314" s="7" t="str">
        <f>IFERROR(VLOOKUP('CLZ TT'!A1314,'CLZ WI'!$A$1:$E$100000,3,FALSE),"")</f>
        <v/>
      </c>
      <c r="F1314" t="str">
        <f>IFERROR(VLOOKUP('CLZ TT'!A1314,'CLZ WI'!$A$1:$E$100000,4,FALSE),"")</f>
        <v/>
      </c>
      <c r="G1314" t="str">
        <f>IFERROR(VLOOKUP('CLZ TT'!A1314,'CLZ WI'!$A$1:$K$100000,5,FALSE),"")</f>
        <v/>
      </c>
      <c r="H1314" t="str">
        <f>IFERROR(VLOOKUP(G1314,'CLZ WI'!$A$1:$K$100000,6,FALSE),"")</f>
        <v/>
      </c>
      <c r="I1314" t="str">
        <f>IFERROR(VLOOKUP(G1314,'CLZ WI'!$A$1:$K$100000,7,FALSE),"")</f>
        <v/>
      </c>
      <c r="J1314" t="str">
        <f>T('CLZ TT'!I1314)</f>
        <v/>
      </c>
      <c r="K1314" t="str">
        <f>IF(IFERROR(VLOOKUP('CLZ TT'!A1314,'CLZ WI'!$A$1:$L$100000,12,FALSE),"")=TRUE, "Billable", IF(IFERROR(VLOOKUP('CLZ TT'!A1314,'CLZ WI'!$A$1:$L$100000,12,FALSE),"")=FALSE, "Non-Billable", ""))</f>
        <v/>
      </c>
      <c r="L1314" s="19" t="str">
        <f>IF('CLZ TT'!G1314="","",'CLZ TT'!G1314)</f>
        <v/>
      </c>
      <c r="M1314" t="str">
        <f>IFERROR(VLOOKUP(G1314,'CLZ Pr'!$A$1:$X$100000,12,FALSE)*C1314,"")</f>
        <v/>
      </c>
      <c r="N1314" s="4" t="str">
        <f>IFERROR(VLOOKUP(G1314,'CLZ Pr'!$A$1:$X$100000,24,FALSE), "")</f>
        <v/>
      </c>
      <c r="O1314" t="str">
        <f>IFERROR(VLOOKUP(G1314,'CLZ Pr'!$A$1:$X$100000,21,FALSE), "")</f>
        <v/>
      </c>
    </row>
    <row r="1315" spans="1:15">
      <c r="A1315" t="str">
        <f>T('CLZ TT'!A1315)</f>
        <v/>
      </c>
      <c r="B1315" s="9" t="str">
        <f>T('CLZ TT'!D1315)</f>
        <v/>
      </c>
      <c r="C1315" s="10" t="str">
        <f>IF(LEN(A1315) &gt; 0, 'CLZ TT'!E1315, "")</f>
        <v/>
      </c>
      <c r="D1315" s="7" t="str">
        <f>T('CLZ TT'!F1315)</f>
        <v/>
      </c>
      <c r="E1315" s="7" t="str">
        <f>IFERROR(VLOOKUP('CLZ TT'!A1315,'CLZ WI'!$A$1:$E$100000,3,FALSE),"")</f>
        <v/>
      </c>
      <c r="F1315" t="str">
        <f>IFERROR(VLOOKUP('CLZ TT'!A1315,'CLZ WI'!$A$1:$E$100000,4,FALSE),"")</f>
        <v/>
      </c>
      <c r="G1315" t="str">
        <f>IFERROR(VLOOKUP('CLZ TT'!A1315,'CLZ WI'!$A$1:$K$100000,5,FALSE),"")</f>
        <v/>
      </c>
      <c r="H1315" t="str">
        <f>IFERROR(VLOOKUP(G1315,'CLZ WI'!$A$1:$K$100000,6,FALSE),"")</f>
        <v/>
      </c>
      <c r="I1315" t="str">
        <f>IFERROR(VLOOKUP(G1315,'CLZ WI'!$A$1:$K$100000,7,FALSE),"")</f>
        <v/>
      </c>
      <c r="J1315" t="str">
        <f>T('CLZ TT'!I1315)</f>
        <v/>
      </c>
      <c r="K1315" t="str">
        <f>IF(IFERROR(VLOOKUP('CLZ TT'!A1315,'CLZ WI'!$A$1:$L$100000,12,FALSE),"")=TRUE, "Billable", IF(IFERROR(VLOOKUP('CLZ TT'!A1315,'CLZ WI'!$A$1:$L$100000,12,FALSE),"")=FALSE, "Non-Billable", ""))</f>
        <v/>
      </c>
      <c r="L1315" s="19" t="str">
        <f>IF('CLZ TT'!G1315="","",'CLZ TT'!G1315)</f>
        <v/>
      </c>
      <c r="M1315" t="str">
        <f>IFERROR(VLOOKUP(G1315,'CLZ Pr'!$A$1:$X$100000,12,FALSE)*C1315,"")</f>
        <v/>
      </c>
      <c r="N1315" s="4" t="str">
        <f>IFERROR(VLOOKUP(G1315,'CLZ Pr'!$A$1:$X$100000,24,FALSE), "")</f>
        <v/>
      </c>
      <c r="O1315" t="str">
        <f>IFERROR(VLOOKUP(G1315,'CLZ Pr'!$A$1:$X$100000,21,FALSE), "")</f>
        <v/>
      </c>
    </row>
    <row r="1316" spans="1:15">
      <c r="A1316" t="str">
        <f>T('CLZ TT'!A1316)</f>
        <v/>
      </c>
      <c r="B1316" s="9" t="str">
        <f>T('CLZ TT'!D1316)</f>
        <v/>
      </c>
      <c r="C1316" s="10" t="str">
        <f>IF(LEN(A1316) &gt; 0, 'CLZ TT'!E1316, "")</f>
        <v/>
      </c>
      <c r="D1316" s="7" t="str">
        <f>T('CLZ TT'!F1316)</f>
        <v/>
      </c>
      <c r="E1316" s="7" t="str">
        <f>IFERROR(VLOOKUP('CLZ TT'!A1316,'CLZ WI'!$A$1:$E$100000,3,FALSE),"")</f>
        <v/>
      </c>
      <c r="F1316" t="str">
        <f>IFERROR(VLOOKUP('CLZ TT'!A1316,'CLZ WI'!$A$1:$E$100000,4,FALSE),"")</f>
        <v/>
      </c>
      <c r="G1316" t="str">
        <f>IFERROR(VLOOKUP('CLZ TT'!A1316,'CLZ WI'!$A$1:$K$100000,5,FALSE),"")</f>
        <v/>
      </c>
      <c r="H1316" t="str">
        <f>IFERROR(VLOOKUP(G1316,'CLZ WI'!$A$1:$K$100000,6,FALSE),"")</f>
        <v/>
      </c>
      <c r="I1316" t="str">
        <f>IFERROR(VLOOKUP(G1316,'CLZ WI'!$A$1:$K$100000,7,FALSE),"")</f>
        <v/>
      </c>
      <c r="J1316" t="str">
        <f>T('CLZ TT'!I1316)</f>
        <v/>
      </c>
      <c r="K1316" t="str">
        <f>IF(IFERROR(VLOOKUP('CLZ TT'!A1316,'CLZ WI'!$A$1:$L$100000,12,FALSE),"")=TRUE, "Billable", IF(IFERROR(VLOOKUP('CLZ TT'!A1316,'CLZ WI'!$A$1:$L$100000,12,FALSE),"")=FALSE, "Non-Billable", ""))</f>
        <v/>
      </c>
      <c r="L1316" s="19" t="str">
        <f>IF('CLZ TT'!G1316="","",'CLZ TT'!G1316)</f>
        <v/>
      </c>
      <c r="M1316" t="str">
        <f>IFERROR(VLOOKUP(G1316,'CLZ Pr'!$A$1:$X$100000,12,FALSE)*C1316,"")</f>
        <v/>
      </c>
      <c r="N1316" s="4" t="str">
        <f>IFERROR(VLOOKUP(G1316,'CLZ Pr'!$A$1:$X$100000,24,FALSE), "")</f>
        <v/>
      </c>
      <c r="O1316" t="str">
        <f>IFERROR(VLOOKUP(G1316,'CLZ Pr'!$A$1:$X$100000,21,FALSE), "")</f>
        <v/>
      </c>
    </row>
    <row r="1317" spans="1:15">
      <c r="A1317" t="str">
        <f>T('CLZ TT'!A1317)</f>
        <v/>
      </c>
      <c r="B1317" s="9" t="str">
        <f>T('CLZ TT'!D1317)</f>
        <v/>
      </c>
      <c r="C1317" s="10" t="str">
        <f>IF(LEN(A1317) &gt; 0, 'CLZ TT'!E1317, "")</f>
        <v/>
      </c>
      <c r="D1317" s="7" t="str">
        <f>T('CLZ TT'!F1317)</f>
        <v/>
      </c>
      <c r="E1317" s="7" t="str">
        <f>IFERROR(VLOOKUP('CLZ TT'!A1317,'CLZ WI'!$A$1:$E$100000,3,FALSE),"")</f>
        <v/>
      </c>
      <c r="F1317" t="str">
        <f>IFERROR(VLOOKUP('CLZ TT'!A1317,'CLZ WI'!$A$1:$E$100000,4,FALSE),"")</f>
        <v/>
      </c>
      <c r="G1317" t="str">
        <f>IFERROR(VLOOKUP('CLZ TT'!A1317,'CLZ WI'!$A$1:$K$100000,5,FALSE),"")</f>
        <v/>
      </c>
      <c r="H1317" t="str">
        <f>IFERROR(VLOOKUP(G1317,'CLZ WI'!$A$1:$K$100000,6,FALSE),"")</f>
        <v/>
      </c>
      <c r="I1317" t="str">
        <f>IFERROR(VLOOKUP(G1317,'CLZ WI'!$A$1:$K$100000,7,FALSE),"")</f>
        <v/>
      </c>
      <c r="J1317" t="str">
        <f>T('CLZ TT'!I1317)</f>
        <v/>
      </c>
      <c r="K1317" t="str">
        <f>IF(IFERROR(VLOOKUP('CLZ TT'!A1317,'CLZ WI'!$A$1:$L$100000,12,FALSE),"")=TRUE, "Billable", IF(IFERROR(VLOOKUP('CLZ TT'!A1317,'CLZ WI'!$A$1:$L$100000,12,FALSE),"")=FALSE, "Non-Billable", ""))</f>
        <v/>
      </c>
      <c r="L1317" s="19" t="str">
        <f>IF('CLZ TT'!G1317="","",'CLZ TT'!G1317)</f>
        <v/>
      </c>
      <c r="M1317" t="str">
        <f>IFERROR(VLOOKUP(G1317,'CLZ Pr'!$A$1:$X$100000,12,FALSE)*C1317,"")</f>
        <v/>
      </c>
      <c r="N1317" s="4" t="str">
        <f>IFERROR(VLOOKUP(G1317,'CLZ Pr'!$A$1:$X$100000,24,FALSE), "")</f>
        <v/>
      </c>
      <c r="O1317" t="str">
        <f>IFERROR(VLOOKUP(G1317,'CLZ Pr'!$A$1:$X$100000,21,FALSE), "")</f>
        <v/>
      </c>
    </row>
    <row r="1318" spans="1:15">
      <c r="A1318" t="str">
        <f>T('CLZ TT'!A1318)</f>
        <v/>
      </c>
      <c r="B1318" s="9" t="str">
        <f>T('CLZ TT'!D1318)</f>
        <v/>
      </c>
      <c r="C1318" s="10" t="str">
        <f>IF(LEN(A1318) &gt; 0, 'CLZ TT'!E1318, "")</f>
        <v/>
      </c>
      <c r="D1318" s="7" t="str">
        <f>T('CLZ TT'!F1318)</f>
        <v/>
      </c>
      <c r="E1318" s="7" t="str">
        <f>IFERROR(VLOOKUP('CLZ TT'!A1318,'CLZ WI'!$A$1:$E$100000,3,FALSE),"")</f>
        <v/>
      </c>
      <c r="F1318" t="str">
        <f>IFERROR(VLOOKUP('CLZ TT'!A1318,'CLZ WI'!$A$1:$E$100000,4,FALSE),"")</f>
        <v/>
      </c>
      <c r="G1318" t="str">
        <f>IFERROR(VLOOKUP('CLZ TT'!A1318,'CLZ WI'!$A$1:$K$100000,5,FALSE),"")</f>
        <v/>
      </c>
      <c r="H1318" t="str">
        <f>IFERROR(VLOOKUP(G1318,'CLZ WI'!$A$1:$K$100000,6,FALSE),"")</f>
        <v/>
      </c>
      <c r="I1318" t="str">
        <f>IFERROR(VLOOKUP(G1318,'CLZ WI'!$A$1:$K$100000,7,FALSE),"")</f>
        <v/>
      </c>
      <c r="J1318" t="str">
        <f>T('CLZ TT'!I1318)</f>
        <v/>
      </c>
      <c r="K1318" t="str">
        <f>IF(IFERROR(VLOOKUP('CLZ TT'!A1318,'CLZ WI'!$A$1:$L$100000,12,FALSE),"")=TRUE, "Billable", IF(IFERROR(VLOOKUP('CLZ TT'!A1318,'CLZ WI'!$A$1:$L$100000,12,FALSE),"")=FALSE, "Non-Billable", ""))</f>
        <v/>
      </c>
      <c r="L1318" s="19" t="str">
        <f>IF('CLZ TT'!G1318="","",'CLZ TT'!G1318)</f>
        <v/>
      </c>
      <c r="M1318" t="str">
        <f>IFERROR(VLOOKUP(G1318,'CLZ Pr'!$A$1:$X$100000,12,FALSE)*C1318,"")</f>
        <v/>
      </c>
      <c r="N1318" s="4" t="str">
        <f>IFERROR(VLOOKUP(G1318,'CLZ Pr'!$A$1:$X$100000,24,FALSE), "")</f>
        <v/>
      </c>
      <c r="O1318" t="str">
        <f>IFERROR(VLOOKUP(G1318,'CLZ Pr'!$A$1:$X$100000,21,FALSE), "")</f>
        <v/>
      </c>
    </row>
    <row r="1319" spans="1:15">
      <c r="A1319" t="str">
        <f>T('CLZ TT'!A1319)</f>
        <v/>
      </c>
      <c r="B1319" s="9" t="str">
        <f>T('CLZ TT'!D1319)</f>
        <v/>
      </c>
      <c r="C1319" s="10" t="str">
        <f>IF(LEN(A1319) &gt; 0, 'CLZ TT'!E1319, "")</f>
        <v/>
      </c>
      <c r="D1319" s="7" t="str">
        <f>T('CLZ TT'!F1319)</f>
        <v/>
      </c>
      <c r="E1319" s="7" t="str">
        <f>IFERROR(VLOOKUP('CLZ TT'!A1319,'CLZ WI'!$A$1:$E$100000,3,FALSE),"")</f>
        <v/>
      </c>
      <c r="F1319" t="str">
        <f>IFERROR(VLOOKUP('CLZ TT'!A1319,'CLZ WI'!$A$1:$E$100000,4,FALSE),"")</f>
        <v/>
      </c>
      <c r="G1319" t="str">
        <f>IFERROR(VLOOKUP('CLZ TT'!A1319,'CLZ WI'!$A$1:$K$100000,5,FALSE),"")</f>
        <v/>
      </c>
      <c r="H1319" t="str">
        <f>IFERROR(VLOOKUP(G1319,'CLZ WI'!$A$1:$K$100000,6,FALSE),"")</f>
        <v/>
      </c>
      <c r="I1319" t="str">
        <f>IFERROR(VLOOKUP(G1319,'CLZ WI'!$A$1:$K$100000,7,FALSE),"")</f>
        <v/>
      </c>
      <c r="J1319" t="str">
        <f>T('CLZ TT'!I1319)</f>
        <v/>
      </c>
      <c r="K1319" t="str">
        <f>IF(IFERROR(VLOOKUP('CLZ TT'!A1319,'CLZ WI'!$A$1:$L$100000,12,FALSE),"")=TRUE, "Billable", IF(IFERROR(VLOOKUP('CLZ TT'!A1319,'CLZ WI'!$A$1:$L$100000,12,FALSE),"")=FALSE, "Non-Billable", ""))</f>
        <v/>
      </c>
      <c r="L1319" s="19" t="str">
        <f>IF('CLZ TT'!G1319="","",'CLZ TT'!G1319)</f>
        <v/>
      </c>
      <c r="M1319" t="str">
        <f>IFERROR(VLOOKUP(G1319,'CLZ Pr'!$A$1:$X$100000,12,FALSE)*C1319,"")</f>
        <v/>
      </c>
      <c r="N1319" s="4" t="str">
        <f>IFERROR(VLOOKUP(G1319,'CLZ Pr'!$A$1:$X$100000,24,FALSE), "")</f>
        <v/>
      </c>
      <c r="O1319" t="str">
        <f>IFERROR(VLOOKUP(G1319,'CLZ Pr'!$A$1:$X$100000,21,FALSE), "")</f>
        <v/>
      </c>
    </row>
    <row r="1320" spans="1:15">
      <c r="A1320" t="str">
        <f>T('CLZ TT'!A1320)</f>
        <v/>
      </c>
      <c r="B1320" s="9" t="str">
        <f>T('CLZ TT'!D1320)</f>
        <v/>
      </c>
      <c r="C1320" s="10" t="str">
        <f>IF(LEN(A1320) &gt; 0, 'CLZ TT'!E1320, "")</f>
        <v/>
      </c>
      <c r="D1320" s="7" t="str">
        <f>T('CLZ TT'!F1320)</f>
        <v/>
      </c>
      <c r="E1320" s="7" t="str">
        <f>IFERROR(VLOOKUP('CLZ TT'!A1320,'CLZ WI'!$A$1:$E$100000,3,FALSE),"")</f>
        <v/>
      </c>
      <c r="F1320" t="str">
        <f>IFERROR(VLOOKUP('CLZ TT'!A1320,'CLZ WI'!$A$1:$E$100000,4,FALSE),"")</f>
        <v/>
      </c>
      <c r="G1320" t="str">
        <f>IFERROR(VLOOKUP('CLZ TT'!A1320,'CLZ WI'!$A$1:$K$100000,5,FALSE),"")</f>
        <v/>
      </c>
      <c r="H1320" t="str">
        <f>IFERROR(VLOOKUP(G1320,'CLZ WI'!$A$1:$K$100000,6,FALSE),"")</f>
        <v/>
      </c>
      <c r="I1320" t="str">
        <f>IFERROR(VLOOKUP(G1320,'CLZ WI'!$A$1:$K$100000,7,FALSE),"")</f>
        <v/>
      </c>
      <c r="J1320" t="str">
        <f>T('CLZ TT'!I1320)</f>
        <v/>
      </c>
      <c r="K1320" t="str">
        <f>IF(IFERROR(VLOOKUP('CLZ TT'!A1320,'CLZ WI'!$A$1:$L$100000,12,FALSE),"")=TRUE, "Billable", IF(IFERROR(VLOOKUP('CLZ TT'!A1320,'CLZ WI'!$A$1:$L$100000,12,FALSE),"")=FALSE, "Non-Billable", ""))</f>
        <v/>
      </c>
      <c r="L1320" s="19" t="str">
        <f>IF('CLZ TT'!G1320="","",'CLZ TT'!G1320)</f>
        <v/>
      </c>
      <c r="M1320" t="str">
        <f>IFERROR(VLOOKUP(G1320,'CLZ Pr'!$A$1:$X$100000,12,FALSE)*C1320,"")</f>
        <v/>
      </c>
      <c r="N1320" s="4" t="str">
        <f>IFERROR(VLOOKUP(G1320,'CLZ Pr'!$A$1:$X$100000,24,FALSE), "")</f>
        <v/>
      </c>
      <c r="O1320" t="str">
        <f>IFERROR(VLOOKUP(G1320,'CLZ Pr'!$A$1:$X$100000,21,FALSE), "")</f>
        <v/>
      </c>
    </row>
    <row r="1321" spans="1:15">
      <c r="A1321" t="str">
        <f>T('CLZ TT'!A1321)</f>
        <v/>
      </c>
      <c r="B1321" s="9" t="str">
        <f>T('CLZ TT'!D1321)</f>
        <v/>
      </c>
      <c r="C1321" s="10" t="str">
        <f>IF(LEN(A1321) &gt; 0, 'CLZ TT'!E1321, "")</f>
        <v/>
      </c>
      <c r="D1321" s="7" t="str">
        <f>T('CLZ TT'!F1321)</f>
        <v/>
      </c>
      <c r="E1321" s="7" t="str">
        <f>IFERROR(VLOOKUP('CLZ TT'!A1321,'CLZ WI'!$A$1:$E$100000,3,FALSE),"")</f>
        <v/>
      </c>
      <c r="F1321" t="str">
        <f>IFERROR(VLOOKUP('CLZ TT'!A1321,'CLZ WI'!$A$1:$E$100000,4,FALSE),"")</f>
        <v/>
      </c>
      <c r="G1321" t="str">
        <f>IFERROR(VLOOKUP('CLZ TT'!A1321,'CLZ WI'!$A$1:$K$100000,5,FALSE),"")</f>
        <v/>
      </c>
      <c r="H1321" t="str">
        <f>IFERROR(VLOOKUP(G1321,'CLZ WI'!$A$1:$K$100000,6,FALSE),"")</f>
        <v/>
      </c>
      <c r="I1321" t="str">
        <f>IFERROR(VLOOKUP(G1321,'CLZ WI'!$A$1:$K$100000,7,FALSE),"")</f>
        <v/>
      </c>
      <c r="J1321" t="str">
        <f>T('CLZ TT'!I1321)</f>
        <v/>
      </c>
      <c r="K1321" t="str">
        <f>IF(IFERROR(VLOOKUP('CLZ TT'!A1321,'CLZ WI'!$A$1:$L$100000,12,FALSE),"")=TRUE, "Billable", IF(IFERROR(VLOOKUP('CLZ TT'!A1321,'CLZ WI'!$A$1:$L$100000,12,FALSE),"")=FALSE, "Non-Billable", ""))</f>
        <v/>
      </c>
      <c r="L1321" s="19" t="str">
        <f>IF('CLZ TT'!G1321="","",'CLZ TT'!G1321)</f>
        <v/>
      </c>
      <c r="M1321" t="str">
        <f>IFERROR(VLOOKUP(G1321,'CLZ Pr'!$A$1:$X$100000,12,FALSE)*C1321,"")</f>
        <v/>
      </c>
      <c r="N1321" s="4" t="str">
        <f>IFERROR(VLOOKUP(G1321,'CLZ Pr'!$A$1:$X$100000,24,FALSE), "")</f>
        <v/>
      </c>
      <c r="O1321" t="str">
        <f>IFERROR(VLOOKUP(G1321,'CLZ Pr'!$A$1:$X$100000,21,FALSE), "")</f>
        <v/>
      </c>
    </row>
    <row r="1322" spans="1:15">
      <c r="A1322" t="str">
        <f>T('CLZ TT'!A1322)</f>
        <v/>
      </c>
      <c r="B1322" s="9" t="str">
        <f>T('CLZ TT'!D1322)</f>
        <v/>
      </c>
      <c r="C1322" s="10" t="str">
        <f>IF(LEN(A1322) &gt; 0, 'CLZ TT'!E1322, "")</f>
        <v/>
      </c>
      <c r="D1322" s="7" t="str">
        <f>T('CLZ TT'!F1322)</f>
        <v/>
      </c>
      <c r="E1322" s="7" t="str">
        <f>IFERROR(VLOOKUP('CLZ TT'!A1322,'CLZ WI'!$A$1:$E$100000,3,FALSE),"")</f>
        <v/>
      </c>
      <c r="F1322" t="str">
        <f>IFERROR(VLOOKUP('CLZ TT'!A1322,'CLZ WI'!$A$1:$E$100000,4,FALSE),"")</f>
        <v/>
      </c>
      <c r="G1322" t="str">
        <f>IFERROR(VLOOKUP('CLZ TT'!A1322,'CLZ WI'!$A$1:$K$100000,5,FALSE),"")</f>
        <v/>
      </c>
      <c r="H1322" t="str">
        <f>IFERROR(VLOOKUP(G1322,'CLZ WI'!$A$1:$K$100000,6,FALSE),"")</f>
        <v/>
      </c>
      <c r="I1322" t="str">
        <f>IFERROR(VLOOKUP(G1322,'CLZ WI'!$A$1:$K$100000,7,FALSE),"")</f>
        <v/>
      </c>
      <c r="J1322" t="str">
        <f>T('CLZ TT'!I1322)</f>
        <v/>
      </c>
      <c r="K1322" t="str">
        <f>IF(IFERROR(VLOOKUP('CLZ TT'!A1322,'CLZ WI'!$A$1:$L$100000,12,FALSE),"")=TRUE, "Billable", IF(IFERROR(VLOOKUP('CLZ TT'!A1322,'CLZ WI'!$A$1:$L$100000,12,FALSE),"")=FALSE, "Non-Billable", ""))</f>
        <v/>
      </c>
      <c r="L1322" s="19" t="str">
        <f>IF('CLZ TT'!G1322="","",'CLZ TT'!G1322)</f>
        <v/>
      </c>
      <c r="M1322" t="str">
        <f>IFERROR(VLOOKUP(G1322,'CLZ Pr'!$A$1:$X$100000,12,FALSE)*C1322,"")</f>
        <v/>
      </c>
      <c r="N1322" s="4" t="str">
        <f>IFERROR(VLOOKUP(G1322,'CLZ Pr'!$A$1:$X$100000,24,FALSE), "")</f>
        <v/>
      </c>
      <c r="O1322" t="str">
        <f>IFERROR(VLOOKUP(G1322,'CLZ Pr'!$A$1:$X$100000,21,FALSE), "")</f>
        <v/>
      </c>
    </row>
    <row r="1323" spans="1:15">
      <c r="A1323" t="str">
        <f>T('CLZ TT'!A1323)</f>
        <v/>
      </c>
      <c r="B1323" s="9" t="str">
        <f>T('CLZ TT'!D1323)</f>
        <v/>
      </c>
      <c r="C1323" s="10" t="str">
        <f>IF(LEN(A1323) &gt; 0, 'CLZ TT'!E1323, "")</f>
        <v/>
      </c>
      <c r="D1323" s="7" t="str">
        <f>T('CLZ TT'!F1323)</f>
        <v/>
      </c>
      <c r="E1323" s="7" t="str">
        <f>IFERROR(VLOOKUP('CLZ TT'!A1323,'CLZ WI'!$A$1:$E$100000,3,FALSE),"")</f>
        <v/>
      </c>
      <c r="F1323" t="str">
        <f>IFERROR(VLOOKUP('CLZ TT'!A1323,'CLZ WI'!$A$1:$E$100000,4,FALSE),"")</f>
        <v/>
      </c>
      <c r="G1323" t="str">
        <f>IFERROR(VLOOKUP('CLZ TT'!A1323,'CLZ WI'!$A$1:$K$100000,5,FALSE),"")</f>
        <v/>
      </c>
      <c r="H1323" t="str">
        <f>IFERROR(VLOOKUP(G1323,'CLZ WI'!$A$1:$K$100000,6,FALSE),"")</f>
        <v/>
      </c>
      <c r="I1323" t="str">
        <f>IFERROR(VLOOKUP(G1323,'CLZ WI'!$A$1:$K$100000,7,FALSE),"")</f>
        <v/>
      </c>
      <c r="J1323" t="str">
        <f>T('CLZ TT'!I1323)</f>
        <v/>
      </c>
      <c r="K1323" t="str">
        <f>IF(IFERROR(VLOOKUP('CLZ TT'!A1323,'CLZ WI'!$A$1:$L$100000,12,FALSE),"")=TRUE, "Billable", IF(IFERROR(VLOOKUP('CLZ TT'!A1323,'CLZ WI'!$A$1:$L$100000,12,FALSE),"")=FALSE, "Non-Billable", ""))</f>
        <v/>
      </c>
      <c r="L1323" s="19" t="str">
        <f>IF('CLZ TT'!G1323="","",'CLZ TT'!G1323)</f>
        <v/>
      </c>
      <c r="M1323" t="str">
        <f>IFERROR(VLOOKUP(G1323,'CLZ Pr'!$A$1:$X$100000,12,FALSE)*C1323,"")</f>
        <v/>
      </c>
      <c r="N1323" s="4" t="str">
        <f>IFERROR(VLOOKUP(G1323,'CLZ Pr'!$A$1:$X$100000,24,FALSE), "")</f>
        <v/>
      </c>
      <c r="O1323" t="str">
        <f>IFERROR(VLOOKUP(G1323,'CLZ Pr'!$A$1:$X$100000,21,FALSE), "")</f>
        <v/>
      </c>
    </row>
    <row r="1324" spans="1:15">
      <c r="A1324" t="str">
        <f>T('CLZ TT'!A1324)</f>
        <v/>
      </c>
      <c r="B1324" s="9" t="str">
        <f>T('CLZ TT'!D1324)</f>
        <v/>
      </c>
      <c r="C1324" s="10" t="str">
        <f>IF(LEN(A1324) &gt; 0, 'CLZ TT'!E1324, "")</f>
        <v/>
      </c>
      <c r="D1324" s="7" t="str">
        <f>T('CLZ TT'!F1324)</f>
        <v/>
      </c>
      <c r="E1324" s="7" t="str">
        <f>IFERROR(VLOOKUP('CLZ TT'!A1324,'CLZ WI'!$A$1:$E$100000,3,FALSE),"")</f>
        <v/>
      </c>
      <c r="F1324" t="str">
        <f>IFERROR(VLOOKUP('CLZ TT'!A1324,'CLZ WI'!$A$1:$E$100000,4,FALSE),"")</f>
        <v/>
      </c>
      <c r="G1324" t="str">
        <f>IFERROR(VLOOKUP('CLZ TT'!A1324,'CLZ WI'!$A$1:$K$100000,5,FALSE),"")</f>
        <v/>
      </c>
      <c r="H1324" t="str">
        <f>IFERROR(VLOOKUP(G1324,'CLZ WI'!$A$1:$K$100000,6,FALSE),"")</f>
        <v/>
      </c>
      <c r="I1324" t="str">
        <f>IFERROR(VLOOKUP(G1324,'CLZ WI'!$A$1:$K$100000,7,FALSE),"")</f>
        <v/>
      </c>
      <c r="J1324" t="str">
        <f>T('CLZ TT'!I1324)</f>
        <v/>
      </c>
      <c r="K1324" t="str">
        <f>IF(IFERROR(VLOOKUP('CLZ TT'!A1324,'CLZ WI'!$A$1:$L$100000,12,FALSE),"")=TRUE, "Billable", IF(IFERROR(VLOOKUP('CLZ TT'!A1324,'CLZ WI'!$A$1:$L$100000,12,FALSE),"")=FALSE, "Non-Billable", ""))</f>
        <v/>
      </c>
      <c r="L1324" s="19" t="str">
        <f>IF('CLZ TT'!G1324="","",'CLZ TT'!G1324)</f>
        <v/>
      </c>
      <c r="M1324" t="str">
        <f>IFERROR(VLOOKUP(G1324,'CLZ Pr'!$A$1:$X$100000,12,FALSE)*C1324,"")</f>
        <v/>
      </c>
      <c r="N1324" s="4" t="str">
        <f>IFERROR(VLOOKUP(G1324,'CLZ Pr'!$A$1:$X$100000,24,FALSE), "")</f>
        <v/>
      </c>
      <c r="O1324" t="str">
        <f>IFERROR(VLOOKUP(G1324,'CLZ Pr'!$A$1:$X$100000,21,FALSE), "")</f>
        <v/>
      </c>
    </row>
    <row r="1325" spans="1:15">
      <c r="A1325" t="str">
        <f>T('CLZ TT'!A1325)</f>
        <v/>
      </c>
      <c r="B1325" s="9" t="str">
        <f>T('CLZ TT'!D1325)</f>
        <v/>
      </c>
      <c r="C1325" s="10" t="str">
        <f>IF(LEN(A1325) &gt; 0, 'CLZ TT'!E1325, "")</f>
        <v/>
      </c>
      <c r="D1325" s="7" t="str">
        <f>T('CLZ TT'!F1325)</f>
        <v/>
      </c>
      <c r="E1325" s="7" t="str">
        <f>IFERROR(VLOOKUP('CLZ TT'!A1325,'CLZ WI'!$A$1:$E$100000,3,FALSE),"")</f>
        <v/>
      </c>
      <c r="F1325" t="str">
        <f>IFERROR(VLOOKUP('CLZ TT'!A1325,'CLZ WI'!$A$1:$E$100000,4,FALSE),"")</f>
        <v/>
      </c>
      <c r="G1325" t="str">
        <f>IFERROR(VLOOKUP('CLZ TT'!A1325,'CLZ WI'!$A$1:$K$100000,5,FALSE),"")</f>
        <v/>
      </c>
      <c r="H1325" t="str">
        <f>IFERROR(VLOOKUP(G1325,'CLZ WI'!$A$1:$K$100000,6,FALSE),"")</f>
        <v/>
      </c>
      <c r="I1325" t="str">
        <f>IFERROR(VLOOKUP(G1325,'CLZ WI'!$A$1:$K$100000,7,FALSE),"")</f>
        <v/>
      </c>
      <c r="J1325" t="str">
        <f>T('CLZ TT'!I1325)</f>
        <v/>
      </c>
      <c r="K1325" t="str">
        <f>IF(IFERROR(VLOOKUP('CLZ TT'!A1325,'CLZ WI'!$A$1:$L$100000,12,FALSE),"")=TRUE, "Billable", IF(IFERROR(VLOOKUP('CLZ TT'!A1325,'CLZ WI'!$A$1:$L$100000,12,FALSE),"")=FALSE, "Non-Billable", ""))</f>
        <v/>
      </c>
      <c r="L1325" s="19" t="str">
        <f>IF('CLZ TT'!G1325="","",'CLZ TT'!G1325)</f>
        <v/>
      </c>
      <c r="M1325" t="str">
        <f>IFERROR(VLOOKUP(G1325,'CLZ Pr'!$A$1:$X$100000,12,FALSE)*C1325,"")</f>
        <v/>
      </c>
      <c r="N1325" s="4" t="str">
        <f>IFERROR(VLOOKUP(G1325,'CLZ Pr'!$A$1:$X$100000,24,FALSE), "")</f>
        <v/>
      </c>
      <c r="O1325" t="str">
        <f>IFERROR(VLOOKUP(G1325,'CLZ Pr'!$A$1:$X$100000,21,FALSE), "")</f>
        <v/>
      </c>
    </row>
    <row r="1326" spans="1:15">
      <c r="A1326" t="str">
        <f>T('CLZ TT'!A1326)</f>
        <v/>
      </c>
      <c r="B1326" s="9" t="str">
        <f>T('CLZ TT'!D1326)</f>
        <v/>
      </c>
      <c r="C1326" s="10" t="str">
        <f>IF(LEN(A1326) &gt; 0, 'CLZ TT'!E1326, "")</f>
        <v/>
      </c>
      <c r="D1326" s="7" t="str">
        <f>T('CLZ TT'!F1326)</f>
        <v/>
      </c>
      <c r="E1326" s="7" t="str">
        <f>IFERROR(VLOOKUP('CLZ TT'!A1326,'CLZ WI'!$A$1:$E$100000,3,FALSE),"")</f>
        <v/>
      </c>
      <c r="F1326" t="str">
        <f>IFERROR(VLOOKUP('CLZ TT'!A1326,'CLZ WI'!$A$1:$E$100000,4,FALSE),"")</f>
        <v/>
      </c>
      <c r="G1326" t="str">
        <f>IFERROR(VLOOKUP('CLZ TT'!A1326,'CLZ WI'!$A$1:$K$100000,5,FALSE),"")</f>
        <v/>
      </c>
      <c r="H1326" t="str">
        <f>IFERROR(VLOOKUP(G1326,'CLZ WI'!$A$1:$K$100000,6,FALSE),"")</f>
        <v/>
      </c>
      <c r="I1326" t="str">
        <f>IFERROR(VLOOKUP(G1326,'CLZ WI'!$A$1:$K$100000,7,FALSE),"")</f>
        <v/>
      </c>
      <c r="J1326" t="str">
        <f>T('CLZ TT'!I1326)</f>
        <v/>
      </c>
      <c r="K1326" t="str">
        <f>IF(IFERROR(VLOOKUP('CLZ TT'!A1326,'CLZ WI'!$A$1:$L$100000,12,FALSE),"")=TRUE, "Billable", IF(IFERROR(VLOOKUP('CLZ TT'!A1326,'CLZ WI'!$A$1:$L$100000,12,FALSE),"")=FALSE, "Non-Billable", ""))</f>
        <v/>
      </c>
      <c r="L1326" s="19" t="str">
        <f>IF('CLZ TT'!G1326="","",'CLZ TT'!G1326)</f>
        <v/>
      </c>
      <c r="M1326" t="str">
        <f>IFERROR(VLOOKUP(G1326,'CLZ Pr'!$A$1:$X$100000,12,FALSE)*C1326,"")</f>
        <v/>
      </c>
      <c r="N1326" s="4" t="str">
        <f>IFERROR(VLOOKUP(G1326,'CLZ Pr'!$A$1:$X$100000,24,FALSE), "")</f>
        <v/>
      </c>
      <c r="O1326" t="str">
        <f>IFERROR(VLOOKUP(G1326,'CLZ Pr'!$A$1:$X$100000,21,FALSE), "")</f>
        <v/>
      </c>
    </row>
    <row r="1327" spans="1:15">
      <c r="A1327" t="str">
        <f>T('CLZ TT'!A1327)</f>
        <v/>
      </c>
      <c r="B1327" s="9" t="str">
        <f>T('CLZ TT'!D1327)</f>
        <v/>
      </c>
      <c r="C1327" s="10" t="str">
        <f>IF(LEN(A1327) &gt; 0, 'CLZ TT'!E1327, "")</f>
        <v/>
      </c>
      <c r="D1327" s="7" t="str">
        <f>T('CLZ TT'!F1327)</f>
        <v/>
      </c>
      <c r="E1327" s="7" t="str">
        <f>IFERROR(VLOOKUP('CLZ TT'!A1327,'CLZ WI'!$A$1:$E$100000,3,FALSE),"")</f>
        <v/>
      </c>
      <c r="F1327" t="str">
        <f>IFERROR(VLOOKUP('CLZ TT'!A1327,'CLZ WI'!$A$1:$E$100000,4,FALSE),"")</f>
        <v/>
      </c>
      <c r="G1327" t="str">
        <f>IFERROR(VLOOKUP('CLZ TT'!A1327,'CLZ WI'!$A$1:$K$100000,5,FALSE),"")</f>
        <v/>
      </c>
      <c r="H1327" t="str">
        <f>IFERROR(VLOOKUP(G1327,'CLZ WI'!$A$1:$K$100000,6,FALSE),"")</f>
        <v/>
      </c>
      <c r="I1327" t="str">
        <f>IFERROR(VLOOKUP(G1327,'CLZ WI'!$A$1:$K$100000,7,FALSE),"")</f>
        <v/>
      </c>
      <c r="J1327" t="str">
        <f>T('CLZ TT'!I1327)</f>
        <v/>
      </c>
      <c r="K1327" t="str">
        <f>IF(IFERROR(VLOOKUP('CLZ TT'!A1327,'CLZ WI'!$A$1:$L$100000,12,FALSE),"")=TRUE, "Billable", IF(IFERROR(VLOOKUP('CLZ TT'!A1327,'CLZ WI'!$A$1:$L$100000,12,FALSE),"")=FALSE, "Non-Billable", ""))</f>
        <v/>
      </c>
      <c r="L1327" s="19" t="str">
        <f>IF('CLZ TT'!G1327="","",'CLZ TT'!G1327)</f>
        <v/>
      </c>
      <c r="M1327" t="str">
        <f>IFERROR(VLOOKUP(G1327,'CLZ Pr'!$A$1:$X$100000,12,FALSE)*C1327,"")</f>
        <v/>
      </c>
      <c r="N1327" s="4" t="str">
        <f>IFERROR(VLOOKUP(G1327,'CLZ Pr'!$A$1:$X$100000,24,FALSE), "")</f>
        <v/>
      </c>
      <c r="O1327" t="str">
        <f>IFERROR(VLOOKUP(G1327,'CLZ Pr'!$A$1:$X$100000,21,FALSE), "")</f>
        <v/>
      </c>
    </row>
    <row r="1328" spans="1:15">
      <c r="A1328" t="str">
        <f>T('CLZ TT'!A1328)</f>
        <v/>
      </c>
      <c r="B1328" s="9" t="str">
        <f>T('CLZ TT'!D1328)</f>
        <v/>
      </c>
      <c r="C1328" s="10" t="str">
        <f>IF(LEN(A1328) &gt; 0, 'CLZ TT'!E1328, "")</f>
        <v/>
      </c>
      <c r="D1328" s="7" t="str">
        <f>T('CLZ TT'!F1328)</f>
        <v/>
      </c>
      <c r="E1328" s="7" t="str">
        <f>IFERROR(VLOOKUP('CLZ TT'!A1328,'CLZ WI'!$A$1:$E$100000,3,FALSE),"")</f>
        <v/>
      </c>
      <c r="F1328" t="str">
        <f>IFERROR(VLOOKUP('CLZ TT'!A1328,'CLZ WI'!$A$1:$E$100000,4,FALSE),"")</f>
        <v/>
      </c>
      <c r="G1328" t="str">
        <f>IFERROR(VLOOKUP('CLZ TT'!A1328,'CLZ WI'!$A$1:$K$100000,5,FALSE),"")</f>
        <v/>
      </c>
      <c r="H1328" t="str">
        <f>IFERROR(VLOOKUP(G1328,'CLZ WI'!$A$1:$K$100000,6,FALSE),"")</f>
        <v/>
      </c>
      <c r="I1328" t="str">
        <f>IFERROR(VLOOKUP(G1328,'CLZ WI'!$A$1:$K$100000,7,FALSE),"")</f>
        <v/>
      </c>
      <c r="J1328" t="str">
        <f>T('CLZ TT'!I1328)</f>
        <v/>
      </c>
      <c r="K1328" t="str">
        <f>IF(IFERROR(VLOOKUP('CLZ TT'!A1328,'CLZ WI'!$A$1:$L$100000,12,FALSE),"")=TRUE, "Billable", IF(IFERROR(VLOOKUP('CLZ TT'!A1328,'CLZ WI'!$A$1:$L$100000,12,FALSE),"")=FALSE, "Non-Billable", ""))</f>
        <v/>
      </c>
      <c r="L1328" s="19" t="str">
        <f>IF('CLZ TT'!G1328="","",'CLZ TT'!G1328)</f>
        <v/>
      </c>
      <c r="M1328" t="str">
        <f>IFERROR(VLOOKUP(G1328,'CLZ Pr'!$A$1:$X$100000,12,FALSE)*C1328,"")</f>
        <v/>
      </c>
      <c r="N1328" s="4" t="str">
        <f>IFERROR(VLOOKUP(G1328,'CLZ Pr'!$A$1:$X$100000,24,FALSE), "")</f>
        <v/>
      </c>
      <c r="O1328" t="str">
        <f>IFERROR(VLOOKUP(G1328,'CLZ Pr'!$A$1:$X$100000,21,FALSE), "")</f>
        <v/>
      </c>
    </row>
    <row r="1329" spans="1:15">
      <c r="A1329" t="str">
        <f>T('CLZ TT'!A1329)</f>
        <v/>
      </c>
      <c r="B1329" s="9" t="str">
        <f>T('CLZ TT'!D1329)</f>
        <v/>
      </c>
      <c r="C1329" s="10" t="str">
        <f>IF(LEN(A1329) &gt; 0, 'CLZ TT'!E1329, "")</f>
        <v/>
      </c>
      <c r="D1329" s="7" t="str">
        <f>T('CLZ TT'!F1329)</f>
        <v/>
      </c>
      <c r="E1329" s="7" t="str">
        <f>IFERROR(VLOOKUP('CLZ TT'!A1329,'CLZ WI'!$A$1:$E$100000,3,FALSE),"")</f>
        <v/>
      </c>
      <c r="F1329" t="str">
        <f>IFERROR(VLOOKUP('CLZ TT'!A1329,'CLZ WI'!$A$1:$E$100000,4,FALSE),"")</f>
        <v/>
      </c>
      <c r="G1329" t="str">
        <f>IFERROR(VLOOKUP('CLZ TT'!A1329,'CLZ WI'!$A$1:$K$100000,5,FALSE),"")</f>
        <v/>
      </c>
      <c r="H1329" t="str">
        <f>IFERROR(VLOOKUP(G1329,'CLZ WI'!$A$1:$K$100000,6,FALSE),"")</f>
        <v/>
      </c>
      <c r="I1329" t="str">
        <f>IFERROR(VLOOKUP(G1329,'CLZ WI'!$A$1:$K$100000,7,FALSE),"")</f>
        <v/>
      </c>
      <c r="J1329" t="str">
        <f>T('CLZ TT'!I1329)</f>
        <v/>
      </c>
      <c r="K1329" t="str">
        <f>IF(IFERROR(VLOOKUP('CLZ TT'!A1329,'CLZ WI'!$A$1:$L$100000,12,FALSE),"")=TRUE, "Billable", IF(IFERROR(VLOOKUP('CLZ TT'!A1329,'CLZ WI'!$A$1:$L$100000,12,FALSE),"")=FALSE, "Non-Billable", ""))</f>
        <v/>
      </c>
      <c r="L1329" s="19" t="str">
        <f>IF('CLZ TT'!G1329="","",'CLZ TT'!G1329)</f>
        <v/>
      </c>
      <c r="M1329" t="str">
        <f>IFERROR(VLOOKUP(G1329,'CLZ Pr'!$A$1:$X$100000,12,FALSE)*C1329,"")</f>
        <v/>
      </c>
      <c r="N1329" s="4" t="str">
        <f>IFERROR(VLOOKUP(G1329,'CLZ Pr'!$A$1:$X$100000,24,FALSE), "")</f>
        <v/>
      </c>
      <c r="O1329" t="str">
        <f>IFERROR(VLOOKUP(G1329,'CLZ Pr'!$A$1:$X$100000,21,FALSE), "")</f>
        <v/>
      </c>
    </row>
    <row r="1330" spans="1:15">
      <c r="A1330" t="str">
        <f>T('CLZ TT'!A1330)</f>
        <v/>
      </c>
      <c r="B1330" s="9" t="str">
        <f>T('CLZ TT'!D1330)</f>
        <v/>
      </c>
      <c r="C1330" s="10" t="str">
        <f>IF(LEN(A1330) &gt; 0, 'CLZ TT'!E1330, "")</f>
        <v/>
      </c>
      <c r="D1330" s="7" t="str">
        <f>T('CLZ TT'!F1330)</f>
        <v/>
      </c>
      <c r="E1330" s="7" t="str">
        <f>IFERROR(VLOOKUP('CLZ TT'!A1330,'CLZ WI'!$A$1:$E$100000,3,FALSE),"")</f>
        <v/>
      </c>
      <c r="F1330" t="str">
        <f>IFERROR(VLOOKUP('CLZ TT'!A1330,'CLZ WI'!$A$1:$E$100000,4,FALSE),"")</f>
        <v/>
      </c>
      <c r="G1330" t="str">
        <f>IFERROR(VLOOKUP('CLZ TT'!A1330,'CLZ WI'!$A$1:$K$100000,5,FALSE),"")</f>
        <v/>
      </c>
      <c r="H1330" t="str">
        <f>IFERROR(VLOOKUP(G1330,'CLZ WI'!$A$1:$K$100000,6,FALSE),"")</f>
        <v/>
      </c>
      <c r="I1330" t="str">
        <f>IFERROR(VLOOKUP(G1330,'CLZ WI'!$A$1:$K$100000,7,FALSE),"")</f>
        <v/>
      </c>
      <c r="J1330" t="str">
        <f>T('CLZ TT'!I1330)</f>
        <v/>
      </c>
      <c r="K1330" t="str">
        <f>IF(IFERROR(VLOOKUP('CLZ TT'!A1330,'CLZ WI'!$A$1:$L$100000,12,FALSE),"")=TRUE, "Billable", IF(IFERROR(VLOOKUP('CLZ TT'!A1330,'CLZ WI'!$A$1:$L$100000,12,FALSE),"")=FALSE, "Non-Billable", ""))</f>
        <v/>
      </c>
      <c r="L1330" s="19" t="str">
        <f>IF('CLZ TT'!G1330="","",'CLZ TT'!G1330)</f>
        <v/>
      </c>
      <c r="M1330" t="str">
        <f>IFERROR(VLOOKUP(G1330,'CLZ Pr'!$A$1:$X$100000,12,FALSE)*C1330,"")</f>
        <v/>
      </c>
      <c r="N1330" s="4" t="str">
        <f>IFERROR(VLOOKUP(G1330,'CLZ Pr'!$A$1:$X$100000,24,FALSE), "")</f>
        <v/>
      </c>
      <c r="O1330" t="str">
        <f>IFERROR(VLOOKUP(G1330,'CLZ Pr'!$A$1:$X$100000,21,FALSE), "")</f>
        <v/>
      </c>
    </row>
    <row r="1331" spans="1:15">
      <c r="A1331" t="str">
        <f>T('CLZ TT'!A1331)</f>
        <v/>
      </c>
      <c r="B1331" s="9" t="str">
        <f>T('CLZ TT'!D1331)</f>
        <v/>
      </c>
      <c r="C1331" s="10" t="str">
        <f>IF(LEN(A1331) &gt; 0, 'CLZ TT'!E1331, "")</f>
        <v/>
      </c>
      <c r="D1331" s="7" t="str">
        <f>T('CLZ TT'!F1331)</f>
        <v/>
      </c>
      <c r="E1331" s="7" t="str">
        <f>IFERROR(VLOOKUP('CLZ TT'!A1331,'CLZ WI'!$A$1:$E$100000,3,FALSE),"")</f>
        <v/>
      </c>
      <c r="F1331" t="str">
        <f>IFERROR(VLOOKUP('CLZ TT'!A1331,'CLZ WI'!$A$1:$E$100000,4,FALSE),"")</f>
        <v/>
      </c>
      <c r="G1331" t="str">
        <f>IFERROR(VLOOKUP('CLZ TT'!A1331,'CLZ WI'!$A$1:$K$100000,5,FALSE),"")</f>
        <v/>
      </c>
      <c r="H1331" t="str">
        <f>IFERROR(VLOOKUP(G1331,'CLZ WI'!$A$1:$K$100000,6,FALSE),"")</f>
        <v/>
      </c>
      <c r="I1331" t="str">
        <f>IFERROR(VLOOKUP(G1331,'CLZ WI'!$A$1:$K$100000,7,FALSE),"")</f>
        <v/>
      </c>
      <c r="J1331" t="str">
        <f>T('CLZ TT'!I1331)</f>
        <v/>
      </c>
      <c r="K1331" t="str">
        <f>IF(IFERROR(VLOOKUP('CLZ TT'!A1331,'CLZ WI'!$A$1:$L$100000,12,FALSE),"")=TRUE, "Billable", IF(IFERROR(VLOOKUP('CLZ TT'!A1331,'CLZ WI'!$A$1:$L$100000,12,FALSE),"")=FALSE, "Non-Billable", ""))</f>
        <v/>
      </c>
      <c r="L1331" s="19" t="str">
        <f>IF('CLZ TT'!G1331="","",'CLZ TT'!G1331)</f>
        <v/>
      </c>
      <c r="M1331" t="str">
        <f>IFERROR(VLOOKUP(G1331,'CLZ Pr'!$A$1:$X$100000,12,FALSE)*C1331,"")</f>
        <v/>
      </c>
      <c r="N1331" s="4" t="str">
        <f>IFERROR(VLOOKUP(G1331,'CLZ Pr'!$A$1:$X$100000,24,FALSE), "")</f>
        <v/>
      </c>
      <c r="O1331" t="str">
        <f>IFERROR(VLOOKUP(G1331,'CLZ Pr'!$A$1:$X$100000,21,FALSE), "")</f>
        <v/>
      </c>
    </row>
    <row r="1332" spans="1:15">
      <c r="A1332" t="str">
        <f>T('CLZ TT'!A1332)</f>
        <v/>
      </c>
      <c r="B1332" s="9" t="str">
        <f>T('CLZ TT'!D1332)</f>
        <v/>
      </c>
      <c r="C1332" s="10" t="str">
        <f>IF(LEN(A1332) &gt; 0, 'CLZ TT'!E1332, "")</f>
        <v/>
      </c>
      <c r="D1332" s="7" t="str">
        <f>T('CLZ TT'!F1332)</f>
        <v/>
      </c>
      <c r="E1332" s="7" t="str">
        <f>IFERROR(VLOOKUP('CLZ TT'!A1332,'CLZ WI'!$A$1:$E$100000,3,FALSE),"")</f>
        <v/>
      </c>
      <c r="F1332" t="str">
        <f>IFERROR(VLOOKUP('CLZ TT'!A1332,'CLZ WI'!$A$1:$E$100000,4,FALSE),"")</f>
        <v/>
      </c>
      <c r="G1332" t="str">
        <f>IFERROR(VLOOKUP('CLZ TT'!A1332,'CLZ WI'!$A$1:$K$100000,5,FALSE),"")</f>
        <v/>
      </c>
      <c r="H1332" t="str">
        <f>IFERROR(VLOOKUP(G1332,'CLZ WI'!$A$1:$K$100000,6,FALSE),"")</f>
        <v/>
      </c>
      <c r="I1332" t="str">
        <f>IFERROR(VLOOKUP(G1332,'CLZ WI'!$A$1:$K$100000,7,FALSE),"")</f>
        <v/>
      </c>
      <c r="J1332" t="str">
        <f>T('CLZ TT'!I1332)</f>
        <v/>
      </c>
      <c r="K1332" t="str">
        <f>IF(IFERROR(VLOOKUP('CLZ TT'!A1332,'CLZ WI'!$A$1:$L$100000,12,FALSE),"")=TRUE, "Billable", IF(IFERROR(VLOOKUP('CLZ TT'!A1332,'CLZ WI'!$A$1:$L$100000,12,FALSE),"")=FALSE, "Non-Billable", ""))</f>
        <v/>
      </c>
      <c r="L1332" s="19" t="str">
        <f>IF('CLZ TT'!G1332="","",'CLZ TT'!G1332)</f>
        <v/>
      </c>
      <c r="M1332" t="str">
        <f>IFERROR(VLOOKUP(G1332,'CLZ Pr'!$A$1:$X$100000,12,FALSE)*C1332,"")</f>
        <v/>
      </c>
      <c r="N1332" s="4" t="str">
        <f>IFERROR(VLOOKUP(G1332,'CLZ Pr'!$A$1:$X$100000,24,FALSE), "")</f>
        <v/>
      </c>
      <c r="O1332" t="str">
        <f>IFERROR(VLOOKUP(G1332,'CLZ Pr'!$A$1:$X$100000,21,FALSE), "")</f>
        <v/>
      </c>
    </row>
    <row r="1333" spans="1:15">
      <c r="A1333" t="str">
        <f>T('CLZ TT'!A1333)</f>
        <v/>
      </c>
      <c r="B1333" s="9" t="str">
        <f>T('CLZ TT'!D1333)</f>
        <v/>
      </c>
      <c r="C1333" s="10" t="str">
        <f>IF(LEN(A1333) &gt; 0, 'CLZ TT'!E1333, "")</f>
        <v/>
      </c>
      <c r="D1333" s="7" t="str">
        <f>T('CLZ TT'!F1333)</f>
        <v/>
      </c>
      <c r="E1333" s="7" t="str">
        <f>IFERROR(VLOOKUP('CLZ TT'!A1333,'CLZ WI'!$A$1:$E$100000,3,FALSE),"")</f>
        <v/>
      </c>
      <c r="F1333" t="str">
        <f>IFERROR(VLOOKUP('CLZ TT'!A1333,'CLZ WI'!$A$1:$E$100000,4,FALSE),"")</f>
        <v/>
      </c>
      <c r="G1333" t="str">
        <f>IFERROR(VLOOKUP('CLZ TT'!A1333,'CLZ WI'!$A$1:$K$100000,5,FALSE),"")</f>
        <v/>
      </c>
      <c r="H1333" t="str">
        <f>IFERROR(VLOOKUP(G1333,'CLZ WI'!$A$1:$K$100000,6,FALSE),"")</f>
        <v/>
      </c>
      <c r="I1333" t="str">
        <f>IFERROR(VLOOKUP(G1333,'CLZ WI'!$A$1:$K$100000,7,FALSE),"")</f>
        <v/>
      </c>
      <c r="J1333" t="str">
        <f>T('CLZ TT'!I1333)</f>
        <v/>
      </c>
      <c r="K1333" t="str">
        <f>IF(IFERROR(VLOOKUP('CLZ TT'!A1333,'CLZ WI'!$A$1:$L$100000,12,FALSE),"")=TRUE, "Billable", IF(IFERROR(VLOOKUP('CLZ TT'!A1333,'CLZ WI'!$A$1:$L$100000,12,FALSE),"")=FALSE, "Non-Billable", ""))</f>
        <v/>
      </c>
      <c r="L1333" s="19" t="str">
        <f>IF('CLZ TT'!G1333="","",'CLZ TT'!G1333)</f>
        <v/>
      </c>
      <c r="M1333" t="str">
        <f>IFERROR(VLOOKUP(G1333,'CLZ Pr'!$A$1:$X$100000,12,FALSE)*C1333,"")</f>
        <v/>
      </c>
      <c r="N1333" s="4" t="str">
        <f>IFERROR(VLOOKUP(G1333,'CLZ Pr'!$A$1:$X$100000,24,FALSE), "")</f>
        <v/>
      </c>
      <c r="O1333" t="str">
        <f>IFERROR(VLOOKUP(G1333,'CLZ Pr'!$A$1:$X$100000,21,FALSE), "")</f>
        <v/>
      </c>
    </row>
    <row r="1334" spans="1:15">
      <c r="A1334" t="str">
        <f>T('CLZ TT'!A1334)</f>
        <v/>
      </c>
      <c r="B1334" s="9" t="str">
        <f>T('CLZ TT'!D1334)</f>
        <v/>
      </c>
      <c r="C1334" s="10" t="str">
        <f>IF(LEN(A1334) &gt; 0, 'CLZ TT'!E1334, "")</f>
        <v/>
      </c>
      <c r="D1334" s="7" t="str">
        <f>T('CLZ TT'!F1334)</f>
        <v/>
      </c>
      <c r="E1334" s="7" t="str">
        <f>IFERROR(VLOOKUP('CLZ TT'!A1334,'CLZ WI'!$A$1:$E$100000,3,FALSE),"")</f>
        <v/>
      </c>
      <c r="F1334" t="str">
        <f>IFERROR(VLOOKUP('CLZ TT'!A1334,'CLZ WI'!$A$1:$E$100000,4,FALSE),"")</f>
        <v/>
      </c>
      <c r="G1334" t="str">
        <f>IFERROR(VLOOKUP('CLZ TT'!A1334,'CLZ WI'!$A$1:$K$100000,5,FALSE),"")</f>
        <v/>
      </c>
      <c r="H1334" t="str">
        <f>IFERROR(VLOOKUP(G1334,'CLZ WI'!$A$1:$K$100000,6,FALSE),"")</f>
        <v/>
      </c>
      <c r="I1334" t="str">
        <f>IFERROR(VLOOKUP(G1334,'CLZ WI'!$A$1:$K$100000,7,FALSE),"")</f>
        <v/>
      </c>
      <c r="J1334" t="str">
        <f>T('CLZ TT'!I1334)</f>
        <v/>
      </c>
      <c r="K1334" t="str">
        <f>IF(IFERROR(VLOOKUP('CLZ TT'!A1334,'CLZ WI'!$A$1:$L$100000,12,FALSE),"")=TRUE, "Billable", IF(IFERROR(VLOOKUP('CLZ TT'!A1334,'CLZ WI'!$A$1:$L$100000,12,FALSE),"")=FALSE, "Non-Billable", ""))</f>
        <v/>
      </c>
      <c r="L1334" s="19" t="str">
        <f>IF('CLZ TT'!G1334="","",'CLZ TT'!G1334)</f>
        <v/>
      </c>
      <c r="M1334" t="str">
        <f>IFERROR(VLOOKUP(G1334,'CLZ Pr'!$A$1:$X$100000,12,FALSE)*C1334,"")</f>
        <v/>
      </c>
      <c r="N1334" s="4" t="str">
        <f>IFERROR(VLOOKUP(G1334,'CLZ Pr'!$A$1:$X$100000,24,FALSE), "")</f>
        <v/>
      </c>
      <c r="O1334" t="str">
        <f>IFERROR(VLOOKUP(G1334,'CLZ Pr'!$A$1:$X$100000,21,FALSE), "")</f>
        <v/>
      </c>
    </row>
    <row r="1335" spans="1:15">
      <c r="A1335" t="str">
        <f>T('CLZ TT'!A1335)</f>
        <v/>
      </c>
      <c r="B1335" s="9" t="str">
        <f>T('CLZ TT'!D1335)</f>
        <v/>
      </c>
      <c r="C1335" s="10" t="str">
        <f>IF(LEN(A1335) &gt; 0, 'CLZ TT'!E1335, "")</f>
        <v/>
      </c>
      <c r="D1335" s="7" t="str">
        <f>T('CLZ TT'!F1335)</f>
        <v/>
      </c>
      <c r="E1335" s="7" t="str">
        <f>IFERROR(VLOOKUP('CLZ TT'!A1335,'CLZ WI'!$A$1:$E$100000,3,FALSE),"")</f>
        <v/>
      </c>
      <c r="F1335" t="str">
        <f>IFERROR(VLOOKUP('CLZ TT'!A1335,'CLZ WI'!$A$1:$E$100000,4,FALSE),"")</f>
        <v/>
      </c>
      <c r="G1335" t="str">
        <f>IFERROR(VLOOKUP('CLZ TT'!A1335,'CLZ WI'!$A$1:$K$100000,5,FALSE),"")</f>
        <v/>
      </c>
      <c r="H1335" t="str">
        <f>IFERROR(VLOOKUP(G1335,'CLZ WI'!$A$1:$K$100000,6,FALSE),"")</f>
        <v/>
      </c>
      <c r="I1335" t="str">
        <f>IFERROR(VLOOKUP(G1335,'CLZ WI'!$A$1:$K$100000,7,FALSE),"")</f>
        <v/>
      </c>
      <c r="J1335" t="str">
        <f>T('CLZ TT'!I1335)</f>
        <v/>
      </c>
      <c r="K1335" t="str">
        <f>IF(IFERROR(VLOOKUP('CLZ TT'!A1335,'CLZ WI'!$A$1:$L$100000,12,FALSE),"")=TRUE, "Billable", IF(IFERROR(VLOOKUP('CLZ TT'!A1335,'CLZ WI'!$A$1:$L$100000,12,FALSE),"")=FALSE, "Non-Billable", ""))</f>
        <v/>
      </c>
      <c r="L1335" s="19" t="str">
        <f>IF('CLZ TT'!G1335="","",'CLZ TT'!G1335)</f>
        <v/>
      </c>
      <c r="M1335" t="str">
        <f>IFERROR(VLOOKUP(G1335,'CLZ Pr'!$A$1:$X$100000,12,FALSE)*C1335,"")</f>
        <v/>
      </c>
      <c r="N1335" s="4" t="str">
        <f>IFERROR(VLOOKUP(G1335,'CLZ Pr'!$A$1:$X$100000,24,FALSE), "")</f>
        <v/>
      </c>
      <c r="O1335" t="str">
        <f>IFERROR(VLOOKUP(G1335,'CLZ Pr'!$A$1:$X$100000,21,FALSE), "")</f>
        <v/>
      </c>
    </row>
    <row r="1336" spans="1:15">
      <c r="A1336" t="str">
        <f>T('CLZ TT'!A1336)</f>
        <v/>
      </c>
      <c r="B1336" s="9" t="str">
        <f>T('CLZ TT'!D1336)</f>
        <v/>
      </c>
      <c r="C1336" s="10" t="str">
        <f>IF(LEN(A1336) &gt; 0, 'CLZ TT'!E1336, "")</f>
        <v/>
      </c>
      <c r="D1336" s="7" t="str">
        <f>T('CLZ TT'!F1336)</f>
        <v/>
      </c>
      <c r="E1336" s="7" t="str">
        <f>IFERROR(VLOOKUP('CLZ TT'!A1336,'CLZ WI'!$A$1:$E$100000,3,FALSE),"")</f>
        <v/>
      </c>
      <c r="F1336" t="str">
        <f>IFERROR(VLOOKUP('CLZ TT'!A1336,'CLZ WI'!$A$1:$E$100000,4,FALSE),"")</f>
        <v/>
      </c>
      <c r="G1336" t="str">
        <f>IFERROR(VLOOKUP('CLZ TT'!A1336,'CLZ WI'!$A$1:$K$100000,5,FALSE),"")</f>
        <v/>
      </c>
      <c r="H1336" t="str">
        <f>IFERROR(VLOOKUP(G1336,'CLZ WI'!$A$1:$K$100000,6,FALSE),"")</f>
        <v/>
      </c>
      <c r="I1336" t="str">
        <f>IFERROR(VLOOKUP(G1336,'CLZ WI'!$A$1:$K$100000,7,FALSE),"")</f>
        <v/>
      </c>
      <c r="J1336" t="str">
        <f>T('CLZ TT'!I1336)</f>
        <v/>
      </c>
      <c r="K1336" t="str">
        <f>IF(IFERROR(VLOOKUP('CLZ TT'!A1336,'CLZ WI'!$A$1:$L$100000,12,FALSE),"")=TRUE, "Billable", IF(IFERROR(VLOOKUP('CLZ TT'!A1336,'CLZ WI'!$A$1:$L$100000,12,FALSE),"")=FALSE, "Non-Billable", ""))</f>
        <v/>
      </c>
      <c r="L1336" s="19" t="str">
        <f>IF('CLZ TT'!G1336="","",'CLZ TT'!G1336)</f>
        <v/>
      </c>
      <c r="M1336" t="str">
        <f>IFERROR(VLOOKUP(G1336,'CLZ Pr'!$A$1:$X$100000,12,FALSE)*C1336,"")</f>
        <v/>
      </c>
      <c r="N1336" s="4" t="str">
        <f>IFERROR(VLOOKUP(G1336,'CLZ Pr'!$A$1:$X$100000,24,FALSE), "")</f>
        <v/>
      </c>
      <c r="O1336" t="str">
        <f>IFERROR(VLOOKUP(G1336,'CLZ Pr'!$A$1:$X$100000,21,FALSE), "")</f>
        <v/>
      </c>
    </row>
    <row r="1337" spans="1:15">
      <c r="A1337" t="str">
        <f>T('CLZ TT'!A1337)</f>
        <v/>
      </c>
      <c r="B1337" s="9" t="str">
        <f>T('CLZ TT'!D1337)</f>
        <v/>
      </c>
      <c r="C1337" s="10" t="str">
        <f>IF(LEN(A1337) &gt; 0, 'CLZ TT'!E1337, "")</f>
        <v/>
      </c>
      <c r="D1337" s="7" t="str">
        <f>T('CLZ TT'!F1337)</f>
        <v/>
      </c>
      <c r="E1337" s="7" t="str">
        <f>IFERROR(VLOOKUP('CLZ TT'!A1337,'CLZ WI'!$A$1:$E$100000,3,FALSE),"")</f>
        <v/>
      </c>
      <c r="F1337" t="str">
        <f>IFERROR(VLOOKUP('CLZ TT'!A1337,'CLZ WI'!$A$1:$E$100000,4,FALSE),"")</f>
        <v/>
      </c>
      <c r="G1337" t="str">
        <f>IFERROR(VLOOKUP('CLZ TT'!A1337,'CLZ WI'!$A$1:$K$100000,5,FALSE),"")</f>
        <v/>
      </c>
      <c r="H1337" t="str">
        <f>IFERROR(VLOOKUP(G1337,'CLZ WI'!$A$1:$K$100000,6,FALSE),"")</f>
        <v/>
      </c>
      <c r="I1337" t="str">
        <f>IFERROR(VLOOKUP(G1337,'CLZ WI'!$A$1:$K$100000,7,FALSE),"")</f>
        <v/>
      </c>
      <c r="J1337" t="str">
        <f>T('CLZ TT'!I1337)</f>
        <v/>
      </c>
      <c r="K1337" t="str">
        <f>IF(IFERROR(VLOOKUP('CLZ TT'!A1337,'CLZ WI'!$A$1:$L$100000,12,FALSE),"")=TRUE, "Billable", IF(IFERROR(VLOOKUP('CLZ TT'!A1337,'CLZ WI'!$A$1:$L$100000,12,FALSE),"")=FALSE, "Non-Billable", ""))</f>
        <v/>
      </c>
      <c r="L1337" s="19" t="str">
        <f>IF('CLZ TT'!G1337="","",'CLZ TT'!G1337)</f>
        <v/>
      </c>
      <c r="M1337" t="str">
        <f>IFERROR(VLOOKUP(G1337,'CLZ Pr'!$A$1:$X$100000,12,FALSE)*C1337,"")</f>
        <v/>
      </c>
      <c r="N1337" s="4" t="str">
        <f>IFERROR(VLOOKUP(G1337,'CLZ Pr'!$A$1:$X$100000,24,FALSE), "")</f>
        <v/>
      </c>
      <c r="O1337" t="str">
        <f>IFERROR(VLOOKUP(G1337,'CLZ Pr'!$A$1:$X$100000,21,FALSE), "")</f>
        <v/>
      </c>
    </row>
    <row r="1338" spans="1:15">
      <c r="A1338" t="str">
        <f>T('CLZ TT'!A1338)</f>
        <v/>
      </c>
      <c r="B1338" s="9" t="str">
        <f>T('CLZ TT'!D1338)</f>
        <v/>
      </c>
      <c r="C1338" s="10" t="str">
        <f>IF(LEN(A1338) &gt; 0, 'CLZ TT'!E1338, "")</f>
        <v/>
      </c>
      <c r="D1338" s="7" t="str">
        <f>T('CLZ TT'!F1338)</f>
        <v/>
      </c>
      <c r="E1338" s="7" t="str">
        <f>IFERROR(VLOOKUP('CLZ TT'!A1338,'CLZ WI'!$A$1:$E$100000,3,FALSE),"")</f>
        <v/>
      </c>
      <c r="F1338" t="str">
        <f>IFERROR(VLOOKUP('CLZ TT'!A1338,'CLZ WI'!$A$1:$E$100000,4,FALSE),"")</f>
        <v/>
      </c>
      <c r="G1338" t="str">
        <f>IFERROR(VLOOKUP('CLZ TT'!A1338,'CLZ WI'!$A$1:$K$100000,5,FALSE),"")</f>
        <v/>
      </c>
      <c r="H1338" t="str">
        <f>IFERROR(VLOOKUP(G1338,'CLZ WI'!$A$1:$K$100000,6,FALSE),"")</f>
        <v/>
      </c>
      <c r="I1338" t="str">
        <f>IFERROR(VLOOKUP(G1338,'CLZ WI'!$A$1:$K$100000,7,FALSE),"")</f>
        <v/>
      </c>
      <c r="J1338" t="str">
        <f>T('CLZ TT'!I1338)</f>
        <v/>
      </c>
      <c r="K1338" t="str">
        <f>IF(IFERROR(VLOOKUP('CLZ TT'!A1338,'CLZ WI'!$A$1:$L$100000,12,FALSE),"")=TRUE, "Billable", IF(IFERROR(VLOOKUP('CLZ TT'!A1338,'CLZ WI'!$A$1:$L$100000,12,FALSE),"")=FALSE, "Non-Billable", ""))</f>
        <v/>
      </c>
      <c r="L1338" s="19" t="str">
        <f>IF('CLZ TT'!G1338="","",'CLZ TT'!G1338)</f>
        <v/>
      </c>
      <c r="M1338" t="str">
        <f>IFERROR(VLOOKUP(G1338,'CLZ Pr'!$A$1:$X$100000,12,FALSE)*C1338,"")</f>
        <v/>
      </c>
      <c r="N1338" s="4" t="str">
        <f>IFERROR(VLOOKUP(G1338,'CLZ Pr'!$A$1:$X$100000,24,FALSE), "")</f>
        <v/>
      </c>
      <c r="O1338" t="str">
        <f>IFERROR(VLOOKUP(G1338,'CLZ Pr'!$A$1:$X$100000,21,FALSE), "")</f>
        <v/>
      </c>
    </row>
    <row r="1339" spans="1:15">
      <c r="A1339" t="str">
        <f>T('CLZ TT'!A1339)</f>
        <v/>
      </c>
      <c r="B1339" s="9" t="str">
        <f>T('CLZ TT'!D1339)</f>
        <v/>
      </c>
      <c r="C1339" s="10" t="str">
        <f>IF(LEN(A1339) &gt; 0, 'CLZ TT'!E1339, "")</f>
        <v/>
      </c>
      <c r="D1339" s="7" t="str">
        <f>T('CLZ TT'!F1339)</f>
        <v/>
      </c>
      <c r="E1339" s="7" t="str">
        <f>IFERROR(VLOOKUP('CLZ TT'!A1339,'CLZ WI'!$A$1:$E$100000,3,FALSE),"")</f>
        <v/>
      </c>
      <c r="F1339" t="str">
        <f>IFERROR(VLOOKUP('CLZ TT'!A1339,'CLZ WI'!$A$1:$E$100000,4,FALSE),"")</f>
        <v/>
      </c>
      <c r="G1339" t="str">
        <f>IFERROR(VLOOKUP('CLZ TT'!A1339,'CLZ WI'!$A$1:$K$100000,5,FALSE),"")</f>
        <v/>
      </c>
      <c r="H1339" t="str">
        <f>IFERROR(VLOOKUP(G1339,'CLZ WI'!$A$1:$K$100000,6,FALSE),"")</f>
        <v/>
      </c>
      <c r="I1339" t="str">
        <f>IFERROR(VLOOKUP(G1339,'CLZ WI'!$A$1:$K$100000,7,FALSE),"")</f>
        <v/>
      </c>
      <c r="J1339" t="str">
        <f>T('CLZ TT'!I1339)</f>
        <v/>
      </c>
      <c r="K1339" t="str">
        <f>IF(IFERROR(VLOOKUP('CLZ TT'!A1339,'CLZ WI'!$A$1:$L$100000,12,FALSE),"")=TRUE, "Billable", IF(IFERROR(VLOOKUP('CLZ TT'!A1339,'CLZ WI'!$A$1:$L$100000,12,FALSE),"")=FALSE, "Non-Billable", ""))</f>
        <v/>
      </c>
      <c r="L1339" s="19" t="str">
        <f>IF('CLZ TT'!G1339="","",'CLZ TT'!G1339)</f>
        <v/>
      </c>
      <c r="M1339" t="str">
        <f>IFERROR(VLOOKUP(G1339,'CLZ Pr'!$A$1:$X$100000,12,FALSE)*C1339,"")</f>
        <v/>
      </c>
      <c r="N1339" s="4" t="str">
        <f>IFERROR(VLOOKUP(G1339,'CLZ Pr'!$A$1:$X$100000,24,FALSE), "")</f>
        <v/>
      </c>
      <c r="O1339" t="str">
        <f>IFERROR(VLOOKUP(G1339,'CLZ Pr'!$A$1:$X$100000,21,FALSE), "")</f>
        <v/>
      </c>
    </row>
    <row r="1340" spans="1:15">
      <c r="A1340" t="str">
        <f>T('CLZ TT'!A1340)</f>
        <v/>
      </c>
      <c r="B1340" s="9" t="str">
        <f>T('CLZ TT'!D1340)</f>
        <v/>
      </c>
      <c r="C1340" s="10" t="str">
        <f>IF(LEN(A1340) &gt; 0, 'CLZ TT'!E1340, "")</f>
        <v/>
      </c>
      <c r="D1340" s="7" t="str">
        <f>T('CLZ TT'!F1340)</f>
        <v/>
      </c>
      <c r="E1340" s="7" t="str">
        <f>IFERROR(VLOOKUP('CLZ TT'!A1340,'CLZ WI'!$A$1:$E$100000,3,FALSE),"")</f>
        <v/>
      </c>
      <c r="F1340" t="str">
        <f>IFERROR(VLOOKUP('CLZ TT'!A1340,'CLZ WI'!$A$1:$E$100000,4,FALSE),"")</f>
        <v/>
      </c>
      <c r="G1340" t="str">
        <f>IFERROR(VLOOKUP('CLZ TT'!A1340,'CLZ WI'!$A$1:$K$100000,5,FALSE),"")</f>
        <v/>
      </c>
      <c r="H1340" t="str">
        <f>IFERROR(VLOOKUP(G1340,'CLZ WI'!$A$1:$K$100000,6,FALSE),"")</f>
        <v/>
      </c>
      <c r="I1340" t="str">
        <f>IFERROR(VLOOKUP(G1340,'CLZ WI'!$A$1:$K$100000,7,FALSE),"")</f>
        <v/>
      </c>
      <c r="J1340" t="str">
        <f>T('CLZ TT'!I1340)</f>
        <v/>
      </c>
      <c r="K1340" t="str">
        <f>IF(IFERROR(VLOOKUP('CLZ TT'!A1340,'CLZ WI'!$A$1:$L$100000,12,FALSE),"")=TRUE, "Billable", IF(IFERROR(VLOOKUP('CLZ TT'!A1340,'CLZ WI'!$A$1:$L$100000,12,FALSE),"")=FALSE, "Non-Billable", ""))</f>
        <v/>
      </c>
      <c r="L1340" s="19" t="str">
        <f>IF('CLZ TT'!G1340="","",'CLZ TT'!G1340)</f>
        <v/>
      </c>
      <c r="M1340" t="str">
        <f>IFERROR(VLOOKUP(G1340,'CLZ Pr'!$A$1:$X$100000,12,FALSE)*C1340,"")</f>
        <v/>
      </c>
      <c r="N1340" s="4" t="str">
        <f>IFERROR(VLOOKUP(G1340,'CLZ Pr'!$A$1:$X$100000,24,FALSE), "")</f>
        <v/>
      </c>
      <c r="O1340" t="str">
        <f>IFERROR(VLOOKUP(G1340,'CLZ Pr'!$A$1:$X$100000,21,FALSE), "")</f>
        <v/>
      </c>
    </row>
    <row r="1341" spans="1:15">
      <c r="A1341" t="str">
        <f>T('CLZ TT'!A1341)</f>
        <v/>
      </c>
      <c r="B1341" s="9" t="str">
        <f>T('CLZ TT'!D1341)</f>
        <v/>
      </c>
      <c r="C1341" s="10" t="str">
        <f>IF(LEN(A1341) &gt; 0, 'CLZ TT'!E1341, "")</f>
        <v/>
      </c>
      <c r="D1341" s="7" t="str">
        <f>T('CLZ TT'!F1341)</f>
        <v/>
      </c>
      <c r="E1341" s="7" t="str">
        <f>IFERROR(VLOOKUP('CLZ TT'!A1341,'CLZ WI'!$A$1:$E$100000,3,FALSE),"")</f>
        <v/>
      </c>
      <c r="F1341" t="str">
        <f>IFERROR(VLOOKUP('CLZ TT'!A1341,'CLZ WI'!$A$1:$E$100000,4,FALSE),"")</f>
        <v/>
      </c>
      <c r="G1341" t="str">
        <f>IFERROR(VLOOKUP('CLZ TT'!A1341,'CLZ WI'!$A$1:$K$100000,5,FALSE),"")</f>
        <v/>
      </c>
      <c r="H1341" t="str">
        <f>IFERROR(VLOOKUP(G1341,'CLZ WI'!$A$1:$K$100000,6,FALSE),"")</f>
        <v/>
      </c>
      <c r="I1341" t="str">
        <f>IFERROR(VLOOKUP(G1341,'CLZ WI'!$A$1:$K$100000,7,FALSE),"")</f>
        <v/>
      </c>
      <c r="J1341" t="str">
        <f>T('CLZ TT'!I1341)</f>
        <v/>
      </c>
      <c r="K1341" t="str">
        <f>IF(IFERROR(VLOOKUP('CLZ TT'!A1341,'CLZ WI'!$A$1:$L$100000,12,FALSE),"")=TRUE, "Billable", IF(IFERROR(VLOOKUP('CLZ TT'!A1341,'CLZ WI'!$A$1:$L$100000,12,FALSE),"")=FALSE, "Non-Billable", ""))</f>
        <v/>
      </c>
      <c r="L1341" s="19" t="str">
        <f>IF('CLZ TT'!G1341="","",'CLZ TT'!G1341)</f>
        <v/>
      </c>
      <c r="M1341" t="str">
        <f>IFERROR(VLOOKUP(G1341,'CLZ Pr'!$A$1:$X$100000,12,FALSE)*C1341,"")</f>
        <v/>
      </c>
      <c r="N1341" s="4" t="str">
        <f>IFERROR(VLOOKUP(G1341,'CLZ Pr'!$A$1:$X$100000,24,FALSE), "")</f>
        <v/>
      </c>
      <c r="O1341" t="str">
        <f>IFERROR(VLOOKUP(G1341,'CLZ Pr'!$A$1:$X$100000,21,FALSE), "")</f>
        <v/>
      </c>
    </row>
    <row r="1342" spans="1:15">
      <c r="A1342" t="str">
        <f>T('CLZ TT'!A1342)</f>
        <v/>
      </c>
      <c r="B1342" s="9" t="str">
        <f>T('CLZ TT'!D1342)</f>
        <v/>
      </c>
      <c r="C1342" s="10" t="str">
        <f>IF(LEN(A1342) &gt; 0, 'CLZ TT'!E1342, "")</f>
        <v/>
      </c>
      <c r="D1342" s="7" t="str">
        <f>T('CLZ TT'!F1342)</f>
        <v/>
      </c>
      <c r="E1342" s="7" t="str">
        <f>IFERROR(VLOOKUP('CLZ TT'!A1342,'CLZ WI'!$A$1:$E$100000,3,FALSE),"")</f>
        <v/>
      </c>
      <c r="F1342" t="str">
        <f>IFERROR(VLOOKUP('CLZ TT'!A1342,'CLZ WI'!$A$1:$E$100000,4,FALSE),"")</f>
        <v/>
      </c>
      <c r="G1342" t="str">
        <f>IFERROR(VLOOKUP('CLZ TT'!A1342,'CLZ WI'!$A$1:$K$100000,5,FALSE),"")</f>
        <v/>
      </c>
      <c r="H1342" t="str">
        <f>IFERROR(VLOOKUP(G1342,'CLZ WI'!$A$1:$K$100000,6,FALSE),"")</f>
        <v/>
      </c>
      <c r="I1342" t="str">
        <f>IFERROR(VLOOKUP(G1342,'CLZ WI'!$A$1:$K$100000,7,FALSE),"")</f>
        <v/>
      </c>
      <c r="J1342" t="str">
        <f>T('CLZ TT'!I1342)</f>
        <v/>
      </c>
      <c r="K1342" t="str">
        <f>IF(IFERROR(VLOOKUP('CLZ TT'!A1342,'CLZ WI'!$A$1:$L$100000,12,FALSE),"")=TRUE, "Billable", IF(IFERROR(VLOOKUP('CLZ TT'!A1342,'CLZ WI'!$A$1:$L$100000,12,FALSE),"")=FALSE, "Non-Billable", ""))</f>
        <v/>
      </c>
      <c r="L1342" s="19" t="str">
        <f>IF('CLZ TT'!G1342="","",'CLZ TT'!G1342)</f>
        <v/>
      </c>
      <c r="M1342" t="str">
        <f>IFERROR(VLOOKUP(G1342,'CLZ Pr'!$A$1:$X$100000,12,FALSE)*C1342,"")</f>
        <v/>
      </c>
      <c r="N1342" s="4" t="str">
        <f>IFERROR(VLOOKUP(G1342,'CLZ Pr'!$A$1:$X$100000,24,FALSE), "")</f>
        <v/>
      </c>
      <c r="O1342" t="str">
        <f>IFERROR(VLOOKUP(G1342,'CLZ Pr'!$A$1:$X$100000,21,FALSE), "")</f>
        <v/>
      </c>
    </row>
    <row r="1343" spans="1:15">
      <c r="A1343" t="str">
        <f>T('CLZ TT'!A1343)</f>
        <v/>
      </c>
      <c r="B1343" s="9" t="str">
        <f>T('CLZ TT'!D1343)</f>
        <v/>
      </c>
      <c r="C1343" s="10" t="str">
        <f>IF(LEN(A1343) &gt; 0, 'CLZ TT'!E1343, "")</f>
        <v/>
      </c>
      <c r="D1343" s="7" t="str">
        <f>T('CLZ TT'!F1343)</f>
        <v/>
      </c>
      <c r="E1343" s="7" t="str">
        <f>IFERROR(VLOOKUP('CLZ TT'!A1343,'CLZ WI'!$A$1:$E$100000,3,FALSE),"")</f>
        <v/>
      </c>
      <c r="F1343" t="str">
        <f>IFERROR(VLOOKUP('CLZ TT'!A1343,'CLZ WI'!$A$1:$E$100000,4,FALSE),"")</f>
        <v/>
      </c>
      <c r="G1343" t="str">
        <f>IFERROR(VLOOKUP('CLZ TT'!A1343,'CLZ WI'!$A$1:$K$100000,5,FALSE),"")</f>
        <v/>
      </c>
      <c r="H1343" t="str">
        <f>IFERROR(VLOOKUP(G1343,'CLZ WI'!$A$1:$K$100000,6,FALSE),"")</f>
        <v/>
      </c>
      <c r="I1343" t="str">
        <f>IFERROR(VLOOKUP(G1343,'CLZ WI'!$A$1:$K$100000,7,FALSE),"")</f>
        <v/>
      </c>
      <c r="J1343" t="str">
        <f>T('CLZ TT'!I1343)</f>
        <v/>
      </c>
      <c r="K1343" t="str">
        <f>IF(IFERROR(VLOOKUP('CLZ TT'!A1343,'CLZ WI'!$A$1:$L$100000,12,FALSE),"")=TRUE, "Billable", IF(IFERROR(VLOOKUP('CLZ TT'!A1343,'CLZ WI'!$A$1:$L$100000,12,FALSE),"")=FALSE, "Non-Billable", ""))</f>
        <v/>
      </c>
      <c r="L1343" s="19" t="str">
        <f>IF('CLZ TT'!G1343="","",'CLZ TT'!G1343)</f>
        <v/>
      </c>
      <c r="M1343" t="str">
        <f>IFERROR(VLOOKUP(G1343,'CLZ Pr'!$A$1:$X$100000,12,FALSE)*C1343,"")</f>
        <v/>
      </c>
      <c r="N1343" s="4" t="str">
        <f>IFERROR(VLOOKUP(G1343,'CLZ Pr'!$A$1:$X$100000,24,FALSE), "")</f>
        <v/>
      </c>
      <c r="O1343" t="str">
        <f>IFERROR(VLOOKUP(G1343,'CLZ Pr'!$A$1:$X$100000,21,FALSE), "")</f>
        <v/>
      </c>
    </row>
    <row r="1344" spans="1:15">
      <c r="A1344" t="str">
        <f>T('CLZ TT'!A1344)</f>
        <v/>
      </c>
      <c r="B1344" s="9" t="str">
        <f>T('CLZ TT'!D1344)</f>
        <v/>
      </c>
      <c r="C1344" s="10" t="str">
        <f>IF(LEN(A1344) &gt; 0, 'CLZ TT'!E1344, "")</f>
        <v/>
      </c>
      <c r="D1344" s="7" t="str">
        <f>T('CLZ TT'!F1344)</f>
        <v/>
      </c>
      <c r="E1344" s="7" t="str">
        <f>IFERROR(VLOOKUP('CLZ TT'!A1344,'CLZ WI'!$A$1:$E$100000,3,FALSE),"")</f>
        <v/>
      </c>
      <c r="F1344" t="str">
        <f>IFERROR(VLOOKUP('CLZ TT'!A1344,'CLZ WI'!$A$1:$E$100000,4,FALSE),"")</f>
        <v/>
      </c>
      <c r="G1344" t="str">
        <f>IFERROR(VLOOKUP('CLZ TT'!A1344,'CLZ WI'!$A$1:$K$100000,5,FALSE),"")</f>
        <v/>
      </c>
      <c r="H1344" t="str">
        <f>IFERROR(VLOOKUP(G1344,'CLZ WI'!$A$1:$K$100000,6,FALSE),"")</f>
        <v/>
      </c>
      <c r="I1344" t="str">
        <f>IFERROR(VLOOKUP(G1344,'CLZ WI'!$A$1:$K$100000,7,FALSE),"")</f>
        <v/>
      </c>
      <c r="J1344" t="str">
        <f>T('CLZ TT'!I1344)</f>
        <v/>
      </c>
      <c r="K1344" t="str">
        <f>IF(IFERROR(VLOOKUP('CLZ TT'!A1344,'CLZ WI'!$A$1:$L$100000,12,FALSE),"")=TRUE, "Billable", IF(IFERROR(VLOOKUP('CLZ TT'!A1344,'CLZ WI'!$A$1:$L$100000,12,FALSE),"")=FALSE, "Non-Billable", ""))</f>
        <v/>
      </c>
      <c r="L1344" s="19" t="str">
        <f>IF('CLZ TT'!G1344="","",'CLZ TT'!G1344)</f>
        <v/>
      </c>
      <c r="M1344" t="str">
        <f>IFERROR(VLOOKUP(G1344,'CLZ Pr'!$A$1:$X$100000,12,FALSE)*C1344,"")</f>
        <v/>
      </c>
      <c r="N1344" s="4" t="str">
        <f>IFERROR(VLOOKUP(G1344,'CLZ Pr'!$A$1:$X$100000,24,FALSE), "")</f>
        <v/>
      </c>
      <c r="O1344" t="str">
        <f>IFERROR(VLOOKUP(G1344,'CLZ Pr'!$A$1:$X$100000,21,FALSE), "")</f>
        <v/>
      </c>
    </row>
    <row r="1345" spans="1:15">
      <c r="A1345" t="str">
        <f>T('CLZ TT'!A1345)</f>
        <v/>
      </c>
      <c r="B1345" s="9" t="str">
        <f>T('CLZ TT'!D1345)</f>
        <v/>
      </c>
      <c r="C1345" s="10" t="str">
        <f>IF(LEN(A1345) &gt; 0, 'CLZ TT'!E1345, "")</f>
        <v/>
      </c>
      <c r="D1345" s="7" t="str">
        <f>T('CLZ TT'!F1345)</f>
        <v/>
      </c>
      <c r="E1345" s="7" t="str">
        <f>IFERROR(VLOOKUP('CLZ TT'!A1345,'CLZ WI'!$A$1:$E$100000,3,FALSE),"")</f>
        <v/>
      </c>
      <c r="F1345" t="str">
        <f>IFERROR(VLOOKUP('CLZ TT'!A1345,'CLZ WI'!$A$1:$E$100000,4,FALSE),"")</f>
        <v/>
      </c>
      <c r="G1345" t="str">
        <f>IFERROR(VLOOKUP('CLZ TT'!A1345,'CLZ WI'!$A$1:$K$100000,5,FALSE),"")</f>
        <v/>
      </c>
      <c r="H1345" t="str">
        <f>IFERROR(VLOOKUP(G1345,'CLZ WI'!$A$1:$K$100000,6,FALSE),"")</f>
        <v/>
      </c>
      <c r="I1345" t="str">
        <f>IFERROR(VLOOKUP(G1345,'CLZ WI'!$A$1:$K$100000,7,FALSE),"")</f>
        <v/>
      </c>
      <c r="J1345" t="str">
        <f>T('CLZ TT'!I1345)</f>
        <v/>
      </c>
      <c r="K1345" t="str">
        <f>IF(IFERROR(VLOOKUP('CLZ TT'!A1345,'CLZ WI'!$A$1:$L$100000,12,FALSE),"")=TRUE, "Billable", IF(IFERROR(VLOOKUP('CLZ TT'!A1345,'CLZ WI'!$A$1:$L$100000,12,FALSE),"")=FALSE, "Non-Billable", ""))</f>
        <v/>
      </c>
      <c r="L1345" s="19" t="str">
        <f>IF('CLZ TT'!G1345="","",'CLZ TT'!G1345)</f>
        <v/>
      </c>
      <c r="M1345" t="str">
        <f>IFERROR(VLOOKUP(G1345,'CLZ Pr'!$A$1:$X$100000,12,FALSE)*C1345,"")</f>
        <v/>
      </c>
      <c r="N1345" s="4" t="str">
        <f>IFERROR(VLOOKUP(G1345,'CLZ Pr'!$A$1:$X$100000,24,FALSE), "")</f>
        <v/>
      </c>
      <c r="O1345" t="str">
        <f>IFERROR(VLOOKUP(G1345,'CLZ Pr'!$A$1:$X$100000,21,FALSE), "")</f>
        <v/>
      </c>
    </row>
    <row r="1346" spans="1:15">
      <c r="A1346" t="str">
        <f>T('CLZ TT'!A1346)</f>
        <v/>
      </c>
      <c r="B1346" s="9" t="str">
        <f>T('CLZ TT'!D1346)</f>
        <v/>
      </c>
      <c r="C1346" s="10" t="str">
        <f>IF(LEN(A1346) &gt; 0, 'CLZ TT'!E1346, "")</f>
        <v/>
      </c>
      <c r="D1346" s="7" t="str">
        <f>T('CLZ TT'!F1346)</f>
        <v/>
      </c>
      <c r="E1346" s="7" t="str">
        <f>IFERROR(VLOOKUP('CLZ TT'!A1346,'CLZ WI'!$A$1:$E$100000,3,FALSE),"")</f>
        <v/>
      </c>
      <c r="F1346" t="str">
        <f>IFERROR(VLOOKUP('CLZ TT'!A1346,'CLZ WI'!$A$1:$E$100000,4,FALSE),"")</f>
        <v/>
      </c>
      <c r="G1346" t="str">
        <f>IFERROR(VLOOKUP('CLZ TT'!A1346,'CLZ WI'!$A$1:$K$100000,5,FALSE),"")</f>
        <v/>
      </c>
      <c r="H1346" t="str">
        <f>IFERROR(VLOOKUP(G1346,'CLZ WI'!$A$1:$K$100000,6,FALSE),"")</f>
        <v/>
      </c>
      <c r="I1346" t="str">
        <f>IFERROR(VLOOKUP(G1346,'CLZ WI'!$A$1:$K$100000,7,FALSE),"")</f>
        <v/>
      </c>
      <c r="J1346" t="str">
        <f>T('CLZ TT'!I1346)</f>
        <v/>
      </c>
      <c r="K1346" t="str">
        <f>IF(IFERROR(VLOOKUP('CLZ TT'!A1346,'CLZ WI'!$A$1:$L$100000,12,FALSE),"")=TRUE, "Billable", IF(IFERROR(VLOOKUP('CLZ TT'!A1346,'CLZ WI'!$A$1:$L$100000,12,FALSE),"")=FALSE, "Non-Billable", ""))</f>
        <v/>
      </c>
      <c r="L1346" s="19" t="str">
        <f>IF('CLZ TT'!G1346="","",'CLZ TT'!G1346)</f>
        <v/>
      </c>
      <c r="M1346" t="str">
        <f>IFERROR(VLOOKUP(G1346,'CLZ Pr'!$A$1:$X$100000,12,FALSE)*C1346,"")</f>
        <v/>
      </c>
      <c r="N1346" s="4" t="str">
        <f>IFERROR(VLOOKUP(G1346,'CLZ Pr'!$A$1:$X$100000,24,FALSE), "")</f>
        <v/>
      </c>
      <c r="O1346" t="str">
        <f>IFERROR(VLOOKUP(G1346,'CLZ Pr'!$A$1:$X$100000,21,FALSE), "")</f>
        <v/>
      </c>
    </row>
    <row r="1347" spans="1:15">
      <c r="A1347" t="str">
        <f>T('CLZ TT'!A1347)</f>
        <v/>
      </c>
      <c r="B1347" s="9" t="str">
        <f>T('CLZ TT'!D1347)</f>
        <v/>
      </c>
      <c r="C1347" s="10" t="str">
        <f>IF(LEN(A1347) &gt; 0, 'CLZ TT'!E1347, "")</f>
        <v/>
      </c>
      <c r="D1347" s="7" t="str">
        <f>T('CLZ TT'!F1347)</f>
        <v/>
      </c>
      <c r="E1347" s="7" t="str">
        <f>IFERROR(VLOOKUP('CLZ TT'!A1347,'CLZ WI'!$A$1:$E$100000,3,FALSE),"")</f>
        <v/>
      </c>
      <c r="F1347" t="str">
        <f>IFERROR(VLOOKUP('CLZ TT'!A1347,'CLZ WI'!$A$1:$E$100000,4,FALSE),"")</f>
        <v/>
      </c>
      <c r="G1347" t="str">
        <f>IFERROR(VLOOKUP('CLZ TT'!A1347,'CLZ WI'!$A$1:$K$100000,5,FALSE),"")</f>
        <v/>
      </c>
      <c r="H1347" t="str">
        <f>IFERROR(VLOOKUP(G1347,'CLZ WI'!$A$1:$K$100000,6,FALSE),"")</f>
        <v/>
      </c>
      <c r="I1347" t="str">
        <f>IFERROR(VLOOKUP(G1347,'CLZ WI'!$A$1:$K$100000,7,FALSE),"")</f>
        <v/>
      </c>
      <c r="J1347" t="str">
        <f>T('CLZ TT'!I1347)</f>
        <v/>
      </c>
      <c r="K1347" t="str">
        <f>IF(IFERROR(VLOOKUP('CLZ TT'!A1347,'CLZ WI'!$A$1:$L$100000,12,FALSE),"")=TRUE, "Billable", IF(IFERROR(VLOOKUP('CLZ TT'!A1347,'CLZ WI'!$A$1:$L$100000,12,FALSE),"")=FALSE, "Non-Billable", ""))</f>
        <v/>
      </c>
      <c r="L1347" s="19" t="str">
        <f>IF('CLZ TT'!G1347="","",'CLZ TT'!G1347)</f>
        <v/>
      </c>
      <c r="M1347" t="str">
        <f>IFERROR(VLOOKUP(G1347,'CLZ Pr'!$A$1:$X$100000,12,FALSE)*C1347,"")</f>
        <v/>
      </c>
      <c r="N1347" s="4" t="str">
        <f>IFERROR(VLOOKUP(G1347,'CLZ Pr'!$A$1:$X$100000,24,FALSE), "")</f>
        <v/>
      </c>
      <c r="O1347" t="str">
        <f>IFERROR(VLOOKUP(G1347,'CLZ Pr'!$A$1:$X$100000,21,FALSE), "")</f>
        <v/>
      </c>
    </row>
    <row r="1348" spans="1:15">
      <c r="A1348" t="str">
        <f>T('CLZ TT'!A1348)</f>
        <v/>
      </c>
      <c r="B1348" s="9" t="str">
        <f>T('CLZ TT'!D1348)</f>
        <v/>
      </c>
      <c r="C1348" s="10" t="str">
        <f>IF(LEN(A1348) &gt; 0, 'CLZ TT'!E1348, "")</f>
        <v/>
      </c>
      <c r="D1348" s="7" t="str">
        <f>T('CLZ TT'!F1348)</f>
        <v/>
      </c>
      <c r="E1348" s="7" t="str">
        <f>IFERROR(VLOOKUP('CLZ TT'!A1348,'CLZ WI'!$A$1:$E$100000,3,FALSE),"")</f>
        <v/>
      </c>
      <c r="F1348" t="str">
        <f>IFERROR(VLOOKUP('CLZ TT'!A1348,'CLZ WI'!$A$1:$E$100000,4,FALSE),"")</f>
        <v/>
      </c>
      <c r="G1348" t="str">
        <f>IFERROR(VLOOKUP('CLZ TT'!A1348,'CLZ WI'!$A$1:$K$100000,5,FALSE),"")</f>
        <v/>
      </c>
      <c r="H1348" t="str">
        <f>IFERROR(VLOOKUP(G1348,'CLZ WI'!$A$1:$K$100000,6,FALSE),"")</f>
        <v/>
      </c>
      <c r="I1348" t="str">
        <f>IFERROR(VLOOKUP(G1348,'CLZ WI'!$A$1:$K$100000,7,FALSE),"")</f>
        <v/>
      </c>
      <c r="J1348" t="str">
        <f>T('CLZ TT'!I1348)</f>
        <v/>
      </c>
      <c r="K1348" t="str">
        <f>IF(IFERROR(VLOOKUP('CLZ TT'!A1348,'CLZ WI'!$A$1:$L$100000,12,FALSE),"")=TRUE, "Billable", IF(IFERROR(VLOOKUP('CLZ TT'!A1348,'CLZ WI'!$A$1:$L$100000,12,FALSE),"")=FALSE, "Non-Billable", ""))</f>
        <v/>
      </c>
      <c r="L1348" s="19" t="str">
        <f>IF('CLZ TT'!G1348="","",'CLZ TT'!G1348)</f>
        <v/>
      </c>
      <c r="M1348" t="str">
        <f>IFERROR(VLOOKUP(G1348,'CLZ Pr'!$A$1:$X$100000,12,FALSE)*C1348,"")</f>
        <v/>
      </c>
      <c r="N1348" s="4" t="str">
        <f>IFERROR(VLOOKUP(G1348,'CLZ Pr'!$A$1:$X$100000,24,FALSE), "")</f>
        <v/>
      </c>
      <c r="O1348" t="str">
        <f>IFERROR(VLOOKUP(G1348,'CLZ Pr'!$A$1:$X$100000,21,FALSE), "")</f>
        <v/>
      </c>
    </row>
    <row r="1349" spans="1:15">
      <c r="A1349" t="str">
        <f>T('CLZ TT'!A1349)</f>
        <v/>
      </c>
      <c r="B1349" s="9" t="str">
        <f>T('CLZ TT'!D1349)</f>
        <v/>
      </c>
      <c r="C1349" s="10" t="str">
        <f>IF(LEN(A1349) &gt; 0, 'CLZ TT'!E1349, "")</f>
        <v/>
      </c>
      <c r="D1349" s="7" t="str">
        <f>T('CLZ TT'!F1349)</f>
        <v/>
      </c>
      <c r="E1349" s="7" t="str">
        <f>IFERROR(VLOOKUP('CLZ TT'!A1349,'CLZ WI'!$A$1:$E$100000,3,FALSE),"")</f>
        <v/>
      </c>
      <c r="F1349" t="str">
        <f>IFERROR(VLOOKUP('CLZ TT'!A1349,'CLZ WI'!$A$1:$E$100000,4,FALSE),"")</f>
        <v/>
      </c>
      <c r="G1349" t="str">
        <f>IFERROR(VLOOKUP('CLZ TT'!A1349,'CLZ WI'!$A$1:$K$100000,5,FALSE),"")</f>
        <v/>
      </c>
      <c r="H1349" t="str">
        <f>IFERROR(VLOOKUP(G1349,'CLZ WI'!$A$1:$K$100000,6,FALSE),"")</f>
        <v/>
      </c>
      <c r="I1349" t="str">
        <f>IFERROR(VLOOKUP(G1349,'CLZ WI'!$A$1:$K$100000,7,FALSE),"")</f>
        <v/>
      </c>
      <c r="J1349" t="str">
        <f>T('CLZ TT'!I1349)</f>
        <v/>
      </c>
      <c r="K1349" t="str">
        <f>IF(IFERROR(VLOOKUP('CLZ TT'!A1349,'CLZ WI'!$A$1:$L$100000,12,FALSE),"")=TRUE, "Billable", IF(IFERROR(VLOOKUP('CLZ TT'!A1349,'CLZ WI'!$A$1:$L$100000,12,FALSE),"")=FALSE, "Non-Billable", ""))</f>
        <v/>
      </c>
      <c r="L1349" s="19" t="str">
        <f>IF('CLZ TT'!G1349="","",'CLZ TT'!G1349)</f>
        <v/>
      </c>
      <c r="M1349" t="str">
        <f>IFERROR(VLOOKUP(G1349,'CLZ Pr'!$A$1:$X$100000,12,FALSE)*C1349,"")</f>
        <v/>
      </c>
      <c r="N1349" s="4" t="str">
        <f>IFERROR(VLOOKUP(G1349,'CLZ Pr'!$A$1:$X$100000,24,FALSE), "")</f>
        <v/>
      </c>
      <c r="O1349" t="str">
        <f>IFERROR(VLOOKUP(G1349,'CLZ Pr'!$A$1:$X$100000,21,FALSE), "")</f>
        <v/>
      </c>
    </row>
    <row r="1350" spans="1:15">
      <c r="A1350" t="str">
        <f>T('CLZ TT'!A1350)</f>
        <v/>
      </c>
      <c r="B1350" s="9" t="str">
        <f>T('CLZ TT'!D1350)</f>
        <v/>
      </c>
      <c r="C1350" s="10" t="str">
        <f>IF(LEN(A1350) &gt; 0, 'CLZ TT'!E1350, "")</f>
        <v/>
      </c>
      <c r="D1350" s="7" t="str">
        <f>T('CLZ TT'!F1350)</f>
        <v/>
      </c>
      <c r="E1350" s="7" t="str">
        <f>IFERROR(VLOOKUP('CLZ TT'!A1350,'CLZ WI'!$A$1:$E$100000,3,FALSE),"")</f>
        <v/>
      </c>
      <c r="F1350" t="str">
        <f>IFERROR(VLOOKUP('CLZ TT'!A1350,'CLZ WI'!$A$1:$E$100000,4,FALSE),"")</f>
        <v/>
      </c>
      <c r="G1350" t="str">
        <f>IFERROR(VLOOKUP('CLZ TT'!A1350,'CLZ WI'!$A$1:$K$100000,5,FALSE),"")</f>
        <v/>
      </c>
      <c r="H1350" t="str">
        <f>IFERROR(VLOOKUP(G1350,'CLZ WI'!$A$1:$K$100000,6,FALSE),"")</f>
        <v/>
      </c>
      <c r="I1350" t="str">
        <f>IFERROR(VLOOKUP(G1350,'CLZ WI'!$A$1:$K$100000,7,FALSE),"")</f>
        <v/>
      </c>
      <c r="J1350" t="str">
        <f>T('CLZ TT'!I1350)</f>
        <v/>
      </c>
      <c r="K1350" t="str">
        <f>IF(IFERROR(VLOOKUP('CLZ TT'!A1350,'CLZ WI'!$A$1:$L$100000,12,FALSE),"")=TRUE, "Billable", IF(IFERROR(VLOOKUP('CLZ TT'!A1350,'CLZ WI'!$A$1:$L$100000,12,FALSE),"")=FALSE, "Non-Billable", ""))</f>
        <v/>
      </c>
      <c r="L1350" s="19" t="str">
        <f>IF('CLZ TT'!G1350="","",'CLZ TT'!G1350)</f>
        <v/>
      </c>
      <c r="M1350" t="str">
        <f>IFERROR(VLOOKUP(G1350,'CLZ Pr'!$A$1:$X$100000,12,FALSE)*C1350,"")</f>
        <v/>
      </c>
      <c r="N1350" s="4" t="str">
        <f>IFERROR(VLOOKUP(G1350,'CLZ Pr'!$A$1:$X$100000,24,FALSE), "")</f>
        <v/>
      </c>
      <c r="O1350" t="str">
        <f>IFERROR(VLOOKUP(G1350,'CLZ Pr'!$A$1:$X$100000,21,FALSE), "")</f>
        <v/>
      </c>
    </row>
    <row r="1351" spans="1:15">
      <c r="A1351" t="str">
        <f>T('CLZ TT'!A1351)</f>
        <v/>
      </c>
      <c r="B1351" s="9" t="str">
        <f>T('CLZ TT'!D1351)</f>
        <v/>
      </c>
      <c r="C1351" s="10" t="str">
        <f>IF(LEN(A1351) &gt; 0, 'CLZ TT'!E1351, "")</f>
        <v/>
      </c>
      <c r="D1351" s="7" t="str">
        <f>T('CLZ TT'!F1351)</f>
        <v/>
      </c>
      <c r="E1351" s="7" t="str">
        <f>IFERROR(VLOOKUP('CLZ TT'!A1351,'CLZ WI'!$A$1:$E$100000,3,FALSE),"")</f>
        <v/>
      </c>
      <c r="F1351" t="str">
        <f>IFERROR(VLOOKUP('CLZ TT'!A1351,'CLZ WI'!$A$1:$E$100000,4,FALSE),"")</f>
        <v/>
      </c>
      <c r="G1351" t="str">
        <f>IFERROR(VLOOKUP('CLZ TT'!A1351,'CLZ WI'!$A$1:$K$100000,5,FALSE),"")</f>
        <v/>
      </c>
      <c r="H1351" t="str">
        <f>IFERROR(VLOOKUP(G1351,'CLZ WI'!$A$1:$K$100000,6,FALSE),"")</f>
        <v/>
      </c>
      <c r="I1351" t="str">
        <f>IFERROR(VLOOKUP(G1351,'CLZ WI'!$A$1:$K$100000,7,FALSE),"")</f>
        <v/>
      </c>
      <c r="J1351" t="str">
        <f>T('CLZ TT'!I1351)</f>
        <v/>
      </c>
      <c r="K1351" t="str">
        <f>IF(IFERROR(VLOOKUP('CLZ TT'!A1351,'CLZ WI'!$A$1:$L$100000,12,FALSE),"")=TRUE, "Billable", IF(IFERROR(VLOOKUP('CLZ TT'!A1351,'CLZ WI'!$A$1:$L$100000,12,FALSE),"")=FALSE, "Non-Billable", ""))</f>
        <v/>
      </c>
      <c r="L1351" s="19" t="str">
        <f>IF('CLZ TT'!G1351="","",'CLZ TT'!G1351)</f>
        <v/>
      </c>
      <c r="M1351" t="str">
        <f>IFERROR(VLOOKUP(G1351,'CLZ Pr'!$A$1:$X$100000,12,FALSE)*C1351,"")</f>
        <v/>
      </c>
      <c r="N1351" s="4" t="str">
        <f>IFERROR(VLOOKUP(G1351,'CLZ Pr'!$A$1:$X$100000,24,FALSE), "")</f>
        <v/>
      </c>
      <c r="O1351" t="str">
        <f>IFERROR(VLOOKUP(G1351,'CLZ Pr'!$A$1:$X$100000,21,FALSE), "")</f>
        <v/>
      </c>
    </row>
    <row r="1352" spans="1:15">
      <c r="A1352" t="str">
        <f>T('CLZ TT'!A1352)</f>
        <v/>
      </c>
      <c r="B1352" s="9" t="str">
        <f>T('CLZ TT'!D1352)</f>
        <v/>
      </c>
      <c r="C1352" s="10" t="str">
        <f>IF(LEN(A1352) &gt; 0, 'CLZ TT'!E1352, "")</f>
        <v/>
      </c>
      <c r="D1352" s="7" t="str">
        <f>T('CLZ TT'!F1352)</f>
        <v/>
      </c>
      <c r="E1352" s="7" t="str">
        <f>IFERROR(VLOOKUP('CLZ TT'!A1352,'CLZ WI'!$A$1:$E$100000,3,FALSE),"")</f>
        <v/>
      </c>
      <c r="F1352" t="str">
        <f>IFERROR(VLOOKUP('CLZ TT'!A1352,'CLZ WI'!$A$1:$E$100000,4,FALSE),"")</f>
        <v/>
      </c>
      <c r="G1352" t="str">
        <f>IFERROR(VLOOKUP('CLZ TT'!A1352,'CLZ WI'!$A$1:$K$100000,5,FALSE),"")</f>
        <v/>
      </c>
      <c r="H1352" t="str">
        <f>IFERROR(VLOOKUP(G1352,'CLZ WI'!$A$1:$K$100000,6,FALSE),"")</f>
        <v/>
      </c>
      <c r="I1352" t="str">
        <f>IFERROR(VLOOKUP(G1352,'CLZ WI'!$A$1:$K$100000,7,FALSE),"")</f>
        <v/>
      </c>
      <c r="J1352" t="str">
        <f>T('CLZ TT'!I1352)</f>
        <v/>
      </c>
      <c r="K1352" t="str">
        <f>IF(IFERROR(VLOOKUP('CLZ TT'!A1352,'CLZ WI'!$A$1:$L$100000,12,FALSE),"")=TRUE, "Billable", IF(IFERROR(VLOOKUP('CLZ TT'!A1352,'CLZ WI'!$A$1:$L$100000,12,FALSE),"")=FALSE, "Non-Billable", ""))</f>
        <v/>
      </c>
      <c r="L1352" s="19" t="str">
        <f>IF('CLZ TT'!G1352="","",'CLZ TT'!G1352)</f>
        <v/>
      </c>
      <c r="M1352" t="str">
        <f>IFERROR(VLOOKUP(G1352,'CLZ Pr'!$A$1:$X$100000,12,FALSE)*C1352,"")</f>
        <v/>
      </c>
      <c r="N1352" s="4" t="str">
        <f>IFERROR(VLOOKUP(G1352,'CLZ Pr'!$A$1:$X$100000,24,FALSE), "")</f>
        <v/>
      </c>
      <c r="O1352" t="str">
        <f>IFERROR(VLOOKUP(G1352,'CLZ Pr'!$A$1:$X$100000,21,FALSE), "")</f>
        <v/>
      </c>
    </row>
    <row r="1353" spans="1:15">
      <c r="A1353" t="str">
        <f>T('CLZ TT'!A1353)</f>
        <v/>
      </c>
      <c r="B1353" s="9" t="str">
        <f>T('CLZ TT'!D1353)</f>
        <v/>
      </c>
      <c r="C1353" s="10" t="str">
        <f>IF(LEN(A1353) &gt; 0, 'CLZ TT'!E1353, "")</f>
        <v/>
      </c>
      <c r="D1353" s="7" t="str">
        <f>T('CLZ TT'!F1353)</f>
        <v/>
      </c>
      <c r="E1353" s="7" t="str">
        <f>IFERROR(VLOOKUP('CLZ TT'!A1353,'CLZ WI'!$A$1:$E$100000,3,FALSE),"")</f>
        <v/>
      </c>
      <c r="F1353" t="str">
        <f>IFERROR(VLOOKUP('CLZ TT'!A1353,'CLZ WI'!$A$1:$E$100000,4,FALSE),"")</f>
        <v/>
      </c>
      <c r="G1353" t="str">
        <f>IFERROR(VLOOKUP('CLZ TT'!A1353,'CLZ WI'!$A$1:$K$100000,5,FALSE),"")</f>
        <v/>
      </c>
      <c r="H1353" t="str">
        <f>IFERROR(VLOOKUP(G1353,'CLZ WI'!$A$1:$K$100000,6,FALSE),"")</f>
        <v/>
      </c>
      <c r="I1353" t="str">
        <f>IFERROR(VLOOKUP(G1353,'CLZ WI'!$A$1:$K$100000,7,FALSE),"")</f>
        <v/>
      </c>
      <c r="J1353" t="str">
        <f>T('CLZ TT'!I1353)</f>
        <v/>
      </c>
      <c r="K1353" t="str">
        <f>IF(IFERROR(VLOOKUP('CLZ TT'!A1353,'CLZ WI'!$A$1:$L$100000,12,FALSE),"")=TRUE, "Billable", IF(IFERROR(VLOOKUP('CLZ TT'!A1353,'CLZ WI'!$A$1:$L$100000,12,FALSE),"")=FALSE, "Non-Billable", ""))</f>
        <v/>
      </c>
      <c r="L1353" s="19" t="str">
        <f>IF('CLZ TT'!G1353="","",'CLZ TT'!G1353)</f>
        <v/>
      </c>
      <c r="M1353" t="str">
        <f>IFERROR(VLOOKUP(G1353,'CLZ Pr'!$A$1:$X$100000,12,FALSE)*C1353,"")</f>
        <v/>
      </c>
      <c r="N1353" s="4" t="str">
        <f>IFERROR(VLOOKUP(G1353,'CLZ Pr'!$A$1:$X$100000,24,FALSE), "")</f>
        <v/>
      </c>
      <c r="O1353" t="str">
        <f>IFERROR(VLOOKUP(G1353,'CLZ Pr'!$A$1:$X$100000,21,FALSE), "")</f>
        <v/>
      </c>
    </row>
    <row r="1354" spans="1:15">
      <c r="A1354" t="str">
        <f>T('CLZ TT'!A1354)</f>
        <v/>
      </c>
      <c r="B1354" s="9" t="str">
        <f>T('CLZ TT'!D1354)</f>
        <v/>
      </c>
      <c r="C1354" s="10" t="str">
        <f>IF(LEN(A1354) &gt; 0, 'CLZ TT'!E1354, "")</f>
        <v/>
      </c>
      <c r="D1354" s="7" t="str">
        <f>T('CLZ TT'!F1354)</f>
        <v/>
      </c>
      <c r="E1354" s="7" t="str">
        <f>IFERROR(VLOOKUP('CLZ TT'!A1354,'CLZ WI'!$A$1:$E$100000,3,FALSE),"")</f>
        <v/>
      </c>
      <c r="F1354" t="str">
        <f>IFERROR(VLOOKUP('CLZ TT'!A1354,'CLZ WI'!$A$1:$E$100000,4,FALSE),"")</f>
        <v/>
      </c>
      <c r="G1354" t="str">
        <f>IFERROR(VLOOKUP('CLZ TT'!A1354,'CLZ WI'!$A$1:$K$100000,5,FALSE),"")</f>
        <v/>
      </c>
      <c r="H1354" t="str">
        <f>IFERROR(VLOOKUP(G1354,'CLZ WI'!$A$1:$K$100000,6,FALSE),"")</f>
        <v/>
      </c>
      <c r="I1354" t="str">
        <f>IFERROR(VLOOKUP(G1354,'CLZ WI'!$A$1:$K$100000,7,FALSE),"")</f>
        <v/>
      </c>
      <c r="J1354" t="str">
        <f>T('CLZ TT'!I1354)</f>
        <v/>
      </c>
      <c r="K1354" t="str">
        <f>IF(IFERROR(VLOOKUP('CLZ TT'!A1354,'CLZ WI'!$A$1:$L$100000,12,FALSE),"")=TRUE, "Billable", IF(IFERROR(VLOOKUP('CLZ TT'!A1354,'CLZ WI'!$A$1:$L$100000,12,FALSE),"")=FALSE, "Non-Billable", ""))</f>
        <v/>
      </c>
      <c r="L1354" s="19" t="str">
        <f>IF('CLZ TT'!G1354="","",'CLZ TT'!G1354)</f>
        <v/>
      </c>
      <c r="M1354" t="str">
        <f>IFERROR(VLOOKUP(G1354,'CLZ Pr'!$A$1:$X$100000,12,FALSE)*C1354,"")</f>
        <v/>
      </c>
      <c r="N1354" s="4" t="str">
        <f>IFERROR(VLOOKUP(G1354,'CLZ Pr'!$A$1:$X$100000,24,FALSE), "")</f>
        <v/>
      </c>
      <c r="O1354" t="str">
        <f>IFERROR(VLOOKUP(G1354,'CLZ Pr'!$A$1:$X$100000,21,FALSE), "")</f>
        <v/>
      </c>
    </row>
    <row r="1355" spans="1:15">
      <c r="A1355" t="str">
        <f>T('CLZ TT'!A1355)</f>
        <v/>
      </c>
      <c r="B1355" s="9" t="str">
        <f>T('CLZ TT'!D1355)</f>
        <v/>
      </c>
      <c r="C1355" s="10" t="str">
        <f>IF(LEN(A1355) &gt; 0, 'CLZ TT'!E1355, "")</f>
        <v/>
      </c>
      <c r="D1355" s="7" t="str">
        <f>T('CLZ TT'!F1355)</f>
        <v/>
      </c>
      <c r="E1355" s="7" t="str">
        <f>IFERROR(VLOOKUP('CLZ TT'!A1355,'CLZ WI'!$A$1:$E$100000,3,FALSE),"")</f>
        <v/>
      </c>
      <c r="F1355" t="str">
        <f>IFERROR(VLOOKUP('CLZ TT'!A1355,'CLZ WI'!$A$1:$E$100000,4,FALSE),"")</f>
        <v/>
      </c>
      <c r="G1355" t="str">
        <f>IFERROR(VLOOKUP('CLZ TT'!A1355,'CLZ WI'!$A$1:$K$100000,5,FALSE),"")</f>
        <v/>
      </c>
      <c r="H1355" t="str">
        <f>IFERROR(VLOOKUP(G1355,'CLZ WI'!$A$1:$K$100000,6,FALSE),"")</f>
        <v/>
      </c>
      <c r="I1355" t="str">
        <f>IFERROR(VLOOKUP(G1355,'CLZ WI'!$A$1:$K$100000,7,FALSE),"")</f>
        <v/>
      </c>
      <c r="J1355" t="str">
        <f>T('CLZ TT'!I1355)</f>
        <v/>
      </c>
      <c r="K1355" t="str">
        <f>IF(IFERROR(VLOOKUP('CLZ TT'!A1355,'CLZ WI'!$A$1:$L$100000,12,FALSE),"")=TRUE, "Billable", IF(IFERROR(VLOOKUP('CLZ TT'!A1355,'CLZ WI'!$A$1:$L$100000,12,FALSE),"")=FALSE, "Non-Billable", ""))</f>
        <v/>
      </c>
      <c r="L1355" s="19" t="str">
        <f>IF('CLZ TT'!G1355="","",'CLZ TT'!G1355)</f>
        <v/>
      </c>
      <c r="M1355" t="str">
        <f>IFERROR(VLOOKUP(G1355,'CLZ Pr'!$A$1:$X$100000,12,FALSE)*C1355,"")</f>
        <v/>
      </c>
      <c r="N1355" s="4" t="str">
        <f>IFERROR(VLOOKUP(G1355,'CLZ Pr'!$A$1:$X$100000,24,FALSE), "")</f>
        <v/>
      </c>
      <c r="O1355" t="str">
        <f>IFERROR(VLOOKUP(G1355,'CLZ Pr'!$A$1:$X$100000,21,FALSE), "")</f>
        <v/>
      </c>
    </row>
    <row r="1356" spans="1:15">
      <c r="A1356" t="str">
        <f>T('CLZ TT'!A1356)</f>
        <v/>
      </c>
      <c r="B1356" s="9" t="str">
        <f>T('CLZ TT'!D1356)</f>
        <v/>
      </c>
      <c r="C1356" s="10" t="str">
        <f>IF(LEN(A1356) &gt; 0, 'CLZ TT'!E1356, "")</f>
        <v/>
      </c>
      <c r="D1356" s="7" t="str">
        <f>T('CLZ TT'!F1356)</f>
        <v/>
      </c>
      <c r="E1356" s="7" t="str">
        <f>IFERROR(VLOOKUP('CLZ TT'!A1356,'CLZ WI'!$A$1:$E$100000,3,FALSE),"")</f>
        <v/>
      </c>
      <c r="F1356" t="str">
        <f>IFERROR(VLOOKUP('CLZ TT'!A1356,'CLZ WI'!$A$1:$E$100000,4,FALSE),"")</f>
        <v/>
      </c>
      <c r="G1356" t="str">
        <f>IFERROR(VLOOKUP('CLZ TT'!A1356,'CLZ WI'!$A$1:$K$100000,5,FALSE),"")</f>
        <v/>
      </c>
      <c r="H1356" t="str">
        <f>IFERROR(VLOOKUP(G1356,'CLZ WI'!$A$1:$K$100000,6,FALSE),"")</f>
        <v/>
      </c>
      <c r="I1356" t="str">
        <f>IFERROR(VLOOKUP(G1356,'CLZ WI'!$A$1:$K$100000,7,FALSE),"")</f>
        <v/>
      </c>
      <c r="J1356" t="str">
        <f>T('CLZ TT'!I1356)</f>
        <v/>
      </c>
      <c r="K1356" t="str">
        <f>IF(IFERROR(VLOOKUP('CLZ TT'!A1356,'CLZ WI'!$A$1:$L$100000,12,FALSE),"")=TRUE, "Billable", IF(IFERROR(VLOOKUP('CLZ TT'!A1356,'CLZ WI'!$A$1:$L$100000,12,FALSE),"")=FALSE, "Non-Billable", ""))</f>
        <v/>
      </c>
      <c r="L1356" s="19" t="str">
        <f>IF('CLZ TT'!G1356="","",'CLZ TT'!G1356)</f>
        <v/>
      </c>
      <c r="M1356" t="str">
        <f>IFERROR(VLOOKUP(G1356,'CLZ Pr'!$A$1:$X$100000,12,FALSE)*C1356,"")</f>
        <v/>
      </c>
      <c r="N1356" s="4" t="str">
        <f>IFERROR(VLOOKUP(G1356,'CLZ Pr'!$A$1:$X$100000,24,FALSE), "")</f>
        <v/>
      </c>
      <c r="O1356" t="str">
        <f>IFERROR(VLOOKUP(G1356,'CLZ Pr'!$A$1:$X$100000,21,FALSE), "")</f>
        <v/>
      </c>
    </row>
    <row r="1357" spans="1:15">
      <c r="A1357" t="str">
        <f>T('CLZ TT'!A1357)</f>
        <v/>
      </c>
      <c r="B1357" s="9" t="str">
        <f>T('CLZ TT'!D1357)</f>
        <v/>
      </c>
      <c r="C1357" s="10" t="str">
        <f>IF(LEN(A1357) &gt; 0, 'CLZ TT'!E1357, "")</f>
        <v/>
      </c>
      <c r="D1357" s="7" t="str">
        <f>T('CLZ TT'!F1357)</f>
        <v/>
      </c>
      <c r="E1357" s="7" t="str">
        <f>IFERROR(VLOOKUP('CLZ TT'!A1357,'CLZ WI'!$A$1:$E$100000,3,FALSE),"")</f>
        <v/>
      </c>
      <c r="F1357" t="str">
        <f>IFERROR(VLOOKUP('CLZ TT'!A1357,'CLZ WI'!$A$1:$E$100000,4,FALSE),"")</f>
        <v/>
      </c>
      <c r="G1357" t="str">
        <f>IFERROR(VLOOKUP('CLZ TT'!A1357,'CLZ WI'!$A$1:$K$100000,5,FALSE),"")</f>
        <v/>
      </c>
      <c r="H1357" t="str">
        <f>IFERROR(VLOOKUP(G1357,'CLZ WI'!$A$1:$K$100000,6,FALSE),"")</f>
        <v/>
      </c>
      <c r="I1357" t="str">
        <f>IFERROR(VLOOKUP(G1357,'CLZ WI'!$A$1:$K$100000,7,FALSE),"")</f>
        <v/>
      </c>
      <c r="J1357" t="str">
        <f>T('CLZ TT'!I1357)</f>
        <v/>
      </c>
      <c r="K1357" t="str">
        <f>IF(IFERROR(VLOOKUP('CLZ TT'!A1357,'CLZ WI'!$A$1:$L$100000,12,FALSE),"")=TRUE, "Billable", IF(IFERROR(VLOOKUP('CLZ TT'!A1357,'CLZ WI'!$A$1:$L$100000,12,FALSE),"")=FALSE, "Non-Billable", ""))</f>
        <v/>
      </c>
      <c r="L1357" s="19" t="str">
        <f>IF('CLZ TT'!G1357="","",'CLZ TT'!G1357)</f>
        <v/>
      </c>
      <c r="M1357" t="str">
        <f>IFERROR(VLOOKUP(G1357,'CLZ Pr'!$A$1:$X$100000,12,FALSE)*C1357,"")</f>
        <v/>
      </c>
      <c r="N1357" s="4" t="str">
        <f>IFERROR(VLOOKUP(G1357,'CLZ Pr'!$A$1:$X$100000,24,FALSE), "")</f>
        <v/>
      </c>
      <c r="O1357" t="str">
        <f>IFERROR(VLOOKUP(G1357,'CLZ Pr'!$A$1:$X$100000,21,FALSE), "")</f>
        <v/>
      </c>
    </row>
    <row r="1358" spans="1:15">
      <c r="A1358" t="str">
        <f>T('CLZ TT'!A1358)</f>
        <v/>
      </c>
      <c r="B1358" s="9" t="str">
        <f>T('CLZ TT'!D1358)</f>
        <v/>
      </c>
      <c r="C1358" s="10" t="str">
        <f>IF(LEN(A1358) &gt; 0, 'CLZ TT'!E1358, "")</f>
        <v/>
      </c>
      <c r="D1358" s="7" t="str">
        <f>T('CLZ TT'!F1358)</f>
        <v/>
      </c>
      <c r="E1358" s="7" t="str">
        <f>IFERROR(VLOOKUP('CLZ TT'!A1358,'CLZ WI'!$A$1:$E$100000,3,FALSE),"")</f>
        <v/>
      </c>
      <c r="F1358" t="str">
        <f>IFERROR(VLOOKUP('CLZ TT'!A1358,'CLZ WI'!$A$1:$E$100000,4,FALSE),"")</f>
        <v/>
      </c>
      <c r="G1358" t="str">
        <f>IFERROR(VLOOKUP('CLZ TT'!A1358,'CLZ WI'!$A$1:$K$100000,5,FALSE),"")</f>
        <v/>
      </c>
      <c r="H1358" t="str">
        <f>IFERROR(VLOOKUP(G1358,'CLZ WI'!$A$1:$K$100000,6,FALSE),"")</f>
        <v/>
      </c>
      <c r="I1358" t="str">
        <f>IFERROR(VLOOKUP(G1358,'CLZ WI'!$A$1:$K$100000,7,FALSE),"")</f>
        <v/>
      </c>
      <c r="J1358" t="str">
        <f>T('CLZ TT'!I1358)</f>
        <v/>
      </c>
      <c r="K1358" t="str">
        <f>IF(IFERROR(VLOOKUP('CLZ TT'!A1358,'CLZ WI'!$A$1:$L$100000,12,FALSE),"")=TRUE, "Billable", IF(IFERROR(VLOOKUP('CLZ TT'!A1358,'CLZ WI'!$A$1:$L$100000,12,FALSE),"")=FALSE, "Non-Billable", ""))</f>
        <v/>
      </c>
      <c r="L1358" s="19" t="str">
        <f>IF('CLZ TT'!G1358="","",'CLZ TT'!G1358)</f>
        <v/>
      </c>
      <c r="M1358" t="str">
        <f>IFERROR(VLOOKUP(G1358,'CLZ Pr'!$A$1:$X$100000,12,FALSE)*C1358,"")</f>
        <v/>
      </c>
      <c r="N1358" s="4" t="str">
        <f>IFERROR(VLOOKUP(G1358,'CLZ Pr'!$A$1:$X$100000,24,FALSE), "")</f>
        <v/>
      </c>
      <c r="O1358" t="str">
        <f>IFERROR(VLOOKUP(G1358,'CLZ Pr'!$A$1:$X$100000,21,FALSE), "")</f>
        <v/>
      </c>
    </row>
    <row r="1359" spans="1:15">
      <c r="A1359" t="str">
        <f>T('CLZ TT'!A1359)</f>
        <v/>
      </c>
      <c r="B1359" s="9" t="str">
        <f>T('CLZ TT'!D1359)</f>
        <v/>
      </c>
      <c r="C1359" s="10" t="str">
        <f>IF(LEN(A1359) &gt; 0, 'CLZ TT'!E1359, "")</f>
        <v/>
      </c>
      <c r="D1359" s="7" t="str">
        <f>T('CLZ TT'!F1359)</f>
        <v/>
      </c>
      <c r="E1359" s="7" t="str">
        <f>IFERROR(VLOOKUP('CLZ TT'!A1359,'CLZ WI'!$A$1:$E$100000,3,FALSE),"")</f>
        <v/>
      </c>
      <c r="F1359" t="str">
        <f>IFERROR(VLOOKUP('CLZ TT'!A1359,'CLZ WI'!$A$1:$E$100000,4,FALSE),"")</f>
        <v/>
      </c>
      <c r="G1359" t="str">
        <f>IFERROR(VLOOKUP('CLZ TT'!A1359,'CLZ WI'!$A$1:$K$100000,5,FALSE),"")</f>
        <v/>
      </c>
      <c r="H1359" t="str">
        <f>IFERROR(VLOOKUP(G1359,'CLZ WI'!$A$1:$K$100000,6,FALSE),"")</f>
        <v/>
      </c>
      <c r="I1359" t="str">
        <f>IFERROR(VLOOKUP(G1359,'CLZ WI'!$A$1:$K$100000,7,FALSE),"")</f>
        <v/>
      </c>
      <c r="J1359" t="str">
        <f>T('CLZ TT'!I1359)</f>
        <v/>
      </c>
      <c r="K1359" t="str">
        <f>IF(IFERROR(VLOOKUP('CLZ TT'!A1359,'CLZ WI'!$A$1:$L$100000,12,FALSE),"")=TRUE, "Billable", IF(IFERROR(VLOOKUP('CLZ TT'!A1359,'CLZ WI'!$A$1:$L$100000,12,FALSE),"")=FALSE, "Non-Billable", ""))</f>
        <v/>
      </c>
      <c r="L1359" s="19" t="str">
        <f>IF('CLZ TT'!G1359="","",'CLZ TT'!G1359)</f>
        <v/>
      </c>
      <c r="M1359" t="str">
        <f>IFERROR(VLOOKUP(G1359,'CLZ Pr'!$A$1:$X$100000,12,FALSE)*C1359,"")</f>
        <v/>
      </c>
      <c r="N1359" s="4" t="str">
        <f>IFERROR(VLOOKUP(G1359,'CLZ Pr'!$A$1:$X$100000,24,FALSE), "")</f>
        <v/>
      </c>
      <c r="O1359" t="str">
        <f>IFERROR(VLOOKUP(G1359,'CLZ Pr'!$A$1:$X$100000,21,FALSE), "")</f>
        <v/>
      </c>
    </row>
    <row r="1360" spans="1:15">
      <c r="A1360" t="str">
        <f>T('CLZ TT'!A1360)</f>
        <v/>
      </c>
      <c r="B1360" s="9" t="str">
        <f>T('CLZ TT'!D1360)</f>
        <v/>
      </c>
      <c r="C1360" s="10" t="str">
        <f>IF(LEN(A1360) &gt; 0, 'CLZ TT'!E1360, "")</f>
        <v/>
      </c>
      <c r="D1360" s="7" t="str">
        <f>T('CLZ TT'!F1360)</f>
        <v/>
      </c>
      <c r="E1360" s="7" t="str">
        <f>IFERROR(VLOOKUP('CLZ TT'!A1360,'CLZ WI'!$A$1:$E$100000,3,FALSE),"")</f>
        <v/>
      </c>
      <c r="F1360" t="str">
        <f>IFERROR(VLOOKUP('CLZ TT'!A1360,'CLZ WI'!$A$1:$E$100000,4,FALSE),"")</f>
        <v/>
      </c>
      <c r="G1360" t="str">
        <f>IFERROR(VLOOKUP('CLZ TT'!A1360,'CLZ WI'!$A$1:$K$100000,5,FALSE),"")</f>
        <v/>
      </c>
      <c r="H1360" t="str">
        <f>IFERROR(VLOOKUP(G1360,'CLZ WI'!$A$1:$K$100000,6,FALSE),"")</f>
        <v/>
      </c>
      <c r="I1360" t="str">
        <f>IFERROR(VLOOKUP(G1360,'CLZ WI'!$A$1:$K$100000,7,FALSE),"")</f>
        <v/>
      </c>
      <c r="J1360" t="str">
        <f>T('CLZ TT'!I1360)</f>
        <v/>
      </c>
      <c r="K1360" t="str">
        <f>IF(IFERROR(VLOOKUP('CLZ TT'!A1360,'CLZ WI'!$A$1:$L$100000,12,FALSE),"")=TRUE, "Billable", IF(IFERROR(VLOOKUP('CLZ TT'!A1360,'CLZ WI'!$A$1:$L$100000,12,FALSE),"")=FALSE, "Non-Billable", ""))</f>
        <v/>
      </c>
      <c r="L1360" s="19" t="str">
        <f>IF('CLZ TT'!G1360="","",'CLZ TT'!G1360)</f>
        <v/>
      </c>
      <c r="M1360" t="str">
        <f>IFERROR(VLOOKUP(G1360,'CLZ Pr'!$A$1:$X$100000,12,FALSE)*C1360,"")</f>
        <v/>
      </c>
      <c r="N1360" s="4" t="str">
        <f>IFERROR(VLOOKUP(G1360,'CLZ Pr'!$A$1:$X$100000,24,FALSE), "")</f>
        <v/>
      </c>
      <c r="O1360" t="str">
        <f>IFERROR(VLOOKUP(G1360,'CLZ Pr'!$A$1:$X$100000,21,FALSE), "")</f>
        <v/>
      </c>
    </row>
    <row r="1361" spans="1:15">
      <c r="A1361" t="str">
        <f>T('CLZ TT'!A1361)</f>
        <v/>
      </c>
      <c r="B1361" s="9" t="str">
        <f>T('CLZ TT'!D1361)</f>
        <v/>
      </c>
      <c r="C1361" s="10" t="str">
        <f>IF(LEN(A1361) &gt; 0, 'CLZ TT'!E1361, "")</f>
        <v/>
      </c>
      <c r="D1361" s="7" t="str">
        <f>T('CLZ TT'!F1361)</f>
        <v/>
      </c>
      <c r="E1361" s="7" t="str">
        <f>IFERROR(VLOOKUP('CLZ TT'!A1361,'CLZ WI'!$A$1:$E$100000,3,FALSE),"")</f>
        <v/>
      </c>
      <c r="F1361" t="str">
        <f>IFERROR(VLOOKUP('CLZ TT'!A1361,'CLZ WI'!$A$1:$E$100000,4,FALSE),"")</f>
        <v/>
      </c>
      <c r="G1361" t="str">
        <f>IFERROR(VLOOKUP('CLZ TT'!A1361,'CLZ WI'!$A$1:$K$100000,5,FALSE),"")</f>
        <v/>
      </c>
      <c r="H1361" t="str">
        <f>IFERROR(VLOOKUP(G1361,'CLZ WI'!$A$1:$K$100000,6,FALSE),"")</f>
        <v/>
      </c>
      <c r="I1361" t="str">
        <f>IFERROR(VLOOKUP(G1361,'CLZ WI'!$A$1:$K$100000,7,FALSE),"")</f>
        <v/>
      </c>
      <c r="J1361" t="str">
        <f>T('CLZ TT'!I1361)</f>
        <v/>
      </c>
      <c r="K1361" t="str">
        <f>IF(IFERROR(VLOOKUP('CLZ TT'!A1361,'CLZ WI'!$A$1:$L$100000,12,FALSE),"")=TRUE, "Billable", IF(IFERROR(VLOOKUP('CLZ TT'!A1361,'CLZ WI'!$A$1:$L$100000,12,FALSE),"")=FALSE, "Non-Billable", ""))</f>
        <v/>
      </c>
      <c r="L1361" s="19" t="str">
        <f>IF('CLZ TT'!G1361="","",'CLZ TT'!G1361)</f>
        <v/>
      </c>
      <c r="M1361" t="str">
        <f>IFERROR(VLOOKUP(G1361,'CLZ Pr'!$A$1:$X$100000,12,FALSE)*C1361,"")</f>
        <v/>
      </c>
      <c r="N1361" s="4" t="str">
        <f>IFERROR(VLOOKUP(G1361,'CLZ Pr'!$A$1:$X$100000,24,FALSE), "")</f>
        <v/>
      </c>
      <c r="O1361" t="str">
        <f>IFERROR(VLOOKUP(G1361,'CLZ Pr'!$A$1:$X$100000,21,FALSE), "")</f>
        <v/>
      </c>
    </row>
    <row r="1362" spans="1:15">
      <c r="A1362" t="str">
        <f>T('CLZ TT'!A1362)</f>
        <v/>
      </c>
      <c r="B1362" s="9" t="str">
        <f>T('CLZ TT'!D1362)</f>
        <v/>
      </c>
      <c r="C1362" s="10" t="str">
        <f>IF(LEN(A1362) &gt; 0, 'CLZ TT'!E1362, "")</f>
        <v/>
      </c>
      <c r="D1362" s="7" t="str">
        <f>T('CLZ TT'!F1362)</f>
        <v/>
      </c>
      <c r="E1362" s="7" t="str">
        <f>IFERROR(VLOOKUP('CLZ TT'!A1362,'CLZ WI'!$A$1:$E$100000,3,FALSE),"")</f>
        <v/>
      </c>
      <c r="F1362" t="str">
        <f>IFERROR(VLOOKUP('CLZ TT'!A1362,'CLZ WI'!$A$1:$E$100000,4,FALSE),"")</f>
        <v/>
      </c>
      <c r="G1362" t="str">
        <f>IFERROR(VLOOKUP('CLZ TT'!A1362,'CLZ WI'!$A$1:$K$100000,5,FALSE),"")</f>
        <v/>
      </c>
      <c r="H1362" t="str">
        <f>IFERROR(VLOOKUP(G1362,'CLZ WI'!$A$1:$K$100000,6,FALSE),"")</f>
        <v/>
      </c>
      <c r="I1362" t="str">
        <f>IFERROR(VLOOKUP(G1362,'CLZ WI'!$A$1:$K$100000,7,FALSE),"")</f>
        <v/>
      </c>
      <c r="J1362" t="str">
        <f>T('CLZ TT'!I1362)</f>
        <v/>
      </c>
      <c r="K1362" t="str">
        <f>IF(IFERROR(VLOOKUP('CLZ TT'!A1362,'CLZ WI'!$A$1:$L$100000,12,FALSE),"")=TRUE, "Billable", IF(IFERROR(VLOOKUP('CLZ TT'!A1362,'CLZ WI'!$A$1:$L$100000,12,FALSE),"")=FALSE, "Non-Billable", ""))</f>
        <v/>
      </c>
      <c r="L1362" s="19" t="str">
        <f>IF('CLZ TT'!G1362="","",'CLZ TT'!G1362)</f>
        <v/>
      </c>
      <c r="M1362" t="str">
        <f>IFERROR(VLOOKUP(G1362,'CLZ Pr'!$A$1:$X$100000,12,FALSE)*C1362,"")</f>
        <v/>
      </c>
      <c r="N1362" s="4" t="str">
        <f>IFERROR(VLOOKUP(G1362,'CLZ Pr'!$A$1:$X$100000,24,FALSE), "")</f>
        <v/>
      </c>
      <c r="O1362" t="str">
        <f>IFERROR(VLOOKUP(G1362,'CLZ Pr'!$A$1:$X$100000,21,FALSE), "")</f>
        <v/>
      </c>
    </row>
    <row r="1363" spans="1:15">
      <c r="A1363" t="str">
        <f>T('CLZ TT'!A1363)</f>
        <v/>
      </c>
      <c r="B1363" s="9" t="str">
        <f>T('CLZ TT'!D1363)</f>
        <v/>
      </c>
      <c r="C1363" s="10" t="str">
        <f>IF(LEN(A1363) &gt; 0, 'CLZ TT'!E1363, "")</f>
        <v/>
      </c>
      <c r="D1363" s="7" t="str">
        <f>T('CLZ TT'!F1363)</f>
        <v/>
      </c>
      <c r="E1363" s="7" t="str">
        <f>IFERROR(VLOOKUP('CLZ TT'!A1363,'CLZ WI'!$A$1:$E$100000,3,FALSE),"")</f>
        <v/>
      </c>
      <c r="F1363" t="str">
        <f>IFERROR(VLOOKUP('CLZ TT'!A1363,'CLZ WI'!$A$1:$E$100000,4,FALSE),"")</f>
        <v/>
      </c>
      <c r="G1363" t="str">
        <f>IFERROR(VLOOKUP('CLZ TT'!A1363,'CLZ WI'!$A$1:$K$100000,5,FALSE),"")</f>
        <v/>
      </c>
      <c r="H1363" t="str">
        <f>IFERROR(VLOOKUP(G1363,'CLZ WI'!$A$1:$K$100000,6,FALSE),"")</f>
        <v/>
      </c>
      <c r="I1363" t="str">
        <f>IFERROR(VLOOKUP(G1363,'CLZ WI'!$A$1:$K$100000,7,FALSE),"")</f>
        <v/>
      </c>
      <c r="J1363" t="str">
        <f>T('CLZ TT'!I1363)</f>
        <v/>
      </c>
      <c r="K1363" t="str">
        <f>IF(IFERROR(VLOOKUP('CLZ TT'!A1363,'CLZ WI'!$A$1:$L$100000,12,FALSE),"")=TRUE, "Billable", IF(IFERROR(VLOOKUP('CLZ TT'!A1363,'CLZ WI'!$A$1:$L$100000,12,FALSE),"")=FALSE, "Non-Billable", ""))</f>
        <v/>
      </c>
      <c r="L1363" s="19" t="str">
        <f>IF('CLZ TT'!G1363="","",'CLZ TT'!G1363)</f>
        <v/>
      </c>
      <c r="M1363" t="str">
        <f>IFERROR(VLOOKUP(G1363,'CLZ Pr'!$A$1:$X$100000,12,FALSE)*C1363,"")</f>
        <v/>
      </c>
      <c r="N1363" s="4" t="str">
        <f>IFERROR(VLOOKUP(G1363,'CLZ Pr'!$A$1:$X$100000,24,FALSE), "")</f>
        <v/>
      </c>
      <c r="O1363" t="str">
        <f>IFERROR(VLOOKUP(G1363,'CLZ Pr'!$A$1:$X$100000,21,FALSE), "")</f>
        <v/>
      </c>
    </row>
    <row r="1364" spans="1:15">
      <c r="A1364" t="str">
        <f>T('CLZ TT'!A1364)</f>
        <v/>
      </c>
      <c r="B1364" s="9" t="str">
        <f>T('CLZ TT'!D1364)</f>
        <v/>
      </c>
      <c r="C1364" s="10" t="str">
        <f>IF(LEN(A1364) &gt; 0, 'CLZ TT'!E1364, "")</f>
        <v/>
      </c>
      <c r="D1364" s="7" t="str">
        <f>T('CLZ TT'!F1364)</f>
        <v/>
      </c>
      <c r="E1364" s="7" t="str">
        <f>IFERROR(VLOOKUP('CLZ TT'!A1364,'CLZ WI'!$A$1:$E$100000,3,FALSE),"")</f>
        <v/>
      </c>
      <c r="F1364" t="str">
        <f>IFERROR(VLOOKUP('CLZ TT'!A1364,'CLZ WI'!$A$1:$E$100000,4,FALSE),"")</f>
        <v/>
      </c>
      <c r="G1364" t="str">
        <f>IFERROR(VLOOKUP('CLZ TT'!A1364,'CLZ WI'!$A$1:$K$100000,5,FALSE),"")</f>
        <v/>
      </c>
      <c r="H1364" t="str">
        <f>IFERROR(VLOOKUP(G1364,'CLZ WI'!$A$1:$K$100000,6,FALSE),"")</f>
        <v/>
      </c>
      <c r="I1364" t="str">
        <f>IFERROR(VLOOKUP(G1364,'CLZ WI'!$A$1:$K$100000,7,FALSE),"")</f>
        <v/>
      </c>
      <c r="J1364" t="str">
        <f>T('CLZ TT'!I1364)</f>
        <v/>
      </c>
      <c r="K1364" t="str">
        <f>IF(IFERROR(VLOOKUP('CLZ TT'!A1364,'CLZ WI'!$A$1:$L$100000,12,FALSE),"")=TRUE, "Billable", IF(IFERROR(VLOOKUP('CLZ TT'!A1364,'CLZ WI'!$A$1:$L$100000,12,FALSE),"")=FALSE, "Non-Billable", ""))</f>
        <v/>
      </c>
      <c r="L1364" s="19" t="str">
        <f>IF('CLZ TT'!G1364="","",'CLZ TT'!G1364)</f>
        <v/>
      </c>
      <c r="M1364" t="str">
        <f>IFERROR(VLOOKUP(G1364,'CLZ Pr'!$A$1:$X$100000,12,FALSE)*C1364,"")</f>
        <v/>
      </c>
      <c r="N1364" s="4" t="str">
        <f>IFERROR(VLOOKUP(G1364,'CLZ Pr'!$A$1:$X$100000,24,FALSE), "")</f>
        <v/>
      </c>
      <c r="O1364" t="str">
        <f>IFERROR(VLOOKUP(G1364,'CLZ Pr'!$A$1:$X$100000,21,FALSE), "")</f>
        <v/>
      </c>
    </row>
    <row r="1365" spans="1:15">
      <c r="A1365" t="str">
        <f>T('CLZ TT'!A1365)</f>
        <v/>
      </c>
      <c r="B1365" s="9" t="str">
        <f>T('CLZ TT'!D1365)</f>
        <v/>
      </c>
      <c r="C1365" s="10" t="str">
        <f>IF(LEN(A1365) &gt; 0, 'CLZ TT'!E1365, "")</f>
        <v/>
      </c>
      <c r="D1365" s="7" t="str">
        <f>T('CLZ TT'!F1365)</f>
        <v/>
      </c>
      <c r="E1365" s="7" t="str">
        <f>IFERROR(VLOOKUP('CLZ TT'!A1365,'CLZ WI'!$A$1:$E$100000,3,FALSE),"")</f>
        <v/>
      </c>
      <c r="F1365" t="str">
        <f>IFERROR(VLOOKUP('CLZ TT'!A1365,'CLZ WI'!$A$1:$E$100000,4,FALSE),"")</f>
        <v/>
      </c>
      <c r="G1365" t="str">
        <f>IFERROR(VLOOKUP('CLZ TT'!A1365,'CLZ WI'!$A$1:$K$100000,5,FALSE),"")</f>
        <v/>
      </c>
      <c r="H1365" t="str">
        <f>IFERROR(VLOOKUP(G1365,'CLZ WI'!$A$1:$K$100000,6,FALSE),"")</f>
        <v/>
      </c>
      <c r="I1365" t="str">
        <f>IFERROR(VLOOKUP(G1365,'CLZ WI'!$A$1:$K$100000,7,FALSE),"")</f>
        <v/>
      </c>
      <c r="J1365" t="str">
        <f>T('CLZ TT'!I1365)</f>
        <v/>
      </c>
      <c r="K1365" t="str">
        <f>IF(IFERROR(VLOOKUP('CLZ TT'!A1365,'CLZ WI'!$A$1:$L$100000,12,FALSE),"")=TRUE, "Billable", IF(IFERROR(VLOOKUP('CLZ TT'!A1365,'CLZ WI'!$A$1:$L$100000,12,FALSE),"")=FALSE, "Non-Billable", ""))</f>
        <v/>
      </c>
      <c r="L1365" s="19" t="str">
        <f>IF('CLZ TT'!G1365="","",'CLZ TT'!G1365)</f>
        <v/>
      </c>
      <c r="M1365" t="str">
        <f>IFERROR(VLOOKUP(G1365,'CLZ Pr'!$A$1:$X$100000,12,FALSE)*C1365,"")</f>
        <v/>
      </c>
      <c r="N1365" s="4" t="str">
        <f>IFERROR(VLOOKUP(G1365,'CLZ Pr'!$A$1:$X$100000,24,FALSE), "")</f>
        <v/>
      </c>
      <c r="O1365" t="str">
        <f>IFERROR(VLOOKUP(G1365,'CLZ Pr'!$A$1:$X$100000,21,FALSE), "")</f>
        <v/>
      </c>
    </row>
    <row r="1366" spans="1:15">
      <c r="A1366" t="str">
        <f>T('CLZ TT'!A1366)</f>
        <v/>
      </c>
      <c r="B1366" s="9" t="str">
        <f>T('CLZ TT'!D1366)</f>
        <v/>
      </c>
      <c r="C1366" s="10" t="str">
        <f>IF(LEN(A1366) &gt; 0, 'CLZ TT'!E1366, "")</f>
        <v/>
      </c>
      <c r="D1366" s="7" t="str">
        <f>T('CLZ TT'!F1366)</f>
        <v/>
      </c>
      <c r="E1366" s="7" t="str">
        <f>IFERROR(VLOOKUP('CLZ TT'!A1366,'CLZ WI'!$A$1:$E$100000,3,FALSE),"")</f>
        <v/>
      </c>
      <c r="F1366" t="str">
        <f>IFERROR(VLOOKUP('CLZ TT'!A1366,'CLZ WI'!$A$1:$E$100000,4,FALSE),"")</f>
        <v/>
      </c>
      <c r="G1366" t="str">
        <f>IFERROR(VLOOKUP('CLZ TT'!A1366,'CLZ WI'!$A$1:$K$100000,5,FALSE),"")</f>
        <v/>
      </c>
      <c r="H1366" t="str">
        <f>IFERROR(VLOOKUP(G1366,'CLZ WI'!$A$1:$K$100000,6,FALSE),"")</f>
        <v/>
      </c>
      <c r="I1366" t="str">
        <f>IFERROR(VLOOKUP(G1366,'CLZ WI'!$A$1:$K$100000,7,FALSE),"")</f>
        <v/>
      </c>
      <c r="J1366" t="str">
        <f>T('CLZ TT'!I1366)</f>
        <v/>
      </c>
      <c r="K1366" t="str">
        <f>IF(IFERROR(VLOOKUP('CLZ TT'!A1366,'CLZ WI'!$A$1:$L$100000,12,FALSE),"")=TRUE, "Billable", IF(IFERROR(VLOOKUP('CLZ TT'!A1366,'CLZ WI'!$A$1:$L$100000,12,FALSE),"")=FALSE, "Non-Billable", ""))</f>
        <v/>
      </c>
      <c r="L1366" s="19" t="str">
        <f>IF('CLZ TT'!G1366="","",'CLZ TT'!G1366)</f>
        <v/>
      </c>
      <c r="M1366" t="str">
        <f>IFERROR(VLOOKUP(G1366,'CLZ Pr'!$A$1:$X$100000,12,FALSE)*C1366,"")</f>
        <v/>
      </c>
      <c r="N1366" s="4" t="str">
        <f>IFERROR(VLOOKUP(G1366,'CLZ Pr'!$A$1:$X$100000,24,FALSE), "")</f>
        <v/>
      </c>
      <c r="O1366" t="str">
        <f>IFERROR(VLOOKUP(G1366,'CLZ Pr'!$A$1:$X$100000,21,FALSE), "")</f>
        <v/>
      </c>
    </row>
    <row r="1367" spans="1:15">
      <c r="A1367" t="str">
        <f>T('CLZ TT'!A1367)</f>
        <v/>
      </c>
      <c r="B1367" s="9" t="str">
        <f>T('CLZ TT'!D1367)</f>
        <v/>
      </c>
      <c r="C1367" s="10" t="str">
        <f>IF(LEN(A1367) &gt; 0, 'CLZ TT'!E1367, "")</f>
        <v/>
      </c>
      <c r="D1367" s="7" t="str">
        <f>T('CLZ TT'!F1367)</f>
        <v/>
      </c>
      <c r="E1367" s="7" t="str">
        <f>IFERROR(VLOOKUP('CLZ TT'!A1367,'CLZ WI'!$A$1:$E$100000,3,FALSE),"")</f>
        <v/>
      </c>
      <c r="F1367" t="str">
        <f>IFERROR(VLOOKUP('CLZ TT'!A1367,'CLZ WI'!$A$1:$E$100000,4,FALSE),"")</f>
        <v/>
      </c>
      <c r="G1367" t="str">
        <f>IFERROR(VLOOKUP('CLZ TT'!A1367,'CLZ WI'!$A$1:$K$100000,5,FALSE),"")</f>
        <v/>
      </c>
      <c r="H1367" t="str">
        <f>IFERROR(VLOOKUP(G1367,'CLZ WI'!$A$1:$K$100000,6,FALSE),"")</f>
        <v/>
      </c>
      <c r="I1367" t="str">
        <f>IFERROR(VLOOKUP(G1367,'CLZ WI'!$A$1:$K$100000,7,FALSE),"")</f>
        <v/>
      </c>
      <c r="J1367" t="str">
        <f>T('CLZ TT'!I1367)</f>
        <v/>
      </c>
      <c r="K1367" t="str">
        <f>IF(IFERROR(VLOOKUP('CLZ TT'!A1367,'CLZ WI'!$A$1:$L$100000,12,FALSE),"")=TRUE, "Billable", IF(IFERROR(VLOOKUP('CLZ TT'!A1367,'CLZ WI'!$A$1:$L$100000,12,FALSE),"")=FALSE, "Non-Billable", ""))</f>
        <v/>
      </c>
      <c r="L1367" s="19" t="str">
        <f>IF('CLZ TT'!G1367="","",'CLZ TT'!G1367)</f>
        <v/>
      </c>
      <c r="M1367" t="str">
        <f>IFERROR(VLOOKUP(G1367,'CLZ Pr'!$A$1:$X$100000,12,FALSE)*C1367,"")</f>
        <v/>
      </c>
      <c r="N1367" s="4" t="str">
        <f>IFERROR(VLOOKUP(G1367,'CLZ Pr'!$A$1:$X$100000,24,FALSE), "")</f>
        <v/>
      </c>
      <c r="O1367" t="str">
        <f>IFERROR(VLOOKUP(G1367,'CLZ Pr'!$A$1:$X$100000,21,FALSE), "")</f>
        <v/>
      </c>
    </row>
    <row r="1368" spans="1:15">
      <c r="A1368" t="str">
        <f>T('CLZ TT'!A1368)</f>
        <v/>
      </c>
      <c r="B1368" s="9" t="str">
        <f>T('CLZ TT'!D1368)</f>
        <v/>
      </c>
      <c r="C1368" s="10" t="str">
        <f>IF(LEN(A1368) &gt; 0, 'CLZ TT'!E1368, "")</f>
        <v/>
      </c>
      <c r="D1368" s="7" t="str">
        <f>T('CLZ TT'!F1368)</f>
        <v/>
      </c>
      <c r="E1368" s="7" t="str">
        <f>IFERROR(VLOOKUP('CLZ TT'!A1368,'CLZ WI'!$A$1:$E$100000,3,FALSE),"")</f>
        <v/>
      </c>
      <c r="F1368" t="str">
        <f>IFERROR(VLOOKUP('CLZ TT'!A1368,'CLZ WI'!$A$1:$E$100000,4,FALSE),"")</f>
        <v/>
      </c>
      <c r="G1368" t="str">
        <f>IFERROR(VLOOKUP('CLZ TT'!A1368,'CLZ WI'!$A$1:$K$100000,5,FALSE),"")</f>
        <v/>
      </c>
      <c r="H1368" t="str">
        <f>IFERROR(VLOOKUP(G1368,'CLZ WI'!$A$1:$K$100000,6,FALSE),"")</f>
        <v/>
      </c>
      <c r="I1368" t="str">
        <f>IFERROR(VLOOKUP(G1368,'CLZ WI'!$A$1:$K$100000,7,FALSE),"")</f>
        <v/>
      </c>
      <c r="J1368" t="str">
        <f>T('CLZ TT'!I1368)</f>
        <v/>
      </c>
      <c r="K1368" t="str">
        <f>IF(IFERROR(VLOOKUP('CLZ TT'!A1368,'CLZ WI'!$A$1:$L$100000,12,FALSE),"")=TRUE, "Billable", IF(IFERROR(VLOOKUP('CLZ TT'!A1368,'CLZ WI'!$A$1:$L$100000,12,FALSE),"")=FALSE, "Non-Billable", ""))</f>
        <v/>
      </c>
      <c r="L1368" s="19" t="str">
        <f>IF('CLZ TT'!G1368="","",'CLZ TT'!G1368)</f>
        <v/>
      </c>
      <c r="M1368" t="str">
        <f>IFERROR(VLOOKUP(G1368,'CLZ Pr'!$A$1:$X$100000,12,FALSE)*C1368,"")</f>
        <v/>
      </c>
      <c r="N1368" s="4" t="str">
        <f>IFERROR(VLOOKUP(G1368,'CLZ Pr'!$A$1:$X$100000,24,FALSE), "")</f>
        <v/>
      </c>
      <c r="O1368" t="str">
        <f>IFERROR(VLOOKUP(G1368,'CLZ Pr'!$A$1:$X$100000,21,FALSE), "")</f>
        <v/>
      </c>
    </row>
    <row r="1369" spans="1:15">
      <c r="A1369" t="str">
        <f>T('CLZ TT'!A1369)</f>
        <v/>
      </c>
      <c r="B1369" s="9" t="str">
        <f>T('CLZ TT'!D1369)</f>
        <v/>
      </c>
      <c r="C1369" s="10" t="str">
        <f>IF(LEN(A1369) &gt; 0, 'CLZ TT'!E1369, "")</f>
        <v/>
      </c>
      <c r="D1369" s="7" t="str">
        <f>T('CLZ TT'!F1369)</f>
        <v/>
      </c>
      <c r="E1369" s="7" t="str">
        <f>IFERROR(VLOOKUP('CLZ TT'!A1369,'CLZ WI'!$A$1:$E$100000,3,FALSE),"")</f>
        <v/>
      </c>
      <c r="F1369" t="str">
        <f>IFERROR(VLOOKUP('CLZ TT'!A1369,'CLZ WI'!$A$1:$E$100000,4,FALSE),"")</f>
        <v/>
      </c>
      <c r="G1369" t="str">
        <f>IFERROR(VLOOKUP('CLZ TT'!A1369,'CLZ WI'!$A$1:$K$100000,5,FALSE),"")</f>
        <v/>
      </c>
      <c r="H1369" t="str">
        <f>IFERROR(VLOOKUP(G1369,'CLZ WI'!$A$1:$K$100000,6,FALSE),"")</f>
        <v/>
      </c>
      <c r="I1369" t="str">
        <f>IFERROR(VLOOKUP(G1369,'CLZ WI'!$A$1:$K$100000,7,FALSE),"")</f>
        <v/>
      </c>
      <c r="J1369" t="str">
        <f>T('CLZ TT'!I1369)</f>
        <v/>
      </c>
      <c r="K1369" t="str">
        <f>IF(IFERROR(VLOOKUP('CLZ TT'!A1369,'CLZ WI'!$A$1:$L$100000,12,FALSE),"")=TRUE, "Billable", IF(IFERROR(VLOOKUP('CLZ TT'!A1369,'CLZ WI'!$A$1:$L$100000,12,FALSE),"")=FALSE, "Non-Billable", ""))</f>
        <v/>
      </c>
      <c r="L1369" s="19" t="str">
        <f>IF('CLZ TT'!G1369="","",'CLZ TT'!G1369)</f>
        <v/>
      </c>
      <c r="M1369" t="str">
        <f>IFERROR(VLOOKUP(G1369,'CLZ Pr'!$A$1:$X$100000,12,FALSE)*C1369,"")</f>
        <v/>
      </c>
      <c r="N1369" s="4" t="str">
        <f>IFERROR(VLOOKUP(G1369,'CLZ Pr'!$A$1:$X$100000,24,FALSE), "")</f>
        <v/>
      </c>
      <c r="O1369" t="str">
        <f>IFERROR(VLOOKUP(G1369,'CLZ Pr'!$A$1:$X$100000,21,FALSE), "")</f>
        <v/>
      </c>
    </row>
    <row r="1370" spans="1:15">
      <c r="A1370" t="str">
        <f>T('CLZ TT'!A1370)</f>
        <v/>
      </c>
      <c r="B1370" s="9" t="str">
        <f>T('CLZ TT'!D1370)</f>
        <v/>
      </c>
      <c r="C1370" s="10" t="str">
        <f>IF(LEN(A1370) &gt; 0, 'CLZ TT'!E1370, "")</f>
        <v/>
      </c>
      <c r="D1370" s="7" t="str">
        <f>T('CLZ TT'!F1370)</f>
        <v/>
      </c>
      <c r="E1370" s="7" t="str">
        <f>IFERROR(VLOOKUP('CLZ TT'!A1370,'CLZ WI'!$A$1:$E$100000,3,FALSE),"")</f>
        <v/>
      </c>
      <c r="F1370" t="str">
        <f>IFERROR(VLOOKUP('CLZ TT'!A1370,'CLZ WI'!$A$1:$E$100000,4,FALSE),"")</f>
        <v/>
      </c>
      <c r="G1370" t="str">
        <f>IFERROR(VLOOKUP('CLZ TT'!A1370,'CLZ WI'!$A$1:$K$100000,5,FALSE),"")</f>
        <v/>
      </c>
      <c r="H1370" t="str">
        <f>IFERROR(VLOOKUP(G1370,'CLZ WI'!$A$1:$K$100000,6,FALSE),"")</f>
        <v/>
      </c>
      <c r="I1370" t="str">
        <f>IFERROR(VLOOKUP(G1370,'CLZ WI'!$A$1:$K$100000,7,FALSE),"")</f>
        <v/>
      </c>
      <c r="J1370" t="str">
        <f>T('CLZ TT'!I1370)</f>
        <v/>
      </c>
      <c r="K1370" t="str">
        <f>IF(IFERROR(VLOOKUP('CLZ TT'!A1370,'CLZ WI'!$A$1:$L$100000,12,FALSE),"")=TRUE, "Billable", IF(IFERROR(VLOOKUP('CLZ TT'!A1370,'CLZ WI'!$A$1:$L$100000,12,FALSE),"")=FALSE, "Non-Billable", ""))</f>
        <v/>
      </c>
      <c r="L1370" s="19" t="str">
        <f>IF('CLZ TT'!G1370="","",'CLZ TT'!G1370)</f>
        <v/>
      </c>
      <c r="M1370" t="str">
        <f>IFERROR(VLOOKUP(G1370,'CLZ Pr'!$A$1:$X$100000,12,FALSE)*C1370,"")</f>
        <v/>
      </c>
      <c r="N1370" s="4" t="str">
        <f>IFERROR(VLOOKUP(G1370,'CLZ Pr'!$A$1:$X$100000,24,FALSE), "")</f>
        <v/>
      </c>
      <c r="O1370" t="str">
        <f>IFERROR(VLOOKUP(G1370,'CLZ Pr'!$A$1:$X$100000,21,FALSE), "")</f>
        <v/>
      </c>
    </row>
    <row r="1371" spans="1:15">
      <c r="A1371" t="str">
        <f>T('CLZ TT'!A1371)</f>
        <v/>
      </c>
      <c r="B1371" s="9" t="str">
        <f>T('CLZ TT'!D1371)</f>
        <v/>
      </c>
      <c r="C1371" s="10" t="str">
        <f>IF(LEN(A1371) &gt; 0, 'CLZ TT'!E1371, "")</f>
        <v/>
      </c>
      <c r="D1371" s="7" t="str">
        <f>T('CLZ TT'!F1371)</f>
        <v/>
      </c>
      <c r="E1371" s="7" t="str">
        <f>IFERROR(VLOOKUP('CLZ TT'!A1371,'CLZ WI'!$A$1:$E$100000,3,FALSE),"")</f>
        <v/>
      </c>
      <c r="F1371" t="str">
        <f>IFERROR(VLOOKUP('CLZ TT'!A1371,'CLZ WI'!$A$1:$E$100000,4,FALSE),"")</f>
        <v/>
      </c>
      <c r="G1371" t="str">
        <f>IFERROR(VLOOKUP('CLZ TT'!A1371,'CLZ WI'!$A$1:$K$100000,5,FALSE),"")</f>
        <v/>
      </c>
      <c r="H1371" t="str">
        <f>IFERROR(VLOOKUP(G1371,'CLZ WI'!$A$1:$K$100000,6,FALSE),"")</f>
        <v/>
      </c>
      <c r="I1371" t="str">
        <f>IFERROR(VLOOKUP(G1371,'CLZ WI'!$A$1:$K$100000,7,FALSE),"")</f>
        <v/>
      </c>
      <c r="J1371" t="str">
        <f>T('CLZ TT'!I1371)</f>
        <v/>
      </c>
      <c r="K1371" t="str">
        <f>IF(IFERROR(VLOOKUP('CLZ TT'!A1371,'CLZ WI'!$A$1:$L$100000,12,FALSE),"")=TRUE, "Billable", IF(IFERROR(VLOOKUP('CLZ TT'!A1371,'CLZ WI'!$A$1:$L$100000,12,FALSE),"")=FALSE, "Non-Billable", ""))</f>
        <v/>
      </c>
      <c r="L1371" s="19" t="str">
        <f>IF('CLZ TT'!G1371="","",'CLZ TT'!G1371)</f>
        <v/>
      </c>
      <c r="M1371" t="str">
        <f>IFERROR(VLOOKUP(G1371,'CLZ Pr'!$A$1:$X$100000,12,FALSE)*C1371,"")</f>
        <v/>
      </c>
      <c r="N1371" s="4" t="str">
        <f>IFERROR(VLOOKUP(G1371,'CLZ Pr'!$A$1:$X$100000,24,FALSE), "")</f>
        <v/>
      </c>
      <c r="O1371" t="str">
        <f>IFERROR(VLOOKUP(G1371,'CLZ Pr'!$A$1:$X$100000,21,FALSE), "")</f>
        <v/>
      </c>
    </row>
    <row r="1372" spans="1:15">
      <c r="A1372" t="str">
        <f>T('CLZ TT'!A1372)</f>
        <v/>
      </c>
      <c r="B1372" s="9" t="str">
        <f>T('CLZ TT'!D1372)</f>
        <v/>
      </c>
      <c r="C1372" s="10" t="str">
        <f>IF(LEN(A1372) &gt; 0, 'CLZ TT'!E1372, "")</f>
        <v/>
      </c>
      <c r="D1372" s="7" t="str">
        <f>T('CLZ TT'!F1372)</f>
        <v/>
      </c>
      <c r="E1372" s="7" t="str">
        <f>IFERROR(VLOOKUP('CLZ TT'!A1372,'CLZ WI'!$A$1:$E$100000,3,FALSE),"")</f>
        <v/>
      </c>
      <c r="F1372" t="str">
        <f>IFERROR(VLOOKUP('CLZ TT'!A1372,'CLZ WI'!$A$1:$E$100000,4,FALSE),"")</f>
        <v/>
      </c>
      <c r="G1372" t="str">
        <f>IFERROR(VLOOKUP('CLZ TT'!A1372,'CLZ WI'!$A$1:$K$100000,5,FALSE),"")</f>
        <v/>
      </c>
      <c r="H1372" t="str">
        <f>IFERROR(VLOOKUP(G1372,'CLZ WI'!$A$1:$K$100000,6,FALSE),"")</f>
        <v/>
      </c>
      <c r="I1372" t="str">
        <f>IFERROR(VLOOKUP(G1372,'CLZ WI'!$A$1:$K$100000,7,FALSE),"")</f>
        <v/>
      </c>
      <c r="J1372" t="str">
        <f>T('CLZ TT'!I1372)</f>
        <v/>
      </c>
      <c r="K1372" t="str">
        <f>IF(IFERROR(VLOOKUP('CLZ TT'!A1372,'CLZ WI'!$A$1:$L$100000,12,FALSE),"")=TRUE, "Billable", IF(IFERROR(VLOOKUP('CLZ TT'!A1372,'CLZ WI'!$A$1:$L$100000,12,FALSE),"")=FALSE, "Non-Billable", ""))</f>
        <v/>
      </c>
      <c r="L1372" s="19" t="str">
        <f>IF('CLZ TT'!G1372="","",'CLZ TT'!G1372)</f>
        <v/>
      </c>
      <c r="M1372" t="str">
        <f>IFERROR(VLOOKUP(G1372,'CLZ Pr'!$A$1:$X$100000,12,FALSE)*C1372,"")</f>
        <v/>
      </c>
      <c r="N1372" s="4" t="str">
        <f>IFERROR(VLOOKUP(G1372,'CLZ Pr'!$A$1:$X$100000,24,FALSE), "")</f>
        <v/>
      </c>
      <c r="O1372" t="str">
        <f>IFERROR(VLOOKUP(G1372,'CLZ Pr'!$A$1:$X$100000,21,FALSE), "")</f>
        <v/>
      </c>
    </row>
    <row r="1373" spans="1:15">
      <c r="A1373" t="str">
        <f>T('CLZ TT'!A1373)</f>
        <v/>
      </c>
      <c r="B1373" s="9" t="str">
        <f>T('CLZ TT'!D1373)</f>
        <v/>
      </c>
      <c r="C1373" s="10" t="str">
        <f>IF(LEN(A1373) &gt; 0, 'CLZ TT'!E1373, "")</f>
        <v/>
      </c>
      <c r="D1373" s="7" t="str">
        <f>T('CLZ TT'!F1373)</f>
        <v/>
      </c>
      <c r="E1373" s="7" t="str">
        <f>IFERROR(VLOOKUP('CLZ TT'!A1373,'CLZ WI'!$A$1:$E$100000,3,FALSE),"")</f>
        <v/>
      </c>
      <c r="F1373" t="str">
        <f>IFERROR(VLOOKUP('CLZ TT'!A1373,'CLZ WI'!$A$1:$E$100000,4,FALSE),"")</f>
        <v/>
      </c>
      <c r="G1373" t="str">
        <f>IFERROR(VLOOKUP('CLZ TT'!A1373,'CLZ WI'!$A$1:$K$100000,5,FALSE),"")</f>
        <v/>
      </c>
      <c r="H1373" t="str">
        <f>IFERROR(VLOOKUP(G1373,'CLZ WI'!$A$1:$K$100000,6,FALSE),"")</f>
        <v/>
      </c>
      <c r="I1373" t="str">
        <f>IFERROR(VLOOKUP(G1373,'CLZ WI'!$A$1:$K$100000,7,FALSE),"")</f>
        <v/>
      </c>
      <c r="J1373" t="str">
        <f>T('CLZ TT'!I1373)</f>
        <v/>
      </c>
      <c r="K1373" t="str">
        <f>IF(IFERROR(VLOOKUP('CLZ TT'!A1373,'CLZ WI'!$A$1:$L$100000,12,FALSE),"")=TRUE, "Billable", IF(IFERROR(VLOOKUP('CLZ TT'!A1373,'CLZ WI'!$A$1:$L$100000,12,FALSE),"")=FALSE, "Non-Billable", ""))</f>
        <v/>
      </c>
      <c r="L1373" s="19" t="str">
        <f>IF('CLZ TT'!G1373="","",'CLZ TT'!G1373)</f>
        <v/>
      </c>
      <c r="M1373" t="str">
        <f>IFERROR(VLOOKUP(G1373,'CLZ Pr'!$A$1:$X$100000,12,FALSE)*C1373,"")</f>
        <v/>
      </c>
      <c r="N1373" s="4" t="str">
        <f>IFERROR(VLOOKUP(G1373,'CLZ Pr'!$A$1:$X$100000,24,FALSE), "")</f>
        <v/>
      </c>
      <c r="O1373" t="str">
        <f>IFERROR(VLOOKUP(G1373,'CLZ Pr'!$A$1:$X$100000,21,FALSE), "")</f>
        <v/>
      </c>
    </row>
    <row r="1374" spans="1:15">
      <c r="A1374" t="str">
        <f>T('CLZ TT'!A1374)</f>
        <v/>
      </c>
      <c r="B1374" s="9" t="str">
        <f>T('CLZ TT'!D1374)</f>
        <v/>
      </c>
      <c r="C1374" s="10" t="str">
        <f>IF(LEN(A1374) &gt; 0, 'CLZ TT'!E1374, "")</f>
        <v/>
      </c>
      <c r="D1374" s="7" t="str">
        <f>T('CLZ TT'!F1374)</f>
        <v/>
      </c>
      <c r="E1374" s="7" t="str">
        <f>IFERROR(VLOOKUP('CLZ TT'!A1374,'CLZ WI'!$A$1:$E$100000,3,FALSE),"")</f>
        <v/>
      </c>
      <c r="F1374" t="str">
        <f>IFERROR(VLOOKUP('CLZ TT'!A1374,'CLZ WI'!$A$1:$E$100000,4,FALSE),"")</f>
        <v/>
      </c>
      <c r="G1374" t="str">
        <f>IFERROR(VLOOKUP('CLZ TT'!A1374,'CLZ WI'!$A$1:$K$100000,5,FALSE),"")</f>
        <v/>
      </c>
      <c r="H1374" t="str">
        <f>IFERROR(VLOOKUP(G1374,'CLZ WI'!$A$1:$K$100000,6,FALSE),"")</f>
        <v/>
      </c>
      <c r="I1374" t="str">
        <f>IFERROR(VLOOKUP(G1374,'CLZ WI'!$A$1:$K$100000,7,FALSE),"")</f>
        <v/>
      </c>
      <c r="J1374" t="str">
        <f>T('CLZ TT'!I1374)</f>
        <v/>
      </c>
      <c r="K1374" t="str">
        <f>IF(IFERROR(VLOOKUP('CLZ TT'!A1374,'CLZ WI'!$A$1:$L$100000,12,FALSE),"")=TRUE, "Billable", IF(IFERROR(VLOOKUP('CLZ TT'!A1374,'CLZ WI'!$A$1:$L$100000,12,FALSE),"")=FALSE, "Non-Billable", ""))</f>
        <v/>
      </c>
      <c r="L1374" s="19" t="str">
        <f>IF('CLZ TT'!G1374="","",'CLZ TT'!G1374)</f>
        <v/>
      </c>
      <c r="M1374" t="str">
        <f>IFERROR(VLOOKUP(G1374,'CLZ Pr'!$A$1:$X$100000,12,FALSE)*C1374,"")</f>
        <v/>
      </c>
      <c r="N1374" s="4" t="str">
        <f>IFERROR(VLOOKUP(G1374,'CLZ Pr'!$A$1:$X$100000,24,FALSE), "")</f>
        <v/>
      </c>
      <c r="O1374" t="str">
        <f>IFERROR(VLOOKUP(G1374,'CLZ Pr'!$A$1:$X$100000,21,FALSE), "")</f>
        <v/>
      </c>
    </row>
    <row r="1375" spans="1:15">
      <c r="A1375" t="str">
        <f>T('CLZ TT'!A1375)</f>
        <v/>
      </c>
      <c r="B1375" s="9" t="str">
        <f>T('CLZ TT'!D1375)</f>
        <v/>
      </c>
      <c r="C1375" s="10" t="str">
        <f>IF(LEN(A1375) &gt; 0, 'CLZ TT'!E1375, "")</f>
        <v/>
      </c>
      <c r="D1375" s="7" t="str">
        <f>T('CLZ TT'!F1375)</f>
        <v/>
      </c>
      <c r="E1375" s="7" t="str">
        <f>IFERROR(VLOOKUP('CLZ TT'!A1375,'CLZ WI'!$A$1:$E$100000,3,FALSE),"")</f>
        <v/>
      </c>
      <c r="F1375" t="str">
        <f>IFERROR(VLOOKUP('CLZ TT'!A1375,'CLZ WI'!$A$1:$E$100000,4,FALSE),"")</f>
        <v/>
      </c>
      <c r="G1375" t="str">
        <f>IFERROR(VLOOKUP('CLZ TT'!A1375,'CLZ WI'!$A$1:$K$100000,5,FALSE),"")</f>
        <v/>
      </c>
      <c r="H1375" t="str">
        <f>IFERROR(VLOOKUP(G1375,'CLZ WI'!$A$1:$K$100000,6,FALSE),"")</f>
        <v/>
      </c>
      <c r="I1375" t="str">
        <f>IFERROR(VLOOKUP(G1375,'CLZ WI'!$A$1:$K$100000,7,FALSE),"")</f>
        <v/>
      </c>
      <c r="J1375" t="str">
        <f>T('CLZ TT'!I1375)</f>
        <v/>
      </c>
      <c r="K1375" t="str">
        <f>IF(IFERROR(VLOOKUP('CLZ TT'!A1375,'CLZ WI'!$A$1:$L$100000,12,FALSE),"")=TRUE, "Billable", IF(IFERROR(VLOOKUP('CLZ TT'!A1375,'CLZ WI'!$A$1:$L$100000,12,FALSE),"")=FALSE, "Non-Billable", ""))</f>
        <v/>
      </c>
      <c r="L1375" s="19" t="str">
        <f>IF('CLZ TT'!G1375="","",'CLZ TT'!G1375)</f>
        <v/>
      </c>
      <c r="M1375" t="str">
        <f>IFERROR(VLOOKUP(G1375,'CLZ Pr'!$A$1:$X$100000,12,FALSE)*C1375,"")</f>
        <v/>
      </c>
      <c r="N1375" s="4" t="str">
        <f>IFERROR(VLOOKUP(G1375,'CLZ Pr'!$A$1:$X$100000,24,FALSE), "")</f>
        <v/>
      </c>
      <c r="O1375" t="str">
        <f>IFERROR(VLOOKUP(G1375,'CLZ Pr'!$A$1:$X$100000,21,FALSE), "")</f>
        <v/>
      </c>
    </row>
    <row r="1376" spans="1:15">
      <c r="A1376" t="str">
        <f>T('CLZ TT'!A1376)</f>
        <v/>
      </c>
      <c r="B1376" s="9" t="str">
        <f>T('CLZ TT'!D1376)</f>
        <v/>
      </c>
      <c r="C1376" s="10" t="str">
        <f>IF(LEN(A1376) &gt; 0, 'CLZ TT'!E1376, "")</f>
        <v/>
      </c>
      <c r="D1376" s="7" t="str">
        <f>T('CLZ TT'!F1376)</f>
        <v/>
      </c>
      <c r="E1376" s="7" t="str">
        <f>IFERROR(VLOOKUP('CLZ TT'!A1376,'CLZ WI'!$A$1:$E$100000,3,FALSE),"")</f>
        <v/>
      </c>
      <c r="F1376" t="str">
        <f>IFERROR(VLOOKUP('CLZ TT'!A1376,'CLZ WI'!$A$1:$E$100000,4,FALSE),"")</f>
        <v/>
      </c>
      <c r="G1376" t="str">
        <f>IFERROR(VLOOKUP('CLZ TT'!A1376,'CLZ WI'!$A$1:$K$100000,5,FALSE),"")</f>
        <v/>
      </c>
      <c r="H1376" t="str">
        <f>IFERROR(VLOOKUP(G1376,'CLZ WI'!$A$1:$K$100000,6,FALSE),"")</f>
        <v/>
      </c>
      <c r="I1376" t="str">
        <f>IFERROR(VLOOKUP(G1376,'CLZ WI'!$A$1:$K$100000,7,FALSE),"")</f>
        <v/>
      </c>
      <c r="J1376" t="str">
        <f>T('CLZ TT'!I1376)</f>
        <v/>
      </c>
      <c r="K1376" t="str">
        <f>IF(IFERROR(VLOOKUP('CLZ TT'!A1376,'CLZ WI'!$A$1:$L$100000,12,FALSE),"")=TRUE, "Billable", IF(IFERROR(VLOOKUP('CLZ TT'!A1376,'CLZ WI'!$A$1:$L$100000,12,FALSE),"")=FALSE, "Non-Billable", ""))</f>
        <v/>
      </c>
      <c r="L1376" s="19" t="str">
        <f>IF('CLZ TT'!G1376="","",'CLZ TT'!G1376)</f>
        <v/>
      </c>
      <c r="M1376" t="str">
        <f>IFERROR(VLOOKUP(G1376,'CLZ Pr'!$A$1:$X$100000,12,FALSE)*C1376,"")</f>
        <v/>
      </c>
      <c r="N1376" s="4" t="str">
        <f>IFERROR(VLOOKUP(G1376,'CLZ Pr'!$A$1:$X$100000,24,FALSE), "")</f>
        <v/>
      </c>
      <c r="O1376" t="str">
        <f>IFERROR(VLOOKUP(G1376,'CLZ Pr'!$A$1:$X$100000,21,FALSE), "")</f>
        <v/>
      </c>
    </row>
    <row r="1377" spans="1:15">
      <c r="A1377" t="str">
        <f>T('CLZ TT'!A1377)</f>
        <v/>
      </c>
      <c r="B1377" s="9" t="str">
        <f>T('CLZ TT'!D1377)</f>
        <v/>
      </c>
      <c r="C1377" s="10" t="str">
        <f>IF(LEN(A1377) &gt; 0, 'CLZ TT'!E1377, "")</f>
        <v/>
      </c>
      <c r="D1377" s="7" t="str">
        <f>T('CLZ TT'!F1377)</f>
        <v/>
      </c>
      <c r="E1377" s="7" t="str">
        <f>IFERROR(VLOOKUP('CLZ TT'!A1377,'CLZ WI'!$A$1:$E$100000,3,FALSE),"")</f>
        <v/>
      </c>
      <c r="F1377" t="str">
        <f>IFERROR(VLOOKUP('CLZ TT'!A1377,'CLZ WI'!$A$1:$E$100000,4,FALSE),"")</f>
        <v/>
      </c>
      <c r="G1377" t="str">
        <f>IFERROR(VLOOKUP('CLZ TT'!A1377,'CLZ WI'!$A$1:$K$100000,5,FALSE),"")</f>
        <v/>
      </c>
      <c r="H1377" t="str">
        <f>IFERROR(VLOOKUP(G1377,'CLZ WI'!$A$1:$K$100000,6,FALSE),"")</f>
        <v/>
      </c>
      <c r="I1377" t="str">
        <f>IFERROR(VLOOKUP(G1377,'CLZ WI'!$A$1:$K$100000,7,FALSE),"")</f>
        <v/>
      </c>
      <c r="J1377" t="str">
        <f>T('CLZ TT'!I1377)</f>
        <v/>
      </c>
      <c r="K1377" t="str">
        <f>IF(IFERROR(VLOOKUP('CLZ TT'!A1377,'CLZ WI'!$A$1:$L$100000,12,FALSE),"")=TRUE, "Billable", IF(IFERROR(VLOOKUP('CLZ TT'!A1377,'CLZ WI'!$A$1:$L$100000,12,FALSE),"")=FALSE, "Non-Billable", ""))</f>
        <v/>
      </c>
      <c r="L1377" s="19" t="str">
        <f>IF('CLZ TT'!G1377="","",'CLZ TT'!G1377)</f>
        <v/>
      </c>
      <c r="M1377" t="str">
        <f>IFERROR(VLOOKUP(G1377,'CLZ Pr'!$A$1:$X$100000,12,FALSE)*C1377,"")</f>
        <v/>
      </c>
      <c r="N1377" s="4" t="str">
        <f>IFERROR(VLOOKUP(G1377,'CLZ Pr'!$A$1:$X$100000,24,FALSE), "")</f>
        <v/>
      </c>
      <c r="O1377" t="str">
        <f>IFERROR(VLOOKUP(G1377,'CLZ Pr'!$A$1:$X$100000,21,FALSE), "")</f>
        <v/>
      </c>
    </row>
    <row r="1378" spans="1:15">
      <c r="A1378" t="str">
        <f>T('CLZ TT'!A1378)</f>
        <v/>
      </c>
      <c r="B1378" s="9" t="str">
        <f>T('CLZ TT'!D1378)</f>
        <v/>
      </c>
      <c r="C1378" s="10" t="str">
        <f>IF(LEN(A1378) &gt; 0, 'CLZ TT'!E1378, "")</f>
        <v/>
      </c>
      <c r="D1378" s="7" t="str">
        <f>T('CLZ TT'!F1378)</f>
        <v/>
      </c>
      <c r="E1378" s="7" t="str">
        <f>IFERROR(VLOOKUP('CLZ TT'!A1378,'CLZ WI'!$A$1:$E$100000,3,FALSE),"")</f>
        <v/>
      </c>
      <c r="F1378" t="str">
        <f>IFERROR(VLOOKUP('CLZ TT'!A1378,'CLZ WI'!$A$1:$E$100000,4,FALSE),"")</f>
        <v/>
      </c>
      <c r="G1378" t="str">
        <f>IFERROR(VLOOKUP('CLZ TT'!A1378,'CLZ WI'!$A$1:$K$100000,5,FALSE),"")</f>
        <v/>
      </c>
      <c r="H1378" t="str">
        <f>IFERROR(VLOOKUP(G1378,'CLZ WI'!$A$1:$K$100000,6,FALSE),"")</f>
        <v/>
      </c>
      <c r="I1378" t="str">
        <f>IFERROR(VLOOKUP(G1378,'CLZ WI'!$A$1:$K$100000,7,FALSE),"")</f>
        <v/>
      </c>
      <c r="J1378" t="str">
        <f>T('CLZ TT'!I1378)</f>
        <v/>
      </c>
      <c r="K1378" t="str">
        <f>IF(IFERROR(VLOOKUP('CLZ TT'!A1378,'CLZ WI'!$A$1:$L$100000,12,FALSE),"")=TRUE, "Billable", IF(IFERROR(VLOOKUP('CLZ TT'!A1378,'CLZ WI'!$A$1:$L$100000,12,FALSE),"")=FALSE, "Non-Billable", ""))</f>
        <v/>
      </c>
      <c r="L1378" s="19" t="str">
        <f>IF('CLZ TT'!G1378="","",'CLZ TT'!G1378)</f>
        <v/>
      </c>
      <c r="M1378" t="str">
        <f>IFERROR(VLOOKUP(G1378,'CLZ Pr'!$A$1:$X$100000,12,FALSE)*C1378,"")</f>
        <v/>
      </c>
      <c r="N1378" s="4" t="str">
        <f>IFERROR(VLOOKUP(G1378,'CLZ Pr'!$A$1:$X$100000,24,FALSE), "")</f>
        <v/>
      </c>
      <c r="O1378" t="str">
        <f>IFERROR(VLOOKUP(G1378,'CLZ Pr'!$A$1:$X$100000,21,FALSE), "")</f>
        <v/>
      </c>
    </row>
    <row r="1379" spans="1:15">
      <c r="A1379" t="str">
        <f>T('CLZ TT'!A1379)</f>
        <v/>
      </c>
      <c r="B1379" s="9" t="str">
        <f>T('CLZ TT'!D1379)</f>
        <v/>
      </c>
      <c r="C1379" s="10" t="str">
        <f>IF(LEN(A1379) &gt; 0, 'CLZ TT'!E1379, "")</f>
        <v/>
      </c>
      <c r="D1379" s="7" t="str">
        <f>T('CLZ TT'!F1379)</f>
        <v/>
      </c>
      <c r="E1379" s="7" t="str">
        <f>IFERROR(VLOOKUP('CLZ TT'!A1379,'CLZ WI'!$A$1:$E$100000,3,FALSE),"")</f>
        <v/>
      </c>
      <c r="F1379" t="str">
        <f>IFERROR(VLOOKUP('CLZ TT'!A1379,'CLZ WI'!$A$1:$E$100000,4,FALSE),"")</f>
        <v/>
      </c>
      <c r="G1379" t="str">
        <f>IFERROR(VLOOKUP('CLZ TT'!A1379,'CLZ WI'!$A$1:$K$100000,5,FALSE),"")</f>
        <v/>
      </c>
      <c r="H1379" t="str">
        <f>IFERROR(VLOOKUP(G1379,'CLZ WI'!$A$1:$K$100000,6,FALSE),"")</f>
        <v/>
      </c>
      <c r="I1379" t="str">
        <f>IFERROR(VLOOKUP(G1379,'CLZ WI'!$A$1:$K$100000,7,FALSE),"")</f>
        <v/>
      </c>
      <c r="J1379" t="str">
        <f>T('CLZ TT'!I1379)</f>
        <v/>
      </c>
      <c r="K1379" t="str">
        <f>IF(IFERROR(VLOOKUP('CLZ TT'!A1379,'CLZ WI'!$A$1:$L$100000,12,FALSE),"")=TRUE, "Billable", IF(IFERROR(VLOOKUP('CLZ TT'!A1379,'CLZ WI'!$A$1:$L$100000,12,FALSE),"")=FALSE, "Non-Billable", ""))</f>
        <v/>
      </c>
      <c r="L1379" s="19" t="str">
        <f>IF('CLZ TT'!G1379="","",'CLZ TT'!G1379)</f>
        <v/>
      </c>
      <c r="M1379" t="str">
        <f>IFERROR(VLOOKUP(G1379,'CLZ Pr'!$A$1:$X$100000,12,FALSE)*C1379,"")</f>
        <v/>
      </c>
      <c r="N1379" s="4" t="str">
        <f>IFERROR(VLOOKUP(G1379,'CLZ Pr'!$A$1:$X$100000,24,FALSE), "")</f>
        <v/>
      </c>
      <c r="O1379" t="str">
        <f>IFERROR(VLOOKUP(G1379,'CLZ Pr'!$A$1:$X$100000,21,FALSE), "")</f>
        <v/>
      </c>
    </row>
    <row r="1380" spans="1:15">
      <c r="A1380" t="str">
        <f>T('CLZ TT'!A1380)</f>
        <v/>
      </c>
      <c r="B1380" s="9" t="str">
        <f>T('CLZ TT'!D1380)</f>
        <v/>
      </c>
      <c r="C1380" s="10" t="str">
        <f>IF(LEN(A1380) &gt; 0, 'CLZ TT'!E1380, "")</f>
        <v/>
      </c>
      <c r="D1380" s="7" t="str">
        <f>T('CLZ TT'!F1380)</f>
        <v/>
      </c>
      <c r="E1380" s="7" t="str">
        <f>IFERROR(VLOOKUP('CLZ TT'!A1380,'CLZ WI'!$A$1:$E$100000,3,FALSE),"")</f>
        <v/>
      </c>
      <c r="F1380" t="str">
        <f>IFERROR(VLOOKUP('CLZ TT'!A1380,'CLZ WI'!$A$1:$E$100000,4,FALSE),"")</f>
        <v/>
      </c>
      <c r="G1380" t="str">
        <f>IFERROR(VLOOKUP('CLZ TT'!A1380,'CLZ WI'!$A$1:$K$100000,5,FALSE),"")</f>
        <v/>
      </c>
      <c r="H1380" t="str">
        <f>IFERROR(VLOOKUP(G1380,'CLZ WI'!$A$1:$K$100000,6,FALSE),"")</f>
        <v/>
      </c>
      <c r="I1380" t="str">
        <f>IFERROR(VLOOKUP(G1380,'CLZ WI'!$A$1:$K$100000,7,FALSE),"")</f>
        <v/>
      </c>
      <c r="J1380" t="str">
        <f>T('CLZ TT'!I1380)</f>
        <v/>
      </c>
      <c r="K1380" t="str">
        <f>IF(IFERROR(VLOOKUP('CLZ TT'!A1380,'CLZ WI'!$A$1:$L$100000,12,FALSE),"")=TRUE, "Billable", IF(IFERROR(VLOOKUP('CLZ TT'!A1380,'CLZ WI'!$A$1:$L$100000,12,FALSE),"")=FALSE, "Non-Billable", ""))</f>
        <v/>
      </c>
      <c r="L1380" s="19" t="str">
        <f>IF('CLZ TT'!G1380="","",'CLZ TT'!G1380)</f>
        <v/>
      </c>
      <c r="M1380" t="str">
        <f>IFERROR(VLOOKUP(G1380,'CLZ Pr'!$A$1:$X$100000,12,FALSE)*C1380,"")</f>
        <v/>
      </c>
      <c r="N1380" s="4" t="str">
        <f>IFERROR(VLOOKUP(G1380,'CLZ Pr'!$A$1:$X$100000,24,FALSE), "")</f>
        <v/>
      </c>
      <c r="O1380" t="str">
        <f>IFERROR(VLOOKUP(G1380,'CLZ Pr'!$A$1:$X$100000,21,FALSE), "")</f>
        <v/>
      </c>
    </row>
    <row r="1381" spans="1:15">
      <c r="A1381" t="str">
        <f>T('CLZ TT'!A1381)</f>
        <v/>
      </c>
      <c r="B1381" s="9" t="str">
        <f>T('CLZ TT'!D1381)</f>
        <v/>
      </c>
      <c r="C1381" s="10" t="str">
        <f>IF(LEN(A1381) &gt; 0, 'CLZ TT'!E1381, "")</f>
        <v/>
      </c>
      <c r="D1381" s="7" t="str">
        <f>T('CLZ TT'!F1381)</f>
        <v/>
      </c>
      <c r="E1381" s="7" t="str">
        <f>IFERROR(VLOOKUP('CLZ TT'!A1381,'CLZ WI'!$A$1:$E$100000,3,FALSE),"")</f>
        <v/>
      </c>
      <c r="F1381" t="str">
        <f>IFERROR(VLOOKUP('CLZ TT'!A1381,'CLZ WI'!$A$1:$E$100000,4,FALSE),"")</f>
        <v/>
      </c>
      <c r="G1381" t="str">
        <f>IFERROR(VLOOKUP('CLZ TT'!A1381,'CLZ WI'!$A$1:$K$100000,5,FALSE),"")</f>
        <v/>
      </c>
      <c r="H1381" t="str">
        <f>IFERROR(VLOOKUP(G1381,'CLZ WI'!$A$1:$K$100000,6,FALSE),"")</f>
        <v/>
      </c>
      <c r="I1381" t="str">
        <f>IFERROR(VLOOKUP(G1381,'CLZ WI'!$A$1:$K$100000,7,FALSE),"")</f>
        <v/>
      </c>
      <c r="J1381" t="str">
        <f>T('CLZ TT'!I1381)</f>
        <v/>
      </c>
      <c r="K1381" t="str">
        <f>IF(IFERROR(VLOOKUP('CLZ TT'!A1381,'CLZ WI'!$A$1:$L$100000,12,FALSE),"")=TRUE, "Billable", IF(IFERROR(VLOOKUP('CLZ TT'!A1381,'CLZ WI'!$A$1:$L$100000,12,FALSE),"")=FALSE, "Non-Billable", ""))</f>
        <v/>
      </c>
      <c r="L1381" s="19" t="str">
        <f>IF('CLZ TT'!G1381="","",'CLZ TT'!G1381)</f>
        <v/>
      </c>
      <c r="M1381" t="str">
        <f>IFERROR(VLOOKUP(G1381,'CLZ Pr'!$A$1:$X$100000,12,FALSE)*C1381,"")</f>
        <v/>
      </c>
      <c r="N1381" s="4" t="str">
        <f>IFERROR(VLOOKUP(G1381,'CLZ Pr'!$A$1:$X$100000,24,FALSE), "")</f>
        <v/>
      </c>
      <c r="O1381" t="str">
        <f>IFERROR(VLOOKUP(G1381,'CLZ Pr'!$A$1:$X$100000,21,FALSE), "")</f>
        <v/>
      </c>
    </row>
    <row r="1382" spans="1:15">
      <c r="A1382" t="str">
        <f>T('CLZ TT'!A1382)</f>
        <v/>
      </c>
      <c r="B1382" s="9" t="str">
        <f>T('CLZ TT'!D1382)</f>
        <v/>
      </c>
      <c r="C1382" s="10" t="str">
        <f>IF(LEN(A1382) &gt; 0, 'CLZ TT'!E1382, "")</f>
        <v/>
      </c>
      <c r="D1382" s="7" t="str">
        <f>T('CLZ TT'!F1382)</f>
        <v/>
      </c>
      <c r="E1382" s="7" t="str">
        <f>IFERROR(VLOOKUP('CLZ TT'!A1382,'CLZ WI'!$A$1:$E$100000,3,FALSE),"")</f>
        <v/>
      </c>
      <c r="F1382" t="str">
        <f>IFERROR(VLOOKUP('CLZ TT'!A1382,'CLZ WI'!$A$1:$E$100000,4,FALSE),"")</f>
        <v/>
      </c>
      <c r="G1382" t="str">
        <f>IFERROR(VLOOKUP('CLZ TT'!A1382,'CLZ WI'!$A$1:$K$100000,5,FALSE),"")</f>
        <v/>
      </c>
      <c r="H1382" t="str">
        <f>IFERROR(VLOOKUP(G1382,'CLZ WI'!$A$1:$K$100000,6,FALSE),"")</f>
        <v/>
      </c>
      <c r="I1382" t="str">
        <f>IFERROR(VLOOKUP(G1382,'CLZ WI'!$A$1:$K$100000,7,FALSE),"")</f>
        <v/>
      </c>
      <c r="J1382" t="str">
        <f>T('CLZ TT'!I1382)</f>
        <v/>
      </c>
      <c r="K1382" t="str">
        <f>IF(IFERROR(VLOOKUP('CLZ TT'!A1382,'CLZ WI'!$A$1:$L$100000,12,FALSE),"")=TRUE, "Billable", IF(IFERROR(VLOOKUP('CLZ TT'!A1382,'CLZ WI'!$A$1:$L$100000,12,FALSE),"")=FALSE, "Non-Billable", ""))</f>
        <v/>
      </c>
      <c r="L1382" s="19" t="str">
        <f>IF('CLZ TT'!G1382="","",'CLZ TT'!G1382)</f>
        <v/>
      </c>
      <c r="M1382" t="str">
        <f>IFERROR(VLOOKUP(G1382,'CLZ Pr'!$A$1:$X$100000,12,FALSE)*C1382,"")</f>
        <v/>
      </c>
      <c r="N1382" s="4" t="str">
        <f>IFERROR(VLOOKUP(G1382,'CLZ Pr'!$A$1:$X$100000,24,FALSE), "")</f>
        <v/>
      </c>
      <c r="O1382" t="str">
        <f>IFERROR(VLOOKUP(G1382,'CLZ Pr'!$A$1:$X$100000,21,FALSE), "")</f>
        <v/>
      </c>
    </row>
    <row r="1383" spans="1:15">
      <c r="A1383" t="str">
        <f>T('CLZ TT'!A1383)</f>
        <v/>
      </c>
      <c r="B1383" s="9" t="str">
        <f>T('CLZ TT'!D1383)</f>
        <v/>
      </c>
      <c r="C1383" s="10" t="str">
        <f>IF(LEN(A1383) &gt; 0, 'CLZ TT'!E1383, "")</f>
        <v/>
      </c>
      <c r="D1383" s="7" t="str">
        <f>T('CLZ TT'!F1383)</f>
        <v/>
      </c>
      <c r="E1383" s="7" t="str">
        <f>IFERROR(VLOOKUP('CLZ TT'!A1383,'CLZ WI'!$A$1:$E$100000,3,FALSE),"")</f>
        <v/>
      </c>
      <c r="F1383" t="str">
        <f>IFERROR(VLOOKUP('CLZ TT'!A1383,'CLZ WI'!$A$1:$E$100000,4,FALSE),"")</f>
        <v/>
      </c>
      <c r="G1383" t="str">
        <f>IFERROR(VLOOKUP('CLZ TT'!A1383,'CLZ WI'!$A$1:$K$100000,5,FALSE),"")</f>
        <v/>
      </c>
      <c r="H1383" t="str">
        <f>IFERROR(VLOOKUP(G1383,'CLZ WI'!$A$1:$K$100000,6,FALSE),"")</f>
        <v/>
      </c>
      <c r="I1383" t="str">
        <f>IFERROR(VLOOKUP(G1383,'CLZ WI'!$A$1:$K$100000,7,FALSE),"")</f>
        <v/>
      </c>
      <c r="J1383" t="str">
        <f>T('CLZ TT'!I1383)</f>
        <v/>
      </c>
      <c r="K1383" t="str">
        <f>IF(IFERROR(VLOOKUP('CLZ TT'!A1383,'CLZ WI'!$A$1:$L$100000,12,FALSE),"")=TRUE, "Billable", IF(IFERROR(VLOOKUP('CLZ TT'!A1383,'CLZ WI'!$A$1:$L$100000,12,FALSE),"")=FALSE, "Non-Billable", ""))</f>
        <v/>
      </c>
      <c r="L1383" s="19" t="str">
        <f>IF('CLZ TT'!G1383="","",'CLZ TT'!G1383)</f>
        <v/>
      </c>
      <c r="M1383" t="str">
        <f>IFERROR(VLOOKUP(G1383,'CLZ Pr'!$A$1:$X$100000,12,FALSE)*C1383,"")</f>
        <v/>
      </c>
      <c r="N1383" s="4" t="str">
        <f>IFERROR(VLOOKUP(G1383,'CLZ Pr'!$A$1:$X$100000,24,FALSE), "")</f>
        <v/>
      </c>
      <c r="O1383" t="str">
        <f>IFERROR(VLOOKUP(G1383,'CLZ Pr'!$A$1:$X$100000,21,FALSE), "")</f>
        <v/>
      </c>
    </row>
    <row r="1384" spans="1:15">
      <c r="A1384" t="str">
        <f>T('CLZ TT'!A1384)</f>
        <v/>
      </c>
      <c r="B1384" s="9" t="str">
        <f>T('CLZ TT'!D1384)</f>
        <v/>
      </c>
      <c r="C1384" s="10" t="str">
        <f>IF(LEN(A1384) &gt; 0, 'CLZ TT'!E1384, "")</f>
        <v/>
      </c>
      <c r="D1384" s="7" t="str">
        <f>T('CLZ TT'!F1384)</f>
        <v/>
      </c>
      <c r="E1384" s="7" t="str">
        <f>IFERROR(VLOOKUP('CLZ TT'!A1384,'CLZ WI'!$A$1:$E$100000,3,FALSE),"")</f>
        <v/>
      </c>
      <c r="F1384" t="str">
        <f>IFERROR(VLOOKUP('CLZ TT'!A1384,'CLZ WI'!$A$1:$E$100000,4,FALSE),"")</f>
        <v/>
      </c>
      <c r="G1384" t="str">
        <f>IFERROR(VLOOKUP('CLZ TT'!A1384,'CLZ WI'!$A$1:$K$100000,5,FALSE),"")</f>
        <v/>
      </c>
      <c r="H1384" t="str">
        <f>IFERROR(VLOOKUP(G1384,'CLZ WI'!$A$1:$K$100000,6,FALSE),"")</f>
        <v/>
      </c>
      <c r="I1384" t="str">
        <f>IFERROR(VLOOKUP(G1384,'CLZ WI'!$A$1:$K$100000,7,FALSE),"")</f>
        <v/>
      </c>
      <c r="J1384" t="str">
        <f>T('CLZ TT'!I1384)</f>
        <v/>
      </c>
      <c r="K1384" t="str">
        <f>IF(IFERROR(VLOOKUP('CLZ TT'!A1384,'CLZ WI'!$A$1:$L$100000,12,FALSE),"")=TRUE, "Billable", IF(IFERROR(VLOOKUP('CLZ TT'!A1384,'CLZ WI'!$A$1:$L$100000,12,FALSE),"")=FALSE, "Non-Billable", ""))</f>
        <v/>
      </c>
      <c r="L1384" s="19" t="str">
        <f>IF('CLZ TT'!G1384="","",'CLZ TT'!G1384)</f>
        <v/>
      </c>
      <c r="M1384" t="str">
        <f>IFERROR(VLOOKUP(G1384,'CLZ Pr'!$A$1:$X$100000,12,FALSE)*C1384,"")</f>
        <v/>
      </c>
      <c r="N1384" s="4" t="str">
        <f>IFERROR(VLOOKUP(G1384,'CLZ Pr'!$A$1:$X$100000,24,FALSE), "")</f>
        <v/>
      </c>
      <c r="O1384" t="str">
        <f>IFERROR(VLOOKUP(G1384,'CLZ Pr'!$A$1:$X$100000,21,FALSE), "")</f>
        <v/>
      </c>
    </row>
    <row r="1385" spans="1:15">
      <c r="A1385" t="str">
        <f>T('CLZ TT'!A1385)</f>
        <v/>
      </c>
      <c r="B1385" s="9" t="str">
        <f>T('CLZ TT'!D1385)</f>
        <v/>
      </c>
      <c r="C1385" s="10" t="str">
        <f>IF(LEN(A1385) &gt; 0, 'CLZ TT'!E1385, "")</f>
        <v/>
      </c>
      <c r="D1385" s="7" t="str">
        <f>T('CLZ TT'!F1385)</f>
        <v/>
      </c>
      <c r="E1385" s="7" t="str">
        <f>IFERROR(VLOOKUP('CLZ TT'!A1385,'CLZ WI'!$A$1:$E$100000,3,FALSE),"")</f>
        <v/>
      </c>
      <c r="F1385" t="str">
        <f>IFERROR(VLOOKUP('CLZ TT'!A1385,'CLZ WI'!$A$1:$E$100000,4,FALSE),"")</f>
        <v/>
      </c>
      <c r="G1385" t="str">
        <f>IFERROR(VLOOKUP('CLZ TT'!A1385,'CLZ WI'!$A$1:$K$100000,5,FALSE),"")</f>
        <v/>
      </c>
      <c r="H1385" t="str">
        <f>IFERROR(VLOOKUP(G1385,'CLZ WI'!$A$1:$K$100000,6,FALSE),"")</f>
        <v/>
      </c>
      <c r="I1385" t="str">
        <f>IFERROR(VLOOKUP(G1385,'CLZ WI'!$A$1:$K$100000,7,FALSE),"")</f>
        <v/>
      </c>
      <c r="J1385" t="str">
        <f>T('CLZ TT'!I1385)</f>
        <v/>
      </c>
      <c r="K1385" t="str">
        <f>IF(IFERROR(VLOOKUP('CLZ TT'!A1385,'CLZ WI'!$A$1:$L$100000,12,FALSE),"")=TRUE, "Billable", IF(IFERROR(VLOOKUP('CLZ TT'!A1385,'CLZ WI'!$A$1:$L$100000,12,FALSE),"")=FALSE, "Non-Billable", ""))</f>
        <v/>
      </c>
      <c r="L1385" s="19" t="str">
        <f>IF('CLZ TT'!G1385="","",'CLZ TT'!G1385)</f>
        <v/>
      </c>
      <c r="M1385" t="str">
        <f>IFERROR(VLOOKUP(G1385,'CLZ Pr'!$A$1:$X$100000,12,FALSE)*C1385,"")</f>
        <v/>
      </c>
      <c r="N1385" s="4" t="str">
        <f>IFERROR(VLOOKUP(G1385,'CLZ Pr'!$A$1:$X$100000,24,FALSE), "")</f>
        <v/>
      </c>
      <c r="O1385" t="str">
        <f>IFERROR(VLOOKUP(G1385,'CLZ Pr'!$A$1:$X$100000,21,FALSE), "")</f>
        <v/>
      </c>
    </row>
    <row r="1386" spans="1:15">
      <c r="A1386" t="str">
        <f>T('CLZ TT'!A1386)</f>
        <v/>
      </c>
      <c r="B1386" s="9" t="str">
        <f>T('CLZ TT'!D1386)</f>
        <v/>
      </c>
      <c r="C1386" s="10" t="str">
        <f>IF(LEN(A1386) &gt; 0, 'CLZ TT'!E1386, "")</f>
        <v/>
      </c>
      <c r="D1386" s="7" t="str">
        <f>T('CLZ TT'!F1386)</f>
        <v/>
      </c>
      <c r="E1386" s="7" t="str">
        <f>IFERROR(VLOOKUP('CLZ TT'!A1386,'CLZ WI'!$A$1:$E$100000,3,FALSE),"")</f>
        <v/>
      </c>
      <c r="F1386" t="str">
        <f>IFERROR(VLOOKUP('CLZ TT'!A1386,'CLZ WI'!$A$1:$E$100000,4,FALSE),"")</f>
        <v/>
      </c>
      <c r="G1386" t="str">
        <f>IFERROR(VLOOKUP('CLZ TT'!A1386,'CLZ WI'!$A$1:$K$100000,5,FALSE),"")</f>
        <v/>
      </c>
      <c r="H1386" t="str">
        <f>IFERROR(VLOOKUP(G1386,'CLZ WI'!$A$1:$K$100000,6,FALSE),"")</f>
        <v/>
      </c>
      <c r="I1386" t="str">
        <f>IFERROR(VLOOKUP(G1386,'CLZ WI'!$A$1:$K$100000,7,FALSE),"")</f>
        <v/>
      </c>
      <c r="J1386" t="str">
        <f>T('CLZ TT'!I1386)</f>
        <v/>
      </c>
      <c r="K1386" t="str">
        <f>IF(IFERROR(VLOOKUP('CLZ TT'!A1386,'CLZ WI'!$A$1:$L$100000,12,FALSE),"")=TRUE, "Billable", IF(IFERROR(VLOOKUP('CLZ TT'!A1386,'CLZ WI'!$A$1:$L$100000,12,FALSE),"")=FALSE, "Non-Billable", ""))</f>
        <v/>
      </c>
      <c r="L1386" s="19" t="str">
        <f>IF('CLZ TT'!G1386="","",'CLZ TT'!G1386)</f>
        <v/>
      </c>
      <c r="M1386" t="str">
        <f>IFERROR(VLOOKUP(G1386,'CLZ Pr'!$A$1:$X$100000,12,FALSE)*C1386,"")</f>
        <v/>
      </c>
      <c r="N1386" s="4" t="str">
        <f>IFERROR(VLOOKUP(G1386,'CLZ Pr'!$A$1:$X$100000,24,FALSE), "")</f>
        <v/>
      </c>
      <c r="O1386" t="str">
        <f>IFERROR(VLOOKUP(G1386,'CLZ Pr'!$A$1:$X$100000,21,FALSE), "")</f>
        <v/>
      </c>
    </row>
    <row r="1387" spans="1:15">
      <c r="A1387" t="str">
        <f>T('CLZ TT'!A1387)</f>
        <v/>
      </c>
      <c r="B1387" s="9" t="str">
        <f>T('CLZ TT'!D1387)</f>
        <v/>
      </c>
      <c r="C1387" s="10" t="str">
        <f>IF(LEN(A1387) &gt; 0, 'CLZ TT'!E1387, "")</f>
        <v/>
      </c>
      <c r="D1387" s="7" t="str">
        <f>T('CLZ TT'!F1387)</f>
        <v/>
      </c>
      <c r="E1387" s="7" t="str">
        <f>IFERROR(VLOOKUP('CLZ TT'!A1387,'CLZ WI'!$A$1:$E$100000,3,FALSE),"")</f>
        <v/>
      </c>
      <c r="F1387" t="str">
        <f>IFERROR(VLOOKUP('CLZ TT'!A1387,'CLZ WI'!$A$1:$E$100000,4,FALSE),"")</f>
        <v/>
      </c>
      <c r="G1387" t="str">
        <f>IFERROR(VLOOKUP('CLZ TT'!A1387,'CLZ WI'!$A$1:$K$100000,5,FALSE),"")</f>
        <v/>
      </c>
      <c r="H1387" t="str">
        <f>IFERROR(VLOOKUP(G1387,'CLZ WI'!$A$1:$K$100000,6,FALSE),"")</f>
        <v/>
      </c>
      <c r="I1387" t="str">
        <f>IFERROR(VLOOKUP(G1387,'CLZ WI'!$A$1:$K$100000,7,FALSE),"")</f>
        <v/>
      </c>
      <c r="J1387" t="str">
        <f>T('CLZ TT'!I1387)</f>
        <v/>
      </c>
      <c r="K1387" t="str">
        <f>IF(IFERROR(VLOOKUP('CLZ TT'!A1387,'CLZ WI'!$A$1:$L$100000,12,FALSE),"")=TRUE, "Billable", IF(IFERROR(VLOOKUP('CLZ TT'!A1387,'CLZ WI'!$A$1:$L$100000,12,FALSE),"")=FALSE, "Non-Billable", ""))</f>
        <v/>
      </c>
      <c r="L1387" s="19" t="str">
        <f>IF('CLZ TT'!G1387="","",'CLZ TT'!G1387)</f>
        <v/>
      </c>
      <c r="M1387" t="str">
        <f>IFERROR(VLOOKUP(G1387,'CLZ Pr'!$A$1:$X$100000,12,FALSE)*C1387,"")</f>
        <v/>
      </c>
      <c r="N1387" s="4" t="str">
        <f>IFERROR(VLOOKUP(G1387,'CLZ Pr'!$A$1:$X$100000,24,FALSE), "")</f>
        <v/>
      </c>
      <c r="O1387" t="str">
        <f>IFERROR(VLOOKUP(G1387,'CLZ Pr'!$A$1:$X$100000,21,FALSE), "")</f>
        <v/>
      </c>
    </row>
    <row r="1388" spans="1:15">
      <c r="A1388" t="str">
        <f>T('CLZ TT'!A1388)</f>
        <v/>
      </c>
      <c r="B1388" s="9" t="str">
        <f>T('CLZ TT'!D1388)</f>
        <v/>
      </c>
      <c r="C1388" s="10" t="str">
        <f>IF(LEN(A1388) &gt; 0, 'CLZ TT'!E1388, "")</f>
        <v/>
      </c>
      <c r="D1388" s="7" t="str">
        <f>T('CLZ TT'!F1388)</f>
        <v/>
      </c>
      <c r="E1388" s="7" t="str">
        <f>IFERROR(VLOOKUP('CLZ TT'!A1388,'CLZ WI'!$A$1:$E$100000,3,FALSE),"")</f>
        <v/>
      </c>
      <c r="F1388" t="str">
        <f>IFERROR(VLOOKUP('CLZ TT'!A1388,'CLZ WI'!$A$1:$E$100000,4,FALSE),"")</f>
        <v/>
      </c>
      <c r="G1388" t="str">
        <f>IFERROR(VLOOKUP('CLZ TT'!A1388,'CLZ WI'!$A$1:$K$100000,5,FALSE),"")</f>
        <v/>
      </c>
      <c r="H1388" t="str">
        <f>IFERROR(VLOOKUP(G1388,'CLZ WI'!$A$1:$K$100000,6,FALSE),"")</f>
        <v/>
      </c>
      <c r="I1388" t="str">
        <f>IFERROR(VLOOKUP(G1388,'CLZ WI'!$A$1:$K$100000,7,FALSE),"")</f>
        <v/>
      </c>
      <c r="J1388" t="str">
        <f>T('CLZ TT'!I1388)</f>
        <v/>
      </c>
      <c r="K1388" t="str">
        <f>IF(IFERROR(VLOOKUP('CLZ TT'!A1388,'CLZ WI'!$A$1:$L$100000,12,FALSE),"")=TRUE, "Billable", IF(IFERROR(VLOOKUP('CLZ TT'!A1388,'CLZ WI'!$A$1:$L$100000,12,FALSE),"")=FALSE, "Non-Billable", ""))</f>
        <v/>
      </c>
      <c r="L1388" s="19" t="str">
        <f>IF('CLZ TT'!G1388="","",'CLZ TT'!G1388)</f>
        <v/>
      </c>
      <c r="M1388" t="str">
        <f>IFERROR(VLOOKUP(G1388,'CLZ Pr'!$A$1:$X$100000,12,FALSE)*C1388,"")</f>
        <v/>
      </c>
      <c r="N1388" s="4" t="str">
        <f>IFERROR(VLOOKUP(G1388,'CLZ Pr'!$A$1:$X$100000,24,FALSE), "")</f>
        <v/>
      </c>
      <c r="O1388" t="str">
        <f>IFERROR(VLOOKUP(G1388,'CLZ Pr'!$A$1:$X$100000,21,FALSE), "")</f>
        <v/>
      </c>
    </row>
    <row r="1389" spans="1:15">
      <c r="A1389" t="str">
        <f>T('CLZ TT'!A1389)</f>
        <v/>
      </c>
      <c r="B1389" s="9" t="str">
        <f>T('CLZ TT'!D1389)</f>
        <v/>
      </c>
      <c r="C1389" s="10" t="str">
        <f>IF(LEN(A1389) &gt; 0, 'CLZ TT'!E1389, "")</f>
        <v/>
      </c>
      <c r="D1389" s="7" t="str">
        <f>T('CLZ TT'!F1389)</f>
        <v/>
      </c>
      <c r="E1389" s="7" t="str">
        <f>IFERROR(VLOOKUP('CLZ TT'!A1389,'CLZ WI'!$A$1:$E$100000,3,FALSE),"")</f>
        <v/>
      </c>
      <c r="F1389" t="str">
        <f>IFERROR(VLOOKUP('CLZ TT'!A1389,'CLZ WI'!$A$1:$E$100000,4,FALSE),"")</f>
        <v/>
      </c>
      <c r="G1389" t="str">
        <f>IFERROR(VLOOKUP('CLZ TT'!A1389,'CLZ WI'!$A$1:$K$100000,5,FALSE),"")</f>
        <v/>
      </c>
      <c r="H1389" t="str">
        <f>IFERROR(VLOOKUP(G1389,'CLZ WI'!$A$1:$K$100000,6,FALSE),"")</f>
        <v/>
      </c>
      <c r="I1389" t="str">
        <f>IFERROR(VLOOKUP(G1389,'CLZ WI'!$A$1:$K$100000,7,FALSE),"")</f>
        <v/>
      </c>
      <c r="J1389" t="str">
        <f>T('CLZ TT'!I1389)</f>
        <v/>
      </c>
      <c r="K1389" t="str">
        <f>IF(IFERROR(VLOOKUP('CLZ TT'!A1389,'CLZ WI'!$A$1:$L$100000,12,FALSE),"")=TRUE, "Billable", IF(IFERROR(VLOOKUP('CLZ TT'!A1389,'CLZ WI'!$A$1:$L$100000,12,FALSE),"")=FALSE, "Non-Billable", ""))</f>
        <v/>
      </c>
      <c r="L1389" s="19" t="str">
        <f>IF('CLZ TT'!G1389="","",'CLZ TT'!G1389)</f>
        <v/>
      </c>
      <c r="M1389" t="str">
        <f>IFERROR(VLOOKUP(G1389,'CLZ Pr'!$A$1:$X$100000,12,FALSE)*C1389,"")</f>
        <v/>
      </c>
      <c r="N1389" s="4" t="str">
        <f>IFERROR(VLOOKUP(G1389,'CLZ Pr'!$A$1:$X$100000,24,FALSE), "")</f>
        <v/>
      </c>
      <c r="O1389" t="str">
        <f>IFERROR(VLOOKUP(G1389,'CLZ Pr'!$A$1:$X$100000,21,FALSE), "")</f>
        <v/>
      </c>
    </row>
    <row r="1390" spans="1:15">
      <c r="A1390" t="str">
        <f>T('CLZ TT'!A1390)</f>
        <v/>
      </c>
      <c r="B1390" s="9" t="str">
        <f>T('CLZ TT'!D1390)</f>
        <v/>
      </c>
      <c r="C1390" s="10" t="str">
        <f>IF(LEN(A1390) &gt; 0, 'CLZ TT'!E1390, "")</f>
        <v/>
      </c>
      <c r="D1390" s="7" t="str">
        <f>T('CLZ TT'!F1390)</f>
        <v/>
      </c>
      <c r="E1390" s="7" t="str">
        <f>IFERROR(VLOOKUP('CLZ TT'!A1390,'CLZ WI'!$A$1:$E$100000,3,FALSE),"")</f>
        <v/>
      </c>
      <c r="F1390" t="str">
        <f>IFERROR(VLOOKUP('CLZ TT'!A1390,'CLZ WI'!$A$1:$E$100000,4,FALSE),"")</f>
        <v/>
      </c>
      <c r="G1390" t="str">
        <f>IFERROR(VLOOKUP('CLZ TT'!A1390,'CLZ WI'!$A$1:$K$100000,5,FALSE),"")</f>
        <v/>
      </c>
      <c r="H1390" t="str">
        <f>IFERROR(VLOOKUP(G1390,'CLZ WI'!$A$1:$K$100000,6,FALSE),"")</f>
        <v/>
      </c>
      <c r="I1390" t="str">
        <f>IFERROR(VLOOKUP(G1390,'CLZ WI'!$A$1:$K$100000,7,FALSE),"")</f>
        <v/>
      </c>
      <c r="J1390" t="str">
        <f>T('CLZ TT'!I1390)</f>
        <v/>
      </c>
      <c r="K1390" t="str">
        <f>IF(IFERROR(VLOOKUP('CLZ TT'!A1390,'CLZ WI'!$A$1:$L$100000,12,FALSE),"")=TRUE, "Billable", IF(IFERROR(VLOOKUP('CLZ TT'!A1390,'CLZ WI'!$A$1:$L$100000,12,FALSE),"")=FALSE, "Non-Billable", ""))</f>
        <v/>
      </c>
      <c r="L1390" s="19" t="str">
        <f>IF('CLZ TT'!G1390="","",'CLZ TT'!G1390)</f>
        <v/>
      </c>
      <c r="M1390" t="str">
        <f>IFERROR(VLOOKUP(G1390,'CLZ Pr'!$A$1:$X$100000,12,FALSE)*C1390,"")</f>
        <v/>
      </c>
      <c r="N1390" s="4" t="str">
        <f>IFERROR(VLOOKUP(G1390,'CLZ Pr'!$A$1:$X$100000,24,FALSE), "")</f>
        <v/>
      </c>
      <c r="O1390" t="str">
        <f>IFERROR(VLOOKUP(G1390,'CLZ Pr'!$A$1:$X$100000,21,FALSE), "")</f>
        <v/>
      </c>
    </row>
    <row r="1391" spans="1:15">
      <c r="A1391" t="str">
        <f>T('CLZ TT'!A1391)</f>
        <v/>
      </c>
      <c r="B1391" s="9" t="str">
        <f>T('CLZ TT'!D1391)</f>
        <v/>
      </c>
      <c r="C1391" s="10" t="str">
        <f>IF(LEN(A1391) &gt; 0, 'CLZ TT'!E1391, "")</f>
        <v/>
      </c>
      <c r="D1391" s="7" t="str">
        <f>T('CLZ TT'!F1391)</f>
        <v/>
      </c>
      <c r="E1391" s="7" t="str">
        <f>IFERROR(VLOOKUP('CLZ TT'!A1391,'CLZ WI'!$A$1:$E$100000,3,FALSE),"")</f>
        <v/>
      </c>
      <c r="F1391" t="str">
        <f>IFERROR(VLOOKUP('CLZ TT'!A1391,'CLZ WI'!$A$1:$E$100000,4,FALSE),"")</f>
        <v/>
      </c>
      <c r="G1391" t="str">
        <f>IFERROR(VLOOKUP('CLZ TT'!A1391,'CLZ WI'!$A$1:$K$100000,5,FALSE),"")</f>
        <v/>
      </c>
      <c r="H1391" t="str">
        <f>IFERROR(VLOOKUP(G1391,'CLZ WI'!$A$1:$K$100000,6,FALSE),"")</f>
        <v/>
      </c>
      <c r="I1391" t="str">
        <f>IFERROR(VLOOKUP(G1391,'CLZ WI'!$A$1:$K$100000,7,FALSE),"")</f>
        <v/>
      </c>
      <c r="J1391" t="str">
        <f>T('CLZ TT'!I1391)</f>
        <v/>
      </c>
      <c r="K1391" t="str">
        <f>IF(IFERROR(VLOOKUP('CLZ TT'!A1391,'CLZ WI'!$A$1:$L$100000,12,FALSE),"")=TRUE, "Billable", IF(IFERROR(VLOOKUP('CLZ TT'!A1391,'CLZ WI'!$A$1:$L$100000,12,FALSE),"")=FALSE, "Non-Billable", ""))</f>
        <v/>
      </c>
      <c r="L1391" s="19" t="str">
        <f>IF('CLZ TT'!G1391="","",'CLZ TT'!G1391)</f>
        <v/>
      </c>
      <c r="M1391" t="str">
        <f>IFERROR(VLOOKUP(G1391,'CLZ Pr'!$A$1:$X$100000,12,FALSE)*C1391,"")</f>
        <v/>
      </c>
      <c r="N1391" s="4" t="str">
        <f>IFERROR(VLOOKUP(G1391,'CLZ Pr'!$A$1:$X$100000,24,FALSE), "")</f>
        <v/>
      </c>
      <c r="O1391" t="str">
        <f>IFERROR(VLOOKUP(G1391,'CLZ Pr'!$A$1:$X$100000,21,FALSE), "")</f>
        <v/>
      </c>
    </row>
    <row r="1392" spans="1:15">
      <c r="A1392" t="str">
        <f>T('CLZ TT'!A1392)</f>
        <v/>
      </c>
      <c r="B1392" s="9" t="str">
        <f>T('CLZ TT'!D1392)</f>
        <v/>
      </c>
      <c r="C1392" s="10" t="str">
        <f>IF(LEN(A1392) &gt; 0, 'CLZ TT'!E1392, "")</f>
        <v/>
      </c>
      <c r="D1392" s="7" t="str">
        <f>T('CLZ TT'!F1392)</f>
        <v/>
      </c>
      <c r="E1392" s="7" t="str">
        <f>IFERROR(VLOOKUP('CLZ TT'!A1392,'CLZ WI'!$A$1:$E$100000,3,FALSE),"")</f>
        <v/>
      </c>
      <c r="F1392" t="str">
        <f>IFERROR(VLOOKUP('CLZ TT'!A1392,'CLZ WI'!$A$1:$E$100000,4,FALSE),"")</f>
        <v/>
      </c>
      <c r="G1392" t="str">
        <f>IFERROR(VLOOKUP('CLZ TT'!A1392,'CLZ WI'!$A$1:$K$100000,5,FALSE),"")</f>
        <v/>
      </c>
      <c r="H1392" t="str">
        <f>IFERROR(VLOOKUP(G1392,'CLZ WI'!$A$1:$K$100000,6,FALSE),"")</f>
        <v/>
      </c>
      <c r="I1392" t="str">
        <f>IFERROR(VLOOKUP(G1392,'CLZ WI'!$A$1:$K$100000,7,FALSE),"")</f>
        <v/>
      </c>
      <c r="J1392" t="str">
        <f>T('CLZ TT'!I1392)</f>
        <v/>
      </c>
      <c r="K1392" t="str">
        <f>IF(IFERROR(VLOOKUP('CLZ TT'!A1392,'CLZ WI'!$A$1:$L$100000,12,FALSE),"")=TRUE, "Billable", IF(IFERROR(VLOOKUP('CLZ TT'!A1392,'CLZ WI'!$A$1:$L$100000,12,FALSE),"")=FALSE, "Non-Billable", ""))</f>
        <v/>
      </c>
      <c r="L1392" s="19" t="str">
        <f>IF('CLZ TT'!G1392="","",'CLZ TT'!G1392)</f>
        <v/>
      </c>
      <c r="M1392" t="str">
        <f>IFERROR(VLOOKUP(G1392,'CLZ Pr'!$A$1:$X$100000,12,FALSE)*C1392,"")</f>
        <v/>
      </c>
      <c r="N1392" s="4" t="str">
        <f>IFERROR(VLOOKUP(G1392,'CLZ Pr'!$A$1:$X$100000,24,FALSE), "")</f>
        <v/>
      </c>
      <c r="O1392" t="str">
        <f>IFERROR(VLOOKUP(G1392,'CLZ Pr'!$A$1:$X$100000,21,FALSE), "")</f>
        <v/>
      </c>
    </row>
    <row r="1393" spans="1:15">
      <c r="A1393" t="str">
        <f>T('CLZ TT'!A1393)</f>
        <v/>
      </c>
      <c r="B1393" s="9" t="str">
        <f>T('CLZ TT'!D1393)</f>
        <v/>
      </c>
      <c r="C1393" s="10" t="str">
        <f>IF(LEN(A1393) &gt; 0, 'CLZ TT'!E1393, "")</f>
        <v/>
      </c>
      <c r="D1393" s="7" t="str">
        <f>T('CLZ TT'!F1393)</f>
        <v/>
      </c>
      <c r="E1393" s="7" t="str">
        <f>IFERROR(VLOOKUP('CLZ TT'!A1393,'CLZ WI'!$A$1:$E$100000,3,FALSE),"")</f>
        <v/>
      </c>
      <c r="F1393" t="str">
        <f>IFERROR(VLOOKUP('CLZ TT'!A1393,'CLZ WI'!$A$1:$E$100000,4,FALSE),"")</f>
        <v/>
      </c>
      <c r="G1393" t="str">
        <f>IFERROR(VLOOKUP('CLZ TT'!A1393,'CLZ WI'!$A$1:$K$100000,5,FALSE),"")</f>
        <v/>
      </c>
      <c r="H1393" t="str">
        <f>IFERROR(VLOOKUP(G1393,'CLZ WI'!$A$1:$K$100000,6,FALSE),"")</f>
        <v/>
      </c>
      <c r="I1393" t="str">
        <f>IFERROR(VLOOKUP(G1393,'CLZ WI'!$A$1:$K$100000,7,FALSE),"")</f>
        <v/>
      </c>
      <c r="J1393" t="str">
        <f>T('CLZ TT'!I1393)</f>
        <v/>
      </c>
      <c r="K1393" t="str">
        <f>IF(IFERROR(VLOOKUP('CLZ TT'!A1393,'CLZ WI'!$A$1:$L$100000,12,FALSE),"")=TRUE, "Billable", IF(IFERROR(VLOOKUP('CLZ TT'!A1393,'CLZ WI'!$A$1:$L$100000,12,FALSE),"")=FALSE, "Non-Billable", ""))</f>
        <v/>
      </c>
      <c r="L1393" s="19" t="str">
        <f>IF('CLZ TT'!G1393="","",'CLZ TT'!G1393)</f>
        <v/>
      </c>
      <c r="M1393" t="str">
        <f>IFERROR(VLOOKUP(G1393,'CLZ Pr'!$A$1:$X$100000,12,FALSE)*C1393,"")</f>
        <v/>
      </c>
      <c r="N1393" s="4" t="str">
        <f>IFERROR(VLOOKUP(G1393,'CLZ Pr'!$A$1:$X$100000,24,FALSE), "")</f>
        <v/>
      </c>
      <c r="O1393" t="str">
        <f>IFERROR(VLOOKUP(G1393,'CLZ Pr'!$A$1:$X$100000,21,FALSE), "")</f>
        <v/>
      </c>
    </row>
    <row r="1394" spans="1:15">
      <c r="A1394" t="str">
        <f>T('CLZ TT'!A1394)</f>
        <v/>
      </c>
      <c r="B1394" s="9" t="str">
        <f>T('CLZ TT'!D1394)</f>
        <v/>
      </c>
      <c r="C1394" s="10" t="str">
        <f>IF(LEN(A1394) &gt; 0, 'CLZ TT'!E1394, "")</f>
        <v/>
      </c>
      <c r="D1394" s="7" t="str">
        <f>T('CLZ TT'!F1394)</f>
        <v/>
      </c>
      <c r="E1394" s="7" t="str">
        <f>IFERROR(VLOOKUP('CLZ TT'!A1394,'CLZ WI'!$A$1:$E$100000,3,FALSE),"")</f>
        <v/>
      </c>
      <c r="F1394" t="str">
        <f>IFERROR(VLOOKUP('CLZ TT'!A1394,'CLZ WI'!$A$1:$E$100000,4,FALSE),"")</f>
        <v/>
      </c>
      <c r="G1394" t="str">
        <f>IFERROR(VLOOKUP('CLZ TT'!A1394,'CLZ WI'!$A$1:$K$100000,5,FALSE),"")</f>
        <v/>
      </c>
      <c r="H1394" t="str">
        <f>IFERROR(VLOOKUP(G1394,'CLZ WI'!$A$1:$K$100000,6,FALSE),"")</f>
        <v/>
      </c>
      <c r="I1394" t="str">
        <f>IFERROR(VLOOKUP(G1394,'CLZ WI'!$A$1:$K$100000,7,FALSE),"")</f>
        <v/>
      </c>
      <c r="J1394" t="str">
        <f>T('CLZ TT'!I1394)</f>
        <v/>
      </c>
      <c r="K1394" t="str">
        <f>IF(IFERROR(VLOOKUP('CLZ TT'!A1394,'CLZ WI'!$A$1:$L$100000,12,FALSE),"")=TRUE, "Billable", IF(IFERROR(VLOOKUP('CLZ TT'!A1394,'CLZ WI'!$A$1:$L$100000,12,FALSE),"")=FALSE, "Non-Billable", ""))</f>
        <v/>
      </c>
      <c r="L1394" s="19" t="str">
        <f>IF('CLZ TT'!G1394="","",'CLZ TT'!G1394)</f>
        <v/>
      </c>
      <c r="M1394" t="str">
        <f>IFERROR(VLOOKUP(G1394,'CLZ Pr'!$A$1:$X$100000,12,FALSE)*C1394,"")</f>
        <v/>
      </c>
      <c r="N1394" s="4" t="str">
        <f>IFERROR(VLOOKUP(G1394,'CLZ Pr'!$A$1:$X$100000,24,FALSE), "")</f>
        <v/>
      </c>
      <c r="O1394" t="str">
        <f>IFERROR(VLOOKUP(G1394,'CLZ Pr'!$A$1:$X$100000,21,FALSE), "")</f>
        <v/>
      </c>
    </row>
    <row r="1395" spans="1:15">
      <c r="A1395" t="str">
        <f>T('CLZ TT'!A1395)</f>
        <v/>
      </c>
      <c r="B1395" s="9" t="str">
        <f>T('CLZ TT'!D1395)</f>
        <v/>
      </c>
      <c r="C1395" s="10" t="str">
        <f>IF(LEN(A1395) &gt; 0, 'CLZ TT'!E1395, "")</f>
        <v/>
      </c>
      <c r="D1395" s="7" t="str">
        <f>T('CLZ TT'!F1395)</f>
        <v/>
      </c>
      <c r="E1395" s="7" t="str">
        <f>IFERROR(VLOOKUP('CLZ TT'!A1395,'CLZ WI'!$A$1:$E$100000,3,FALSE),"")</f>
        <v/>
      </c>
      <c r="F1395" t="str">
        <f>IFERROR(VLOOKUP('CLZ TT'!A1395,'CLZ WI'!$A$1:$E$100000,4,FALSE),"")</f>
        <v/>
      </c>
      <c r="G1395" t="str">
        <f>IFERROR(VLOOKUP('CLZ TT'!A1395,'CLZ WI'!$A$1:$K$100000,5,FALSE),"")</f>
        <v/>
      </c>
      <c r="H1395" t="str">
        <f>IFERROR(VLOOKUP(G1395,'CLZ WI'!$A$1:$K$100000,6,FALSE),"")</f>
        <v/>
      </c>
      <c r="I1395" t="str">
        <f>IFERROR(VLOOKUP(G1395,'CLZ WI'!$A$1:$K$100000,7,FALSE),"")</f>
        <v/>
      </c>
      <c r="J1395" t="str">
        <f>T('CLZ TT'!I1395)</f>
        <v/>
      </c>
      <c r="K1395" t="str">
        <f>IF(IFERROR(VLOOKUP('CLZ TT'!A1395,'CLZ WI'!$A$1:$L$100000,12,FALSE),"")=TRUE, "Billable", IF(IFERROR(VLOOKUP('CLZ TT'!A1395,'CLZ WI'!$A$1:$L$100000,12,FALSE),"")=FALSE, "Non-Billable", ""))</f>
        <v/>
      </c>
      <c r="L1395" s="19" t="str">
        <f>IF('CLZ TT'!G1395="","",'CLZ TT'!G1395)</f>
        <v/>
      </c>
      <c r="M1395" t="str">
        <f>IFERROR(VLOOKUP(G1395,'CLZ Pr'!$A$1:$X$100000,12,FALSE)*C1395,"")</f>
        <v/>
      </c>
      <c r="N1395" s="4" t="str">
        <f>IFERROR(VLOOKUP(G1395,'CLZ Pr'!$A$1:$X$100000,24,FALSE), "")</f>
        <v/>
      </c>
      <c r="O1395" t="str">
        <f>IFERROR(VLOOKUP(G1395,'CLZ Pr'!$A$1:$X$100000,21,FALSE), "")</f>
        <v/>
      </c>
    </row>
    <row r="1396" spans="1:15">
      <c r="A1396" t="str">
        <f>T('CLZ TT'!A1396)</f>
        <v/>
      </c>
      <c r="B1396" s="9" t="str">
        <f>T('CLZ TT'!D1396)</f>
        <v/>
      </c>
      <c r="C1396" s="10" t="str">
        <f>IF(LEN(A1396) &gt; 0, 'CLZ TT'!E1396, "")</f>
        <v/>
      </c>
      <c r="D1396" s="7" t="str">
        <f>T('CLZ TT'!F1396)</f>
        <v/>
      </c>
      <c r="E1396" s="7" t="str">
        <f>IFERROR(VLOOKUP('CLZ TT'!A1396,'CLZ WI'!$A$1:$E$100000,3,FALSE),"")</f>
        <v/>
      </c>
      <c r="F1396" t="str">
        <f>IFERROR(VLOOKUP('CLZ TT'!A1396,'CLZ WI'!$A$1:$E$100000,4,FALSE),"")</f>
        <v/>
      </c>
      <c r="G1396" t="str">
        <f>IFERROR(VLOOKUP('CLZ TT'!A1396,'CLZ WI'!$A$1:$K$100000,5,FALSE),"")</f>
        <v/>
      </c>
      <c r="H1396" t="str">
        <f>IFERROR(VLOOKUP(G1396,'CLZ WI'!$A$1:$K$100000,6,FALSE),"")</f>
        <v/>
      </c>
      <c r="I1396" t="str">
        <f>IFERROR(VLOOKUP(G1396,'CLZ WI'!$A$1:$K$100000,7,FALSE),"")</f>
        <v/>
      </c>
      <c r="J1396" t="str">
        <f>T('CLZ TT'!I1396)</f>
        <v/>
      </c>
      <c r="K1396" t="str">
        <f>IF(IFERROR(VLOOKUP('CLZ TT'!A1396,'CLZ WI'!$A$1:$L$100000,12,FALSE),"")=TRUE, "Billable", IF(IFERROR(VLOOKUP('CLZ TT'!A1396,'CLZ WI'!$A$1:$L$100000,12,FALSE),"")=FALSE, "Non-Billable", ""))</f>
        <v/>
      </c>
      <c r="L1396" s="19" t="str">
        <f>IF('CLZ TT'!G1396="","",'CLZ TT'!G1396)</f>
        <v/>
      </c>
      <c r="M1396" t="str">
        <f>IFERROR(VLOOKUP(G1396,'CLZ Pr'!$A$1:$X$100000,12,FALSE)*C1396,"")</f>
        <v/>
      </c>
      <c r="N1396" s="4" t="str">
        <f>IFERROR(VLOOKUP(G1396,'CLZ Pr'!$A$1:$X$100000,24,FALSE), "")</f>
        <v/>
      </c>
      <c r="O1396" t="str">
        <f>IFERROR(VLOOKUP(G1396,'CLZ Pr'!$A$1:$X$100000,21,FALSE), "")</f>
        <v/>
      </c>
    </row>
    <row r="1397" spans="1:15">
      <c r="A1397" t="str">
        <f>T('CLZ TT'!A1397)</f>
        <v/>
      </c>
      <c r="B1397" s="9" t="str">
        <f>T('CLZ TT'!D1397)</f>
        <v/>
      </c>
      <c r="C1397" s="10" t="str">
        <f>IF(LEN(A1397) &gt; 0, 'CLZ TT'!E1397, "")</f>
        <v/>
      </c>
      <c r="D1397" s="7" t="str">
        <f>T('CLZ TT'!F1397)</f>
        <v/>
      </c>
      <c r="E1397" s="7" t="str">
        <f>IFERROR(VLOOKUP('CLZ TT'!A1397,'CLZ WI'!$A$1:$E$100000,3,FALSE),"")</f>
        <v/>
      </c>
      <c r="F1397" t="str">
        <f>IFERROR(VLOOKUP('CLZ TT'!A1397,'CLZ WI'!$A$1:$E$100000,4,FALSE),"")</f>
        <v/>
      </c>
      <c r="G1397" t="str">
        <f>IFERROR(VLOOKUP('CLZ TT'!A1397,'CLZ WI'!$A$1:$K$100000,5,FALSE),"")</f>
        <v/>
      </c>
      <c r="H1397" t="str">
        <f>IFERROR(VLOOKUP(G1397,'CLZ WI'!$A$1:$K$100000,6,FALSE),"")</f>
        <v/>
      </c>
      <c r="I1397" t="str">
        <f>IFERROR(VLOOKUP(G1397,'CLZ WI'!$A$1:$K$100000,7,FALSE),"")</f>
        <v/>
      </c>
      <c r="J1397" t="str">
        <f>T('CLZ TT'!I1397)</f>
        <v/>
      </c>
      <c r="K1397" t="str">
        <f>IF(IFERROR(VLOOKUP('CLZ TT'!A1397,'CLZ WI'!$A$1:$L$100000,12,FALSE),"")=TRUE, "Billable", IF(IFERROR(VLOOKUP('CLZ TT'!A1397,'CLZ WI'!$A$1:$L$100000,12,FALSE),"")=FALSE, "Non-Billable", ""))</f>
        <v/>
      </c>
      <c r="L1397" s="19" t="str">
        <f>IF('CLZ TT'!G1397="","",'CLZ TT'!G1397)</f>
        <v/>
      </c>
      <c r="M1397" t="str">
        <f>IFERROR(VLOOKUP(G1397,'CLZ Pr'!$A$1:$X$100000,12,FALSE)*C1397,"")</f>
        <v/>
      </c>
      <c r="N1397" s="4" t="str">
        <f>IFERROR(VLOOKUP(G1397,'CLZ Pr'!$A$1:$X$100000,24,FALSE), "")</f>
        <v/>
      </c>
      <c r="O1397" t="str">
        <f>IFERROR(VLOOKUP(G1397,'CLZ Pr'!$A$1:$X$100000,21,FALSE), "")</f>
        <v/>
      </c>
    </row>
    <row r="1398" spans="1:15">
      <c r="A1398" t="str">
        <f>T('CLZ TT'!A1398)</f>
        <v/>
      </c>
      <c r="B1398" s="9" t="str">
        <f>T('CLZ TT'!D1398)</f>
        <v/>
      </c>
      <c r="C1398" s="10" t="str">
        <f>IF(LEN(A1398) &gt; 0, 'CLZ TT'!E1398, "")</f>
        <v/>
      </c>
      <c r="D1398" s="7" t="str">
        <f>T('CLZ TT'!F1398)</f>
        <v/>
      </c>
      <c r="E1398" s="7" t="str">
        <f>IFERROR(VLOOKUP('CLZ TT'!A1398,'CLZ WI'!$A$1:$E$100000,3,FALSE),"")</f>
        <v/>
      </c>
      <c r="F1398" t="str">
        <f>IFERROR(VLOOKUP('CLZ TT'!A1398,'CLZ WI'!$A$1:$E$100000,4,FALSE),"")</f>
        <v/>
      </c>
      <c r="G1398" t="str">
        <f>IFERROR(VLOOKUP('CLZ TT'!A1398,'CLZ WI'!$A$1:$K$100000,5,FALSE),"")</f>
        <v/>
      </c>
      <c r="H1398" t="str">
        <f>IFERROR(VLOOKUP(G1398,'CLZ WI'!$A$1:$K$100000,6,FALSE),"")</f>
        <v/>
      </c>
      <c r="I1398" t="str">
        <f>IFERROR(VLOOKUP(G1398,'CLZ WI'!$A$1:$K$100000,7,FALSE),"")</f>
        <v/>
      </c>
      <c r="J1398" t="str">
        <f>T('CLZ TT'!I1398)</f>
        <v/>
      </c>
      <c r="K1398" t="str">
        <f>IF(IFERROR(VLOOKUP('CLZ TT'!A1398,'CLZ WI'!$A$1:$L$100000,12,FALSE),"")=TRUE, "Billable", IF(IFERROR(VLOOKUP('CLZ TT'!A1398,'CLZ WI'!$A$1:$L$100000,12,FALSE),"")=FALSE, "Non-Billable", ""))</f>
        <v/>
      </c>
      <c r="L1398" s="19" t="str">
        <f>IF('CLZ TT'!G1398="","",'CLZ TT'!G1398)</f>
        <v/>
      </c>
      <c r="M1398" t="str">
        <f>IFERROR(VLOOKUP(G1398,'CLZ Pr'!$A$1:$X$100000,12,FALSE)*C1398,"")</f>
        <v/>
      </c>
      <c r="N1398" s="4" t="str">
        <f>IFERROR(VLOOKUP(G1398,'CLZ Pr'!$A$1:$X$100000,24,FALSE), "")</f>
        <v/>
      </c>
      <c r="O1398" t="str">
        <f>IFERROR(VLOOKUP(G1398,'CLZ Pr'!$A$1:$X$100000,21,FALSE), "")</f>
        <v/>
      </c>
    </row>
    <row r="1399" spans="1:15">
      <c r="A1399" t="str">
        <f>T('CLZ TT'!A1399)</f>
        <v/>
      </c>
      <c r="B1399" s="9" t="str">
        <f>T('CLZ TT'!D1399)</f>
        <v/>
      </c>
      <c r="C1399" s="10" t="str">
        <f>IF(LEN(A1399) &gt; 0, 'CLZ TT'!E1399, "")</f>
        <v/>
      </c>
      <c r="D1399" s="7" t="str">
        <f>T('CLZ TT'!F1399)</f>
        <v/>
      </c>
      <c r="E1399" s="7" t="str">
        <f>IFERROR(VLOOKUP('CLZ TT'!A1399,'CLZ WI'!$A$1:$E$100000,3,FALSE),"")</f>
        <v/>
      </c>
      <c r="F1399" t="str">
        <f>IFERROR(VLOOKUP('CLZ TT'!A1399,'CLZ WI'!$A$1:$E$100000,4,FALSE),"")</f>
        <v/>
      </c>
      <c r="G1399" t="str">
        <f>IFERROR(VLOOKUP('CLZ TT'!A1399,'CLZ WI'!$A$1:$K$100000,5,FALSE),"")</f>
        <v/>
      </c>
      <c r="H1399" t="str">
        <f>IFERROR(VLOOKUP(G1399,'CLZ WI'!$A$1:$K$100000,6,FALSE),"")</f>
        <v/>
      </c>
      <c r="I1399" t="str">
        <f>IFERROR(VLOOKUP(G1399,'CLZ WI'!$A$1:$K$100000,7,FALSE),"")</f>
        <v/>
      </c>
      <c r="J1399" t="str">
        <f>T('CLZ TT'!I1399)</f>
        <v/>
      </c>
      <c r="K1399" t="str">
        <f>IF(IFERROR(VLOOKUP('CLZ TT'!A1399,'CLZ WI'!$A$1:$L$100000,12,FALSE),"")=TRUE, "Billable", IF(IFERROR(VLOOKUP('CLZ TT'!A1399,'CLZ WI'!$A$1:$L$100000,12,FALSE),"")=FALSE, "Non-Billable", ""))</f>
        <v/>
      </c>
      <c r="L1399" s="19" t="str">
        <f>IF('CLZ TT'!G1399="","",'CLZ TT'!G1399)</f>
        <v/>
      </c>
      <c r="M1399" t="str">
        <f>IFERROR(VLOOKUP(G1399,'CLZ Pr'!$A$1:$X$100000,12,FALSE)*C1399,"")</f>
        <v/>
      </c>
      <c r="N1399" s="4" t="str">
        <f>IFERROR(VLOOKUP(G1399,'CLZ Pr'!$A$1:$X$100000,24,FALSE), "")</f>
        <v/>
      </c>
      <c r="O1399" t="str">
        <f>IFERROR(VLOOKUP(G1399,'CLZ Pr'!$A$1:$X$100000,21,FALSE), "")</f>
        <v/>
      </c>
    </row>
    <row r="1400" spans="1:15">
      <c r="A1400" t="str">
        <f>T('CLZ TT'!A1400)</f>
        <v/>
      </c>
      <c r="B1400" s="9" t="str">
        <f>T('CLZ TT'!D1400)</f>
        <v/>
      </c>
      <c r="C1400" s="10" t="str">
        <f>IF(LEN(A1400) &gt; 0, 'CLZ TT'!E1400, "")</f>
        <v/>
      </c>
      <c r="D1400" s="7" t="str">
        <f>T('CLZ TT'!F1400)</f>
        <v/>
      </c>
      <c r="E1400" s="7" t="str">
        <f>IFERROR(VLOOKUP('CLZ TT'!A1400,'CLZ WI'!$A$1:$E$100000,3,FALSE),"")</f>
        <v/>
      </c>
      <c r="F1400" t="str">
        <f>IFERROR(VLOOKUP('CLZ TT'!A1400,'CLZ WI'!$A$1:$E$100000,4,FALSE),"")</f>
        <v/>
      </c>
      <c r="G1400" t="str">
        <f>IFERROR(VLOOKUP('CLZ TT'!A1400,'CLZ WI'!$A$1:$K$100000,5,FALSE),"")</f>
        <v/>
      </c>
      <c r="H1400" t="str">
        <f>IFERROR(VLOOKUP(G1400,'CLZ WI'!$A$1:$K$100000,6,FALSE),"")</f>
        <v/>
      </c>
      <c r="I1400" t="str">
        <f>IFERROR(VLOOKUP(G1400,'CLZ WI'!$A$1:$K$100000,7,FALSE),"")</f>
        <v/>
      </c>
      <c r="J1400" t="str">
        <f>T('CLZ TT'!I1400)</f>
        <v/>
      </c>
      <c r="K1400" t="str">
        <f>IF(IFERROR(VLOOKUP('CLZ TT'!A1400,'CLZ WI'!$A$1:$L$100000,12,FALSE),"")=TRUE, "Billable", IF(IFERROR(VLOOKUP('CLZ TT'!A1400,'CLZ WI'!$A$1:$L$100000,12,FALSE),"")=FALSE, "Non-Billable", ""))</f>
        <v/>
      </c>
      <c r="L1400" s="19" t="str">
        <f>IF('CLZ TT'!G1400="","",'CLZ TT'!G1400)</f>
        <v/>
      </c>
      <c r="M1400" t="str">
        <f>IFERROR(VLOOKUP(G1400,'CLZ Pr'!$A$1:$X$100000,12,FALSE)*C1400,"")</f>
        <v/>
      </c>
      <c r="N1400" s="4" t="str">
        <f>IFERROR(VLOOKUP(G1400,'CLZ Pr'!$A$1:$X$100000,24,FALSE), "")</f>
        <v/>
      </c>
      <c r="O1400" t="str">
        <f>IFERROR(VLOOKUP(G1400,'CLZ Pr'!$A$1:$X$100000,21,FALSE), "")</f>
        <v/>
      </c>
    </row>
    <row r="1401" spans="1:15">
      <c r="A1401" t="str">
        <f>T('CLZ TT'!A1401)</f>
        <v/>
      </c>
      <c r="B1401" s="9" t="str">
        <f>T('CLZ TT'!D1401)</f>
        <v/>
      </c>
      <c r="C1401" s="10" t="str">
        <f>IF(LEN(A1401) &gt; 0, 'CLZ TT'!E1401, "")</f>
        <v/>
      </c>
      <c r="D1401" s="7" t="str">
        <f>T('CLZ TT'!F1401)</f>
        <v/>
      </c>
      <c r="E1401" s="7" t="str">
        <f>IFERROR(VLOOKUP('CLZ TT'!A1401,'CLZ WI'!$A$1:$E$100000,3,FALSE),"")</f>
        <v/>
      </c>
      <c r="F1401" t="str">
        <f>IFERROR(VLOOKUP('CLZ TT'!A1401,'CLZ WI'!$A$1:$E$100000,4,FALSE),"")</f>
        <v/>
      </c>
      <c r="G1401" t="str">
        <f>IFERROR(VLOOKUP('CLZ TT'!A1401,'CLZ WI'!$A$1:$K$100000,5,FALSE),"")</f>
        <v/>
      </c>
      <c r="H1401" t="str">
        <f>IFERROR(VLOOKUP(G1401,'CLZ WI'!$A$1:$K$100000,6,FALSE),"")</f>
        <v/>
      </c>
      <c r="I1401" t="str">
        <f>IFERROR(VLOOKUP(G1401,'CLZ WI'!$A$1:$K$100000,7,FALSE),"")</f>
        <v/>
      </c>
      <c r="J1401" t="str">
        <f>T('CLZ TT'!I1401)</f>
        <v/>
      </c>
      <c r="K1401" t="str">
        <f>IF(IFERROR(VLOOKUP('CLZ TT'!A1401,'CLZ WI'!$A$1:$L$100000,12,FALSE),"")=TRUE, "Billable", IF(IFERROR(VLOOKUP('CLZ TT'!A1401,'CLZ WI'!$A$1:$L$100000,12,FALSE),"")=FALSE, "Non-Billable", ""))</f>
        <v/>
      </c>
      <c r="L1401" s="19" t="str">
        <f>IF('CLZ TT'!G1401="","",'CLZ TT'!G1401)</f>
        <v/>
      </c>
      <c r="M1401" t="str">
        <f>IFERROR(VLOOKUP(G1401,'CLZ Pr'!$A$1:$X$100000,12,FALSE)*C1401,"")</f>
        <v/>
      </c>
      <c r="N1401" s="4" t="str">
        <f>IFERROR(VLOOKUP(G1401,'CLZ Pr'!$A$1:$X$100000,24,FALSE), "")</f>
        <v/>
      </c>
      <c r="O1401" t="str">
        <f>IFERROR(VLOOKUP(G1401,'CLZ Pr'!$A$1:$X$100000,21,FALSE), "")</f>
        <v/>
      </c>
    </row>
    <row r="1402" spans="1:15">
      <c r="A1402" t="str">
        <f>T('CLZ TT'!A1402)</f>
        <v/>
      </c>
      <c r="B1402" s="9" t="str">
        <f>T('CLZ TT'!D1402)</f>
        <v/>
      </c>
      <c r="C1402" s="10" t="str">
        <f>IF(LEN(A1402) &gt; 0, 'CLZ TT'!E1402, "")</f>
        <v/>
      </c>
      <c r="D1402" s="7" t="str">
        <f>T('CLZ TT'!F1402)</f>
        <v/>
      </c>
      <c r="E1402" s="7" t="str">
        <f>IFERROR(VLOOKUP('CLZ TT'!A1402,'CLZ WI'!$A$1:$E$100000,3,FALSE),"")</f>
        <v/>
      </c>
      <c r="F1402" t="str">
        <f>IFERROR(VLOOKUP('CLZ TT'!A1402,'CLZ WI'!$A$1:$E$100000,4,FALSE),"")</f>
        <v/>
      </c>
      <c r="G1402" t="str">
        <f>IFERROR(VLOOKUP('CLZ TT'!A1402,'CLZ WI'!$A$1:$K$100000,5,FALSE),"")</f>
        <v/>
      </c>
      <c r="H1402" t="str">
        <f>IFERROR(VLOOKUP(G1402,'CLZ WI'!$A$1:$K$100000,6,FALSE),"")</f>
        <v/>
      </c>
      <c r="I1402" t="str">
        <f>IFERROR(VLOOKUP(G1402,'CLZ WI'!$A$1:$K$100000,7,FALSE),"")</f>
        <v/>
      </c>
      <c r="J1402" t="str">
        <f>T('CLZ TT'!I1402)</f>
        <v/>
      </c>
      <c r="K1402" t="str">
        <f>IF(IFERROR(VLOOKUP('CLZ TT'!A1402,'CLZ WI'!$A$1:$L$100000,12,FALSE),"")=TRUE, "Billable", IF(IFERROR(VLOOKUP('CLZ TT'!A1402,'CLZ WI'!$A$1:$L$100000,12,FALSE),"")=FALSE, "Non-Billable", ""))</f>
        <v/>
      </c>
      <c r="L1402" s="19" t="str">
        <f>IF('CLZ TT'!G1402="","",'CLZ TT'!G1402)</f>
        <v/>
      </c>
      <c r="M1402" t="str">
        <f>IFERROR(VLOOKUP(G1402,'CLZ Pr'!$A$1:$X$100000,12,FALSE)*C1402,"")</f>
        <v/>
      </c>
      <c r="N1402" s="4" t="str">
        <f>IFERROR(VLOOKUP(G1402,'CLZ Pr'!$A$1:$X$100000,24,FALSE), "")</f>
        <v/>
      </c>
      <c r="O1402" t="str">
        <f>IFERROR(VLOOKUP(G1402,'CLZ Pr'!$A$1:$X$100000,21,FALSE), "")</f>
        <v/>
      </c>
    </row>
    <row r="1403" spans="1:15">
      <c r="A1403" t="str">
        <f>T('CLZ TT'!A1403)</f>
        <v/>
      </c>
      <c r="B1403" s="9" t="str">
        <f>T('CLZ TT'!D1403)</f>
        <v/>
      </c>
      <c r="C1403" s="10" t="str">
        <f>IF(LEN(A1403) &gt; 0, 'CLZ TT'!E1403, "")</f>
        <v/>
      </c>
      <c r="D1403" s="7" t="str">
        <f>T('CLZ TT'!F1403)</f>
        <v/>
      </c>
      <c r="E1403" s="7" t="str">
        <f>IFERROR(VLOOKUP('CLZ TT'!A1403,'CLZ WI'!$A$1:$E$100000,3,FALSE),"")</f>
        <v/>
      </c>
      <c r="F1403" t="str">
        <f>IFERROR(VLOOKUP('CLZ TT'!A1403,'CLZ WI'!$A$1:$E$100000,4,FALSE),"")</f>
        <v/>
      </c>
      <c r="G1403" t="str">
        <f>IFERROR(VLOOKUP('CLZ TT'!A1403,'CLZ WI'!$A$1:$K$100000,5,FALSE),"")</f>
        <v/>
      </c>
      <c r="H1403" t="str">
        <f>IFERROR(VLOOKUP(G1403,'CLZ WI'!$A$1:$K$100000,6,FALSE),"")</f>
        <v/>
      </c>
      <c r="I1403" t="str">
        <f>IFERROR(VLOOKUP(G1403,'CLZ WI'!$A$1:$K$100000,7,FALSE),"")</f>
        <v/>
      </c>
      <c r="J1403" t="str">
        <f>T('CLZ TT'!I1403)</f>
        <v/>
      </c>
      <c r="K1403" t="str">
        <f>IF(IFERROR(VLOOKUP('CLZ TT'!A1403,'CLZ WI'!$A$1:$L$100000,12,FALSE),"")=TRUE, "Billable", IF(IFERROR(VLOOKUP('CLZ TT'!A1403,'CLZ WI'!$A$1:$L$100000,12,FALSE),"")=FALSE, "Non-Billable", ""))</f>
        <v/>
      </c>
      <c r="L1403" s="19" t="str">
        <f>IF('CLZ TT'!G1403="","",'CLZ TT'!G1403)</f>
        <v/>
      </c>
      <c r="M1403" t="str">
        <f>IFERROR(VLOOKUP(G1403,'CLZ Pr'!$A$1:$X$100000,12,FALSE)*C1403,"")</f>
        <v/>
      </c>
      <c r="N1403" s="4" t="str">
        <f>IFERROR(VLOOKUP(G1403,'CLZ Pr'!$A$1:$X$100000,24,FALSE), "")</f>
        <v/>
      </c>
      <c r="O1403" t="str">
        <f>IFERROR(VLOOKUP(G1403,'CLZ Pr'!$A$1:$X$100000,21,FALSE), "")</f>
        <v/>
      </c>
    </row>
    <row r="1404" spans="1:15">
      <c r="A1404" t="str">
        <f>T('CLZ TT'!A1404)</f>
        <v/>
      </c>
      <c r="B1404" s="9" t="str">
        <f>T('CLZ TT'!D1404)</f>
        <v/>
      </c>
      <c r="C1404" s="10" t="str">
        <f>IF(LEN(A1404) &gt; 0, 'CLZ TT'!E1404, "")</f>
        <v/>
      </c>
      <c r="D1404" s="7" t="str">
        <f>T('CLZ TT'!F1404)</f>
        <v/>
      </c>
      <c r="E1404" s="7" t="str">
        <f>IFERROR(VLOOKUP('CLZ TT'!A1404,'CLZ WI'!$A$1:$E$100000,3,FALSE),"")</f>
        <v/>
      </c>
      <c r="F1404" t="str">
        <f>IFERROR(VLOOKUP('CLZ TT'!A1404,'CLZ WI'!$A$1:$E$100000,4,FALSE),"")</f>
        <v/>
      </c>
      <c r="G1404" t="str">
        <f>IFERROR(VLOOKUP('CLZ TT'!A1404,'CLZ WI'!$A$1:$K$100000,5,FALSE),"")</f>
        <v/>
      </c>
      <c r="H1404" t="str">
        <f>IFERROR(VLOOKUP(G1404,'CLZ WI'!$A$1:$K$100000,6,FALSE),"")</f>
        <v/>
      </c>
      <c r="I1404" t="str">
        <f>IFERROR(VLOOKUP(G1404,'CLZ WI'!$A$1:$K$100000,7,FALSE),"")</f>
        <v/>
      </c>
      <c r="J1404" t="str">
        <f>T('CLZ TT'!I1404)</f>
        <v/>
      </c>
      <c r="K1404" t="str">
        <f>IF(IFERROR(VLOOKUP('CLZ TT'!A1404,'CLZ WI'!$A$1:$L$100000,12,FALSE),"")=TRUE, "Billable", IF(IFERROR(VLOOKUP('CLZ TT'!A1404,'CLZ WI'!$A$1:$L$100000,12,FALSE),"")=FALSE, "Non-Billable", ""))</f>
        <v/>
      </c>
      <c r="L1404" s="19" t="str">
        <f>IF('CLZ TT'!G1404="","",'CLZ TT'!G1404)</f>
        <v/>
      </c>
      <c r="M1404" t="str">
        <f>IFERROR(VLOOKUP(G1404,'CLZ Pr'!$A$1:$X$100000,12,FALSE)*C1404,"")</f>
        <v/>
      </c>
      <c r="N1404" s="4" t="str">
        <f>IFERROR(VLOOKUP(G1404,'CLZ Pr'!$A$1:$X$100000,24,FALSE), "")</f>
        <v/>
      </c>
      <c r="O1404" t="str">
        <f>IFERROR(VLOOKUP(G1404,'CLZ Pr'!$A$1:$X$100000,21,FALSE), "")</f>
        <v/>
      </c>
    </row>
    <row r="1405" spans="1:15">
      <c r="A1405" t="str">
        <f>T('CLZ TT'!A1405)</f>
        <v/>
      </c>
      <c r="B1405" s="9" t="str">
        <f>T('CLZ TT'!D1405)</f>
        <v/>
      </c>
      <c r="C1405" s="10" t="str">
        <f>IF(LEN(A1405) &gt; 0, 'CLZ TT'!E1405, "")</f>
        <v/>
      </c>
      <c r="D1405" s="7" t="str">
        <f>T('CLZ TT'!F1405)</f>
        <v/>
      </c>
      <c r="E1405" s="7" t="str">
        <f>IFERROR(VLOOKUP('CLZ TT'!A1405,'CLZ WI'!$A$1:$E$100000,3,FALSE),"")</f>
        <v/>
      </c>
      <c r="F1405" t="str">
        <f>IFERROR(VLOOKUP('CLZ TT'!A1405,'CLZ WI'!$A$1:$E$100000,4,FALSE),"")</f>
        <v/>
      </c>
      <c r="G1405" t="str">
        <f>IFERROR(VLOOKUP('CLZ TT'!A1405,'CLZ WI'!$A$1:$K$100000,5,FALSE),"")</f>
        <v/>
      </c>
      <c r="H1405" t="str">
        <f>IFERROR(VLOOKUP(G1405,'CLZ WI'!$A$1:$K$100000,6,FALSE),"")</f>
        <v/>
      </c>
      <c r="I1405" t="str">
        <f>IFERROR(VLOOKUP(G1405,'CLZ WI'!$A$1:$K$100000,7,FALSE),"")</f>
        <v/>
      </c>
      <c r="J1405" t="str">
        <f>T('CLZ TT'!I1405)</f>
        <v/>
      </c>
      <c r="K1405" t="str">
        <f>IF(IFERROR(VLOOKUP('CLZ TT'!A1405,'CLZ WI'!$A$1:$L$100000,12,FALSE),"")=TRUE, "Billable", IF(IFERROR(VLOOKUP('CLZ TT'!A1405,'CLZ WI'!$A$1:$L$100000,12,FALSE),"")=FALSE, "Non-Billable", ""))</f>
        <v/>
      </c>
      <c r="L1405" s="19" t="str">
        <f>IF('CLZ TT'!G1405="","",'CLZ TT'!G1405)</f>
        <v/>
      </c>
      <c r="M1405" t="str">
        <f>IFERROR(VLOOKUP(G1405,'CLZ Pr'!$A$1:$X$100000,12,FALSE)*C1405,"")</f>
        <v/>
      </c>
      <c r="N1405" s="4" t="str">
        <f>IFERROR(VLOOKUP(G1405,'CLZ Pr'!$A$1:$X$100000,24,FALSE), "")</f>
        <v/>
      </c>
      <c r="O1405" t="str">
        <f>IFERROR(VLOOKUP(G1405,'CLZ Pr'!$A$1:$X$100000,21,FALSE), "")</f>
        <v/>
      </c>
    </row>
    <row r="1406" spans="1:15">
      <c r="A1406" t="str">
        <f>T('CLZ TT'!A1406)</f>
        <v/>
      </c>
      <c r="B1406" s="9" t="str">
        <f>T('CLZ TT'!D1406)</f>
        <v/>
      </c>
      <c r="C1406" s="10" t="str">
        <f>IF(LEN(A1406) &gt; 0, 'CLZ TT'!E1406, "")</f>
        <v/>
      </c>
      <c r="D1406" s="7" t="str">
        <f>T('CLZ TT'!F1406)</f>
        <v/>
      </c>
      <c r="E1406" s="7" t="str">
        <f>IFERROR(VLOOKUP('CLZ TT'!A1406,'CLZ WI'!$A$1:$E$100000,3,FALSE),"")</f>
        <v/>
      </c>
      <c r="F1406" t="str">
        <f>IFERROR(VLOOKUP('CLZ TT'!A1406,'CLZ WI'!$A$1:$E$100000,4,FALSE),"")</f>
        <v/>
      </c>
      <c r="G1406" t="str">
        <f>IFERROR(VLOOKUP('CLZ TT'!A1406,'CLZ WI'!$A$1:$K$100000,5,FALSE),"")</f>
        <v/>
      </c>
      <c r="H1406" t="str">
        <f>IFERROR(VLOOKUP(G1406,'CLZ WI'!$A$1:$K$100000,6,FALSE),"")</f>
        <v/>
      </c>
      <c r="I1406" t="str">
        <f>IFERROR(VLOOKUP(G1406,'CLZ WI'!$A$1:$K$100000,7,FALSE),"")</f>
        <v/>
      </c>
      <c r="J1406" t="str">
        <f>T('CLZ TT'!I1406)</f>
        <v/>
      </c>
      <c r="K1406" t="str">
        <f>IF(IFERROR(VLOOKUP('CLZ TT'!A1406,'CLZ WI'!$A$1:$L$100000,12,FALSE),"")=TRUE, "Billable", IF(IFERROR(VLOOKUP('CLZ TT'!A1406,'CLZ WI'!$A$1:$L$100000,12,FALSE),"")=FALSE, "Non-Billable", ""))</f>
        <v/>
      </c>
      <c r="L1406" s="19" t="str">
        <f>IF('CLZ TT'!G1406="","",'CLZ TT'!G1406)</f>
        <v/>
      </c>
      <c r="M1406" t="str">
        <f>IFERROR(VLOOKUP(G1406,'CLZ Pr'!$A$1:$X$100000,12,FALSE)*C1406,"")</f>
        <v/>
      </c>
      <c r="N1406" s="4" t="str">
        <f>IFERROR(VLOOKUP(G1406,'CLZ Pr'!$A$1:$X$100000,24,FALSE), "")</f>
        <v/>
      </c>
      <c r="O1406" t="str">
        <f>IFERROR(VLOOKUP(G1406,'CLZ Pr'!$A$1:$X$100000,21,FALSE), "")</f>
        <v/>
      </c>
    </row>
    <row r="1407" spans="1:15">
      <c r="A1407" t="str">
        <f>T('CLZ TT'!A1407)</f>
        <v/>
      </c>
      <c r="B1407" s="9" t="str">
        <f>T('CLZ TT'!D1407)</f>
        <v/>
      </c>
      <c r="C1407" s="10" t="str">
        <f>IF(LEN(A1407) &gt; 0, 'CLZ TT'!E1407, "")</f>
        <v/>
      </c>
      <c r="D1407" s="7" t="str">
        <f>T('CLZ TT'!F1407)</f>
        <v/>
      </c>
      <c r="E1407" s="7" t="str">
        <f>IFERROR(VLOOKUP('CLZ TT'!A1407,'CLZ WI'!$A$1:$E$100000,3,FALSE),"")</f>
        <v/>
      </c>
      <c r="F1407" t="str">
        <f>IFERROR(VLOOKUP('CLZ TT'!A1407,'CLZ WI'!$A$1:$E$100000,4,FALSE),"")</f>
        <v/>
      </c>
      <c r="G1407" t="str">
        <f>IFERROR(VLOOKUP('CLZ TT'!A1407,'CLZ WI'!$A$1:$K$100000,5,FALSE),"")</f>
        <v/>
      </c>
      <c r="H1407" t="str">
        <f>IFERROR(VLOOKUP(G1407,'CLZ WI'!$A$1:$K$100000,6,FALSE),"")</f>
        <v/>
      </c>
      <c r="I1407" t="str">
        <f>IFERROR(VLOOKUP(G1407,'CLZ WI'!$A$1:$K$100000,7,FALSE),"")</f>
        <v/>
      </c>
      <c r="J1407" t="str">
        <f>T('CLZ TT'!I1407)</f>
        <v/>
      </c>
      <c r="K1407" t="str">
        <f>IF(IFERROR(VLOOKUP('CLZ TT'!A1407,'CLZ WI'!$A$1:$L$100000,12,FALSE),"")=TRUE, "Billable", IF(IFERROR(VLOOKUP('CLZ TT'!A1407,'CLZ WI'!$A$1:$L$100000,12,FALSE),"")=FALSE, "Non-Billable", ""))</f>
        <v/>
      </c>
      <c r="L1407" s="19" t="str">
        <f>IF('CLZ TT'!G1407="","",'CLZ TT'!G1407)</f>
        <v/>
      </c>
      <c r="M1407" t="str">
        <f>IFERROR(VLOOKUP(G1407,'CLZ Pr'!$A$1:$X$100000,12,FALSE)*C1407,"")</f>
        <v/>
      </c>
      <c r="N1407" s="4" t="str">
        <f>IFERROR(VLOOKUP(G1407,'CLZ Pr'!$A$1:$X$100000,24,FALSE), "")</f>
        <v/>
      </c>
      <c r="O1407" t="str">
        <f>IFERROR(VLOOKUP(G1407,'CLZ Pr'!$A$1:$X$100000,21,FALSE), "")</f>
        <v/>
      </c>
    </row>
    <row r="1408" spans="1:15">
      <c r="A1408" t="str">
        <f>T('CLZ TT'!A1408)</f>
        <v/>
      </c>
      <c r="B1408" s="9" t="str">
        <f>T('CLZ TT'!D1408)</f>
        <v/>
      </c>
      <c r="C1408" s="10" t="str">
        <f>IF(LEN(A1408) &gt; 0, 'CLZ TT'!E1408, "")</f>
        <v/>
      </c>
      <c r="D1408" s="7" t="str">
        <f>T('CLZ TT'!F1408)</f>
        <v/>
      </c>
      <c r="E1408" s="7" t="str">
        <f>IFERROR(VLOOKUP('CLZ TT'!A1408,'CLZ WI'!$A$1:$E$100000,3,FALSE),"")</f>
        <v/>
      </c>
      <c r="F1408" t="str">
        <f>IFERROR(VLOOKUP('CLZ TT'!A1408,'CLZ WI'!$A$1:$E$100000,4,FALSE),"")</f>
        <v/>
      </c>
      <c r="G1408" t="str">
        <f>IFERROR(VLOOKUP('CLZ TT'!A1408,'CLZ WI'!$A$1:$K$100000,5,FALSE),"")</f>
        <v/>
      </c>
      <c r="H1408" t="str">
        <f>IFERROR(VLOOKUP(G1408,'CLZ WI'!$A$1:$K$100000,6,FALSE),"")</f>
        <v/>
      </c>
      <c r="I1408" t="str">
        <f>IFERROR(VLOOKUP(G1408,'CLZ WI'!$A$1:$K$100000,7,FALSE),"")</f>
        <v/>
      </c>
      <c r="J1408" t="str">
        <f>T('CLZ TT'!I1408)</f>
        <v/>
      </c>
      <c r="K1408" t="str">
        <f>IF(IFERROR(VLOOKUP('CLZ TT'!A1408,'CLZ WI'!$A$1:$L$100000,12,FALSE),"")=TRUE, "Billable", IF(IFERROR(VLOOKUP('CLZ TT'!A1408,'CLZ WI'!$A$1:$L$100000,12,FALSE),"")=FALSE, "Non-Billable", ""))</f>
        <v/>
      </c>
      <c r="L1408" s="19" t="str">
        <f>IF('CLZ TT'!G1408="","",'CLZ TT'!G1408)</f>
        <v/>
      </c>
      <c r="M1408" t="str">
        <f>IFERROR(VLOOKUP(G1408,'CLZ Pr'!$A$1:$X$100000,12,FALSE)*C1408,"")</f>
        <v/>
      </c>
      <c r="N1408" s="4" t="str">
        <f>IFERROR(VLOOKUP(G1408,'CLZ Pr'!$A$1:$X$100000,24,FALSE), "")</f>
        <v/>
      </c>
      <c r="O1408" t="str">
        <f>IFERROR(VLOOKUP(G1408,'CLZ Pr'!$A$1:$X$100000,21,FALSE), "")</f>
        <v/>
      </c>
    </row>
    <row r="1409" spans="1:15">
      <c r="A1409" t="str">
        <f>T('CLZ TT'!A1409)</f>
        <v/>
      </c>
      <c r="B1409" s="9" t="str">
        <f>T('CLZ TT'!D1409)</f>
        <v/>
      </c>
      <c r="C1409" s="10" t="str">
        <f>IF(LEN(A1409) &gt; 0, 'CLZ TT'!E1409, "")</f>
        <v/>
      </c>
      <c r="D1409" s="7" t="str">
        <f>T('CLZ TT'!F1409)</f>
        <v/>
      </c>
      <c r="E1409" s="7" t="str">
        <f>IFERROR(VLOOKUP('CLZ TT'!A1409,'CLZ WI'!$A$1:$E$100000,3,FALSE),"")</f>
        <v/>
      </c>
      <c r="F1409" t="str">
        <f>IFERROR(VLOOKUP('CLZ TT'!A1409,'CLZ WI'!$A$1:$E$100000,4,FALSE),"")</f>
        <v/>
      </c>
      <c r="G1409" t="str">
        <f>IFERROR(VLOOKUP('CLZ TT'!A1409,'CLZ WI'!$A$1:$K$100000,5,FALSE),"")</f>
        <v/>
      </c>
      <c r="H1409" t="str">
        <f>IFERROR(VLOOKUP(G1409,'CLZ WI'!$A$1:$K$100000,6,FALSE),"")</f>
        <v/>
      </c>
      <c r="I1409" t="str">
        <f>IFERROR(VLOOKUP(G1409,'CLZ WI'!$A$1:$K$100000,7,FALSE),"")</f>
        <v/>
      </c>
      <c r="J1409" t="str">
        <f>T('CLZ TT'!I1409)</f>
        <v/>
      </c>
      <c r="K1409" t="str">
        <f>IF(IFERROR(VLOOKUP('CLZ TT'!A1409,'CLZ WI'!$A$1:$L$100000,12,FALSE),"")=TRUE, "Billable", IF(IFERROR(VLOOKUP('CLZ TT'!A1409,'CLZ WI'!$A$1:$L$100000,12,FALSE),"")=FALSE, "Non-Billable", ""))</f>
        <v/>
      </c>
      <c r="L1409" s="19" t="str">
        <f>IF('CLZ TT'!G1409="","",'CLZ TT'!G1409)</f>
        <v/>
      </c>
      <c r="M1409" t="str">
        <f>IFERROR(VLOOKUP(G1409,'CLZ Pr'!$A$1:$X$100000,12,FALSE)*C1409,"")</f>
        <v/>
      </c>
      <c r="N1409" s="4" t="str">
        <f>IFERROR(VLOOKUP(G1409,'CLZ Pr'!$A$1:$X$100000,24,FALSE), "")</f>
        <v/>
      </c>
      <c r="O1409" t="str">
        <f>IFERROR(VLOOKUP(G1409,'CLZ Pr'!$A$1:$X$100000,21,FALSE), "")</f>
        <v/>
      </c>
    </row>
    <row r="1410" spans="1:15">
      <c r="A1410" t="str">
        <f>T('CLZ TT'!A1410)</f>
        <v/>
      </c>
      <c r="B1410" s="9" t="str">
        <f>T('CLZ TT'!D1410)</f>
        <v/>
      </c>
      <c r="C1410" s="10" t="str">
        <f>IF(LEN(A1410) &gt; 0, 'CLZ TT'!E1410, "")</f>
        <v/>
      </c>
      <c r="D1410" s="7" t="str">
        <f>T('CLZ TT'!F1410)</f>
        <v/>
      </c>
      <c r="E1410" s="7" t="str">
        <f>IFERROR(VLOOKUP('CLZ TT'!A1410,'CLZ WI'!$A$1:$E$100000,3,FALSE),"")</f>
        <v/>
      </c>
      <c r="F1410" t="str">
        <f>IFERROR(VLOOKUP('CLZ TT'!A1410,'CLZ WI'!$A$1:$E$100000,4,FALSE),"")</f>
        <v/>
      </c>
      <c r="G1410" t="str">
        <f>IFERROR(VLOOKUP('CLZ TT'!A1410,'CLZ WI'!$A$1:$K$100000,5,FALSE),"")</f>
        <v/>
      </c>
      <c r="H1410" t="str">
        <f>IFERROR(VLOOKUP(G1410,'CLZ WI'!$A$1:$K$100000,6,FALSE),"")</f>
        <v/>
      </c>
      <c r="I1410" t="str">
        <f>IFERROR(VLOOKUP(G1410,'CLZ WI'!$A$1:$K$100000,7,FALSE),"")</f>
        <v/>
      </c>
      <c r="J1410" t="str">
        <f>T('CLZ TT'!I1410)</f>
        <v/>
      </c>
      <c r="K1410" t="str">
        <f>IF(IFERROR(VLOOKUP('CLZ TT'!A1410,'CLZ WI'!$A$1:$L$100000,12,FALSE),"")=TRUE, "Billable", IF(IFERROR(VLOOKUP('CLZ TT'!A1410,'CLZ WI'!$A$1:$L$100000,12,FALSE),"")=FALSE, "Non-Billable", ""))</f>
        <v/>
      </c>
      <c r="L1410" s="19" t="str">
        <f>IF('CLZ TT'!G1410="","",'CLZ TT'!G1410)</f>
        <v/>
      </c>
      <c r="M1410" t="str">
        <f>IFERROR(VLOOKUP(G1410,'CLZ Pr'!$A$1:$X$100000,12,FALSE)*C1410,"")</f>
        <v/>
      </c>
      <c r="N1410" s="4" t="str">
        <f>IFERROR(VLOOKUP(G1410,'CLZ Pr'!$A$1:$X$100000,24,FALSE), "")</f>
        <v/>
      </c>
      <c r="O1410" t="str">
        <f>IFERROR(VLOOKUP(G1410,'CLZ Pr'!$A$1:$X$100000,21,FALSE), "")</f>
        <v/>
      </c>
    </row>
    <row r="1411" spans="1:15">
      <c r="A1411" t="str">
        <f>T('CLZ TT'!A1411)</f>
        <v/>
      </c>
      <c r="B1411" s="9" t="str">
        <f>T('CLZ TT'!D1411)</f>
        <v/>
      </c>
      <c r="C1411" s="10" t="str">
        <f>IF(LEN(A1411) &gt; 0, 'CLZ TT'!E1411, "")</f>
        <v/>
      </c>
      <c r="D1411" s="7" t="str">
        <f>T('CLZ TT'!F1411)</f>
        <v/>
      </c>
      <c r="E1411" s="7" t="str">
        <f>IFERROR(VLOOKUP('CLZ TT'!A1411,'CLZ WI'!$A$1:$E$100000,3,FALSE),"")</f>
        <v/>
      </c>
      <c r="F1411" t="str">
        <f>IFERROR(VLOOKUP('CLZ TT'!A1411,'CLZ WI'!$A$1:$E$100000,4,FALSE),"")</f>
        <v/>
      </c>
      <c r="G1411" t="str">
        <f>IFERROR(VLOOKUP('CLZ TT'!A1411,'CLZ WI'!$A$1:$K$100000,5,FALSE),"")</f>
        <v/>
      </c>
      <c r="H1411" t="str">
        <f>IFERROR(VLOOKUP(G1411,'CLZ WI'!$A$1:$K$100000,6,FALSE),"")</f>
        <v/>
      </c>
      <c r="I1411" t="str">
        <f>IFERROR(VLOOKUP(G1411,'CLZ WI'!$A$1:$K$100000,7,FALSE),"")</f>
        <v/>
      </c>
      <c r="J1411" t="str">
        <f>T('CLZ TT'!I1411)</f>
        <v/>
      </c>
      <c r="K1411" t="str">
        <f>IF(IFERROR(VLOOKUP('CLZ TT'!A1411,'CLZ WI'!$A$1:$L$100000,12,FALSE),"")=TRUE, "Billable", IF(IFERROR(VLOOKUP('CLZ TT'!A1411,'CLZ WI'!$A$1:$L$100000,12,FALSE),"")=FALSE, "Non-Billable", ""))</f>
        <v/>
      </c>
      <c r="L1411" s="19" t="str">
        <f>IF('CLZ TT'!G1411="","",'CLZ TT'!G1411)</f>
        <v/>
      </c>
      <c r="M1411" t="str">
        <f>IFERROR(VLOOKUP(G1411,'CLZ Pr'!$A$1:$X$100000,12,FALSE)*C1411,"")</f>
        <v/>
      </c>
      <c r="N1411" s="4" t="str">
        <f>IFERROR(VLOOKUP(G1411,'CLZ Pr'!$A$1:$X$100000,24,FALSE), "")</f>
        <v/>
      </c>
      <c r="O1411" t="str">
        <f>IFERROR(VLOOKUP(G1411,'CLZ Pr'!$A$1:$X$100000,21,FALSE), "")</f>
        <v/>
      </c>
    </row>
    <row r="1412" spans="1:15">
      <c r="A1412" t="str">
        <f>T('CLZ TT'!A1412)</f>
        <v/>
      </c>
      <c r="B1412" s="9" t="str">
        <f>T('CLZ TT'!D1412)</f>
        <v/>
      </c>
      <c r="C1412" s="10" t="str">
        <f>IF(LEN(A1412) &gt; 0, 'CLZ TT'!E1412, "")</f>
        <v/>
      </c>
      <c r="D1412" s="7" t="str">
        <f>T('CLZ TT'!F1412)</f>
        <v/>
      </c>
      <c r="E1412" s="7" t="str">
        <f>IFERROR(VLOOKUP('CLZ TT'!A1412,'CLZ WI'!$A$1:$E$100000,3,FALSE),"")</f>
        <v/>
      </c>
      <c r="F1412" t="str">
        <f>IFERROR(VLOOKUP('CLZ TT'!A1412,'CLZ WI'!$A$1:$E$100000,4,FALSE),"")</f>
        <v/>
      </c>
      <c r="G1412" t="str">
        <f>IFERROR(VLOOKUP('CLZ TT'!A1412,'CLZ WI'!$A$1:$K$100000,5,FALSE),"")</f>
        <v/>
      </c>
      <c r="H1412" t="str">
        <f>IFERROR(VLOOKUP(G1412,'CLZ WI'!$A$1:$K$100000,6,FALSE),"")</f>
        <v/>
      </c>
      <c r="I1412" t="str">
        <f>IFERROR(VLOOKUP(G1412,'CLZ WI'!$A$1:$K$100000,7,FALSE),"")</f>
        <v/>
      </c>
      <c r="J1412" t="str">
        <f>T('CLZ TT'!I1412)</f>
        <v/>
      </c>
      <c r="K1412" t="str">
        <f>IF(IFERROR(VLOOKUP('CLZ TT'!A1412,'CLZ WI'!$A$1:$L$100000,12,FALSE),"")=TRUE, "Billable", IF(IFERROR(VLOOKUP('CLZ TT'!A1412,'CLZ WI'!$A$1:$L$100000,12,FALSE),"")=FALSE, "Non-Billable", ""))</f>
        <v/>
      </c>
      <c r="L1412" s="19" t="str">
        <f>IF('CLZ TT'!G1412="","",'CLZ TT'!G1412)</f>
        <v/>
      </c>
      <c r="M1412" t="str">
        <f>IFERROR(VLOOKUP(G1412,'CLZ Pr'!$A$1:$X$100000,12,FALSE)*C1412,"")</f>
        <v/>
      </c>
      <c r="N1412" s="4" t="str">
        <f>IFERROR(VLOOKUP(G1412,'CLZ Pr'!$A$1:$X$100000,24,FALSE), "")</f>
        <v/>
      </c>
      <c r="O1412" t="str">
        <f>IFERROR(VLOOKUP(G1412,'CLZ Pr'!$A$1:$X$100000,21,FALSE), "")</f>
        <v/>
      </c>
    </row>
    <row r="1413" spans="1:15">
      <c r="A1413" t="str">
        <f>T('CLZ TT'!A1413)</f>
        <v/>
      </c>
      <c r="B1413" s="9" t="str">
        <f>T('CLZ TT'!D1413)</f>
        <v/>
      </c>
      <c r="C1413" s="10" t="str">
        <f>IF(LEN(A1413) &gt; 0, 'CLZ TT'!E1413, "")</f>
        <v/>
      </c>
      <c r="D1413" s="7" t="str">
        <f>T('CLZ TT'!F1413)</f>
        <v/>
      </c>
      <c r="E1413" s="7" t="str">
        <f>IFERROR(VLOOKUP('CLZ TT'!A1413,'CLZ WI'!$A$1:$E$100000,3,FALSE),"")</f>
        <v/>
      </c>
      <c r="F1413" t="str">
        <f>IFERROR(VLOOKUP('CLZ TT'!A1413,'CLZ WI'!$A$1:$E$100000,4,FALSE),"")</f>
        <v/>
      </c>
      <c r="G1413" t="str">
        <f>IFERROR(VLOOKUP('CLZ TT'!A1413,'CLZ WI'!$A$1:$K$100000,5,FALSE),"")</f>
        <v/>
      </c>
      <c r="H1413" t="str">
        <f>IFERROR(VLOOKUP(G1413,'CLZ WI'!$A$1:$K$100000,6,FALSE),"")</f>
        <v/>
      </c>
      <c r="I1413" t="str">
        <f>IFERROR(VLOOKUP(G1413,'CLZ WI'!$A$1:$K$100000,7,FALSE),"")</f>
        <v/>
      </c>
      <c r="J1413" t="str">
        <f>T('CLZ TT'!I1413)</f>
        <v/>
      </c>
      <c r="K1413" t="str">
        <f>IF(IFERROR(VLOOKUP('CLZ TT'!A1413,'CLZ WI'!$A$1:$L$100000,12,FALSE),"")=TRUE, "Billable", IF(IFERROR(VLOOKUP('CLZ TT'!A1413,'CLZ WI'!$A$1:$L$100000,12,FALSE),"")=FALSE, "Non-Billable", ""))</f>
        <v/>
      </c>
      <c r="L1413" s="19" t="str">
        <f>IF('CLZ TT'!G1413="","",'CLZ TT'!G1413)</f>
        <v/>
      </c>
      <c r="M1413" t="str">
        <f>IFERROR(VLOOKUP(G1413,'CLZ Pr'!$A$1:$X$100000,12,FALSE)*C1413,"")</f>
        <v/>
      </c>
      <c r="N1413" s="4" t="str">
        <f>IFERROR(VLOOKUP(G1413,'CLZ Pr'!$A$1:$X$100000,24,FALSE), "")</f>
        <v/>
      </c>
      <c r="O1413" t="str">
        <f>IFERROR(VLOOKUP(G1413,'CLZ Pr'!$A$1:$X$100000,21,FALSE), "")</f>
        <v/>
      </c>
    </row>
    <row r="1414" spans="1:15">
      <c r="A1414" t="str">
        <f>T('CLZ TT'!A1414)</f>
        <v/>
      </c>
      <c r="B1414" s="9" t="str">
        <f>T('CLZ TT'!D1414)</f>
        <v/>
      </c>
      <c r="C1414" s="10" t="str">
        <f>IF(LEN(A1414) &gt; 0, 'CLZ TT'!E1414, "")</f>
        <v/>
      </c>
      <c r="D1414" s="7" t="str">
        <f>T('CLZ TT'!F1414)</f>
        <v/>
      </c>
      <c r="E1414" s="7" t="str">
        <f>IFERROR(VLOOKUP('CLZ TT'!A1414,'CLZ WI'!$A$1:$E$100000,3,FALSE),"")</f>
        <v/>
      </c>
      <c r="F1414" t="str">
        <f>IFERROR(VLOOKUP('CLZ TT'!A1414,'CLZ WI'!$A$1:$E$100000,4,FALSE),"")</f>
        <v/>
      </c>
      <c r="G1414" t="str">
        <f>IFERROR(VLOOKUP('CLZ TT'!A1414,'CLZ WI'!$A$1:$K$100000,5,FALSE),"")</f>
        <v/>
      </c>
      <c r="H1414" t="str">
        <f>IFERROR(VLOOKUP(G1414,'CLZ WI'!$A$1:$K$100000,6,FALSE),"")</f>
        <v/>
      </c>
      <c r="I1414" t="str">
        <f>IFERROR(VLOOKUP(G1414,'CLZ WI'!$A$1:$K$100000,7,FALSE),"")</f>
        <v/>
      </c>
      <c r="J1414" t="str">
        <f>T('CLZ TT'!I1414)</f>
        <v/>
      </c>
      <c r="K1414" t="str">
        <f>IF(IFERROR(VLOOKUP('CLZ TT'!A1414,'CLZ WI'!$A$1:$L$100000,12,FALSE),"")=TRUE, "Billable", IF(IFERROR(VLOOKUP('CLZ TT'!A1414,'CLZ WI'!$A$1:$L$100000,12,FALSE),"")=FALSE, "Non-Billable", ""))</f>
        <v/>
      </c>
      <c r="L1414" s="19" t="str">
        <f>IF('CLZ TT'!G1414="","",'CLZ TT'!G1414)</f>
        <v/>
      </c>
      <c r="M1414" t="str">
        <f>IFERROR(VLOOKUP(G1414,'CLZ Pr'!$A$1:$X$100000,12,FALSE)*C1414,"")</f>
        <v/>
      </c>
      <c r="N1414" s="4" t="str">
        <f>IFERROR(VLOOKUP(G1414,'CLZ Pr'!$A$1:$X$100000,24,FALSE), "")</f>
        <v/>
      </c>
      <c r="O1414" t="str">
        <f>IFERROR(VLOOKUP(G1414,'CLZ Pr'!$A$1:$X$100000,21,FALSE), "")</f>
        <v/>
      </c>
    </row>
    <row r="1415" spans="1:15">
      <c r="A1415" t="str">
        <f>T('CLZ TT'!A1415)</f>
        <v/>
      </c>
      <c r="B1415" s="9" t="str">
        <f>T('CLZ TT'!D1415)</f>
        <v/>
      </c>
      <c r="C1415" s="10" t="str">
        <f>IF(LEN(A1415) &gt; 0, 'CLZ TT'!E1415, "")</f>
        <v/>
      </c>
      <c r="D1415" s="7" t="str">
        <f>T('CLZ TT'!F1415)</f>
        <v/>
      </c>
      <c r="E1415" s="7" t="str">
        <f>IFERROR(VLOOKUP('CLZ TT'!A1415,'CLZ WI'!$A$1:$E$100000,3,FALSE),"")</f>
        <v/>
      </c>
      <c r="F1415" t="str">
        <f>IFERROR(VLOOKUP('CLZ TT'!A1415,'CLZ WI'!$A$1:$E$100000,4,FALSE),"")</f>
        <v/>
      </c>
      <c r="G1415" t="str">
        <f>IFERROR(VLOOKUP('CLZ TT'!A1415,'CLZ WI'!$A$1:$K$100000,5,FALSE),"")</f>
        <v/>
      </c>
      <c r="H1415" t="str">
        <f>IFERROR(VLOOKUP(G1415,'CLZ WI'!$A$1:$K$100000,6,FALSE),"")</f>
        <v/>
      </c>
      <c r="I1415" t="str">
        <f>IFERROR(VLOOKUP(G1415,'CLZ WI'!$A$1:$K$100000,7,FALSE),"")</f>
        <v/>
      </c>
      <c r="J1415" t="str">
        <f>T('CLZ TT'!I1415)</f>
        <v/>
      </c>
      <c r="K1415" t="str">
        <f>IF(IFERROR(VLOOKUP('CLZ TT'!A1415,'CLZ WI'!$A$1:$L$100000,12,FALSE),"")=TRUE, "Billable", IF(IFERROR(VLOOKUP('CLZ TT'!A1415,'CLZ WI'!$A$1:$L$100000,12,FALSE),"")=FALSE, "Non-Billable", ""))</f>
        <v/>
      </c>
      <c r="L1415" s="19" t="str">
        <f>IF('CLZ TT'!G1415="","",'CLZ TT'!G1415)</f>
        <v/>
      </c>
      <c r="M1415" t="str">
        <f>IFERROR(VLOOKUP(G1415,'CLZ Pr'!$A$1:$X$100000,12,FALSE)*C1415,"")</f>
        <v/>
      </c>
      <c r="N1415" s="4" t="str">
        <f>IFERROR(VLOOKUP(G1415,'CLZ Pr'!$A$1:$X$100000,24,FALSE), "")</f>
        <v/>
      </c>
      <c r="O1415" t="str">
        <f>IFERROR(VLOOKUP(G1415,'CLZ Pr'!$A$1:$X$100000,21,FALSE), "")</f>
        <v/>
      </c>
    </row>
    <row r="1416" spans="1:15">
      <c r="A1416" t="str">
        <f>T('CLZ TT'!A1416)</f>
        <v/>
      </c>
      <c r="B1416" s="9" t="str">
        <f>T('CLZ TT'!D1416)</f>
        <v/>
      </c>
      <c r="C1416" s="10" t="str">
        <f>IF(LEN(A1416) &gt; 0, 'CLZ TT'!E1416, "")</f>
        <v/>
      </c>
      <c r="D1416" s="7" t="str">
        <f>T('CLZ TT'!F1416)</f>
        <v/>
      </c>
      <c r="E1416" s="7" t="str">
        <f>IFERROR(VLOOKUP('CLZ TT'!A1416,'CLZ WI'!$A$1:$E$100000,3,FALSE),"")</f>
        <v/>
      </c>
      <c r="F1416" t="str">
        <f>IFERROR(VLOOKUP('CLZ TT'!A1416,'CLZ WI'!$A$1:$E$100000,4,FALSE),"")</f>
        <v/>
      </c>
      <c r="G1416" t="str">
        <f>IFERROR(VLOOKUP('CLZ TT'!A1416,'CLZ WI'!$A$1:$K$100000,5,FALSE),"")</f>
        <v/>
      </c>
      <c r="H1416" t="str">
        <f>IFERROR(VLOOKUP(G1416,'CLZ WI'!$A$1:$K$100000,6,FALSE),"")</f>
        <v/>
      </c>
      <c r="I1416" t="str">
        <f>IFERROR(VLOOKUP(G1416,'CLZ WI'!$A$1:$K$100000,7,FALSE),"")</f>
        <v/>
      </c>
      <c r="J1416" t="str">
        <f>T('CLZ TT'!I1416)</f>
        <v/>
      </c>
      <c r="K1416" t="str">
        <f>IF(IFERROR(VLOOKUP('CLZ TT'!A1416,'CLZ WI'!$A$1:$L$100000,12,FALSE),"")=TRUE, "Billable", IF(IFERROR(VLOOKUP('CLZ TT'!A1416,'CLZ WI'!$A$1:$L$100000,12,FALSE),"")=FALSE, "Non-Billable", ""))</f>
        <v/>
      </c>
      <c r="L1416" s="19" t="str">
        <f>IF('CLZ TT'!G1416="","",'CLZ TT'!G1416)</f>
        <v/>
      </c>
      <c r="M1416" t="str">
        <f>IFERROR(VLOOKUP(G1416,'CLZ Pr'!$A$1:$X$100000,12,FALSE)*C1416,"")</f>
        <v/>
      </c>
      <c r="N1416" s="4" t="str">
        <f>IFERROR(VLOOKUP(G1416,'CLZ Pr'!$A$1:$X$100000,24,FALSE), "")</f>
        <v/>
      </c>
      <c r="O1416" t="str">
        <f>IFERROR(VLOOKUP(G1416,'CLZ Pr'!$A$1:$X$100000,21,FALSE), "")</f>
        <v/>
      </c>
    </row>
    <row r="1417" spans="1:15">
      <c r="A1417" t="str">
        <f>T('CLZ TT'!A1417)</f>
        <v/>
      </c>
      <c r="B1417" s="9" t="str">
        <f>T('CLZ TT'!D1417)</f>
        <v/>
      </c>
      <c r="C1417" s="10" t="str">
        <f>IF(LEN(A1417) &gt; 0, 'CLZ TT'!E1417, "")</f>
        <v/>
      </c>
      <c r="D1417" s="7" t="str">
        <f>T('CLZ TT'!F1417)</f>
        <v/>
      </c>
      <c r="E1417" s="7" t="str">
        <f>IFERROR(VLOOKUP('CLZ TT'!A1417,'CLZ WI'!$A$1:$E$100000,3,FALSE),"")</f>
        <v/>
      </c>
      <c r="F1417" t="str">
        <f>IFERROR(VLOOKUP('CLZ TT'!A1417,'CLZ WI'!$A$1:$E$100000,4,FALSE),"")</f>
        <v/>
      </c>
      <c r="G1417" t="str">
        <f>IFERROR(VLOOKUP('CLZ TT'!A1417,'CLZ WI'!$A$1:$K$100000,5,FALSE),"")</f>
        <v/>
      </c>
      <c r="H1417" t="str">
        <f>IFERROR(VLOOKUP(G1417,'CLZ WI'!$A$1:$K$100000,6,FALSE),"")</f>
        <v/>
      </c>
      <c r="I1417" t="str">
        <f>IFERROR(VLOOKUP(G1417,'CLZ WI'!$A$1:$K$100000,7,FALSE),"")</f>
        <v/>
      </c>
      <c r="J1417" t="str">
        <f>T('CLZ TT'!I1417)</f>
        <v/>
      </c>
      <c r="K1417" t="str">
        <f>IF(IFERROR(VLOOKUP('CLZ TT'!A1417,'CLZ WI'!$A$1:$L$100000,12,FALSE),"")=TRUE, "Billable", IF(IFERROR(VLOOKUP('CLZ TT'!A1417,'CLZ WI'!$A$1:$L$100000,12,FALSE),"")=FALSE, "Non-Billable", ""))</f>
        <v/>
      </c>
      <c r="L1417" s="19" t="str">
        <f>IF('CLZ TT'!G1417="","",'CLZ TT'!G1417)</f>
        <v/>
      </c>
      <c r="M1417" t="str">
        <f>IFERROR(VLOOKUP(G1417,'CLZ Pr'!$A$1:$X$100000,12,FALSE)*C1417,"")</f>
        <v/>
      </c>
      <c r="N1417" s="4" t="str">
        <f>IFERROR(VLOOKUP(G1417,'CLZ Pr'!$A$1:$X$100000,24,FALSE), "")</f>
        <v/>
      </c>
      <c r="O1417" t="str">
        <f>IFERROR(VLOOKUP(G1417,'CLZ Pr'!$A$1:$X$100000,21,FALSE), "")</f>
        <v/>
      </c>
    </row>
    <row r="1418" spans="1:15">
      <c r="A1418" t="str">
        <f>T('CLZ TT'!A1418)</f>
        <v/>
      </c>
      <c r="B1418" s="9" t="str">
        <f>T('CLZ TT'!D1418)</f>
        <v/>
      </c>
      <c r="C1418" s="10" t="str">
        <f>IF(LEN(A1418) &gt; 0, 'CLZ TT'!E1418, "")</f>
        <v/>
      </c>
      <c r="D1418" s="7" t="str">
        <f>T('CLZ TT'!F1418)</f>
        <v/>
      </c>
      <c r="E1418" s="7" t="str">
        <f>IFERROR(VLOOKUP('CLZ TT'!A1418,'CLZ WI'!$A$1:$E$100000,3,FALSE),"")</f>
        <v/>
      </c>
      <c r="F1418" t="str">
        <f>IFERROR(VLOOKUP('CLZ TT'!A1418,'CLZ WI'!$A$1:$E$100000,4,FALSE),"")</f>
        <v/>
      </c>
      <c r="G1418" t="str">
        <f>IFERROR(VLOOKUP('CLZ TT'!A1418,'CLZ WI'!$A$1:$K$100000,5,FALSE),"")</f>
        <v/>
      </c>
      <c r="H1418" t="str">
        <f>IFERROR(VLOOKUP(G1418,'CLZ WI'!$A$1:$K$100000,6,FALSE),"")</f>
        <v/>
      </c>
      <c r="I1418" t="str">
        <f>IFERROR(VLOOKUP(G1418,'CLZ WI'!$A$1:$K$100000,7,FALSE),"")</f>
        <v/>
      </c>
      <c r="J1418" t="str">
        <f>T('CLZ TT'!I1418)</f>
        <v/>
      </c>
      <c r="K1418" t="str">
        <f>IF(IFERROR(VLOOKUP('CLZ TT'!A1418,'CLZ WI'!$A$1:$L$100000,12,FALSE),"")=TRUE, "Billable", IF(IFERROR(VLOOKUP('CLZ TT'!A1418,'CLZ WI'!$A$1:$L$100000,12,FALSE),"")=FALSE, "Non-Billable", ""))</f>
        <v/>
      </c>
      <c r="L1418" s="19" t="str">
        <f>IF('CLZ TT'!G1418="","",'CLZ TT'!G1418)</f>
        <v/>
      </c>
      <c r="M1418" t="str">
        <f>IFERROR(VLOOKUP(G1418,'CLZ Pr'!$A$1:$X$100000,12,FALSE)*C1418,"")</f>
        <v/>
      </c>
      <c r="N1418" s="4" t="str">
        <f>IFERROR(VLOOKUP(G1418,'CLZ Pr'!$A$1:$X$100000,24,FALSE), "")</f>
        <v/>
      </c>
      <c r="O1418" t="str">
        <f>IFERROR(VLOOKUP(G1418,'CLZ Pr'!$A$1:$X$100000,21,FALSE), "")</f>
        <v/>
      </c>
    </row>
    <row r="1419" spans="1:15">
      <c r="A1419" t="str">
        <f>T('CLZ TT'!A1419)</f>
        <v/>
      </c>
      <c r="B1419" s="9" t="str">
        <f>T('CLZ TT'!D1419)</f>
        <v/>
      </c>
      <c r="C1419" s="10" t="str">
        <f>IF(LEN(A1419) &gt; 0, 'CLZ TT'!E1419, "")</f>
        <v/>
      </c>
      <c r="D1419" s="7" t="str">
        <f>T('CLZ TT'!F1419)</f>
        <v/>
      </c>
      <c r="E1419" s="7" t="str">
        <f>IFERROR(VLOOKUP('CLZ TT'!A1419,'CLZ WI'!$A$1:$E$100000,3,FALSE),"")</f>
        <v/>
      </c>
      <c r="F1419" t="str">
        <f>IFERROR(VLOOKUP('CLZ TT'!A1419,'CLZ WI'!$A$1:$E$100000,4,FALSE),"")</f>
        <v/>
      </c>
      <c r="G1419" t="str">
        <f>IFERROR(VLOOKUP('CLZ TT'!A1419,'CLZ WI'!$A$1:$K$100000,5,FALSE),"")</f>
        <v/>
      </c>
      <c r="H1419" t="str">
        <f>IFERROR(VLOOKUP(G1419,'CLZ WI'!$A$1:$K$100000,6,FALSE),"")</f>
        <v/>
      </c>
      <c r="I1419" t="str">
        <f>IFERROR(VLOOKUP(G1419,'CLZ WI'!$A$1:$K$100000,7,FALSE),"")</f>
        <v/>
      </c>
      <c r="J1419" t="str">
        <f>T('CLZ TT'!I1419)</f>
        <v/>
      </c>
      <c r="K1419" t="str">
        <f>IF(IFERROR(VLOOKUP('CLZ TT'!A1419,'CLZ WI'!$A$1:$L$100000,12,FALSE),"")=TRUE, "Billable", IF(IFERROR(VLOOKUP('CLZ TT'!A1419,'CLZ WI'!$A$1:$L$100000,12,FALSE),"")=FALSE, "Non-Billable", ""))</f>
        <v/>
      </c>
      <c r="L1419" s="19" t="str">
        <f>IF('CLZ TT'!G1419="","",'CLZ TT'!G1419)</f>
        <v/>
      </c>
      <c r="M1419" t="str">
        <f>IFERROR(VLOOKUP(G1419,'CLZ Pr'!$A$1:$X$100000,12,FALSE)*C1419,"")</f>
        <v/>
      </c>
      <c r="N1419" s="4" t="str">
        <f>IFERROR(VLOOKUP(G1419,'CLZ Pr'!$A$1:$X$100000,24,FALSE), "")</f>
        <v/>
      </c>
      <c r="O1419" t="str">
        <f>IFERROR(VLOOKUP(G1419,'CLZ Pr'!$A$1:$X$100000,21,FALSE), "")</f>
        <v/>
      </c>
    </row>
    <row r="1420" spans="1:15">
      <c r="A1420" t="str">
        <f>T('CLZ TT'!A1420)</f>
        <v/>
      </c>
      <c r="B1420" s="9" t="str">
        <f>T('CLZ TT'!D1420)</f>
        <v/>
      </c>
      <c r="C1420" s="10" t="str">
        <f>IF(LEN(A1420) &gt; 0, 'CLZ TT'!E1420, "")</f>
        <v/>
      </c>
      <c r="D1420" s="7" t="str">
        <f>T('CLZ TT'!F1420)</f>
        <v/>
      </c>
      <c r="E1420" s="7" t="str">
        <f>IFERROR(VLOOKUP('CLZ TT'!A1420,'CLZ WI'!$A$1:$E$100000,3,FALSE),"")</f>
        <v/>
      </c>
      <c r="F1420" t="str">
        <f>IFERROR(VLOOKUP('CLZ TT'!A1420,'CLZ WI'!$A$1:$E$100000,4,FALSE),"")</f>
        <v/>
      </c>
      <c r="G1420" t="str">
        <f>IFERROR(VLOOKUP('CLZ TT'!A1420,'CLZ WI'!$A$1:$K$100000,5,FALSE),"")</f>
        <v/>
      </c>
      <c r="H1420" t="str">
        <f>IFERROR(VLOOKUP(G1420,'CLZ WI'!$A$1:$K$100000,6,FALSE),"")</f>
        <v/>
      </c>
      <c r="I1420" t="str">
        <f>IFERROR(VLOOKUP(G1420,'CLZ WI'!$A$1:$K$100000,7,FALSE),"")</f>
        <v/>
      </c>
      <c r="J1420" t="str">
        <f>T('CLZ TT'!I1420)</f>
        <v/>
      </c>
      <c r="K1420" t="str">
        <f>IF(IFERROR(VLOOKUP('CLZ TT'!A1420,'CLZ WI'!$A$1:$L$100000,12,FALSE),"")=TRUE, "Billable", IF(IFERROR(VLOOKUP('CLZ TT'!A1420,'CLZ WI'!$A$1:$L$100000,12,FALSE),"")=FALSE, "Non-Billable", ""))</f>
        <v/>
      </c>
      <c r="L1420" s="19" t="str">
        <f>IF('CLZ TT'!G1420="","",'CLZ TT'!G1420)</f>
        <v/>
      </c>
      <c r="M1420" t="str">
        <f>IFERROR(VLOOKUP(G1420,'CLZ Pr'!$A$1:$X$100000,12,FALSE)*C1420,"")</f>
        <v/>
      </c>
      <c r="N1420" s="4" t="str">
        <f>IFERROR(VLOOKUP(G1420,'CLZ Pr'!$A$1:$X$100000,24,FALSE), "")</f>
        <v/>
      </c>
      <c r="O1420" t="str">
        <f>IFERROR(VLOOKUP(G1420,'CLZ Pr'!$A$1:$X$100000,21,FALSE), "")</f>
        <v/>
      </c>
    </row>
    <row r="1421" spans="1:15">
      <c r="A1421" t="str">
        <f>T('CLZ TT'!A1421)</f>
        <v/>
      </c>
      <c r="B1421" s="9" t="str">
        <f>T('CLZ TT'!D1421)</f>
        <v/>
      </c>
      <c r="C1421" s="10" t="str">
        <f>IF(LEN(A1421) &gt; 0, 'CLZ TT'!E1421, "")</f>
        <v/>
      </c>
      <c r="D1421" s="7" t="str">
        <f>T('CLZ TT'!F1421)</f>
        <v/>
      </c>
      <c r="E1421" s="7" t="str">
        <f>IFERROR(VLOOKUP('CLZ TT'!A1421,'CLZ WI'!$A$1:$E$100000,3,FALSE),"")</f>
        <v/>
      </c>
      <c r="F1421" t="str">
        <f>IFERROR(VLOOKUP('CLZ TT'!A1421,'CLZ WI'!$A$1:$E$100000,4,FALSE),"")</f>
        <v/>
      </c>
      <c r="G1421" t="str">
        <f>IFERROR(VLOOKUP('CLZ TT'!A1421,'CLZ WI'!$A$1:$K$100000,5,FALSE),"")</f>
        <v/>
      </c>
      <c r="H1421" t="str">
        <f>IFERROR(VLOOKUP(G1421,'CLZ WI'!$A$1:$K$100000,6,FALSE),"")</f>
        <v/>
      </c>
      <c r="I1421" t="str">
        <f>IFERROR(VLOOKUP(G1421,'CLZ WI'!$A$1:$K$100000,7,FALSE),"")</f>
        <v/>
      </c>
      <c r="J1421" t="str">
        <f>T('CLZ TT'!I1421)</f>
        <v/>
      </c>
      <c r="K1421" t="str">
        <f>IF(IFERROR(VLOOKUP('CLZ TT'!A1421,'CLZ WI'!$A$1:$L$100000,12,FALSE),"")=TRUE, "Billable", IF(IFERROR(VLOOKUP('CLZ TT'!A1421,'CLZ WI'!$A$1:$L$100000,12,FALSE),"")=FALSE, "Non-Billable", ""))</f>
        <v/>
      </c>
      <c r="L1421" s="19" t="str">
        <f>IF('CLZ TT'!G1421="","",'CLZ TT'!G1421)</f>
        <v/>
      </c>
      <c r="M1421" t="str">
        <f>IFERROR(VLOOKUP(G1421,'CLZ Pr'!$A$1:$X$100000,12,FALSE)*C1421,"")</f>
        <v/>
      </c>
      <c r="N1421" s="4" t="str">
        <f>IFERROR(VLOOKUP(G1421,'CLZ Pr'!$A$1:$X$100000,24,FALSE), "")</f>
        <v/>
      </c>
      <c r="O1421" t="str">
        <f>IFERROR(VLOOKUP(G1421,'CLZ Pr'!$A$1:$X$100000,21,FALSE), "")</f>
        <v/>
      </c>
    </row>
    <row r="1422" spans="1:15">
      <c r="A1422" t="str">
        <f>T('CLZ TT'!A1422)</f>
        <v/>
      </c>
      <c r="B1422" s="9" t="str">
        <f>T('CLZ TT'!D1422)</f>
        <v/>
      </c>
      <c r="C1422" s="10" t="str">
        <f>IF(LEN(A1422) &gt; 0, 'CLZ TT'!E1422, "")</f>
        <v/>
      </c>
      <c r="D1422" s="7" t="str">
        <f>T('CLZ TT'!F1422)</f>
        <v/>
      </c>
      <c r="E1422" s="7" t="str">
        <f>IFERROR(VLOOKUP('CLZ TT'!A1422,'CLZ WI'!$A$1:$E$100000,3,FALSE),"")</f>
        <v/>
      </c>
      <c r="F1422" t="str">
        <f>IFERROR(VLOOKUP('CLZ TT'!A1422,'CLZ WI'!$A$1:$E$100000,4,FALSE),"")</f>
        <v/>
      </c>
      <c r="G1422" t="str">
        <f>IFERROR(VLOOKUP('CLZ TT'!A1422,'CLZ WI'!$A$1:$K$100000,5,FALSE),"")</f>
        <v/>
      </c>
      <c r="H1422" t="str">
        <f>IFERROR(VLOOKUP(G1422,'CLZ WI'!$A$1:$K$100000,6,FALSE),"")</f>
        <v/>
      </c>
      <c r="I1422" t="str">
        <f>IFERROR(VLOOKUP(G1422,'CLZ WI'!$A$1:$K$100000,7,FALSE),"")</f>
        <v/>
      </c>
      <c r="J1422" t="str">
        <f>T('CLZ TT'!I1422)</f>
        <v/>
      </c>
      <c r="K1422" t="str">
        <f>IF(IFERROR(VLOOKUP('CLZ TT'!A1422,'CLZ WI'!$A$1:$L$100000,12,FALSE),"")=TRUE, "Billable", IF(IFERROR(VLOOKUP('CLZ TT'!A1422,'CLZ WI'!$A$1:$L$100000,12,FALSE),"")=FALSE, "Non-Billable", ""))</f>
        <v/>
      </c>
      <c r="L1422" s="19" t="str">
        <f>IF('CLZ TT'!G1422="","",'CLZ TT'!G1422)</f>
        <v/>
      </c>
      <c r="M1422" t="str">
        <f>IFERROR(VLOOKUP(G1422,'CLZ Pr'!$A$1:$X$100000,12,FALSE)*C1422,"")</f>
        <v/>
      </c>
      <c r="N1422" s="4" t="str">
        <f>IFERROR(VLOOKUP(G1422,'CLZ Pr'!$A$1:$X$100000,24,FALSE), "")</f>
        <v/>
      </c>
      <c r="O1422" t="str">
        <f>IFERROR(VLOOKUP(G1422,'CLZ Pr'!$A$1:$X$100000,21,FALSE), "")</f>
        <v/>
      </c>
    </row>
    <row r="1423" spans="1:15">
      <c r="A1423" t="str">
        <f>T('CLZ TT'!A1423)</f>
        <v/>
      </c>
      <c r="B1423" s="9" t="str">
        <f>T('CLZ TT'!D1423)</f>
        <v/>
      </c>
      <c r="C1423" s="10" t="str">
        <f>IF(LEN(A1423) &gt; 0, 'CLZ TT'!E1423, "")</f>
        <v/>
      </c>
      <c r="D1423" s="7" t="str">
        <f>T('CLZ TT'!F1423)</f>
        <v/>
      </c>
      <c r="E1423" s="7" t="str">
        <f>IFERROR(VLOOKUP('CLZ TT'!A1423,'CLZ WI'!$A$1:$E$100000,3,FALSE),"")</f>
        <v/>
      </c>
      <c r="F1423" t="str">
        <f>IFERROR(VLOOKUP('CLZ TT'!A1423,'CLZ WI'!$A$1:$E$100000,4,FALSE),"")</f>
        <v/>
      </c>
      <c r="G1423" t="str">
        <f>IFERROR(VLOOKUP('CLZ TT'!A1423,'CLZ WI'!$A$1:$K$100000,5,FALSE),"")</f>
        <v/>
      </c>
      <c r="H1423" t="str">
        <f>IFERROR(VLOOKUP(G1423,'CLZ WI'!$A$1:$K$100000,6,FALSE),"")</f>
        <v/>
      </c>
      <c r="I1423" t="str">
        <f>IFERROR(VLOOKUP(G1423,'CLZ WI'!$A$1:$K$100000,7,FALSE),"")</f>
        <v/>
      </c>
      <c r="J1423" t="str">
        <f>T('CLZ TT'!I1423)</f>
        <v/>
      </c>
      <c r="K1423" t="str">
        <f>IF(IFERROR(VLOOKUP('CLZ TT'!A1423,'CLZ WI'!$A$1:$L$100000,12,FALSE),"")=TRUE, "Billable", IF(IFERROR(VLOOKUP('CLZ TT'!A1423,'CLZ WI'!$A$1:$L$100000,12,FALSE),"")=FALSE, "Non-Billable", ""))</f>
        <v/>
      </c>
      <c r="L1423" s="19" t="str">
        <f>IF('CLZ TT'!G1423="","",'CLZ TT'!G1423)</f>
        <v/>
      </c>
      <c r="M1423" t="str">
        <f>IFERROR(VLOOKUP(G1423,'CLZ Pr'!$A$1:$X$100000,12,FALSE)*C1423,"")</f>
        <v/>
      </c>
      <c r="N1423" s="4" t="str">
        <f>IFERROR(VLOOKUP(G1423,'CLZ Pr'!$A$1:$X$100000,24,FALSE), "")</f>
        <v/>
      </c>
      <c r="O1423" t="str">
        <f>IFERROR(VLOOKUP(G1423,'CLZ Pr'!$A$1:$X$100000,21,FALSE), "")</f>
        <v/>
      </c>
    </row>
    <row r="1424" spans="1:15">
      <c r="A1424" t="str">
        <f>T('CLZ TT'!A1424)</f>
        <v/>
      </c>
      <c r="B1424" s="9" t="str">
        <f>T('CLZ TT'!D1424)</f>
        <v/>
      </c>
      <c r="C1424" s="10" t="str">
        <f>IF(LEN(A1424) &gt; 0, 'CLZ TT'!E1424, "")</f>
        <v/>
      </c>
      <c r="D1424" s="7" t="str">
        <f>T('CLZ TT'!F1424)</f>
        <v/>
      </c>
      <c r="E1424" s="7" t="str">
        <f>IFERROR(VLOOKUP('CLZ TT'!A1424,'CLZ WI'!$A$1:$E$100000,3,FALSE),"")</f>
        <v/>
      </c>
      <c r="F1424" t="str">
        <f>IFERROR(VLOOKUP('CLZ TT'!A1424,'CLZ WI'!$A$1:$E$100000,4,FALSE),"")</f>
        <v/>
      </c>
      <c r="G1424" t="str">
        <f>IFERROR(VLOOKUP('CLZ TT'!A1424,'CLZ WI'!$A$1:$K$100000,5,FALSE),"")</f>
        <v/>
      </c>
      <c r="H1424" t="str">
        <f>IFERROR(VLOOKUP(G1424,'CLZ WI'!$A$1:$K$100000,6,FALSE),"")</f>
        <v/>
      </c>
      <c r="I1424" t="str">
        <f>IFERROR(VLOOKUP(G1424,'CLZ WI'!$A$1:$K$100000,7,FALSE),"")</f>
        <v/>
      </c>
      <c r="J1424" t="str">
        <f>T('CLZ TT'!I1424)</f>
        <v/>
      </c>
      <c r="K1424" t="str">
        <f>IF(IFERROR(VLOOKUP('CLZ TT'!A1424,'CLZ WI'!$A$1:$L$100000,12,FALSE),"")=TRUE, "Billable", IF(IFERROR(VLOOKUP('CLZ TT'!A1424,'CLZ WI'!$A$1:$L$100000,12,FALSE),"")=FALSE, "Non-Billable", ""))</f>
        <v/>
      </c>
      <c r="L1424" s="19" t="str">
        <f>IF('CLZ TT'!G1424="","",'CLZ TT'!G1424)</f>
        <v/>
      </c>
      <c r="M1424" t="str">
        <f>IFERROR(VLOOKUP(G1424,'CLZ Pr'!$A$1:$X$100000,12,FALSE)*C1424,"")</f>
        <v/>
      </c>
      <c r="N1424" s="4" t="str">
        <f>IFERROR(VLOOKUP(G1424,'CLZ Pr'!$A$1:$X$100000,24,FALSE), "")</f>
        <v/>
      </c>
      <c r="O1424" t="str">
        <f>IFERROR(VLOOKUP(G1424,'CLZ Pr'!$A$1:$X$100000,21,FALSE), "")</f>
        <v/>
      </c>
    </row>
    <row r="1425" spans="1:15">
      <c r="A1425" t="str">
        <f>T('CLZ TT'!A1425)</f>
        <v/>
      </c>
      <c r="B1425" s="9" t="str">
        <f>T('CLZ TT'!D1425)</f>
        <v/>
      </c>
      <c r="C1425" s="10" t="str">
        <f>IF(LEN(A1425) &gt; 0, 'CLZ TT'!E1425, "")</f>
        <v/>
      </c>
      <c r="D1425" s="7" t="str">
        <f>T('CLZ TT'!F1425)</f>
        <v/>
      </c>
      <c r="E1425" s="7" t="str">
        <f>IFERROR(VLOOKUP('CLZ TT'!A1425,'CLZ WI'!$A$1:$E$100000,3,FALSE),"")</f>
        <v/>
      </c>
      <c r="F1425" t="str">
        <f>IFERROR(VLOOKUP('CLZ TT'!A1425,'CLZ WI'!$A$1:$E$100000,4,FALSE),"")</f>
        <v/>
      </c>
      <c r="G1425" t="str">
        <f>IFERROR(VLOOKUP('CLZ TT'!A1425,'CLZ WI'!$A$1:$K$100000,5,FALSE),"")</f>
        <v/>
      </c>
      <c r="H1425" t="str">
        <f>IFERROR(VLOOKUP(G1425,'CLZ WI'!$A$1:$K$100000,6,FALSE),"")</f>
        <v/>
      </c>
      <c r="I1425" t="str">
        <f>IFERROR(VLOOKUP(G1425,'CLZ WI'!$A$1:$K$100000,7,FALSE),"")</f>
        <v/>
      </c>
      <c r="J1425" t="str">
        <f>T('CLZ TT'!I1425)</f>
        <v/>
      </c>
      <c r="K1425" t="str">
        <f>IF(IFERROR(VLOOKUP('CLZ TT'!A1425,'CLZ WI'!$A$1:$L$100000,12,FALSE),"")=TRUE, "Billable", IF(IFERROR(VLOOKUP('CLZ TT'!A1425,'CLZ WI'!$A$1:$L$100000,12,FALSE),"")=FALSE, "Non-Billable", ""))</f>
        <v/>
      </c>
      <c r="L1425" s="19" t="str">
        <f>IF('CLZ TT'!G1425="","",'CLZ TT'!G1425)</f>
        <v/>
      </c>
      <c r="M1425" t="str">
        <f>IFERROR(VLOOKUP(G1425,'CLZ Pr'!$A$1:$X$100000,12,FALSE)*C1425,"")</f>
        <v/>
      </c>
      <c r="N1425" s="4" t="str">
        <f>IFERROR(VLOOKUP(G1425,'CLZ Pr'!$A$1:$X$100000,24,FALSE), "")</f>
        <v/>
      </c>
      <c r="O1425" t="str">
        <f>IFERROR(VLOOKUP(G1425,'CLZ Pr'!$A$1:$X$100000,21,FALSE), "")</f>
        <v/>
      </c>
    </row>
    <row r="1426" spans="1:15">
      <c r="A1426" t="str">
        <f>T('CLZ TT'!A1426)</f>
        <v/>
      </c>
      <c r="B1426" s="9" t="str">
        <f>T('CLZ TT'!D1426)</f>
        <v/>
      </c>
      <c r="C1426" s="10" t="str">
        <f>IF(LEN(A1426) &gt; 0, 'CLZ TT'!E1426, "")</f>
        <v/>
      </c>
      <c r="D1426" s="7" t="str">
        <f>T('CLZ TT'!F1426)</f>
        <v/>
      </c>
      <c r="E1426" s="7" t="str">
        <f>IFERROR(VLOOKUP('CLZ TT'!A1426,'CLZ WI'!$A$1:$E$100000,3,FALSE),"")</f>
        <v/>
      </c>
      <c r="F1426" t="str">
        <f>IFERROR(VLOOKUP('CLZ TT'!A1426,'CLZ WI'!$A$1:$E$100000,4,FALSE),"")</f>
        <v/>
      </c>
      <c r="G1426" t="str">
        <f>IFERROR(VLOOKUP('CLZ TT'!A1426,'CLZ WI'!$A$1:$K$100000,5,FALSE),"")</f>
        <v/>
      </c>
      <c r="H1426" t="str">
        <f>IFERROR(VLOOKUP(G1426,'CLZ WI'!$A$1:$K$100000,6,FALSE),"")</f>
        <v/>
      </c>
      <c r="I1426" t="str">
        <f>IFERROR(VLOOKUP(G1426,'CLZ WI'!$A$1:$K$100000,7,FALSE),"")</f>
        <v/>
      </c>
      <c r="J1426" t="str">
        <f>T('CLZ TT'!I1426)</f>
        <v/>
      </c>
      <c r="K1426" t="str">
        <f>IF(IFERROR(VLOOKUP('CLZ TT'!A1426,'CLZ WI'!$A$1:$L$100000,12,FALSE),"")=TRUE, "Billable", IF(IFERROR(VLOOKUP('CLZ TT'!A1426,'CLZ WI'!$A$1:$L$100000,12,FALSE),"")=FALSE, "Non-Billable", ""))</f>
        <v/>
      </c>
      <c r="L1426" s="19" t="str">
        <f>IF('CLZ TT'!G1426="","",'CLZ TT'!G1426)</f>
        <v/>
      </c>
      <c r="M1426" t="str">
        <f>IFERROR(VLOOKUP(G1426,'CLZ Pr'!$A$1:$X$100000,12,FALSE)*C1426,"")</f>
        <v/>
      </c>
      <c r="N1426" s="4" t="str">
        <f>IFERROR(VLOOKUP(G1426,'CLZ Pr'!$A$1:$X$100000,24,FALSE), "")</f>
        <v/>
      </c>
      <c r="O1426" t="str">
        <f>IFERROR(VLOOKUP(G1426,'CLZ Pr'!$A$1:$X$100000,21,FALSE), "")</f>
        <v/>
      </c>
    </row>
    <row r="1427" spans="1:15">
      <c r="A1427" t="str">
        <f>T('CLZ TT'!A1427)</f>
        <v/>
      </c>
      <c r="B1427" s="9" t="str">
        <f>T('CLZ TT'!D1427)</f>
        <v/>
      </c>
      <c r="C1427" s="10" t="str">
        <f>IF(LEN(A1427) &gt; 0, 'CLZ TT'!E1427, "")</f>
        <v/>
      </c>
      <c r="D1427" s="7" t="str">
        <f>T('CLZ TT'!F1427)</f>
        <v/>
      </c>
      <c r="E1427" s="7" t="str">
        <f>IFERROR(VLOOKUP('CLZ TT'!A1427,'CLZ WI'!$A$1:$E$100000,3,FALSE),"")</f>
        <v/>
      </c>
      <c r="F1427" t="str">
        <f>IFERROR(VLOOKUP('CLZ TT'!A1427,'CLZ WI'!$A$1:$E$100000,4,FALSE),"")</f>
        <v/>
      </c>
      <c r="G1427" t="str">
        <f>IFERROR(VLOOKUP('CLZ TT'!A1427,'CLZ WI'!$A$1:$K$100000,5,FALSE),"")</f>
        <v/>
      </c>
      <c r="H1427" t="str">
        <f>IFERROR(VLOOKUP(G1427,'CLZ WI'!$A$1:$K$100000,6,FALSE),"")</f>
        <v/>
      </c>
      <c r="I1427" t="str">
        <f>IFERROR(VLOOKUP(G1427,'CLZ WI'!$A$1:$K$100000,7,FALSE),"")</f>
        <v/>
      </c>
      <c r="J1427" t="str">
        <f>T('CLZ TT'!I1427)</f>
        <v/>
      </c>
      <c r="K1427" t="str">
        <f>IF(IFERROR(VLOOKUP('CLZ TT'!A1427,'CLZ WI'!$A$1:$L$100000,12,FALSE),"")=TRUE, "Billable", IF(IFERROR(VLOOKUP('CLZ TT'!A1427,'CLZ WI'!$A$1:$L$100000,12,FALSE),"")=FALSE, "Non-Billable", ""))</f>
        <v/>
      </c>
      <c r="L1427" s="19" t="str">
        <f>IF('CLZ TT'!G1427="","",'CLZ TT'!G1427)</f>
        <v/>
      </c>
      <c r="M1427" t="str">
        <f>IFERROR(VLOOKUP(G1427,'CLZ Pr'!$A$1:$X$100000,12,FALSE)*C1427,"")</f>
        <v/>
      </c>
      <c r="N1427" s="4" t="str">
        <f>IFERROR(VLOOKUP(G1427,'CLZ Pr'!$A$1:$X$100000,24,FALSE), "")</f>
        <v/>
      </c>
      <c r="O1427" t="str">
        <f>IFERROR(VLOOKUP(G1427,'CLZ Pr'!$A$1:$X$100000,21,FALSE), "")</f>
        <v/>
      </c>
    </row>
    <row r="1428" spans="1:15">
      <c r="A1428" t="str">
        <f>T('CLZ TT'!A1428)</f>
        <v/>
      </c>
      <c r="B1428" s="9" t="str">
        <f>T('CLZ TT'!D1428)</f>
        <v/>
      </c>
      <c r="C1428" s="10" t="str">
        <f>IF(LEN(A1428) &gt; 0, 'CLZ TT'!E1428, "")</f>
        <v/>
      </c>
      <c r="D1428" s="7" t="str">
        <f>T('CLZ TT'!F1428)</f>
        <v/>
      </c>
      <c r="E1428" s="7" t="str">
        <f>IFERROR(VLOOKUP('CLZ TT'!A1428,'CLZ WI'!$A$1:$E$100000,3,FALSE),"")</f>
        <v/>
      </c>
      <c r="F1428" t="str">
        <f>IFERROR(VLOOKUP('CLZ TT'!A1428,'CLZ WI'!$A$1:$E$100000,4,FALSE),"")</f>
        <v/>
      </c>
      <c r="G1428" t="str">
        <f>IFERROR(VLOOKUP('CLZ TT'!A1428,'CLZ WI'!$A$1:$K$100000,5,FALSE),"")</f>
        <v/>
      </c>
      <c r="H1428" t="str">
        <f>IFERROR(VLOOKUP(G1428,'CLZ WI'!$A$1:$K$100000,6,FALSE),"")</f>
        <v/>
      </c>
      <c r="I1428" t="str">
        <f>IFERROR(VLOOKUP(G1428,'CLZ WI'!$A$1:$K$100000,7,FALSE),"")</f>
        <v/>
      </c>
      <c r="J1428" t="str">
        <f>T('CLZ TT'!I1428)</f>
        <v/>
      </c>
      <c r="K1428" t="str">
        <f>IF(IFERROR(VLOOKUP('CLZ TT'!A1428,'CLZ WI'!$A$1:$L$100000,12,FALSE),"")=TRUE, "Billable", IF(IFERROR(VLOOKUP('CLZ TT'!A1428,'CLZ WI'!$A$1:$L$100000,12,FALSE),"")=FALSE, "Non-Billable", ""))</f>
        <v/>
      </c>
      <c r="L1428" s="19" t="str">
        <f>IF('CLZ TT'!G1428="","",'CLZ TT'!G1428)</f>
        <v/>
      </c>
      <c r="M1428" t="str">
        <f>IFERROR(VLOOKUP(G1428,'CLZ Pr'!$A$1:$X$100000,12,FALSE)*C1428,"")</f>
        <v/>
      </c>
      <c r="N1428" s="4" t="str">
        <f>IFERROR(VLOOKUP(G1428,'CLZ Pr'!$A$1:$X$100000,24,FALSE), "")</f>
        <v/>
      </c>
      <c r="O1428" t="str">
        <f>IFERROR(VLOOKUP(G1428,'CLZ Pr'!$A$1:$X$100000,21,FALSE), "")</f>
        <v/>
      </c>
    </row>
    <row r="1429" spans="1:15">
      <c r="A1429" t="str">
        <f>T('CLZ TT'!A1429)</f>
        <v/>
      </c>
      <c r="B1429" s="9" t="str">
        <f>T('CLZ TT'!D1429)</f>
        <v/>
      </c>
      <c r="C1429" s="10" t="str">
        <f>IF(LEN(A1429) &gt; 0, 'CLZ TT'!E1429, "")</f>
        <v/>
      </c>
      <c r="D1429" s="7" t="str">
        <f>T('CLZ TT'!F1429)</f>
        <v/>
      </c>
      <c r="E1429" s="7" t="str">
        <f>IFERROR(VLOOKUP('CLZ TT'!A1429,'CLZ WI'!$A$1:$E$100000,3,FALSE),"")</f>
        <v/>
      </c>
      <c r="F1429" t="str">
        <f>IFERROR(VLOOKUP('CLZ TT'!A1429,'CLZ WI'!$A$1:$E$100000,4,FALSE),"")</f>
        <v/>
      </c>
      <c r="G1429" t="str">
        <f>IFERROR(VLOOKUP('CLZ TT'!A1429,'CLZ WI'!$A$1:$K$100000,5,FALSE),"")</f>
        <v/>
      </c>
      <c r="H1429" t="str">
        <f>IFERROR(VLOOKUP(G1429,'CLZ WI'!$A$1:$K$100000,6,FALSE),"")</f>
        <v/>
      </c>
      <c r="I1429" t="str">
        <f>IFERROR(VLOOKUP(G1429,'CLZ WI'!$A$1:$K$100000,7,FALSE),"")</f>
        <v/>
      </c>
      <c r="J1429" t="str">
        <f>T('CLZ TT'!I1429)</f>
        <v/>
      </c>
      <c r="K1429" t="str">
        <f>IF(IFERROR(VLOOKUP('CLZ TT'!A1429,'CLZ WI'!$A$1:$L$100000,12,FALSE),"")=TRUE, "Billable", IF(IFERROR(VLOOKUP('CLZ TT'!A1429,'CLZ WI'!$A$1:$L$100000,12,FALSE),"")=FALSE, "Non-Billable", ""))</f>
        <v/>
      </c>
      <c r="L1429" s="19" t="str">
        <f>IF('CLZ TT'!G1429="","",'CLZ TT'!G1429)</f>
        <v/>
      </c>
      <c r="M1429" t="str">
        <f>IFERROR(VLOOKUP(G1429,'CLZ Pr'!$A$1:$X$100000,12,FALSE)*C1429,"")</f>
        <v/>
      </c>
      <c r="N1429" s="4" t="str">
        <f>IFERROR(VLOOKUP(G1429,'CLZ Pr'!$A$1:$X$100000,24,FALSE), "")</f>
        <v/>
      </c>
      <c r="O1429" t="str">
        <f>IFERROR(VLOOKUP(G1429,'CLZ Pr'!$A$1:$X$100000,21,FALSE), "")</f>
        <v/>
      </c>
    </row>
    <row r="1430" spans="1:15">
      <c r="A1430" t="str">
        <f>T('CLZ TT'!A1430)</f>
        <v/>
      </c>
      <c r="B1430" s="9" t="str">
        <f>T('CLZ TT'!D1430)</f>
        <v/>
      </c>
      <c r="C1430" s="10" t="str">
        <f>IF(LEN(A1430) &gt; 0, 'CLZ TT'!E1430, "")</f>
        <v/>
      </c>
      <c r="D1430" s="7" t="str">
        <f>T('CLZ TT'!F1430)</f>
        <v/>
      </c>
      <c r="E1430" s="7" t="str">
        <f>IFERROR(VLOOKUP('CLZ TT'!A1430,'CLZ WI'!$A$1:$E$100000,3,FALSE),"")</f>
        <v/>
      </c>
      <c r="F1430" t="str">
        <f>IFERROR(VLOOKUP('CLZ TT'!A1430,'CLZ WI'!$A$1:$E$100000,4,FALSE),"")</f>
        <v/>
      </c>
      <c r="G1430" t="str">
        <f>IFERROR(VLOOKUP('CLZ TT'!A1430,'CLZ WI'!$A$1:$K$100000,5,FALSE),"")</f>
        <v/>
      </c>
      <c r="H1430" t="str">
        <f>IFERROR(VLOOKUP(G1430,'CLZ WI'!$A$1:$K$100000,6,FALSE),"")</f>
        <v/>
      </c>
      <c r="I1430" t="str">
        <f>IFERROR(VLOOKUP(G1430,'CLZ WI'!$A$1:$K$100000,7,FALSE),"")</f>
        <v/>
      </c>
      <c r="J1430" t="str">
        <f>T('CLZ TT'!I1430)</f>
        <v/>
      </c>
      <c r="K1430" t="str">
        <f>IF(IFERROR(VLOOKUP('CLZ TT'!A1430,'CLZ WI'!$A$1:$L$100000,12,FALSE),"")=TRUE, "Billable", IF(IFERROR(VLOOKUP('CLZ TT'!A1430,'CLZ WI'!$A$1:$L$100000,12,FALSE),"")=FALSE, "Non-Billable", ""))</f>
        <v/>
      </c>
      <c r="L1430" s="19" t="str">
        <f>IF('CLZ TT'!G1430="","",'CLZ TT'!G1430)</f>
        <v/>
      </c>
      <c r="M1430" t="str">
        <f>IFERROR(VLOOKUP(G1430,'CLZ Pr'!$A$1:$X$100000,12,FALSE)*C1430,"")</f>
        <v/>
      </c>
      <c r="N1430" s="4" t="str">
        <f>IFERROR(VLOOKUP(G1430,'CLZ Pr'!$A$1:$X$100000,24,FALSE), "")</f>
        <v/>
      </c>
      <c r="O1430" t="str">
        <f>IFERROR(VLOOKUP(G1430,'CLZ Pr'!$A$1:$X$100000,21,FALSE), "")</f>
        <v/>
      </c>
    </row>
    <row r="1431" spans="1:15">
      <c r="A1431" t="str">
        <f>T('CLZ TT'!A1431)</f>
        <v/>
      </c>
      <c r="B1431" s="9" t="str">
        <f>T('CLZ TT'!D1431)</f>
        <v/>
      </c>
      <c r="C1431" s="10" t="str">
        <f>IF(LEN(A1431) &gt; 0, 'CLZ TT'!E1431, "")</f>
        <v/>
      </c>
      <c r="D1431" s="7" t="str">
        <f>T('CLZ TT'!F1431)</f>
        <v/>
      </c>
      <c r="E1431" s="7" t="str">
        <f>IFERROR(VLOOKUP('CLZ TT'!A1431,'CLZ WI'!$A$1:$E$100000,3,FALSE),"")</f>
        <v/>
      </c>
      <c r="F1431" t="str">
        <f>IFERROR(VLOOKUP('CLZ TT'!A1431,'CLZ WI'!$A$1:$E$100000,4,FALSE),"")</f>
        <v/>
      </c>
      <c r="G1431" t="str">
        <f>IFERROR(VLOOKUP('CLZ TT'!A1431,'CLZ WI'!$A$1:$K$100000,5,FALSE),"")</f>
        <v/>
      </c>
      <c r="H1431" t="str">
        <f>IFERROR(VLOOKUP(G1431,'CLZ WI'!$A$1:$K$100000,6,FALSE),"")</f>
        <v/>
      </c>
      <c r="I1431" t="str">
        <f>IFERROR(VLOOKUP(G1431,'CLZ WI'!$A$1:$K$100000,7,FALSE),"")</f>
        <v/>
      </c>
      <c r="J1431" t="str">
        <f>T('CLZ TT'!I1431)</f>
        <v/>
      </c>
      <c r="K1431" t="str">
        <f>IF(IFERROR(VLOOKUP('CLZ TT'!A1431,'CLZ WI'!$A$1:$L$100000,12,FALSE),"")=TRUE, "Billable", IF(IFERROR(VLOOKUP('CLZ TT'!A1431,'CLZ WI'!$A$1:$L$100000,12,FALSE),"")=FALSE, "Non-Billable", ""))</f>
        <v/>
      </c>
      <c r="L1431" s="19" t="str">
        <f>IF('CLZ TT'!G1431="","",'CLZ TT'!G1431)</f>
        <v/>
      </c>
      <c r="M1431" t="str">
        <f>IFERROR(VLOOKUP(G1431,'CLZ Pr'!$A$1:$X$100000,12,FALSE)*C1431,"")</f>
        <v/>
      </c>
      <c r="N1431" s="4" t="str">
        <f>IFERROR(VLOOKUP(G1431,'CLZ Pr'!$A$1:$X$100000,24,FALSE), "")</f>
        <v/>
      </c>
      <c r="O1431" t="str">
        <f>IFERROR(VLOOKUP(G1431,'CLZ Pr'!$A$1:$X$100000,21,FALSE), "")</f>
        <v/>
      </c>
    </row>
    <row r="1432" spans="1:15">
      <c r="A1432" t="str">
        <f>T('CLZ TT'!A1432)</f>
        <v/>
      </c>
      <c r="B1432" s="9" t="str">
        <f>T('CLZ TT'!D1432)</f>
        <v/>
      </c>
      <c r="C1432" s="10" t="str">
        <f>IF(LEN(A1432) &gt; 0, 'CLZ TT'!E1432, "")</f>
        <v/>
      </c>
      <c r="D1432" s="7" t="str">
        <f>T('CLZ TT'!F1432)</f>
        <v/>
      </c>
      <c r="E1432" s="7" t="str">
        <f>IFERROR(VLOOKUP('CLZ TT'!A1432,'CLZ WI'!$A$1:$E$100000,3,FALSE),"")</f>
        <v/>
      </c>
      <c r="F1432" t="str">
        <f>IFERROR(VLOOKUP('CLZ TT'!A1432,'CLZ WI'!$A$1:$E$100000,4,FALSE),"")</f>
        <v/>
      </c>
      <c r="G1432" t="str">
        <f>IFERROR(VLOOKUP('CLZ TT'!A1432,'CLZ WI'!$A$1:$K$100000,5,FALSE),"")</f>
        <v/>
      </c>
      <c r="H1432" t="str">
        <f>IFERROR(VLOOKUP(G1432,'CLZ WI'!$A$1:$K$100000,6,FALSE),"")</f>
        <v/>
      </c>
      <c r="I1432" t="str">
        <f>IFERROR(VLOOKUP(G1432,'CLZ WI'!$A$1:$K$100000,7,FALSE),"")</f>
        <v/>
      </c>
      <c r="J1432" t="str">
        <f>T('CLZ TT'!I1432)</f>
        <v/>
      </c>
      <c r="K1432" t="str">
        <f>IF(IFERROR(VLOOKUP('CLZ TT'!A1432,'CLZ WI'!$A$1:$L$100000,12,FALSE),"")=TRUE, "Billable", IF(IFERROR(VLOOKUP('CLZ TT'!A1432,'CLZ WI'!$A$1:$L$100000,12,FALSE),"")=FALSE, "Non-Billable", ""))</f>
        <v/>
      </c>
      <c r="L1432" s="19" t="str">
        <f>IF('CLZ TT'!G1432="","",'CLZ TT'!G1432)</f>
        <v/>
      </c>
      <c r="M1432" t="str">
        <f>IFERROR(VLOOKUP(G1432,'CLZ Pr'!$A$1:$X$100000,12,FALSE)*C1432,"")</f>
        <v/>
      </c>
      <c r="N1432" s="4" t="str">
        <f>IFERROR(VLOOKUP(G1432,'CLZ Pr'!$A$1:$X$100000,24,FALSE), "")</f>
        <v/>
      </c>
      <c r="O1432" t="str">
        <f>IFERROR(VLOOKUP(G1432,'CLZ Pr'!$A$1:$X$100000,21,FALSE), "")</f>
        <v/>
      </c>
    </row>
    <row r="1433" spans="1:15">
      <c r="A1433" t="str">
        <f>T('CLZ TT'!A1433)</f>
        <v/>
      </c>
      <c r="B1433" s="9" t="str">
        <f>T('CLZ TT'!D1433)</f>
        <v/>
      </c>
      <c r="C1433" s="10" t="str">
        <f>IF(LEN(A1433) &gt; 0, 'CLZ TT'!E1433, "")</f>
        <v/>
      </c>
      <c r="D1433" s="7" t="str">
        <f>T('CLZ TT'!F1433)</f>
        <v/>
      </c>
      <c r="E1433" s="7" t="str">
        <f>IFERROR(VLOOKUP('CLZ TT'!A1433,'CLZ WI'!$A$1:$E$100000,3,FALSE),"")</f>
        <v/>
      </c>
      <c r="F1433" t="str">
        <f>IFERROR(VLOOKUP('CLZ TT'!A1433,'CLZ WI'!$A$1:$E$100000,4,FALSE),"")</f>
        <v/>
      </c>
      <c r="G1433" t="str">
        <f>IFERROR(VLOOKUP('CLZ TT'!A1433,'CLZ WI'!$A$1:$K$100000,5,FALSE),"")</f>
        <v/>
      </c>
      <c r="H1433" t="str">
        <f>IFERROR(VLOOKUP(G1433,'CLZ WI'!$A$1:$K$100000,6,FALSE),"")</f>
        <v/>
      </c>
      <c r="I1433" t="str">
        <f>IFERROR(VLOOKUP(G1433,'CLZ WI'!$A$1:$K$100000,7,FALSE),"")</f>
        <v/>
      </c>
      <c r="J1433" t="str">
        <f>T('CLZ TT'!I1433)</f>
        <v/>
      </c>
      <c r="K1433" t="str">
        <f>IF(IFERROR(VLOOKUP('CLZ TT'!A1433,'CLZ WI'!$A$1:$L$100000,12,FALSE),"")=TRUE, "Billable", IF(IFERROR(VLOOKUP('CLZ TT'!A1433,'CLZ WI'!$A$1:$L$100000,12,FALSE),"")=FALSE, "Non-Billable", ""))</f>
        <v/>
      </c>
      <c r="L1433" s="19" t="str">
        <f>IF('CLZ TT'!G1433="","",'CLZ TT'!G1433)</f>
        <v/>
      </c>
      <c r="M1433" t="str">
        <f>IFERROR(VLOOKUP(G1433,'CLZ Pr'!$A$1:$X$100000,12,FALSE)*C1433,"")</f>
        <v/>
      </c>
      <c r="N1433" s="4" t="str">
        <f>IFERROR(VLOOKUP(G1433,'CLZ Pr'!$A$1:$X$100000,24,FALSE), "")</f>
        <v/>
      </c>
      <c r="O1433" t="str">
        <f>IFERROR(VLOOKUP(G1433,'CLZ Pr'!$A$1:$X$100000,21,FALSE), "")</f>
        <v/>
      </c>
    </row>
    <row r="1434" spans="1:15">
      <c r="A1434" t="str">
        <f>T('CLZ TT'!A1434)</f>
        <v/>
      </c>
      <c r="B1434" s="9" t="str">
        <f>T('CLZ TT'!D1434)</f>
        <v/>
      </c>
      <c r="C1434" s="10" t="str">
        <f>IF(LEN(A1434) &gt; 0, 'CLZ TT'!E1434, "")</f>
        <v/>
      </c>
      <c r="D1434" s="7" t="str">
        <f>T('CLZ TT'!F1434)</f>
        <v/>
      </c>
      <c r="E1434" s="7" t="str">
        <f>IFERROR(VLOOKUP('CLZ TT'!A1434,'CLZ WI'!$A$1:$E$100000,3,FALSE),"")</f>
        <v/>
      </c>
      <c r="F1434" t="str">
        <f>IFERROR(VLOOKUP('CLZ TT'!A1434,'CLZ WI'!$A$1:$E$100000,4,FALSE),"")</f>
        <v/>
      </c>
      <c r="G1434" t="str">
        <f>IFERROR(VLOOKUP('CLZ TT'!A1434,'CLZ WI'!$A$1:$K$100000,5,FALSE),"")</f>
        <v/>
      </c>
      <c r="H1434" t="str">
        <f>IFERROR(VLOOKUP(G1434,'CLZ WI'!$A$1:$K$100000,6,FALSE),"")</f>
        <v/>
      </c>
      <c r="I1434" t="str">
        <f>IFERROR(VLOOKUP(G1434,'CLZ WI'!$A$1:$K$100000,7,FALSE),"")</f>
        <v/>
      </c>
      <c r="J1434" t="str">
        <f>T('CLZ TT'!I1434)</f>
        <v/>
      </c>
      <c r="K1434" t="str">
        <f>IF(IFERROR(VLOOKUP('CLZ TT'!A1434,'CLZ WI'!$A$1:$L$100000,12,FALSE),"")=TRUE, "Billable", IF(IFERROR(VLOOKUP('CLZ TT'!A1434,'CLZ WI'!$A$1:$L$100000,12,FALSE),"")=FALSE, "Non-Billable", ""))</f>
        <v/>
      </c>
      <c r="L1434" s="19" t="str">
        <f>IF('CLZ TT'!G1434="","",'CLZ TT'!G1434)</f>
        <v/>
      </c>
      <c r="M1434" t="str">
        <f>IFERROR(VLOOKUP(G1434,'CLZ Pr'!$A$1:$X$100000,12,FALSE)*C1434,"")</f>
        <v/>
      </c>
      <c r="N1434" s="4" t="str">
        <f>IFERROR(VLOOKUP(G1434,'CLZ Pr'!$A$1:$X$100000,24,FALSE), "")</f>
        <v/>
      </c>
      <c r="O1434" t="str">
        <f>IFERROR(VLOOKUP(G1434,'CLZ Pr'!$A$1:$X$100000,21,FALSE), "")</f>
        <v/>
      </c>
    </row>
    <row r="1435" spans="1:15">
      <c r="A1435" t="str">
        <f>T('CLZ TT'!A1435)</f>
        <v/>
      </c>
      <c r="B1435" s="9" t="str">
        <f>T('CLZ TT'!D1435)</f>
        <v/>
      </c>
      <c r="C1435" s="10" t="str">
        <f>IF(LEN(A1435) &gt; 0, 'CLZ TT'!E1435, "")</f>
        <v/>
      </c>
      <c r="D1435" s="7" t="str">
        <f>T('CLZ TT'!F1435)</f>
        <v/>
      </c>
      <c r="E1435" s="7" t="str">
        <f>IFERROR(VLOOKUP('CLZ TT'!A1435,'CLZ WI'!$A$1:$E$100000,3,FALSE),"")</f>
        <v/>
      </c>
      <c r="F1435" t="str">
        <f>IFERROR(VLOOKUP('CLZ TT'!A1435,'CLZ WI'!$A$1:$E$100000,4,FALSE),"")</f>
        <v/>
      </c>
      <c r="G1435" t="str">
        <f>IFERROR(VLOOKUP('CLZ TT'!A1435,'CLZ WI'!$A$1:$K$100000,5,FALSE),"")</f>
        <v/>
      </c>
      <c r="H1435" t="str">
        <f>IFERROR(VLOOKUP(G1435,'CLZ WI'!$A$1:$K$100000,6,FALSE),"")</f>
        <v/>
      </c>
      <c r="I1435" t="str">
        <f>IFERROR(VLOOKUP(G1435,'CLZ WI'!$A$1:$K$100000,7,FALSE),"")</f>
        <v/>
      </c>
      <c r="J1435" t="str">
        <f>T('CLZ TT'!I1435)</f>
        <v/>
      </c>
      <c r="K1435" t="str">
        <f>IF(IFERROR(VLOOKUP('CLZ TT'!A1435,'CLZ WI'!$A$1:$L$100000,12,FALSE),"")=TRUE, "Billable", IF(IFERROR(VLOOKUP('CLZ TT'!A1435,'CLZ WI'!$A$1:$L$100000,12,FALSE),"")=FALSE, "Non-Billable", ""))</f>
        <v/>
      </c>
      <c r="L1435" s="19" t="str">
        <f>IF('CLZ TT'!G1435="","",'CLZ TT'!G1435)</f>
        <v/>
      </c>
      <c r="M1435" t="str">
        <f>IFERROR(VLOOKUP(G1435,'CLZ Pr'!$A$1:$X$100000,12,FALSE)*C1435,"")</f>
        <v/>
      </c>
      <c r="N1435" s="4" t="str">
        <f>IFERROR(VLOOKUP(G1435,'CLZ Pr'!$A$1:$X$100000,24,FALSE), "")</f>
        <v/>
      </c>
      <c r="O1435" t="str">
        <f>IFERROR(VLOOKUP(G1435,'CLZ Pr'!$A$1:$X$100000,21,FALSE), "")</f>
        <v/>
      </c>
    </row>
    <row r="1436" spans="1:15">
      <c r="A1436" t="str">
        <f>T('CLZ TT'!A1436)</f>
        <v/>
      </c>
      <c r="B1436" s="9" t="str">
        <f>T('CLZ TT'!D1436)</f>
        <v/>
      </c>
      <c r="C1436" s="10" t="str">
        <f>IF(LEN(A1436) &gt; 0, 'CLZ TT'!E1436, "")</f>
        <v/>
      </c>
      <c r="D1436" s="7" t="str">
        <f>T('CLZ TT'!F1436)</f>
        <v/>
      </c>
      <c r="E1436" s="7" t="str">
        <f>IFERROR(VLOOKUP('CLZ TT'!A1436,'CLZ WI'!$A$1:$E$100000,3,FALSE),"")</f>
        <v/>
      </c>
      <c r="F1436" t="str">
        <f>IFERROR(VLOOKUP('CLZ TT'!A1436,'CLZ WI'!$A$1:$E$100000,4,FALSE),"")</f>
        <v/>
      </c>
      <c r="G1436" t="str">
        <f>IFERROR(VLOOKUP('CLZ TT'!A1436,'CLZ WI'!$A$1:$K$100000,5,FALSE),"")</f>
        <v/>
      </c>
      <c r="H1436" t="str">
        <f>IFERROR(VLOOKUP(G1436,'CLZ WI'!$A$1:$K$100000,6,FALSE),"")</f>
        <v/>
      </c>
      <c r="I1436" t="str">
        <f>IFERROR(VLOOKUP(G1436,'CLZ WI'!$A$1:$K$100000,7,FALSE),"")</f>
        <v/>
      </c>
      <c r="J1436" t="str">
        <f>T('CLZ TT'!I1436)</f>
        <v/>
      </c>
      <c r="K1436" t="str">
        <f>IF(IFERROR(VLOOKUP('CLZ TT'!A1436,'CLZ WI'!$A$1:$L$100000,12,FALSE),"")=TRUE, "Billable", IF(IFERROR(VLOOKUP('CLZ TT'!A1436,'CLZ WI'!$A$1:$L$100000,12,FALSE),"")=FALSE, "Non-Billable", ""))</f>
        <v/>
      </c>
      <c r="L1436" s="19" t="str">
        <f>IF('CLZ TT'!G1436="","",'CLZ TT'!G1436)</f>
        <v/>
      </c>
      <c r="M1436" t="str">
        <f>IFERROR(VLOOKUP(G1436,'CLZ Pr'!$A$1:$X$100000,12,FALSE)*C1436,"")</f>
        <v/>
      </c>
      <c r="N1436" s="4" t="str">
        <f>IFERROR(VLOOKUP(G1436,'CLZ Pr'!$A$1:$X$100000,24,FALSE), "")</f>
        <v/>
      </c>
      <c r="O1436" t="str">
        <f>IFERROR(VLOOKUP(G1436,'CLZ Pr'!$A$1:$X$100000,21,FALSE), "")</f>
        <v/>
      </c>
    </row>
    <row r="1437" spans="1:15">
      <c r="A1437" t="str">
        <f>T('CLZ TT'!A1437)</f>
        <v/>
      </c>
      <c r="B1437" s="9" t="str">
        <f>T('CLZ TT'!D1437)</f>
        <v/>
      </c>
      <c r="C1437" s="10" t="str">
        <f>IF(LEN(A1437) &gt; 0, 'CLZ TT'!E1437, "")</f>
        <v/>
      </c>
      <c r="D1437" s="7" t="str">
        <f>T('CLZ TT'!F1437)</f>
        <v/>
      </c>
      <c r="E1437" s="7" t="str">
        <f>IFERROR(VLOOKUP('CLZ TT'!A1437,'CLZ WI'!$A$1:$E$100000,3,FALSE),"")</f>
        <v/>
      </c>
      <c r="F1437" t="str">
        <f>IFERROR(VLOOKUP('CLZ TT'!A1437,'CLZ WI'!$A$1:$E$100000,4,FALSE),"")</f>
        <v/>
      </c>
      <c r="G1437" t="str">
        <f>IFERROR(VLOOKUP('CLZ TT'!A1437,'CLZ WI'!$A$1:$K$100000,5,FALSE),"")</f>
        <v/>
      </c>
      <c r="H1437" t="str">
        <f>IFERROR(VLOOKUP(G1437,'CLZ WI'!$A$1:$K$100000,6,FALSE),"")</f>
        <v/>
      </c>
      <c r="I1437" t="str">
        <f>IFERROR(VLOOKUP(G1437,'CLZ WI'!$A$1:$K$100000,7,FALSE),"")</f>
        <v/>
      </c>
      <c r="J1437" t="str">
        <f>T('CLZ TT'!I1437)</f>
        <v/>
      </c>
      <c r="K1437" t="str">
        <f>IF(IFERROR(VLOOKUP('CLZ TT'!A1437,'CLZ WI'!$A$1:$L$100000,12,FALSE),"")=TRUE, "Billable", IF(IFERROR(VLOOKUP('CLZ TT'!A1437,'CLZ WI'!$A$1:$L$100000,12,FALSE),"")=FALSE, "Non-Billable", ""))</f>
        <v/>
      </c>
      <c r="L1437" s="19" t="str">
        <f>IF('CLZ TT'!G1437="","",'CLZ TT'!G1437)</f>
        <v/>
      </c>
      <c r="M1437" t="str">
        <f>IFERROR(VLOOKUP(G1437,'CLZ Pr'!$A$1:$X$100000,12,FALSE)*C1437,"")</f>
        <v/>
      </c>
      <c r="N1437" s="4" t="str">
        <f>IFERROR(VLOOKUP(G1437,'CLZ Pr'!$A$1:$X$100000,24,FALSE), "")</f>
        <v/>
      </c>
      <c r="O1437" t="str">
        <f>IFERROR(VLOOKUP(G1437,'CLZ Pr'!$A$1:$X$100000,21,FALSE), "")</f>
        <v/>
      </c>
    </row>
    <row r="1438" spans="1:15">
      <c r="A1438" t="str">
        <f>T('CLZ TT'!A1438)</f>
        <v/>
      </c>
      <c r="B1438" s="9" t="str">
        <f>T('CLZ TT'!D1438)</f>
        <v/>
      </c>
      <c r="C1438" s="10" t="str">
        <f>IF(LEN(A1438) &gt; 0, 'CLZ TT'!E1438, "")</f>
        <v/>
      </c>
      <c r="D1438" s="7" t="str">
        <f>T('CLZ TT'!F1438)</f>
        <v/>
      </c>
      <c r="E1438" s="7" t="str">
        <f>IFERROR(VLOOKUP('CLZ TT'!A1438,'CLZ WI'!$A$1:$E$100000,3,FALSE),"")</f>
        <v/>
      </c>
      <c r="F1438" t="str">
        <f>IFERROR(VLOOKUP('CLZ TT'!A1438,'CLZ WI'!$A$1:$E$100000,4,FALSE),"")</f>
        <v/>
      </c>
      <c r="G1438" t="str">
        <f>IFERROR(VLOOKUP('CLZ TT'!A1438,'CLZ WI'!$A$1:$K$100000,5,FALSE),"")</f>
        <v/>
      </c>
      <c r="H1438" t="str">
        <f>IFERROR(VLOOKUP(G1438,'CLZ WI'!$A$1:$K$100000,6,FALSE),"")</f>
        <v/>
      </c>
      <c r="I1438" t="str">
        <f>IFERROR(VLOOKUP(G1438,'CLZ WI'!$A$1:$K$100000,7,FALSE),"")</f>
        <v/>
      </c>
      <c r="J1438" t="str">
        <f>T('CLZ TT'!I1438)</f>
        <v/>
      </c>
      <c r="K1438" t="str">
        <f>IF(IFERROR(VLOOKUP('CLZ TT'!A1438,'CLZ WI'!$A$1:$L$100000,12,FALSE),"")=TRUE, "Billable", IF(IFERROR(VLOOKUP('CLZ TT'!A1438,'CLZ WI'!$A$1:$L$100000,12,FALSE),"")=FALSE, "Non-Billable", ""))</f>
        <v/>
      </c>
      <c r="L1438" s="19" t="str">
        <f>IF('CLZ TT'!G1438="","",'CLZ TT'!G1438)</f>
        <v/>
      </c>
      <c r="M1438" t="str">
        <f>IFERROR(VLOOKUP(G1438,'CLZ Pr'!$A$1:$X$100000,12,FALSE)*C1438,"")</f>
        <v/>
      </c>
      <c r="N1438" s="4" t="str">
        <f>IFERROR(VLOOKUP(G1438,'CLZ Pr'!$A$1:$X$100000,24,FALSE), "")</f>
        <v/>
      </c>
      <c r="O1438" t="str">
        <f>IFERROR(VLOOKUP(G1438,'CLZ Pr'!$A$1:$X$100000,21,FALSE), "")</f>
        <v/>
      </c>
    </row>
    <row r="1439" spans="1:15">
      <c r="A1439" t="str">
        <f>T('CLZ TT'!A1439)</f>
        <v/>
      </c>
      <c r="B1439" s="9" t="str">
        <f>T('CLZ TT'!D1439)</f>
        <v/>
      </c>
      <c r="C1439" s="10" t="str">
        <f>IF(LEN(A1439) &gt; 0, 'CLZ TT'!E1439, "")</f>
        <v/>
      </c>
      <c r="D1439" s="7" t="str">
        <f>T('CLZ TT'!F1439)</f>
        <v/>
      </c>
      <c r="E1439" s="7" t="str">
        <f>IFERROR(VLOOKUP('CLZ TT'!A1439,'CLZ WI'!$A$1:$E$100000,3,FALSE),"")</f>
        <v/>
      </c>
      <c r="F1439" t="str">
        <f>IFERROR(VLOOKUP('CLZ TT'!A1439,'CLZ WI'!$A$1:$E$100000,4,FALSE),"")</f>
        <v/>
      </c>
      <c r="G1439" t="str">
        <f>IFERROR(VLOOKUP('CLZ TT'!A1439,'CLZ WI'!$A$1:$K$100000,5,FALSE),"")</f>
        <v/>
      </c>
      <c r="H1439" t="str">
        <f>IFERROR(VLOOKUP(G1439,'CLZ WI'!$A$1:$K$100000,6,FALSE),"")</f>
        <v/>
      </c>
      <c r="I1439" t="str">
        <f>IFERROR(VLOOKUP(G1439,'CLZ WI'!$A$1:$K$100000,7,FALSE),"")</f>
        <v/>
      </c>
      <c r="J1439" t="str">
        <f>T('CLZ TT'!I1439)</f>
        <v/>
      </c>
      <c r="K1439" t="str">
        <f>IF(IFERROR(VLOOKUP('CLZ TT'!A1439,'CLZ WI'!$A$1:$L$100000,12,FALSE),"")=TRUE, "Billable", IF(IFERROR(VLOOKUP('CLZ TT'!A1439,'CLZ WI'!$A$1:$L$100000,12,FALSE),"")=FALSE, "Non-Billable", ""))</f>
        <v/>
      </c>
      <c r="L1439" s="19" t="str">
        <f>IF('CLZ TT'!G1439="","",'CLZ TT'!G1439)</f>
        <v/>
      </c>
      <c r="M1439" t="str">
        <f>IFERROR(VLOOKUP(G1439,'CLZ Pr'!$A$1:$X$100000,12,FALSE)*C1439,"")</f>
        <v/>
      </c>
      <c r="N1439" s="4" t="str">
        <f>IFERROR(VLOOKUP(G1439,'CLZ Pr'!$A$1:$X$100000,24,FALSE), "")</f>
        <v/>
      </c>
      <c r="O1439" t="str">
        <f>IFERROR(VLOOKUP(G1439,'CLZ Pr'!$A$1:$X$100000,21,FALSE), "")</f>
        <v/>
      </c>
    </row>
    <row r="1440" spans="1:15">
      <c r="A1440" t="str">
        <f>T('CLZ TT'!A1440)</f>
        <v/>
      </c>
      <c r="B1440" s="9" t="str">
        <f>T('CLZ TT'!D1440)</f>
        <v/>
      </c>
      <c r="C1440" s="10" t="str">
        <f>IF(LEN(A1440) &gt; 0, 'CLZ TT'!E1440, "")</f>
        <v/>
      </c>
      <c r="D1440" s="7" t="str">
        <f>T('CLZ TT'!F1440)</f>
        <v/>
      </c>
      <c r="E1440" s="7" t="str">
        <f>IFERROR(VLOOKUP('CLZ TT'!A1440,'CLZ WI'!$A$1:$E$100000,3,FALSE),"")</f>
        <v/>
      </c>
      <c r="F1440" t="str">
        <f>IFERROR(VLOOKUP('CLZ TT'!A1440,'CLZ WI'!$A$1:$E$100000,4,FALSE),"")</f>
        <v/>
      </c>
      <c r="G1440" t="str">
        <f>IFERROR(VLOOKUP('CLZ TT'!A1440,'CLZ WI'!$A$1:$K$100000,5,FALSE),"")</f>
        <v/>
      </c>
      <c r="H1440" t="str">
        <f>IFERROR(VLOOKUP(G1440,'CLZ WI'!$A$1:$K$100000,6,FALSE),"")</f>
        <v/>
      </c>
      <c r="I1440" t="str">
        <f>IFERROR(VLOOKUP(G1440,'CLZ WI'!$A$1:$K$100000,7,FALSE),"")</f>
        <v/>
      </c>
      <c r="J1440" t="str">
        <f>T('CLZ TT'!I1440)</f>
        <v/>
      </c>
      <c r="K1440" t="str">
        <f>IF(IFERROR(VLOOKUP('CLZ TT'!A1440,'CLZ WI'!$A$1:$L$100000,12,FALSE),"")=TRUE, "Billable", IF(IFERROR(VLOOKUP('CLZ TT'!A1440,'CLZ WI'!$A$1:$L$100000,12,FALSE),"")=FALSE, "Non-Billable", ""))</f>
        <v/>
      </c>
      <c r="L1440" s="19" t="str">
        <f>IF('CLZ TT'!G1440="","",'CLZ TT'!G1440)</f>
        <v/>
      </c>
      <c r="M1440" t="str">
        <f>IFERROR(VLOOKUP(G1440,'CLZ Pr'!$A$1:$X$100000,12,FALSE)*C1440,"")</f>
        <v/>
      </c>
      <c r="N1440" s="4" t="str">
        <f>IFERROR(VLOOKUP(G1440,'CLZ Pr'!$A$1:$X$100000,24,FALSE), "")</f>
        <v/>
      </c>
      <c r="O1440" t="str">
        <f>IFERROR(VLOOKUP(G1440,'CLZ Pr'!$A$1:$X$100000,21,FALSE), "")</f>
        <v/>
      </c>
    </row>
    <row r="1441" spans="1:15">
      <c r="A1441" t="str">
        <f>T('CLZ TT'!A1441)</f>
        <v/>
      </c>
      <c r="B1441" s="9" t="str">
        <f>T('CLZ TT'!D1441)</f>
        <v/>
      </c>
      <c r="C1441" s="10" t="str">
        <f>IF(LEN(A1441) &gt; 0, 'CLZ TT'!E1441, "")</f>
        <v/>
      </c>
      <c r="D1441" s="7" t="str">
        <f>T('CLZ TT'!F1441)</f>
        <v/>
      </c>
      <c r="E1441" s="7" t="str">
        <f>IFERROR(VLOOKUP('CLZ TT'!A1441,'CLZ WI'!$A$1:$E$100000,3,FALSE),"")</f>
        <v/>
      </c>
      <c r="F1441" t="str">
        <f>IFERROR(VLOOKUP('CLZ TT'!A1441,'CLZ WI'!$A$1:$E$100000,4,FALSE),"")</f>
        <v/>
      </c>
      <c r="G1441" t="str">
        <f>IFERROR(VLOOKUP('CLZ TT'!A1441,'CLZ WI'!$A$1:$K$100000,5,FALSE),"")</f>
        <v/>
      </c>
      <c r="H1441" t="str">
        <f>IFERROR(VLOOKUP(G1441,'CLZ WI'!$A$1:$K$100000,6,FALSE),"")</f>
        <v/>
      </c>
      <c r="I1441" t="str">
        <f>IFERROR(VLOOKUP(G1441,'CLZ WI'!$A$1:$K$100000,7,FALSE),"")</f>
        <v/>
      </c>
      <c r="J1441" t="str">
        <f>T('CLZ TT'!I1441)</f>
        <v/>
      </c>
      <c r="K1441" t="str">
        <f>IF(IFERROR(VLOOKUP('CLZ TT'!A1441,'CLZ WI'!$A$1:$L$100000,12,FALSE),"")=TRUE, "Billable", IF(IFERROR(VLOOKUP('CLZ TT'!A1441,'CLZ WI'!$A$1:$L$100000,12,FALSE),"")=FALSE, "Non-Billable", ""))</f>
        <v/>
      </c>
      <c r="L1441" s="19" t="str">
        <f>IF('CLZ TT'!G1441="","",'CLZ TT'!G1441)</f>
        <v/>
      </c>
      <c r="M1441" t="str">
        <f>IFERROR(VLOOKUP(G1441,'CLZ Pr'!$A$1:$X$100000,12,FALSE)*C1441,"")</f>
        <v/>
      </c>
      <c r="N1441" s="4" t="str">
        <f>IFERROR(VLOOKUP(G1441,'CLZ Pr'!$A$1:$X$100000,24,FALSE), "")</f>
        <v/>
      </c>
      <c r="O1441" t="str">
        <f>IFERROR(VLOOKUP(G1441,'CLZ Pr'!$A$1:$X$100000,21,FALSE), "")</f>
        <v/>
      </c>
    </row>
    <row r="1442" spans="1:15">
      <c r="A1442" t="str">
        <f>T('CLZ TT'!A1442)</f>
        <v/>
      </c>
      <c r="B1442" s="9" t="str">
        <f>T('CLZ TT'!D1442)</f>
        <v/>
      </c>
      <c r="C1442" s="10" t="str">
        <f>IF(LEN(A1442) &gt; 0, 'CLZ TT'!E1442, "")</f>
        <v/>
      </c>
      <c r="D1442" s="7" t="str">
        <f>T('CLZ TT'!F1442)</f>
        <v/>
      </c>
      <c r="E1442" s="7" t="str">
        <f>IFERROR(VLOOKUP('CLZ TT'!A1442,'CLZ WI'!$A$1:$E$100000,3,FALSE),"")</f>
        <v/>
      </c>
      <c r="F1442" t="str">
        <f>IFERROR(VLOOKUP('CLZ TT'!A1442,'CLZ WI'!$A$1:$E$100000,4,FALSE),"")</f>
        <v/>
      </c>
      <c r="G1442" t="str">
        <f>IFERROR(VLOOKUP('CLZ TT'!A1442,'CLZ WI'!$A$1:$K$100000,5,FALSE),"")</f>
        <v/>
      </c>
      <c r="H1442" t="str">
        <f>IFERROR(VLOOKUP(G1442,'CLZ WI'!$A$1:$K$100000,6,FALSE),"")</f>
        <v/>
      </c>
      <c r="I1442" t="str">
        <f>IFERROR(VLOOKUP(G1442,'CLZ WI'!$A$1:$K$100000,7,FALSE),"")</f>
        <v/>
      </c>
      <c r="J1442" t="str">
        <f>T('CLZ TT'!I1442)</f>
        <v/>
      </c>
      <c r="K1442" t="str">
        <f>IF(IFERROR(VLOOKUP('CLZ TT'!A1442,'CLZ WI'!$A$1:$L$100000,12,FALSE),"")=TRUE, "Billable", IF(IFERROR(VLOOKUP('CLZ TT'!A1442,'CLZ WI'!$A$1:$L$100000,12,FALSE),"")=FALSE, "Non-Billable", ""))</f>
        <v/>
      </c>
      <c r="L1442" s="19" t="str">
        <f>IF('CLZ TT'!G1442="","",'CLZ TT'!G1442)</f>
        <v/>
      </c>
      <c r="M1442" t="str">
        <f>IFERROR(VLOOKUP(G1442,'CLZ Pr'!$A$1:$X$100000,12,FALSE)*C1442,"")</f>
        <v/>
      </c>
      <c r="N1442" s="4" t="str">
        <f>IFERROR(VLOOKUP(G1442,'CLZ Pr'!$A$1:$X$100000,24,FALSE), "")</f>
        <v/>
      </c>
      <c r="O1442" t="str">
        <f>IFERROR(VLOOKUP(G1442,'CLZ Pr'!$A$1:$X$100000,21,FALSE), "")</f>
        <v/>
      </c>
    </row>
    <row r="1443" spans="1:15">
      <c r="A1443" t="str">
        <f>T('CLZ TT'!A1443)</f>
        <v/>
      </c>
      <c r="B1443" s="9" t="str">
        <f>T('CLZ TT'!D1443)</f>
        <v/>
      </c>
      <c r="C1443" s="10" t="str">
        <f>IF(LEN(A1443) &gt; 0, 'CLZ TT'!E1443, "")</f>
        <v/>
      </c>
      <c r="D1443" s="7" t="str">
        <f>T('CLZ TT'!F1443)</f>
        <v/>
      </c>
      <c r="E1443" s="7" t="str">
        <f>IFERROR(VLOOKUP('CLZ TT'!A1443,'CLZ WI'!$A$1:$E$100000,3,FALSE),"")</f>
        <v/>
      </c>
      <c r="F1443" t="str">
        <f>IFERROR(VLOOKUP('CLZ TT'!A1443,'CLZ WI'!$A$1:$E$100000,4,FALSE),"")</f>
        <v/>
      </c>
      <c r="G1443" t="str">
        <f>IFERROR(VLOOKUP('CLZ TT'!A1443,'CLZ WI'!$A$1:$K$100000,5,FALSE),"")</f>
        <v/>
      </c>
      <c r="H1443" t="str">
        <f>IFERROR(VLOOKUP(G1443,'CLZ WI'!$A$1:$K$100000,6,FALSE),"")</f>
        <v/>
      </c>
      <c r="I1443" t="str">
        <f>IFERROR(VLOOKUP(G1443,'CLZ WI'!$A$1:$K$100000,7,FALSE),"")</f>
        <v/>
      </c>
      <c r="J1443" t="str">
        <f>T('CLZ TT'!I1443)</f>
        <v/>
      </c>
      <c r="K1443" t="str">
        <f>IF(IFERROR(VLOOKUP('CLZ TT'!A1443,'CLZ WI'!$A$1:$L$100000,12,FALSE),"")=TRUE, "Billable", IF(IFERROR(VLOOKUP('CLZ TT'!A1443,'CLZ WI'!$A$1:$L$100000,12,FALSE),"")=FALSE, "Non-Billable", ""))</f>
        <v/>
      </c>
      <c r="L1443" s="19" t="str">
        <f>IF('CLZ TT'!G1443="","",'CLZ TT'!G1443)</f>
        <v/>
      </c>
      <c r="M1443" t="str">
        <f>IFERROR(VLOOKUP(G1443,'CLZ Pr'!$A$1:$X$100000,12,FALSE)*C1443,"")</f>
        <v/>
      </c>
      <c r="N1443" s="4" t="str">
        <f>IFERROR(VLOOKUP(G1443,'CLZ Pr'!$A$1:$X$100000,24,FALSE), "")</f>
        <v/>
      </c>
      <c r="O1443" t="str">
        <f>IFERROR(VLOOKUP(G1443,'CLZ Pr'!$A$1:$X$100000,21,FALSE), "")</f>
        <v/>
      </c>
    </row>
    <row r="1444" spans="1:15">
      <c r="A1444" t="str">
        <f>T('CLZ TT'!A1444)</f>
        <v/>
      </c>
      <c r="B1444" s="9" t="str">
        <f>T('CLZ TT'!D1444)</f>
        <v/>
      </c>
      <c r="C1444" s="10" t="str">
        <f>IF(LEN(A1444) &gt; 0, 'CLZ TT'!E1444, "")</f>
        <v/>
      </c>
      <c r="D1444" s="7" t="str">
        <f>T('CLZ TT'!F1444)</f>
        <v/>
      </c>
      <c r="E1444" s="7" t="str">
        <f>IFERROR(VLOOKUP('CLZ TT'!A1444,'CLZ WI'!$A$1:$E$100000,3,FALSE),"")</f>
        <v/>
      </c>
      <c r="F1444" t="str">
        <f>IFERROR(VLOOKUP('CLZ TT'!A1444,'CLZ WI'!$A$1:$E$100000,4,FALSE),"")</f>
        <v/>
      </c>
      <c r="G1444" t="str">
        <f>IFERROR(VLOOKUP('CLZ TT'!A1444,'CLZ WI'!$A$1:$K$100000,5,FALSE),"")</f>
        <v/>
      </c>
      <c r="H1444" t="str">
        <f>IFERROR(VLOOKUP(G1444,'CLZ WI'!$A$1:$K$100000,6,FALSE),"")</f>
        <v/>
      </c>
      <c r="I1444" t="str">
        <f>IFERROR(VLOOKUP(G1444,'CLZ WI'!$A$1:$K$100000,7,FALSE),"")</f>
        <v/>
      </c>
      <c r="J1444" t="str">
        <f>T('CLZ TT'!I1444)</f>
        <v/>
      </c>
      <c r="K1444" t="str">
        <f>IF(IFERROR(VLOOKUP('CLZ TT'!A1444,'CLZ WI'!$A$1:$L$100000,12,FALSE),"")=TRUE, "Billable", IF(IFERROR(VLOOKUP('CLZ TT'!A1444,'CLZ WI'!$A$1:$L$100000,12,FALSE),"")=FALSE, "Non-Billable", ""))</f>
        <v/>
      </c>
      <c r="L1444" s="19" t="str">
        <f>IF('CLZ TT'!G1444="","",'CLZ TT'!G1444)</f>
        <v/>
      </c>
      <c r="M1444" t="str">
        <f>IFERROR(VLOOKUP(G1444,'CLZ Pr'!$A$1:$X$100000,12,FALSE)*C1444,"")</f>
        <v/>
      </c>
      <c r="N1444" s="4" t="str">
        <f>IFERROR(VLOOKUP(G1444,'CLZ Pr'!$A$1:$X$100000,24,FALSE), "")</f>
        <v/>
      </c>
      <c r="O1444" t="str">
        <f>IFERROR(VLOOKUP(G1444,'CLZ Pr'!$A$1:$X$100000,21,FALSE), "")</f>
        <v/>
      </c>
    </row>
    <row r="1445" spans="1:15">
      <c r="A1445" t="str">
        <f>T('CLZ TT'!A1445)</f>
        <v/>
      </c>
      <c r="B1445" s="9" t="str">
        <f>T('CLZ TT'!D1445)</f>
        <v/>
      </c>
      <c r="C1445" s="10" t="str">
        <f>IF(LEN(A1445) &gt; 0, 'CLZ TT'!E1445, "")</f>
        <v/>
      </c>
      <c r="D1445" s="7" t="str">
        <f>T('CLZ TT'!F1445)</f>
        <v/>
      </c>
      <c r="E1445" s="7" t="str">
        <f>IFERROR(VLOOKUP('CLZ TT'!A1445,'CLZ WI'!$A$1:$E$100000,3,FALSE),"")</f>
        <v/>
      </c>
      <c r="F1445" t="str">
        <f>IFERROR(VLOOKUP('CLZ TT'!A1445,'CLZ WI'!$A$1:$E$100000,4,FALSE),"")</f>
        <v/>
      </c>
      <c r="G1445" t="str">
        <f>IFERROR(VLOOKUP('CLZ TT'!A1445,'CLZ WI'!$A$1:$K$100000,5,FALSE),"")</f>
        <v/>
      </c>
      <c r="H1445" t="str">
        <f>IFERROR(VLOOKUP(G1445,'CLZ WI'!$A$1:$K$100000,6,FALSE),"")</f>
        <v/>
      </c>
      <c r="I1445" t="str">
        <f>IFERROR(VLOOKUP(G1445,'CLZ WI'!$A$1:$K$100000,7,FALSE),"")</f>
        <v/>
      </c>
      <c r="J1445" t="str">
        <f>T('CLZ TT'!I1445)</f>
        <v/>
      </c>
      <c r="K1445" t="str">
        <f>IF(IFERROR(VLOOKUP('CLZ TT'!A1445,'CLZ WI'!$A$1:$L$100000,12,FALSE),"")=TRUE, "Billable", IF(IFERROR(VLOOKUP('CLZ TT'!A1445,'CLZ WI'!$A$1:$L$100000,12,FALSE),"")=FALSE, "Non-Billable", ""))</f>
        <v/>
      </c>
      <c r="L1445" s="19" t="str">
        <f>IF('CLZ TT'!G1445="","",'CLZ TT'!G1445)</f>
        <v/>
      </c>
      <c r="M1445" t="str">
        <f>IFERROR(VLOOKUP(G1445,'CLZ Pr'!$A$1:$X$100000,12,FALSE)*C1445,"")</f>
        <v/>
      </c>
      <c r="N1445" s="4" t="str">
        <f>IFERROR(VLOOKUP(G1445,'CLZ Pr'!$A$1:$X$100000,24,FALSE), "")</f>
        <v/>
      </c>
      <c r="O1445" t="str">
        <f>IFERROR(VLOOKUP(G1445,'CLZ Pr'!$A$1:$X$100000,21,FALSE), "")</f>
        <v/>
      </c>
    </row>
    <row r="1446" spans="1:15">
      <c r="A1446" t="str">
        <f>T('CLZ TT'!A1446)</f>
        <v/>
      </c>
      <c r="B1446" s="9" t="str">
        <f>T('CLZ TT'!D1446)</f>
        <v/>
      </c>
      <c r="C1446" s="10" t="str">
        <f>IF(LEN(A1446) &gt; 0, 'CLZ TT'!E1446, "")</f>
        <v/>
      </c>
      <c r="D1446" s="7" t="str">
        <f>T('CLZ TT'!F1446)</f>
        <v/>
      </c>
      <c r="E1446" s="7" t="str">
        <f>IFERROR(VLOOKUP('CLZ TT'!A1446,'CLZ WI'!$A$1:$E$100000,3,FALSE),"")</f>
        <v/>
      </c>
      <c r="F1446" t="str">
        <f>IFERROR(VLOOKUP('CLZ TT'!A1446,'CLZ WI'!$A$1:$E$100000,4,FALSE),"")</f>
        <v/>
      </c>
      <c r="G1446" t="str">
        <f>IFERROR(VLOOKUP('CLZ TT'!A1446,'CLZ WI'!$A$1:$K$100000,5,FALSE),"")</f>
        <v/>
      </c>
      <c r="H1446" t="str">
        <f>IFERROR(VLOOKUP(G1446,'CLZ WI'!$A$1:$K$100000,6,FALSE),"")</f>
        <v/>
      </c>
      <c r="I1446" t="str">
        <f>IFERROR(VLOOKUP(G1446,'CLZ WI'!$A$1:$K$100000,7,FALSE),"")</f>
        <v/>
      </c>
      <c r="J1446" t="str">
        <f>T('CLZ TT'!I1446)</f>
        <v/>
      </c>
      <c r="K1446" t="str">
        <f>IF(IFERROR(VLOOKUP('CLZ TT'!A1446,'CLZ WI'!$A$1:$L$100000,12,FALSE),"")=TRUE, "Billable", IF(IFERROR(VLOOKUP('CLZ TT'!A1446,'CLZ WI'!$A$1:$L$100000,12,FALSE),"")=FALSE, "Non-Billable", ""))</f>
        <v/>
      </c>
      <c r="L1446" s="19" t="str">
        <f>IF('CLZ TT'!G1446="","",'CLZ TT'!G1446)</f>
        <v/>
      </c>
      <c r="M1446" t="str">
        <f>IFERROR(VLOOKUP(G1446,'CLZ Pr'!$A$1:$X$100000,12,FALSE)*C1446,"")</f>
        <v/>
      </c>
      <c r="N1446" s="4" t="str">
        <f>IFERROR(VLOOKUP(G1446,'CLZ Pr'!$A$1:$X$100000,24,FALSE), "")</f>
        <v/>
      </c>
      <c r="O1446" t="str">
        <f>IFERROR(VLOOKUP(G1446,'CLZ Pr'!$A$1:$X$100000,21,FALSE), "")</f>
        <v/>
      </c>
    </row>
    <row r="1447" spans="1:15">
      <c r="A1447" t="str">
        <f>T('CLZ TT'!A1447)</f>
        <v/>
      </c>
      <c r="B1447" s="9" t="str">
        <f>T('CLZ TT'!D1447)</f>
        <v/>
      </c>
      <c r="C1447" s="10" t="str">
        <f>IF(LEN(A1447) &gt; 0, 'CLZ TT'!E1447, "")</f>
        <v/>
      </c>
      <c r="D1447" s="7" t="str">
        <f>T('CLZ TT'!F1447)</f>
        <v/>
      </c>
      <c r="E1447" s="7" t="str">
        <f>IFERROR(VLOOKUP('CLZ TT'!A1447,'CLZ WI'!$A$1:$E$100000,3,FALSE),"")</f>
        <v/>
      </c>
      <c r="F1447" t="str">
        <f>IFERROR(VLOOKUP('CLZ TT'!A1447,'CLZ WI'!$A$1:$E$100000,4,FALSE),"")</f>
        <v/>
      </c>
      <c r="G1447" t="str">
        <f>IFERROR(VLOOKUP('CLZ TT'!A1447,'CLZ WI'!$A$1:$K$100000,5,FALSE),"")</f>
        <v/>
      </c>
      <c r="H1447" t="str">
        <f>IFERROR(VLOOKUP(G1447,'CLZ WI'!$A$1:$K$100000,6,FALSE),"")</f>
        <v/>
      </c>
      <c r="I1447" t="str">
        <f>IFERROR(VLOOKUP(G1447,'CLZ WI'!$A$1:$K$100000,7,FALSE),"")</f>
        <v/>
      </c>
      <c r="J1447" t="str">
        <f>T('CLZ TT'!I1447)</f>
        <v/>
      </c>
      <c r="K1447" t="str">
        <f>IF(IFERROR(VLOOKUP('CLZ TT'!A1447,'CLZ WI'!$A$1:$L$100000,12,FALSE),"")=TRUE, "Billable", IF(IFERROR(VLOOKUP('CLZ TT'!A1447,'CLZ WI'!$A$1:$L$100000,12,FALSE),"")=FALSE, "Non-Billable", ""))</f>
        <v/>
      </c>
      <c r="L1447" s="19" t="str">
        <f>IF('CLZ TT'!G1447="","",'CLZ TT'!G1447)</f>
        <v/>
      </c>
      <c r="M1447" t="str">
        <f>IFERROR(VLOOKUP(G1447,'CLZ Pr'!$A$1:$X$100000,12,FALSE)*C1447,"")</f>
        <v/>
      </c>
      <c r="N1447" s="4" t="str">
        <f>IFERROR(VLOOKUP(G1447,'CLZ Pr'!$A$1:$X$100000,24,FALSE), "")</f>
        <v/>
      </c>
      <c r="O1447" t="str">
        <f>IFERROR(VLOOKUP(G1447,'CLZ Pr'!$A$1:$X$100000,21,FALSE), "")</f>
        <v/>
      </c>
    </row>
    <row r="1448" spans="1:15">
      <c r="A1448" t="str">
        <f>T('CLZ TT'!A1448)</f>
        <v/>
      </c>
      <c r="B1448" s="9" t="str">
        <f>T('CLZ TT'!D1448)</f>
        <v/>
      </c>
      <c r="C1448" s="10" t="str">
        <f>IF(LEN(A1448) &gt; 0, 'CLZ TT'!E1448, "")</f>
        <v/>
      </c>
      <c r="D1448" s="7" t="str">
        <f>T('CLZ TT'!F1448)</f>
        <v/>
      </c>
      <c r="E1448" s="7" t="str">
        <f>IFERROR(VLOOKUP('CLZ TT'!A1448,'CLZ WI'!$A$1:$E$100000,3,FALSE),"")</f>
        <v/>
      </c>
      <c r="F1448" t="str">
        <f>IFERROR(VLOOKUP('CLZ TT'!A1448,'CLZ WI'!$A$1:$E$100000,4,FALSE),"")</f>
        <v/>
      </c>
      <c r="G1448" t="str">
        <f>IFERROR(VLOOKUP('CLZ TT'!A1448,'CLZ WI'!$A$1:$K$100000,5,FALSE),"")</f>
        <v/>
      </c>
      <c r="H1448" t="str">
        <f>IFERROR(VLOOKUP(G1448,'CLZ WI'!$A$1:$K$100000,6,FALSE),"")</f>
        <v/>
      </c>
      <c r="I1448" t="str">
        <f>IFERROR(VLOOKUP(G1448,'CLZ WI'!$A$1:$K$100000,7,FALSE),"")</f>
        <v/>
      </c>
      <c r="J1448" t="str">
        <f>T('CLZ TT'!I1448)</f>
        <v/>
      </c>
      <c r="K1448" t="str">
        <f>IF(IFERROR(VLOOKUP('CLZ TT'!A1448,'CLZ WI'!$A$1:$L$100000,12,FALSE),"")=TRUE, "Billable", IF(IFERROR(VLOOKUP('CLZ TT'!A1448,'CLZ WI'!$A$1:$L$100000,12,FALSE),"")=FALSE, "Non-Billable", ""))</f>
        <v/>
      </c>
      <c r="L1448" s="19" t="str">
        <f>IF('CLZ TT'!G1448="","",'CLZ TT'!G1448)</f>
        <v/>
      </c>
      <c r="M1448" t="str">
        <f>IFERROR(VLOOKUP(G1448,'CLZ Pr'!$A$1:$X$100000,12,FALSE)*C1448,"")</f>
        <v/>
      </c>
      <c r="N1448" s="4" t="str">
        <f>IFERROR(VLOOKUP(G1448,'CLZ Pr'!$A$1:$X$100000,24,FALSE), "")</f>
        <v/>
      </c>
      <c r="O1448" t="str">
        <f>IFERROR(VLOOKUP(G1448,'CLZ Pr'!$A$1:$X$100000,21,FALSE), "")</f>
        <v/>
      </c>
    </row>
    <row r="1449" spans="1:15">
      <c r="A1449" t="str">
        <f>T('CLZ TT'!A1449)</f>
        <v/>
      </c>
      <c r="B1449" s="9" t="str">
        <f>T('CLZ TT'!D1449)</f>
        <v/>
      </c>
      <c r="C1449" s="10" t="str">
        <f>IF(LEN(A1449) &gt; 0, 'CLZ TT'!E1449, "")</f>
        <v/>
      </c>
      <c r="D1449" s="7" t="str">
        <f>T('CLZ TT'!F1449)</f>
        <v/>
      </c>
      <c r="E1449" s="7" t="str">
        <f>IFERROR(VLOOKUP('CLZ TT'!A1449,'CLZ WI'!$A$1:$E$100000,3,FALSE),"")</f>
        <v/>
      </c>
      <c r="F1449" t="str">
        <f>IFERROR(VLOOKUP('CLZ TT'!A1449,'CLZ WI'!$A$1:$E$100000,4,FALSE),"")</f>
        <v/>
      </c>
      <c r="G1449" t="str">
        <f>IFERROR(VLOOKUP('CLZ TT'!A1449,'CLZ WI'!$A$1:$K$100000,5,FALSE),"")</f>
        <v/>
      </c>
      <c r="H1449" t="str">
        <f>IFERROR(VLOOKUP(G1449,'CLZ WI'!$A$1:$K$100000,6,FALSE),"")</f>
        <v/>
      </c>
      <c r="I1449" t="str">
        <f>IFERROR(VLOOKUP(G1449,'CLZ WI'!$A$1:$K$100000,7,FALSE),"")</f>
        <v/>
      </c>
      <c r="J1449" t="str">
        <f>T('CLZ TT'!I1449)</f>
        <v/>
      </c>
      <c r="K1449" t="str">
        <f>IF(IFERROR(VLOOKUP('CLZ TT'!A1449,'CLZ WI'!$A$1:$L$100000,12,FALSE),"")=TRUE, "Billable", IF(IFERROR(VLOOKUP('CLZ TT'!A1449,'CLZ WI'!$A$1:$L$100000,12,FALSE),"")=FALSE, "Non-Billable", ""))</f>
        <v/>
      </c>
      <c r="L1449" s="19" t="str">
        <f>IF('CLZ TT'!G1449="","",'CLZ TT'!G1449)</f>
        <v/>
      </c>
      <c r="M1449" t="str">
        <f>IFERROR(VLOOKUP(G1449,'CLZ Pr'!$A$1:$X$100000,12,FALSE)*C1449,"")</f>
        <v/>
      </c>
      <c r="N1449" s="4" t="str">
        <f>IFERROR(VLOOKUP(G1449,'CLZ Pr'!$A$1:$X$100000,24,FALSE), "")</f>
        <v/>
      </c>
      <c r="O1449" t="str">
        <f>IFERROR(VLOOKUP(G1449,'CLZ Pr'!$A$1:$X$100000,21,FALSE), "")</f>
        <v/>
      </c>
    </row>
    <row r="1450" spans="1:15">
      <c r="A1450" t="str">
        <f>T('CLZ TT'!A1450)</f>
        <v/>
      </c>
      <c r="B1450" s="9" t="str">
        <f>T('CLZ TT'!D1450)</f>
        <v/>
      </c>
      <c r="C1450" s="10" t="str">
        <f>IF(LEN(A1450) &gt; 0, 'CLZ TT'!E1450, "")</f>
        <v/>
      </c>
      <c r="D1450" s="7" t="str">
        <f>T('CLZ TT'!F1450)</f>
        <v/>
      </c>
      <c r="E1450" s="7" t="str">
        <f>IFERROR(VLOOKUP('CLZ TT'!A1450,'CLZ WI'!$A$1:$E$100000,3,FALSE),"")</f>
        <v/>
      </c>
      <c r="F1450" t="str">
        <f>IFERROR(VLOOKUP('CLZ TT'!A1450,'CLZ WI'!$A$1:$E$100000,4,FALSE),"")</f>
        <v/>
      </c>
      <c r="G1450" t="str">
        <f>IFERROR(VLOOKUP('CLZ TT'!A1450,'CLZ WI'!$A$1:$K$100000,5,FALSE),"")</f>
        <v/>
      </c>
      <c r="H1450" t="str">
        <f>IFERROR(VLOOKUP(G1450,'CLZ WI'!$A$1:$K$100000,6,FALSE),"")</f>
        <v/>
      </c>
      <c r="I1450" t="str">
        <f>IFERROR(VLOOKUP(G1450,'CLZ WI'!$A$1:$K$100000,7,FALSE),"")</f>
        <v/>
      </c>
      <c r="J1450" t="str">
        <f>T('CLZ TT'!I1450)</f>
        <v/>
      </c>
      <c r="K1450" t="str">
        <f>IF(IFERROR(VLOOKUP('CLZ TT'!A1450,'CLZ WI'!$A$1:$L$100000,12,FALSE),"")=TRUE, "Billable", IF(IFERROR(VLOOKUP('CLZ TT'!A1450,'CLZ WI'!$A$1:$L$100000,12,FALSE),"")=FALSE, "Non-Billable", ""))</f>
        <v/>
      </c>
      <c r="L1450" s="19" t="str">
        <f>IF('CLZ TT'!G1450="","",'CLZ TT'!G1450)</f>
        <v/>
      </c>
      <c r="M1450" t="str">
        <f>IFERROR(VLOOKUP(G1450,'CLZ Pr'!$A$1:$X$100000,12,FALSE)*C1450,"")</f>
        <v/>
      </c>
      <c r="N1450" s="4" t="str">
        <f>IFERROR(VLOOKUP(G1450,'CLZ Pr'!$A$1:$X$100000,24,FALSE), "")</f>
        <v/>
      </c>
      <c r="O1450" t="str">
        <f>IFERROR(VLOOKUP(G1450,'CLZ Pr'!$A$1:$X$100000,21,FALSE), "")</f>
        <v/>
      </c>
    </row>
    <row r="1451" spans="1:15">
      <c r="A1451" t="str">
        <f>T('CLZ TT'!A1451)</f>
        <v/>
      </c>
      <c r="B1451" s="9" t="str">
        <f>T('CLZ TT'!D1451)</f>
        <v/>
      </c>
      <c r="C1451" s="10" t="str">
        <f>IF(LEN(A1451) &gt; 0, 'CLZ TT'!E1451, "")</f>
        <v/>
      </c>
      <c r="D1451" s="7" t="str">
        <f>T('CLZ TT'!F1451)</f>
        <v/>
      </c>
      <c r="E1451" s="7" t="str">
        <f>IFERROR(VLOOKUP('CLZ TT'!A1451,'CLZ WI'!$A$1:$E$100000,3,FALSE),"")</f>
        <v/>
      </c>
      <c r="F1451" t="str">
        <f>IFERROR(VLOOKUP('CLZ TT'!A1451,'CLZ WI'!$A$1:$E$100000,4,FALSE),"")</f>
        <v/>
      </c>
      <c r="G1451" t="str">
        <f>IFERROR(VLOOKUP('CLZ TT'!A1451,'CLZ WI'!$A$1:$K$100000,5,FALSE),"")</f>
        <v/>
      </c>
      <c r="H1451" t="str">
        <f>IFERROR(VLOOKUP(G1451,'CLZ WI'!$A$1:$K$100000,6,FALSE),"")</f>
        <v/>
      </c>
      <c r="I1451" t="str">
        <f>IFERROR(VLOOKUP(G1451,'CLZ WI'!$A$1:$K$100000,7,FALSE),"")</f>
        <v/>
      </c>
      <c r="J1451" t="str">
        <f>T('CLZ TT'!I1451)</f>
        <v/>
      </c>
      <c r="K1451" t="str">
        <f>IF(IFERROR(VLOOKUP('CLZ TT'!A1451,'CLZ WI'!$A$1:$L$100000,12,FALSE),"")=TRUE, "Billable", IF(IFERROR(VLOOKUP('CLZ TT'!A1451,'CLZ WI'!$A$1:$L$100000,12,FALSE),"")=FALSE, "Non-Billable", ""))</f>
        <v/>
      </c>
      <c r="L1451" s="19" t="str">
        <f>IF('CLZ TT'!G1451="","",'CLZ TT'!G1451)</f>
        <v/>
      </c>
      <c r="M1451" t="str">
        <f>IFERROR(VLOOKUP(G1451,'CLZ Pr'!$A$1:$X$100000,12,FALSE)*C1451,"")</f>
        <v/>
      </c>
      <c r="N1451" s="4" t="str">
        <f>IFERROR(VLOOKUP(G1451,'CLZ Pr'!$A$1:$X$100000,24,FALSE), "")</f>
        <v/>
      </c>
      <c r="O1451" t="str">
        <f>IFERROR(VLOOKUP(G1451,'CLZ Pr'!$A$1:$X$100000,21,FALSE), "")</f>
        <v/>
      </c>
    </row>
    <row r="1452" spans="1:15">
      <c r="A1452" t="str">
        <f>T('CLZ TT'!A1452)</f>
        <v/>
      </c>
      <c r="B1452" s="9" t="str">
        <f>T('CLZ TT'!D1452)</f>
        <v/>
      </c>
      <c r="C1452" s="10" t="str">
        <f>IF(LEN(A1452) &gt; 0, 'CLZ TT'!E1452, "")</f>
        <v/>
      </c>
      <c r="D1452" s="7" t="str">
        <f>T('CLZ TT'!F1452)</f>
        <v/>
      </c>
      <c r="E1452" s="7" t="str">
        <f>IFERROR(VLOOKUP('CLZ TT'!A1452,'CLZ WI'!$A$1:$E$100000,3,FALSE),"")</f>
        <v/>
      </c>
      <c r="F1452" t="str">
        <f>IFERROR(VLOOKUP('CLZ TT'!A1452,'CLZ WI'!$A$1:$E$100000,4,FALSE),"")</f>
        <v/>
      </c>
      <c r="G1452" t="str">
        <f>IFERROR(VLOOKUP('CLZ TT'!A1452,'CLZ WI'!$A$1:$K$100000,5,FALSE),"")</f>
        <v/>
      </c>
      <c r="H1452" t="str">
        <f>IFERROR(VLOOKUP(G1452,'CLZ WI'!$A$1:$K$100000,6,FALSE),"")</f>
        <v/>
      </c>
      <c r="I1452" t="str">
        <f>IFERROR(VLOOKUP(G1452,'CLZ WI'!$A$1:$K$100000,7,FALSE),"")</f>
        <v/>
      </c>
      <c r="J1452" t="str">
        <f>T('CLZ TT'!I1452)</f>
        <v/>
      </c>
      <c r="K1452" t="str">
        <f>IF(IFERROR(VLOOKUP('CLZ TT'!A1452,'CLZ WI'!$A$1:$L$100000,12,FALSE),"")=TRUE, "Billable", IF(IFERROR(VLOOKUP('CLZ TT'!A1452,'CLZ WI'!$A$1:$L$100000,12,FALSE),"")=FALSE, "Non-Billable", ""))</f>
        <v/>
      </c>
      <c r="L1452" s="19" t="str">
        <f>IF('CLZ TT'!G1452="","",'CLZ TT'!G1452)</f>
        <v/>
      </c>
      <c r="M1452" t="str">
        <f>IFERROR(VLOOKUP(G1452,'CLZ Pr'!$A$1:$X$100000,12,FALSE)*C1452,"")</f>
        <v/>
      </c>
      <c r="N1452" s="4" t="str">
        <f>IFERROR(VLOOKUP(G1452,'CLZ Pr'!$A$1:$X$100000,24,FALSE), "")</f>
        <v/>
      </c>
      <c r="O1452" t="str">
        <f>IFERROR(VLOOKUP(G1452,'CLZ Pr'!$A$1:$X$100000,21,FALSE), "")</f>
        <v/>
      </c>
    </row>
    <row r="1453" spans="1:15">
      <c r="A1453" t="str">
        <f>T('CLZ TT'!A1453)</f>
        <v/>
      </c>
      <c r="B1453" s="9" t="str">
        <f>T('CLZ TT'!D1453)</f>
        <v/>
      </c>
      <c r="C1453" s="10" t="str">
        <f>IF(LEN(A1453) &gt; 0, 'CLZ TT'!E1453, "")</f>
        <v/>
      </c>
      <c r="D1453" s="7" t="str">
        <f>T('CLZ TT'!F1453)</f>
        <v/>
      </c>
      <c r="E1453" s="7" t="str">
        <f>IFERROR(VLOOKUP('CLZ TT'!A1453,'CLZ WI'!$A$1:$E$100000,3,FALSE),"")</f>
        <v/>
      </c>
      <c r="F1453" t="str">
        <f>IFERROR(VLOOKUP('CLZ TT'!A1453,'CLZ WI'!$A$1:$E$100000,4,FALSE),"")</f>
        <v/>
      </c>
      <c r="G1453" t="str">
        <f>IFERROR(VLOOKUP('CLZ TT'!A1453,'CLZ WI'!$A$1:$K$100000,5,FALSE),"")</f>
        <v/>
      </c>
      <c r="H1453" t="str">
        <f>IFERROR(VLOOKUP(G1453,'CLZ WI'!$A$1:$K$100000,6,FALSE),"")</f>
        <v/>
      </c>
      <c r="I1453" t="str">
        <f>IFERROR(VLOOKUP(G1453,'CLZ WI'!$A$1:$K$100000,7,FALSE),"")</f>
        <v/>
      </c>
      <c r="J1453" t="str">
        <f>T('CLZ TT'!I1453)</f>
        <v/>
      </c>
      <c r="K1453" t="str">
        <f>IF(IFERROR(VLOOKUP('CLZ TT'!A1453,'CLZ WI'!$A$1:$L$100000,12,FALSE),"")=TRUE, "Billable", IF(IFERROR(VLOOKUP('CLZ TT'!A1453,'CLZ WI'!$A$1:$L$100000,12,FALSE),"")=FALSE, "Non-Billable", ""))</f>
        <v/>
      </c>
      <c r="L1453" s="19" t="str">
        <f>IF('CLZ TT'!G1453="","",'CLZ TT'!G1453)</f>
        <v/>
      </c>
      <c r="M1453" t="str">
        <f>IFERROR(VLOOKUP(G1453,'CLZ Pr'!$A$1:$X$100000,12,FALSE)*C1453,"")</f>
        <v/>
      </c>
      <c r="N1453" s="4" t="str">
        <f>IFERROR(VLOOKUP(G1453,'CLZ Pr'!$A$1:$X$100000,24,FALSE), "")</f>
        <v/>
      </c>
      <c r="O1453" t="str">
        <f>IFERROR(VLOOKUP(G1453,'CLZ Pr'!$A$1:$X$100000,21,FALSE), "")</f>
        <v/>
      </c>
    </row>
    <row r="1454" spans="1:15">
      <c r="A1454" t="str">
        <f>T('CLZ TT'!A1454)</f>
        <v/>
      </c>
      <c r="B1454" s="9" t="str">
        <f>T('CLZ TT'!D1454)</f>
        <v/>
      </c>
      <c r="C1454" s="10" t="str">
        <f>IF(LEN(A1454) &gt; 0, 'CLZ TT'!E1454, "")</f>
        <v/>
      </c>
      <c r="D1454" s="7" t="str">
        <f>T('CLZ TT'!F1454)</f>
        <v/>
      </c>
      <c r="E1454" s="7" t="str">
        <f>IFERROR(VLOOKUP('CLZ TT'!A1454,'CLZ WI'!$A$1:$E$100000,3,FALSE),"")</f>
        <v/>
      </c>
      <c r="F1454" t="str">
        <f>IFERROR(VLOOKUP('CLZ TT'!A1454,'CLZ WI'!$A$1:$E$100000,4,FALSE),"")</f>
        <v/>
      </c>
      <c r="G1454" t="str">
        <f>IFERROR(VLOOKUP('CLZ TT'!A1454,'CLZ WI'!$A$1:$K$100000,5,FALSE),"")</f>
        <v/>
      </c>
      <c r="H1454" t="str">
        <f>IFERROR(VLOOKUP(G1454,'CLZ WI'!$A$1:$K$100000,6,FALSE),"")</f>
        <v/>
      </c>
      <c r="I1454" t="str">
        <f>IFERROR(VLOOKUP(G1454,'CLZ WI'!$A$1:$K$100000,7,FALSE),"")</f>
        <v/>
      </c>
      <c r="J1454" t="str">
        <f>T('CLZ TT'!I1454)</f>
        <v/>
      </c>
      <c r="K1454" t="str">
        <f>IF(IFERROR(VLOOKUP('CLZ TT'!A1454,'CLZ WI'!$A$1:$L$100000,12,FALSE),"")=TRUE, "Billable", IF(IFERROR(VLOOKUP('CLZ TT'!A1454,'CLZ WI'!$A$1:$L$100000,12,FALSE),"")=FALSE, "Non-Billable", ""))</f>
        <v/>
      </c>
      <c r="L1454" s="19" t="str">
        <f>IF('CLZ TT'!G1454="","",'CLZ TT'!G1454)</f>
        <v/>
      </c>
      <c r="M1454" t="str">
        <f>IFERROR(VLOOKUP(G1454,'CLZ Pr'!$A$1:$X$100000,12,FALSE)*C1454,"")</f>
        <v/>
      </c>
      <c r="N1454" s="4" t="str">
        <f>IFERROR(VLOOKUP(G1454,'CLZ Pr'!$A$1:$X$100000,24,FALSE), "")</f>
        <v/>
      </c>
      <c r="O1454" t="str">
        <f>IFERROR(VLOOKUP(G1454,'CLZ Pr'!$A$1:$X$100000,21,FALSE), "")</f>
        <v/>
      </c>
    </row>
    <row r="1455" spans="1:15">
      <c r="A1455" t="str">
        <f>T('CLZ TT'!A1455)</f>
        <v/>
      </c>
      <c r="B1455" s="9" t="str">
        <f>T('CLZ TT'!D1455)</f>
        <v/>
      </c>
      <c r="C1455" s="10" t="str">
        <f>IF(LEN(A1455) &gt; 0, 'CLZ TT'!E1455, "")</f>
        <v/>
      </c>
      <c r="D1455" s="7" t="str">
        <f>T('CLZ TT'!F1455)</f>
        <v/>
      </c>
      <c r="E1455" s="7" t="str">
        <f>IFERROR(VLOOKUP('CLZ TT'!A1455,'CLZ WI'!$A$1:$E$100000,3,FALSE),"")</f>
        <v/>
      </c>
      <c r="F1455" t="str">
        <f>IFERROR(VLOOKUP('CLZ TT'!A1455,'CLZ WI'!$A$1:$E$100000,4,FALSE),"")</f>
        <v/>
      </c>
      <c r="G1455" t="str">
        <f>IFERROR(VLOOKUP('CLZ TT'!A1455,'CLZ WI'!$A$1:$K$100000,5,FALSE),"")</f>
        <v/>
      </c>
      <c r="H1455" t="str">
        <f>IFERROR(VLOOKUP(G1455,'CLZ WI'!$A$1:$K$100000,6,FALSE),"")</f>
        <v/>
      </c>
      <c r="I1455" t="str">
        <f>IFERROR(VLOOKUP(G1455,'CLZ WI'!$A$1:$K$100000,7,FALSE),"")</f>
        <v/>
      </c>
      <c r="J1455" t="str">
        <f>T('CLZ TT'!I1455)</f>
        <v/>
      </c>
      <c r="K1455" t="str">
        <f>IF(IFERROR(VLOOKUP('CLZ TT'!A1455,'CLZ WI'!$A$1:$L$100000,12,FALSE),"")=TRUE, "Billable", IF(IFERROR(VLOOKUP('CLZ TT'!A1455,'CLZ WI'!$A$1:$L$100000,12,FALSE),"")=FALSE, "Non-Billable", ""))</f>
        <v/>
      </c>
      <c r="L1455" s="19" t="str">
        <f>IF('CLZ TT'!G1455="","",'CLZ TT'!G1455)</f>
        <v/>
      </c>
      <c r="M1455" t="str">
        <f>IFERROR(VLOOKUP(G1455,'CLZ Pr'!$A$1:$X$100000,12,FALSE)*C1455,"")</f>
        <v/>
      </c>
      <c r="N1455" s="4" t="str">
        <f>IFERROR(VLOOKUP(G1455,'CLZ Pr'!$A$1:$X$100000,24,FALSE), "")</f>
        <v/>
      </c>
      <c r="O1455" t="str">
        <f>IFERROR(VLOOKUP(G1455,'CLZ Pr'!$A$1:$X$100000,21,FALSE), "")</f>
        <v/>
      </c>
    </row>
    <row r="1456" spans="1:15">
      <c r="A1456" t="str">
        <f>T('CLZ TT'!A1456)</f>
        <v/>
      </c>
      <c r="B1456" s="9" t="str">
        <f>T('CLZ TT'!D1456)</f>
        <v/>
      </c>
      <c r="C1456" s="10" t="str">
        <f>IF(LEN(A1456) &gt; 0, 'CLZ TT'!E1456, "")</f>
        <v/>
      </c>
      <c r="D1456" s="7" t="str">
        <f>T('CLZ TT'!F1456)</f>
        <v/>
      </c>
      <c r="E1456" s="7" t="str">
        <f>IFERROR(VLOOKUP('CLZ TT'!A1456,'CLZ WI'!$A$1:$E$100000,3,FALSE),"")</f>
        <v/>
      </c>
      <c r="F1456" t="str">
        <f>IFERROR(VLOOKUP('CLZ TT'!A1456,'CLZ WI'!$A$1:$E$100000,4,FALSE),"")</f>
        <v/>
      </c>
      <c r="G1456" t="str">
        <f>IFERROR(VLOOKUP('CLZ TT'!A1456,'CLZ WI'!$A$1:$K$100000,5,FALSE),"")</f>
        <v/>
      </c>
      <c r="H1456" t="str">
        <f>IFERROR(VLOOKUP(G1456,'CLZ WI'!$A$1:$K$100000,6,FALSE),"")</f>
        <v/>
      </c>
      <c r="I1456" t="str">
        <f>IFERROR(VLOOKUP(G1456,'CLZ WI'!$A$1:$K$100000,7,FALSE),"")</f>
        <v/>
      </c>
      <c r="J1456" t="str">
        <f>T('CLZ TT'!I1456)</f>
        <v/>
      </c>
      <c r="K1456" t="str">
        <f>IF(IFERROR(VLOOKUP('CLZ TT'!A1456,'CLZ WI'!$A$1:$L$100000,12,FALSE),"")=TRUE, "Billable", IF(IFERROR(VLOOKUP('CLZ TT'!A1456,'CLZ WI'!$A$1:$L$100000,12,FALSE),"")=FALSE, "Non-Billable", ""))</f>
        <v/>
      </c>
      <c r="L1456" s="19" t="str">
        <f>IF('CLZ TT'!G1456="","",'CLZ TT'!G1456)</f>
        <v/>
      </c>
      <c r="M1456" t="str">
        <f>IFERROR(VLOOKUP(G1456,'CLZ Pr'!$A$1:$X$100000,12,FALSE)*C1456,"")</f>
        <v/>
      </c>
      <c r="N1456" s="4" t="str">
        <f>IFERROR(VLOOKUP(G1456,'CLZ Pr'!$A$1:$X$100000,24,FALSE), "")</f>
        <v/>
      </c>
      <c r="O1456" t="str">
        <f>IFERROR(VLOOKUP(G1456,'CLZ Pr'!$A$1:$X$100000,21,FALSE), "")</f>
        <v/>
      </c>
    </row>
    <row r="1457" spans="1:15">
      <c r="A1457" t="str">
        <f>T('CLZ TT'!A1457)</f>
        <v/>
      </c>
      <c r="B1457" s="9" t="str">
        <f>T('CLZ TT'!D1457)</f>
        <v/>
      </c>
      <c r="C1457" s="10" t="str">
        <f>IF(LEN(A1457) &gt; 0, 'CLZ TT'!E1457, "")</f>
        <v/>
      </c>
      <c r="D1457" s="7" t="str">
        <f>T('CLZ TT'!F1457)</f>
        <v/>
      </c>
      <c r="E1457" s="7" t="str">
        <f>IFERROR(VLOOKUP('CLZ TT'!A1457,'CLZ WI'!$A$1:$E$100000,3,FALSE),"")</f>
        <v/>
      </c>
      <c r="F1457" t="str">
        <f>IFERROR(VLOOKUP('CLZ TT'!A1457,'CLZ WI'!$A$1:$E$100000,4,FALSE),"")</f>
        <v/>
      </c>
      <c r="G1457" t="str">
        <f>IFERROR(VLOOKUP('CLZ TT'!A1457,'CLZ WI'!$A$1:$K$100000,5,FALSE),"")</f>
        <v/>
      </c>
      <c r="H1457" t="str">
        <f>IFERROR(VLOOKUP(G1457,'CLZ WI'!$A$1:$K$100000,6,FALSE),"")</f>
        <v/>
      </c>
      <c r="I1457" t="str">
        <f>IFERROR(VLOOKUP(G1457,'CLZ WI'!$A$1:$K$100000,7,FALSE),"")</f>
        <v/>
      </c>
      <c r="J1457" t="str">
        <f>T('CLZ TT'!I1457)</f>
        <v/>
      </c>
      <c r="K1457" t="str">
        <f>IF(IFERROR(VLOOKUP('CLZ TT'!A1457,'CLZ WI'!$A$1:$L$100000,12,FALSE),"")=TRUE, "Billable", IF(IFERROR(VLOOKUP('CLZ TT'!A1457,'CLZ WI'!$A$1:$L$100000,12,FALSE),"")=FALSE, "Non-Billable", ""))</f>
        <v/>
      </c>
      <c r="L1457" s="19" t="str">
        <f>IF('CLZ TT'!G1457="","",'CLZ TT'!G1457)</f>
        <v/>
      </c>
      <c r="M1457" t="str">
        <f>IFERROR(VLOOKUP(G1457,'CLZ Pr'!$A$1:$X$100000,12,FALSE)*C1457,"")</f>
        <v/>
      </c>
      <c r="N1457" s="4" t="str">
        <f>IFERROR(VLOOKUP(G1457,'CLZ Pr'!$A$1:$X$100000,24,FALSE), "")</f>
        <v/>
      </c>
      <c r="O1457" t="str">
        <f>IFERROR(VLOOKUP(G1457,'CLZ Pr'!$A$1:$X$100000,21,FALSE), "")</f>
        <v/>
      </c>
    </row>
    <row r="1458" spans="1:15">
      <c r="A1458" t="str">
        <f>T('CLZ TT'!A1458)</f>
        <v/>
      </c>
      <c r="B1458" s="9" t="str">
        <f>T('CLZ TT'!D1458)</f>
        <v/>
      </c>
      <c r="C1458" s="10" t="str">
        <f>IF(LEN(A1458) &gt; 0, 'CLZ TT'!E1458, "")</f>
        <v/>
      </c>
      <c r="D1458" s="7" t="str">
        <f>T('CLZ TT'!F1458)</f>
        <v/>
      </c>
      <c r="E1458" s="7" t="str">
        <f>IFERROR(VLOOKUP('CLZ TT'!A1458,'CLZ WI'!$A$1:$E$100000,3,FALSE),"")</f>
        <v/>
      </c>
      <c r="F1458" t="str">
        <f>IFERROR(VLOOKUP('CLZ TT'!A1458,'CLZ WI'!$A$1:$E$100000,4,FALSE),"")</f>
        <v/>
      </c>
      <c r="G1458" t="str">
        <f>IFERROR(VLOOKUP('CLZ TT'!A1458,'CLZ WI'!$A$1:$K$100000,5,FALSE),"")</f>
        <v/>
      </c>
      <c r="H1458" t="str">
        <f>IFERROR(VLOOKUP(G1458,'CLZ WI'!$A$1:$K$100000,6,FALSE),"")</f>
        <v/>
      </c>
      <c r="I1458" t="str">
        <f>IFERROR(VLOOKUP(G1458,'CLZ WI'!$A$1:$K$100000,7,FALSE),"")</f>
        <v/>
      </c>
      <c r="J1458" t="str">
        <f>T('CLZ TT'!I1458)</f>
        <v/>
      </c>
      <c r="K1458" t="str">
        <f>IF(IFERROR(VLOOKUP('CLZ TT'!A1458,'CLZ WI'!$A$1:$L$100000,12,FALSE),"")=TRUE, "Billable", IF(IFERROR(VLOOKUP('CLZ TT'!A1458,'CLZ WI'!$A$1:$L$100000,12,FALSE),"")=FALSE, "Non-Billable", ""))</f>
        <v/>
      </c>
      <c r="L1458" s="19" t="str">
        <f>IF('CLZ TT'!G1458="","",'CLZ TT'!G1458)</f>
        <v/>
      </c>
      <c r="M1458" t="str">
        <f>IFERROR(VLOOKUP(G1458,'CLZ Pr'!$A$1:$X$100000,12,FALSE)*C1458,"")</f>
        <v/>
      </c>
      <c r="N1458" s="4" t="str">
        <f>IFERROR(VLOOKUP(G1458,'CLZ Pr'!$A$1:$X$100000,24,FALSE), "")</f>
        <v/>
      </c>
      <c r="O1458" t="str">
        <f>IFERROR(VLOOKUP(G1458,'CLZ Pr'!$A$1:$X$100000,21,FALSE), "")</f>
        <v/>
      </c>
    </row>
    <row r="1459" spans="1:15">
      <c r="A1459" t="str">
        <f>T('CLZ TT'!A1459)</f>
        <v/>
      </c>
      <c r="B1459" s="9" t="str">
        <f>T('CLZ TT'!D1459)</f>
        <v/>
      </c>
      <c r="C1459" s="10" t="str">
        <f>IF(LEN(A1459) &gt; 0, 'CLZ TT'!E1459, "")</f>
        <v/>
      </c>
      <c r="D1459" s="7" t="str">
        <f>T('CLZ TT'!F1459)</f>
        <v/>
      </c>
      <c r="E1459" s="7" t="str">
        <f>IFERROR(VLOOKUP('CLZ TT'!A1459,'CLZ WI'!$A$1:$E$100000,3,FALSE),"")</f>
        <v/>
      </c>
      <c r="F1459" t="str">
        <f>IFERROR(VLOOKUP('CLZ TT'!A1459,'CLZ WI'!$A$1:$E$100000,4,FALSE),"")</f>
        <v/>
      </c>
      <c r="G1459" t="str">
        <f>IFERROR(VLOOKUP('CLZ TT'!A1459,'CLZ WI'!$A$1:$K$100000,5,FALSE),"")</f>
        <v/>
      </c>
      <c r="H1459" t="str">
        <f>IFERROR(VLOOKUP(G1459,'CLZ WI'!$A$1:$K$100000,6,FALSE),"")</f>
        <v/>
      </c>
      <c r="I1459" t="str">
        <f>IFERROR(VLOOKUP(G1459,'CLZ WI'!$A$1:$K$100000,7,FALSE),"")</f>
        <v/>
      </c>
      <c r="J1459" t="str">
        <f>T('CLZ TT'!I1459)</f>
        <v/>
      </c>
      <c r="K1459" t="str">
        <f>IF(IFERROR(VLOOKUP('CLZ TT'!A1459,'CLZ WI'!$A$1:$L$100000,12,FALSE),"")=TRUE, "Billable", IF(IFERROR(VLOOKUP('CLZ TT'!A1459,'CLZ WI'!$A$1:$L$100000,12,FALSE),"")=FALSE, "Non-Billable", ""))</f>
        <v/>
      </c>
      <c r="L1459" s="19" t="str">
        <f>IF('CLZ TT'!G1459="","",'CLZ TT'!G1459)</f>
        <v/>
      </c>
      <c r="M1459" t="str">
        <f>IFERROR(VLOOKUP(G1459,'CLZ Pr'!$A$1:$X$100000,12,FALSE)*C1459,"")</f>
        <v/>
      </c>
      <c r="N1459" s="4" t="str">
        <f>IFERROR(VLOOKUP(G1459,'CLZ Pr'!$A$1:$X$100000,24,FALSE), "")</f>
        <v/>
      </c>
      <c r="O1459" t="str">
        <f>IFERROR(VLOOKUP(G1459,'CLZ Pr'!$A$1:$X$100000,21,FALSE), "")</f>
        <v/>
      </c>
    </row>
    <row r="1460" spans="1:15">
      <c r="A1460" t="str">
        <f>T('CLZ TT'!A1460)</f>
        <v/>
      </c>
      <c r="B1460" s="9" t="str">
        <f>T('CLZ TT'!D1460)</f>
        <v/>
      </c>
      <c r="C1460" s="10" t="str">
        <f>IF(LEN(A1460) &gt; 0, 'CLZ TT'!E1460, "")</f>
        <v/>
      </c>
      <c r="D1460" s="7" t="str">
        <f>T('CLZ TT'!F1460)</f>
        <v/>
      </c>
      <c r="E1460" s="7" t="str">
        <f>IFERROR(VLOOKUP('CLZ TT'!A1460,'CLZ WI'!$A$1:$E$100000,3,FALSE),"")</f>
        <v/>
      </c>
      <c r="F1460" t="str">
        <f>IFERROR(VLOOKUP('CLZ TT'!A1460,'CLZ WI'!$A$1:$E$100000,4,FALSE),"")</f>
        <v/>
      </c>
      <c r="G1460" t="str">
        <f>IFERROR(VLOOKUP('CLZ TT'!A1460,'CLZ WI'!$A$1:$K$100000,5,FALSE),"")</f>
        <v/>
      </c>
      <c r="H1460" t="str">
        <f>IFERROR(VLOOKUP(G1460,'CLZ WI'!$A$1:$K$100000,6,FALSE),"")</f>
        <v/>
      </c>
      <c r="I1460" t="str">
        <f>IFERROR(VLOOKUP(G1460,'CLZ WI'!$A$1:$K$100000,7,FALSE),"")</f>
        <v/>
      </c>
      <c r="J1460" t="str">
        <f>T('CLZ TT'!I1460)</f>
        <v/>
      </c>
      <c r="K1460" t="str">
        <f>IF(IFERROR(VLOOKUP('CLZ TT'!A1460,'CLZ WI'!$A$1:$L$100000,12,FALSE),"")=TRUE, "Billable", IF(IFERROR(VLOOKUP('CLZ TT'!A1460,'CLZ WI'!$A$1:$L$100000,12,FALSE),"")=FALSE, "Non-Billable", ""))</f>
        <v/>
      </c>
      <c r="L1460" s="19" t="str">
        <f>IF('CLZ TT'!G1460="","",'CLZ TT'!G1460)</f>
        <v/>
      </c>
      <c r="M1460" t="str">
        <f>IFERROR(VLOOKUP(G1460,'CLZ Pr'!$A$1:$X$100000,12,FALSE)*C1460,"")</f>
        <v/>
      </c>
      <c r="N1460" s="4" t="str">
        <f>IFERROR(VLOOKUP(G1460,'CLZ Pr'!$A$1:$X$100000,24,FALSE), "")</f>
        <v/>
      </c>
      <c r="O1460" t="str">
        <f>IFERROR(VLOOKUP(G1460,'CLZ Pr'!$A$1:$X$100000,21,FALSE), "")</f>
        <v/>
      </c>
    </row>
    <row r="1461" spans="1:15">
      <c r="A1461" t="str">
        <f>T('CLZ TT'!A1461)</f>
        <v/>
      </c>
      <c r="B1461" s="9" t="str">
        <f>T('CLZ TT'!D1461)</f>
        <v/>
      </c>
      <c r="C1461" s="10" t="str">
        <f>IF(LEN(A1461) &gt; 0, 'CLZ TT'!E1461, "")</f>
        <v/>
      </c>
      <c r="D1461" s="7" t="str">
        <f>T('CLZ TT'!F1461)</f>
        <v/>
      </c>
      <c r="E1461" s="7" t="str">
        <f>IFERROR(VLOOKUP('CLZ TT'!A1461,'CLZ WI'!$A$1:$E$100000,3,FALSE),"")</f>
        <v/>
      </c>
      <c r="F1461" t="str">
        <f>IFERROR(VLOOKUP('CLZ TT'!A1461,'CLZ WI'!$A$1:$E$100000,4,FALSE),"")</f>
        <v/>
      </c>
      <c r="G1461" t="str">
        <f>IFERROR(VLOOKUP('CLZ TT'!A1461,'CLZ WI'!$A$1:$K$100000,5,FALSE),"")</f>
        <v/>
      </c>
      <c r="H1461" t="str">
        <f>IFERROR(VLOOKUP(G1461,'CLZ WI'!$A$1:$K$100000,6,FALSE),"")</f>
        <v/>
      </c>
      <c r="I1461" t="str">
        <f>IFERROR(VLOOKUP(G1461,'CLZ WI'!$A$1:$K$100000,7,FALSE),"")</f>
        <v/>
      </c>
      <c r="J1461" t="str">
        <f>T('CLZ TT'!I1461)</f>
        <v/>
      </c>
      <c r="K1461" t="str">
        <f>IF(IFERROR(VLOOKUP('CLZ TT'!A1461,'CLZ WI'!$A$1:$L$100000,12,FALSE),"")=TRUE, "Billable", IF(IFERROR(VLOOKUP('CLZ TT'!A1461,'CLZ WI'!$A$1:$L$100000,12,FALSE),"")=FALSE, "Non-Billable", ""))</f>
        <v/>
      </c>
      <c r="L1461" s="19" t="str">
        <f>IF('CLZ TT'!G1461="","",'CLZ TT'!G1461)</f>
        <v/>
      </c>
      <c r="M1461" t="str">
        <f>IFERROR(VLOOKUP(G1461,'CLZ Pr'!$A$1:$X$100000,12,FALSE)*C1461,"")</f>
        <v/>
      </c>
      <c r="N1461" s="4" t="str">
        <f>IFERROR(VLOOKUP(G1461,'CLZ Pr'!$A$1:$X$100000,24,FALSE), "")</f>
        <v/>
      </c>
      <c r="O1461" t="str">
        <f>IFERROR(VLOOKUP(G1461,'CLZ Pr'!$A$1:$X$100000,21,FALSE), "")</f>
        <v/>
      </c>
    </row>
    <row r="1462" spans="1:15">
      <c r="A1462" t="str">
        <f>T('CLZ TT'!A1462)</f>
        <v/>
      </c>
      <c r="B1462" s="9" t="str">
        <f>T('CLZ TT'!D1462)</f>
        <v/>
      </c>
      <c r="C1462" s="10" t="str">
        <f>IF(LEN(A1462) &gt; 0, 'CLZ TT'!E1462, "")</f>
        <v/>
      </c>
      <c r="D1462" s="7" t="str">
        <f>T('CLZ TT'!F1462)</f>
        <v/>
      </c>
      <c r="E1462" s="7" t="str">
        <f>IFERROR(VLOOKUP('CLZ TT'!A1462,'CLZ WI'!$A$1:$E$100000,3,FALSE),"")</f>
        <v/>
      </c>
      <c r="F1462" t="str">
        <f>IFERROR(VLOOKUP('CLZ TT'!A1462,'CLZ WI'!$A$1:$E$100000,4,FALSE),"")</f>
        <v/>
      </c>
      <c r="G1462" t="str">
        <f>IFERROR(VLOOKUP('CLZ TT'!A1462,'CLZ WI'!$A$1:$K$100000,5,FALSE),"")</f>
        <v/>
      </c>
      <c r="H1462" t="str">
        <f>IFERROR(VLOOKUP(G1462,'CLZ WI'!$A$1:$K$100000,6,FALSE),"")</f>
        <v/>
      </c>
      <c r="I1462" t="str">
        <f>IFERROR(VLOOKUP(G1462,'CLZ WI'!$A$1:$K$100000,7,FALSE),"")</f>
        <v/>
      </c>
      <c r="J1462" t="str">
        <f>T('CLZ TT'!I1462)</f>
        <v/>
      </c>
      <c r="K1462" t="str">
        <f>IF(IFERROR(VLOOKUP('CLZ TT'!A1462,'CLZ WI'!$A$1:$L$100000,12,FALSE),"")=TRUE, "Billable", IF(IFERROR(VLOOKUP('CLZ TT'!A1462,'CLZ WI'!$A$1:$L$100000,12,FALSE),"")=FALSE, "Non-Billable", ""))</f>
        <v/>
      </c>
      <c r="L1462" s="19" t="str">
        <f>IF('CLZ TT'!G1462="","",'CLZ TT'!G1462)</f>
        <v/>
      </c>
      <c r="M1462" t="str">
        <f>IFERROR(VLOOKUP(G1462,'CLZ Pr'!$A$1:$X$100000,12,FALSE)*C1462,"")</f>
        <v/>
      </c>
      <c r="N1462" s="4" t="str">
        <f>IFERROR(VLOOKUP(G1462,'CLZ Pr'!$A$1:$X$100000,24,FALSE), "")</f>
        <v/>
      </c>
      <c r="O1462" t="str">
        <f>IFERROR(VLOOKUP(G1462,'CLZ Pr'!$A$1:$X$100000,21,FALSE), "")</f>
        <v/>
      </c>
    </row>
    <row r="1463" spans="1:15">
      <c r="A1463" t="str">
        <f>T('CLZ TT'!A1463)</f>
        <v/>
      </c>
      <c r="B1463" s="9" t="str">
        <f>T('CLZ TT'!D1463)</f>
        <v/>
      </c>
      <c r="C1463" s="10" t="str">
        <f>IF(LEN(A1463) &gt; 0, 'CLZ TT'!E1463, "")</f>
        <v/>
      </c>
      <c r="D1463" s="7" t="str">
        <f>T('CLZ TT'!F1463)</f>
        <v/>
      </c>
      <c r="E1463" s="7" t="str">
        <f>IFERROR(VLOOKUP('CLZ TT'!A1463,'CLZ WI'!$A$1:$E$100000,3,FALSE),"")</f>
        <v/>
      </c>
      <c r="F1463" t="str">
        <f>IFERROR(VLOOKUP('CLZ TT'!A1463,'CLZ WI'!$A$1:$E$100000,4,FALSE),"")</f>
        <v/>
      </c>
      <c r="G1463" t="str">
        <f>IFERROR(VLOOKUP('CLZ TT'!A1463,'CLZ WI'!$A$1:$K$100000,5,FALSE),"")</f>
        <v/>
      </c>
      <c r="H1463" t="str">
        <f>IFERROR(VLOOKUP(G1463,'CLZ WI'!$A$1:$K$100000,6,FALSE),"")</f>
        <v/>
      </c>
      <c r="I1463" t="str">
        <f>IFERROR(VLOOKUP(G1463,'CLZ WI'!$A$1:$K$100000,7,FALSE),"")</f>
        <v/>
      </c>
      <c r="J1463" t="str">
        <f>T('CLZ TT'!I1463)</f>
        <v/>
      </c>
      <c r="K1463" t="str">
        <f>IF(IFERROR(VLOOKUP('CLZ TT'!A1463,'CLZ WI'!$A$1:$L$100000,12,FALSE),"")=TRUE, "Billable", IF(IFERROR(VLOOKUP('CLZ TT'!A1463,'CLZ WI'!$A$1:$L$100000,12,FALSE),"")=FALSE, "Non-Billable", ""))</f>
        <v/>
      </c>
      <c r="L1463" s="19" t="str">
        <f>IF('CLZ TT'!G1463="","",'CLZ TT'!G1463)</f>
        <v/>
      </c>
      <c r="M1463" t="str">
        <f>IFERROR(VLOOKUP(G1463,'CLZ Pr'!$A$1:$X$100000,12,FALSE)*C1463,"")</f>
        <v/>
      </c>
      <c r="N1463" s="4" t="str">
        <f>IFERROR(VLOOKUP(G1463,'CLZ Pr'!$A$1:$X$100000,24,FALSE), "")</f>
        <v/>
      </c>
      <c r="O1463" t="str">
        <f>IFERROR(VLOOKUP(G1463,'CLZ Pr'!$A$1:$X$100000,21,FALSE), "")</f>
        <v/>
      </c>
    </row>
    <row r="1464" spans="1:15">
      <c r="A1464" t="str">
        <f>T('CLZ TT'!A1464)</f>
        <v/>
      </c>
      <c r="B1464" s="9" t="str">
        <f>T('CLZ TT'!D1464)</f>
        <v/>
      </c>
      <c r="C1464" s="10" t="str">
        <f>IF(LEN(A1464) &gt; 0, 'CLZ TT'!E1464, "")</f>
        <v/>
      </c>
      <c r="D1464" s="7" t="str">
        <f>T('CLZ TT'!F1464)</f>
        <v/>
      </c>
      <c r="E1464" s="7" t="str">
        <f>IFERROR(VLOOKUP('CLZ TT'!A1464,'CLZ WI'!$A$1:$E$100000,3,FALSE),"")</f>
        <v/>
      </c>
      <c r="F1464" t="str">
        <f>IFERROR(VLOOKUP('CLZ TT'!A1464,'CLZ WI'!$A$1:$E$100000,4,FALSE),"")</f>
        <v/>
      </c>
      <c r="G1464" t="str">
        <f>IFERROR(VLOOKUP('CLZ TT'!A1464,'CLZ WI'!$A$1:$K$100000,5,FALSE),"")</f>
        <v/>
      </c>
      <c r="H1464" t="str">
        <f>IFERROR(VLOOKUP(G1464,'CLZ WI'!$A$1:$K$100000,6,FALSE),"")</f>
        <v/>
      </c>
      <c r="I1464" t="str">
        <f>IFERROR(VLOOKUP(G1464,'CLZ WI'!$A$1:$K$100000,7,FALSE),"")</f>
        <v/>
      </c>
      <c r="J1464" t="str">
        <f>T('CLZ TT'!I1464)</f>
        <v/>
      </c>
      <c r="K1464" t="str">
        <f>IF(IFERROR(VLOOKUP('CLZ TT'!A1464,'CLZ WI'!$A$1:$L$100000,12,FALSE),"")=TRUE, "Billable", IF(IFERROR(VLOOKUP('CLZ TT'!A1464,'CLZ WI'!$A$1:$L$100000,12,FALSE),"")=FALSE, "Non-Billable", ""))</f>
        <v/>
      </c>
      <c r="L1464" s="19" t="str">
        <f>IF('CLZ TT'!G1464="","",'CLZ TT'!G1464)</f>
        <v/>
      </c>
      <c r="M1464" t="str">
        <f>IFERROR(VLOOKUP(G1464,'CLZ Pr'!$A$1:$X$100000,12,FALSE)*C1464,"")</f>
        <v/>
      </c>
      <c r="N1464" s="4" t="str">
        <f>IFERROR(VLOOKUP(G1464,'CLZ Pr'!$A$1:$X$100000,24,FALSE), "")</f>
        <v/>
      </c>
      <c r="O1464" t="str">
        <f>IFERROR(VLOOKUP(G1464,'CLZ Pr'!$A$1:$X$100000,21,FALSE), "")</f>
        <v/>
      </c>
    </row>
    <row r="1465" spans="1:15">
      <c r="A1465" t="str">
        <f>T('CLZ TT'!A1465)</f>
        <v/>
      </c>
      <c r="B1465" s="9" t="str">
        <f>T('CLZ TT'!D1465)</f>
        <v/>
      </c>
      <c r="C1465" s="10" t="str">
        <f>IF(LEN(A1465) &gt; 0, 'CLZ TT'!E1465, "")</f>
        <v/>
      </c>
      <c r="D1465" s="7" t="str">
        <f>T('CLZ TT'!F1465)</f>
        <v/>
      </c>
      <c r="E1465" s="7" t="str">
        <f>IFERROR(VLOOKUP('CLZ TT'!A1465,'CLZ WI'!$A$1:$E$100000,3,FALSE),"")</f>
        <v/>
      </c>
      <c r="F1465" t="str">
        <f>IFERROR(VLOOKUP('CLZ TT'!A1465,'CLZ WI'!$A$1:$E$100000,4,FALSE),"")</f>
        <v/>
      </c>
      <c r="G1465" t="str">
        <f>IFERROR(VLOOKUP('CLZ TT'!A1465,'CLZ WI'!$A$1:$K$100000,5,FALSE),"")</f>
        <v/>
      </c>
      <c r="H1465" t="str">
        <f>IFERROR(VLOOKUP(G1465,'CLZ WI'!$A$1:$K$100000,6,FALSE),"")</f>
        <v/>
      </c>
      <c r="I1465" t="str">
        <f>IFERROR(VLOOKUP(G1465,'CLZ WI'!$A$1:$K$100000,7,FALSE),"")</f>
        <v/>
      </c>
      <c r="J1465" t="str">
        <f>T('CLZ TT'!I1465)</f>
        <v/>
      </c>
      <c r="K1465" t="str">
        <f>IF(IFERROR(VLOOKUP('CLZ TT'!A1465,'CLZ WI'!$A$1:$L$100000,12,FALSE),"")=TRUE, "Billable", IF(IFERROR(VLOOKUP('CLZ TT'!A1465,'CLZ WI'!$A$1:$L$100000,12,FALSE),"")=FALSE, "Non-Billable", ""))</f>
        <v/>
      </c>
      <c r="L1465" s="19" t="str">
        <f>IF('CLZ TT'!G1465="","",'CLZ TT'!G1465)</f>
        <v/>
      </c>
      <c r="M1465" t="str">
        <f>IFERROR(VLOOKUP(G1465,'CLZ Pr'!$A$1:$X$100000,12,FALSE)*C1465,"")</f>
        <v/>
      </c>
      <c r="N1465" s="4" t="str">
        <f>IFERROR(VLOOKUP(G1465,'CLZ Pr'!$A$1:$X$100000,24,FALSE), "")</f>
        <v/>
      </c>
      <c r="O1465" t="str">
        <f>IFERROR(VLOOKUP(G1465,'CLZ Pr'!$A$1:$X$100000,21,FALSE), "")</f>
        <v/>
      </c>
    </row>
    <row r="1466" spans="1:15">
      <c r="A1466" t="str">
        <f>T('CLZ TT'!A1466)</f>
        <v/>
      </c>
      <c r="B1466" s="9" t="str">
        <f>T('CLZ TT'!D1466)</f>
        <v/>
      </c>
      <c r="C1466" s="10" t="str">
        <f>IF(LEN(A1466) &gt; 0, 'CLZ TT'!E1466, "")</f>
        <v/>
      </c>
      <c r="D1466" s="7" t="str">
        <f>T('CLZ TT'!F1466)</f>
        <v/>
      </c>
      <c r="E1466" s="7" t="str">
        <f>IFERROR(VLOOKUP('CLZ TT'!A1466,'CLZ WI'!$A$1:$E$100000,3,FALSE),"")</f>
        <v/>
      </c>
      <c r="F1466" t="str">
        <f>IFERROR(VLOOKUP('CLZ TT'!A1466,'CLZ WI'!$A$1:$E$100000,4,FALSE),"")</f>
        <v/>
      </c>
      <c r="G1466" t="str">
        <f>IFERROR(VLOOKUP('CLZ TT'!A1466,'CLZ WI'!$A$1:$K$100000,5,FALSE),"")</f>
        <v/>
      </c>
      <c r="H1466" t="str">
        <f>IFERROR(VLOOKUP(G1466,'CLZ WI'!$A$1:$K$100000,6,FALSE),"")</f>
        <v/>
      </c>
      <c r="I1466" t="str">
        <f>IFERROR(VLOOKUP(G1466,'CLZ WI'!$A$1:$K$100000,7,FALSE),"")</f>
        <v/>
      </c>
      <c r="J1466" t="str">
        <f>T('CLZ TT'!I1466)</f>
        <v/>
      </c>
      <c r="K1466" t="str">
        <f>IF(IFERROR(VLOOKUP('CLZ TT'!A1466,'CLZ WI'!$A$1:$L$100000,12,FALSE),"")=TRUE, "Billable", IF(IFERROR(VLOOKUP('CLZ TT'!A1466,'CLZ WI'!$A$1:$L$100000,12,FALSE),"")=FALSE, "Non-Billable", ""))</f>
        <v/>
      </c>
      <c r="L1466" s="19" t="str">
        <f>IF('CLZ TT'!G1466="","",'CLZ TT'!G1466)</f>
        <v/>
      </c>
      <c r="M1466" t="str">
        <f>IFERROR(VLOOKUP(G1466,'CLZ Pr'!$A$1:$X$100000,12,FALSE)*C1466,"")</f>
        <v/>
      </c>
      <c r="N1466" s="4" t="str">
        <f>IFERROR(VLOOKUP(G1466,'CLZ Pr'!$A$1:$X$100000,24,FALSE), "")</f>
        <v/>
      </c>
      <c r="O1466" t="str">
        <f>IFERROR(VLOOKUP(G1466,'CLZ Pr'!$A$1:$X$100000,21,FALSE), "")</f>
        <v/>
      </c>
    </row>
    <row r="1467" spans="1:15">
      <c r="A1467" t="str">
        <f>T('CLZ TT'!A1467)</f>
        <v/>
      </c>
      <c r="B1467" s="9" t="str">
        <f>T('CLZ TT'!D1467)</f>
        <v/>
      </c>
      <c r="C1467" s="10" t="str">
        <f>IF(LEN(A1467) &gt; 0, 'CLZ TT'!E1467, "")</f>
        <v/>
      </c>
      <c r="D1467" s="7" t="str">
        <f>T('CLZ TT'!F1467)</f>
        <v/>
      </c>
      <c r="E1467" s="7" t="str">
        <f>IFERROR(VLOOKUP('CLZ TT'!A1467,'CLZ WI'!$A$1:$E$100000,3,FALSE),"")</f>
        <v/>
      </c>
      <c r="F1467" t="str">
        <f>IFERROR(VLOOKUP('CLZ TT'!A1467,'CLZ WI'!$A$1:$E$100000,4,FALSE),"")</f>
        <v/>
      </c>
      <c r="G1467" t="str">
        <f>IFERROR(VLOOKUP('CLZ TT'!A1467,'CLZ WI'!$A$1:$K$100000,5,FALSE),"")</f>
        <v/>
      </c>
      <c r="H1467" t="str">
        <f>IFERROR(VLOOKUP(G1467,'CLZ WI'!$A$1:$K$100000,6,FALSE),"")</f>
        <v/>
      </c>
      <c r="I1467" t="str">
        <f>IFERROR(VLOOKUP(G1467,'CLZ WI'!$A$1:$K$100000,7,FALSE),"")</f>
        <v/>
      </c>
      <c r="J1467" t="str">
        <f>T('CLZ TT'!I1467)</f>
        <v/>
      </c>
      <c r="K1467" t="str">
        <f>IF(IFERROR(VLOOKUP('CLZ TT'!A1467,'CLZ WI'!$A$1:$L$100000,12,FALSE),"")=TRUE, "Billable", IF(IFERROR(VLOOKUP('CLZ TT'!A1467,'CLZ WI'!$A$1:$L$100000,12,FALSE),"")=FALSE, "Non-Billable", ""))</f>
        <v/>
      </c>
      <c r="L1467" s="19" t="str">
        <f>IF('CLZ TT'!G1467="","",'CLZ TT'!G1467)</f>
        <v/>
      </c>
      <c r="M1467" t="str">
        <f>IFERROR(VLOOKUP(G1467,'CLZ Pr'!$A$1:$X$100000,12,FALSE)*C1467,"")</f>
        <v/>
      </c>
      <c r="N1467" s="4" t="str">
        <f>IFERROR(VLOOKUP(G1467,'CLZ Pr'!$A$1:$X$100000,24,FALSE), "")</f>
        <v/>
      </c>
      <c r="O1467" t="str">
        <f>IFERROR(VLOOKUP(G1467,'CLZ Pr'!$A$1:$X$100000,21,FALSE), "")</f>
        <v/>
      </c>
    </row>
    <row r="1468" spans="1:15">
      <c r="A1468" t="str">
        <f>T('CLZ TT'!A1468)</f>
        <v/>
      </c>
      <c r="B1468" s="9" t="str">
        <f>T('CLZ TT'!D1468)</f>
        <v/>
      </c>
      <c r="C1468" s="10" t="str">
        <f>IF(LEN(A1468) &gt; 0, 'CLZ TT'!E1468, "")</f>
        <v/>
      </c>
      <c r="D1468" s="7" t="str">
        <f>T('CLZ TT'!F1468)</f>
        <v/>
      </c>
      <c r="E1468" s="7" t="str">
        <f>IFERROR(VLOOKUP('CLZ TT'!A1468,'CLZ WI'!$A$1:$E$100000,3,FALSE),"")</f>
        <v/>
      </c>
      <c r="F1468" t="str">
        <f>IFERROR(VLOOKUP('CLZ TT'!A1468,'CLZ WI'!$A$1:$E$100000,4,FALSE),"")</f>
        <v/>
      </c>
      <c r="G1468" t="str">
        <f>IFERROR(VLOOKUP('CLZ TT'!A1468,'CLZ WI'!$A$1:$K$100000,5,FALSE),"")</f>
        <v/>
      </c>
      <c r="H1468" t="str">
        <f>IFERROR(VLOOKUP(G1468,'CLZ WI'!$A$1:$K$100000,6,FALSE),"")</f>
        <v/>
      </c>
      <c r="I1468" t="str">
        <f>IFERROR(VLOOKUP(G1468,'CLZ WI'!$A$1:$K$100000,7,FALSE),"")</f>
        <v/>
      </c>
      <c r="J1468" t="str">
        <f>T('CLZ TT'!I1468)</f>
        <v/>
      </c>
      <c r="K1468" t="str">
        <f>IF(IFERROR(VLOOKUP('CLZ TT'!A1468,'CLZ WI'!$A$1:$L$100000,12,FALSE),"")=TRUE, "Billable", IF(IFERROR(VLOOKUP('CLZ TT'!A1468,'CLZ WI'!$A$1:$L$100000,12,FALSE),"")=FALSE, "Non-Billable", ""))</f>
        <v/>
      </c>
      <c r="L1468" s="19" t="str">
        <f>IF('CLZ TT'!G1468="","",'CLZ TT'!G1468)</f>
        <v/>
      </c>
      <c r="M1468" t="str">
        <f>IFERROR(VLOOKUP(G1468,'CLZ Pr'!$A$1:$X$100000,12,FALSE)*C1468,"")</f>
        <v/>
      </c>
      <c r="N1468" s="4" t="str">
        <f>IFERROR(VLOOKUP(G1468,'CLZ Pr'!$A$1:$X$100000,24,FALSE), "")</f>
        <v/>
      </c>
      <c r="O1468" t="str">
        <f>IFERROR(VLOOKUP(G1468,'CLZ Pr'!$A$1:$X$100000,21,FALSE), "")</f>
        <v/>
      </c>
    </row>
    <row r="1469" spans="1:15">
      <c r="A1469" t="str">
        <f>T('CLZ TT'!A1469)</f>
        <v/>
      </c>
      <c r="B1469" s="9" t="str">
        <f>T('CLZ TT'!D1469)</f>
        <v/>
      </c>
      <c r="C1469" s="10" t="str">
        <f>IF(LEN(A1469) &gt; 0, 'CLZ TT'!E1469, "")</f>
        <v/>
      </c>
      <c r="D1469" s="7" t="str">
        <f>T('CLZ TT'!F1469)</f>
        <v/>
      </c>
      <c r="E1469" s="7" t="str">
        <f>IFERROR(VLOOKUP('CLZ TT'!A1469,'CLZ WI'!$A$1:$E$100000,3,FALSE),"")</f>
        <v/>
      </c>
      <c r="F1469" t="str">
        <f>IFERROR(VLOOKUP('CLZ TT'!A1469,'CLZ WI'!$A$1:$E$100000,4,FALSE),"")</f>
        <v/>
      </c>
      <c r="G1469" t="str">
        <f>IFERROR(VLOOKUP('CLZ TT'!A1469,'CLZ WI'!$A$1:$K$100000,5,FALSE),"")</f>
        <v/>
      </c>
      <c r="H1469" t="str">
        <f>IFERROR(VLOOKUP(G1469,'CLZ WI'!$A$1:$K$100000,6,FALSE),"")</f>
        <v/>
      </c>
      <c r="I1469" t="str">
        <f>IFERROR(VLOOKUP(G1469,'CLZ WI'!$A$1:$K$100000,7,FALSE),"")</f>
        <v/>
      </c>
      <c r="J1469" t="str">
        <f>T('CLZ TT'!I1469)</f>
        <v/>
      </c>
      <c r="K1469" t="str">
        <f>IF(IFERROR(VLOOKUP('CLZ TT'!A1469,'CLZ WI'!$A$1:$L$100000,12,FALSE),"")=TRUE, "Billable", IF(IFERROR(VLOOKUP('CLZ TT'!A1469,'CLZ WI'!$A$1:$L$100000,12,FALSE),"")=FALSE, "Non-Billable", ""))</f>
        <v/>
      </c>
      <c r="L1469" s="19" t="str">
        <f>IF('CLZ TT'!G1469="","",'CLZ TT'!G1469)</f>
        <v/>
      </c>
      <c r="M1469" t="str">
        <f>IFERROR(VLOOKUP(G1469,'CLZ Pr'!$A$1:$X$100000,12,FALSE)*C1469,"")</f>
        <v/>
      </c>
      <c r="N1469" s="4" t="str">
        <f>IFERROR(VLOOKUP(G1469,'CLZ Pr'!$A$1:$X$100000,24,FALSE), "")</f>
        <v/>
      </c>
      <c r="O1469" t="str">
        <f>IFERROR(VLOOKUP(G1469,'CLZ Pr'!$A$1:$X$100000,21,FALSE), "")</f>
        <v/>
      </c>
    </row>
    <row r="1470" spans="1:15">
      <c r="A1470" t="str">
        <f>T('CLZ TT'!A1470)</f>
        <v/>
      </c>
      <c r="B1470" s="9" t="str">
        <f>T('CLZ TT'!D1470)</f>
        <v/>
      </c>
      <c r="C1470" s="10" t="str">
        <f>IF(LEN(A1470) &gt; 0, 'CLZ TT'!E1470, "")</f>
        <v/>
      </c>
      <c r="D1470" s="7" t="str">
        <f>T('CLZ TT'!F1470)</f>
        <v/>
      </c>
      <c r="E1470" s="7" t="str">
        <f>IFERROR(VLOOKUP('CLZ TT'!A1470,'CLZ WI'!$A$1:$E$100000,3,FALSE),"")</f>
        <v/>
      </c>
      <c r="F1470" t="str">
        <f>IFERROR(VLOOKUP('CLZ TT'!A1470,'CLZ WI'!$A$1:$E$100000,4,FALSE),"")</f>
        <v/>
      </c>
      <c r="G1470" t="str">
        <f>IFERROR(VLOOKUP('CLZ TT'!A1470,'CLZ WI'!$A$1:$K$100000,5,FALSE),"")</f>
        <v/>
      </c>
      <c r="H1470" t="str">
        <f>IFERROR(VLOOKUP(G1470,'CLZ WI'!$A$1:$K$100000,6,FALSE),"")</f>
        <v/>
      </c>
      <c r="I1470" t="str">
        <f>IFERROR(VLOOKUP(G1470,'CLZ WI'!$A$1:$K$100000,7,FALSE),"")</f>
        <v/>
      </c>
      <c r="J1470" t="str">
        <f>T('CLZ TT'!I1470)</f>
        <v/>
      </c>
      <c r="K1470" t="str">
        <f>IF(IFERROR(VLOOKUP('CLZ TT'!A1470,'CLZ WI'!$A$1:$L$100000,12,FALSE),"")=TRUE, "Billable", IF(IFERROR(VLOOKUP('CLZ TT'!A1470,'CLZ WI'!$A$1:$L$100000,12,FALSE),"")=FALSE, "Non-Billable", ""))</f>
        <v/>
      </c>
      <c r="L1470" s="19" t="str">
        <f>IF('CLZ TT'!G1470="","",'CLZ TT'!G1470)</f>
        <v/>
      </c>
      <c r="M1470" t="str">
        <f>IFERROR(VLOOKUP(G1470,'CLZ Pr'!$A$1:$X$100000,12,FALSE)*C1470,"")</f>
        <v/>
      </c>
      <c r="N1470" s="4" t="str">
        <f>IFERROR(VLOOKUP(G1470,'CLZ Pr'!$A$1:$X$100000,24,FALSE), "")</f>
        <v/>
      </c>
      <c r="O1470" t="str">
        <f>IFERROR(VLOOKUP(G1470,'CLZ Pr'!$A$1:$X$100000,21,FALSE), "")</f>
        <v/>
      </c>
    </row>
    <row r="1471" spans="1:15">
      <c r="A1471" t="str">
        <f>T('CLZ TT'!A1471)</f>
        <v/>
      </c>
      <c r="B1471" s="9" t="str">
        <f>T('CLZ TT'!D1471)</f>
        <v/>
      </c>
      <c r="C1471" s="10" t="str">
        <f>IF(LEN(A1471) &gt; 0, 'CLZ TT'!E1471, "")</f>
        <v/>
      </c>
      <c r="D1471" s="7" t="str">
        <f>T('CLZ TT'!F1471)</f>
        <v/>
      </c>
      <c r="E1471" s="7" t="str">
        <f>IFERROR(VLOOKUP('CLZ TT'!A1471,'CLZ WI'!$A$1:$E$100000,3,FALSE),"")</f>
        <v/>
      </c>
      <c r="F1471" t="str">
        <f>IFERROR(VLOOKUP('CLZ TT'!A1471,'CLZ WI'!$A$1:$E$100000,4,FALSE),"")</f>
        <v/>
      </c>
      <c r="G1471" t="str">
        <f>IFERROR(VLOOKUP('CLZ TT'!A1471,'CLZ WI'!$A$1:$K$100000,5,FALSE),"")</f>
        <v/>
      </c>
      <c r="H1471" t="str">
        <f>IFERROR(VLOOKUP(G1471,'CLZ WI'!$A$1:$K$100000,6,FALSE),"")</f>
        <v/>
      </c>
      <c r="I1471" t="str">
        <f>IFERROR(VLOOKUP(G1471,'CLZ WI'!$A$1:$K$100000,7,FALSE),"")</f>
        <v/>
      </c>
      <c r="J1471" t="str">
        <f>T('CLZ TT'!I1471)</f>
        <v/>
      </c>
      <c r="K1471" t="str">
        <f>IF(IFERROR(VLOOKUP('CLZ TT'!A1471,'CLZ WI'!$A$1:$L$100000,12,FALSE),"")=TRUE, "Billable", IF(IFERROR(VLOOKUP('CLZ TT'!A1471,'CLZ WI'!$A$1:$L$100000,12,FALSE),"")=FALSE, "Non-Billable", ""))</f>
        <v/>
      </c>
      <c r="L1471" s="19" t="str">
        <f>IF('CLZ TT'!G1471="","",'CLZ TT'!G1471)</f>
        <v/>
      </c>
      <c r="M1471" t="str">
        <f>IFERROR(VLOOKUP(G1471,'CLZ Pr'!$A$1:$X$100000,12,FALSE)*C1471,"")</f>
        <v/>
      </c>
      <c r="N1471" s="4" t="str">
        <f>IFERROR(VLOOKUP(G1471,'CLZ Pr'!$A$1:$X$100000,24,FALSE), "")</f>
        <v/>
      </c>
      <c r="O1471" t="str">
        <f>IFERROR(VLOOKUP(G1471,'CLZ Pr'!$A$1:$X$100000,21,FALSE), "")</f>
        <v/>
      </c>
    </row>
    <row r="1472" spans="1:15">
      <c r="A1472" t="str">
        <f>T('CLZ TT'!A1472)</f>
        <v/>
      </c>
      <c r="B1472" s="9" t="str">
        <f>T('CLZ TT'!D1472)</f>
        <v/>
      </c>
      <c r="C1472" s="10" t="str">
        <f>IF(LEN(A1472) &gt; 0, 'CLZ TT'!E1472, "")</f>
        <v/>
      </c>
      <c r="D1472" s="7" t="str">
        <f>T('CLZ TT'!F1472)</f>
        <v/>
      </c>
      <c r="E1472" s="7" t="str">
        <f>IFERROR(VLOOKUP('CLZ TT'!A1472,'CLZ WI'!$A$1:$E$100000,3,FALSE),"")</f>
        <v/>
      </c>
      <c r="F1472" t="str">
        <f>IFERROR(VLOOKUP('CLZ TT'!A1472,'CLZ WI'!$A$1:$E$100000,4,FALSE),"")</f>
        <v/>
      </c>
      <c r="G1472" t="str">
        <f>IFERROR(VLOOKUP('CLZ TT'!A1472,'CLZ WI'!$A$1:$K$100000,5,FALSE),"")</f>
        <v/>
      </c>
      <c r="H1472" t="str">
        <f>IFERROR(VLOOKUP(G1472,'CLZ WI'!$A$1:$K$100000,6,FALSE),"")</f>
        <v/>
      </c>
      <c r="I1472" t="str">
        <f>IFERROR(VLOOKUP(G1472,'CLZ WI'!$A$1:$K$100000,7,FALSE),"")</f>
        <v/>
      </c>
      <c r="J1472" t="str">
        <f>T('CLZ TT'!I1472)</f>
        <v/>
      </c>
      <c r="K1472" t="str">
        <f>IF(IFERROR(VLOOKUP('CLZ TT'!A1472,'CLZ WI'!$A$1:$L$100000,12,FALSE),"")=TRUE, "Billable", IF(IFERROR(VLOOKUP('CLZ TT'!A1472,'CLZ WI'!$A$1:$L$100000,12,FALSE),"")=FALSE, "Non-Billable", ""))</f>
        <v/>
      </c>
      <c r="L1472" s="19" t="str">
        <f>IF('CLZ TT'!G1472="","",'CLZ TT'!G1472)</f>
        <v/>
      </c>
      <c r="M1472" t="str">
        <f>IFERROR(VLOOKUP(G1472,'CLZ Pr'!$A$1:$X$100000,12,FALSE)*C1472,"")</f>
        <v/>
      </c>
      <c r="N1472" s="4" t="str">
        <f>IFERROR(VLOOKUP(G1472,'CLZ Pr'!$A$1:$X$100000,24,FALSE), "")</f>
        <v/>
      </c>
      <c r="O1472" t="str">
        <f>IFERROR(VLOOKUP(G1472,'CLZ Pr'!$A$1:$X$100000,21,FALSE), "")</f>
        <v/>
      </c>
    </row>
    <row r="1473" spans="1:15">
      <c r="A1473" t="str">
        <f>T('CLZ TT'!A1473)</f>
        <v/>
      </c>
      <c r="B1473" s="9" t="str">
        <f>T('CLZ TT'!D1473)</f>
        <v/>
      </c>
      <c r="C1473" s="10" t="str">
        <f>IF(LEN(A1473) &gt; 0, 'CLZ TT'!E1473, "")</f>
        <v/>
      </c>
      <c r="D1473" s="7" t="str">
        <f>T('CLZ TT'!F1473)</f>
        <v/>
      </c>
      <c r="E1473" s="7" t="str">
        <f>IFERROR(VLOOKUP('CLZ TT'!A1473,'CLZ WI'!$A$1:$E$100000,3,FALSE),"")</f>
        <v/>
      </c>
      <c r="F1473" t="str">
        <f>IFERROR(VLOOKUP('CLZ TT'!A1473,'CLZ WI'!$A$1:$E$100000,4,FALSE),"")</f>
        <v/>
      </c>
      <c r="G1473" t="str">
        <f>IFERROR(VLOOKUP('CLZ TT'!A1473,'CLZ WI'!$A$1:$K$100000,5,FALSE),"")</f>
        <v/>
      </c>
      <c r="H1473" t="str">
        <f>IFERROR(VLOOKUP(G1473,'CLZ WI'!$A$1:$K$100000,6,FALSE),"")</f>
        <v/>
      </c>
      <c r="I1473" t="str">
        <f>IFERROR(VLOOKUP(G1473,'CLZ WI'!$A$1:$K$100000,7,FALSE),"")</f>
        <v/>
      </c>
      <c r="J1473" t="str">
        <f>T('CLZ TT'!I1473)</f>
        <v/>
      </c>
      <c r="K1473" t="str">
        <f>IF(IFERROR(VLOOKUP('CLZ TT'!A1473,'CLZ WI'!$A$1:$L$100000,12,FALSE),"")=TRUE, "Billable", IF(IFERROR(VLOOKUP('CLZ TT'!A1473,'CLZ WI'!$A$1:$L$100000,12,FALSE),"")=FALSE, "Non-Billable", ""))</f>
        <v/>
      </c>
      <c r="L1473" s="19" t="str">
        <f>IF('CLZ TT'!G1473="","",'CLZ TT'!G1473)</f>
        <v/>
      </c>
      <c r="M1473" t="str">
        <f>IFERROR(VLOOKUP(G1473,'CLZ Pr'!$A$1:$X$100000,12,FALSE)*C1473,"")</f>
        <v/>
      </c>
      <c r="N1473" s="4" t="str">
        <f>IFERROR(VLOOKUP(G1473,'CLZ Pr'!$A$1:$X$100000,24,FALSE), "")</f>
        <v/>
      </c>
      <c r="O1473" t="str">
        <f>IFERROR(VLOOKUP(G1473,'CLZ Pr'!$A$1:$X$100000,21,FALSE), "")</f>
        <v/>
      </c>
    </row>
    <row r="1474" spans="1:15">
      <c r="A1474" t="str">
        <f>T('CLZ TT'!A1474)</f>
        <v/>
      </c>
      <c r="B1474" s="9" t="str">
        <f>T('CLZ TT'!D1474)</f>
        <v/>
      </c>
      <c r="C1474" s="10" t="str">
        <f>IF(LEN(A1474) &gt; 0, 'CLZ TT'!E1474, "")</f>
        <v/>
      </c>
      <c r="D1474" s="7" t="str">
        <f>T('CLZ TT'!F1474)</f>
        <v/>
      </c>
      <c r="E1474" s="7" t="str">
        <f>IFERROR(VLOOKUP('CLZ TT'!A1474,'CLZ WI'!$A$1:$E$100000,3,FALSE),"")</f>
        <v/>
      </c>
      <c r="F1474" t="str">
        <f>IFERROR(VLOOKUP('CLZ TT'!A1474,'CLZ WI'!$A$1:$E$100000,4,FALSE),"")</f>
        <v/>
      </c>
      <c r="G1474" t="str">
        <f>IFERROR(VLOOKUP('CLZ TT'!A1474,'CLZ WI'!$A$1:$K$100000,5,FALSE),"")</f>
        <v/>
      </c>
      <c r="H1474" t="str">
        <f>IFERROR(VLOOKUP(G1474,'CLZ WI'!$A$1:$K$100000,6,FALSE),"")</f>
        <v/>
      </c>
      <c r="I1474" t="str">
        <f>IFERROR(VLOOKUP(G1474,'CLZ WI'!$A$1:$K$100000,7,FALSE),"")</f>
        <v/>
      </c>
      <c r="J1474" t="str">
        <f>T('CLZ TT'!I1474)</f>
        <v/>
      </c>
      <c r="K1474" t="str">
        <f>IF(IFERROR(VLOOKUP('CLZ TT'!A1474,'CLZ WI'!$A$1:$L$100000,12,FALSE),"")=TRUE, "Billable", IF(IFERROR(VLOOKUP('CLZ TT'!A1474,'CLZ WI'!$A$1:$L$100000,12,FALSE),"")=FALSE, "Non-Billable", ""))</f>
        <v/>
      </c>
      <c r="L1474" s="19" t="str">
        <f>IF('CLZ TT'!G1474="","",'CLZ TT'!G1474)</f>
        <v/>
      </c>
      <c r="M1474" t="str">
        <f>IFERROR(VLOOKUP(G1474,'CLZ Pr'!$A$1:$X$100000,12,FALSE)*C1474,"")</f>
        <v/>
      </c>
      <c r="N1474" s="4" t="str">
        <f>IFERROR(VLOOKUP(G1474,'CLZ Pr'!$A$1:$X$100000,24,FALSE), "")</f>
        <v/>
      </c>
      <c r="O1474" t="str">
        <f>IFERROR(VLOOKUP(G1474,'CLZ Pr'!$A$1:$X$100000,21,FALSE), "")</f>
        <v/>
      </c>
    </row>
    <row r="1475" spans="1:15">
      <c r="A1475" t="str">
        <f>T('CLZ TT'!A1475)</f>
        <v/>
      </c>
      <c r="B1475" s="9" t="str">
        <f>T('CLZ TT'!D1475)</f>
        <v/>
      </c>
      <c r="C1475" s="10" t="str">
        <f>IF(LEN(A1475) &gt; 0, 'CLZ TT'!E1475, "")</f>
        <v/>
      </c>
      <c r="D1475" s="7" t="str">
        <f>T('CLZ TT'!F1475)</f>
        <v/>
      </c>
      <c r="E1475" s="7" t="str">
        <f>IFERROR(VLOOKUP('CLZ TT'!A1475,'CLZ WI'!$A$1:$E$100000,3,FALSE),"")</f>
        <v/>
      </c>
      <c r="F1475" t="str">
        <f>IFERROR(VLOOKUP('CLZ TT'!A1475,'CLZ WI'!$A$1:$E$100000,4,FALSE),"")</f>
        <v/>
      </c>
      <c r="G1475" t="str">
        <f>IFERROR(VLOOKUP('CLZ TT'!A1475,'CLZ WI'!$A$1:$K$100000,5,FALSE),"")</f>
        <v/>
      </c>
      <c r="H1475" t="str">
        <f>IFERROR(VLOOKUP(G1475,'CLZ WI'!$A$1:$K$100000,6,FALSE),"")</f>
        <v/>
      </c>
      <c r="I1475" t="str">
        <f>IFERROR(VLOOKUP(G1475,'CLZ WI'!$A$1:$K$100000,7,FALSE),"")</f>
        <v/>
      </c>
      <c r="J1475" t="str">
        <f>T('CLZ TT'!I1475)</f>
        <v/>
      </c>
      <c r="K1475" t="str">
        <f>IF(IFERROR(VLOOKUP('CLZ TT'!A1475,'CLZ WI'!$A$1:$L$100000,12,FALSE),"")=TRUE, "Billable", IF(IFERROR(VLOOKUP('CLZ TT'!A1475,'CLZ WI'!$A$1:$L$100000,12,FALSE),"")=FALSE, "Non-Billable", ""))</f>
        <v/>
      </c>
      <c r="L1475" s="19" t="str">
        <f>IF('CLZ TT'!G1475="","",'CLZ TT'!G1475)</f>
        <v/>
      </c>
      <c r="M1475" t="str">
        <f>IFERROR(VLOOKUP(G1475,'CLZ Pr'!$A$1:$X$100000,12,FALSE)*C1475,"")</f>
        <v/>
      </c>
      <c r="N1475" s="4" t="str">
        <f>IFERROR(VLOOKUP(G1475,'CLZ Pr'!$A$1:$X$100000,24,FALSE), "")</f>
        <v/>
      </c>
      <c r="O1475" t="str">
        <f>IFERROR(VLOOKUP(G1475,'CLZ Pr'!$A$1:$X$100000,21,FALSE), "")</f>
        <v/>
      </c>
    </row>
    <row r="1476" spans="1:15">
      <c r="A1476" t="str">
        <f>T('CLZ TT'!A1476)</f>
        <v/>
      </c>
      <c r="B1476" s="9" t="str">
        <f>T('CLZ TT'!D1476)</f>
        <v/>
      </c>
      <c r="C1476" s="10" t="str">
        <f>IF(LEN(A1476) &gt; 0, 'CLZ TT'!E1476, "")</f>
        <v/>
      </c>
      <c r="D1476" s="7" t="str">
        <f>T('CLZ TT'!F1476)</f>
        <v/>
      </c>
      <c r="E1476" s="7" t="str">
        <f>IFERROR(VLOOKUP('CLZ TT'!A1476,'CLZ WI'!$A$1:$E$100000,3,FALSE),"")</f>
        <v/>
      </c>
      <c r="F1476" t="str">
        <f>IFERROR(VLOOKUP('CLZ TT'!A1476,'CLZ WI'!$A$1:$E$100000,4,FALSE),"")</f>
        <v/>
      </c>
      <c r="G1476" t="str">
        <f>IFERROR(VLOOKUP('CLZ TT'!A1476,'CLZ WI'!$A$1:$K$100000,5,FALSE),"")</f>
        <v/>
      </c>
      <c r="H1476" t="str">
        <f>IFERROR(VLOOKUP(G1476,'CLZ WI'!$A$1:$K$100000,6,FALSE),"")</f>
        <v/>
      </c>
      <c r="I1476" t="str">
        <f>IFERROR(VLOOKUP(G1476,'CLZ WI'!$A$1:$K$100000,7,FALSE),"")</f>
        <v/>
      </c>
      <c r="J1476" t="str">
        <f>T('CLZ TT'!I1476)</f>
        <v/>
      </c>
      <c r="K1476" t="str">
        <f>IF(IFERROR(VLOOKUP('CLZ TT'!A1476,'CLZ WI'!$A$1:$L$100000,12,FALSE),"")=TRUE, "Billable", IF(IFERROR(VLOOKUP('CLZ TT'!A1476,'CLZ WI'!$A$1:$L$100000,12,FALSE),"")=FALSE, "Non-Billable", ""))</f>
        <v/>
      </c>
      <c r="L1476" s="19" t="str">
        <f>IF('CLZ TT'!G1476="","",'CLZ TT'!G1476)</f>
        <v/>
      </c>
      <c r="M1476" t="str">
        <f>IFERROR(VLOOKUP(G1476,'CLZ Pr'!$A$1:$X$100000,12,FALSE)*C1476,"")</f>
        <v/>
      </c>
      <c r="N1476" s="4" t="str">
        <f>IFERROR(VLOOKUP(G1476,'CLZ Pr'!$A$1:$X$100000,24,FALSE), "")</f>
        <v/>
      </c>
      <c r="O1476" t="str">
        <f>IFERROR(VLOOKUP(G1476,'CLZ Pr'!$A$1:$X$100000,21,FALSE), "")</f>
        <v/>
      </c>
    </row>
    <row r="1477" spans="1:15">
      <c r="A1477" t="str">
        <f>T('CLZ TT'!A1477)</f>
        <v/>
      </c>
      <c r="B1477" s="9" t="str">
        <f>T('CLZ TT'!D1477)</f>
        <v/>
      </c>
      <c r="C1477" s="10" t="str">
        <f>IF(LEN(A1477) &gt; 0, 'CLZ TT'!E1477, "")</f>
        <v/>
      </c>
      <c r="D1477" s="7" t="str">
        <f>T('CLZ TT'!F1477)</f>
        <v/>
      </c>
      <c r="E1477" s="7" t="str">
        <f>IFERROR(VLOOKUP('CLZ TT'!A1477,'CLZ WI'!$A$1:$E$100000,3,FALSE),"")</f>
        <v/>
      </c>
      <c r="F1477" t="str">
        <f>IFERROR(VLOOKUP('CLZ TT'!A1477,'CLZ WI'!$A$1:$E$100000,4,FALSE),"")</f>
        <v/>
      </c>
      <c r="G1477" t="str">
        <f>IFERROR(VLOOKUP('CLZ TT'!A1477,'CLZ WI'!$A$1:$K$100000,5,FALSE),"")</f>
        <v/>
      </c>
      <c r="H1477" t="str">
        <f>IFERROR(VLOOKUP(G1477,'CLZ WI'!$A$1:$K$100000,6,FALSE),"")</f>
        <v/>
      </c>
      <c r="I1477" t="str">
        <f>IFERROR(VLOOKUP(G1477,'CLZ WI'!$A$1:$K$100000,7,FALSE),"")</f>
        <v/>
      </c>
      <c r="J1477" t="str">
        <f>T('CLZ TT'!I1477)</f>
        <v/>
      </c>
      <c r="K1477" t="str">
        <f>IF(IFERROR(VLOOKUP('CLZ TT'!A1477,'CLZ WI'!$A$1:$L$100000,12,FALSE),"")=TRUE, "Billable", IF(IFERROR(VLOOKUP('CLZ TT'!A1477,'CLZ WI'!$A$1:$L$100000,12,FALSE),"")=FALSE, "Non-Billable", ""))</f>
        <v/>
      </c>
      <c r="L1477" s="19" t="str">
        <f>IF('CLZ TT'!G1477="","",'CLZ TT'!G1477)</f>
        <v/>
      </c>
      <c r="M1477" t="str">
        <f>IFERROR(VLOOKUP(G1477,'CLZ Pr'!$A$1:$X$100000,12,FALSE)*C1477,"")</f>
        <v/>
      </c>
      <c r="N1477" s="4" t="str">
        <f>IFERROR(VLOOKUP(G1477,'CLZ Pr'!$A$1:$X$100000,24,FALSE), "")</f>
        <v/>
      </c>
      <c r="O1477" t="str">
        <f>IFERROR(VLOOKUP(G1477,'CLZ Pr'!$A$1:$X$100000,21,FALSE), "")</f>
        <v/>
      </c>
    </row>
    <row r="1478" spans="1:15">
      <c r="A1478" t="str">
        <f>T('CLZ TT'!A1478)</f>
        <v/>
      </c>
      <c r="B1478" s="9" t="str">
        <f>T('CLZ TT'!D1478)</f>
        <v/>
      </c>
      <c r="C1478" s="10" t="str">
        <f>IF(LEN(A1478) &gt; 0, 'CLZ TT'!E1478, "")</f>
        <v/>
      </c>
      <c r="D1478" s="7" t="str">
        <f>T('CLZ TT'!F1478)</f>
        <v/>
      </c>
      <c r="E1478" s="7" t="str">
        <f>IFERROR(VLOOKUP('CLZ TT'!A1478,'CLZ WI'!$A$1:$E$100000,3,FALSE),"")</f>
        <v/>
      </c>
      <c r="F1478" t="str">
        <f>IFERROR(VLOOKUP('CLZ TT'!A1478,'CLZ WI'!$A$1:$E$100000,4,FALSE),"")</f>
        <v/>
      </c>
      <c r="G1478" t="str">
        <f>IFERROR(VLOOKUP('CLZ TT'!A1478,'CLZ WI'!$A$1:$K$100000,5,FALSE),"")</f>
        <v/>
      </c>
      <c r="H1478" t="str">
        <f>IFERROR(VLOOKUP(G1478,'CLZ WI'!$A$1:$K$100000,6,FALSE),"")</f>
        <v/>
      </c>
      <c r="I1478" t="str">
        <f>IFERROR(VLOOKUP(G1478,'CLZ WI'!$A$1:$K$100000,7,FALSE),"")</f>
        <v/>
      </c>
      <c r="J1478" t="str">
        <f>T('CLZ TT'!I1478)</f>
        <v/>
      </c>
      <c r="K1478" t="str">
        <f>IF(IFERROR(VLOOKUP('CLZ TT'!A1478,'CLZ WI'!$A$1:$L$100000,12,FALSE),"")=TRUE, "Billable", IF(IFERROR(VLOOKUP('CLZ TT'!A1478,'CLZ WI'!$A$1:$L$100000,12,FALSE),"")=FALSE, "Non-Billable", ""))</f>
        <v/>
      </c>
      <c r="L1478" s="19" t="str">
        <f>IF('CLZ TT'!G1478="","",'CLZ TT'!G1478)</f>
        <v/>
      </c>
      <c r="M1478" t="str">
        <f>IFERROR(VLOOKUP(G1478,'CLZ Pr'!$A$1:$X$100000,12,FALSE)*C1478,"")</f>
        <v/>
      </c>
      <c r="N1478" s="4" t="str">
        <f>IFERROR(VLOOKUP(G1478,'CLZ Pr'!$A$1:$X$100000,24,FALSE), "")</f>
        <v/>
      </c>
      <c r="O1478" t="str">
        <f>IFERROR(VLOOKUP(G1478,'CLZ Pr'!$A$1:$X$100000,21,FALSE), "")</f>
        <v/>
      </c>
    </row>
    <row r="1479" spans="1:15">
      <c r="A1479" t="str">
        <f>T('CLZ TT'!A1479)</f>
        <v/>
      </c>
      <c r="B1479" s="9" t="str">
        <f>T('CLZ TT'!D1479)</f>
        <v/>
      </c>
      <c r="C1479" s="10" t="str">
        <f>IF(LEN(A1479) &gt; 0, 'CLZ TT'!E1479, "")</f>
        <v/>
      </c>
      <c r="D1479" s="7" t="str">
        <f>T('CLZ TT'!F1479)</f>
        <v/>
      </c>
      <c r="E1479" s="7" t="str">
        <f>IFERROR(VLOOKUP('CLZ TT'!A1479,'CLZ WI'!$A$1:$E$100000,3,FALSE),"")</f>
        <v/>
      </c>
      <c r="F1479" t="str">
        <f>IFERROR(VLOOKUP('CLZ TT'!A1479,'CLZ WI'!$A$1:$E$100000,4,FALSE),"")</f>
        <v/>
      </c>
      <c r="G1479" t="str">
        <f>IFERROR(VLOOKUP('CLZ TT'!A1479,'CLZ WI'!$A$1:$K$100000,5,FALSE),"")</f>
        <v/>
      </c>
      <c r="H1479" t="str">
        <f>IFERROR(VLOOKUP(G1479,'CLZ WI'!$A$1:$K$100000,6,FALSE),"")</f>
        <v/>
      </c>
      <c r="I1479" t="str">
        <f>IFERROR(VLOOKUP(G1479,'CLZ WI'!$A$1:$K$100000,7,FALSE),"")</f>
        <v/>
      </c>
      <c r="J1479" t="str">
        <f>T('CLZ TT'!I1479)</f>
        <v/>
      </c>
      <c r="K1479" t="str">
        <f>IF(IFERROR(VLOOKUP('CLZ TT'!A1479,'CLZ WI'!$A$1:$L$100000,12,FALSE),"")=TRUE, "Billable", IF(IFERROR(VLOOKUP('CLZ TT'!A1479,'CLZ WI'!$A$1:$L$100000,12,FALSE),"")=FALSE, "Non-Billable", ""))</f>
        <v/>
      </c>
      <c r="L1479" s="19" t="str">
        <f>IF('CLZ TT'!G1479="","",'CLZ TT'!G1479)</f>
        <v/>
      </c>
      <c r="M1479" t="str">
        <f>IFERROR(VLOOKUP(G1479,'CLZ Pr'!$A$1:$X$100000,12,FALSE)*C1479,"")</f>
        <v/>
      </c>
      <c r="N1479" s="4" t="str">
        <f>IFERROR(VLOOKUP(G1479,'CLZ Pr'!$A$1:$X$100000,24,FALSE), "")</f>
        <v/>
      </c>
      <c r="O1479" t="str">
        <f>IFERROR(VLOOKUP(G1479,'CLZ Pr'!$A$1:$X$100000,21,FALSE), "")</f>
        <v/>
      </c>
    </row>
    <row r="1480" spans="1:15">
      <c r="A1480" t="str">
        <f>T('CLZ TT'!A1480)</f>
        <v/>
      </c>
      <c r="B1480" s="9" t="str">
        <f>T('CLZ TT'!D1480)</f>
        <v/>
      </c>
      <c r="C1480" s="10" t="str">
        <f>IF(LEN(A1480) &gt; 0, 'CLZ TT'!E1480, "")</f>
        <v/>
      </c>
      <c r="D1480" s="7" t="str">
        <f>T('CLZ TT'!F1480)</f>
        <v/>
      </c>
      <c r="E1480" s="7" t="str">
        <f>IFERROR(VLOOKUP('CLZ TT'!A1480,'CLZ WI'!$A$1:$E$100000,3,FALSE),"")</f>
        <v/>
      </c>
      <c r="F1480" t="str">
        <f>IFERROR(VLOOKUP('CLZ TT'!A1480,'CLZ WI'!$A$1:$E$100000,4,FALSE),"")</f>
        <v/>
      </c>
      <c r="G1480" t="str">
        <f>IFERROR(VLOOKUP('CLZ TT'!A1480,'CLZ WI'!$A$1:$K$100000,5,FALSE),"")</f>
        <v/>
      </c>
      <c r="H1480" t="str">
        <f>IFERROR(VLOOKUP(G1480,'CLZ WI'!$A$1:$K$100000,6,FALSE),"")</f>
        <v/>
      </c>
      <c r="I1480" t="str">
        <f>IFERROR(VLOOKUP(G1480,'CLZ WI'!$A$1:$K$100000,7,FALSE),"")</f>
        <v/>
      </c>
      <c r="J1480" t="str">
        <f>T('CLZ TT'!I1480)</f>
        <v/>
      </c>
      <c r="K1480" t="str">
        <f>IF(IFERROR(VLOOKUP('CLZ TT'!A1480,'CLZ WI'!$A$1:$L$100000,12,FALSE),"")=TRUE, "Billable", IF(IFERROR(VLOOKUP('CLZ TT'!A1480,'CLZ WI'!$A$1:$L$100000,12,FALSE),"")=FALSE, "Non-Billable", ""))</f>
        <v/>
      </c>
      <c r="L1480" s="19" t="str">
        <f>IF('CLZ TT'!G1480="","",'CLZ TT'!G1480)</f>
        <v/>
      </c>
      <c r="M1480" t="str">
        <f>IFERROR(VLOOKUP(G1480,'CLZ Pr'!$A$1:$X$100000,12,FALSE)*C1480,"")</f>
        <v/>
      </c>
      <c r="N1480" s="4" t="str">
        <f>IFERROR(VLOOKUP(G1480,'CLZ Pr'!$A$1:$X$100000,24,FALSE), "")</f>
        <v/>
      </c>
      <c r="O1480" t="str">
        <f>IFERROR(VLOOKUP(G1480,'CLZ Pr'!$A$1:$X$100000,21,FALSE), "")</f>
        <v/>
      </c>
    </row>
    <row r="1481" spans="1:15">
      <c r="A1481" t="str">
        <f>T('CLZ TT'!A1481)</f>
        <v/>
      </c>
      <c r="B1481" s="9" t="str">
        <f>T('CLZ TT'!D1481)</f>
        <v/>
      </c>
      <c r="C1481" s="10" t="str">
        <f>IF(LEN(A1481) &gt; 0, 'CLZ TT'!E1481, "")</f>
        <v/>
      </c>
      <c r="D1481" s="7" t="str">
        <f>T('CLZ TT'!F1481)</f>
        <v/>
      </c>
      <c r="E1481" s="7" t="str">
        <f>IFERROR(VLOOKUP('CLZ TT'!A1481,'CLZ WI'!$A$1:$E$100000,3,FALSE),"")</f>
        <v/>
      </c>
      <c r="F1481" t="str">
        <f>IFERROR(VLOOKUP('CLZ TT'!A1481,'CLZ WI'!$A$1:$E$100000,4,FALSE),"")</f>
        <v/>
      </c>
      <c r="G1481" t="str">
        <f>IFERROR(VLOOKUP('CLZ TT'!A1481,'CLZ WI'!$A$1:$K$100000,5,FALSE),"")</f>
        <v/>
      </c>
      <c r="H1481" t="str">
        <f>IFERROR(VLOOKUP(G1481,'CLZ WI'!$A$1:$K$100000,6,FALSE),"")</f>
        <v/>
      </c>
      <c r="I1481" t="str">
        <f>IFERROR(VLOOKUP(G1481,'CLZ WI'!$A$1:$K$100000,7,FALSE),"")</f>
        <v/>
      </c>
      <c r="J1481" t="str">
        <f>T('CLZ TT'!I1481)</f>
        <v/>
      </c>
      <c r="K1481" t="str">
        <f>IF(IFERROR(VLOOKUP('CLZ TT'!A1481,'CLZ WI'!$A$1:$L$100000,12,FALSE),"")=TRUE, "Billable", IF(IFERROR(VLOOKUP('CLZ TT'!A1481,'CLZ WI'!$A$1:$L$100000,12,FALSE),"")=FALSE, "Non-Billable", ""))</f>
        <v/>
      </c>
      <c r="L1481" s="19" t="str">
        <f>IF('CLZ TT'!G1481="","",'CLZ TT'!G1481)</f>
        <v/>
      </c>
      <c r="M1481" t="str">
        <f>IFERROR(VLOOKUP(G1481,'CLZ Pr'!$A$1:$X$100000,12,FALSE)*C1481,"")</f>
        <v/>
      </c>
      <c r="N1481" s="4" t="str">
        <f>IFERROR(VLOOKUP(G1481,'CLZ Pr'!$A$1:$X$100000,24,FALSE), "")</f>
        <v/>
      </c>
      <c r="O1481" t="str">
        <f>IFERROR(VLOOKUP(G1481,'CLZ Pr'!$A$1:$X$100000,21,FALSE), "")</f>
        <v/>
      </c>
    </row>
    <row r="1482" spans="1:15">
      <c r="A1482" t="str">
        <f>T('CLZ TT'!A1482)</f>
        <v/>
      </c>
      <c r="B1482" s="9" t="str">
        <f>T('CLZ TT'!D1482)</f>
        <v/>
      </c>
      <c r="C1482" s="10" t="str">
        <f>IF(LEN(A1482) &gt; 0, 'CLZ TT'!E1482, "")</f>
        <v/>
      </c>
      <c r="D1482" s="7" t="str">
        <f>T('CLZ TT'!F1482)</f>
        <v/>
      </c>
      <c r="E1482" s="7" t="str">
        <f>IFERROR(VLOOKUP('CLZ TT'!A1482,'CLZ WI'!$A$1:$E$100000,3,FALSE),"")</f>
        <v/>
      </c>
      <c r="F1482" t="str">
        <f>IFERROR(VLOOKUP('CLZ TT'!A1482,'CLZ WI'!$A$1:$E$100000,4,FALSE),"")</f>
        <v/>
      </c>
      <c r="G1482" t="str">
        <f>IFERROR(VLOOKUP('CLZ TT'!A1482,'CLZ WI'!$A$1:$K$100000,5,FALSE),"")</f>
        <v/>
      </c>
      <c r="H1482" t="str">
        <f>IFERROR(VLOOKUP(G1482,'CLZ WI'!$A$1:$K$100000,6,FALSE),"")</f>
        <v/>
      </c>
      <c r="I1482" t="str">
        <f>IFERROR(VLOOKUP(G1482,'CLZ WI'!$A$1:$K$100000,7,FALSE),"")</f>
        <v/>
      </c>
      <c r="J1482" t="str">
        <f>T('CLZ TT'!I1482)</f>
        <v/>
      </c>
      <c r="K1482" t="str">
        <f>IF(IFERROR(VLOOKUP('CLZ TT'!A1482,'CLZ WI'!$A$1:$L$100000,12,FALSE),"")=TRUE, "Billable", IF(IFERROR(VLOOKUP('CLZ TT'!A1482,'CLZ WI'!$A$1:$L$100000,12,FALSE),"")=FALSE, "Non-Billable", ""))</f>
        <v/>
      </c>
      <c r="L1482" s="19" t="str">
        <f>IF('CLZ TT'!G1482="","",'CLZ TT'!G1482)</f>
        <v/>
      </c>
      <c r="M1482" t="str">
        <f>IFERROR(VLOOKUP(G1482,'CLZ Pr'!$A$1:$X$100000,12,FALSE)*C1482,"")</f>
        <v/>
      </c>
      <c r="N1482" s="4" t="str">
        <f>IFERROR(VLOOKUP(G1482,'CLZ Pr'!$A$1:$X$100000,24,FALSE), "")</f>
        <v/>
      </c>
      <c r="O1482" t="str">
        <f>IFERROR(VLOOKUP(G1482,'CLZ Pr'!$A$1:$X$100000,21,FALSE), "")</f>
        <v/>
      </c>
    </row>
    <row r="1483" spans="1:15">
      <c r="A1483" t="str">
        <f>T('CLZ TT'!A1483)</f>
        <v/>
      </c>
      <c r="B1483" s="9" t="str">
        <f>T('CLZ TT'!D1483)</f>
        <v/>
      </c>
      <c r="C1483" s="10" t="str">
        <f>IF(LEN(A1483) &gt; 0, 'CLZ TT'!E1483, "")</f>
        <v/>
      </c>
      <c r="D1483" s="7" t="str">
        <f>T('CLZ TT'!F1483)</f>
        <v/>
      </c>
      <c r="E1483" s="7" t="str">
        <f>IFERROR(VLOOKUP('CLZ TT'!A1483,'CLZ WI'!$A$1:$E$100000,3,FALSE),"")</f>
        <v/>
      </c>
      <c r="F1483" t="str">
        <f>IFERROR(VLOOKUP('CLZ TT'!A1483,'CLZ WI'!$A$1:$E$100000,4,FALSE),"")</f>
        <v/>
      </c>
      <c r="G1483" t="str">
        <f>IFERROR(VLOOKUP('CLZ TT'!A1483,'CLZ WI'!$A$1:$K$100000,5,FALSE),"")</f>
        <v/>
      </c>
      <c r="H1483" t="str">
        <f>IFERROR(VLOOKUP(G1483,'CLZ WI'!$A$1:$K$100000,6,FALSE),"")</f>
        <v/>
      </c>
      <c r="I1483" t="str">
        <f>IFERROR(VLOOKUP(G1483,'CLZ WI'!$A$1:$K$100000,7,FALSE),"")</f>
        <v/>
      </c>
      <c r="J1483" t="str">
        <f>T('CLZ TT'!I1483)</f>
        <v/>
      </c>
      <c r="K1483" t="str">
        <f>IF(IFERROR(VLOOKUP('CLZ TT'!A1483,'CLZ WI'!$A$1:$L$100000,12,FALSE),"")=TRUE, "Billable", IF(IFERROR(VLOOKUP('CLZ TT'!A1483,'CLZ WI'!$A$1:$L$100000,12,FALSE),"")=FALSE, "Non-Billable", ""))</f>
        <v/>
      </c>
      <c r="L1483" s="19" t="str">
        <f>IF('CLZ TT'!G1483="","",'CLZ TT'!G1483)</f>
        <v/>
      </c>
      <c r="M1483" t="str">
        <f>IFERROR(VLOOKUP(G1483,'CLZ Pr'!$A$1:$X$100000,12,FALSE)*C1483,"")</f>
        <v/>
      </c>
      <c r="N1483" s="4" t="str">
        <f>IFERROR(VLOOKUP(G1483,'CLZ Pr'!$A$1:$X$100000,24,FALSE), "")</f>
        <v/>
      </c>
      <c r="O1483" t="str">
        <f>IFERROR(VLOOKUP(G1483,'CLZ Pr'!$A$1:$X$100000,21,FALSE), "")</f>
        <v/>
      </c>
    </row>
    <row r="1484" spans="1:15">
      <c r="A1484" t="str">
        <f>T('CLZ TT'!A1484)</f>
        <v/>
      </c>
      <c r="B1484" s="9" t="str">
        <f>T('CLZ TT'!D1484)</f>
        <v/>
      </c>
      <c r="C1484" s="10" t="str">
        <f>IF(LEN(A1484) &gt; 0, 'CLZ TT'!E1484, "")</f>
        <v/>
      </c>
      <c r="D1484" s="7" t="str">
        <f>T('CLZ TT'!F1484)</f>
        <v/>
      </c>
      <c r="E1484" s="7" t="str">
        <f>IFERROR(VLOOKUP('CLZ TT'!A1484,'CLZ WI'!$A$1:$E$100000,3,FALSE),"")</f>
        <v/>
      </c>
      <c r="F1484" t="str">
        <f>IFERROR(VLOOKUP('CLZ TT'!A1484,'CLZ WI'!$A$1:$E$100000,4,FALSE),"")</f>
        <v/>
      </c>
      <c r="G1484" t="str">
        <f>IFERROR(VLOOKUP('CLZ TT'!A1484,'CLZ WI'!$A$1:$K$100000,5,FALSE),"")</f>
        <v/>
      </c>
      <c r="H1484" t="str">
        <f>IFERROR(VLOOKUP(G1484,'CLZ WI'!$A$1:$K$100000,6,FALSE),"")</f>
        <v/>
      </c>
      <c r="I1484" t="str">
        <f>IFERROR(VLOOKUP(G1484,'CLZ WI'!$A$1:$K$100000,7,FALSE),"")</f>
        <v/>
      </c>
      <c r="J1484" t="str">
        <f>T('CLZ TT'!I1484)</f>
        <v/>
      </c>
      <c r="K1484" t="str">
        <f>IF(IFERROR(VLOOKUP('CLZ TT'!A1484,'CLZ WI'!$A$1:$L$100000,12,FALSE),"")=TRUE, "Billable", IF(IFERROR(VLOOKUP('CLZ TT'!A1484,'CLZ WI'!$A$1:$L$100000,12,FALSE),"")=FALSE, "Non-Billable", ""))</f>
        <v/>
      </c>
      <c r="L1484" s="19" t="str">
        <f>IF('CLZ TT'!G1484="","",'CLZ TT'!G1484)</f>
        <v/>
      </c>
      <c r="M1484" t="str">
        <f>IFERROR(VLOOKUP(G1484,'CLZ Pr'!$A$1:$X$100000,12,FALSE)*C1484,"")</f>
        <v/>
      </c>
      <c r="N1484" s="4" t="str">
        <f>IFERROR(VLOOKUP(G1484,'CLZ Pr'!$A$1:$X$100000,24,FALSE), "")</f>
        <v/>
      </c>
      <c r="O1484" t="str">
        <f>IFERROR(VLOOKUP(G1484,'CLZ Pr'!$A$1:$X$100000,21,FALSE), "")</f>
        <v/>
      </c>
    </row>
    <row r="1485" spans="1:15">
      <c r="A1485" t="str">
        <f>T('CLZ TT'!A1485)</f>
        <v/>
      </c>
      <c r="B1485" s="9" t="str">
        <f>T('CLZ TT'!D1485)</f>
        <v/>
      </c>
      <c r="C1485" s="10" t="str">
        <f>IF(LEN(A1485) &gt; 0, 'CLZ TT'!E1485, "")</f>
        <v/>
      </c>
      <c r="D1485" s="7" t="str">
        <f>T('CLZ TT'!F1485)</f>
        <v/>
      </c>
      <c r="E1485" s="7" t="str">
        <f>IFERROR(VLOOKUP('CLZ TT'!A1485,'CLZ WI'!$A$1:$E$100000,3,FALSE),"")</f>
        <v/>
      </c>
      <c r="F1485" t="str">
        <f>IFERROR(VLOOKUP('CLZ TT'!A1485,'CLZ WI'!$A$1:$E$100000,4,FALSE),"")</f>
        <v/>
      </c>
      <c r="G1485" t="str">
        <f>IFERROR(VLOOKUP('CLZ TT'!A1485,'CLZ WI'!$A$1:$K$100000,5,FALSE),"")</f>
        <v/>
      </c>
      <c r="H1485" t="str">
        <f>IFERROR(VLOOKUP(G1485,'CLZ WI'!$A$1:$K$100000,6,FALSE),"")</f>
        <v/>
      </c>
      <c r="I1485" t="str">
        <f>IFERROR(VLOOKUP(G1485,'CLZ WI'!$A$1:$K$100000,7,FALSE),"")</f>
        <v/>
      </c>
      <c r="J1485" t="str">
        <f>T('CLZ TT'!I1485)</f>
        <v/>
      </c>
      <c r="K1485" t="str">
        <f>IF(IFERROR(VLOOKUP('CLZ TT'!A1485,'CLZ WI'!$A$1:$L$100000,12,FALSE),"")=TRUE, "Billable", IF(IFERROR(VLOOKUP('CLZ TT'!A1485,'CLZ WI'!$A$1:$L$100000,12,FALSE),"")=FALSE, "Non-Billable", ""))</f>
        <v/>
      </c>
      <c r="L1485" s="19" t="str">
        <f>IF('CLZ TT'!G1485="","",'CLZ TT'!G1485)</f>
        <v/>
      </c>
      <c r="M1485" t="str">
        <f>IFERROR(VLOOKUP(G1485,'CLZ Pr'!$A$1:$X$100000,12,FALSE)*C1485,"")</f>
        <v/>
      </c>
      <c r="N1485" s="4" t="str">
        <f>IFERROR(VLOOKUP(G1485,'CLZ Pr'!$A$1:$X$100000,24,FALSE), "")</f>
        <v/>
      </c>
      <c r="O1485" t="str">
        <f>IFERROR(VLOOKUP(G1485,'CLZ Pr'!$A$1:$X$100000,21,FALSE), "")</f>
        <v/>
      </c>
    </row>
    <row r="1486" spans="1:15">
      <c r="A1486" t="str">
        <f>T('CLZ TT'!A1486)</f>
        <v/>
      </c>
      <c r="B1486" s="9" t="str">
        <f>T('CLZ TT'!D1486)</f>
        <v/>
      </c>
      <c r="C1486" s="10" t="str">
        <f>IF(LEN(A1486) &gt; 0, 'CLZ TT'!E1486, "")</f>
        <v/>
      </c>
      <c r="D1486" s="7" t="str">
        <f>T('CLZ TT'!F1486)</f>
        <v/>
      </c>
      <c r="E1486" s="7" t="str">
        <f>IFERROR(VLOOKUP('CLZ TT'!A1486,'CLZ WI'!$A$1:$E$100000,3,FALSE),"")</f>
        <v/>
      </c>
      <c r="F1486" t="str">
        <f>IFERROR(VLOOKUP('CLZ TT'!A1486,'CLZ WI'!$A$1:$E$100000,4,FALSE),"")</f>
        <v/>
      </c>
      <c r="G1486" t="str">
        <f>IFERROR(VLOOKUP('CLZ TT'!A1486,'CLZ WI'!$A$1:$K$100000,5,FALSE),"")</f>
        <v/>
      </c>
      <c r="H1486" t="str">
        <f>IFERROR(VLOOKUP(G1486,'CLZ WI'!$A$1:$K$100000,6,FALSE),"")</f>
        <v/>
      </c>
      <c r="I1486" t="str">
        <f>IFERROR(VLOOKUP(G1486,'CLZ WI'!$A$1:$K$100000,7,FALSE),"")</f>
        <v/>
      </c>
      <c r="J1486" t="str">
        <f>T('CLZ TT'!I1486)</f>
        <v/>
      </c>
      <c r="K1486" t="str">
        <f>IF(IFERROR(VLOOKUP('CLZ TT'!A1486,'CLZ WI'!$A$1:$L$100000,12,FALSE),"")=TRUE, "Billable", IF(IFERROR(VLOOKUP('CLZ TT'!A1486,'CLZ WI'!$A$1:$L$100000,12,FALSE),"")=FALSE, "Non-Billable", ""))</f>
        <v/>
      </c>
      <c r="L1486" s="19" t="str">
        <f>IF('CLZ TT'!G1486="","",'CLZ TT'!G1486)</f>
        <v/>
      </c>
      <c r="M1486" t="str">
        <f>IFERROR(VLOOKUP(G1486,'CLZ Pr'!$A$1:$X$100000,12,FALSE)*C1486,"")</f>
        <v/>
      </c>
      <c r="N1486" s="4" t="str">
        <f>IFERROR(VLOOKUP(G1486,'CLZ Pr'!$A$1:$X$100000,24,FALSE), "")</f>
        <v/>
      </c>
      <c r="O1486" t="str">
        <f>IFERROR(VLOOKUP(G1486,'CLZ Pr'!$A$1:$X$100000,21,FALSE), "")</f>
        <v/>
      </c>
    </row>
    <row r="1487" spans="1:15">
      <c r="A1487" t="str">
        <f>T('CLZ TT'!A1487)</f>
        <v/>
      </c>
      <c r="B1487" s="9" t="str">
        <f>T('CLZ TT'!D1487)</f>
        <v/>
      </c>
      <c r="C1487" s="10" t="str">
        <f>IF(LEN(A1487) &gt; 0, 'CLZ TT'!E1487, "")</f>
        <v/>
      </c>
      <c r="D1487" s="7" t="str">
        <f>T('CLZ TT'!F1487)</f>
        <v/>
      </c>
      <c r="E1487" s="7" t="str">
        <f>IFERROR(VLOOKUP('CLZ TT'!A1487,'CLZ WI'!$A$1:$E$100000,3,FALSE),"")</f>
        <v/>
      </c>
      <c r="F1487" t="str">
        <f>IFERROR(VLOOKUP('CLZ TT'!A1487,'CLZ WI'!$A$1:$E$100000,4,FALSE),"")</f>
        <v/>
      </c>
      <c r="G1487" t="str">
        <f>IFERROR(VLOOKUP('CLZ TT'!A1487,'CLZ WI'!$A$1:$K$100000,5,FALSE),"")</f>
        <v/>
      </c>
      <c r="H1487" t="str">
        <f>IFERROR(VLOOKUP(G1487,'CLZ WI'!$A$1:$K$100000,6,FALSE),"")</f>
        <v/>
      </c>
      <c r="I1487" t="str">
        <f>IFERROR(VLOOKUP(G1487,'CLZ WI'!$A$1:$K$100000,7,FALSE),"")</f>
        <v/>
      </c>
      <c r="J1487" t="str">
        <f>T('CLZ TT'!I1487)</f>
        <v/>
      </c>
      <c r="K1487" t="str">
        <f>IF(IFERROR(VLOOKUP('CLZ TT'!A1487,'CLZ WI'!$A$1:$L$100000,12,FALSE),"")=TRUE, "Billable", IF(IFERROR(VLOOKUP('CLZ TT'!A1487,'CLZ WI'!$A$1:$L$100000,12,FALSE),"")=FALSE, "Non-Billable", ""))</f>
        <v/>
      </c>
      <c r="L1487" s="19" t="str">
        <f>IF('CLZ TT'!G1487="","",'CLZ TT'!G1487)</f>
        <v/>
      </c>
      <c r="M1487" t="str">
        <f>IFERROR(VLOOKUP(G1487,'CLZ Pr'!$A$1:$X$100000,12,FALSE)*C1487,"")</f>
        <v/>
      </c>
      <c r="N1487" s="4" t="str">
        <f>IFERROR(VLOOKUP(G1487,'CLZ Pr'!$A$1:$X$100000,24,FALSE), "")</f>
        <v/>
      </c>
      <c r="O1487" t="str">
        <f>IFERROR(VLOOKUP(G1487,'CLZ Pr'!$A$1:$X$100000,21,FALSE), "")</f>
        <v/>
      </c>
    </row>
    <row r="1488" spans="1:15">
      <c r="A1488" t="str">
        <f>T('CLZ TT'!A1488)</f>
        <v/>
      </c>
      <c r="B1488" s="9" t="str">
        <f>T('CLZ TT'!D1488)</f>
        <v/>
      </c>
      <c r="C1488" s="10" t="str">
        <f>IF(LEN(A1488) &gt; 0, 'CLZ TT'!E1488, "")</f>
        <v/>
      </c>
      <c r="D1488" s="7" t="str">
        <f>T('CLZ TT'!F1488)</f>
        <v/>
      </c>
      <c r="E1488" s="7" t="str">
        <f>IFERROR(VLOOKUP('CLZ TT'!A1488,'CLZ WI'!$A$1:$E$100000,3,FALSE),"")</f>
        <v/>
      </c>
      <c r="F1488" t="str">
        <f>IFERROR(VLOOKUP('CLZ TT'!A1488,'CLZ WI'!$A$1:$E$100000,4,FALSE),"")</f>
        <v/>
      </c>
      <c r="G1488" t="str">
        <f>IFERROR(VLOOKUP('CLZ TT'!A1488,'CLZ WI'!$A$1:$K$100000,5,FALSE),"")</f>
        <v/>
      </c>
      <c r="H1488" t="str">
        <f>IFERROR(VLOOKUP(G1488,'CLZ WI'!$A$1:$K$100000,6,FALSE),"")</f>
        <v/>
      </c>
      <c r="I1488" t="str">
        <f>IFERROR(VLOOKUP(G1488,'CLZ WI'!$A$1:$K$100000,7,FALSE),"")</f>
        <v/>
      </c>
      <c r="J1488" t="str">
        <f>T('CLZ TT'!I1488)</f>
        <v/>
      </c>
      <c r="K1488" t="str">
        <f>IF(IFERROR(VLOOKUP('CLZ TT'!A1488,'CLZ WI'!$A$1:$L$100000,12,FALSE),"")=TRUE, "Billable", IF(IFERROR(VLOOKUP('CLZ TT'!A1488,'CLZ WI'!$A$1:$L$100000,12,FALSE),"")=FALSE, "Non-Billable", ""))</f>
        <v/>
      </c>
      <c r="L1488" s="19" t="str">
        <f>IF('CLZ TT'!G1488="","",'CLZ TT'!G1488)</f>
        <v/>
      </c>
      <c r="M1488" t="str">
        <f>IFERROR(VLOOKUP(G1488,'CLZ Pr'!$A$1:$X$100000,12,FALSE)*C1488,"")</f>
        <v/>
      </c>
      <c r="N1488" s="4" t="str">
        <f>IFERROR(VLOOKUP(G1488,'CLZ Pr'!$A$1:$X$100000,24,FALSE), "")</f>
        <v/>
      </c>
      <c r="O1488" t="str">
        <f>IFERROR(VLOOKUP(G1488,'CLZ Pr'!$A$1:$X$100000,21,FALSE), "")</f>
        <v/>
      </c>
    </row>
    <row r="1489" spans="1:15">
      <c r="A1489" t="str">
        <f>T('CLZ TT'!A1489)</f>
        <v/>
      </c>
      <c r="B1489" s="9" t="str">
        <f>T('CLZ TT'!D1489)</f>
        <v/>
      </c>
      <c r="C1489" s="10" t="str">
        <f>IF(LEN(A1489) &gt; 0, 'CLZ TT'!E1489, "")</f>
        <v/>
      </c>
      <c r="D1489" s="7" t="str">
        <f>T('CLZ TT'!F1489)</f>
        <v/>
      </c>
      <c r="E1489" s="7" t="str">
        <f>IFERROR(VLOOKUP('CLZ TT'!A1489,'CLZ WI'!$A$1:$E$100000,3,FALSE),"")</f>
        <v/>
      </c>
      <c r="F1489" t="str">
        <f>IFERROR(VLOOKUP('CLZ TT'!A1489,'CLZ WI'!$A$1:$E$100000,4,FALSE),"")</f>
        <v/>
      </c>
      <c r="G1489" t="str">
        <f>IFERROR(VLOOKUP('CLZ TT'!A1489,'CLZ WI'!$A$1:$K$100000,5,FALSE),"")</f>
        <v/>
      </c>
      <c r="H1489" t="str">
        <f>IFERROR(VLOOKUP(G1489,'CLZ WI'!$A$1:$K$100000,6,FALSE),"")</f>
        <v/>
      </c>
      <c r="I1489" t="str">
        <f>IFERROR(VLOOKUP(G1489,'CLZ WI'!$A$1:$K$100000,7,FALSE),"")</f>
        <v/>
      </c>
      <c r="J1489" t="str">
        <f>T('CLZ TT'!I1489)</f>
        <v/>
      </c>
      <c r="K1489" t="str">
        <f>IF(IFERROR(VLOOKUP('CLZ TT'!A1489,'CLZ WI'!$A$1:$L$100000,12,FALSE),"")=TRUE, "Billable", IF(IFERROR(VLOOKUP('CLZ TT'!A1489,'CLZ WI'!$A$1:$L$100000,12,FALSE),"")=FALSE, "Non-Billable", ""))</f>
        <v/>
      </c>
      <c r="L1489" s="19" t="str">
        <f>IF('CLZ TT'!G1489="","",'CLZ TT'!G1489)</f>
        <v/>
      </c>
      <c r="M1489" t="str">
        <f>IFERROR(VLOOKUP(G1489,'CLZ Pr'!$A$1:$X$100000,12,FALSE)*C1489,"")</f>
        <v/>
      </c>
      <c r="N1489" s="4" t="str">
        <f>IFERROR(VLOOKUP(G1489,'CLZ Pr'!$A$1:$X$100000,24,FALSE), "")</f>
        <v/>
      </c>
      <c r="O1489" t="str">
        <f>IFERROR(VLOOKUP(G1489,'CLZ Pr'!$A$1:$X$100000,21,FALSE), "")</f>
        <v/>
      </c>
    </row>
    <row r="1490" spans="1:15">
      <c r="A1490" t="str">
        <f>T('CLZ TT'!A1490)</f>
        <v/>
      </c>
      <c r="B1490" s="9" t="str">
        <f>T('CLZ TT'!D1490)</f>
        <v/>
      </c>
      <c r="C1490" s="10" t="str">
        <f>IF(LEN(A1490) &gt; 0, 'CLZ TT'!E1490, "")</f>
        <v/>
      </c>
      <c r="D1490" s="7" t="str">
        <f>T('CLZ TT'!F1490)</f>
        <v/>
      </c>
      <c r="E1490" s="7" t="str">
        <f>IFERROR(VLOOKUP('CLZ TT'!A1490,'CLZ WI'!$A$1:$E$100000,3,FALSE),"")</f>
        <v/>
      </c>
      <c r="F1490" t="str">
        <f>IFERROR(VLOOKUP('CLZ TT'!A1490,'CLZ WI'!$A$1:$E$100000,4,FALSE),"")</f>
        <v/>
      </c>
      <c r="G1490" t="str">
        <f>IFERROR(VLOOKUP('CLZ TT'!A1490,'CLZ WI'!$A$1:$K$100000,5,FALSE),"")</f>
        <v/>
      </c>
      <c r="H1490" t="str">
        <f>IFERROR(VLOOKUP(G1490,'CLZ WI'!$A$1:$K$100000,6,FALSE),"")</f>
        <v/>
      </c>
      <c r="I1490" t="str">
        <f>IFERROR(VLOOKUP(G1490,'CLZ WI'!$A$1:$K$100000,7,FALSE),"")</f>
        <v/>
      </c>
      <c r="J1490" t="str">
        <f>T('CLZ TT'!I1490)</f>
        <v/>
      </c>
      <c r="K1490" t="str">
        <f>IF(IFERROR(VLOOKUP('CLZ TT'!A1490,'CLZ WI'!$A$1:$L$100000,12,FALSE),"")=TRUE, "Billable", IF(IFERROR(VLOOKUP('CLZ TT'!A1490,'CLZ WI'!$A$1:$L$100000,12,FALSE),"")=FALSE, "Non-Billable", ""))</f>
        <v/>
      </c>
      <c r="L1490" s="19" t="str">
        <f>IF('CLZ TT'!G1490="","",'CLZ TT'!G1490)</f>
        <v/>
      </c>
      <c r="M1490" t="str">
        <f>IFERROR(VLOOKUP(G1490,'CLZ Pr'!$A$1:$X$100000,12,FALSE)*C1490,"")</f>
        <v/>
      </c>
      <c r="N1490" s="4" t="str">
        <f>IFERROR(VLOOKUP(G1490,'CLZ Pr'!$A$1:$X$100000,24,FALSE), "")</f>
        <v/>
      </c>
      <c r="O1490" t="str">
        <f>IFERROR(VLOOKUP(G1490,'CLZ Pr'!$A$1:$X$100000,21,FALSE), "")</f>
        <v/>
      </c>
    </row>
    <row r="1491" spans="1:15">
      <c r="A1491" t="str">
        <f>T('CLZ TT'!A1491)</f>
        <v/>
      </c>
      <c r="B1491" s="9" t="str">
        <f>T('CLZ TT'!D1491)</f>
        <v/>
      </c>
      <c r="C1491" s="10" t="str">
        <f>IF(LEN(A1491) &gt; 0, 'CLZ TT'!E1491, "")</f>
        <v/>
      </c>
      <c r="D1491" s="7" t="str">
        <f>T('CLZ TT'!F1491)</f>
        <v/>
      </c>
      <c r="E1491" s="7" t="str">
        <f>IFERROR(VLOOKUP('CLZ TT'!A1491,'CLZ WI'!$A$1:$E$100000,3,FALSE),"")</f>
        <v/>
      </c>
      <c r="F1491" t="str">
        <f>IFERROR(VLOOKUP('CLZ TT'!A1491,'CLZ WI'!$A$1:$E$100000,4,FALSE),"")</f>
        <v/>
      </c>
      <c r="G1491" t="str">
        <f>IFERROR(VLOOKUP('CLZ TT'!A1491,'CLZ WI'!$A$1:$K$100000,5,FALSE),"")</f>
        <v/>
      </c>
      <c r="H1491" t="str">
        <f>IFERROR(VLOOKUP(G1491,'CLZ WI'!$A$1:$K$100000,6,FALSE),"")</f>
        <v/>
      </c>
      <c r="I1491" t="str">
        <f>IFERROR(VLOOKUP(G1491,'CLZ WI'!$A$1:$K$100000,7,FALSE),"")</f>
        <v/>
      </c>
      <c r="J1491" t="str">
        <f>T('CLZ TT'!I1491)</f>
        <v/>
      </c>
      <c r="K1491" t="str">
        <f>IF(IFERROR(VLOOKUP('CLZ TT'!A1491,'CLZ WI'!$A$1:$L$100000,12,FALSE),"")=TRUE, "Billable", IF(IFERROR(VLOOKUP('CLZ TT'!A1491,'CLZ WI'!$A$1:$L$100000,12,FALSE),"")=FALSE, "Non-Billable", ""))</f>
        <v/>
      </c>
      <c r="L1491" s="19" t="str">
        <f>IF('CLZ TT'!G1491="","",'CLZ TT'!G1491)</f>
        <v/>
      </c>
      <c r="M1491" t="str">
        <f>IFERROR(VLOOKUP(G1491,'CLZ Pr'!$A$1:$X$100000,12,FALSE)*C1491,"")</f>
        <v/>
      </c>
      <c r="N1491" s="4" t="str">
        <f>IFERROR(VLOOKUP(G1491,'CLZ Pr'!$A$1:$X$100000,24,FALSE), "")</f>
        <v/>
      </c>
      <c r="O1491" t="str">
        <f>IFERROR(VLOOKUP(G1491,'CLZ Pr'!$A$1:$X$100000,21,FALSE), "")</f>
        <v/>
      </c>
    </row>
    <row r="1492" spans="1:15">
      <c r="A1492" t="str">
        <f>T('CLZ TT'!A1492)</f>
        <v/>
      </c>
      <c r="B1492" s="9" t="str">
        <f>T('CLZ TT'!D1492)</f>
        <v/>
      </c>
      <c r="C1492" s="10" t="str">
        <f>IF(LEN(A1492) &gt; 0, 'CLZ TT'!E1492, "")</f>
        <v/>
      </c>
      <c r="D1492" s="7" t="str">
        <f>T('CLZ TT'!F1492)</f>
        <v/>
      </c>
      <c r="E1492" s="7" t="str">
        <f>IFERROR(VLOOKUP('CLZ TT'!A1492,'CLZ WI'!$A$1:$E$100000,3,FALSE),"")</f>
        <v/>
      </c>
      <c r="F1492" t="str">
        <f>IFERROR(VLOOKUP('CLZ TT'!A1492,'CLZ WI'!$A$1:$E$100000,4,FALSE),"")</f>
        <v/>
      </c>
      <c r="G1492" t="str">
        <f>IFERROR(VLOOKUP('CLZ TT'!A1492,'CLZ WI'!$A$1:$K$100000,5,FALSE),"")</f>
        <v/>
      </c>
      <c r="H1492" t="str">
        <f>IFERROR(VLOOKUP(G1492,'CLZ WI'!$A$1:$K$100000,6,FALSE),"")</f>
        <v/>
      </c>
      <c r="I1492" t="str">
        <f>IFERROR(VLOOKUP(G1492,'CLZ WI'!$A$1:$K$100000,7,FALSE),"")</f>
        <v/>
      </c>
      <c r="J1492" t="str">
        <f>T('CLZ TT'!I1492)</f>
        <v/>
      </c>
      <c r="K1492" t="str">
        <f>IF(IFERROR(VLOOKUP('CLZ TT'!A1492,'CLZ WI'!$A$1:$L$100000,12,FALSE),"")=TRUE, "Billable", IF(IFERROR(VLOOKUP('CLZ TT'!A1492,'CLZ WI'!$A$1:$L$100000,12,FALSE),"")=FALSE, "Non-Billable", ""))</f>
        <v/>
      </c>
      <c r="L1492" s="19" t="str">
        <f>IF('CLZ TT'!G1492="","",'CLZ TT'!G1492)</f>
        <v/>
      </c>
      <c r="M1492" t="str">
        <f>IFERROR(VLOOKUP(G1492,'CLZ Pr'!$A$1:$X$100000,12,FALSE)*C1492,"")</f>
        <v/>
      </c>
      <c r="N1492" s="4" t="str">
        <f>IFERROR(VLOOKUP(G1492,'CLZ Pr'!$A$1:$X$100000,24,FALSE), "")</f>
        <v/>
      </c>
      <c r="O1492" t="str">
        <f>IFERROR(VLOOKUP(G1492,'CLZ Pr'!$A$1:$X$100000,21,FALSE), "")</f>
        <v/>
      </c>
    </row>
    <row r="1493" spans="1:15">
      <c r="A1493" t="str">
        <f>T('CLZ TT'!A1493)</f>
        <v/>
      </c>
      <c r="B1493" s="9" t="str">
        <f>T('CLZ TT'!D1493)</f>
        <v/>
      </c>
      <c r="C1493" s="10" t="str">
        <f>IF(LEN(A1493) &gt; 0, 'CLZ TT'!E1493, "")</f>
        <v/>
      </c>
      <c r="D1493" s="7" t="str">
        <f>T('CLZ TT'!F1493)</f>
        <v/>
      </c>
      <c r="E1493" s="7" t="str">
        <f>IFERROR(VLOOKUP('CLZ TT'!A1493,'CLZ WI'!$A$1:$E$100000,3,FALSE),"")</f>
        <v/>
      </c>
      <c r="F1493" t="str">
        <f>IFERROR(VLOOKUP('CLZ TT'!A1493,'CLZ WI'!$A$1:$E$100000,4,FALSE),"")</f>
        <v/>
      </c>
      <c r="G1493" t="str">
        <f>IFERROR(VLOOKUP('CLZ TT'!A1493,'CLZ WI'!$A$1:$K$100000,5,FALSE),"")</f>
        <v/>
      </c>
      <c r="H1493" t="str">
        <f>IFERROR(VLOOKUP(G1493,'CLZ WI'!$A$1:$K$100000,6,FALSE),"")</f>
        <v/>
      </c>
      <c r="I1493" t="str">
        <f>IFERROR(VLOOKUP(G1493,'CLZ WI'!$A$1:$K$100000,7,FALSE),"")</f>
        <v/>
      </c>
      <c r="J1493" t="str">
        <f>T('CLZ TT'!I1493)</f>
        <v/>
      </c>
      <c r="K1493" t="str">
        <f>IF(IFERROR(VLOOKUP('CLZ TT'!A1493,'CLZ WI'!$A$1:$L$100000,12,FALSE),"")=TRUE, "Billable", IF(IFERROR(VLOOKUP('CLZ TT'!A1493,'CLZ WI'!$A$1:$L$100000,12,FALSE),"")=FALSE, "Non-Billable", ""))</f>
        <v/>
      </c>
      <c r="L1493" s="19" t="str">
        <f>IF('CLZ TT'!G1493="","",'CLZ TT'!G1493)</f>
        <v/>
      </c>
      <c r="M1493" t="str">
        <f>IFERROR(VLOOKUP(G1493,'CLZ Pr'!$A$1:$X$100000,12,FALSE)*C1493,"")</f>
        <v/>
      </c>
      <c r="N1493" s="4" t="str">
        <f>IFERROR(VLOOKUP(G1493,'CLZ Pr'!$A$1:$X$100000,24,FALSE), "")</f>
        <v/>
      </c>
      <c r="O1493" t="str">
        <f>IFERROR(VLOOKUP(G1493,'CLZ Pr'!$A$1:$X$100000,21,FALSE), "")</f>
        <v/>
      </c>
    </row>
    <row r="1494" spans="1:15">
      <c r="A1494" t="str">
        <f>T('CLZ TT'!A1494)</f>
        <v/>
      </c>
      <c r="B1494" s="9" t="str">
        <f>T('CLZ TT'!D1494)</f>
        <v/>
      </c>
      <c r="C1494" s="10" t="str">
        <f>IF(LEN(A1494) &gt; 0, 'CLZ TT'!E1494, "")</f>
        <v/>
      </c>
      <c r="D1494" s="7" t="str">
        <f>T('CLZ TT'!F1494)</f>
        <v/>
      </c>
      <c r="E1494" s="7" t="str">
        <f>IFERROR(VLOOKUP('CLZ TT'!A1494,'CLZ WI'!$A$1:$E$100000,3,FALSE),"")</f>
        <v/>
      </c>
      <c r="F1494" t="str">
        <f>IFERROR(VLOOKUP('CLZ TT'!A1494,'CLZ WI'!$A$1:$E$100000,4,FALSE),"")</f>
        <v/>
      </c>
      <c r="G1494" t="str">
        <f>IFERROR(VLOOKUP('CLZ TT'!A1494,'CLZ WI'!$A$1:$K$100000,5,FALSE),"")</f>
        <v/>
      </c>
      <c r="H1494" t="str">
        <f>IFERROR(VLOOKUP(G1494,'CLZ WI'!$A$1:$K$100000,6,FALSE),"")</f>
        <v/>
      </c>
      <c r="I1494" t="str">
        <f>IFERROR(VLOOKUP(G1494,'CLZ WI'!$A$1:$K$100000,7,FALSE),"")</f>
        <v/>
      </c>
      <c r="J1494" t="str">
        <f>T('CLZ TT'!I1494)</f>
        <v/>
      </c>
      <c r="K1494" t="str">
        <f>IF(IFERROR(VLOOKUP('CLZ TT'!A1494,'CLZ WI'!$A$1:$L$100000,12,FALSE),"")=TRUE, "Billable", IF(IFERROR(VLOOKUP('CLZ TT'!A1494,'CLZ WI'!$A$1:$L$100000,12,FALSE),"")=FALSE, "Non-Billable", ""))</f>
        <v/>
      </c>
      <c r="L1494" s="19" t="str">
        <f>IF('CLZ TT'!G1494="","",'CLZ TT'!G1494)</f>
        <v/>
      </c>
      <c r="M1494" t="str">
        <f>IFERROR(VLOOKUP(G1494,'CLZ Pr'!$A$1:$X$100000,12,FALSE)*C1494,"")</f>
        <v/>
      </c>
      <c r="N1494" s="4" t="str">
        <f>IFERROR(VLOOKUP(G1494,'CLZ Pr'!$A$1:$X$100000,24,FALSE), "")</f>
        <v/>
      </c>
      <c r="O1494" t="str">
        <f>IFERROR(VLOOKUP(G1494,'CLZ Pr'!$A$1:$X$100000,21,FALSE), "")</f>
        <v/>
      </c>
    </row>
    <row r="1495" spans="1:15">
      <c r="A1495" t="str">
        <f>T('CLZ TT'!A1495)</f>
        <v/>
      </c>
      <c r="B1495" s="9" t="str">
        <f>T('CLZ TT'!D1495)</f>
        <v/>
      </c>
      <c r="C1495" s="10" t="str">
        <f>IF(LEN(A1495) &gt; 0, 'CLZ TT'!E1495, "")</f>
        <v/>
      </c>
      <c r="D1495" s="7" t="str">
        <f>T('CLZ TT'!F1495)</f>
        <v/>
      </c>
      <c r="E1495" s="7" t="str">
        <f>IFERROR(VLOOKUP('CLZ TT'!A1495,'CLZ WI'!$A$1:$E$100000,3,FALSE),"")</f>
        <v/>
      </c>
      <c r="F1495" t="str">
        <f>IFERROR(VLOOKUP('CLZ TT'!A1495,'CLZ WI'!$A$1:$E$100000,4,FALSE),"")</f>
        <v/>
      </c>
      <c r="G1495" t="str">
        <f>IFERROR(VLOOKUP('CLZ TT'!A1495,'CLZ WI'!$A$1:$K$100000,5,FALSE),"")</f>
        <v/>
      </c>
      <c r="H1495" t="str">
        <f>IFERROR(VLOOKUP(G1495,'CLZ WI'!$A$1:$K$100000,6,FALSE),"")</f>
        <v/>
      </c>
      <c r="I1495" t="str">
        <f>IFERROR(VLOOKUP(G1495,'CLZ WI'!$A$1:$K$100000,7,FALSE),"")</f>
        <v/>
      </c>
      <c r="J1495" t="str">
        <f>T('CLZ TT'!I1495)</f>
        <v/>
      </c>
      <c r="K1495" t="str">
        <f>IF(IFERROR(VLOOKUP('CLZ TT'!A1495,'CLZ WI'!$A$1:$L$100000,12,FALSE),"")=TRUE, "Billable", IF(IFERROR(VLOOKUP('CLZ TT'!A1495,'CLZ WI'!$A$1:$L$100000,12,FALSE),"")=FALSE, "Non-Billable", ""))</f>
        <v/>
      </c>
      <c r="L1495" s="19" t="str">
        <f>IF('CLZ TT'!G1495="","",'CLZ TT'!G1495)</f>
        <v/>
      </c>
      <c r="M1495" t="str">
        <f>IFERROR(VLOOKUP(G1495,'CLZ Pr'!$A$1:$X$100000,12,FALSE)*C1495,"")</f>
        <v/>
      </c>
      <c r="N1495" s="4" t="str">
        <f>IFERROR(VLOOKUP(G1495,'CLZ Pr'!$A$1:$X$100000,24,FALSE), "")</f>
        <v/>
      </c>
      <c r="O1495" t="str">
        <f>IFERROR(VLOOKUP(G1495,'CLZ Pr'!$A$1:$X$100000,21,FALSE), "")</f>
        <v/>
      </c>
    </row>
    <row r="1496" spans="1:15">
      <c r="A1496" t="str">
        <f>T('CLZ TT'!A1496)</f>
        <v/>
      </c>
      <c r="B1496" s="9" t="str">
        <f>T('CLZ TT'!D1496)</f>
        <v/>
      </c>
      <c r="C1496" s="10" t="str">
        <f>IF(LEN(A1496) &gt; 0, 'CLZ TT'!E1496, "")</f>
        <v/>
      </c>
      <c r="D1496" s="7" t="str">
        <f>T('CLZ TT'!F1496)</f>
        <v/>
      </c>
      <c r="E1496" s="7" t="str">
        <f>IFERROR(VLOOKUP('CLZ TT'!A1496,'CLZ WI'!$A$1:$E$100000,3,FALSE),"")</f>
        <v/>
      </c>
      <c r="F1496" t="str">
        <f>IFERROR(VLOOKUP('CLZ TT'!A1496,'CLZ WI'!$A$1:$E$100000,4,FALSE),"")</f>
        <v/>
      </c>
      <c r="G1496" t="str">
        <f>IFERROR(VLOOKUP('CLZ TT'!A1496,'CLZ WI'!$A$1:$K$100000,5,FALSE),"")</f>
        <v/>
      </c>
      <c r="H1496" t="str">
        <f>IFERROR(VLOOKUP(G1496,'CLZ WI'!$A$1:$K$100000,6,FALSE),"")</f>
        <v/>
      </c>
      <c r="I1496" t="str">
        <f>IFERROR(VLOOKUP(G1496,'CLZ WI'!$A$1:$K$100000,7,FALSE),"")</f>
        <v/>
      </c>
      <c r="J1496" t="str">
        <f>T('CLZ TT'!I1496)</f>
        <v/>
      </c>
      <c r="K1496" t="str">
        <f>IF(IFERROR(VLOOKUP('CLZ TT'!A1496,'CLZ WI'!$A$1:$L$100000,12,FALSE),"")=TRUE, "Billable", IF(IFERROR(VLOOKUP('CLZ TT'!A1496,'CLZ WI'!$A$1:$L$100000,12,FALSE),"")=FALSE, "Non-Billable", ""))</f>
        <v/>
      </c>
      <c r="L1496" s="19" t="str">
        <f>IF('CLZ TT'!G1496="","",'CLZ TT'!G1496)</f>
        <v/>
      </c>
      <c r="M1496" t="str">
        <f>IFERROR(VLOOKUP(G1496,'CLZ Pr'!$A$1:$X$100000,12,FALSE)*C1496,"")</f>
        <v/>
      </c>
      <c r="N1496" s="4" t="str">
        <f>IFERROR(VLOOKUP(G1496,'CLZ Pr'!$A$1:$X$100000,24,FALSE), "")</f>
        <v/>
      </c>
      <c r="O1496" t="str">
        <f>IFERROR(VLOOKUP(G1496,'CLZ Pr'!$A$1:$X$100000,21,FALSE), "")</f>
        <v/>
      </c>
    </row>
    <row r="1497" spans="1:15">
      <c r="A1497" t="str">
        <f>T('CLZ TT'!A1497)</f>
        <v/>
      </c>
      <c r="B1497" s="9" t="str">
        <f>T('CLZ TT'!D1497)</f>
        <v/>
      </c>
      <c r="C1497" s="10" t="str">
        <f>IF(LEN(A1497) &gt; 0, 'CLZ TT'!E1497, "")</f>
        <v/>
      </c>
      <c r="D1497" s="7" t="str">
        <f>T('CLZ TT'!F1497)</f>
        <v/>
      </c>
      <c r="E1497" s="7" t="str">
        <f>IFERROR(VLOOKUP('CLZ TT'!A1497,'CLZ WI'!$A$1:$E$100000,3,FALSE),"")</f>
        <v/>
      </c>
      <c r="F1497" t="str">
        <f>IFERROR(VLOOKUP('CLZ TT'!A1497,'CLZ WI'!$A$1:$E$100000,4,FALSE),"")</f>
        <v/>
      </c>
      <c r="G1497" t="str">
        <f>IFERROR(VLOOKUP('CLZ TT'!A1497,'CLZ WI'!$A$1:$K$100000,5,FALSE),"")</f>
        <v/>
      </c>
      <c r="H1497" t="str">
        <f>IFERROR(VLOOKUP(G1497,'CLZ WI'!$A$1:$K$100000,6,FALSE),"")</f>
        <v/>
      </c>
      <c r="I1497" t="str">
        <f>IFERROR(VLOOKUP(G1497,'CLZ WI'!$A$1:$K$100000,7,FALSE),"")</f>
        <v/>
      </c>
      <c r="J1497" t="str">
        <f>T('CLZ TT'!I1497)</f>
        <v/>
      </c>
      <c r="K1497" t="str">
        <f>IF(IFERROR(VLOOKUP('CLZ TT'!A1497,'CLZ WI'!$A$1:$L$100000,12,FALSE),"")=TRUE, "Billable", IF(IFERROR(VLOOKUP('CLZ TT'!A1497,'CLZ WI'!$A$1:$L$100000,12,FALSE),"")=FALSE, "Non-Billable", ""))</f>
        <v/>
      </c>
      <c r="L1497" s="19" t="str">
        <f>IF('CLZ TT'!G1497="","",'CLZ TT'!G1497)</f>
        <v/>
      </c>
      <c r="M1497" t="str">
        <f>IFERROR(VLOOKUP(G1497,'CLZ Pr'!$A$1:$X$100000,12,FALSE)*C1497,"")</f>
        <v/>
      </c>
      <c r="N1497" s="4" t="str">
        <f>IFERROR(VLOOKUP(G1497,'CLZ Pr'!$A$1:$X$100000,24,FALSE), "")</f>
        <v/>
      </c>
      <c r="O1497" t="str">
        <f>IFERROR(VLOOKUP(G1497,'CLZ Pr'!$A$1:$X$100000,21,FALSE), "")</f>
        <v/>
      </c>
    </row>
    <row r="1498" spans="1:15">
      <c r="A1498" t="str">
        <f>T('CLZ TT'!A1498)</f>
        <v/>
      </c>
      <c r="B1498" s="9" t="str">
        <f>T('CLZ TT'!D1498)</f>
        <v/>
      </c>
      <c r="C1498" s="10" t="str">
        <f>IF(LEN(A1498) &gt; 0, 'CLZ TT'!E1498, "")</f>
        <v/>
      </c>
      <c r="D1498" s="7" t="str">
        <f>T('CLZ TT'!F1498)</f>
        <v/>
      </c>
      <c r="E1498" s="7" t="str">
        <f>IFERROR(VLOOKUP('CLZ TT'!A1498,'CLZ WI'!$A$1:$E$100000,3,FALSE),"")</f>
        <v/>
      </c>
      <c r="F1498" t="str">
        <f>IFERROR(VLOOKUP('CLZ TT'!A1498,'CLZ WI'!$A$1:$E$100000,4,FALSE),"")</f>
        <v/>
      </c>
      <c r="G1498" t="str">
        <f>IFERROR(VLOOKUP('CLZ TT'!A1498,'CLZ WI'!$A$1:$K$100000,5,FALSE),"")</f>
        <v/>
      </c>
      <c r="H1498" t="str">
        <f>IFERROR(VLOOKUP(G1498,'CLZ WI'!$A$1:$K$100000,6,FALSE),"")</f>
        <v/>
      </c>
      <c r="I1498" t="str">
        <f>IFERROR(VLOOKUP(G1498,'CLZ WI'!$A$1:$K$100000,7,FALSE),"")</f>
        <v/>
      </c>
      <c r="J1498" t="str">
        <f>T('CLZ TT'!I1498)</f>
        <v/>
      </c>
      <c r="K1498" t="str">
        <f>IF(IFERROR(VLOOKUP('CLZ TT'!A1498,'CLZ WI'!$A$1:$L$100000,12,FALSE),"")=TRUE, "Billable", IF(IFERROR(VLOOKUP('CLZ TT'!A1498,'CLZ WI'!$A$1:$L$100000,12,FALSE),"")=FALSE, "Non-Billable", ""))</f>
        <v/>
      </c>
      <c r="L1498" s="19" t="str">
        <f>IF('CLZ TT'!G1498="","",'CLZ TT'!G1498)</f>
        <v/>
      </c>
      <c r="M1498" t="str">
        <f>IFERROR(VLOOKUP(G1498,'CLZ Pr'!$A$1:$X$100000,12,FALSE)*C1498,"")</f>
        <v/>
      </c>
      <c r="N1498" s="4" t="str">
        <f>IFERROR(VLOOKUP(G1498,'CLZ Pr'!$A$1:$X$100000,24,FALSE), "")</f>
        <v/>
      </c>
      <c r="O1498" t="str">
        <f>IFERROR(VLOOKUP(G1498,'CLZ Pr'!$A$1:$X$100000,21,FALSE), "")</f>
        <v/>
      </c>
    </row>
    <row r="1499" spans="1:15">
      <c r="A1499" t="str">
        <f>T('CLZ TT'!A1499)</f>
        <v/>
      </c>
      <c r="B1499" s="9" t="str">
        <f>T('CLZ TT'!D1499)</f>
        <v/>
      </c>
      <c r="C1499" s="10" t="str">
        <f>IF(LEN(A1499) &gt; 0, 'CLZ TT'!E1499, "")</f>
        <v/>
      </c>
      <c r="D1499" s="7" t="str">
        <f>T('CLZ TT'!F1499)</f>
        <v/>
      </c>
      <c r="E1499" s="7" t="str">
        <f>IFERROR(VLOOKUP('CLZ TT'!A1499,'CLZ WI'!$A$1:$E$100000,3,FALSE),"")</f>
        <v/>
      </c>
      <c r="F1499" t="str">
        <f>IFERROR(VLOOKUP('CLZ TT'!A1499,'CLZ WI'!$A$1:$E$100000,4,FALSE),"")</f>
        <v/>
      </c>
      <c r="G1499" t="str">
        <f>IFERROR(VLOOKUP('CLZ TT'!A1499,'CLZ WI'!$A$1:$K$100000,5,FALSE),"")</f>
        <v/>
      </c>
      <c r="H1499" t="str">
        <f>IFERROR(VLOOKUP(G1499,'CLZ WI'!$A$1:$K$100000,6,FALSE),"")</f>
        <v/>
      </c>
      <c r="I1499" t="str">
        <f>IFERROR(VLOOKUP(G1499,'CLZ WI'!$A$1:$K$100000,7,FALSE),"")</f>
        <v/>
      </c>
      <c r="J1499" t="str">
        <f>T('CLZ TT'!I1499)</f>
        <v/>
      </c>
      <c r="K1499" t="str">
        <f>IF(IFERROR(VLOOKUP('CLZ TT'!A1499,'CLZ WI'!$A$1:$L$100000,12,FALSE),"")=TRUE, "Billable", IF(IFERROR(VLOOKUP('CLZ TT'!A1499,'CLZ WI'!$A$1:$L$100000,12,FALSE),"")=FALSE, "Non-Billable", ""))</f>
        <v/>
      </c>
      <c r="L1499" s="19" t="str">
        <f>IF('CLZ TT'!G1499="","",'CLZ TT'!G1499)</f>
        <v/>
      </c>
      <c r="M1499" t="str">
        <f>IFERROR(VLOOKUP(G1499,'CLZ Pr'!$A$1:$X$100000,12,FALSE)*C1499,"")</f>
        <v/>
      </c>
      <c r="N1499" s="4" t="str">
        <f>IFERROR(VLOOKUP(G1499,'CLZ Pr'!$A$1:$X$100000,24,FALSE), "")</f>
        <v/>
      </c>
      <c r="O1499" t="str">
        <f>IFERROR(VLOOKUP(G1499,'CLZ Pr'!$A$1:$X$100000,21,FALSE), "")</f>
        <v/>
      </c>
    </row>
    <row r="1500" spans="1:15">
      <c r="A1500" t="str">
        <f>T('CLZ TT'!A1500)</f>
        <v/>
      </c>
      <c r="B1500" s="9" t="str">
        <f>T('CLZ TT'!D1500)</f>
        <v/>
      </c>
      <c r="C1500" s="10" t="str">
        <f>IF(LEN(A1500) &gt; 0, 'CLZ TT'!E1500, "")</f>
        <v/>
      </c>
      <c r="D1500" s="7" t="str">
        <f>T('CLZ TT'!F1500)</f>
        <v/>
      </c>
      <c r="E1500" s="7" t="str">
        <f>IFERROR(VLOOKUP('CLZ TT'!A1500,'CLZ WI'!$A$1:$E$100000,3,FALSE),"")</f>
        <v/>
      </c>
      <c r="F1500" t="str">
        <f>IFERROR(VLOOKUP('CLZ TT'!A1500,'CLZ WI'!$A$1:$E$100000,4,FALSE),"")</f>
        <v/>
      </c>
      <c r="G1500" t="str">
        <f>IFERROR(VLOOKUP('CLZ TT'!A1500,'CLZ WI'!$A$1:$K$100000,5,FALSE),"")</f>
        <v/>
      </c>
      <c r="H1500" t="str">
        <f>IFERROR(VLOOKUP(G1500,'CLZ WI'!$A$1:$K$100000,6,FALSE),"")</f>
        <v/>
      </c>
      <c r="I1500" t="str">
        <f>IFERROR(VLOOKUP(G1500,'CLZ WI'!$A$1:$K$100000,7,FALSE),"")</f>
        <v/>
      </c>
      <c r="J1500" t="str">
        <f>T('CLZ TT'!I1500)</f>
        <v/>
      </c>
      <c r="K1500" t="str">
        <f>IF(IFERROR(VLOOKUP('CLZ TT'!A1500,'CLZ WI'!$A$1:$L$100000,12,FALSE),"")=TRUE, "Billable", IF(IFERROR(VLOOKUP('CLZ TT'!A1500,'CLZ WI'!$A$1:$L$100000,12,FALSE),"")=FALSE, "Non-Billable", ""))</f>
        <v/>
      </c>
      <c r="L1500" s="19" t="str">
        <f>IF('CLZ TT'!G1500="","",'CLZ TT'!G1500)</f>
        <v/>
      </c>
      <c r="M1500" t="str">
        <f>IFERROR(VLOOKUP(G1500,'CLZ Pr'!$A$1:$X$100000,12,FALSE)*C1500,"")</f>
        <v/>
      </c>
      <c r="N1500" s="4" t="str">
        <f>IFERROR(VLOOKUP(G1500,'CLZ Pr'!$A$1:$X$100000,24,FALSE), "")</f>
        <v/>
      </c>
      <c r="O1500" t="str">
        <f>IFERROR(VLOOKUP(G1500,'CLZ Pr'!$A$1:$X$100000,21,FALSE), "")</f>
        <v/>
      </c>
    </row>
    <row r="1501" spans="1:15">
      <c r="A1501" t="str">
        <f>T('CLZ TT'!A1501)</f>
        <v/>
      </c>
      <c r="B1501" s="9" t="str">
        <f>T('CLZ TT'!D1501)</f>
        <v/>
      </c>
      <c r="C1501" s="10" t="str">
        <f>IF(LEN(A1501) &gt; 0, 'CLZ TT'!E1501, "")</f>
        <v/>
      </c>
      <c r="D1501" s="7" t="str">
        <f>T('CLZ TT'!F1501)</f>
        <v/>
      </c>
      <c r="E1501" s="7" t="str">
        <f>IFERROR(VLOOKUP('CLZ TT'!A1501,'CLZ WI'!$A$1:$E$100000,3,FALSE),"")</f>
        <v/>
      </c>
      <c r="F1501" t="str">
        <f>IFERROR(VLOOKUP('CLZ TT'!A1501,'CLZ WI'!$A$1:$E$100000,4,FALSE),"")</f>
        <v/>
      </c>
      <c r="G1501" t="str">
        <f>IFERROR(VLOOKUP('CLZ TT'!A1501,'CLZ WI'!$A$1:$K$100000,5,FALSE),"")</f>
        <v/>
      </c>
      <c r="H1501" t="str">
        <f>IFERROR(VLOOKUP(G1501,'CLZ WI'!$A$1:$K$100000,6,FALSE),"")</f>
        <v/>
      </c>
      <c r="I1501" t="str">
        <f>IFERROR(VLOOKUP(G1501,'CLZ WI'!$A$1:$K$100000,7,FALSE),"")</f>
        <v/>
      </c>
      <c r="J1501" t="str">
        <f>T('CLZ TT'!I1501)</f>
        <v/>
      </c>
      <c r="K1501" t="str">
        <f>IF(IFERROR(VLOOKUP('CLZ TT'!A1501,'CLZ WI'!$A$1:$L$100000,12,FALSE),"")=TRUE, "Billable", IF(IFERROR(VLOOKUP('CLZ TT'!A1501,'CLZ WI'!$A$1:$L$100000,12,FALSE),"")=FALSE, "Non-Billable", ""))</f>
        <v/>
      </c>
      <c r="L1501" s="19" t="str">
        <f>IF('CLZ TT'!G1501="","",'CLZ TT'!G1501)</f>
        <v/>
      </c>
      <c r="M1501" t="str">
        <f>IFERROR(VLOOKUP(G1501,'CLZ Pr'!$A$1:$X$100000,12,FALSE)*C1501,"")</f>
        <v/>
      </c>
      <c r="N1501" s="4" t="str">
        <f>IFERROR(VLOOKUP(G1501,'CLZ Pr'!$A$1:$X$100000,24,FALSE), "")</f>
        <v/>
      </c>
      <c r="O1501" t="str">
        <f>IFERROR(VLOOKUP(G1501,'CLZ Pr'!$A$1:$X$100000,21,FALSE), "")</f>
        <v/>
      </c>
    </row>
    <row r="1502" spans="1:15">
      <c r="A1502" t="str">
        <f>T('CLZ TT'!A1502)</f>
        <v/>
      </c>
      <c r="B1502" s="9" t="str">
        <f>T('CLZ TT'!D1502)</f>
        <v/>
      </c>
      <c r="C1502" s="10" t="str">
        <f>IF(LEN(A1502) &gt; 0, 'CLZ TT'!E1502, "")</f>
        <v/>
      </c>
      <c r="D1502" s="7" t="str">
        <f>T('CLZ TT'!F1502)</f>
        <v/>
      </c>
      <c r="E1502" s="7" t="str">
        <f>IFERROR(VLOOKUP('CLZ TT'!A1502,'CLZ WI'!$A$1:$E$100000,3,FALSE),"")</f>
        <v/>
      </c>
      <c r="F1502" t="str">
        <f>IFERROR(VLOOKUP('CLZ TT'!A1502,'CLZ WI'!$A$1:$E$100000,4,FALSE),"")</f>
        <v/>
      </c>
      <c r="G1502" t="str">
        <f>IFERROR(VLOOKUP('CLZ TT'!A1502,'CLZ WI'!$A$1:$K$100000,5,FALSE),"")</f>
        <v/>
      </c>
      <c r="H1502" t="str">
        <f>IFERROR(VLOOKUP(G1502,'CLZ WI'!$A$1:$K$100000,6,FALSE),"")</f>
        <v/>
      </c>
      <c r="I1502" t="str">
        <f>IFERROR(VLOOKUP(G1502,'CLZ WI'!$A$1:$K$100000,7,FALSE),"")</f>
        <v/>
      </c>
      <c r="J1502" t="str">
        <f>T('CLZ TT'!I1502)</f>
        <v/>
      </c>
      <c r="K1502" t="str">
        <f>IF(IFERROR(VLOOKUP('CLZ TT'!A1502,'CLZ WI'!$A$1:$L$100000,12,FALSE),"")=TRUE, "Billable", IF(IFERROR(VLOOKUP('CLZ TT'!A1502,'CLZ WI'!$A$1:$L$100000,12,FALSE),"")=FALSE, "Non-Billable", ""))</f>
        <v/>
      </c>
      <c r="L1502" s="19" t="str">
        <f>IF('CLZ TT'!G1502="","",'CLZ TT'!G1502)</f>
        <v/>
      </c>
      <c r="M1502" t="str">
        <f>IFERROR(VLOOKUP(G1502,'CLZ Pr'!$A$1:$X$100000,12,FALSE)*C1502,"")</f>
        <v/>
      </c>
      <c r="N1502" s="4" t="str">
        <f>IFERROR(VLOOKUP(G1502,'CLZ Pr'!$A$1:$X$100000,24,FALSE), "")</f>
        <v/>
      </c>
      <c r="O1502" t="str">
        <f>IFERROR(VLOOKUP(G1502,'CLZ Pr'!$A$1:$X$100000,21,FALSE), "")</f>
        <v/>
      </c>
    </row>
    <row r="1503" spans="1:15">
      <c r="A1503" t="str">
        <f>T('CLZ TT'!A1503)</f>
        <v/>
      </c>
      <c r="B1503" s="9" t="str">
        <f>T('CLZ TT'!D1503)</f>
        <v/>
      </c>
      <c r="C1503" s="10" t="str">
        <f>IF(LEN(A1503) &gt; 0, 'CLZ TT'!E1503, "")</f>
        <v/>
      </c>
      <c r="D1503" s="7" t="str">
        <f>T('CLZ TT'!F1503)</f>
        <v/>
      </c>
      <c r="E1503" s="7" t="str">
        <f>IFERROR(VLOOKUP('CLZ TT'!A1503,'CLZ WI'!$A$1:$E$100000,3,FALSE),"")</f>
        <v/>
      </c>
      <c r="F1503" t="str">
        <f>IFERROR(VLOOKUP('CLZ TT'!A1503,'CLZ WI'!$A$1:$E$100000,4,FALSE),"")</f>
        <v/>
      </c>
      <c r="G1503" t="str">
        <f>IFERROR(VLOOKUP('CLZ TT'!A1503,'CLZ WI'!$A$1:$K$100000,5,FALSE),"")</f>
        <v/>
      </c>
      <c r="H1503" t="str">
        <f>IFERROR(VLOOKUP(G1503,'CLZ WI'!$A$1:$K$100000,6,FALSE),"")</f>
        <v/>
      </c>
      <c r="I1503" t="str">
        <f>IFERROR(VLOOKUP(G1503,'CLZ WI'!$A$1:$K$100000,7,FALSE),"")</f>
        <v/>
      </c>
      <c r="J1503" t="str">
        <f>T('CLZ TT'!I1503)</f>
        <v/>
      </c>
      <c r="K1503" t="str">
        <f>IF(IFERROR(VLOOKUP('CLZ TT'!A1503,'CLZ WI'!$A$1:$L$100000,12,FALSE),"")=TRUE, "Billable", IF(IFERROR(VLOOKUP('CLZ TT'!A1503,'CLZ WI'!$A$1:$L$100000,12,FALSE),"")=FALSE, "Non-Billable", ""))</f>
        <v/>
      </c>
      <c r="L1503" s="19" t="str">
        <f>IF('CLZ TT'!G1503="","",'CLZ TT'!G1503)</f>
        <v/>
      </c>
      <c r="M1503" t="str">
        <f>IFERROR(VLOOKUP(G1503,'CLZ Pr'!$A$1:$X$100000,12,FALSE)*C1503,"")</f>
        <v/>
      </c>
      <c r="N1503" s="4" t="str">
        <f>IFERROR(VLOOKUP(G1503,'CLZ Pr'!$A$1:$X$100000,24,FALSE), "")</f>
        <v/>
      </c>
      <c r="O1503" t="str">
        <f>IFERROR(VLOOKUP(G1503,'CLZ Pr'!$A$1:$X$100000,21,FALSE), "")</f>
        <v/>
      </c>
    </row>
    <row r="1504" spans="1:15">
      <c r="A1504" t="str">
        <f>T('CLZ TT'!A1504)</f>
        <v/>
      </c>
      <c r="B1504" s="9" t="str">
        <f>T('CLZ TT'!D1504)</f>
        <v/>
      </c>
      <c r="C1504" s="10" t="str">
        <f>IF(LEN(A1504) &gt; 0, 'CLZ TT'!E1504, "")</f>
        <v/>
      </c>
      <c r="D1504" s="7" t="str">
        <f>T('CLZ TT'!F1504)</f>
        <v/>
      </c>
      <c r="E1504" s="7" t="str">
        <f>IFERROR(VLOOKUP('CLZ TT'!A1504,'CLZ WI'!$A$1:$E$100000,3,FALSE),"")</f>
        <v/>
      </c>
      <c r="F1504" t="str">
        <f>IFERROR(VLOOKUP('CLZ TT'!A1504,'CLZ WI'!$A$1:$E$100000,4,FALSE),"")</f>
        <v/>
      </c>
      <c r="G1504" t="str">
        <f>IFERROR(VLOOKUP('CLZ TT'!A1504,'CLZ WI'!$A$1:$K$100000,5,FALSE),"")</f>
        <v/>
      </c>
      <c r="H1504" t="str">
        <f>IFERROR(VLOOKUP(G1504,'CLZ WI'!$A$1:$K$100000,6,FALSE),"")</f>
        <v/>
      </c>
      <c r="I1504" t="str">
        <f>IFERROR(VLOOKUP(G1504,'CLZ WI'!$A$1:$K$100000,7,FALSE),"")</f>
        <v/>
      </c>
      <c r="J1504" t="str">
        <f>T('CLZ TT'!I1504)</f>
        <v/>
      </c>
      <c r="K1504" t="str">
        <f>IF(IFERROR(VLOOKUP('CLZ TT'!A1504,'CLZ WI'!$A$1:$L$100000,12,FALSE),"")=TRUE, "Billable", IF(IFERROR(VLOOKUP('CLZ TT'!A1504,'CLZ WI'!$A$1:$L$100000,12,FALSE),"")=FALSE, "Non-Billable", ""))</f>
        <v/>
      </c>
      <c r="L1504" s="19" t="str">
        <f>IF('CLZ TT'!G1504="","",'CLZ TT'!G1504)</f>
        <v/>
      </c>
      <c r="M1504" t="str">
        <f>IFERROR(VLOOKUP(G1504,'CLZ Pr'!$A$1:$X$100000,12,FALSE)*C1504,"")</f>
        <v/>
      </c>
      <c r="N1504" s="4" t="str">
        <f>IFERROR(VLOOKUP(G1504,'CLZ Pr'!$A$1:$X$100000,24,FALSE), "")</f>
        <v/>
      </c>
      <c r="O1504" t="str">
        <f>IFERROR(VLOOKUP(G1504,'CLZ Pr'!$A$1:$X$100000,21,FALSE), "")</f>
        <v/>
      </c>
    </row>
    <row r="1505" spans="1:15">
      <c r="A1505" t="str">
        <f>T('CLZ TT'!A1505)</f>
        <v/>
      </c>
      <c r="B1505" s="9" t="str">
        <f>T('CLZ TT'!D1505)</f>
        <v/>
      </c>
      <c r="C1505" s="10" t="str">
        <f>IF(LEN(A1505) &gt; 0, 'CLZ TT'!E1505, "")</f>
        <v/>
      </c>
      <c r="D1505" s="7" t="str">
        <f>T('CLZ TT'!F1505)</f>
        <v/>
      </c>
      <c r="E1505" s="7" t="str">
        <f>IFERROR(VLOOKUP('CLZ TT'!A1505,'CLZ WI'!$A$1:$E$100000,3,FALSE),"")</f>
        <v/>
      </c>
      <c r="F1505" t="str">
        <f>IFERROR(VLOOKUP('CLZ TT'!A1505,'CLZ WI'!$A$1:$E$100000,4,FALSE),"")</f>
        <v/>
      </c>
      <c r="G1505" t="str">
        <f>IFERROR(VLOOKUP('CLZ TT'!A1505,'CLZ WI'!$A$1:$K$100000,5,FALSE),"")</f>
        <v/>
      </c>
      <c r="H1505" t="str">
        <f>IFERROR(VLOOKUP(G1505,'CLZ WI'!$A$1:$K$100000,6,FALSE),"")</f>
        <v/>
      </c>
      <c r="I1505" t="str">
        <f>IFERROR(VLOOKUP(G1505,'CLZ WI'!$A$1:$K$100000,7,FALSE),"")</f>
        <v/>
      </c>
      <c r="J1505" t="str">
        <f>T('CLZ TT'!I1505)</f>
        <v/>
      </c>
      <c r="K1505" t="str">
        <f>IF(IFERROR(VLOOKUP('CLZ TT'!A1505,'CLZ WI'!$A$1:$L$100000,12,FALSE),"")=TRUE, "Billable", IF(IFERROR(VLOOKUP('CLZ TT'!A1505,'CLZ WI'!$A$1:$L$100000,12,FALSE),"")=FALSE, "Non-Billable", ""))</f>
        <v/>
      </c>
      <c r="L1505" s="19" t="str">
        <f>IF('CLZ TT'!G1505="","",'CLZ TT'!G1505)</f>
        <v/>
      </c>
      <c r="M1505" t="str">
        <f>IFERROR(VLOOKUP(G1505,'CLZ Pr'!$A$1:$X$100000,12,FALSE)*C1505,"")</f>
        <v/>
      </c>
      <c r="N1505" s="4" t="str">
        <f>IFERROR(VLOOKUP(G1505,'CLZ Pr'!$A$1:$X$100000,24,FALSE), "")</f>
        <v/>
      </c>
      <c r="O1505" t="str">
        <f>IFERROR(VLOOKUP(G1505,'CLZ Pr'!$A$1:$X$100000,21,FALSE), "")</f>
        <v/>
      </c>
    </row>
    <row r="1506" spans="1:15">
      <c r="A1506" t="str">
        <f>T('CLZ TT'!A1506)</f>
        <v/>
      </c>
      <c r="B1506" s="9" t="str">
        <f>T('CLZ TT'!D1506)</f>
        <v/>
      </c>
      <c r="C1506" s="10" t="str">
        <f>IF(LEN(A1506) &gt; 0, 'CLZ TT'!E1506, "")</f>
        <v/>
      </c>
      <c r="D1506" s="7" t="str">
        <f>T('CLZ TT'!F1506)</f>
        <v/>
      </c>
      <c r="E1506" s="7" t="str">
        <f>IFERROR(VLOOKUP('CLZ TT'!A1506,'CLZ WI'!$A$1:$E$100000,3,FALSE),"")</f>
        <v/>
      </c>
      <c r="F1506" t="str">
        <f>IFERROR(VLOOKUP('CLZ TT'!A1506,'CLZ WI'!$A$1:$E$100000,4,FALSE),"")</f>
        <v/>
      </c>
      <c r="G1506" t="str">
        <f>IFERROR(VLOOKUP('CLZ TT'!A1506,'CLZ WI'!$A$1:$K$100000,5,FALSE),"")</f>
        <v/>
      </c>
      <c r="H1506" t="str">
        <f>IFERROR(VLOOKUP(G1506,'CLZ WI'!$A$1:$K$100000,6,FALSE),"")</f>
        <v/>
      </c>
      <c r="I1506" t="str">
        <f>IFERROR(VLOOKUP(G1506,'CLZ WI'!$A$1:$K$100000,7,FALSE),"")</f>
        <v/>
      </c>
      <c r="J1506" t="str">
        <f>T('CLZ TT'!I1506)</f>
        <v/>
      </c>
      <c r="K1506" t="str">
        <f>IF(IFERROR(VLOOKUP('CLZ TT'!A1506,'CLZ WI'!$A$1:$L$100000,12,FALSE),"")=TRUE, "Billable", IF(IFERROR(VLOOKUP('CLZ TT'!A1506,'CLZ WI'!$A$1:$L$100000,12,FALSE),"")=FALSE, "Non-Billable", ""))</f>
        <v/>
      </c>
      <c r="L1506" s="19" t="str">
        <f>IF('CLZ TT'!G1506="","",'CLZ TT'!G1506)</f>
        <v/>
      </c>
      <c r="M1506" t="str">
        <f>IFERROR(VLOOKUP(G1506,'CLZ Pr'!$A$1:$X$100000,12,FALSE)*C1506,"")</f>
        <v/>
      </c>
      <c r="N1506" s="4" t="str">
        <f>IFERROR(VLOOKUP(G1506,'CLZ Pr'!$A$1:$X$100000,24,FALSE), "")</f>
        <v/>
      </c>
      <c r="O1506" t="str">
        <f>IFERROR(VLOOKUP(G1506,'CLZ Pr'!$A$1:$X$100000,21,FALSE), "")</f>
        <v/>
      </c>
    </row>
    <row r="1507" spans="1:15">
      <c r="A1507" t="str">
        <f>T('CLZ TT'!A1507)</f>
        <v/>
      </c>
      <c r="B1507" s="9" t="str">
        <f>T('CLZ TT'!D1507)</f>
        <v/>
      </c>
      <c r="C1507" s="10" t="str">
        <f>IF(LEN(A1507) &gt; 0, 'CLZ TT'!E1507, "")</f>
        <v/>
      </c>
      <c r="D1507" s="7" t="str">
        <f>T('CLZ TT'!F1507)</f>
        <v/>
      </c>
      <c r="E1507" s="7" t="str">
        <f>IFERROR(VLOOKUP('CLZ TT'!A1507,'CLZ WI'!$A$1:$E$100000,3,FALSE),"")</f>
        <v/>
      </c>
      <c r="F1507" t="str">
        <f>IFERROR(VLOOKUP('CLZ TT'!A1507,'CLZ WI'!$A$1:$E$100000,4,FALSE),"")</f>
        <v/>
      </c>
      <c r="G1507" t="str">
        <f>IFERROR(VLOOKUP('CLZ TT'!A1507,'CLZ WI'!$A$1:$K$100000,5,FALSE),"")</f>
        <v/>
      </c>
      <c r="H1507" t="str">
        <f>IFERROR(VLOOKUP(G1507,'CLZ WI'!$A$1:$K$100000,6,FALSE),"")</f>
        <v/>
      </c>
      <c r="I1507" t="str">
        <f>IFERROR(VLOOKUP(G1507,'CLZ WI'!$A$1:$K$100000,7,FALSE),"")</f>
        <v/>
      </c>
      <c r="J1507" t="str">
        <f>T('CLZ TT'!I1507)</f>
        <v/>
      </c>
      <c r="K1507" t="str">
        <f>IF(IFERROR(VLOOKUP('CLZ TT'!A1507,'CLZ WI'!$A$1:$L$100000,12,FALSE),"")=TRUE, "Billable", IF(IFERROR(VLOOKUP('CLZ TT'!A1507,'CLZ WI'!$A$1:$L$100000,12,FALSE),"")=FALSE, "Non-Billable", ""))</f>
        <v/>
      </c>
      <c r="L1507" s="19" t="str">
        <f>IF('CLZ TT'!G1507="","",'CLZ TT'!G1507)</f>
        <v/>
      </c>
      <c r="M1507" t="str">
        <f>IFERROR(VLOOKUP(G1507,'CLZ Pr'!$A$1:$X$100000,12,FALSE)*C1507,"")</f>
        <v/>
      </c>
      <c r="N1507" s="4" t="str">
        <f>IFERROR(VLOOKUP(G1507,'CLZ Pr'!$A$1:$X$100000,24,FALSE), "")</f>
        <v/>
      </c>
      <c r="O1507" t="str">
        <f>IFERROR(VLOOKUP(G1507,'CLZ Pr'!$A$1:$X$100000,21,FALSE), "")</f>
        <v/>
      </c>
    </row>
    <row r="1508" spans="1:15">
      <c r="A1508" t="str">
        <f>T('CLZ TT'!A1508)</f>
        <v/>
      </c>
      <c r="B1508" s="9" t="str">
        <f>T('CLZ TT'!D1508)</f>
        <v/>
      </c>
      <c r="C1508" s="10" t="str">
        <f>IF(LEN(A1508) &gt; 0, 'CLZ TT'!E1508, "")</f>
        <v/>
      </c>
      <c r="D1508" s="7" t="str">
        <f>T('CLZ TT'!F1508)</f>
        <v/>
      </c>
      <c r="E1508" s="7" t="str">
        <f>IFERROR(VLOOKUP('CLZ TT'!A1508,'CLZ WI'!$A$1:$E$100000,3,FALSE),"")</f>
        <v/>
      </c>
      <c r="F1508" t="str">
        <f>IFERROR(VLOOKUP('CLZ TT'!A1508,'CLZ WI'!$A$1:$E$100000,4,FALSE),"")</f>
        <v/>
      </c>
      <c r="G1508" t="str">
        <f>IFERROR(VLOOKUP('CLZ TT'!A1508,'CLZ WI'!$A$1:$K$100000,5,FALSE),"")</f>
        <v/>
      </c>
      <c r="H1508" t="str">
        <f>IFERROR(VLOOKUP(G1508,'CLZ WI'!$A$1:$K$100000,6,FALSE),"")</f>
        <v/>
      </c>
      <c r="I1508" t="str">
        <f>IFERROR(VLOOKUP(G1508,'CLZ WI'!$A$1:$K$100000,7,FALSE),"")</f>
        <v/>
      </c>
      <c r="J1508" t="str">
        <f>T('CLZ TT'!I1508)</f>
        <v/>
      </c>
      <c r="K1508" t="str">
        <f>IF(IFERROR(VLOOKUP('CLZ TT'!A1508,'CLZ WI'!$A$1:$L$100000,12,FALSE),"")=TRUE, "Billable", IF(IFERROR(VLOOKUP('CLZ TT'!A1508,'CLZ WI'!$A$1:$L$100000,12,FALSE),"")=FALSE, "Non-Billable", ""))</f>
        <v/>
      </c>
      <c r="L1508" s="19" t="str">
        <f>IF('CLZ TT'!G1508="","",'CLZ TT'!G1508)</f>
        <v/>
      </c>
      <c r="M1508" t="str">
        <f>IFERROR(VLOOKUP(G1508,'CLZ Pr'!$A$1:$X$100000,12,FALSE)*C1508,"")</f>
        <v/>
      </c>
      <c r="N1508" s="4" t="str">
        <f>IFERROR(VLOOKUP(G1508,'CLZ Pr'!$A$1:$X$100000,24,FALSE), "")</f>
        <v/>
      </c>
      <c r="O1508" t="str">
        <f>IFERROR(VLOOKUP(G1508,'CLZ Pr'!$A$1:$X$100000,21,FALSE), "")</f>
        <v/>
      </c>
    </row>
    <row r="1509" spans="1:15">
      <c r="A1509" t="str">
        <f>T('CLZ TT'!A1509)</f>
        <v/>
      </c>
      <c r="B1509" s="9" t="str">
        <f>T('CLZ TT'!D1509)</f>
        <v/>
      </c>
      <c r="C1509" s="10" t="str">
        <f>IF(LEN(A1509) &gt; 0, 'CLZ TT'!E1509, "")</f>
        <v/>
      </c>
      <c r="D1509" s="7" t="str">
        <f>T('CLZ TT'!F1509)</f>
        <v/>
      </c>
      <c r="E1509" s="7" t="str">
        <f>IFERROR(VLOOKUP('CLZ TT'!A1509,'CLZ WI'!$A$1:$E$100000,3,FALSE),"")</f>
        <v/>
      </c>
      <c r="F1509" t="str">
        <f>IFERROR(VLOOKUP('CLZ TT'!A1509,'CLZ WI'!$A$1:$E$100000,4,FALSE),"")</f>
        <v/>
      </c>
      <c r="G1509" t="str">
        <f>IFERROR(VLOOKUP('CLZ TT'!A1509,'CLZ WI'!$A$1:$K$100000,5,FALSE),"")</f>
        <v/>
      </c>
      <c r="H1509" t="str">
        <f>IFERROR(VLOOKUP(G1509,'CLZ WI'!$A$1:$K$100000,6,FALSE),"")</f>
        <v/>
      </c>
      <c r="I1509" t="str">
        <f>IFERROR(VLOOKUP(G1509,'CLZ WI'!$A$1:$K$100000,7,FALSE),"")</f>
        <v/>
      </c>
      <c r="J1509" t="str">
        <f>T('CLZ TT'!I1509)</f>
        <v/>
      </c>
      <c r="K1509" t="str">
        <f>IF(IFERROR(VLOOKUP('CLZ TT'!A1509,'CLZ WI'!$A$1:$L$100000,12,FALSE),"")=TRUE, "Billable", IF(IFERROR(VLOOKUP('CLZ TT'!A1509,'CLZ WI'!$A$1:$L$100000,12,FALSE),"")=FALSE, "Non-Billable", ""))</f>
        <v/>
      </c>
      <c r="L1509" s="19" t="str">
        <f>IF('CLZ TT'!G1509="","",'CLZ TT'!G1509)</f>
        <v/>
      </c>
      <c r="M1509" t="str">
        <f>IFERROR(VLOOKUP(G1509,'CLZ Pr'!$A$1:$X$100000,12,FALSE)*C1509,"")</f>
        <v/>
      </c>
      <c r="N1509" s="4" t="str">
        <f>IFERROR(VLOOKUP(G1509,'CLZ Pr'!$A$1:$X$100000,24,FALSE), "")</f>
        <v/>
      </c>
      <c r="O1509" t="str">
        <f>IFERROR(VLOOKUP(G1509,'CLZ Pr'!$A$1:$X$100000,21,FALSE), "")</f>
        <v/>
      </c>
    </row>
    <row r="1510" spans="1:15">
      <c r="A1510" t="str">
        <f>T('CLZ TT'!A1510)</f>
        <v/>
      </c>
      <c r="B1510" s="9" t="str">
        <f>T('CLZ TT'!D1510)</f>
        <v/>
      </c>
      <c r="C1510" s="10" t="str">
        <f>IF(LEN(A1510) &gt; 0, 'CLZ TT'!E1510, "")</f>
        <v/>
      </c>
      <c r="D1510" s="7" t="str">
        <f>T('CLZ TT'!F1510)</f>
        <v/>
      </c>
      <c r="E1510" s="7" t="str">
        <f>IFERROR(VLOOKUP('CLZ TT'!A1510,'CLZ WI'!$A$1:$E$100000,3,FALSE),"")</f>
        <v/>
      </c>
      <c r="F1510" t="str">
        <f>IFERROR(VLOOKUP('CLZ TT'!A1510,'CLZ WI'!$A$1:$E$100000,4,FALSE),"")</f>
        <v/>
      </c>
      <c r="G1510" t="str">
        <f>IFERROR(VLOOKUP('CLZ TT'!A1510,'CLZ WI'!$A$1:$K$100000,5,FALSE),"")</f>
        <v/>
      </c>
      <c r="H1510" t="str">
        <f>IFERROR(VLOOKUP(G1510,'CLZ WI'!$A$1:$K$100000,6,FALSE),"")</f>
        <v/>
      </c>
      <c r="I1510" t="str">
        <f>IFERROR(VLOOKUP(G1510,'CLZ WI'!$A$1:$K$100000,7,FALSE),"")</f>
        <v/>
      </c>
      <c r="J1510" t="str">
        <f>T('CLZ TT'!I1510)</f>
        <v/>
      </c>
      <c r="K1510" t="str">
        <f>IF(IFERROR(VLOOKUP('CLZ TT'!A1510,'CLZ WI'!$A$1:$L$100000,12,FALSE),"")=TRUE, "Billable", IF(IFERROR(VLOOKUP('CLZ TT'!A1510,'CLZ WI'!$A$1:$L$100000,12,FALSE),"")=FALSE, "Non-Billable", ""))</f>
        <v/>
      </c>
      <c r="L1510" s="19" t="str">
        <f>IF('CLZ TT'!G1510="","",'CLZ TT'!G1510)</f>
        <v/>
      </c>
      <c r="M1510" t="str">
        <f>IFERROR(VLOOKUP(G1510,'CLZ Pr'!$A$1:$X$100000,12,FALSE)*C1510,"")</f>
        <v/>
      </c>
      <c r="N1510" s="4" t="str">
        <f>IFERROR(VLOOKUP(G1510,'CLZ Pr'!$A$1:$X$100000,24,FALSE), "")</f>
        <v/>
      </c>
      <c r="O1510" t="str">
        <f>IFERROR(VLOOKUP(G1510,'CLZ Pr'!$A$1:$X$100000,21,FALSE), "")</f>
        <v/>
      </c>
    </row>
    <row r="1511" spans="1:15">
      <c r="A1511" t="str">
        <f>T('CLZ TT'!A1511)</f>
        <v/>
      </c>
      <c r="B1511" s="9" t="str">
        <f>T('CLZ TT'!D1511)</f>
        <v/>
      </c>
      <c r="C1511" s="10" t="str">
        <f>IF(LEN(A1511) &gt; 0, 'CLZ TT'!E1511, "")</f>
        <v/>
      </c>
      <c r="D1511" s="7" t="str">
        <f>T('CLZ TT'!F1511)</f>
        <v/>
      </c>
      <c r="E1511" s="7" t="str">
        <f>IFERROR(VLOOKUP('CLZ TT'!A1511,'CLZ WI'!$A$1:$E$100000,3,FALSE),"")</f>
        <v/>
      </c>
      <c r="F1511" t="str">
        <f>IFERROR(VLOOKUP('CLZ TT'!A1511,'CLZ WI'!$A$1:$E$100000,4,FALSE),"")</f>
        <v/>
      </c>
      <c r="G1511" t="str">
        <f>IFERROR(VLOOKUP('CLZ TT'!A1511,'CLZ WI'!$A$1:$K$100000,5,FALSE),"")</f>
        <v/>
      </c>
      <c r="H1511" t="str">
        <f>IFERROR(VLOOKUP(G1511,'CLZ WI'!$A$1:$K$100000,6,FALSE),"")</f>
        <v/>
      </c>
      <c r="I1511" t="str">
        <f>IFERROR(VLOOKUP(G1511,'CLZ WI'!$A$1:$K$100000,7,FALSE),"")</f>
        <v/>
      </c>
      <c r="J1511" t="str">
        <f>T('CLZ TT'!I1511)</f>
        <v/>
      </c>
      <c r="K1511" t="str">
        <f>IF(IFERROR(VLOOKUP('CLZ TT'!A1511,'CLZ WI'!$A$1:$L$100000,12,FALSE),"")=TRUE, "Billable", IF(IFERROR(VLOOKUP('CLZ TT'!A1511,'CLZ WI'!$A$1:$L$100000,12,FALSE),"")=FALSE, "Non-Billable", ""))</f>
        <v/>
      </c>
      <c r="L1511" s="19" t="str">
        <f>IF('CLZ TT'!G1511="","",'CLZ TT'!G1511)</f>
        <v/>
      </c>
      <c r="M1511" t="str">
        <f>IFERROR(VLOOKUP(G1511,'CLZ Pr'!$A$1:$X$100000,12,FALSE)*C1511,"")</f>
        <v/>
      </c>
      <c r="N1511" s="4" t="str">
        <f>IFERROR(VLOOKUP(G1511,'CLZ Pr'!$A$1:$X$100000,24,FALSE), "")</f>
        <v/>
      </c>
      <c r="O1511" t="str">
        <f>IFERROR(VLOOKUP(G1511,'CLZ Pr'!$A$1:$X$100000,21,FALSE), "")</f>
        <v/>
      </c>
    </row>
    <row r="1512" spans="1:15">
      <c r="A1512" t="str">
        <f>T('CLZ TT'!A1512)</f>
        <v/>
      </c>
      <c r="B1512" s="9" t="str">
        <f>T('CLZ TT'!D1512)</f>
        <v/>
      </c>
      <c r="C1512" s="10" t="str">
        <f>IF(LEN(A1512) &gt; 0, 'CLZ TT'!E1512, "")</f>
        <v/>
      </c>
      <c r="D1512" s="7" t="str">
        <f>T('CLZ TT'!F1512)</f>
        <v/>
      </c>
      <c r="E1512" s="7" t="str">
        <f>IFERROR(VLOOKUP('CLZ TT'!A1512,'CLZ WI'!$A$1:$E$100000,3,FALSE),"")</f>
        <v/>
      </c>
      <c r="F1512" t="str">
        <f>IFERROR(VLOOKUP('CLZ TT'!A1512,'CLZ WI'!$A$1:$E$100000,4,FALSE),"")</f>
        <v/>
      </c>
      <c r="G1512" t="str">
        <f>IFERROR(VLOOKUP('CLZ TT'!A1512,'CLZ WI'!$A$1:$K$100000,5,FALSE),"")</f>
        <v/>
      </c>
      <c r="H1512" t="str">
        <f>IFERROR(VLOOKUP(G1512,'CLZ WI'!$A$1:$K$100000,6,FALSE),"")</f>
        <v/>
      </c>
      <c r="I1512" t="str">
        <f>IFERROR(VLOOKUP(G1512,'CLZ WI'!$A$1:$K$100000,7,FALSE),"")</f>
        <v/>
      </c>
      <c r="J1512" t="str">
        <f>T('CLZ TT'!I1512)</f>
        <v/>
      </c>
      <c r="K1512" t="str">
        <f>IF(IFERROR(VLOOKUP('CLZ TT'!A1512,'CLZ WI'!$A$1:$L$100000,12,FALSE),"")=TRUE, "Billable", IF(IFERROR(VLOOKUP('CLZ TT'!A1512,'CLZ WI'!$A$1:$L$100000,12,FALSE),"")=FALSE, "Non-Billable", ""))</f>
        <v/>
      </c>
      <c r="L1512" s="19" t="str">
        <f>IF('CLZ TT'!G1512="","",'CLZ TT'!G1512)</f>
        <v/>
      </c>
      <c r="M1512" t="str">
        <f>IFERROR(VLOOKUP(G1512,'CLZ Pr'!$A$1:$X$100000,12,FALSE)*C1512,"")</f>
        <v/>
      </c>
      <c r="N1512" s="4" t="str">
        <f>IFERROR(VLOOKUP(G1512,'CLZ Pr'!$A$1:$X$100000,24,FALSE), "")</f>
        <v/>
      </c>
      <c r="O1512" t="str">
        <f>IFERROR(VLOOKUP(G1512,'CLZ Pr'!$A$1:$X$100000,21,FALSE), "")</f>
        <v/>
      </c>
    </row>
    <row r="1513" spans="1:15">
      <c r="A1513" t="str">
        <f>T('CLZ TT'!A1513)</f>
        <v/>
      </c>
      <c r="B1513" s="9" t="str">
        <f>T('CLZ TT'!D1513)</f>
        <v/>
      </c>
      <c r="C1513" s="10" t="str">
        <f>IF(LEN(A1513) &gt; 0, 'CLZ TT'!E1513, "")</f>
        <v/>
      </c>
      <c r="D1513" s="7" t="str">
        <f>T('CLZ TT'!F1513)</f>
        <v/>
      </c>
      <c r="E1513" s="7" t="str">
        <f>IFERROR(VLOOKUP('CLZ TT'!A1513,'CLZ WI'!$A$1:$E$100000,3,FALSE),"")</f>
        <v/>
      </c>
      <c r="F1513" t="str">
        <f>IFERROR(VLOOKUP('CLZ TT'!A1513,'CLZ WI'!$A$1:$E$100000,4,FALSE),"")</f>
        <v/>
      </c>
      <c r="G1513" t="str">
        <f>IFERROR(VLOOKUP('CLZ TT'!A1513,'CLZ WI'!$A$1:$K$100000,5,FALSE),"")</f>
        <v/>
      </c>
      <c r="H1513" t="str">
        <f>IFERROR(VLOOKUP(G1513,'CLZ WI'!$A$1:$K$100000,6,FALSE),"")</f>
        <v/>
      </c>
      <c r="I1513" t="str">
        <f>IFERROR(VLOOKUP(G1513,'CLZ WI'!$A$1:$K$100000,7,FALSE),"")</f>
        <v/>
      </c>
      <c r="J1513" t="str">
        <f>T('CLZ TT'!I1513)</f>
        <v/>
      </c>
      <c r="K1513" t="str">
        <f>IF(IFERROR(VLOOKUP('CLZ TT'!A1513,'CLZ WI'!$A$1:$L$100000,12,FALSE),"")=TRUE, "Billable", IF(IFERROR(VLOOKUP('CLZ TT'!A1513,'CLZ WI'!$A$1:$L$100000,12,FALSE),"")=FALSE, "Non-Billable", ""))</f>
        <v/>
      </c>
      <c r="L1513" s="19" t="str">
        <f>IF('CLZ TT'!G1513="","",'CLZ TT'!G1513)</f>
        <v/>
      </c>
      <c r="M1513" t="str">
        <f>IFERROR(VLOOKUP(G1513,'CLZ Pr'!$A$1:$X$100000,12,FALSE)*C1513,"")</f>
        <v/>
      </c>
      <c r="N1513" s="4" t="str">
        <f>IFERROR(VLOOKUP(G1513,'CLZ Pr'!$A$1:$X$100000,24,FALSE), "")</f>
        <v/>
      </c>
      <c r="O1513" t="str">
        <f>IFERROR(VLOOKUP(G1513,'CLZ Pr'!$A$1:$X$100000,21,FALSE), "")</f>
        <v/>
      </c>
    </row>
    <row r="1514" spans="1:15">
      <c r="A1514" t="str">
        <f>T('CLZ TT'!A1514)</f>
        <v/>
      </c>
      <c r="B1514" s="9" t="str">
        <f>T('CLZ TT'!D1514)</f>
        <v/>
      </c>
      <c r="C1514" s="10" t="str">
        <f>IF(LEN(A1514) &gt; 0, 'CLZ TT'!E1514, "")</f>
        <v/>
      </c>
      <c r="D1514" s="7" t="str">
        <f>T('CLZ TT'!F1514)</f>
        <v/>
      </c>
      <c r="E1514" s="7" t="str">
        <f>IFERROR(VLOOKUP('CLZ TT'!A1514,'CLZ WI'!$A$1:$E$100000,3,FALSE),"")</f>
        <v/>
      </c>
      <c r="F1514" t="str">
        <f>IFERROR(VLOOKUP('CLZ TT'!A1514,'CLZ WI'!$A$1:$E$100000,4,FALSE),"")</f>
        <v/>
      </c>
      <c r="G1514" t="str">
        <f>IFERROR(VLOOKUP('CLZ TT'!A1514,'CLZ WI'!$A$1:$K$100000,5,FALSE),"")</f>
        <v/>
      </c>
      <c r="H1514" t="str">
        <f>IFERROR(VLOOKUP(G1514,'CLZ WI'!$A$1:$K$100000,6,FALSE),"")</f>
        <v/>
      </c>
      <c r="I1514" t="str">
        <f>IFERROR(VLOOKUP(G1514,'CLZ WI'!$A$1:$K$100000,7,FALSE),"")</f>
        <v/>
      </c>
      <c r="J1514" t="str">
        <f>T('CLZ TT'!I1514)</f>
        <v/>
      </c>
      <c r="K1514" t="str">
        <f>IF(IFERROR(VLOOKUP('CLZ TT'!A1514,'CLZ WI'!$A$1:$L$100000,12,FALSE),"")=TRUE, "Billable", IF(IFERROR(VLOOKUP('CLZ TT'!A1514,'CLZ WI'!$A$1:$L$100000,12,FALSE),"")=FALSE, "Non-Billable", ""))</f>
        <v/>
      </c>
      <c r="L1514" s="19" t="str">
        <f>IF('CLZ TT'!G1514="","",'CLZ TT'!G1514)</f>
        <v/>
      </c>
      <c r="M1514" t="str">
        <f>IFERROR(VLOOKUP(G1514,'CLZ Pr'!$A$1:$X$100000,12,FALSE)*C1514,"")</f>
        <v/>
      </c>
      <c r="N1514" s="4" t="str">
        <f>IFERROR(VLOOKUP(G1514,'CLZ Pr'!$A$1:$X$100000,24,FALSE), "")</f>
        <v/>
      </c>
      <c r="O1514" t="str">
        <f>IFERROR(VLOOKUP(G1514,'CLZ Pr'!$A$1:$X$100000,21,FALSE), "")</f>
        <v/>
      </c>
    </row>
    <row r="1515" spans="1:15">
      <c r="A1515" t="str">
        <f>T('CLZ TT'!A1515)</f>
        <v/>
      </c>
      <c r="B1515" s="9" t="str">
        <f>T('CLZ TT'!D1515)</f>
        <v/>
      </c>
      <c r="C1515" s="10" t="str">
        <f>IF(LEN(A1515) &gt; 0, 'CLZ TT'!E1515, "")</f>
        <v/>
      </c>
      <c r="D1515" s="7" t="str">
        <f>T('CLZ TT'!F1515)</f>
        <v/>
      </c>
      <c r="E1515" s="7" t="str">
        <f>IFERROR(VLOOKUP('CLZ TT'!A1515,'CLZ WI'!$A$1:$E$100000,3,FALSE),"")</f>
        <v/>
      </c>
      <c r="F1515" t="str">
        <f>IFERROR(VLOOKUP('CLZ TT'!A1515,'CLZ WI'!$A$1:$E$100000,4,FALSE),"")</f>
        <v/>
      </c>
      <c r="G1515" t="str">
        <f>IFERROR(VLOOKUP('CLZ TT'!A1515,'CLZ WI'!$A$1:$K$100000,5,FALSE),"")</f>
        <v/>
      </c>
      <c r="H1515" t="str">
        <f>IFERROR(VLOOKUP(G1515,'CLZ WI'!$A$1:$K$100000,6,FALSE),"")</f>
        <v/>
      </c>
      <c r="I1515" t="str">
        <f>IFERROR(VLOOKUP(G1515,'CLZ WI'!$A$1:$K$100000,7,FALSE),"")</f>
        <v/>
      </c>
      <c r="J1515" t="str">
        <f>T('CLZ TT'!I1515)</f>
        <v/>
      </c>
      <c r="K1515" t="str">
        <f>IF(IFERROR(VLOOKUP('CLZ TT'!A1515,'CLZ WI'!$A$1:$L$100000,12,FALSE),"")=TRUE, "Billable", IF(IFERROR(VLOOKUP('CLZ TT'!A1515,'CLZ WI'!$A$1:$L$100000,12,FALSE),"")=FALSE, "Non-Billable", ""))</f>
        <v/>
      </c>
      <c r="L1515" s="19" t="str">
        <f>IF('CLZ TT'!G1515="","",'CLZ TT'!G1515)</f>
        <v/>
      </c>
      <c r="M1515" t="str">
        <f>IFERROR(VLOOKUP(G1515,'CLZ Pr'!$A$1:$X$100000,12,FALSE)*C1515,"")</f>
        <v/>
      </c>
      <c r="N1515" s="4" t="str">
        <f>IFERROR(VLOOKUP(G1515,'CLZ Pr'!$A$1:$X$100000,24,FALSE), "")</f>
        <v/>
      </c>
      <c r="O1515" t="str">
        <f>IFERROR(VLOOKUP(G1515,'CLZ Pr'!$A$1:$X$100000,21,FALSE), "")</f>
        <v/>
      </c>
    </row>
    <row r="1516" spans="1:15">
      <c r="A1516" t="str">
        <f>T('CLZ TT'!A1516)</f>
        <v/>
      </c>
      <c r="B1516" s="9" t="str">
        <f>T('CLZ TT'!D1516)</f>
        <v/>
      </c>
      <c r="C1516" s="10" t="str">
        <f>IF(LEN(A1516) &gt; 0, 'CLZ TT'!E1516, "")</f>
        <v/>
      </c>
      <c r="D1516" s="7" t="str">
        <f>T('CLZ TT'!F1516)</f>
        <v/>
      </c>
      <c r="E1516" s="7" t="str">
        <f>IFERROR(VLOOKUP('CLZ TT'!A1516,'CLZ WI'!$A$1:$E$100000,3,FALSE),"")</f>
        <v/>
      </c>
      <c r="F1516" t="str">
        <f>IFERROR(VLOOKUP('CLZ TT'!A1516,'CLZ WI'!$A$1:$E$100000,4,FALSE),"")</f>
        <v/>
      </c>
      <c r="G1516" t="str">
        <f>IFERROR(VLOOKUP('CLZ TT'!A1516,'CLZ WI'!$A$1:$K$100000,5,FALSE),"")</f>
        <v/>
      </c>
      <c r="H1516" t="str">
        <f>IFERROR(VLOOKUP(G1516,'CLZ WI'!$A$1:$K$100000,6,FALSE),"")</f>
        <v/>
      </c>
      <c r="I1516" t="str">
        <f>IFERROR(VLOOKUP(G1516,'CLZ WI'!$A$1:$K$100000,7,FALSE),"")</f>
        <v/>
      </c>
      <c r="J1516" t="str">
        <f>T('CLZ TT'!I1516)</f>
        <v/>
      </c>
      <c r="K1516" t="str">
        <f>IF(IFERROR(VLOOKUP('CLZ TT'!A1516,'CLZ WI'!$A$1:$L$100000,12,FALSE),"")=TRUE, "Billable", IF(IFERROR(VLOOKUP('CLZ TT'!A1516,'CLZ WI'!$A$1:$L$100000,12,FALSE),"")=FALSE, "Non-Billable", ""))</f>
        <v/>
      </c>
      <c r="L1516" s="19" t="str">
        <f>IF('CLZ TT'!G1516="","",'CLZ TT'!G1516)</f>
        <v/>
      </c>
      <c r="M1516" t="str">
        <f>IFERROR(VLOOKUP(G1516,'CLZ Pr'!$A$1:$X$100000,12,FALSE)*C1516,"")</f>
        <v/>
      </c>
      <c r="N1516" s="4" t="str">
        <f>IFERROR(VLOOKUP(G1516,'CLZ Pr'!$A$1:$X$100000,24,FALSE), "")</f>
        <v/>
      </c>
      <c r="O1516" t="str">
        <f>IFERROR(VLOOKUP(G1516,'CLZ Pr'!$A$1:$X$100000,21,FALSE), "")</f>
        <v/>
      </c>
    </row>
    <row r="1517" spans="1:15">
      <c r="A1517" t="str">
        <f>T('CLZ TT'!A1517)</f>
        <v/>
      </c>
      <c r="B1517" s="9" t="str">
        <f>T('CLZ TT'!D1517)</f>
        <v/>
      </c>
      <c r="C1517" s="10" t="str">
        <f>IF(LEN(A1517) &gt; 0, 'CLZ TT'!E1517, "")</f>
        <v/>
      </c>
      <c r="D1517" s="7" t="str">
        <f>T('CLZ TT'!F1517)</f>
        <v/>
      </c>
      <c r="E1517" s="7" t="str">
        <f>IFERROR(VLOOKUP('CLZ TT'!A1517,'CLZ WI'!$A$1:$E$100000,3,FALSE),"")</f>
        <v/>
      </c>
      <c r="F1517" t="str">
        <f>IFERROR(VLOOKUP('CLZ TT'!A1517,'CLZ WI'!$A$1:$E$100000,4,FALSE),"")</f>
        <v/>
      </c>
      <c r="G1517" t="str">
        <f>IFERROR(VLOOKUP('CLZ TT'!A1517,'CLZ WI'!$A$1:$K$100000,5,FALSE),"")</f>
        <v/>
      </c>
      <c r="H1517" t="str">
        <f>IFERROR(VLOOKUP(G1517,'CLZ WI'!$A$1:$K$100000,6,FALSE),"")</f>
        <v/>
      </c>
      <c r="I1517" t="str">
        <f>IFERROR(VLOOKUP(G1517,'CLZ WI'!$A$1:$K$100000,7,FALSE),"")</f>
        <v/>
      </c>
      <c r="J1517" t="str">
        <f>T('CLZ TT'!I1517)</f>
        <v/>
      </c>
      <c r="K1517" t="str">
        <f>IF(IFERROR(VLOOKUP('CLZ TT'!A1517,'CLZ WI'!$A$1:$L$100000,12,FALSE),"")=TRUE, "Billable", IF(IFERROR(VLOOKUP('CLZ TT'!A1517,'CLZ WI'!$A$1:$L$100000,12,FALSE),"")=FALSE, "Non-Billable", ""))</f>
        <v/>
      </c>
      <c r="L1517" s="19" t="str">
        <f>IF('CLZ TT'!G1517="","",'CLZ TT'!G1517)</f>
        <v/>
      </c>
      <c r="M1517" t="str">
        <f>IFERROR(VLOOKUP(G1517,'CLZ Pr'!$A$1:$X$100000,12,FALSE)*C1517,"")</f>
        <v/>
      </c>
      <c r="N1517" s="4" t="str">
        <f>IFERROR(VLOOKUP(G1517,'CLZ Pr'!$A$1:$X$100000,24,FALSE), "")</f>
        <v/>
      </c>
      <c r="O1517" t="str">
        <f>IFERROR(VLOOKUP(G1517,'CLZ Pr'!$A$1:$X$100000,21,FALSE), "")</f>
        <v/>
      </c>
    </row>
    <row r="1518" spans="1:15">
      <c r="A1518" t="str">
        <f>T('CLZ TT'!A1518)</f>
        <v/>
      </c>
      <c r="B1518" s="9" t="str">
        <f>T('CLZ TT'!D1518)</f>
        <v/>
      </c>
      <c r="C1518" s="10" t="str">
        <f>IF(LEN(A1518) &gt; 0, 'CLZ TT'!E1518, "")</f>
        <v/>
      </c>
      <c r="D1518" s="7" t="str">
        <f>T('CLZ TT'!F1518)</f>
        <v/>
      </c>
      <c r="E1518" s="7" t="str">
        <f>IFERROR(VLOOKUP('CLZ TT'!A1518,'CLZ WI'!$A$1:$E$100000,3,FALSE),"")</f>
        <v/>
      </c>
      <c r="F1518" t="str">
        <f>IFERROR(VLOOKUP('CLZ TT'!A1518,'CLZ WI'!$A$1:$E$100000,4,FALSE),"")</f>
        <v/>
      </c>
      <c r="G1518" t="str">
        <f>IFERROR(VLOOKUP('CLZ TT'!A1518,'CLZ WI'!$A$1:$K$100000,5,FALSE),"")</f>
        <v/>
      </c>
      <c r="H1518" t="str">
        <f>IFERROR(VLOOKUP(G1518,'CLZ WI'!$A$1:$K$100000,6,FALSE),"")</f>
        <v/>
      </c>
      <c r="I1518" t="str">
        <f>IFERROR(VLOOKUP(G1518,'CLZ WI'!$A$1:$K$100000,7,FALSE),"")</f>
        <v/>
      </c>
      <c r="J1518" t="str">
        <f>T('CLZ TT'!I1518)</f>
        <v/>
      </c>
      <c r="K1518" t="str">
        <f>IF(IFERROR(VLOOKUP('CLZ TT'!A1518,'CLZ WI'!$A$1:$L$100000,12,FALSE),"")=TRUE, "Billable", IF(IFERROR(VLOOKUP('CLZ TT'!A1518,'CLZ WI'!$A$1:$L$100000,12,FALSE),"")=FALSE, "Non-Billable", ""))</f>
        <v/>
      </c>
      <c r="L1518" s="19" t="str">
        <f>IF('CLZ TT'!G1518="","",'CLZ TT'!G1518)</f>
        <v/>
      </c>
      <c r="M1518" t="str">
        <f>IFERROR(VLOOKUP(G1518,'CLZ Pr'!$A$1:$X$100000,12,FALSE)*C1518,"")</f>
        <v/>
      </c>
      <c r="N1518" s="4" t="str">
        <f>IFERROR(VLOOKUP(G1518,'CLZ Pr'!$A$1:$X$100000,24,FALSE), "")</f>
        <v/>
      </c>
      <c r="O1518" t="str">
        <f>IFERROR(VLOOKUP(G1518,'CLZ Pr'!$A$1:$X$100000,21,FALSE), "")</f>
        <v/>
      </c>
    </row>
    <row r="1519" spans="1:15">
      <c r="A1519" t="str">
        <f>T('CLZ TT'!A1519)</f>
        <v/>
      </c>
      <c r="B1519" s="9" t="str">
        <f>T('CLZ TT'!D1519)</f>
        <v/>
      </c>
      <c r="C1519" s="10" t="str">
        <f>IF(LEN(A1519) &gt; 0, 'CLZ TT'!E1519, "")</f>
        <v/>
      </c>
      <c r="D1519" s="7" t="str">
        <f>T('CLZ TT'!F1519)</f>
        <v/>
      </c>
      <c r="E1519" s="7" t="str">
        <f>IFERROR(VLOOKUP('CLZ TT'!A1519,'CLZ WI'!$A$1:$E$100000,3,FALSE),"")</f>
        <v/>
      </c>
      <c r="F1519" t="str">
        <f>IFERROR(VLOOKUP('CLZ TT'!A1519,'CLZ WI'!$A$1:$E$100000,4,FALSE),"")</f>
        <v/>
      </c>
      <c r="G1519" t="str">
        <f>IFERROR(VLOOKUP('CLZ TT'!A1519,'CLZ WI'!$A$1:$K$100000,5,FALSE),"")</f>
        <v/>
      </c>
      <c r="H1519" t="str">
        <f>IFERROR(VLOOKUP(G1519,'CLZ WI'!$A$1:$K$100000,6,FALSE),"")</f>
        <v/>
      </c>
      <c r="I1519" t="str">
        <f>IFERROR(VLOOKUP(G1519,'CLZ WI'!$A$1:$K$100000,7,FALSE),"")</f>
        <v/>
      </c>
      <c r="J1519" t="str">
        <f>T('CLZ TT'!I1519)</f>
        <v/>
      </c>
      <c r="K1519" t="str">
        <f>IF(IFERROR(VLOOKUP('CLZ TT'!A1519,'CLZ WI'!$A$1:$L$100000,12,FALSE),"")=TRUE, "Billable", IF(IFERROR(VLOOKUP('CLZ TT'!A1519,'CLZ WI'!$A$1:$L$100000,12,FALSE),"")=FALSE, "Non-Billable", ""))</f>
        <v/>
      </c>
      <c r="L1519" s="19" t="str">
        <f>IF('CLZ TT'!G1519="","",'CLZ TT'!G1519)</f>
        <v/>
      </c>
      <c r="M1519" t="str">
        <f>IFERROR(VLOOKUP(G1519,'CLZ Pr'!$A$1:$X$100000,12,FALSE)*C1519,"")</f>
        <v/>
      </c>
      <c r="N1519" s="4" t="str">
        <f>IFERROR(VLOOKUP(G1519,'CLZ Pr'!$A$1:$X$100000,24,FALSE), "")</f>
        <v/>
      </c>
      <c r="O1519" t="str">
        <f>IFERROR(VLOOKUP(G1519,'CLZ Pr'!$A$1:$X$100000,21,FALSE), "")</f>
        <v/>
      </c>
    </row>
    <row r="1520" spans="1:15">
      <c r="A1520" t="str">
        <f>T('CLZ TT'!A1520)</f>
        <v/>
      </c>
      <c r="B1520" s="9" t="str">
        <f>T('CLZ TT'!D1520)</f>
        <v/>
      </c>
      <c r="C1520" s="10" t="str">
        <f>IF(LEN(A1520) &gt; 0, 'CLZ TT'!E1520, "")</f>
        <v/>
      </c>
      <c r="D1520" s="7" t="str">
        <f>T('CLZ TT'!F1520)</f>
        <v/>
      </c>
      <c r="E1520" s="7" t="str">
        <f>IFERROR(VLOOKUP('CLZ TT'!A1520,'CLZ WI'!$A$1:$E$100000,3,FALSE),"")</f>
        <v/>
      </c>
      <c r="F1520" t="str">
        <f>IFERROR(VLOOKUP('CLZ TT'!A1520,'CLZ WI'!$A$1:$E$100000,4,FALSE),"")</f>
        <v/>
      </c>
      <c r="G1520" t="str">
        <f>IFERROR(VLOOKUP('CLZ TT'!A1520,'CLZ WI'!$A$1:$K$100000,5,FALSE),"")</f>
        <v/>
      </c>
      <c r="H1520" t="str">
        <f>IFERROR(VLOOKUP(G1520,'CLZ WI'!$A$1:$K$100000,6,FALSE),"")</f>
        <v/>
      </c>
      <c r="I1520" t="str">
        <f>IFERROR(VLOOKUP(G1520,'CLZ WI'!$A$1:$K$100000,7,FALSE),"")</f>
        <v/>
      </c>
      <c r="J1520" t="str">
        <f>T('CLZ TT'!I1520)</f>
        <v/>
      </c>
      <c r="K1520" t="str">
        <f>IF(IFERROR(VLOOKUP('CLZ TT'!A1520,'CLZ WI'!$A$1:$L$100000,12,FALSE),"")=TRUE, "Billable", IF(IFERROR(VLOOKUP('CLZ TT'!A1520,'CLZ WI'!$A$1:$L$100000,12,FALSE),"")=FALSE, "Non-Billable", ""))</f>
        <v/>
      </c>
      <c r="L1520" s="19" t="str">
        <f>IF('CLZ TT'!G1520="","",'CLZ TT'!G1520)</f>
        <v/>
      </c>
      <c r="M1520" t="str">
        <f>IFERROR(VLOOKUP(G1520,'CLZ Pr'!$A$1:$X$100000,12,FALSE)*C1520,"")</f>
        <v/>
      </c>
      <c r="N1520" s="4" t="str">
        <f>IFERROR(VLOOKUP(G1520,'CLZ Pr'!$A$1:$X$100000,24,FALSE), "")</f>
        <v/>
      </c>
      <c r="O1520" t="str">
        <f>IFERROR(VLOOKUP(G1520,'CLZ Pr'!$A$1:$X$100000,21,FALSE), "")</f>
        <v/>
      </c>
    </row>
    <row r="1521" spans="1:15">
      <c r="A1521" t="str">
        <f>T('CLZ TT'!A1521)</f>
        <v/>
      </c>
      <c r="B1521" s="9" t="str">
        <f>T('CLZ TT'!D1521)</f>
        <v/>
      </c>
      <c r="C1521" s="10" t="str">
        <f>IF(LEN(A1521) &gt; 0, 'CLZ TT'!E1521, "")</f>
        <v/>
      </c>
      <c r="D1521" s="7" t="str">
        <f>T('CLZ TT'!F1521)</f>
        <v/>
      </c>
      <c r="E1521" s="7" t="str">
        <f>IFERROR(VLOOKUP('CLZ TT'!A1521,'CLZ WI'!$A$1:$E$100000,3,FALSE),"")</f>
        <v/>
      </c>
      <c r="F1521" t="str">
        <f>IFERROR(VLOOKUP('CLZ TT'!A1521,'CLZ WI'!$A$1:$E$100000,4,FALSE),"")</f>
        <v/>
      </c>
      <c r="G1521" t="str">
        <f>IFERROR(VLOOKUP('CLZ TT'!A1521,'CLZ WI'!$A$1:$K$100000,5,FALSE),"")</f>
        <v/>
      </c>
      <c r="H1521" t="str">
        <f>IFERROR(VLOOKUP(G1521,'CLZ WI'!$A$1:$K$100000,6,FALSE),"")</f>
        <v/>
      </c>
      <c r="I1521" t="str">
        <f>IFERROR(VLOOKUP(G1521,'CLZ WI'!$A$1:$K$100000,7,FALSE),"")</f>
        <v/>
      </c>
      <c r="J1521" t="str">
        <f>T('CLZ TT'!I1521)</f>
        <v/>
      </c>
      <c r="K1521" t="str">
        <f>IF(IFERROR(VLOOKUP('CLZ TT'!A1521,'CLZ WI'!$A$1:$L$100000,12,FALSE),"")=TRUE, "Billable", IF(IFERROR(VLOOKUP('CLZ TT'!A1521,'CLZ WI'!$A$1:$L$100000,12,FALSE),"")=FALSE, "Non-Billable", ""))</f>
        <v/>
      </c>
      <c r="L1521" s="19" t="str">
        <f>IF('CLZ TT'!G1521="","",'CLZ TT'!G1521)</f>
        <v/>
      </c>
      <c r="M1521" t="str">
        <f>IFERROR(VLOOKUP(G1521,'CLZ Pr'!$A$1:$X$100000,12,FALSE)*C1521,"")</f>
        <v/>
      </c>
      <c r="N1521" s="4" t="str">
        <f>IFERROR(VLOOKUP(G1521,'CLZ Pr'!$A$1:$X$100000,24,FALSE), "")</f>
        <v/>
      </c>
      <c r="O1521" t="str">
        <f>IFERROR(VLOOKUP(G1521,'CLZ Pr'!$A$1:$X$100000,21,FALSE), "")</f>
        <v/>
      </c>
    </row>
    <row r="1522" spans="1:15">
      <c r="A1522" t="str">
        <f>T('CLZ TT'!A1522)</f>
        <v/>
      </c>
      <c r="B1522" s="9" t="str">
        <f>T('CLZ TT'!D1522)</f>
        <v/>
      </c>
      <c r="C1522" s="10" t="str">
        <f>IF(LEN(A1522) &gt; 0, 'CLZ TT'!E1522, "")</f>
        <v/>
      </c>
      <c r="D1522" s="7" t="str">
        <f>T('CLZ TT'!F1522)</f>
        <v/>
      </c>
      <c r="E1522" s="7" t="str">
        <f>IFERROR(VLOOKUP('CLZ TT'!A1522,'CLZ WI'!$A$1:$E$100000,3,FALSE),"")</f>
        <v/>
      </c>
      <c r="F1522" t="str">
        <f>IFERROR(VLOOKUP('CLZ TT'!A1522,'CLZ WI'!$A$1:$E$100000,4,FALSE),"")</f>
        <v/>
      </c>
      <c r="G1522" t="str">
        <f>IFERROR(VLOOKUP('CLZ TT'!A1522,'CLZ WI'!$A$1:$K$100000,5,FALSE),"")</f>
        <v/>
      </c>
      <c r="H1522" t="str">
        <f>IFERROR(VLOOKUP(G1522,'CLZ WI'!$A$1:$K$100000,6,FALSE),"")</f>
        <v/>
      </c>
      <c r="I1522" t="str">
        <f>IFERROR(VLOOKUP(G1522,'CLZ WI'!$A$1:$K$100000,7,FALSE),"")</f>
        <v/>
      </c>
      <c r="J1522" t="str">
        <f>T('CLZ TT'!I1522)</f>
        <v/>
      </c>
      <c r="K1522" t="str">
        <f>IF(IFERROR(VLOOKUP('CLZ TT'!A1522,'CLZ WI'!$A$1:$L$100000,12,FALSE),"")=TRUE, "Billable", IF(IFERROR(VLOOKUP('CLZ TT'!A1522,'CLZ WI'!$A$1:$L$100000,12,FALSE),"")=FALSE, "Non-Billable", ""))</f>
        <v/>
      </c>
      <c r="L1522" s="19" t="str">
        <f>IF('CLZ TT'!G1522="","",'CLZ TT'!G1522)</f>
        <v/>
      </c>
      <c r="M1522" t="str">
        <f>IFERROR(VLOOKUP(G1522,'CLZ Pr'!$A$1:$X$100000,12,FALSE)*C1522,"")</f>
        <v/>
      </c>
      <c r="N1522" s="4" t="str">
        <f>IFERROR(VLOOKUP(G1522,'CLZ Pr'!$A$1:$X$100000,24,FALSE), "")</f>
        <v/>
      </c>
      <c r="O1522" t="str">
        <f>IFERROR(VLOOKUP(G1522,'CLZ Pr'!$A$1:$X$100000,21,FALSE), "")</f>
        <v/>
      </c>
    </row>
    <row r="1523" spans="1:15">
      <c r="A1523" t="str">
        <f>T('CLZ TT'!A1523)</f>
        <v/>
      </c>
      <c r="B1523" s="9" t="str">
        <f>T('CLZ TT'!D1523)</f>
        <v/>
      </c>
      <c r="C1523" s="10" t="str">
        <f>IF(LEN(A1523) &gt; 0, 'CLZ TT'!E1523, "")</f>
        <v/>
      </c>
      <c r="D1523" s="7" t="str">
        <f>T('CLZ TT'!F1523)</f>
        <v/>
      </c>
      <c r="E1523" s="7" t="str">
        <f>IFERROR(VLOOKUP('CLZ TT'!A1523,'CLZ WI'!$A$1:$E$100000,3,FALSE),"")</f>
        <v/>
      </c>
      <c r="F1523" t="str">
        <f>IFERROR(VLOOKUP('CLZ TT'!A1523,'CLZ WI'!$A$1:$E$100000,4,FALSE),"")</f>
        <v/>
      </c>
      <c r="G1523" t="str">
        <f>IFERROR(VLOOKUP('CLZ TT'!A1523,'CLZ WI'!$A$1:$K$100000,5,FALSE),"")</f>
        <v/>
      </c>
      <c r="H1523" t="str">
        <f>IFERROR(VLOOKUP(G1523,'CLZ WI'!$A$1:$K$100000,6,FALSE),"")</f>
        <v/>
      </c>
      <c r="I1523" t="str">
        <f>IFERROR(VLOOKUP(G1523,'CLZ WI'!$A$1:$K$100000,7,FALSE),"")</f>
        <v/>
      </c>
      <c r="J1523" t="str">
        <f>T('CLZ TT'!I1523)</f>
        <v/>
      </c>
      <c r="K1523" t="str">
        <f>IF(IFERROR(VLOOKUP('CLZ TT'!A1523,'CLZ WI'!$A$1:$L$100000,12,FALSE),"")=TRUE, "Billable", IF(IFERROR(VLOOKUP('CLZ TT'!A1523,'CLZ WI'!$A$1:$L$100000,12,FALSE),"")=FALSE, "Non-Billable", ""))</f>
        <v/>
      </c>
      <c r="L1523" s="19" t="str">
        <f>IF('CLZ TT'!G1523="","",'CLZ TT'!G1523)</f>
        <v/>
      </c>
      <c r="M1523" t="str">
        <f>IFERROR(VLOOKUP(G1523,'CLZ Pr'!$A$1:$X$100000,12,FALSE)*C1523,"")</f>
        <v/>
      </c>
      <c r="N1523" s="4" t="str">
        <f>IFERROR(VLOOKUP(G1523,'CLZ Pr'!$A$1:$X$100000,24,FALSE), "")</f>
        <v/>
      </c>
      <c r="O1523" t="str">
        <f>IFERROR(VLOOKUP(G1523,'CLZ Pr'!$A$1:$X$100000,21,FALSE), "")</f>
        <v/>
      </c>
    </row>
    <row r="1524" spans="1:15">
      <c r="A1524" t="str">
        <f>T('CLZ TT'!A1524)</f>
        <v/>
      </c>
      <c r="B1524" s="9" t="str">
        <f>T('CLZ TT'!D1524)</f>
        <v/>
      </c>
      <c r="C1524" s="10" t="str">
        <f>IF(LEN(A1524) &gt; 0, 'CLZ TT'!E1524, "")</f>
        <v/>
      </c>
      <c r="D1524" s="7" t="str">
        <f>T('CLZ TT'!F1524)</f>
        <v/>
      </c>
      <c r="E1524" s="7" t="str">
        <f>IFERROR(VLOOKUP('CLZ TT'!A1524,'CLZ WI'!$A$1:$E$100000,3,FALSE),"")</f>
        <v/>
      </c>
      <c r="F1524" t="str">
        <f>IFERROR(VLOOKUP('CLZ TT'!A1524,'CLZ WI'!$A$1:$E$100000,4,FALSE),"")</f>
        <v/>
      </c>
      <c r="G1524" t="str">
        <f>IFERROR(VLOOKUP('CLZ TT'!A1524,'CLZ WI'!$A$1:$K$100000,5,FALSE),"")</f>
        <v/>
      </c>
      <c r="H1524" t="str">
        <f>IFERROR(VLOOKUP(G1524,'CLZ WI'!$A$1:$K$100000,6,FALSE),"")</f>
        <v/>
      </c>
      <c r="I1524" t="str">
        <f>IFERROR(VLOOKUP(G1524,'CLZ WI'!$A$1:$K$100000,7,FALSE),"")</f>
        <v/>
      </c>
      <c r="J1524" t="str">
        <f>T('CLZ TT'!I1524)</f>
        <v/>
      </c>
      <c r="K1524" t="str">
        <f>IF(IFERROR(VLOOKUP('CLZ TT'!A1524,'CLZ WI'!$A$1:$L$100000,12,FALSE),"")=TRUE, "Billable", IF(IFERROR(VLOOKUP('CLZ TT'!A1524,'CLZ WI'!$A$1:$L$100000,12,FALSE),"")=FALSE, "Non-Billable", ""))</f>
        <v/>
      </c>
      <c r="L1524" s="19" t="str">
        <f>IF('CLZ TT'!G1524="","",'CLZ TT'!G1524)</f>
        <v/>
      </c>
      <c r="M1524" t="str">
        <f>IFERROR(VLOOKUP(G1524,'CLZ Pr'!$A$1:$X$100000,12,FALSE)*C1524,"")</f>
        <v/>
      </c>
      <c r="N1524" s="4" t="str">
        <f>IFERROR(VLOOKUP(G1524,'CLZ Pr'!$A$1:$X$100000,24,FALSE), "")</f>
        <v/>
      </c>
      <c r="O1524" t="str">
        <f>IFERROR(VLOOKUP(G1524,'CLZ Pr'!$A$1:$X$100000,21,FALSE), "")</f>
        <v/>
      </c>
    </row>
    <row r="1525" spans="1:15">
      <c r="A1525" t="str">
        <f>T('CLZ TT'!A1525)</f>
        <v/>
      </c>
      <c r="B1525" s="9" t="str">
        <f>T('CLZ TT'!D1525)</f>
        <v/>
      </c>
      <c r="C1525" s="10" t="str">
        <f>IF(LEN(A1525) &gt; 0, 'CLZ TT'!E1525, "")</f>
        <v/>
      </c>
      <c r="D1525" s="7" t="str">
        <f>T('CLZ TT'!F1525)</f>
        <v/>
      </c>
      <c r="E1525" s="7" t="str">
        <f>IFERROR(VLOOKUP('CLZ TT'!A1525,'CLZ WI'!$A$1:$E$100000,3,FALSE),"")</f>
        <v/>
      </c>
      <c r="F1525" t="str">
        <f>IFERROR(VLOOKUP('CLZ TT'!A1525,'CLZ WI'!$A$1:$E$100000,4,FALSE),"")</f>
        <v/>
      </c>
      <c r="G1525" t="str">
        <f>IFERROR(VLOOKUP('CLZ TT'!A1525,'CLZ WI'!$A$1:$K$100000,5,FALSE),"")</f>
        <v/>
      </c>
      <c r="H1525" t="str">
        <f>IFERROR(VLOOKUP(G1525,'CLZ WI'!$A$1:$K$100000,6,FALSE),"")</f>
        <v/>
      </c>
      <c r="I1525" t="str">
        <f>IFERROR(VLOOKUP(G1525,'CLZ WI'!$A$1:$K$100000,7,FALSE),"")</f>
        <v/>
      </c>
      <c r="J1525" t="str">
        <f>T('CLZ TT'!I1525)</f>
        <v/>
      </c>
      <c r="K1525" t="str">
        <f>IF(IFERROR(VLOOKUP('CLZ TT'!A1525,'CLZ WI'!$A$1:$L$100000,12,FALSE),"")=TRUE, "Billable", IF(IFERROR(VLOOKUP('CLZ TT'!A1525,'CLZ WI'!$A$1:$L$100000,12,FALSE),"")=FALSE, "Non-Billable", ""))</f>
        <v/>
      </c>
      <c r="L1525" s="19" t="str">
        <f>IF('CLZ TT'!G1525="","",'CLZ TT'!G1525)</f>
        <v/>
      </c>
      <c r="M1525" t="str">
        <f>IFERROR(VLOOKUP(G1525,'CLZ Pr'!$A$1:$X$100000,12,FALSE)*C1525,"")</f>
        <v/>
      </c>
      <c r="N1525" s="4" t="str">
        <f>IFERROR(VLOOKUP(G1525,'CLZ Pr'!$A$1:$X$100000,24,FALSE), "")</f>
        <v/>
      </c>
      <c r="O1525" t="str">
        <f>IFERROR(VLOOKUP(G1525,'CLZ Pr'!$A$1:$X$100000,21,FALSE), "")</f>
        <v/>
      </c>
    </row>
    <row r="1526" spans="1:15">
      <c r="A1526" t="str">
        <f>T('CLZ TT'!A1526)</f>
        <v/>
      </c>
      <c r="B1526" s="9" t="str">
        <f>T('CLZ TT'!D1526)</f>
        <v/>
      </c>
      <c r="C1526" s="10" t="str">
        <f>IF(LEN(A1526) &gt; 0, 'CLZ TT'!E1526, "")</f>
        <v/>
      </c>
      <c r="D1526" s="7" t="str">
        <f>T('CLZ TT'!F1526)</f>
        <v/>
      </c>
      <c r="E1526" s="7" t="str">
        <f>IFERROR(VLOOKUP('CLZ TT'!A1526,'CLZ WI'!$A$1:$E$100000,3,FALSE),"")</f>
        <v/>
      </c>
      <c r="F1526" t="str">
        <f>IFERROR(VLOOKUP('CLZ TT'!A1526,'CLZ WI'!$A$1:$E$100000,4,FALSE),"")</f>
        <v/>
      </c>
      <c r="G1526" t="str">
        <f>IFERROR(VLOOKUP('CLZ TT'!A1526,'CLZ WI'!$A$1:$K$100000,5,FALSE),"")</f>
        <v/>
      </c>
      <c r="H1526" t="str">
        <f>IFERROR(VLOOKUP(G1526,'CLZ WI'!$A$1:$K$100000,6,FALSE),"")</f>
        <v/>
      </c>
      <c r="I1526" t="str">
        <f>IFERROR(VLOOKUP(G1526,'CLZ WI'!$A$1:$K$100000,7,FALSE),"")</f>
        <v/>
      </c>
      <c r="J1526" t="str">
        <f>T('CLZ TT'!I1526)</f>
        <v/>
      </c>
      <c r="K1526" t="str">
        <f>IF(IFERROR(VLOOKUP('CLZ TT'!A1526,'CLZ WI'!$A$1:$L$100000,12,FALSE),"")=TRUE, "Billable", IF(IFERROR(VLOOKUP('CLZ TT'!A1526,'CLZ WI'!$A$1:$L$100000,12,FALSE),"")=FALSE, "Non-Billable", ""))</f>
        <v/>
      </c>
      <c r="L1526" s="19" t="str">
        <f>IF('CLZ TT'!G1526="","",'CLZ TT'!G1526)</f>
        <v/>
      </c>
      <c r="M1526" t="str">
        <f>IFERROR(VLOOKUP(G1526,'CLZ Pr'!$A$1:$X$100000,12,FALSE)*C1526,"")</f>
        <v/>
      </c>
      <c r="N1526" s="4" t="str">
        <f>IFERROR(VLOOKUP(G1526,'CLZ Pr'!$A$1:$X$100000,24,FALSE), "")</f>
        <v/>
      </c>
      <c r="O1526" t="str">
        <f>IFERROR(VLOOKUP(G1526,'CLZ Pr'!$A$1:$X$100000,21,FALSE), "")</f>
        <v/>
      </c>
    </row>
    <row r="1527" spans="1:15">
      <c r="A1527" t="str">
        <f>T('CLZ TT'!A1527)</f>
        <v/>
      </c>
      <c r="B1527" s="9" t="str">
        <f>T('CLZ TT'!D1527)</f>
        <v/>
      </c>
      <c r="C1527" s="10" t="str">
        <f>IF(LEN(A1527) &gt; 0, 'CLZ TT'!E1527, "")</f>
        <v/>
      </c>
      <c r="D1527" s="7" t="str">
        <f>T('CLZ TT'!F1527)</f>
        <v/>
      </c>
      <c r="E1527" s="7" t="str">
        <f>IFERROR(VLOOKUP('CLZ TT'!A1527,'CLZ WI'!$A$1:$E$100000,3,FALSE),"")</f>
        <v/>
      </c>
      <c r="F1527" t="str">
        <f>IFERROR(VLOOKUP('CLZ TT'!A1527,'CLZ WI'!$A$1:$E$100000,4,FALSE),"")</f>
        <v/>
      </c>
      <c r="G1527" t="str">
        <f>IFERROR(VLOOKUP('CLZ TT'!A1527,'CLZ WI'!$A$1:$K$100000,5,FALSE),"")</f>
        <v/>
      </c>
      <c r="H1527" t="str">
        <f>IFERROR(VLOOKUP(G1527,'CLZ WI'!$A$1:$K$100000,6,FALSE),"")</f>
        <v/>
      </c>
      <c r="I1527" t="str">
        <f>IFERROR(VLOOKUP(G1527,'CLZ WI'!$A$1:$K$100000,7,FALSE),"")</f>
        <v/>
      </c>
      <c r="J1527" t="str">
        <f>T('CLZ TT'!I1527)</f>
        <v/>
      </c>
      <c r="K1527" t="str">
        <f>IF(IFERROR(VLOOKUP('CLZ TT'!A1527,'CLZ WI'!$A$1:$L$100000,12,FALSE),"")=TRUE, "Billable", IF(IFERROR(VLOOKUP('CLZ TT'!A1527,'CLZ WI'!$A$1:$L$100000,12,FALSE),"")=FALSE, "Non-Billable", ""))</f>
        <v/>
      </c>
      <c r="L1527" s="19" t="str">
        <f>IF('CLZ TT'!G1527="","",'CLZ TT'!G1527)</f>
        <v/>
      </c>
      <c r="M1527" t="str">
        <f>IFERROR(VLOOKUP(G1527,'CLZ Pr'!$A$1:$X$100000,12,FALSE)*C1527,"")</f>
        <v/>
      </c>
      <c r="N1527" s="4" t="str">
        <f>IFERROR(VLOOKUP(G1527,'CLZ Pr'!$A$1:$X$100000,24,FALSE), "")</f>
        <v/>
      </c>
      <c r="O1527" t="str">
        <f>IFERROR(VLOOKUP(G1527,'CLZ Pr'!$A$1:$X$100000,21,FALSE), "")</f>
        <v/>
      </c>
    </row>
    <row r="1528" spans="1:15">
      <c r="A1528" t="str">
        <f>T('CLZ TT'!A1528)</f>
        <v/>
      </c>
      <c r="B1528" s="9" t="str">
        <f>T('CLZ TT'!D1528)</f>
        <v/>
      </c>
      <c r="C1528" s="10" t="str">
        <f>IF(LEN(A1528) &gt; 0, 'CLZ TT'!E1528, "")</f>
        <v/>
      </c>
      <c r="D1528" s="7" t="str">
        <f>T('CLZ TT'!F1528)</f>
        <v/>
      </c>
      <c r="E1528" s="7" t="str">
        <f>IFERROR(VLOOKUP('CLZ TT'!A1528,'CLZ WI'!$A$1:$E$100000,3,FALSE),"")</f>
        <v/>
      </c>
      <c r="F1528" t="str">
        <f>IFERROR(VLOOKUP('CLZ TT'!A1528,'CLZ WI'!$A$1:$E$100000,4,FALSE),"")</f>
        <v/>
      </c>
      <c r="G1528" t="str">
        <f>IFERROR(VLOOKUP('CLZ TT'!A1528,'CLZ WI'!$A$1:$K$100000,5,FALSE),"")</f>
        <v/>
      </c>
      <c r="H1528" t="str">
        <f>IFERROR(VLOOKUP(G1528,'CLZ WI'!$A$1:$K$100000,6,FALSE),"")</f>
        <v/>
      </c>
      <c r="I1528" t="str">
        <f>IFERROR(VLOOKUP(G1528,'CLZ WI'!$A$1:$K$100000,7,FALSE),"")</f>
        <v/>
      </c>
      <c r="J1528" t="str">
        <f>T('CLZ TT'!I1528)</f>
        <v/>
      </c>
      <c r="K1528" t="str">
        <f>IF(IFERROR(VLOOKUP('CLZ TT'!A1528,'CLZ WI'!$A$1:$L$100000,12,FALSE),"")=TRUE, "Billable", IF(IFERROR(VLOOKUP('CLZ TT'!A1528,'CLZ WI'!$A$1:$L$100000,12,FALSE),"")=FALSE, "Non-Billable", ""))</f>
        <v/>
      </c>
      <c r="L1528" s="19" t="str">
        <f>IF('CLZ TT'!G1528="","",'CLZ TT'!G1528)</f>
        <v/>
      </c>
      <c r="M1528" t="str">
        <f>IFERROR(VLOOKUP(G1528,'CLZ Pr'!$A$1:$X$100000,12,FALSE)*C1528,"")</f>
        <v/>
      </c>
      <c r="N1528" s="4" t="str">
        <f>IFERROR(VLOOKUP(G1528,'CLZ Pr'!$A$1:$X$100000,24,FALSE), "")</f>
        <v/>
      </c>
      <c r="O1528" t="str">
        <f>IFERROR(VLOOKUP(G1528,'CLZ Pr'!$A$1:$X$100000,21,FALSE), "")</f>
        <v/>
      </c>
    </row>
    <row r="1529" spans="1:15">
      <c r="A1529" t="str">
        <f>T('CLZ TT'!A1529)</f>
        <v/>
      </c>
      <c r="B1529" s="9" t="str">
        <f>T('CLZ TT'!D1529)</f>
        <v/>
      </c>
      <c r="C1529" s="10" t="str">
        <f>IF(LEN(A1529) &gt; 0, 'CLZ TT'!E1529, "")</f>
        <v/>
      </c>
      <c r="D1529" s="7" t="str">
        <f>T('CLZ TT'!F1529)</f>
        <v/>
      </c>
      <c r="E1529" s="7" t="str">
        <f>IFERROR(VLOOKUP('CLZ TT'!A1529,'CLZ WI'!$A$1:$E$100000,3,FALSE),"")</f>
        <v/>
      </c>
      <c r="F1529" t="str">
        <f>IFERROR(VLOOKUP('CLZ TT'!A1529,'CLZ WI'!$A$1:$E$100000,4,FALSE),"")</f>
        <v/>
      </c>
      <c r="G1529" t="str">
        <f>IFERROR(VLOOKUP('CLZ TT'!A1529,'CLZ WI'!$A$1:$K$100000,5,FALSE),"")</f>
        <v/>
      </c>
      <c r="H1529" t="str">
        <f>IFERROR(VLOOKUP(G1529,'CLZ WI'!$A$1:$K$100000,6,FALSE),"")</f>
        <v/>
      </c>
      <c r="I1529" t="str">
        <f>IFERROR(VLOOKUP(G1529,'CLZ WI'!$A$1:$K$100000,7,FALSE),"")</f>
        <v/>
      </c>
      <c r="J1529" t="str">
        <f>T('CLZ TT'!I1529)</f>
        <v/>
      </c>
      <c r="K1529" t="str">
        <f>IF(IFERROR(VLOOKUP('CLZ TT'!A1529,'CLZ WI'!$A$1:$L$100000,12,FALSE),"")=TRUE, "Billable", IF(IFERROR(VLOOKUP('CLZ TT'!A1529,'CLZ WI'!$A$1:$L$100000,12,FALSE),"")=FALSE, "Non-Billable", ""))</f>
        <v/>
      </c>
      <c r="L1529" s="19" t="str">
        <f>IF('CLZ TT'!G1529="","",'CLZ TT'!G1529)</f>
        <v/>
      </c>
      <c r="M1529" t="str">
        <f>IFERROR(VLOOKUP(G1529,'CLZ Pr'!$A$1:$X$100000,12,FALSE)*C1529,"")</f>
        <v/>
      </c>
      <c r="N1529" s="4" t="str">
        <f>IFERROR(VLOOKUP(G1529,'CLZ Pr'!$A$1:$X$100000,24,FALSE), "")</f>
        <v/>
      </c>
      <c r="O1529" t="str">
        <f>IFERROR(VLOOKUP(G1529,'CLZ Pr'!$A$1:$X$100000,21,FALSE), "")</f>
        <v/>
      </c>
    </row>
    <row r="1530" spans="1:15">
      <c r="A1530" t="str">
        <f>T('CLZ TT'!A1530)</f>
        <v/>
      </c>
      <c r="B1530" s="9" t="str">
        <f>T('CLZ TT'!D1530)</f>
        <v/>
      </c>
      <c r="C1530" s="10" t="str">
        <f>IF(LEN(A1530) &gt; 0, 'CLZ TT'!E1530, "")</f>
        <v/>
      </c>
      <c r="D1530" s="7" t="str">
        <f>T('CLZ TT'!F1530)</f>
        <v/>
      </c>
      <c r="E1530" s="7" t="str">
        <f>IFERROR(VLOOKUP('CLZ TT'!A1530,'CLZ WI'!$A$1:$E$100000,3,FALSE),"")</f>
        <v/>
      </c>
      <c r="F1530" t="str">
        <f>IFERROR(VLOOKUP('CLZ TT'!A1530,'CLZ WI'!$A$1:$E$100000,4,FALSE),"")</f>
        <v/>
      </c>
      <c r="G1530" t="str">
        <f>IFERROR(VLOOKUP('CLZ TT'!A1530,'CLZ WI'!$A$1:$K$100000,5,FALSE),"")</f>
        <v/>
      </c>
      <c r="H1530" t="str">
        <f>IFERROR(VLOOKUP(G1530,'CLZ WI'!$A$1:$K$100000,6,FALSE),"")</f>
        <v/>
      </c>
      <c r="I1530" t="str">
        <f>IFERROR(VLOOKUP(G1530,'CLZ WI'!$A$1:$K$100000,7,FALSE),"")</f>
        <v/>
      </c>
      <c r="J1530" t="str">
        <f>T('CLZ TT'!I1530)</f>
        <v/>
      </c>
      <c r="K1530" t="str">
        <f>IF(IFERROR(VLOOKUP('CLZ TT'!A1530,'CLZ WI'!$A$1:$L$100000,12,FALSE),"")=TRUE, "Billable", IF(IFERROR(VLOOKUP('CLZ TT'!A1530,'CLZ WI'!$A$1:$L$100000,12,FALSE),"")=FALSE, "Non-Billable", ""))</f>
        <v/>
      </c>
      <c r="L1530" s="19" t="str">
        <f>IF('CLZ TT'!G1530="","",'CLZ TT'!G1530)</f>
        <v/>
      </c>
      <c r="M1530" t="str">
        <f>IFERROR(VLOOKUP(G1530,'CLZ Pr'!$A$1:$X$100000,12,FALSE)*C1530,"")</f>
        <v/>
      </c>
      <c r="N1530" s="4" t="str">
        <f>IFERROR(VLOOKUP(G1530,'CLZ Pr'!$A$1:$X$100000,24,FALSE), "")</f>
        <v/>
      </c>
      <c r="O1530" t="str">
        <f>IFERROR(VLOOKUP(G1530,'CLZ Pr'!$A$1:$X$100000,21,FALSE), "")</f>
        <v/>
      </c>
    </row>
    <row r="1531" spans="1:15">
      <c r="A1531" t="str">
        <f>T('CLZ TT'!A1531)</f>
        <v/>
      </c>
      <c r="B1531" s="9" t="str">
        <f>T('CLZ TT'!D1531)</f>
        <v/>
      </c>
      <c r="C1531" s="10" t="str">
        <f>IF(LEN(A1531) &gt; 0, 'CLZ TT'!E1531, "")</f>
        <v/>
      </c>
      <c r="D1531" s="7" t="str">
        <f>T('CLZ TT'!F1531)</f>
        <v/>
      </c>
      <c r="E1531" s="7" t="str">
        <f>IFERROR(VLOOKUP('CLZ TT'!A1531,'CLZ WI'!$A$1:$E$100000,3,FALSE),"")</f>
        <v/>
      </c>
      <c r="F1531" t="str">
        <f>IFERROR(VLOOKUP('CLZ TT'!A1531,'CLZ WI'!$A$1:$E$100000,4,FALSE),"")</f>
        <v/>
      </c>
      <c r="G1531" t="str">
        <f>IFERROR(VLOOKUP('CLZ TT'!A1531,'CLZ WI'!$A$1:$K$100000,5,FALSE),"")</f>
        <v/>
      </c>
      <c r="H1531" t="str">
        <f>IFERROR(VLOOKUP(G1531,'CLZ WI'!$A$1:$K$100000,6,FALSE),"")</f>
        <v/>
      </c>
      <c r="I1531" t="str">
        <f>IFERROR(VLOOKUP(G1531,'CLZ WI'!$A$1:$K$100000,7,FALSE),"")</f>
        <v/>
      </c>
      <c r="J1531" t="str">
        <f>T('CLZ TT'!I1531)</f>
        <v/>
      </c>
      <c r="K1531" t="str">
        <f>IF(IFERROR(VLOOKUP('CLZ TT'!A1531,'CLZ WI'!$A$1:$L$100000,12,FALSE),"")=TRUE, "Billable", IF(IFERROR(VLOOKUP('CLZ TT'!A1531,'CLZ WI'!$A$1:$L$100000,12,FALSE),"")=FALSE, "Non-Billable", ""))</f>
        <v/>
      </c>
      <c r="L1531" s="19" t="str">
        <f>IF('CLZ TT'!G1531="","",'CLZ TT'!G1531)</f>
        <v/>
      </c>
      <c r="M1531" t="str">
        <f>IFERROR(VLOOKUP(G1531,'CLZ Pr'!$A$1:$X$100000,12,FALSE)*C1531,"")</f>
        <v/>
      </c>
      <c r="N1531" s="4" t="str">
        <f>IFERROR(VLOOKUP(G1531,'CLZ Pr'!$A$1:$X$100000,24,FALSE), "")</f>
        <v/>
      </c>
      <c r="O1531" t="str">
        <f>IFERROR(VLOOKUP(G1531,'CLZ Pr'!$A$1:$X$100000,21,FALSE), "")</f>
        <v/>
      </c>
    </row>
    <row r="1532" spans="1:15">
      <c r="A1532" t="str">
        <f>T('CLZ TT'!A1532)</f>
        <v/>
      </c>
      <c r="B1532" s="9" t="str">
        <f>T('CLZ TT'!D1532)</f>
        <v/>
      </c>
      <c r="C1532" s="10" t="str">
        <f>IF(LEN(A1532) &gt; 0, 'CLZ TT'!E1532, "")</f>
        <v/>
      </c>
      <c r="D1532" s="7" t="str">
        <f>T('CLZ TT'!F1532)</f>
        <v/>
      </c>
      <c r="E1532" s="7" t="str">
        <f>IFERROR(VLOOKUP('CLZ TT'!A1532,'CLZ WI'!$A$1:$E$100000,3,FALSE),"")</f>
        <v/>
      </c>
      <c r="F1532" t="str">
        <f>IFERROR(VLOOKUP('CLZ TT'!A1532,'CLZ WI'!$A$1:$E$100000,4,FALSE),"")</f>
        <v/>
      </c>
      <c r="G1532" t="str">
        <f>IFERROR(VLOOKUP('CLZ TT'!A1532,'CLZ WI'!$A$1:$K$100000,5,FALSE),"")</f>
        <v/>
      </c>
      <c r="H1532" t="str">
        <f>IFERROR(VLOOKUP(G1532,'CLZ WI'!$A$1:$K$100000,6,FALSE),"")</f>
        <v/>
      </c>
      <c r="I1532" t="str">
        <f>IFERROR(VLOOKUP(G1532,'CLZ WI'!$A$1:$K$100000,7,FALSE),"")</f>
        <v/>
      </c>
      <c r="J1532" t="str">
        <f>T('CLZ TT'!I1532)</f>
        <v/>
      </c>
      <c r="K1532" t="str">
        <f>IF(IFERROR(VLOOKUP('CLZ TT'!A1532,'CLZ WI'!$A$1:$L$100000,12,FALSE),"")=TRUE, "Billable", IF(IFERROR(VLOOKUP('CLZ TT'!A1532,'CLZ WI'!$A$1:$L$100000,12,FALSE),"")=FALSE, "Non-Billable", ""))</f>
        <v/>
      </c>
      <c r="L1532" s="19" t="str">
        <f>IF('CLZ TT'!G1532="","",'CLZ TT'!G1532)</f>
        <v/>
      </c>
      <c r="M1532" t="str">
        <f>IFERROR(VLOOKUP(G1532,'CLZ Pr'!$A$1:$X$100000,12,FALSE)*C1532,"")</f>
        <v/>
      </c>
      <c r="N1532" s="4" t="str">
        <f>IFERROR(VLOOKUP(G1532,'CLZ Pr'!$A$1:$X$100000,24,FALSE), "")</f>
        <v/>
      </c>
      <c r="O1532" t="str">
        <f>IFERROR(VLOOKUP(G1532,'CLZ Pr'!$A$1:$X$100000,21,FALSE), "")</f>
        <v/>
      </c>
    </row>
    <row r="1533" spans="1:15">
      <c r="A1533" t="str">
        <f>T('CLZ TT'!A1533)</f>
        <v/>
      </c>
      <c r="B1533" s="9" t="str">
        <f>T('CLZ TT'!D1533)</f>
        <v/>
      </c>
      <c r="C1533" s="10" t="str">
        <f>IF(LEN(A1533) &gt; 0, 'CLZ TT'!E1533, "")</f>
        <v/>
      </c>
      <c r="D1533" s="7" t="str">
        <f>T('CLZ TT'!F1533)</f>
        <v/>
      </c>
      <c r="E1533" s="7" t="str">
        <f>IFERROR(VLOOKUP('CLZ TT'!A1533,'CLZ WI'!$A$1:$E$100000,3,FALSE),"")</f>
        <v/>
      </c>
      <c r="F1533" t="str">
        <f>IFERROR(VLOOKUP('CLZ TT'!A1533,'CLZ WI'!$A$1:$E$100000,4,FALSE),"")</f>
        <v/>
      </c>
      <c r="G1533" t="str">
        <f>IFERROR(VLOOKUP('CLZ TT'!A1533,'CLZ WI'!$A$1:$K$100000,5,FALSE),"")</f>
        <v/>
      </c>
      <c r="H1533" t="str">
        <f>IFERROR(VLOOKUP(G1533,'CLZ WI'!$A$1:$K$100000,6,FALSE),"")</f>
        <v/>
      </c>
      <c r="I1533" t="str">
        <f>IFERROR(VLOOKUP(G1533,'CLZ WI'!$A$1:$K$100000,7,FALSE),"")</f>
        <v/>
      </c>
      <c r="J1533" t="str">
        <f>T('CLZ TT'!I1533)</f>
        <v/>
      </c>
      <c r="K1533" t="str">
        <f>IF(IFERROR(VLOOKUP('CLZ TT'!A1533,'CLZ WI'!$A$1:$L$100000,12,FALSE),"")=TRUE, "Billable", IF(IFERROR(VLOOKUP('CLZ TT'!A1533,'CLZ WI'!$A$1:$L$100000,12,FALSE),"")=FALSE, "Non-Billable", ""))</f>
        <v/>
      </c>
      <c r="L1533" s="19" t="str">
        <f>IF('CLZ TT'!G1533="","",'CLZ TT'!G1533)</f>
        <v/>
      </c>
      <c r="M1533" t="str">
        <f>IFERROR(VLOOKUP(G1533,'CLZ Pr'!$A$1:$X$100000,12,FALSE)*C1533,"")</f>
        <v/>
      </c>
      <c r="N1533" s="4" t="str">
        <f>IFERROR(VLOOKUP(G1533,'CLZ Pr'!$A$1:$X$100000,24,FALSE), "")</f>
        <v/>
      </c>
      <c r="O1533" t="str">
        <f>IFERROR(VLOOKUP(G1533,'CLZ Pr'!$A$1:$X$100000,21,FALSE), "")</f>
        <v/>
      </c>
    </row>
    <row r="1534" spans="1:15">
      <c r="A1534" t="str">
        <f>T('CLZ TT'!A1534)</f>
        <v/>
      </c>
      <c r="B1534" s="9" t="str">
        <f>T('CLZ TT'!D1534)</f>
        <v/>
      </c>
      <c r="C1534" s="10" t="str">
        <f>IF(LEN(A1534) &gt; 0, 'CLZ TT'!E1534, "")</f>
        <v/>
      </c>
      <c r="D1534" s="7" t="str">
        <f>T('CLZ TT'!F1534)</f>
        <v/>
      </c>
      <c r="E1534" s="7" t="str">
        <f>IFERROR(VLOOKUP('CLZ TT'!A1534,'CLZ WI'!$A$1:$E$100000,3,FALSE),"")</f>
        <v/>
      </c>
      <c r="F1534" t="str">
        <f>IFERROR(VLOOKUP('CLZ TT'!A1534,'CLZ WI'!$A$1:$E$100000,4,FALSE),"")</f>
        <v/>
      </c>
      <c r="G1534" t="str">
        <f>IFERROR(VLOOKUP('CLZ TT'!A1534,'CLZ WI'!$A$1:$K$100000,5,FALSE),"")</f>
        <v/>
      </c>
      <c r="H1534" t="str">
        <f>IFERROR(VLOOKUP(G1534,'CLZ WI'!$A$1:$K$100000,6,FALSE),"")</f>
        <v/>
      </c>
      <c r="I1534" t="str">
        <f>IFERROR(VLOOKUP(G1534,'CLZ WI'!$A$1:$K$100000,7,FALSE),"")</f>
        <v/>
      </c>
      <c r="J1534" t="str">
        <f>T('CLZ TT'!I1534)</f>
        <v/>
      </c>
      <c r="K1534" t="str">
        <f>IF(IFERROR(VLOOKUP('CLZ TT'!A1534,'CLZ WI'!$A$1:$L$100000,12,FALSE),"")=TRUE, "Billable", IF(IFERROR(VLOOKUP('CLZ TT'!A1534,'CLZ WI'!$A$1:$L$100000,12,FALSE),"")=FALSE, "Non-Billable", ""))</f>
        <v/>
      </c>
      <c r="L1534" s="19" t="str">
        <f>IF('CLZ TT'!G1534="","",'CLZ TT'!G1534)</f>
        <v/>
      </c>
      <c r="M1534" t="str">
        <f>IFERROR(VLOOKUP(G1534,'CLZ Pr'!$A$1:$X$100000,12,FALSE)*C1534,"")</f>
        <v/>
      </c>
      <c r="N1534" s="4" t="str">
        <f>IFERROR(VLOOKUP(G1534,'CLZ Pr'!$A$1:$X$100000,24,FALSE), "")</f>
        <v/>
      </c>
      <c r="O1534" t="str">
        <f>IFERROR(VLOOKUP(G1534,'CLZ Pr'!$A$1:$X$100000,21,FALSE), "")</f>
        <v/>
      </c>
    </row>
    <row r="1535" spans="1:15">
      <c r="A1535" t="str">
        <f>T('CLZ TT'!A1535)</f>
        <v/>
      </c>
      <c r="B1535" s="9" t="str">
        <f>T('CLZ TT'!D1535)</f>
        <v/>
      </c>
      <c r="C1535" s="10" t="str">
        <f>IF(LEN(A1535) &gt; 0, 'CLZ TT'!E1535, "")</f>
        <v/>
      </c>
      <c r="D1535" s="7" t="str">
        <f>T('CLZ TT'!F1535)</f>
        <v/>
      </c>
      <c r="E1535" s="7" t="str">
        <f>IFERROR(VLOOKUP('CLZ TT'!A1535,'CLZ WI'!$A$1:$E$100000,3,FALSE),"")</f>
        <v/>
      </c>
      <c r="F1535" t="str">
        <f>IFERROR(VLOOKUP('CLZ TT'!A1535,'CLZ WI'!$A$1:$E$100000,4,FALSE),"")</f>
        <v/>
      </c>
      <c r="G1535" t="str">
        <f>IFERROR(VLOOKUP('CLZ TT'!A1535,'CLZ WI'!$A$1:$K$100000,5,FALSE),"")</f>
        <v/>
      </c>
      <c r="H1535" t="str">
        <f>IFERROR(VLOOKUP(G1535,'CLZ WI'!$A$1:$K$100000,6,FALSE),"")</f>
        <v/>
      </c>
      <c r="I1535" t="str">
        <f>IFERROR(VLOOKUP(G1535,'CLZ WI'!$A$1:$K$100000,7,FALSE),"")</f>
        <v/>
      </c>
      <c r="J1535" t="str">
        <f>T('CLZ TT'!I1535)</f>
        <v/>
      </c>
      <c r="K1535" t="str">
        <f>IF(IFERROR(VLOOKUP('CLZ TT'!A1535,'CLZ WI'!$A$1:$L$100000,12,FALSE),"")=TRUE, "Billable", IF(IFERROR(VLOOKUP('CLZ TT'!A1535,'CLZ WI'!$A$1:$L$100000,12,FALSE),"")=FALSE, "Non-Billable", ""))</f>
        <v/>
      </c>
      <c r="L1535" s="19" t="str">
        <f>IF('CLZ TT'!G1535="","",'CLZ TT'!G1535)</f>
        <v/>
      </c>
      <c r="M1535" t="str">
        <f>IFERROR(VLOOKUP(G1535,'CLZ Pr'!$A$1:$X$100000,12,FALSE)*C1535,"")</f>
        <v/>
      </c>
      <c r="N1535" s="4" t="str">
        <f>IFERROR(VLOOKUP(G1535,'CLZ Pr'!$A$1:$X$100000,24,FALSE), "")</f>
        <v/>
      </c>
      <c r="O1535" t="str">
        <f>IFERROR(VLOOKUP(G1535,'CLZ Pr'!$A$1:$X$100000,21,FALSE), "")</f>
        <v/>
      </c>
    </row>
    <row r="1536" spans="1:15">
      <c r="A1536" t="str">
        <f>T('CLZ TT'!A1536)</f>
        <v/>
      </c>
      <c r="B1536" s="9" t="str">
        <f>T('CLZ TT'!D1536)</f>
        <v/>
      </c>
      <c r="C1536" s="10" t="str">
        <f>IF(LEN(A1536) &gt; 0, 'CLZ TT'!E1536, "")</f>
        <v/>
      </c>
      <c r="D1536" s="7" t="str">
        <f>T('CLZ TT'!F1536)</f>
        <v/>
      </c>
      <c r="E1536" s="7" t="str">
        <f>IFERROR(VLOOKUP('CLZ TT'!A1536,'CLZ WI'!$A$1:$E$100000,3,FALSE),"")</f>
        <v/>
      </c>
      <c r="F1536" t="str">
        <f>IFERROR(VLOOKUP('CLZ TT'!A1536,'CLZ WI'!$A$1:$E$100000,4,FALSE),"")</f>
        <v/>
      </c>
      <c r="G1536" t="str">
        <f>IFERROR(VLOOKUP('CLZ TT'!A1536,'CLZ WI'!$A$1:$K$100000,5,FALSE),"")</f>
        <v/>
      </c>
      <c r="H1536" t="str">
        <f>IFERROR(VLOOKUP(G1536,'CLZ WI'!$A$1:$K$100000,6,FALSE),"")</f>
        <v/>
      </c>
      <c r="I1536" t="str">
        <f>IFERROR(VLOOKUP(G1536,'CLZ WI'!$A$1:$K$100000,7,FALSE),"")</f>
        <v/>
      </c>
      <c r="J1536" t="str">
        <f>T('CLZ TT'!I1536)</f>
        <v/>
      </c>
      <c r="K1536" t="str">
        <f>IF(IFERROR(VLOOKUP('CLZ TT'!A1536,'CLZ WI'!$A$1:$L$100000,12,FALSE),"")=TRUE, "Billable", IF(IFERROR(VLOOKUP('CLZ TT'!A1536,'CLZ WI'!$A$1:$L$100000,12,FALSE),"")=FALSE, "Non-Billable", ""))</f>
        <v/>
      </c>
      <c r="L1536" s="19" t="str">
        <f>IF('CLZ TT'!G1536="","",'CLZ TT'!G1536)</f>
        <v/>
      </c>
      <c r="M1536" t="str">
        <f>IFERROR(VLOOKUP(G1536,'CLZ Pr'!$A$1:$X$100000,12,FALSE)*C1536,"")</f>
        <v/>
      </c>
      <c r="N1536" s="4" t="str">
        <f>IFERROR(VLOOKUP(G1536,'CLZ Pr'!$A$1:$X$100000,24,FALSE), "")</f>
        <v/>
      </c>
      <c r="O1536" t="str">
        <f>IFERROR(VLOOKUP(G1536,'CLZ Pr'!$A$1:$X$100000,21,FALSE), "")</f>
        <v/>
      </c>
    </row>
    <row r="1537" spans="1:15">
      <c r="A1537" t="str">
        <f>T('CLZ TT'!A1537)</f>
        <v/>
      </c>
      <c r="B1537" s="9" t="str">
        <f>T('CLZ TT'!D1537)</f>
        <v/>
      </c>
      <c r="C1537" s="10" t="str">
        <f>IF(LEN(A1537) &gt; 0, 'CLZ TT'!E1537, "")</f>
        <v/>
      </c>
      <c r="D1537" s="7" t="str">
        <f>T('CLZ TT'!F1537)</f>
        <v/>
      </c>
      <c r="E1537" s="7" t="str">
        <f>IFERROR(VLOOKUP('CLZ TT'!A1537,'CLZ WI'!$A$1:$E$100000,3,FALSE),"")</f>
        <v/>
      </c>
      <c r="F1537" t="str">
        <f>IFERROR(VLOOKUP('CLZ TT'!A1537,'CLZ WI'!$A$1:$E$100000,4,FALSE),"")</f>
        <v/>
      </c>
      <c r="G1537" t="str">
        <f>IFERROR(VLOOKUP('CLZ TT'!A1537,'CLZ WI'!$A$1:$K$100000,5,FALSE),"")</f>
        <v/>
      </c>
      <c r="H1537" t="str">
        <f>IFERROR(VLOOKUP(G1537,'CLZ WI'!$A$1:$K$100000,6,FALSE),"")</f>
        <v/>
      </c>
      <c r="I1537" t="str">
        <f>IFERROR(VLOOKUP(G1537,'CLZ WI'!$A$1:$K$100000,7,FALSE),"")</f>
        <v/>
      </c>
      <c r="J1537" t="str">
        <f>T('CLZ TT'!I1537)</f>
        <v/>
      </c>
      <c r="K1537" t="str">
        <f>IF(IFERROR(VLOOKUP('CLZ TT'!A1537,'CLZ WI'!$A$1:$L$100000,12,FALSE),"")=TRUE, "Billable", IF(IFERROR(VLOOKUP('CLZ TT'!A1537,'CLZ WI'!$A$1:$L$100000,12,FALSE),"")=FALSE, "Non-Billable", ""))</f>
        <v/>
      </c>
      <c r="L1537" s="19" t="str">
        <f>IF('CLZ TT'!G1537="","",'CLZ TT'!G1537)</f>
        <v/>
      </c>
      <c r="M1537" t="str">
        <f>IFERROR(VLOOKUP(G1537,'CLZ Pr'!$A$1:$X$100000,12,FALSE)*C1537,"")</f>
        <v/>
      </c>
      <c r="N1537" s="4" t="str">
        <f>IFERROR(VLOOKUP(G1537,'CLZ Pr'!$A$1:$X$100000,24,FALSE), "")</f>
        <v/>
      </c>
      <c r="O1537" t="str">
        <f>IFERROR(VLOOKUP(G1537,'CLZ Pr'!$A$1:$X$100000,21,FALSE), "")</f>
        <v/>
      </c>
    </row>
    <row r="1538" spans="1:15">
      <c r="A1538" t="str">
        <f>T('CLZ TT'!A1538)</f>
        <v/>
      </c>
      <c r="B1538" s="9" t="str">
        <f>T('CLZ TT'!D1538)</f>
        <v/>
      </c>
      <c r="C1538" s="10" t="str">
        <f>IF(LEN(A1538) &gt; 0, 'CLZ TT'!E1538, "")</f>
        <v/>
      </c>
      <c r="D1538" s="7" t="str">
        <f>T('CLZ TT'!F1538)</f>
        <v/>
      </c>
      <c r="E1538" s="7" t="str">
        <f>IFERROR(VLOOKUP('CLZ TT'!A1538,'CLZ WI'!$A$1:$E$100000,3,FALSE),"")</f>
        <v/>
      </c>
      <c r="F1538" t="str">
        <f>IFERROR(VLOOKUP('CLZ TT'!A1538,'CLZ WI'!$A$1:$E$100000,4,FALSE),"")</f>
        <v/>
      </c>
      <c r="G1538" t="str">
        <f>IFERROR(VLOOKUP('CLZ TT'!A1538,'CLZ WI'!$A$1:$K$100000,5,FALSE),"")</f>
        <v/>
      </c>
      <c r="H1538" t="str">
        <f>IFERROR(VLOOKUP(G1538,'CLZ WI'!$A$1:$K$100000,6,FALSE),"")</f>
        <v/>
      </c>
      <c r="I1538" t="str">
        <f>IFERROR(VLOOKUP(G1538,'CLZ WI'!$A$1:$K$100000,7,FALSE),"")</f>
        <v/>
      </c>
      <c r="J1538" t="str">
        <f>T('CLZ TT'!I1538)</f>
        <v/>
      </c>
      <c r="K1538" t="str">
        <f>IF(IFERROR(VLOOKUP('CLZ TT'!A1538,'CLZ WI'!$A$1:$L$100000,12,FALSE),"")=TRUE, "Billable", IF(IFERROR(VLOOKUP('CLZ TT'!A1538,'CLZ WI'!$A$1:$L$100000,12,FALSE),"")=FALSE, "Non-Billable", ""))</f>
        <v/>
      </c>
      <c r="L1538" s="19" t="str">
        <f>IF('CLZ TT'!G1538="","",'CLZ TT'!G1538)</f>
        <v/>
      </c>
      <c r="M1538" t="str">
        <f>IFERROR(VLOOKUP(G1538,'CLZ Pr'!$A$1:$X$100000,12,FALSE)*C1538,"")</f>
        <v/>
      </c>
      <c r="N1538" s="4" t="str">
        <f>IFERROR(VLOOKUP(G1538,'CLZ Pr'!$A$1:$X$100000,24,FALSE), "")</f>
        <v/>
      </c>
      <c r="O1538" t="str">
        <f>IFERROR(VLOOKUP(G1538,'CLZ Pr'!$A$1:$X$100000,21,FALSE), "")</f>
        <v/>
      </c>
    </row>
    <row r="1539" spans="1:15">
      <c r="A1539" t="str">
        <f>T('CLZ TT'!A1539)</f>
        <v/>
      </c>
      <c r="B1539" s="9" t="str">
        <f>T('CLZ TT'!D1539)</f>
        <v/>
      </c>
      <c r="C1539" s="10" t="str">
        <f>IF(LEN(A1539) &gt; 0, 'CLZ TT'!E1539, "")</f>
        <v/>
      </c>
      <c r="D1539" s="7" t="str">
        <f>T('CLZ TT'!F1539)</f>
        <v/>
      </c>
      <c r="E1539" s="7" t="str">
        <f>IFERROR(VLOOKUP('CLZ TT'!A1539,'CLZ WI'!$A$1:$E$100000,3,FALSE),"")</f>
        <v/>
      </c>
      <c r="F1539" t="str">
        <f>IFERROR(VLOOKUP('CLZ TT'!A1539,'CLZ WI'!$A$1:$E$100000,4,FALSE),"")</f>
        <v/>
      </c>
      <c r="G1539" t="str">
        <f>IFERROR(VLOOKUP('CLZ TT'!A1539,'CLZ WI'!$A$1:$K$100000,5,FALSE),"")</f>
        <v/>
      </c>
      <c r="H1539" t="str">
        <f>IFERROR(VLOOKUP(G1539,'CLZ WI'!$A$1:$K$100000,6,FALSE),"")</f>
        <v/>
      </c>
      <c r="I1539" t="str">
        <f>IFERROR(VLOOKUP(G1539,'CLZ WI'!$A$1:$K$100000,7,FALSE),"")</f>
        <v/>
      </c>
      <c r="J1539" t="str">
        <f>T('CLZ TT'!I1539)</f>
        <v/>
      </c>
      <c r="K1539" t="str">
        <f>IF(IFERROR(VLOOKUP('CLZ TT'!A1539,'CLZ WI'!$A$1:$L$100000,12,FALSE),"")=TRUE, "Billable", IF(IFERROR(VLOOKUP('CLZ TT'!A1539,'CLZ WI'!$A$1:$L$100000,12,FALSE),"")=FALSE, "Non-Billable", ""))</f>
        <v/>
      </c>
      <c r="L1539" s="19" t="str">
        <f>IF('CLZ TT'!G1539="","",'CLZ TT'!G1539)</f>
        <v/>
      </c>
      <c r="M1539" t="str">
        <f>IFERROR(VLOOKUP(G1539,'CLZ Pr'!$A$1:$X$100000,12,FALSE)*C1539,"")</f>
        <v/>
      </c>
      <c r="N1539" s="4" t="str">
        <f>IFERROR(VLOOKUP(G1539,'CLZ Pr'!$A$1:$X$100000,24,FALSE), "")</f>
        <v/>
      </c>
      <c r="O1539" t="str">
        <f>IFERROR(VLOOKUP(G1539,'CLZ Pr'!$A$1:$X$100000,21,FALSE), "")</f>
        <v/>
      </c>
    </row>
    <row r="1540" spans="1:15">
      <c r="A1540" t="str">
        <f>T('CLZ TT'!A1540)</f>
        <v/>
      </c>
      <c r="B1540" s="9" t="str">
        <f>T('CLZ TT'!D1540)</f>
        <v/>
      </c>
      <c r="C1540" s="10" t="str">
        <f>IF(LEN(A1540) &gt; 0, 'CLZ TT'!E1540, "")</f>
        <v/>
      </c>
      <c r="D1540" s="7" t="str">
        <f>T('CLZ TT'!F1540)</f>
        <v/>
      </c>
      <c r="E1540" s="7" t="str">
        <f>IFERROR(VLOOKUP('CLZ TT'!A1540,'CLZ WI'!$A$1:$E$100000,3,FALSE),"")</f>
        <v/>
      </c>
      <c r="F1540" t="str">
        <f>IFERROR(VLOOKUP('CLZ TT'!A1540,'CLZ WI'!$A$1:$E$100000,4,FALSE),"")</f>
        <v/>
      </c>
      <c r="G1540" t="str">
        <f>IFERROR(VLOOKUP('CLZ TT'!A1540,'CLZ WI'!$A$1:$K$100000,5,FALSE),"")</f>
        <v/>
      </c>
      <c r="H1540" t="str">
        <f>IFERROR(VLOOKUP(G1540,'CLZ WI'!$A$1:$K$100000,6,FALSE),"")</f>
        <v/>
      </c>
      <c r="I1540" t="str">
        <f>IFERROR(VLOOKUP(G1540,'CLZ WI'!$A$1:$K$100000,7,FALSE),"")</f>
        <v/>
      </c>
      <c r="J1540" t="str">
        <f>T('CLZ TT'!I1540)</f>
        <v/>
      </c>
      <c r="K1540" t="str">
        <f>IF(IFERROR(VLOOKUP('CLZ TT'!A1540,'CLZ WI'!$A$1:$L$100000,12,FALSE),"")=TRUE, "Billable", IF(IFERROR(VLOOKUP('CLZ TT'!A1540,'CLZ WI'!$A$1:$L$100000,12,FALSE),"")=FALSE, "Non-Billable", ""))</f>
        <v/>
      </c>
      <c r="L1540" s="19" t="str">
        <f>IF('CLZ TT'!G1540="","",'CLZ TT'!G1540)</f>
        <v/>
      </c>
      <c r="M1540" t="str">
        <f>IFERROR(VLOOKUP(G1540,'CLZ Pr'!$A$1:$X$100000,12,FALSE)*C1540,"")</f>
        <v/>
      </c>
      <c r="N1540" s="4" t="str">
        <f>IFERROR(VLOOKUP(G1540,'CLZ Pr'!$A$1:$X$100000,24,FALSE), "")</f>
        <v/>
      </c>
      <c r="O1540" t="str">
        <f>IFERROR(VLOOKUP(G1540,'CLZ Pr'!$A$1:$X$100000,21,FALSE), "")</f>
        <v/>
      </c>
    </row>
    <row r="1541" spans="1:15">
      <c r="A1541" t="str">
        <f>T('CLZ TT'!A1541)</f>
        <v/>
      </c>
      <c r="B1541" s="9" t="str">
        <f>T('CLZ TT'!D1541)</f>
        <v/>
      </c>
      <c r="C1541" s="10" t="str">
        <f>IF(LEN(A1541) &gt; 0, 'CLZ TT'!E1541, "")</f>
        <v/>
      </c>
      <c r="D1541" s="7" t="str">
        <f>T('CLZ TT'!F1541)</f>
        <v/>
      </c>
      <c r="E1541" s="7" t="str">
        <f>IFERROR(VLOOKUP('CLZ TT'!A1541,'CLZ WI'!$A$1:$E$100000,3,FALSE),"")</f>
        <v/>
      </c>
      <c r="F1541" t="str">
        <f>IFERROR(VLOOKUP('CLZ TT'!A1541,'CLZ WI'!$A$1:$E$100000,4,FALSE),"")</f>
        <v/>
      </c>
      <c r="G1541" t="str">
        <f>IFERROR(VLOOKUP('CLZ TT'!A1541,'CLZ WI'!$A$1:$K$100000,5,FALSE),"")</f>
        <v/>
      </c>
      <c r="H1541" t="str">
        <f>IFERROR(VLOOKUP(G1541,'CLZ WI'!$A$1:$K$100000,6,FALSE),"")</f>
        <v/>
      </c>
      <c r="I1541" t="str">
        <f>IFERROR(VLOOKUP(G1541,'CLZ WI'!$A$1:$K$100000,7,FALSE),"")</f>
        <v/>
      </c>
      <c r="J1541" t="str">
        <f>T('CLZ TT'!I1541)</f>
        <v/>
      </c>
      <c r="K1541" t="str">
        <f>IF(IFERROR(VLOOKUP('CLZ TT'!A1541,'CLZ WI'!$A$1:$L$100000,12,FALSE),"")=TRUE, "Billable", IF(IFERROR(VLOOKUP('CLZ TT'!A1541,'CLZ WI'!$A$1:$L$100000,12,FALSE),"")=FALSE, "Non-Billable", ""))</f>
        <v/>
      </c>
      <c r="L1541" s="19" t="str">
        <f>IF('CLZ TT'!G1541="","",'CLZ TT'!G1541)</f>
        <v/>
      </c>
      <c r="M1541" t="str">
        <f>IFERROR(VLOOKUP(G1541,'CLZ Pr'!$A$1:$X$100000,12,FALSE)*C1541,"")</f>
        <v/>
      </c>
      <c r="N1541" s="4" t="str">
        <f>IFERROR(VLOOKUP(G1541,'CLZ Pr'!$A$1:$X$100000,24,FALSE), "")</f>
        <v/>
      </c>
      <c r="O1541" t="str">
        <f>IFERROR(VLOOKUP(G1541,'CLZ Pr'!$A$1:$X$100000,21,FALSE), "")</f>
        <v/>
      </c>
    </row>
    <row r="1542" spans="1:15">
      <c r="A1542" t="str">
        <f>T('CLZ TT'!A1542)</f>
        <v/>
      </c>
      <c r="B1542" s="9" t="str">
        <f>T('CLZ TT'!D1542)</f>
        <v/>
      </c>
      <c r="C1542" s="10" t="str">
        <f>IF(LEN(A1542) &gt; 0, 'CLZ TT'!E1542, "")</f>
        <v/>
      </c>
      <c r="D1542" s="7" t="str">
        <f>T('CLZ TT'!F1542)</f>
        <v/>
      </c>
      <c r="E1542" s="7" t="str">
        <f>IFERROR(VLOOKUP('CLZ TT'!A1542,'CLZ WI'!$A$1:$E$100000,3,FALSE),"")</f>
        <v/>
      </c>
      <c r="F1542" t="str">
        <f>IFERROR(VLOOKUP('CLZ TT'!A1542,'CLZ WI'!$A$1:$E$100000,4,FALSE),"")</f>
        <v/>
      </c>
      <c r="G1542" t="str">
        <f>IFERROR(VLOOKUP('CLZ TT'!A1542,'CLZ WI'!$A$1:$K$100000,5,FALSE),"")</f>
        <v/>
      </c>
      <c r="H1542" t="str">
        <f>IFERROR(VLOOKUP(G1542,'CLZ WI'!$A$1:$K$100000,6,FALSE),"")</f>
        <v/>
      </c>
      <c r="I1542" t="str">
        <f>IFERROR(VLOOKUP(G1542,'CLZ WI'!$A$1:$K$100000,7,FALSE),"")</f>
        <v/>
      </c>
      <c r="J1542" t="str">
        <f>T('CLZ TT'!I1542)</f>
        <v/>
      </c>
      <c r="K1542" t="str">
        <f>IF(IFERROR(VLOOKUP('CLZ TT'!A1542,'CLZ WI'!$A$1:$L$100000,12,FALSE),"")=TRUE, "Billable", IF(IFERROR(VLOOKUP('CLZ TT'!A1542,'CLZ WI'!$A$1:$L$100000,12,FALSE),"")=FALSE, "Non-Billable", ""))</f>
        <v/>
      </c>
      <c r="L1542" s="19" t="str">
        <f>IF('CLZ TT'!G1542="","",'CLZ TT'!G1542)</f>
        <v/>
      </c>
      <c r="M1542" t="str">
        <f>IFERROR(VLOOKUP(G1542,'CLZ Pr'!$A$1:$X$100000,12,FALSE)*C1542,"")</f>
        <v/>
      </c>
      <c r="N1542" s="4" t="str">
        <f>IFERROR(VLOOKUP(G1542,'CLZ Pr'!$A$1:$X$100000,24,FALSE), "")</f>
        <v/>
      </c>
      <c r="O1542" t="str">
        <f>IFERROR(VLOOKUP(G1542,'CLZ Pr'!$A$1:$X$100000,21,FALSE), "")</f>
        <v/>
      </c>
    </row>
    <row r="1543" spans="1:15">
      <c r="A1543" t="str">
        <f>T('CLZ TT'!A1543)</f>
        <v/>
      </c>
      <c r="B1543" s="9" t="str">
        <f>T('CLZ TT'!D1543)</f>
        <v/>
      </c>
      <c r="C1543" s="10" t="str">
        <f>IF(LEN(A1543) &gt; 0, 'CLZ TT'!E1543, "")</f>
        <v/>
      </c>
      <c r="D1543" s="7" t="str">
        <f>T('CLZ TT'!F1543)</f>
        <v/>
      </c>
      <c r="E1543" s="7" t="str">
        <f>IFERROR(VLOOKUP('CLZ TT'!A1543,'CLZ WI'!$A$1:$E$100000,3,FALSE),"")</f>
        <v/>
      </c>
      <c r="F1543" t="str">
        <f>IFERROR(VLOOKUP('CLZ TT'!A1543,'CLZ WI'!$A$1:$E$100000,4,FALSE),"")</f>
        <v/>
      </c>
      <c r="G1543" t="str">
        <f>IFERROR(VLOOKUP('CLZ TT'!A1543,'CLZ WI'!$A$1:$K$100000,5,FALSE),"")</f>
        <v/>
      </c>
      <c r="H1543" t="str">
        <f>IFERROR(VLOOKUP(G1543,'CLZ WI'!$A$1:$K$100000,6,FALSE),"")</f>
        <v/>
      </c>
      <c r="I1543" t="str">
        <f>IFERROR(VLOOKUP(G1543,'CLZ WI'!$A$1:$K$100000,7,FALSE),"")</f>
        <v/>
      </c>
      <c r="J1543" t="str">
        <f>T('CLZ TT'!I1543)</f>
        <v/>
      </c>
      <c r="K1543" t="str">
        <f>IF(IFERROR(VLOOKUP('CLZ TT'!A1543,'CLZ WI'!$A$1:$L$100000,12,FALSE),"")=TRUE, "Billable", IF(IFERROR(VLOOKUP('CLZ TT'!A1543,'CLZ WI'!$A$1:$L$100000,12,FALSE),"")=FALSE, "Non-Billable", ""))</f>
        <v/>
      </c>
      <c r="L1543" s="19" t="str">
        <f>IF('CLZ TT'!G1543="","",'CLZ TT'!G1543)</f>
        <v/>
      </c>
      <c r="M1543" t="str">
        <f>IFERROR(VLOOKUP(G1543,'CLZ Pr'!$A$1:$X$100000,12,FALSE)*C1543,"")</f>
        <v/>
      </c>
      <c r="N1543" s="4" t="str">
        <f>IFERROR(VLOOKUP(G1543,'CLZ Pr'!$A$1:$X$100000,24,FALSE), "")</f>
        <v/>
      </c>
      <c r="O1543" t="str">
        <f>IFERROR(VLOOKUP(G1543,'CLZ Pr'!$A$1:$X$100000,21,FALSE), "")</f>
        <v/>
      </c>
    </row>
    <row r="1544" spans="1:15">
      <c r="A1544" t="str">
        <f>T('CLZ TT'!A1544)</f>
        <v/>
      </c>
      <c r="B1544" s="9" t="str">
        <f>T('CLZ TT'!D1544)</f>
        <v/>
      </c>
      <c r="C1544" s="10" t="str">
        <f>IF(LEN(A1544) &gt; 0, 'CLZ TT'!E1544, "")</f>
        <v/>
      </c>
      <c r="D1544" s="7" t="str">
        <f>T('CLZ TT'!F1544)</f>
        <v/>
      </c>
      <c r="E1544" s="7" t="str">
        <f>IFERROR(VLOOKUP('CLZ TT'!A1544,'CLZ WI'!$A$1:$E$100000,3,FALSE),"")</f>
        <v/>
      </c>
      <c r="F1544" t="str">
        <f>IFERROR(VLOOKUP('CLZ TT'!A1544,'CLZ WI'!$A$1:$E$100000,4,FALSE),"")</f>
        <v/>
      </c>
      <c r="G1544" t="str">
        <f>IFERROR(VLOOKUP('CLZ TT'!A1544,'CLZ WI'!$A$1:$K$100000,5,FALSE),"")</f>
        <v/>
      </c>
      <c r="H1544" t="str">
        <f>IFERROR(VLOOKUP(G1544,'CLZ WI'!$A$1:$K$100000,6,FALSE),"")</f>
        <v/>
      </c>
      <c r="I1544" t="str">
        <f>IFERROR(VLOOKUP(G1544,'CLZ WI'!$A$1:$K$100000,7,FALSE),"")</f>
        <v/>
      </c>
      <c r="J1544" t="str">
        <f>T('CLZ TT'!I1544)</f>
        <v/>
      </c>
      <c r="K1544" t="str">
        <f>IF(IFERROR(VLOOKUP('CLZ TT'!A1544,'CLZ WI'!$A$1:$L$100000,12,FALSE),"")=TRUE, "Billable", IF(IFERROR(VLOOKUP('CLZ TT'!A1544,'CLZ WI'!$A$1:$L$100000,12,FALSE),"")=FALSE, "Non-Billable", ""))</f>
        <v/>
      </c>
      <c r="L1544" s="19" t="str">
        <f>IF('CLZ TT'!G1544="","",'CLZ TT'!G1544)</f>
        <v/>
      </c>
      <c r="M1544" t="str">
        <f>IFERROR(VLOOKUP(G1544,'CLZ Pr'!$A$1:$X$100000,12,FALSE)*C1544,"")</f>
        <v/>
      </c>
      <c r="N1544" s="4" t="str">
        <f>IFERROR(VLOOKUP(G1544,'CLZ Pr'!$A$1:$X$100000,24,FALSE), "")</f>
        <v/>
      </c>
      <c r="O1544" t="str">
        <f>IFERROR(VLOOKUP(G1544,'CLZ Pr'!$A$1:$X$100000,21,FALSE), "")</f>
        <v/>
      </c>
    </row>
    <row r="1545" spans="1:15">
      <c r="A1545" t="str">
        <f>T('CLZ TT'!A1545)</f>
        <v/>
      </c>
      <c r="B1545" s="9" t="str">
        <f>T('CLZ TT'!D1545)</f>
        <v/>
      </c>
      <c r="C1545" s="10" t="str">
        <f>IF(LEN(A1545) &gt; 0, 'CLZ TT'!E1545, "")</f>
        <v/>
      </c>
      <c r="D1545" s="7" t="str">
        <f>T('CLZ TT'!F1545)</f>
        <v/>
      </c>
      <c r="E1545" s="7" t="str">
        <f>IFERROR(VLOOKUP('CLZ TT'!A1545,'CLZ WI'!$A$1:$E$100000,3,FALSE),"")</f>
        <v/>
      </c>
      <c r="F1545" t="str">
        <f>IFERROR(VLOOKUP('CLZ TT'!A1545,'CLZ WI'!$A$1:$E$100000,4,FALSE),"")</f>
        <v/>
      </c>
      <c r="G1545" t="str">
        <f>IFERROR(VLOOKUP('CLZ TT'!A1545,'CLZ WI'!$A$1:$K$100000,5,FALSE),"")</f>
        <v/>
      </c>
      <c r="H1545" t="str">
        <f>IFERROR(VLOOKUP(G1545,'CLZ WI'!$A$1:$K$100000,6,FALSE),"")</f>
        <v/>
      </c>
      <c r="I1545" t="str">
        <f>IFERROR(VLOOKUP(G1545,'CLZ WI'!$A$1:$K$100000,7,FALSE),"")</f>
        <v/>
      </c>
      <c r="J1545" t="str">
        <f>T('CLZ TT'!I1545)</f>
        <v/>
      </c>
      <c r="K1545" t="str">
        <f>IF(IFERROR(VLOOKUP('CLZ TT'!A1545,'CLZ WI'!$A$1:$L$100000,12,FALSE),"")=TRUE, "Billable", IF(IFERROR(VLOOKUP('CLZ TT'!A1545,'CLZ WI'!$A$1:$L$100000,12,FALSE),"")=FALSE, "Non-Billable", ""))</f>
        <v/>
      </c>
      <c r="L1545" s="19" t="str">
        <f>IF('CLZ TT'!G1545="","",'CLZ TT'!G1545)</f>
        <v/>
      </c>
      <c r="M1545" t="str">
        <f>IFERROR(VLOOKUP(G1545,'CLZ Pr'!$A$1:$X$100000,12,FALSE)*C1545,"")</f>
        <v/>
      </c>
      <c r="N1545" s="4" t="str">
        <f>IFERROR(VLOOKUP(G1545,'CLZ Pr'!$A$1:$X$100000,24,FALSE), "")</f>
        <v/>
      </c>
      <c r="O1545" t="str">
        <f>IFERROR(VLOOKUP(G1545,'CLZ Pr'!$A$1:$X$100000,21,FALSE), "")</f>
        <v/>
      </c>
    </row>
    <row r="1546" spans="1:15">
      <c r="A1546" t="str">
        <f>T('CLZ TT'!A1546)</f>
        <v/>
      </c>
      <c r="B1546" s="9" t="str">
        <f>T('CLZ TT'!D1546)</f>
        <v/>
      </c>
      <c r="C1546" s="10" t="str">
        <f>IF(LEN(A1546) &gt; 0, 'CLZ TT'!E1546, "")</f>
        <v/>
      </c>
      <c r="D1546" s="7" t="str">
        <f>T('CLZ TT'!F1546)</f>
        <v/>
      </c>
      <c r="E1546" s="7" t="str">
        <f>IFERROR(VLOOKUP('CLZ TT'!A1546,'CLZ WI'!$A$1:$E$100000,3,FALSE),"")</f>
        <v/>
      </c>
      <c r="F1546" t="str">
        <f>IFERROR(VLOOKUP('CLZ TT'!A1546,'CLZ WI'!$A$1:$E$100000,4,FALSE),"")</f>
        <v/>
      </c>
      <c r="G1546" t="str">
        <f>IFERROR(VLOOKUP('CLZ TT'!A1546,'CLZ WI'!$A$1:$K$100000,5,FALSE),"")</f>
        <v/>
      </c>
      <c r="H1546" t="str">
        <f>IFERROR(VLOOKUP(G1546,'CLZ WI'!$A$1:$K$100000,6,FALSE),"")</f>
        <v/>
      </c>
      <c r="I1546" t="str">
        <f>IFERROR(VLOOKUP(G1546,'CLZ WI'!$A$1:$K$100000,7,FALSE),"")</f>
        <v/>
      </c>
      <c r="J1546" t="str">
        <f>T('CLZ TT'!I1546)</f>
        <v/>
      </c>
      <c r="K1546" t="str">
        <f>IF(IFERROR(VLOOKUP('CLZ TT'!A1546,'CLZ WI'!$A$1:$L$100000,12,FALSE),"")=TRUE, "Billable", IF(IFERROR(VLOOKUP('CLZ TT'!A1546,'CLZ WI'!$A$1:$L$100000,12,FALSE),"")=FALSE, "Non-Billable", ""))</f>
        <v/>
      </c>
      <c r="L1546" s="19" t="str">
        <f>IF('CLZ TT'!G1546="","",'CLZ TT'!G1546)</f>
        <v/>
      </c>
      <c r="M1546" t="str">
        <f>IFERROR(VLOOKUP(G1546,'CLZ Pr'!$A$1:$X$100000,12,FALSE)*C1546,"")</f>
        <v/>
      </c>
      <c r="N1546" s="4" t="str">
        <f>IFERROR(VLOOKUP(G1546,'CLZ Pr'!$A$1:$X$100000,24,FALSE), "")</f>
        <v/>
      </c>
      <c r="O1546" t="str">
        <f>IFERROR(VLOOKUP(G1546,'CLZ Pr'!$A$1:$X$100000,21,FALSE), "")</f>
        <v/>
      </c>
    </row>
    <row r="1547" spans="1:15">
      <c r="A1547" t="str">
        <f>T('CLZ TT'!A1547)</f>
        <v/>
      </c>
      <c r="B1547" s="9" t="str">
        <f>T('CLZ TT'!D1547)</f>
        <v/>
      </c>
      <c r="C1547" s="10" t="str">
        <f>IF(LEN(A1547) &gt; 0, 'CLZ TT'!E1547, "")</f>
        <v/>
      </c>
      <c r="D1547" s="7" t="str">
        <f>T('CLZ TT'!F1547)</f>
        <v/>
      </c>
      <c r="E1547" s="7" t="str">
        <f>IFERROR(VLOOKUP('CLZ TT'!A1547,'CLZ WI'!$A$1:$E$100000,3,FALSE),"")</f>
        <v/>
      </c>
      <c r="F1547" t="str">
        <f>IFERROR(VLOOKUP('CLZ TT'!A1547,'CLZ WI'!$A$1:$E$100000,4,FALSE),"")</f>
        <v/>
      </c>
      <c r="G1547" t="str">
        <f>IFERROR(VLOOKUP('CLZ TT'!A1547,'CLZ WI'!$A$1:$K$100000,5,FALSE),"")</f>
        <v/>
      </c>
      <c r="H1547" t="str">
        <f>IFERROR(VLOOKUP(G1547,'CLZ WI'!$A$1:$K$100000,6,FALSE),"")</f>
        <v/>
      </c>
      <c r="I1547" t="str">
        <f>IFERROR(VLOOKUP(G1547,'CLZ WI'!$A$1:$K$100000,7,FALSE),"")</f>
        <v/>
      </c>
      <c r="J1547" t="str">
        <f>T('CLZ TT'!I1547)</f>
        <v/>
      </c>
      <c r="K1547" t="str">
        <f>IF(IFERROR(VLOOKUP('CLZ TT'!A1547,'CLZ WI'!$A$1:$L$100000,12,FALSE),"")=TRUE, "Billable", IF(IFERROR(VLOOKUP('CLZ TT'!A1547,'CLZ WI'!$A$1:$L$100000,12,FALSE),"")=FALSE, "Non-Billable", ""))</f>
        <v/>
      </c>
      <c r="L1547" s="19" t="str">
        <f>IF('CLZ TT'!G1547="","",'CLZ TT'!G1547)</f>
        <v/>
      </c>
      <c r="M1547" t="str">
        <f>IFERROR(VLOOKUP(G1547,'CLZ Pr'!$A$1:$X$100000,12,FALSE)*C1547,"")</f>
        <v/>
      </c>
      <c r="N1547" s="4" t="str">
        <f>IFERROR(VLOOKUP(G1547,'CLZ Pr'!$A$1:$X$100000,24,FALSE), "")</f>
        <v/>
      </c>
      <c r="O1547" t="str">
        <f>IFERROR(VLOOKUP(G1547,'CLZ Pr'!$A$1:$X$100000,21,FALSE), "")</f>
        <v/>
      </c>
    </row>
    <row r="1548" spans="1:15">
      <c r="A1548" t="str">
        <f>T('CLZ TT'!A1548)</f>
        <v/>
      </c>
      <c r="B1548" s="9" t="str">
        <f>T('CLZ TT'!D1548)</f>
        <v/>
      </c>
      <c r="C1548" s="10" t="str">
        <f>IF(LEN(A1548) &gt; 0, 'CLZ TT'!E1548, "")</f>
        <v/>
      </c>
      <c r="D1548" s="7" t="str">
        <f>T('CLZ TT'!F1548)</f>
        <v/>
      </c>
      <c r="E1548" s="7" t="str">
        <f>IFERROR(VLOOKUP('CLZ TT'!A1548,'CLZ WI'!$A$1:$E$100000,3,FALSE),"")</f>
        <v/>
      </c>
      <c r="F1548" t="str">
        <f>IFERROR(VLOOKUP('CLZ TT'!A1548,'CLZ WI'!$A$1:$E$100000,4,FALSE),"")</f>
        <v/>
      </c>
      <c r="G1548" t="str">
        <f>IFERROR(VLOOKUP('CLZ TT'!A1548,'CLZ WI'!$A$1:$K$100000,5,FALSE),"")</f>
        <v/>
      </c>
      <c r="H1548" t="str">
        <f>IFERROR(VLOOKUP(G1548,'CLZ WI'!$A$1:$K$100000,6,FALSE),"")</f>
        <v/>
      </c>
      <c r="I1548" t="str">
        <f>IFERROR(VLOOKUP(G1548,'CLZ WI'!$A$1:$K$100000,7,FALSE),"")</f>
        <v/>
      </c>
      <c r="J1548" t="str">
        <f>T('CLZ TT'!I1548)</f>
        <v/>
      </c>
      <c r="K1548" t="str">
        <f>IF(IFERROR(VLOOKUP('CLZ TT'!A1548,'CLZ WI'!$A$1:$L$100000,12,FALSE),"")=TRUE, "Billable", IF(IFERROR(VLOOKUP('CLZ TT'!A1548,'CLZ WI'!$A$1:$L$100000,12,FALSE),"")=FALSE, "Non-Billable", ""))</f>
        <v/>
      </c>
      <c r="L1548" s="19" t="str">
        <f>IF('CLZ TT'!G1548="","",'CLZ TT'!G1548)</f>
        <v/>
      </c>
      <c r="M1548" t="str">
        <f>IFERROR(VLOOKUP(G1548,'CLZ Pr'!$A$1:$X$100000,12,FALSE)*C1548,"")</f>
        <v/>
      </c>
      <c r="N1548" s="4" t="str">
        <f>IFERROR(VLOOKUP(G1548,'CLZ Pr'!$A$1:$X$100000,24,FALSE), "")</f>
        <v/>
      </c>
      <c r="O1548" t="str">
        <f>IFERROR(VLOOKUP(G1548,'CLZ Pr'!$A$1:$X$100000,21,FALSE), "")</f>
        <v/>
      </c>
    </row>
    <row r="1549" spans="1:15">
      <c r="A1549" t="str">
        <f>T('CLZ TT'!A1549)</f>
        <v/>
      </c>
      <c r="B1549" s="9" t="str">
        <f>T('CLZ TT'!D1549)</f>
        <v/>
      </c>
      <c r="C1549" s="10" t="str">
        <f>IF(LEN(A1549) &gt; 0, 'CLZ TT'!E1549, "")</f>
        <v/>
      </c>
      <c r="D1549" s="7" t="str">
        <f>T('CLZ TT'!F1549)</f>
        <v/>
      </c>
      <c r="E1549" s="7" t="str">
        <f>IFERROR(VLOOKUP('CLZ TT'!A1549,'CLZ WI'!$A$1:$E$100000,3,FALSE),"")</f>
        <v/>
      </c>
      <c r="F1549" t="str">
        <f>IFERROR(VLOOKUP('CLZ TT'!A1549,'CLZ WI'!$A$1:$E$100000,4,FALSE),"")</f>
        <v/>
      </c>
      <c r="G1549" t="str">
        <f>IFERROR(VLOOKUP('CLZ TT'!A1549,'CLZ WI'!$A$1:$K$100000,5,FALSE),"")</f>
        <v/>
      </c>
      <c r="H1549" t="str">
        <f>IFERROR(VLOOKUP(G1549,'CLZ WI'!$A$1:$K$100000,6,FALSE),"")</f>
        <v/>
      </c>
      <c r="I1549" t="str">
        <f>IFERROR(VLOOKUP(G1549,'CLZ WI'!$A$1:$K$100000,7,FALSE),"")</f>
        <v/>
      </c>
      <c r="J1549" t="str">
        <f>T('CLZ TT'!I1549)</f>
        <v/>
      </c>
      <c r="K1549" t="str">
        <f>IF(IFERROR(VLOOKUP('CLZ TT'!A1549,'CLZ WI'!$A$1:$L$100000,12,FALSE),"")=TRUE, "Billable", IF(IFERROR(VLOOKUP('CLZ TT'!A1549,'CLZ WI'!$A$1:$L$100000,12,FALSE),"")=FALSE, "Non-Billable", ""))</f>
        <v/>
      </c>
      <c r="L1549" s="19" t="str">
        <f>IF('CLZ TT'!G1549="","",'CLZ TT'!G1549)</f>
        <v/>
      </c>
      <c r="M1549" t="str">
        <f>IFERROR(VLOOKUP(G1549,'CLZ Pr'!$A$1:$X$100000,12,FALSE)*C1549,"")</f>
        <v/>
      </c>
      <c r="N1549" s="4" t="str">
        <f>IFERROR(VLOOKUP(G1549,'CLZ Pr'!$A$1:$X$100000,24,FALSE), "")</f>
        <v/>
      </c>
      <c r="O1549" t="str">
        <f>IFERROR(VLOOKUP(G1549,'CLZ Pr'!$A$1:$X$100000,21,FALSE), "")</f>
        <v/>
      </c>
    </row>
    <row r="1550" spans="1:15">
      <c r="A1550" t="str">
        <f>T('CLZ TT'!A1550)</f>
        <v/>
      </c>
      <c r="B1550" s="9" t="str">
        <f>T('CLZ TT'!D1550)</f>
        <v/>
      </c>
      <c r="C1550" s="10" t="str">
        <f>IF(LEN(A1550) &gt; 0, 'CLZ TT'!E1550, "")</f>
        <v/>
      </c>
      <c r="D1550" s="7" t="str">
        <f>T('CLZ TT'!F1550)</f>
        <v/>
      </c>
      <c r="E1550" s="7" t="str">
        <f>IFERROR(VLOOKUP('CLZ TT'!A1550,'CLZ WI'!$A$1:$E$100000,3,FALSE),"")</f>
        <v/>
      </c>
      <c r="F1550" t="str">
        <f>IFERROR(VLOOKUP('CLZ TT'!A1550,'CLZ WI'!$A$1:$E$100000,4,FALSE),"")</f>
        <v/>
      </c>
      <c r="G1550" t="str">
        <f>IFERROR(VLOOKUP('CLZ TT'!A1550,'CLZ WI'!$A$1:$K$100000,5,FALSE),"")</f>
        <v/>
      </c>
      <c r="H1550" t="str">
        <f>IFERROR(VLOOKUP(G1550,'CLZ WI'!$A$1:$K$100000,6,FALSE),"")</f>
        <v/>
      </c>
      <c r="I1550" t="str">
        <f>IFERROR(VLOOKUP(G1550,'CLZ WI'!$A$1:$K$100000,7,FALSE),"")</f>
        <v/>
      </c>
      <c r="J1550" t="str">
        <f>T('CLZ TT'!I1550)</f>
        <v/>
      </c>
      <c r="K1550" t="str">
        <f>IF(IFERROR(VLOOKUP('CLZ TT'!A1550,'CLZ WI'!$A$1:$L$100000,12,FALSE),"")=TRUE, "Billable", IF(IFERROR(VLOOKUP('CLZ TT'!A1550,'CLZ WI'!$A$1:$L$100000,12,FALSE),"")=FALSE, "Non-Billable", ""))</f>
        <v/>
      </c>
      <c r="L1550" s="19" t="str">
        <f>IF('CLZ TT'!G1550="","",'CLZ TT'!G1550)</f>
        <v/>
      </c>
      <c r="M1550" t="str">
        <f>IFERROR(VLOOKUP(G1550,'CLZ Pr'!$A$1:$X$100000,12,FALSE)*C1550,"")</f>
        <v/>
      </c>
      <c r="N1550" s="4" t="str">
        <f>IFERROR(VLOOKUP(G1550,'CLZ Pr'!$A$1:$X$100000,24,FALSE), "")</f>
        <v/>
      </c>
      <c r="O1550" t="str">
        <f>IFERROR(VLOOKUP(G1550,'CLZ Pr'!$A$1:$X$100000,21,FALSE), "")</f>
        <v/>
      </c>
    </row>
    <row r="1551" spans="1:15">
      <c r="A1551" t="str">
        <f>T('CLZ TT'!A1551)</f>
        <v/>
      </c>
      <c r="B1551" s="9" t="str">
        <f>T('CLZ TT'!D1551)</f>
        <v/>
      </c>
      <c r="C1551" s="10" t="str">
        <f>IF(LEN(A1551) &gt; 0, 'CLZ TT'!E1551, "")</f>
        <v/>
      </c>
      <c r="D1551" s="7" t="str">
        <f>T('CLZ TT'!F1551)</f>
        <v/>
      </c>
      <c r="E1551" s="7" t="str">
        <f>IFERROR(VLOOKUP('CLZ TT'!A1551,'CLZ WI'!$A$1:$E$100000,3,FALSE),"")</f>
        <v/>
      </c>
      <c r="F1551" t="str">
        <f>IFERROR(VLOOKUP('CLZ TT'!A1551,'CLZ WI'!$A$1:$E$100000,4,FALSE),"")</f>
        <v/>
      </c>
      <c r="G1551" t="str">
        <f>IFERROR(VLOOKUP('CLZ TT'!A1551,'CLZ WI'!$A$1:$K$100000,5,FALSE),"")</f>
        <v/>
      </c>
      <c r="H1551" t="str">
        <f>IFERROR(VLOOKUP(G1551,'CLZ WI'!$A$1:$K$100000,6,FALSE),"")</f>
        <v/>
      </c>
      <c r="I1551" t="str">
        <f>IFERROR(VLOOKUP(G1551,'CLZ WI'!$A$1:$K$100000,7,FALSE),"")</f>
        <v/>
      </c>
      <c r="J1551" t="str">
        <f>T('CLZ TT'!I1551)</f>
        <v/>
      </c>
      <c r="K1551" t="str">
        <f>IF(IFERROR(VLOOKUP('CLZ TT'!A1551,'CLZ WI'!$A$1:$L$100000,12,FALSE),"")=TRUE, "Billable", IF(IFERROR(VLOOKUP('CLZ TT'!A1551,'CLZ WI'!$A$1:$L$100000,12,FALSE),"")=FALSE, "Non-Billable", ""))</f>
        <v/>
      </c>
      <c r="L1551" s="19" t="str">
        <f>IF('CLZ TT'!G1551="","",'CLZ TT'!G1551)</f>
        <v/>
      </c>
      <c r="M1551" t="str">
        <f>IFERROR(VLOOKUP(G1551,'CLZ Pr'!$A$1:$X$100000,12,FALSE)*C1551,"")</f>
        <v/>
      </c>
      <c r="N1551" s="4" t="str">
        <f>IFERROR(VLOOKUP(G1551,'CLZ Pr'!$A$1:$X$100000,24,FALSE), "")</f>
        <v/>
      </c>
      <c r="O1551" t="str">
        <f>IFERROR(VLOOKUP(G1551,'CLZ Pr'!$A$1:$X$100000,21,FALSE), "")</f>
        <v/>
      </c>
    </row>
    <row r="1552" spans="1:15">
      <c r="A1552" t="str">
        <f>T('CLZ TT'!A1552)</f>
        <v/>
      </c>
      <c r="B1552" s="9" t="str">
        <f>T('CLZ TT'!D1552)</f>
        <v/>
      </c>
      <c r="C1552" s="10" t="str">
        <f>IF(LEN(A1552) &gt; 0, 'CLZ TT'!E1552, "")</f>
        <v/>
      </c>
      <c r="D1552" s="7" t="str">
        <f>T('CLZ TT'!F1552)</f>
        <v/>
      </c>
      <c r="E1552" s="7" t="str">
        <f>IFERROR(VLOOKUP('CLZ TT'!A1552,'CLZ WI'!$A$1:$E$100000,3,FALSE),"")</f>
        <v/>
      </c>
      <c r="F1552" t="str">
        <f>IFERROR(VLOOKUP('CLZ TT'!A1552,'CLZ WI'!$A$1:$E$100000,4,FALSE),"")</f>
        <v/>
      </c>
      <c r="G1552" t="str">
        <f>IFERROR(VLOOKUP('CLZ TT'!A1552,'CLZ WI'!$A$1:$K$100000,5,FALSE),"")</f>
        <v/>
      </c>
      <c r="H1552" t="str">
        <f>IFERROR(VLOOKUP(G1552,'CLZ WI'!$A$1:$K$100000,6,FALSE),"")</f>
        <v/>
      </c>
      <c r="I1552" t="str">
        <f>IFERROR(VLOOKUP(G1552,'CLZ WI'!$A$1:$K$100000,7,FALSE),"")</f>
        <v/>
      </c>
      <c r="J1552" t="str">
        <f>T('CLZ TT'!I1552)</f>
        <v/>
      </c>
      <c r="K1552" t="str">
        <f>IF(IFERROR(VLOOKUP('CLZ TT'!A1552,'CLZ WI'!$A$1:$L$100000,12,FALSE),"")=TRUE, "Billable", IF(IFERROR(VLOOKUP('CLZ TT'!A1552,'CLZ WI'!$A$1:$L$100000,12,FALSE),"")=FALSE, "Non-Billable", ""))</f>
        <v/>
      </c>
      <c r="L1552" s="19" t="str">
        <f>IF('CLZ TT'!G1552="","",'CLZ TT'!G1552)</f>
        <v/>
      </c>
      <c r="M1552" t="str">
        <f>IFERROR(VLOOKUP(G1552,'CLZ Pr'!$A$1:$X$100000,12,FALSE)*C1552,"")</f>
        <v/>
      </c>
      <c r="N1552" s="4" t="str">
        <f>IFERROR(VLOOKUP(G1552,'CLZ Pr'!$A$1:$X$100000,24,FALSE), "")</f>
        <v/>
      </c>
      <c r="O1552" t="str">
        <f>IFERROR(VLOOKUP(G1552,'CLZ Pr'!$A$1:$X$100000,21,FALSE), "")</f>
        <v/>
      </c>
    </row>
    <row r="1553" spans="1:15">
      <c r="A1553" t="str">
        <f>T('CLZ TT'!A1553)</f>
        <v/>
      </c>
      <c r="B1553" s="9" t="str">
        <f>T('CLZ TT'!D1553)</f>
        <v/>
      </c>
      <c r="C1553" s="10" t="str">
        <f>IF(LEN(A1553) &gt; 0, 'CLZ TT'!E1553, "")</f>
        <v/>
      </c>
      <c r="D1553" s="7" t="str">
        <f>T('CLZ TT'!F1553)</f>
        <v/>
      </c>
      <c r="E1553" s="7" t="str">
        <f>IFERROR(VLOOKUP('CLZ TT'!A1553,'CLZ WI'!$A$1:$E$100000,3,FALSE),"")</f>
        <v/>
      </c>
      <c r="F1553" t="str">
        <f>IFERROR(VLOOKUP('CLZ TT'!A1553,'CLZ WI'!$A$1:$E$100000,4,FALSE),"")</f>
        <v/>
      </c>
      <c r="G1553" t="str">
        <f>IFERROR(VLOOKUP('CLZ TT'!A1553,'CLZ WI'!$A$1:$K$100000,5,FALSE),"")</f>
        <v/>
      </c>
      <c r="H1553" t="str">
        <f>IFERROR(VLOOKUP(G1553,'CLZ WI'!$A$1:$K$100000,6,FALSE),"")</f>
        <v/>
      </c>
      <c r="I1553" t="str">
        <f>IFERROR(VLOOKUP(G1553,'CLZ WI'!$A$1:$K$100000,7,FALSE),"")</f>
        <v/>
      </c>
      <c r="J1553" t="str">
        <f>T('CLZ TT'!I1553)</f>
        <v/>
      </c>
      <c r="K1553" t="str">
        <f>IF(IFERROR(VLOOKUP('CLZ TT'!A1553,'CLZ WI'!$A$1:$L$100000,12,FALSE),"")=TRUE, "Billable", IF(IFERROR(VLOOKUP('CLZ TT'!A1553,'CLZ WI'!$A$1:$L$100000,12,FALSE),"")=FALSE, "Non-Billable", ""))</f>
        <v/>
      </c>
      <c r="L1553" s="19" t="str">
        <f>IF('CLZ TT'!G1553="","",'CLZ TT'!G1553)</f>
        <v/>
      </c>
      <c r="M1553" t="str">
        <f>IFERROR(VLOOKUP(G1553,'CLZ Pr'!$A$1:$X$100000,12,FALSE)*C1553,"")</f>
        <v/>
      </c>
      <c r="N1553" s="4" t="str">
        <f>IFERROR(VLOOKUP(G1553,'CLZ Pr'!$A$1:$X$100000,24,FALSE), "")</f>
        <v/>
      </c>
      <c r="O1553" t="str">
        <f>IFERROR(VLOOKUP(G1553,'CLZ Pr'!$A$1:$X$100000,21,FALSE), "")</f>
        <v/>
      </c>
    </row>
    <row r="1554" spans="1:15">
      <c r="A1554" t="str">
        <f>T('CLZ TT'!A1554)</f>
        <v/>
      </c>
      <c r="B1554" s="9" t="str">
        <f>T('CLZ TT'!D1554)</f>
        <v/>
      </c>
      <c r="C1554" s="10" t="str">
        <f>IF(LEN(A1554) &gt; 0, 'CLZ TT'!E1554, "")</f>
        <v/>
      </c>
      <c r="D1554" s="7" t="str">
        <f>T('CLZ TT'!F1554)</f>
        <v/>
      </c>
      <c r="E1554" s="7" t="str">
        <f>IFERROR(VLOOKUP('CLZ TT'!A1554,'CLZ WI'!$A$1:$E$100000,3,FALSE),"")</f>
        <v/>
      </c>
      <c r="F1554" t="str">
        <f>IFERROR(VLOOKUP('CLZ TT'!A1554,'CLZ WI'!$A$1:$E$100000,4,FALSE),"")</f>
        <v/>
      </c>
      <c r="G1554" t="str">
        <f>IFERROR(VLOOKUP('CLZ TT'!A1554,'CLZ WI'!$A$1:$K$100000,5,FALSE),"")</f>
        <v/>
      </c>
      <c r="H1554" t="str">
        <f>IFERROR(VLOOKUP(G1554,'CLZ WI'!$A$1:$K$100000,6,FALSE),"")</f>
        <v/>
      </c>
      <c r="I1554" t="str">
        <f>IFERROR(VLOOKUP(G1554,'CLZ WI'!$A$1:$K$100000,7,FALSE),"")</f>
        <v/>
      </c>
      <c r="J1554" t="str">
        <f>T('CLZ TT'!I1554)</f>
        <v/>
      </c>
      <c r="K1554" t="str">
        <f>IF(IFERROR(VLOOKUP('CLZ TT'!A1554,'CLZ WI'!$A$1:$L$100000,12,FALSE),"")=TRUE, "Billable", IF(IFERROR(VLOOKUP('CLZ TT'!A1554,'CLZ WI'!$A$1:$L$100000,12,FALSE),"")=FALSE, "Non-Billable", ""))</f>
        <v/>
      </c>
      <c r="L1554" s="19" t="str">
        <f>IF('CLZ TT'!G1554="","",'CLZ TT'!G1554)</f>
        <v/>
      </c>
      <c r="M1554" t="str">
        <f>IFERROR(VLOOKUP(G1554,'CLZ Pr'!$A$1:$X$100000,12,FALSE)*C1554,"")</f>
        <v/>
      </c>
      <c r="N1554" s="4" t="str">
        <f>IFERROR(VLOOKUP(G1554,'CLZ Pr'!$A$1:$X$100000,24,FALSE), "")</f>
        <v/>
      </c>
      <c r="O1554" t="str">
        <f>IFERROR(VLOOKUP(G1554,'CLZ Pr'!$A$1:$X$100000,21,FALSE), "")</f>
        <v/>
      </c>
    </row>
    <row r="1555" spans="1:15">
      <c r="A1555" t="str">
        <f>T('CLZ TT'!A1555)</f>
        <v/>
      </c>
      <c r="B1555" s="9" t="str">
        <f>T('CLZ TT'!D1555)</f>
        <v/>
      </c>
      <c r="C1555" s="10" t="str">
        <f>IF(LEN(A1555) &gt; 0, 'CLZ TT'!E1555, "")</f>
        <v/>
      </c>
      <c r="D1555" s="7" t="str">
        <f>T('CLZ TT'!F1555)</f>
        <v/>
      </c>
      <c r="E1555" s="7" t="str">
        <f>IFERROR(VLOOKUP('CLZ TT'!A1555,'CLZ WI'!$A$1:$E$100000,3,FALSE),"")</f>
        <v/>
      </c>
      <c r="F1555" t="str">
        <f>IFERROR(VLOOKUP('CLZ TT'!A1555,'CLZ WI'!$A$1:$E$100000,4,FALSE),"")</f>
        <v/>
      </c>
      <c r="G1555" t="str">
        <f>IFERROR(VLOOKUP('CLZ TT'!A1555,'CLZ WI'!$A$1:$K$100000,5,FALSE),"")</f>
        <v/>
      </c>
      <c r="H1555" t="str">
        <f>IFERROR(VLOOKUP(G1555,'CLZ WI'!$A$1:$K$100000,6,FALSE),"")</f>
        <v/>
      </c>
      <c r="I1555" t="str">
        <f>IFERROR(VLOOKUP(G1555,'CLZ WI'!$A$1:$K$100000,7,FALSE),"")</f>
        <v/>
      </c>
      <c r="J1555" t="str">
        <f>T('CLZ TT'!I1555)</f>
        <v/>
      </c>
      <c r="K1555" t="str">
        <f>IF(IFERROR(VLOOKUP('CLZ TT'!A1555,'CLZ WI'!$A$1:$L$100000,12,FALSE),"")=TRUE, "Billable", IF(IFERROR(VLOOKUP('CLZ TT'!A1555,'CLZ WI'!$A$1:$L$100000,12,FALSE),"")=FALSE, "Non-Billable", ""))</f>
        <v/>
      </c>
      <c r="L1555" s="19" t="str">
        <f>IF('CLZ TT'!G1555="","",'CLZ TT'!G1555)</f>
        <v/>
      </c>
      <c r="M1555" t="str">
        <f>IFERROR(VLOOKUP(G1555,'CLZ Pr'!$A$1:$X$100000,12,FALSE)*C1555,"")</f>
        <v/>
      </c>
      <c r="N1555" s="4" t="str">
        <f>IFERROR(VLOOKUP(G1555,'CLZ Pr'!$A$1:$X$100000,24,FALSE), "")</f>
        <v/>
      </c>
      <c r="O1555" t="str">
        <f>IFERROR(VLOOKUP(G1555,'CLZ Pr'!$A$1:$X$100000,21,FALSE), "")</f>
        <v/>
      </c>
    </row>
    <row r="1556" spans="1:15">
      <c r="A1556" t="str">
        <f>T('CLZ TT'!A1556)</f>
        <v/>
      </c>
      <c r="B1556" s="9" t="str">
        <f>T('CLZ TT'!D1556)</f>
        <v/>
      </c>
      <c r="C1556" s="10" t="str">
        <f>IF(LEN(A1556) &gt; 0, 'CLZ TT'!E1556, "")</f>
        <v/>
      </c>
      <c r="D1556" s="7" t="str">
        <f>T('CLZ TT'!F1556)</f>
        <v/>
      </c>
      <c r="E1556" s="7" t="str">
        <f>IFERROR(VLOOKUP('CLZ TT'!A1556,'CLZ WI'!$A$1:$E$100000,3,FALSE),"")</f>
        <v/>
      </c>
      <c r="F1556" t="str">
        <f>IFERROR(VLOOKUP('CLZ TT'!A1556,'CLZ WI'!$A$1:$E$100000,4,FALSE),"")</f>
        <v/>
      </c>
      <c r="G1556" t="str">
        <f>IFERROR(VLOOKUP('CLZ TT'!A1556,'CLZ WI'!$A$1:$K$100000,5,FALSE),"")</f>
        <v/>
      </c>
      <c r="H1556" t="str">
        <f>IFERROR(VLOOKUP(G1556,'CLZ WI'!$A$1:$K$100000,6,FALSE),"")</f>
        <v/>
      </c>
      <c r="I1556" t="str">
        <f>IFERROR(VLOOKUP(G1556,'CLZ WI'!$A$1:$K$100000,7,FALSE),"")</f>
        <v/>
      </c>
      <c r="J1556" t="str">
        <f>T('CLZ TT'!I1556)</f>
        <v/>
      </c>
      <c r="K1556" t="str">
        <f>IF(IFERROR(VLOOKUP('CLZ TT'!A1556,'CLZ WI'!$A$1:$L$100000,12,FALSE),"")=TRUE, "Billable", IF(IFERROR(VLOOKUP('CLZ TT'!A1556,'CLZ WI'!$A$1:$L$100000,12,FALSE),"")=FALSE, "Non-Billable", ""))</f>
        <v/>
      </c>
      <c r="L1556" s="19" t="str">
        <f>IF('CLZ TT'!G1556="","",'CLZ TT'!G1556)</f>
        <v/>
      </c>
      <c r="M1556" t="str">
        <f>IFERROR(VLOOKUP(G1556,'CLZ Pr'!$A$1:$X$100000,12,FALSE)*C1556,"")</f>
        <v/>
      </c>
      <c r="N1556" s="4" t="str">
        <f>IFERROR(VLOOKUP(G1556,'CLZ Pr'!$A$1:$X$100000,24,FALSE), "")</f>
        <v/>
      </c>
      <c r="O1556" t="str">
        <f>IFERROR(VLOOKUP(G1556,'CLZ Pr'!$A$1:$X$100000,21,FALSE), "")</f>
        <v/>
      </c>
    </row>
    <row r="1557" spans="1:15">
      <c r="A1557" t="str">
        <f>T('CLZ TT'!A1557)</f>
        <v/>
      </c>
      <c r="B1557" s="9" t="str">
        <f>T('CLZ TT'!D1557)</f>
        <v/>
      </c>
      <c r="C1557" s="10" t="str">
        <f>IF(LEN(A1557) &gt; 0, 'CLZ TT'!E1557, "")</f>
        <v/>
      </c>
      <c r="D1557" s="7" t="str">
        <f>T('CLZ TT'!F1557)</f>
        <v/>
      </c>
      <c r="E1557" s="7" t="str">
        <f>IFERROR(VLOOKUP('CLZ TT'!A1557,'CLZ WI'!$A$1:$E$100000,3,FALSE),"")</f>
        <v/>
      </c>
      <c r="F1557" t="str">
        <f>IFERROR(VLOOKUP('CLZ TT'!A1557,'CLZ WI'!$A$1:$E$100000,4,FALSE),"")</f>
        <v/>
      </c>
      <c r="G1557" t="str">
        <f>IFERROR(VLOOKUP('CLZ TT'!A1557,'CLZ WI'!$A$1:$K$100000,5,FALSE),"")</f>
        <v/>
      </c>
      <c r="H1557" t="str">
        <f>IFERROR(VLOOKUP(G1557,'CLZ WI'!$A$1:$K$100000,6,FALSE),"")</f>
        <v/>
      </c>
      <c r="I1557" t="str">
        <f>IFERROR(VLOOKUP(G1557,'CLZ WI'!$A$1:$K$100000,7,FALSE),"")</f>
        <v/>
      </c>
      <c r="J1557" t="str">
        <f>T('CLZ TT'!I1557)</f>
        <v/>
      </c>
      <c r="K1557" t="str">
        <f>IF(IFERROR(VLOOKUP('CLZ TT'!A1557,'CLZ WI'!$A$1:$L$100000,12,FALSE),"")=TRUE, "Billable", IF(IFERROR(VLOOKUP('CLZ TT'!A1557,'CLZ WI'!$A$1:$L$100000,12,FALSE),"")=FALSE, "Non-Billable", ""))</f>
        <v/>
      </c>
      <c r="L1557" s="19" t="str">
        <f>IF('CLZ TT'!G1557="","",'CLZ TT'!G1557)</f>
        <v/>
      </c>
      <c r="M1557" t="str">
        <f>IFERROR(VLOOKUP(G1557,'CLZ Pr'!$A$1:$X$100000,12,FALSE)*C1557,"")</f>
        <v/>
      </c>
      <c r="N1557" s="4" t="str">
        <f>IFERROR(VLOOKUP(G1557,'CLZ Pr'!$A$1:$X$100000,24,FALSE), "")</f>
        <v/>
      </c>
      <c r="O1557" t="str">
        <f>IFERROR(VLOOKUP(G1557,'CLZ Pr'!$A$1:$X$100000,21,FALSE), "")</f>
        <v/>
      </c>
    </row>
    <row r="1558" spans="1:15">
      <c r="A1558" t="str">
        <f>T('CLZ TT'!A1558)</f>
        <v/>
      </c>
      <c r="B1558" s="9" t="str">
        <f>T('CLZ TT'!D1558)</f>
        <v/>
      </c>
      <c r="C1558" s="10" t="str">
        <f>IF(LEN(A1558) &gt; 0, 'CLZ TT'!E1558, "")</f>
        <v/>
      </c>
      <c r="D1558" s="7" t="str">
        <f>T('CLZ TT'!F1558)</f>
        <v/>
      </c>
      <c r="E1558" s="7" t="str">
        <f>IFERROR(VLOOKUP('CLZ TT'!A1558,'CLZ WI'!$A$1:$E$100000,3,FALSE),"")</f>
        <v/>
      </c>
      <c r="F1558" t="str">
        <f>IFERROR(VLOOKUP('CLZ TT'!A1558,'CLZ WI'!$A$1:$E$100000,4,FALSE),"")</f>
        <v/>
      </c>
      <c r="G1558" t="str">
        <f>IFERROR(VLOOKUP('CLZ TT'!A1558,'CLZ WI'!$A$1:$K$100000,5,FALSE),"")</f>
        <v/>
      </c>
      <c r="H1558" t="str">
        <f>IFERROR(VLOOKUP(G1558,'CLZ WI'!$A$1:$K$100000,6,FALSE),"")</f>
        <v/>
      </c>
      <c r="I1558" t="str">
        <f>IFERROR(VLOOKUP(G1558,'CLZ WI'!$A$1:$K$100000,7,FALSE),"")</f>
        <v/>
      </c>
      <c r="J1558" t="str">
        <f>T('CLZ TT'!I1558)</f>
        <v/>
      </c>
      <c r="K1558" t="str">
        <f>IF(IFERROR(VLOOKUP('CLZ TT'!A1558,'CLZ WI'!$A$1:$L$100000,12,FALSE),"")=TRUE, "Billable", IF(IFERROR(VLOOKUP('CLZ TT'!A1558,'CLZ WI'!$A$1:$L$100000,12,FALSE),"")=FALSE, "Non-Billable", ""))</f>
        <v/>
      </c>
      <c r="L1558" s="19" t="str">
        <f>IF('CLZ TT'!G1558="","",'CLZ TT'!G1558)</f>
        <v/>
      </c>
      <c r="M1558" t="str">
        <f>IFERROR(VLOOKUP(G1558,'CLZ Pr'!$A$1:$X$100000,12,FALSE)*C1558,"")</f>
        <v/>
      </c>
      <c r="N1558" s="4" t="str">
        <f>IFERROR(VLOOKUP(G1558,'CLZ Pr'!$A$1:$X$100000,24,FALSE), "")</f>
        <v/>
      </c>
      <c r="O1558" t="str">
        <f>IFERROR(VLOOKUP(G1558,'CLZ Pr'!$A$1:$X$100000,21,FALSE), "")</f>
        <v/>
      </c>
    </row>
    <row r="1559" spans="1:15">
      <c r="A1559" t="str">
        <f>T('CLZ TT'!A1559)</f>
        <v/>
      </c>
      <c r="B1559" s="9" t="str">
        <f>T('CLZ TT'!D1559)</f>
        <v/>
      </c>
      <c r="C1559" s="10" t="str">
        <f>IF(LEN(A1559) &gt; 0, 'CLZ TT'!E1559, "")</f>
        <v/>
      </c>
      <c r="D1559" s="7" t="str">
        <f>T('CLZ TT'!F1559)</f>
        <v/>
      </c>
      <c r="E1559" s="7" t="str">
        <f>IFERROR(VLOOKUP('CLZ TT'!A1559,'CLZ WI'!$A$1:$E$100000,3,FALSE),"")</f>
        <v/>
      </c>
      <c r="F1559" t="str">
        <f>IFERROR(VLOOKUP('CLZ TT'!A1559,'CLZ WI'!$A$1:$E$100000,4,FALSE),"")</f>
        <v/>
      </c>
      <c r="G1559" t="str">
        <f>IFERROR(VLOOKUP('CLZ TT'!A1559,'CLZ WI'!$A$1:$K$100000,5,FALSE),"")</f>
        <v/>
      </c>
      <c r="H1559" t="str">
        <f>IFERROR(VLOOKUP(G1559,'CLZ WI'!$A$1:$K$100000,6,FALSE),"")</f>
        <v/>
      </c>
      <c r="I1559" t="str">
        <f>IFERROR(VLOOKUP(G1559,'CLZ WI'!$A$1:$K$100000,7,FALSE),"")</f>
        <v/>
      </c>
      <c r="J1559" t="str">
        <f>T('CLZ TT'!I1559)</f>
        <v/>
      </c>
      <c r="K1559" t="str">
        <f>IF(IFERROR(VLOOKUP('CLZ TT'!A1559,'CLZ WI'!$A$1:$L$100000,12,FALSE),"")=TRUE, "Billable", IF(IFERROR(VLOOKUP('CLZ TT'!A1559,'CLZ WI'!$A$1:$L$100000,12,FALSE),"")=FALSE, "Non-Billable", ""))</f>
        <v/>
      </c>
      <c r="L1559" s="19" t="str">
        <f>IF('CLZ TT'!G1559="","",'CLZ TT'!G1559)</f>
        <v/>
      </c>
      <c r="M1559" t="str">
        <f>IFERROR(VLOOKUP(G1559,'CLZ Pr'!$A$1:$X$100000,12,FALSE)*C1559,"")</f>
        <v/>
      </c>
      <c r="N1559" s="4" t="str">
        <f>IFERROR(VLOOKUP(G1559,'CLZ Pr'!$A$1:$X$100000,24,FALSE), "")</f>
        <v/>
      </c>
      <c r="O1559" t="str">
        <f>IFERROR(VLOOKUP(G1559,'CLZ Pr'!$A$1:$X$100000,21,FALSE), "")</f>
        <v/>
      </c>
    </row>
    <row r="1560" spans="1:15">
      <c r="A1560" t="str">
        <f>T('CLZ TT'!A1560)</f>
        <v/>
      </c>
      <c r="B1560" s="9" t="str">
        <f>T('CLZ TT'!D1560)</f>
        <v/>
      </c>
      <c r="C1560" s="10" t="str">
        <f>IF(LEN(A1560) &gt; 0, 'CLZ TT'!E1560, "")</f>
        <v/>
      </c>
      <c r="D1560" s="7" t="str">
        <f>T('CLZ TT'!F1560)</f>
        <v/>
      </c>
      <c r="E1560" s="7" t="str">
        <f>IFERROR(VLOOKUP('CLZ TT'!A1560,'CLZ WI'!$A$1:$E$100000,3,FALSE),"")</f>
        <v/>
      </c>
      <c r="F1560" t="str">
        <f>IFERROR(VLOOKUP('CLZ TT'!A1560,'CLZ WI'!$A$1:$E$100000,4,FALSE),"")</f>
        <v/>
      </c>
      <c r="G1560" t="str">
        <f>IFERROR(VLOOKUP('CLZ TT'!A1560,'CLZ WI'!$A$1:$K$100000,5,FALSE),"")</f>
        <v/>
      </c>
      <c r="H1560" t="str">
        <f>IFERROR(VLOOKUP(G1560,'CLZ WI'!$A$1:$K$100000,6,FALSE),"")</f>
        <v/>
      </c>
      <c r="I1560" t="str">
        <f>IFERROR(VLOOKUP(G1560,'CLZ WI'!$A$1:$K$100000,7,FALSE),"")</f>
        <v/>
      </c>
      <c r="J1560" t="str">
        <f>T('CLZ TT'!I1560)</f>
        <v/>
      </c>
      <c r="K1560" t="str">
        <f>IF(IFERROR(VLOOKUP('CLZ TT'!A1560,'CLZ WI'!$A$1:$L$100000,12,FALSE),"")=TRUE, "Billable", IF(IFERROR(VLOOKUP('CLZ TT'!A1560,'CLZ WI'!$A$1:$L$100000,12,FALSE),"")=FALSE, "Non-Billable", ""))</f>
        <v/>
      </c>
      <c r="L1560" s="19" t="str">
        <f>IF('CLZ TT'!G1560="","",'CLZ TT'!G1560)</f>
        <v/>
      </c>
      <c r="M1560" t="str">
        <f>IFERROR(VLOOKUP(G1560,'CLZ Pr'!$A$1:$X$100000,12,FALSE)*C1560,"")</f>
        <v/>
      </c>
      <c r="N1560" s="4" t="str">
        <f>IFERROR(VLOOKUP(G1560,'CLZ Pr'!$A$1:$X$100000,24,FALSE), "")</f>
        <v/>
      </c>
      <c r="O1560" t="str">
        <f>IFERROR(VLOOKUP(G1560,'CLZ Pr'!$A$1:$X$100000,21,FALSE), "")</f>
        <v/>
      </c>
    </row>
    <row r="1561" spans="1:15">
      <c r="A1561" t="str">
        <f>T('CLZ TT'!A1561)</f>
        <v/>
      </c>
      <c r="B1561" s="9" t="str">
        <f>T('CLZ TT'!D1561)</f>
        <v/>
      </c>
      <c r="C1561" s="10" t="str">
        <f>IF(LEN(A1561) &gt; 0, 'CLZ TT'!E1561, "")</f>
        <v/>
      </c>
      <c r="D1561" s="7" t="str">
        <f>T('CLZ TT'!F1561)</f>
        <v/>
      </c>
      <c r="E1561" s="7" t="str">
        <f>IFERROR(VLOOKUP('CLZ TT'!A1561,'CLZ WI'!$A$1:$E$100000,3,FALSE),"")</f>
        <v/>
      </c>
      <c r="F1561" t="str">
        <f>IFERROR(VLOOKUP('CLZ TT'!A1561,'CLZ WI'!$A$1:$E$100000,4,FALSE),"")</f>
        <v/>
      </c>
      <c r="G1561" t="str">
        <f>IFERROR(VLOOKUP('CLZ TT'!A1561,'CLZ WI'!$A$1:$K$100000,5,FALSE),"")</f>
        <v/>
      </c>
      <c r="H1561" t="str">
        <f>IFERROR(VLOOKUP(G1561,'CLZ WI'!$A$1:$K$100000,6,FALSE),"")</f>
        <v/>
      </c>
      <c r="I1561" t="str">
        <f>IFERROR(VLOOKUP(G1561,'CLZ WI'!$A$1:$K$100000,7,FALSE),"")</f>
        <v/>
      </c>
      <c r="J1561" t="str">
        <f>T('CLZ TT'!I1561)</f>
        <v/>
      </c>
      <c r="K1561" t="str">
        <f>IF(IFERROR(VLOOKUP('CLZ TT'!A1561,'CLZ WI'!$A$1:$L$100000,12,FALSE),"")=TRUE, "Billable", IF(IFERROR(VLOOKUP('CLZ TT'!A1561,'CLZ WI'!$A$1:$L$100000,12,FALSE),"")=FALSE, "Non-Billable", ""))</f>
        <v/>
      </c>
      <c r="L1561" s="19" t="str">
        <f>IF('CLZ TT'!G1561="","",'CLZ TT'!G1561)</f>
        <v/>
      </c>
      <c r="M1561" t="str">
        <f>IFERROR(VLOOKUP(G1561,'CLZ Pr'!$A$1:$X$100000,12,FALSE)*C1561,"")</f>
        <v/>
      </c>
      <c r="N1561" s="4" t="str">
        <f>IFERROR(VLOOKUP(G1561,'CLZ Pr'!$A$1:$X$100000,24,FALSE), "")</f>
        <v/>
      </c>
      <c r="O1561" t="str">
        <f>IFERROR(VLOOKUP(G1561,'CLZ Pr'!$A$1:$X$100000,21,FALSE), "")</f>
        <v/>
      </c>
    </row>
    <row r="1562" spans="1:15">
      <c r="A1562" t="str">
        <f>T('CLZ TT'!A1562)</f>
        <v/>
      </c>
      <c r="B1562" s="9" t="str">
        <f>T('CLZ TT'!D1562)</f>
        <v/>
      </c>
      <c r="C1562" s="10" t="str">
        <f>IF(LEN(A1562) &gt; 0, 'CLZ TT'!E1562, "")</f>
        <v/>
      </c>
      <c r="D1562" s="7" t="str">
        <f>T('CLZ TT'!F1562)</f>
        <v/>
      </c>
      <c r="E1562" s="7" t="str">
        <f>IFERROR(VLOOKUP('CLZ TT'!A1562,'CLZ WI'!$A$1:$E$100000,3,FALSE),"")</f>
        <v/>
      </c>
      <c r="F1562" t="str">
        <f>IFERROR(VLOOKUP('CLZ TT'!A1562,'CLZ WI'!$A$1:$E$100000,4,FALSE),"")</f>
        <v/>
      </c>
      <c r="G1562" t="str">
        <f>IFERROR(VLOOKUP('CLZ TT'!A1562,'CLZ WI'!$A$1:$K$100000,5,FALSE),"")</f>
        <v/>
      </c>
      <c r="H1562" t="str">
        <f>IFERROR(VLOOKUP(G1562,'CLZ WI'!$A$1:$K$100000,6,FALSE),"")</f>
        <v/>
      </c>
      <c r="I1562" t="str">
        <f>IFERROR(VLOOKUP(G1562,'CLZ WI'!$A$1:$K$100000,7,FALSE),"")</f>
        <v/>
      </c>
      <c r="J1562" t="str">
        <f>T('CLZ TT'!I1562)</f>
        <v/>
      </c>
      <c r="K1562" t="str">
        <f>IF(IFERROR(VLOOKUP('CLZ TT'!A1562,'CLZ WI'!$A$1:$L$100000,12,FALSE),"")=TRUE, "Billable", IF(IFERROR(VLOOKUP('CLZ TT'!A1562,'CLZ WI'!$A$1:$L$100000,12,FALSE),"")=FALSE, "Non-Billable", ""))</f>
        <v/>
      </c>
      <c r="L1562" s="19" t="str">
        <f>IF('CLZ TT'!G1562="","",'CLZ TT'!G1562)</f>
        <v/>
      </c>
      <c r="M1562" t="str">
        <f>IFERROR(VLOOKUP(G1562,'CLZ Pr'!$A$1:$X$100000,12,FALSE)*C1562,"")</f>
        <v/>
      </c>
      <c r="N1562" s="4" t="str">
        <f>IFERROR(VLOOKUP(G1562,'CLZ Pr'!$A$1:$X$100000,24,FALSE), "")</f>
        <v/>
      </c>
      <c r="O1562" t="str">
        <f>IFERROR(VLOOKUP(G1562,'CLZ Pr'!$A$1:$X$100000,21,FALSE), "")</f>
        <v/>
      </c>
    </row>
    <row r="1563" spans="1:15">
      <c r="A1563" t="str">
        <f>T('CLZ TT'!A1563)</f>
        <v/>
      </c>
      <c r="B1563" s="9" t="str">
        <f>T('CLZ TT'!D1563)</f>
        <v/>
      </c>
      <c r="C1563" s="10" t="str">
        <f>IF(LEN(A1563) &gt; 0, 'CLZ TT'!E1563, "")</f>
        <v/>
      </c>
      <c r="D1563" s="7" t="str">
        <f>T('CLZ TT'!F1563)</f>
        <v/>
      </c>
      <c r="E1563" s="7" t="str">
        <f>IFERROR(VLOOKUP('CLZ TT'!A1563,'CLZ WI'!$A$1:$E$100000,3,FALSE),"")</f>
        <v/>
      </c>
      <c r="F1563" t="str">
        <f>IFERROR(VLOOKUP('CLZ TT'!A1563,'CLZ WI'!$A$1:$E$100000,4,FALSE),"")</f>
        <v/>
      </c>
      <c r="G1563" t="str">
        <f>IFERROR(VLOOKUP('CLZ TT'!A1563,'CLZ WI'!$A$1:$K$100000,5,FALSE),"")</f>
        <v/>
      </c>
      <c r="H1563" t="str">
        <f>IFERROR(VLOOKUP(G1563,'CLZ WI'!$A$1:$K$100000,6,FALSE),"")</f>
        <v/>
      </c>
      <c r="I1563" t="str">
        <f>IFERROR(VLOOKUP(G1563,'CLZ WI'!$A$1:$K$100000,7,FALSE),"")</f>
        <v/>
      </c>
      <c r="J1563" t="str">
        <f>T('CLZ TT'!I1563)</f>
        <v/>
      </c>
      <c r="K1563" t="str">
        <f>IF(IFERROR(VLOOKUP('CLZ TT'!A1563,'CLZ WI'!$A$1:$L$100000,12,FALSE),"")=TRUE, "Billable", IF(IFERROR(VLOOKUP('CLZ TT'!A1563,'CLZ WI'!$A$1:$L$100000,12,FALSE),"")=FALSE, "Non-Billable", ""))</f>
        <v/>
      </c>
      <c r="L1563" s="19" t="str">
        <f>IF('CLZ TT'!G1563="","",'CLZ TT'!G1563)</f>
        <v/>
      </c>
      <c r="M1563" t="str">
        <f>IFERROR(VLOOKUP(G1563,'CLZ Pr'!$A$1:$X$100000,12,FALSE)*C1563,"")</f>
        <v/>
      </c>
      <c r="N1563" s="4" t="str">
        <f>IFERROR(VLOOKUP(G1563,'CLZ Pr'!$A$1:$X$100000,24,FALSE), "")</f>
        <v/>
      </c>
      <c r="O1563" t="str">
        <f>IFERROR(VLOOKUP(G1563,'CLZ Pr'!$A$1:$X$100000,21,FALSE), "")</f>
        <v/>
      </c>
    </row>
    <row r="1564" spans="1:15">
      <c r="A1564" t="str">
        <f>T('CLZ TT'!A1564)</f>
        <v/>
      </c>
      <c r="B1564" s="9" t="str">
        <f>T('CLZ TT'!D1564)</f>
        <v/>
      </c>
      <c r="C1564" s="10" t="str">
        <f>IF(LEN(A1564) &gt; 0, 'CLZ TT'!E1564, "")</f>
        <v/>
      </c>
      <c r="D1564" s="7" t="str">
        <f>T('CLZ TT'!F1564)</f>
        <v/>
      </c>
      <c r="E1564" s="7" t="str">
        <f>IFERROR(VLOOKUP('CLZ TT'!A1564,'CLZ WI'!$A$1:$E$100000,3,FALSE),"")</f>
        <v/>
      </c>
      <c r="F1564" t="str">
        <f>IFERROR(VLOOKUP('CLZ TT'!A1564,'CLZ WI'!$A$1:$E$100000,4,FALSE),"")</f>
        <v/>
      </c>
      <c r="G1564" t="str">
        <f>IFERROR(VLOOKUP('CLZ TT'!A1564,'CLZ WI'!$A$1:$K$100000,5,FALSE),"")</f>
        <v/>
      </c>
      <c r="H1564" t="str">
        <f>IFERROR(VLOOKUP(G1564,'CLZ WI'!$A$1:$K$100000,6,FALSE),"")</f>
        <v/>
      </c>
      <c r="I1564" t="str">
        <f>IFERROR(VLOOKUP(G1564,'CLZ WI'!$A$1:$K$100000,7,FALSE),"")</f>
        <v/>
      </c>
      <c r="J1564" t="str">
        <f>T('CLZ TT'!I1564)</f>
        <v/>
      </c>
      <c r="K1564" t="str">
        <f>IF(IFERROR(VLOOKUP('CLZ TT'!A1564,'CLZ WI'!$A$1:$L$100000,12,FALSE),"")=TRUE, "Billable", IF(IFERROR(VLOOKUP('CLZ TT'!A1564,'CLZ WI'!$A$1:$L$100000,12,FALSE),"")=FALSE, "Non-Billable", ""))</f>
        <v/>
      </c>
      <c r="L1564" s="19" t="str">
        <f>IF('CLZ TT'!G1564="","",'CLZ TT'!G1564)</f>
        <v/>
      </c>
      <c r="M1564" t="str">
        <f>IFERROR(VLOOKUP(G1564,'CLZ Pr'!$A$1:$X$100000,12,FALSE)*C1564,"")</f>
        <v/>
      </c>
      <c r="N1564" s="4" t="str">
        <f>IFERROR(VLOOKUP(G1564,'CLZ Pr'!$A$1:$X$100000,24,FALSE), "")</f>
        <v/>
      </c>
      <c r="O1564" t="str">
        <f>IFERROR(VLOOKUP(G1564,'CLZ Pr'!$A$1:$X$100000,21,FALSE), "")</f>
        <v/>
      </c>
    </row>
    <row r="1565" spans="1:15">
      <c r="A1565" t="str">
        <f>T('CLZ TT'!A1565)</f>
        <v/>
      </c>
      <c r="B1565" s="9" t="str">
        <f>T('CLZ TT'!D1565)</f>
        <v/>
      </c>
      <c r="C1565" s="10" t="str">
        <f>IF(LEN(A1565) &gt; 0, 'CLZ TT'!E1565, "")</f>
        <v/>
      </c>
      <c r="D1565" s="7" t="str">
        <f>T('CLZ TT'!F1565)</f>
        <v/>
      </c>
      <c r="E1565" s="7" t="str">
        <f>IFERROR(VLOOKUP('CLZ TT'!A1565,'CLZ WI'!$A$1:$E$100000,3,FALSE),"")</f>
        <v/>
      </c>
      <c r="F1565" t="str">
        <f>IFERROR(VLOOKUP('CLZ TT'!A1565,'CLZ WI'!$A$1:$E$100000,4,FALSE),"")</f>
        <v/>
      </c>
      <c r="G1565" t="str">
        <f>IFERROR(VLOOKUP('CLZ TT'!A1565,'CLZ WI'!$A$1:$K$100000,5,FALSE),"")</f>
        <v/>
      </c>
      <c r="H1565" t="str">
        <f>IFERROR(VLOOKUP(G1565,'CLZ WI'!$A$1:$K$100000,6,FALSE),"")</f>
        <v/>
      </c>
      <c r="I1565" t="str">
        <f>IFERROR(VLOOKUP(G1565,'CLZ WI'!$A$1:$K$100000,7,FALSE),"")</f>
        <v/>
      </c>
      <c r="J1565" t="str">
        <f>T('CLZ TT'!I1565)</f>
        <v/>
      </c>
      <c r="K1565" t="str">
        <f>IF(IFERROR(VLOOKUP('CLZ TT'!A1565,'CLZ WI'!$A$1:$L$100000,12,FALSE),"")=TRUE, "Billable", IF(IFERROR(VLOOKUP('CLZ TT'!A1565,'CLZ WI'!$A$1:$L$100000,12,FALSE),"")=FALSE, "Non-Billable", ""))</f>
        <v/>
      </c>
      <c r="L1565" s="19" t="str">
        <f>IF('CLZ TT'!G1565="","",'CLZ TT'!G1565)</f>
        <v/>
      </c>
      <c r="M1565" t="str">
        <f>IFERROR(VLOOKUP(G1565,'CLZ Pr'!$A$1:$X$100000,12,FALSE)*C1565,"")</f>
        <v/>
      </c>
      <c r="N1565" s="4" t="str">
        <f>IFERROR(VLOOKUP(G1565,'CLZ Pr'!$A$1:$X$100000,24,FALSE), "")</f>
        <v/>
      </c>
      <c r="O1565" t="str">
        <f>IFERROR(VLOOKUP(G1565,'CLZ Pr'!$A$1:$X$100000,21,FALSE), "")</f>
        <v/>
      </c>
    </row>
    <row r="1566" spans="1:15">
      <c r="A1566" t="str">
        <f>T('CLZ TT'!A1566)</f>
        <v/>
      </c>
      <c r="B1566" s="9" t="str">
        <f>T('CLZ TT'!D1566)</f>
        <v/>
      </c>
      <c r="C1566" s="10" t="str">
        <f>IF(LEN(A1566) &gt; 0, 'CLZ TT'!E1566, "")</f>
        <v/>
      </c>
      <c r="D1566" s="7" t="str">
        <f>T('CLZ TT'!F1566)</f>
        <v/>
      </c>
      <c r="E1566" s="7" t="str">
        <f>IFERROR(VLOOKUP('CLZ TT'!A1566,'CLZ WI'!$A$1:$E$100000,3,FALSE),"")</f>
        <v/>
      </c>
      <c r="F1566" t="str">
        <f>IFERROR(VLOOKUP('CLZ TT'!A1566,'CLZ WI'!$A$1:$E$100000,4,FALSE),"")</f>
        <v/>
      </c>
      <c r="G1566" t="str">
        <f>IFERROR(VLOOKUP('CLZ TT'!A1566,'CLZ WI'!$A$1:$K$100000,5,FALSE),"")</f>
        <v/>
      </c>
      <c r="H1566" t="str">
        <f>IFERROR(VLOOKUP(G1566,'CLZ WI'!$A$1:$K$100000,6,FALSE),"")</f>
        <v/>
      </c>
      <c r="I1566" t="str">
        <f>IFERROR(VLOOKUP(G1566,'CLZ WI'!$A$1:$K$100000,7,FALSE),"")</f>
        <v/>
      </c>
      <c r="J1566" t="str">
        <f>T('CLZ TT'!I1566)</f>
        <v/>
      </c>
      <c r="K1566" t="str">
        <f>IF(IFERROR(VLOOKUP('CLZ TT'!A1566,'CLZ WI'!$A$1:$L$100000,12,FALSE),"")=TRUE, "Billable", IF(IFERROR(VLOOKUP('CLZ TT'!A1566,'CLZ WI'!$A$1:$L$100000,12,FALSE),"")=FALSE, "Non-Billable", ""))</f>
        <v/>
      </c>
      <c r="L1566" s="19" t="str">
        <f>IF('CLZ TT'!G1566="","",'CLZ TT'!G1566)</f>
        <v/>
      </c>
      <c r="M1566" t="str">
        <f>IFERROR(VLOOKUP(G1566,'CLZ Pr'!$A$1:$X$100000,12,FALSE)*C1566,"")</f>
        <v/>
      </c>
      <c r="N1566" s="4" t="str">
        <f>IFERROR(VLOOKUP(G1566,'CLZ Pr'!$A$1:$X$100000,24,FALSE), "")</f>
        <v/>
      </c>
      <c r="O1566" t="str">
        <f>IFERROR(VLOOKUP(G1566,'CLZ Pr'!$A$1:$X$100000,21,FALSE), "")</f>
        <v/>
      </c>
    </row>
    <row r="1567" spans="1:15">
      <c r="A1567" t="str">
        <f>T('CLZ TT'!A1567)</f>
        <v/>
      </c>
      <c r="B1567" s="9" t="str">
        <f>T('CLZ TT'!D1567)</f>
        <v/>
      </c>
      <c r="C1567" s="10" t="str">
        <f>IF(LEN(A1567) &gt; 0, 'CLZ TT'!E1567, "")</f>
        <v/>
      </c>
      <c r="D1567" s="7" t="str">
        <f>T('CLZ TT'!F1567)</f>
        <v/>
      </c>
      <c r="E1567" s="7" t="str">
        <f>IFERROR(VLOOKUP('CLZ TT'!A1567,'CLZ WI'!$A$1:$E$100000,3,FALSE),"")</f>
        <v/>
      </c>
      <c r="F1567" t="str">
        <f>IFERROR(VLOOKUP('CLZ TT'!A1567,'CLZ WI'!$A$1:$E$100000,4,FALSE),"")</f>
        <v/>
      </c>
      <c r="G1567" t="str">
        <f>IFERROR(VLOOKUP('CLZ TT'!A1567,'CLZ WI'!$A$1:$K$100000,5,FALSE),"")</f>
        <v/>
      </c>
      <c r="H1567" t="str">
        <f>IFERROR(VLOOKUP(G1567,'CLZ WI'!$A$1:$K$100000,6,FALSE),"")</f>
        <v/>
      </c>
      <c r="I1567" t="str">
        <f>IFERROR(VLOOKUP(G1567,'CLZ WI'!$A$1:$K$100000,7,FALSE),"")</f>
        <v/>
      </c>
      <c r="J1567" t="str">
        <f>T('CLZ TT'!I1567)</f>
        <v/>
      </c>
      <c r="K1567" t="str">
        <f>IF(IFERROR(VLOOKUP('CLZ TT'!A1567,'CLZ WI'!$A$1:$L$100000,12,FALSE),"")=TRUE, "Billable", IF(IFERROR(VLOOKUP('CLZ TT'!A1567,'CLZ WI'!$A$1:$L$100000,12,FALSE),"")=FALSE, "Non-Billable", ""))</f>
        <v/>
      </c>
      <c r="L1567" s="19" t="str">
        <f>IF('CLZ TT'!G1567="","",'CLZ TT'!G1567)</f>
        <v/>
      </c>
      <c r="M1567" t="str">
        <f>IFERROR(VLOOKUP(G1567,'CLZ Pr'!$A$1:$X$100000,12,FALSE)*C1567,"")</f>
        <v/>
      </c>
      <c r="N1567" s="4" t="str">
        <f>IFERROR(VLOOKUP(G1567,'CLZ Pr'!$A$1:$X$100000,24,FALSE), "")</f>
        <v/>
      </c>
      <c r="O1567" t="str">
        <f>IFERROR(VLOOKUP(G1567,'CLZ Pr'!$A$1:$X$100000,21,FALSE), "")</f>
        <v/>
      </c>
    </row>
    <row r="1568" spans="1:15">
      <c r="A1568" t="str">
        <f>T('CLZ TT'!A1568)</f>
        <v/>
      </c>
      <c r="B1568" s="9" t="str">
        <f>T('CLZ TT'!D1568)</f>
        <v/>
      </c>
      <c r="C1568" s="10" t="str">
        <f>IF(LEN(A1568) &gt; 0, 'CLZ TT'!E1568, "")</f>
        <v/>
      </c>
      <c r="D1568" s="7" t="str">
        <f>T('CLZ TT'!F1568)</f>
        <v/>
      </c>
      <c r="E1568" s="7" t="str">
        <f>IFERROR(VLOOKUP('CLZ TT'!A1568,'CLZ WI'!$A$1:$E$100000,3,FALSE),"")</f>
        <v/>
      </c>
      <c r="F1568" t="str">
        <f>IFERROR(VLOOKUP('CLZ TT'!A1568,'CLZ WI'!$A$1:$E$100000,4,FALSE),"")</f>
        <v/>
      </c>
      <c r="G1568" t="str">
        <f>IFERROR(VLOOKUP('CLZ TT'!A1568,'CLZ WI'!$A$1:$K$100000,5,FALSE),"")</f>
        <v/>
      </c>
      <c r="H1568" t="str">
        <f>IFERROR(VLOOKUP(G1568,'CLZ WI'!$A$1:$K$100000,6,FALSE),"")</f>
        <v/>
      </c>
      <c r="I1568" t="str">
        <f>IFERROR(VLOOKUP(G1568,'CLZ WI'!$A$1:$K$100000,7,FALSE),"")</f>
        <v/>
      </c>
      <c r="J1568" t="str">
        <f>T('CLZ TT'!I1568)</f>
        <v/>
      </c>
      <c r="K1568" t="str">
        <f>IF(IFERROR(VLOOKUP('CLZ TT'!A1568,'CLZ WI'!$A$1:$L$100000,12,FALSE),"")=TRUE, "Billable", IF(IFERROR(VLOOKUP('CLZ TT'!A1568,'CLZ WI'!$A$1:$L$100000,12,FALSE),"")=FALSE, "Non-Billable", ""))</f>
        <v/>
      </c>
      <c r="L1568" s="19" t="str">
        <f>IF('CLZ TT'!G1568="","",'CLZ TT'!G1568)</f>
        <v/>
      </c>
      <c r="M1568" t="str">
        <f>IFERROR(VLOOKUP(G1568,'CLZ Pr'!$A$1:$X$100000,12,FALSE)*C1568,"")</f>
        <v/>
      </c>
      <c r="N1568" s="4" t="str">
        <f>IFERROR(VLOOKUP(G1568,'CLZ Pr'!$A$1:$X$100000,24,FALSE), "")</f>
        <v/>
      </c>
      <c r="O1568" t="str">
        <f>IFERROR(VLOOKUP(G1568,'CLZ Pr'!$A$1:$X$100000,21,FALSE), "")</f>
        <v/>
      </c>
    </row>
    <row r="1569" spans="1:15">
      <c r="A1569" t="str">
        <f>T('CLZ TT'!A1569)</f>
        <v/>
      </c>
      <c r="B1569" s="9" t="str">
        <f>T('CLZ TT'!D1569)</f>
        <v/>
      </c>
      <c r="C1569" s="10" t="str">
        <f>IF(LEN(A1569) &gt; 0, 'CLZ TT'!E1569, "")</f>
        <v/>
      </c>
      <c r="D1569" s="7" t="str">
        <f>T('CLZ TT'!F1569)</f>
        <v/>
      </c>
      <c r="E1569" s="7" t="str">
        <f>IFERROR(VLOOKUP('CLZ TT'!A1569,'CLZ WI'!$A$1:$E$100000,3,FALSE),"")</f>
        <v/>
      </c>
      <c r="F1569" t="str">
        <f>IFERROR(VLOOKUP('CLZ TT'!A1569,'CLZ WI'!$A$1:$E$100000,4,FALSE),"")</f>
        <v/>
      </c>
      <c r="G1569" t="str">
        <f>IFERROR(VLOOKUP('CLZ TT'!A1569,'CLZ WI'!$A$1:$K$100000,5,FALSE),"")</f>
        <v/>
      </c>
      <c r="H1569" t="str">
        <f>IFERROR(VLOOKUP(G1569,'CLZ WI'!$A$1:$K$100000,6,FALSE),"")</f>
        <v/>
      </c>
      <c r="I1569" t="str">
        <f>IFERROR(VLOOKUP(G1569,'CLZ WI'!$A$1:$K$100000,7,FALSE),"")</f>
        <v/>
      </c>
      <c r="J1569" t="str">
        <f>T('CLZ TT'!I1569)</f>
        <v/>
      </c>
      <c r="K1569" t="str">
        <f>IF(IFERROR(VLOOKUP('CLZ TT'!A1569,'CLZ WI'!$A$1:$L$100000,12,FALSE),"")=TRUE, "Billable", IF(IFERROR(VLOOKUP('CLZ TT'!A1569,'CLZ WI'!$A$1:$L$100000,12,FALSE),"")=FALSE, "Non-Billable", ""))</f>
        <v/>
      </c>
      <c r="L1569" s="19" t="str">
        <f>IF('CLZ TT'!G1569="","",'CLZ TT'!G1569)</f>
        <v/>
      </c>
      <c r="M1569" t="str">
        <f>IFERROR(VLOOKUP(G1569,'CLZ Pr'!$A$1:$X$100000,12,FALSE)*C1569,"")</f>
        <v/>
      </c>
      <c r="N1569" s="4" t="str">
        <f>IFERROR(VLOOKUP(G1569,'CLZ Pr'!$A$1:$X$100000,24,FALSE), "")</f>
        <v/>
      </c>
      <c r="O1569" t="str">
        <f>IFERROR(VLOOKUP(G1569,'CLZ Pr'!$A$1:$X$100000,21,FALSE), "")</f>
        <v/>
      </c>
    </row>
    <row r="1570" spans="1:15">
      <c r="A1570" t="str">
        <f>T('CLZ TT'!A1570)</f>
        <v/>
      </c>
      <c r="B1570" s="9" t="str">
        <f>T('CLZ TT'!D1570)</f>
        <v/>
      </c>
      <c r="C1570" s="10" t="str">
        <f>IF(LEN(A1570) &gt; 0, 'CLZ TT'!E1570, "")</f>
        <v/>
      </c>
      <c r="D1570" s="7" t="str">
        <f>T('CLZ TT'!F1570)</f>
        <v/>
      </c>
      <c r="E1570" s="7" t="str">
        <f>IFERROR(VLOOKUP('CLZ TT'!A1570,'CLZ WI'!$A$1:$E$100000,3,FALSE),"")</f>
        <v/>
      </c>
      <c r="F1570" t="str">
        <f>IFERROR(VLOOKUP('CLZ TT'!A1570,'CLZ WI'!$A$1:$E$100000,4,FALSE),"")</f>
        <v/>
      </c>
      <c r="G1570" t="str">
        <f>IFERROR(VLOOKUP('CLZ TT'!A1570,'CLZ WI'!$A$1:$K$100000,5,FALSE),"")</f>
        <v/>
      </c>
      <c r="H1570" t="str">
        <f>IFERROR(VLOOKUP(G1570,'CLZ WI'!$A$1:$K$100000,6,FALSE),"")</f>
        <v/>
      </c>
      <c r="I1570" t="str">
        <f>IFERROR(VLOOKUP(G1570,'CLZ WI'!$A$1:$K$100000,7,FALSE),"")</f>
        <v/>
      </c>
      <c r="J1570" t="str">
        <f>T('CLZ TT'!I1570)</f>
        <v/>
      </c>
      <c r="K1570" t="str">
        <f>IF(IFERROR(VLOOKUP('CLZ TT'!A1570,'CLZ WI'!$A$1:$L$100000,12,FALSE),"")=TRUE, "Billable", IF(IFERROR(VLOOKUP('CLZ TT'!A1570,'CLZ WI'!$A$1:$L$100000,12,FALSE),"")=FALSE, "Non-Billable", ""))</f>
        <v/>
      </c>
      <c r="L1570" s="19" t="str">
        <f>IF('CLZ TT'!G1570="","",'CLZ TT'!G1570)</f>
        <v/>
      </c>
      <c r="M1570" t="str">
        <f>IFERROR(VLOOKUP(G1570,'CLZ Pr'!$A$1:$X$100000,12,FALSE)*C1570,"")</f>
        <v/>
      </c>
      <c r="N1570" s="4" t="str">
        <f>IFERROR(VLOOKUP(G1570,'CLZ Pr'!$A$1:$X$100000,24,FALSE), "")</f>
        <v/>
      </c>
      <c r="O1570" t="str">
        <f>IFERROR(VLOOKUP(G1570,'CLZ Pr'!$A$1:$X$100000,21,FALSE), "")</f>
        <v/>
      </c>
    </row>
    <row r="1571" spans="1:15">
      <c r="A1571" t="str">
        <f>T('CLZ TT'!A1571)</f>
        <v/>
      </c>
      <c r="B1571" s="9" t="str">
        <f>T('CLZ TT'!D1571)</f>
        <v/>
      </c>
      <c r="C1571" s="10" t="str">
        <f>IF(LEN(A1571) &gt; 0, 'CLZ TT'!E1571, "")</f>
        <v/>
      </c>
      <c r="D1571" s="7" t="str">
        <f>T('CLZ TT'!F1571)</f>
        <v/>
      </c>
      <c r="E1571" s="7" t="str">
        <f>IFERROR(VLOOKUP('CLZ TT'!A1571,'CLZ WI'!$A$1:$E$100000,3,FALSE),"")</f>
        <v/>
      </c>
      <c r="F1571" t="str">
        <f>IFERROR(VLOOKUP('CLZ TT'!A1571,'CLZ WI'!$A$1:$E$100000,4,FALSE),"")</f>
        <v/>
      </c>
      <c r="G1571" t="str">
        <f>IFERROR(VLOOKUP('CLZ TT'!A1571,'CLZ WI'!$A$1:$K$100000,5,FALSE),"")</f>
        <v/>
      </c>
      <c r="H1571" t="str">
        <f>IFERROR(VLOOKUP(G1571,'CLZ WI'!$A$1:$K$100000,6,FALSE),"")</f>
        <v/>
      </c>
      <c r="I1571" t="str">
        <f>IFERROR(VLOOKUP(G1571,'CLZ WI'!$A$1:$K$100000,7,FALSE),"")</f>
        <v/>
      </c>
      <c r="J1571" t="str">
        <f>T('CLZ TT'!I1571)</f>
        <v/>
      </c>
      <c r="K1571" t="str">
        <f>IF(IFERROR(VLOOKUP('CLZ TT'!A1571,'CLZ WI'!$A$1:$L$100000,12,FALSE),"")=TRUE, "Billable", IF(IFERROR(VLOOKUP('CLZ TT'!A1571,'CLZ WI'!$A$1:$L$100000,12,FALSE),"")=FALSE, "Non-Billable", ""))</f>
        <v/>
      </c>
      <c r="L1571" s="19" t="str">
        <f>IF('CLZ TT'!G1571="","",'CLZ TT'!G1571)</f>
        <v/>
      </c>
      <c r="M1571" t="str">
        <f>IFERROR(VLOOKUP(G1571,'CLZ Pr'!$A$1:$X$100000,12,FALSE)*C1571,"")</f>
        <v/>
      </c>
      <c r="N1571" s="4" t="str">
        <f>IFERROR(VLOOKUP(G1571,'CLZ Pr'!$A$1:$X$100000,24,FALSE), "")</f>
        <v/>
      </c>
      <c r="O1571" t="str">
        <f>IFERROR(VLOOKUP(G1571,'CLZ Pr'!$A$1:$X$100000,21,FALSE), "")</f>
        <v/>
      </c>
    </row>
    <row r="1572" spans="1:15">
      <c r="A1572" t="str">
        <f>T('CLZ TT'!A1572)</f>
        <v/>
      </c>
      <c r="B1572" s="9" t="str">
        <f>T('CLZ TT'!D1572)</f>
        <v/>
      </c>
      <c r="C1572" s="10" t="str">
        <f>IF(LEN(A1572) &gt; 0, 'CLZ TT'!E1572, "")</f>
        <v/>
      </c>
      <c r="D1572" s="7" t="str">
        <f>T('CLZ TT'!F1572)</f>
        <v/>
      </c>
      <c r="E1572" s="7" t="str">
        <f>IFERROR(VLOOKUP('CLZ TT'!A1572,'CLZ WI'!$A$1:$E$100000,3,FALSE),"")</f>
        <v/>
      </c>
      <c r="F1572" t="str">
        <f>IFERROR(VLOOKUP('CLZ TT'!A1572,'CLZ WI'!$A$1:$E$100000,4,FALSE),"")</f>
        <v/>
      </c>
      <c r="G1572" t="str">
        <f>IFERROR(VLOOKUP('CLZ TT'!A1572,'CLZ WI'!$A$1:$K$100000,5,FALSE),"")</f>
        <v/>
      </c>
      <c r="H1572" t="str">
        <f>IFERROR(VLOOKUP(G1572,'CLZ WI'!$A$1:$K$100000,6,FALSE),"")</f>
        <v/>
      </c>
      <c r="I1572" t="str">
        <f>IFERROR(VLOOKUP(G1572,'CLZ WI'!$A$1:$K$100000,7,FALSE),"")</f>
        <v/>
      </c>
      <c r="J1572" t="str">
        <f>T('CLZ TT'!I1572)</f>
        <v/>
      </c>
      <c r="K1572" t="str">
        <f>IF(IFERROR(VLOOKUP('CLZ TT'!A1572,'CLZ WI'!$A$1:$L$100000,12,FALSE),"")=TRUE, "Billable", IF(IFERROR(VLOOKUP('CLZ TT'!A1572,'CLZ WI'!$A$1:$L$100000,12,FALSE),"")=FALSE, "Non-Billable", ""))</f>
        <v/>
      </c>
      <c r="L1572" s="19" t="str">
        <f>IF('CLZ TT'!G1572="","",'CLZ TT'!G1572)</f>
        <v/>
      </c>
      <c r="M1572" t="str">
        <f>IFERROR(VLOOKUP(G1572,'CLZ Pr'!$A$1:$X$100000,12,FALSE)*C1572,"")</f>
        <v/>
      </c>
      <c r="N1572" s="4" t="str">
        <f>IFERROR(VLOOKUP(G1572,'CLZ Pr'!$A$1:$X$100000,24,FALSE), "")</f>
        <v/>
      </c>
      <c r="O1572" t="str">
        <f>IFERROR(VLOOKUP(G1572,'CLZ Pr'!$A$1:$X$100000,21,FALSE), "")</f>
        <v/>
      </c>
    </row>
    <row r="1573" spans="1:15">
      <c r="A1573" t="str">
        <f>T('CLZ TT'!A1573)</f>
        <v/>
      </c>
      <c r="B1573" s="9" t="str">
        <f>T('CLZ TT'!D1573)</f>
        <v/>
      </c>
      <c r="C1573" s="10" t="str">
        <f>IF(LEN(A1573) &gt; 0, 'CLZ TT'!E1573, "")</f>
        <v/>
      </c>
      <c r="D1573" s="7" t="str">
        <f>T('CLZ TT'!F1573)</f>
        <v/>
      </c>
      <c r="E1573" s="7" t="str">
        <f>IFERROR(VLOOKUP('CLZ TT'!A1573,'CLZ WI'!$A$1:$E$100000,3,FALSE),"")</f>
        <v/>
      </c>
      <c r="F1573" t="str">
        <f>IFERROR(VLOOKUP('CLZ TT'!A1573,'CLZ WI'!$A$1:$E$100000,4,FALSE),"")</f>
        <v/>
      </c>
      <c r="G1573" t="str">
        <f>IFERROR(VLOOKUP('CLZ TT'!A1573,'CLZ WI'!$A$1:$K$100000,5,FALSE),"")</f>
        <v/>
      </c>
      <c r="H1573" t="str">
        <f>IFERROR(VLOOKUP(G1573,'CLZ WI'!$A$1:$K$100000,6,FALSE),"")</f>
        <v/>
      </c>
      <c r="I1573" t="str">
        <f>IFERROR(VLOOKUP(G1573,'CLZ WI'!$A$1:$K$100000,7,FALSE),"")</f>
        <v/>
      </c>
      <c r="J1573" t="str">
        <f>T('CLZ TT'!I1573)</f>
        <v/>
      </c>
      <c r="K1573" t="str">
        <f>IF(IFERROR(VLOOKUP('CLZ TT'!A1573,'CLZ WI'!$A$1:$L$100000,12,FALSE),"")=TRUE, "Billable", IF(IFERROR(VLOOKUP('CLZ TT'!A1573,'CLZ WI'!$A$1:$L$100000,12,FALSE),"")=FALSE, "Non-Billable", ""))</f>
        <v/>
      </c>
      <c r="L1573" s="19" t="str">
        <f>IF('CLZ TT'!G1573="","",'CLZ TT'!G1573)</f>
        <v/>
      </c>
      <c r="M1573" t="str">
        <f>IFERROR(VLOOKUP(G1573,'CLZ Pr'!$A$1:$X$100000,12,FALSE)*C1573,"")</f>
        <v/>
      </c>
      <c r="N1573" s="4" t="str">
        <f>IFERROR(VLOOKUP(G1573,'CLZ Pr'!$A$1:$X$100000,24,FALSE), "")</f>
        <v/>
      </c>
      <c r="O1573" t="str">
        <f>IFERROR(VLOOKUP(G1573,'CLZ Pr'!$A$1:$X$100000,21,FALSE), "")</f>
        <v/>
      </c>
    </row>
    <row r="1574" spans="1:15">
      <c r="A1574" t="str">
        <f>T('CLZ TT'!A1574)</f>
        <v/>
      </c>
      <c r="B1574" s="9" t="str">
        <f>T('CLZ TT'!D1574)</f>
        <v/>
      </c>
      <c r="C1574" s="10" t="str">
        <f>IF(LEN(A1574) &gt; 0, 'CLZ TT'!E1574, "")</f>
        <v/>
      </c>
      <c r="D1574" s="7" t="str">
        <f>T('CLZ TT'!F1574)</f>
        <v/>
      </c>
      <c r="E1574" s="7" t="str">
        <f>IFERROR(VLOOKUP('CLZ TT'!A1574,'CLZ WI'!$A$1:$E$100000,3,FALSE),"")</f>
        <v/>
      </c>
      <c r="F1574" t="str">
        <f>IFERROR(VLOOKUP('CLZ TT'!A1574,'CLZ WI'!$A$1:$E$100000,4,FALSE),"")</f>
        <v/>
      </c>
      <c r="G1574" t="str">
        <f>IFERROR(VLOOKUP('CLZ TT'!A1574,'CLZ WI'!$A$1:$K$100000,5,FALSE),"")</f>
        <v/>
      </c>
      <c r="H1574" t="str">
        <f>IFERROR(VLOOKUP(G1574,'CLZ WI'!$A$1:$K$100000,6,FALSE),"")</f>
        <v/>
      </c>
      <c r="I1574" t="str">
        <f>IFERROR(VLOOKUP(G1574,'CLZ WI'!$A$1:$K$100000,7,FALSE),"")</f>
        <v/>
      </c>
      <c r="J1574" t="str">
        <f>T('CLZ TT'!I1574)</f>
        <v/>
      </c>
      <c r="K1574" t="str">
        <f>IF(IFERROR(VLOOKUP('CLZ TT'!A1574,'CLZ WI'!$A$1:$L$100000,12,FALSE),"")=TRUE, "Billable", IF(IFERROR(VLOOKUP('CLZ TT'!A1574,'CLZ WI'!$A$1:$L$100000,12,FALSE),"")=FALSE, "Non-Billable", ""))</f>
        <v/>
      </c>
      <c r="L1574" s="19" t="str">
        <f>IF('CLZ TT'!G1574="","",'CLZ TT'!G1574)</f>
        <v/>
      </c>
      <c r="M1574" t="str">
        <f>IFERROR(VLOOKUP(G1574,'CLZ Pr'!$A$1:$X$100000,12,FALSE)*C1574,"")</f>
        <v/>
      </c>
      <c r="N1574" s="4" t="str">
        <f>IFERROR(VLOOKUP(G1574,'CLZ Pr'!$A$1:$X$100000,24,FALSE), "")</f>
        <v/>
      </c>
      <c r="O1574" t="str">
        <f>IFERROR(VLOOKUP(G1574,'CLZ Pr'!$A$1:$X$100000,21,FALSE), "")</f>
        <v/>
      </c>
    </row>
    <row r="1575" spans="1:15">
      <c r="A1575" t="str">
        <f>T('CLZ TT'!A1575)</f>
        <v/>
      </c>
      <c r="B1575" s="9" t="str">
        <f>T('CLZ TT'!D1575)</f>
        <v/>
      </c>
      <c r="C1575" s="10" t="str">
        <f>IF(LEN(A1575) &gt; 0, 'CLZ TT'!E1575, "")</f>
        <v/>
      </c>
      <c r="D1575" s="7" t="str">
        <f>T('CLZ TT'!F1575)</f>
        <v/>
      </c>
      <c r="E1575" s="7" t="str">
        <f>IFERROR(VLOOKUP('CLZ TT'!A1575,'CLZ WI'!$A$1:$E$100000,3,FALSE),"")</f>
        <v/>
      </c>
      <c r="F1575" t="str">
        <f>IFERROR(VLOOKUP('CLZ TT'!A1575,'CLZ WI'!$A$1:$E$100000,4,FALSE),"")</f>
        <v/>
      </c>
      <c r="G1575" t="str">
        <f>IFERROR(VLOOKUP('CLZ TT'!A1575,'CLZ WI'!$A$1:$K$100000,5,FALSE),"")</f>
        <v/>
      </c>
      <c r="H1575" t="str">
        <f>IFERROR(VLOOKUP(G1575,'CLZ WI'!$A$1:$K$100000,6,FALSE),"")</f>
        <v/>
      </c>
      <c r="I1575" t="str">
        <f>IFERROR(VLOOKUP(G1575,'CLZ WI'!$A$1:$K$100000,7,FALSE),"")</f>
        <v/>
      </c>
      <c r="J1575" t="str">
        <f>T('CLZ TT'!I1575)</f>
        <v/>
      </c>
      <c r="K1575" t="str">
        <f>IF(IFERROR(VLOOKUP('CLZ TT'!A1575,'CLZ WI'!$A$1:$L$100000,12,FALSE),"")=TRUE, "Billable", IF(IFERROR(VLOOKUP('CLZ TT'!A1575,'CLZ WI'!$A$1:$L$100000,12,FALSE),"")=FALSE, "Non-Billable", ""))</f>
        <v/>
      </c>
      <c r="L1575" s="19" t="str">
        <f>IF('CLZ TT'!G1575="","",'CLZ TT'!G1575)</f>
        <v/>
      </c>
      <c r="M1575" t="str">
        <f>IFERROR(VLOOKUP(G1575,'CLZ Pr'!$A$1:$X$100000,12,FALSE)*C1575,"")</f>
        <v/>
      </c>
      <c r="N1575" s="4" t="str">
        <f>IFERROR(VLOOKUP(G1575,'CLZ Pr'!$A$1:$X$100000,24,FALSE), "")</f>
        <v/>
      </c>
      <c r="O1575" t="str">
        <f>IFERROR(VLOOKUP(G1575,'CLZ Pr'!$A$1:$X$100000,21,FALSE), "")</f>
        <v/>
      </c>
    </row>
    <row r="1576" spans="1:15">
      <c r="A1576" t="str">
        <f>T('CLZ TT'!A1576)</f>
        <v/>
      </c>
      <c r="B1576" s="9" t="str">
        <f>T('CLZ TT'!D1576)</f>
        <v/>
      </c>
      <c r="C1576" s="10" t="str">
        <f>IF(LEN(A1576) &gt; 0, 'CLZ TT'!E1576, "")</f>
        <v/>
      </c>
      <c r="D1576" s="7" t="str">
        <f>T('CLZ TT'!F1576)</f>
        <v/>
      </c>
      <c r="E1576" s="7" t="str">
        <f>IFERROR(VLOOKUP('CLZ TT'!A1576,'CLZ WI'!$A$1:$E$100000,3,FALSE),"")</f>
        <v/>
      </c>
      <c r="F1576" t="str">
        <f>IFERROR(VLOOKUP('CLZ TT'!A1576,'CLZ WI'!$A$1:$E$100000,4,FALSE),"")</f>
        <v/>
      </c>
      <c r="G1576" t="str">
        <f>IFERROR(VLOOKUP('CLZ TT'!A1576,'CLZ WI'!$A$1:$K$100000,5,FALSE),"")</f>
        <v/>
      </c>
      <c r="H1576" t="str">
        <f>IFERROR(VLOOKUP(G1576,'CLZ WI'!$A$1:$K$100000,6,FALSE),"")</f>
        <v/>
      </c>
      <c r="I1576" t="str">
        <f>IFERROR(VLOOKUP(G1576,'CLZ WI'!$A$1:$K$100000,7,FALSE),"")</f>
        <v/>
      </c>
      <c r="J1576" t="str">
        <f>T('CLZ TT'!I1576)</f>
        <v/>
      </c>
      <c r="K1576" t="str">
        <f>IF(IFERROR(VLOOKUP('CLZ TT'!A1576,'CLZ WI'!$A$1:$L$100000,12,FALSE),"")=TRUE, "Billable", IF(IFERROR(VLOOKUP('CLZ TT'!A1576,'CLZ WI'!$A$1:$L$100000,12,FALSE),"")=FALSE, "Non-Billable", ""))</f>
        <v/>
      </c>
      <c r="L1576" s="19" t="str">
        <f>IF('CLZ TT'!G1576="","",'CLZ TT'!G1576)</f>
        <v/>
      </c>
      <c r="M1576" t="str">
        <f>IFERROR(VLOOKUP(G1576,'CLZ Pr'!$A$1:$X$100000,12,FALSE)*C1576,"")</f>
        <v/>
      </c>
      <c r="N1576" s="4" t="str">
        <f>IFERROR(VLOOKUP(G1576,'CLZ Pr'!$A$1:$X$100000,24,FALSE), "")</f>
        <v/>
      </c>
      <c r="O1576" t="str">
        <f>IFERROR(VLOOKUP(G1576,'CLZ Pr'!$A$1:$X$100000,21,FALSE), "")</f>
        <v/>
      </c>
    </row>
    <row r="1577" spans="1:15">
      <c r="A1577" t="str">
        <f>T('CLZ TT'!A1577)</f>
        <v/>
      </c>
      <c r="B1577" s="9" t="str">
        <f>T('CLZ TT'!D1577)</f>
        <v/>
      </c>
      <c r="C1577" s="10" t="str">
        <f>IF(LEN(A1577) &gt; 0, 'CLZ TT'!E1577, "")</f>
        <v/>
      </c>
      <c r="D1577" s="7" t="str">
        <f>T('CLZ TT'!F1577)</f>
        <v/>
      </c>
      <c r="E1577" s="7" t="str">
        <f>IFERROR(VLOOKUP('CLZ TT'!A1577,'CLZ WI'!$A$1:$E$100000,3,FALSE),"")</f>
        <v/>
      </c>
      <c r="F1577" t="str">
        <f>IFERROR(VLOOKUP('CLZ TT'!A1577,'CLZ WI'!$A$1:$E$100000,4,FALSE),"")</f>
        <v/>
      </c>
      <c r="G1577" t="str">
        <f>IFERROR(VLOOKUP('CLZ TT'!A1577,'CLZ WI'!$A$1:$K$100000,5,FALSE),"")</f>
        <v/>
      </c>
      <c r="H1577" t="str">
        <f>IFERROR(VLOOKUP(G1577,'CLZ WI'!$A$1:$K$100000,6,FALSE),"")</f>
        <v/>
      </c>
      <c r="I1577" t="str">
        <f>IFERROR(VLOOKUP(G1577,'CLZ WI'!$A$1:$K$100000,7,FALSE),"")</f>
        <v/>
      </c>
      <c r="J1577" t="str">
        <f>T('CLZ TT'!I1577)</f>
        <v/>
      </c>
      <c r="K1577" t="str">
        <f>IF(IFERROR(VLOOKUP('CLZ TT'!A1577,'CLZ WI'!$A$1:$L$100000,12,FALSE),"")=TRUE, "Billable", IF(IFERROR(VLOOKUP('CLZ TT'!A1577,'CLZ WI'!$A$1:$L$100000,12,FALSE),"")=FALSE, "Non-Billable", ""))</f>
        <v/>
      </c>
      <c r="L1577" s="19" t="str">
        <f>IF('CLZ TT'!G1577="","",'CLZ TT'!G1577)</f>
        <v/>
      </c>
      <c r="M1577" t="str">
        <f>IFERROR(VLOOKUP(G1577,'CLZ Pr'!$A$1:$X$100000,12,FALSE)*C1577,"")</f>
        <v/>
      </c>
      <c r="N1577" s="4" t="str">
        <f>IFERROR(VLOOKUP(G1577,'CLZ Pr'!$A$1:$X$100000,24,FALSE), "")</f>
        <v/>
      </c>
      <c r="O1577" t="str">
        <f>IFERROR(VLOOKUP(G1577,'CLZ Pr'!$A$1:$X$100000,21,FALSE), "")</f>
        <v/>
      </c>
    </row>
    <row r="1578" spans="1:15">
      <c r="A1578" t="str">
        <f>T('CLZ TT'!A1578)</f>
        <v/>
      </c>
      <c r="B1578" s="9" t="str">
        <f>T('CLZ TT'!D1578)</f>
        <v/>
      </c>
      <c r="C1578" s="10" t="str">
        <f>IF(LEN(A1578) &gt; 0, 'CLZ TT'!E1578, "")</f>
        <v/>
      </c>
      <c r="D1578" s="7" t="str">
        <f>T('CLZ TT'!F1578)</f>
        <v/>
      </c>
      <c r="E1578" s="7" t="str">
        <f>IFERROR(VLOOKUP('CLZ TT'!A1578,'CLZ WI'!$A$1:$E$100000,3,FALSE),"")</f>
        <v/>
      </c>
      <c r="F1578" t="str">
        <f>IFERROR(VLOOKUP('CLZ TT'!A1578,'CLZ WI'!$A$1:$E$100000,4,FALSE),"")</f>
        <v/>
      </c>
      <c r="G1578" t="str">
        <f>IFERROR(VLOOKUP('CLZ TT'!A1578,'CLZ WI'!$A$1:$K$100000,5,FALSE),"")</f>
        <v/>
      </c>
      <c r="H1578" t="str">
        <f>IFERROR(VLOOKUP(G1578,'CLZ WI'!$A$1:$K$100000,6,FALSE),"")</f>
        <v/>
      </c>
      <c r="I1578" t="str">
        <f>IFERROR(VLOOKUP(G1578,'CLZ WI'!$A$1:$K$100000,7,FALSE),"")</f>
        <v/>
      </c>
      <c r="J1578" t="str">
        <f>T('CLZ TT'!I1578)</f>
        <v/>
      </c>
      <c r="K1578" t="str">
        <f>IF(IFERROR(VLOOKUP('CLZ TT'!A1578,'CLZ WI'!$A$1:$L$100000,12,FALSE),"")=TRUE, "Billable", IF(IFERROR(VLOOKUP('CLZ TT'!A1578,'CLZ WI'!$A$1:$L$100000,12,FALSE),"")=FALSE, "Non-Billable", ""))</f>
        <v/>
      </c>
      <c r="L1578" s="19" t="str">
        <f>IF('CLZ TT'!G1578="","",'CLZ TT'!G1578)</f>
        <v/>
      </c>
      <c r="M1578" t="str">
        <f>IFERROR(VLOOKUP(G1578,'CLZ Pr'!$A$1:$X$100000,12,FALSE)*C1578,"")</f>
        <v/>
      </c>
      <c r="N1578" s="4" t="str">
        <f>IFERROR(VLOOKUP(G1578,'CLZ Pr'!$A$1:$X$100000,24,FALSE), "")</f>
        <v/>
      </c>
      <c r="O1578" t="str">
        <f>IFERROR(VLOOKUP(G1578,'CLZ Pr'!$A$1:$X$100000,21,FALSE), "")</f>
        <v/>
      </c>
    </row>
    <row r="1579" spans="1:15">
      <c r="A1579" t="str">
        <f>T('CLZ TT'!A1579)</f>
        <v/>
      </c>
      <c r="B1579" s="9" t="str">
        <f>T('CLZ TT'!D1579)</f>
        <v/>
      </c>
      <c r="C1579" s="10" t="str">
        <f>IF(LEN(A1579) &gt; 0, 'CLZ TT'!E1579, "")</f>
        <v/>
      </c>
      <c r="D1579" s="7" t="str">
        <f>T('CLZ TT'!F1579)</f>
        <v/>
      </c>
      <c r="E1579" s="7" t="str">
        <f>IFERROR(VLOOKUP('CLZ TT'!A1579,'CLZ WI'!$A$1:$E$100000,3,FALSE),"")</f>
        <v/>
      </c>
      <c r="F1579" t="str">
        <f>IFERROR(VLOOKUP('CLZ TT'!A1579,'CLZ WI'!$A$1:$E$100000,4,FALSE),"")</f>
        <v/>
      </c>
      <c r="G1579" t="str">
        <f>IFERROR(VLOOKUP('CLZ TT'!A1579,'CLZ WI'!$A$1:$K$100000,5,FALSE),"")</f>
        <v/>
      </c>
      <c r="H1579" t="str">
        <f>IFERROR(VLOOKUP(G1579,'CLZ WI'!$A$1:$K$100000,6,FALSE),"")</f>
        <v/>
      </c>
      <c r="I1579" t="str">
        <f>IFERROR(VLOOKUP(G1579,'CLZ WI'!$A$1:$K$100000,7,FALSE),"")</f>
        <v/>
      </c>
      <c r="J1579" t="str">
        <f>T('CLZ TT'!I1579)</f>
        <v/>
      </c>
      <c r="K1579" t="str">
        <f>IF(IFERROR(VLOOKUP('CLZ TT'!A1579,'CLZ WI'!$A$1:$L$100000,12,FALSE),"")=TRUE, "Billable", IF(IFERROR(VLOOKUP('CLZ TT'!A1579,'CLZ WI'!$A$1:$L$100000,12,FALSE),"")=FALSE, "Non-Billable", ""))</f>
        <v/>
      </c>
      <c r="L1579" s="19" t="str">
        <f>IF('CLZ TT'!G1579="","",'CLZ TT'!G1579)</f>
        <v/>
      </c>
      <c r="M1579" t="str">
        <f>IFERROR(VLOOKUP(G1579,'CLZ Pr'!$A$1:$X$100000,12,FALSE)*C1579,"")</f>
        <v/>
      </c>
      <c r="N1579" s="4" t="str">
        <f>IFERROR(VLOOKUP(G1579,'CLZ Pr'!$A$1:$X$100000,24,FALSE), "")</f>
        <v/>
      </c>
      <c r="O1579" t="str">
        <f>IFERROR(VLOOKUP(G1579,'CLZ Pr'!$A$1:$X$100000,21,FALSE), "")</f>
        <v/>
      </c>
    </row>
    <row r="1580" spans="1:15">
      <c r="A1580" t="str">
        <f>T('CLZ TT'!A1580)</f>
        <v/>
      </c>
      <c r="B1580" s="9" t="str">
        <f>T('CLZ TT'!D1580)</f>
        <v/>
      </c>
      <c r="C1580" s="10" t="str">
        <f>IF(LEN(A1580) &gt; 0, 'CLZ TT'!E1580, "")</f>
        <v/>
      </c>
      <c r="D1580" s="7" t="str">
        <f>T('CLZ TT'!F1580)</f>
        <v/>
      </c>
      <c r="E1580" s="7" t="str">
        <f>IFERROR(VLOOKUP('CLZ TT'!A1580,'CLZ WI'!$A$1:$E$100000,3,FALSE),"")</f>
        <v/>
      </c>
      <c r="F1580" t="str">
        <f>IFERROR(VLOOKUP('CLZ TT'!A1580,'CLZ WI'!$A$1:$E$100000,4,FALSE),"")</f>
        <v/>
      </c>
      <c r="G1580" t="str">
        <f>IFERROR(VLOOKUP('CLZ TT'!A1580,'CLZ WI'!$A$1:$K$100000,5,FALSE),"")</f>
        <v/>
      </c>
      <c r="H1580" t="str">
        <f>IFERROR(VLOOKUP(G1580,'CLZ WI'!$A$1:$K$100000,6,FALSE),"")</f>
        <v/>
      </c>
      <c r="I1580" t="str">
        <f>IFERROR(VLOOKUP(G1580,'CLZ WI'!$A$1:$K$100000,7,FALSE),"")</f>
        <v/>
      </c>
      <c r="J1580" t="str">
        <f>T('CLZ TT'!I1580)</f>
        <v/>
      </c>
      <c r="K1580" t="str">
        <f>IF(IFERROR(VLOOKUP('CLZ TT'!A1580,'CLZ WI'!$A$1:$L$100000,12,FALSE),"")=TRUE, "Billable", IF(IFERROR(VLOOKUP('CLZ TT'!A1580,'CLZ WI'!$A$1:$L$100000,12,FALSE),"")=FALSE, "Non-Billable", ""))</f>
        <v/>
      </c>
      <c r="L1580" s="19" t="str">
        <f>IF('CLZ TT'!G1580="","",'CLZ TT'!G1580)</f>
        <v/>
      </c>
      <c r="M1580" t="str">
        <f>IFERROR(VLOOKUP(G1580,'CLZ Pr'!$A$1:$X$100000,12,FALSE)*C1580,"")</f>
        <v/>
      </c>
      <c r="N1580" s="4" t="str">
        <f>IFERROR(VLOOKUP(G1580,'CLZ Pr'!$A$1:$X$100000,24,FALSE), "")</f>
        <v/>
      </c>
      <c r="O1580" t="str">
        <f>IFERROR(VLOOKUP(G1580,'CLZ Pr'!$A$1:$X$100000,21,FALSE), "")</f>
        <v/>
      </c>
    </row>
    <row r="1581" spans="1:15">
      <c r="A1581" t="str">
        <f>T('CLZ TT'!A1581)</f>
        <v/>
      </c>
      <c r="B1581" s="9" t="str">
        <f>T('CLZ TT'!D1581)</f>
        <v/>
      </c>
      <c r="C1581" s="10" t="str">
        <f>IF(LEN(A1581) &gt; 0, 'CLZ TT'!E1581, "")</f>
        <v/>
      </c>
      <c r="D1581" s="7" t="str">
        <f>T('CLZ TT'!F1581)</f>
        <v/>
      </c>
      <c r="E1581" s="7" t="str">
        <f>IFERROR(VLOOKUP('CLZ TT'!A1581,'CLZ WI'!$A$1:$E$100000,3,FALSE),"")</f>
        <v/>
      </c>
      <c r="F1581" t="str">
        <f>IFERROR(VLOOKUP('CLZ TT'!A1581,'CLZ WI'!$A$1:$E$100000,4,FALSE),"")</f>
        <v/>
      </c>
      <c r="G1581" t="str">
        <f>IFERROR(VLOOKUP('CLZ TT'!A1581,'CLZ WI'!$A$1:$K$100000,5,FALSE),"")</f>
        <v/>
      </c>
      <c r="H1581" t="str">
        <f>IFERROR(VLOOKUP(G1581,'CLZ WI'!$A$1:$K$100000,6,FALSE),"")</f>
        <v/>
      </c>
      <c r="I1581" t="str">
        <f>IFERROR(VLOOKUP(G1581,'CLZ WI'!$A$1:$K$100000,7,FALSE),"")</f>
        <v/>
      </c>
      <c r="J1581" t="str">
        <f>T('CLZ TT'!I1581)</f>
        <v/>
      </c>
      <c r="K1581" t="str">
        <f>IF(IFERROR(VLOOKUP('CLZ TT'!A1581,'CLZ WI'!$A$1:$L$100000,12,FALSE),"")=TRUE, "Billable", IF(IFERROR(VLOOKUP('CLZ TT'!A1581,'CLZ WI'!$A$1:$L$100000,12,FALSE),"")=FALSE, "Non-Billable", ""))</f>
        <v/>
      </c>
      <c r="L1581" s="19" t="str">
        <f>IF('CLZ TT'!G1581="","",'CLZ TT'!G1581)</f>
        <v/>
      </c>
      <c r="M1581" t="str">
        <f>IFERROR(VLOOKUP(G1581,'CLZ Pr'!$A$1:$X$100000,12,FALSE)*C1581,"")</f>
        <v/>
      </c>
      <c r="N1581" s="4" t="str">
        <f>IFERROR(VLOOKUP(G1581,'CLZ Pr'!$A$1:$X$100000,24,FALSE), "")</f>
        <v/>
      </c>
      <c r="O1581" t="str">
        <f>IFERROR(VLOOKUP(G1581,'CLZ Pr'!$A$1:$X$100000,21,FALSE), "")</f>
        <v/>
      </c>
    </row>
    <row r="1582" spans="1:15">
      <c r="A1582" t="str">
        <f>T('CLZ TT'!A1582)</f>
        <v/>
      </c>
      <c r="B1582" s="9" t="str">
        <f>T('CLZ TT'!D1582)</f>
        <v/>
      </c>
      <c r="C1582" s="10" t="str">
        <f>IF(LEN(A1582) &gt; 0, 'CLZ TT'!E1582, "")</f>
        <v/>
      </c>
      <c r="D1582" s="7" t="str">
        <f>T('CLZ TT'!F1582)</f>
        <v/>
      </c>
      <c r="E1582" s="7" t="str">
        <f>IFERROR(VLOOKUP('CLZ TT'!A1582,'CLZ WI'!$A$1:$E$100000,3,FALSE),"")</f>
        <v/>
      </c>
      <c r="F1582" t="str">
        <f>IFERROR(VLOOKUP('CLZ TT'!A1582,'CLZ WI'!$A$1:$E$100000,4,FALSE),"")</f>
        <v/>
      </c>
      <c r="G1582" t="str">
        <f>IFERROR(VLOOKUP('CLZ TT'!A1582,'CLZ WI'!$A$1:$K$100000,5,FALSE),"")</f>
        <v/>
      </c>
      <c r="H1582" t="str">
        <f>IFERROR(VLOOKUP(G1582,'CLZ WI'!$A$1:$K$100000,6,FALSE),"")</f>
        <v/>
      </c>
      <c r="I1582" t="str">
        <f>IFERROR(VLOOKUP(G1582,'CLZ WI'!$A$1:$K$100000,7,FALSE),"")</f>
        <v/>
      </c>
      <c r="J1582" t="str">
        <f>T('CLZ TT'!I1582)</f>
        <v/>
      </c>
      <c r="K1582" t="str">
        <f>IF(IFERROR(VLOOKUP('CLZ TT'!A1582,'CLZ WI'!$A$1:$L$100000,12,FALSE),"")=TRUE, "Billable", IF(IFERROR(VLOOKUP('CLZ TT'!A1582,'CLZ WI'!$A$1:$L$100000,12,FALSE),"")=FALSE, "Non-Billable", ""))</f>
        <v/>
      </c>
      <c r="L1582" s="19" t="str">
        <f>IF('CLZ TT'!G1582="","",'CLZ TT'!G1582)</f>
        <v/>
      </c>
      <c r="M1582" t="str">
        <f>IFERROR(VLOOKUP(G1582,'CLZ Pr'!$A$1:$X$100000,12,FALSE)*C1582,"")</f>
        <v/>
      </c>
      <c r="N1582" s="4" t="str">
        <f>IFERROR(VLOOKUP(G1582,'CLZ Pr'!$A$1:$X$100000,24,FALSE), "")</f>
        <v/>
      </c>
      <c r="O1582" t="str">
        <f>IFERROR(VLOOKUP(G1582,'CLZ Pr'!$A$1:$X$100000,21,FALSE), "")</f>
        <v/>
      </c>
    </row>
    <row r="1583" spans="1:15">
      <c r="A1583" t="str">
        <f>T('CLZ TT'!A1583)</f>
        <v/>
      </c>
      <c r="B1583" s="9" t="str">
        <f>T('CLZ TT'!D1583)</f>
        <v/>
      </c>
      <c r="C1583" s="10" t="str">
        <f>IF(LEN(A1583) &gt; 0, 'CLZ TT'!E1583, "")</f>
        <v/>
      </c>
      <c r="D1583" s="7" t="str">
        <f>T('CLZ TT'!F1583)</f>
        <v/>
      </c>
      <c r="E1583" s="7" t="str">
        <f>IFERROR(VLOOKUP('CLZ TT'!A1583,'CLZ WI'!$A$1:$E$100000,3,FALSE),"")</f>
        <v/>
      </c>
      <c r="F1583" t="str">
        <f>IFERROR(VLOOKUP('CLZ TT'!A1583,'CLZ WI'!$A$1:$E$100000,4,FALSE),"")</f>
        <v/>
      </c>
      <c r="G1583" t="str">
        <f>IFERROR(VLOOKUP('CLZ TT'!A1583,'CLZ WI'!$A$1:$K$100000,5,FALSE),"")</f>
        <v/>
      </c>
      <c r="H1583" t="str">
        <f>IFERROR(VLOOKUP(G1583,'CLZ WI'!$A$1:$K$100000,6,FALSE),"")</f>
        <v/>
      </c>
      <c r="I1583" t="str">
        <f>IFERROR(VLOOKUP(G1583,'CLZ WI'!$A$1:$K$100000,7,FALSE),"")</f>
        <v/>
      </c>
      <c r="J1583" t="str">
        <f>T('CLZ TT'!I1583)</f>
        <v/>
      </c>
      <c r="K1583" t="str">
        <f>IF(IFERROR(VLOOKUP('CLZ TT'!A1583,'CLZ WI'!$A$1:$L$100000,12,FALSE),"")=TRUE, "Billable", IF(IFERROR(VLOOKUP('CLZ TT'!A1583,'CLZ WI'!$A$1:$L$100000,12,FALSE),"")=FALSE, "Non-Billable", ""))</f>
        <v/>
      </c>
      <c r="L1583" s="19" t="str">
        <f>IF('CLZ TT'!G1583="","",'CLZ TT'!G1583)</f>
        <v/>
      </c>
      <c r="M1583" t="str">
        <f>IFERROR(VLOOKUP(G1583,'CLZ Pr'!$A$1:$X$100000,12,FALSE)*C1583,"")</f>
        <v/>
      </c>
      <c r="N1583" s="4" t="str">
        <f>IFERROR(VLOOKUP(G1583,'CLZ Pr'!$A$1:$X$100000,24,FALSE), "")</f>
        <v/>
      </c>
      <c r="O1583" t="str">
        <f>IFERROR(VLOOKUP(G1583,'CLZ Pr'!$A$1:$X$100000,21,FALSE), "")</f>
        <v/>
      </c>
    </row>
    <row r="1584" spans="1:15">
      <c r="A1584" t="str">
        <f>T('CLZ TT'!A1584)</f>
        <v/>
      </c>
      <c r="B1584" s="9" t="str">
        <f>T('CLZ TT'!D1584)</f>
        <v/>
      </c>
      <c r="C1584" s="10" t="str">
        <f>IF(LEN(A1584) &gt; 0, 'CLZ TT'!E1584, "")</f>
        <v/>
      </c>
      <c r="D1584" s="7" t="str">
        <f>T('CLZ TT'!F1584)</f>
        <v/>
      </c>
      <c r="E1584" s="7" t="str">
        <f>IFERROR(VLOOKUP('CLZ TT'!A1584,'CLZ WI'!$A$1:$E$100000,3,FALSE),"")</f>
        <v/>
      </c>
      <c r="F1584" t="str">
        <f>IFERROR(VLOOKUP('CLZ TT'!A1584,'CLZ WI'!$A$1:$E$100000,4,FALSE),"")</f>
        <v/>
      </c>
      <c r="G1584" t="str">
        <f>IFERROR(VLOOKUP('CLZ TT'!A1584,'CLZ WI'!$A$1:$K$100000,5,FALSE),"")</f>
        <v/>
      </c>
      <c r="H1584" t="str">
        <f>IFERROR(VLOOKUP(G1584,'CLZ WI'!$A$1:$K$100000,6,FALSE),"")</f>
        <v/>
      </c>
      <c r="I1584" t="str">
        <f>IFERROR(VLOOKUP(G1584,'CLZ WI'!$A$1:$K$100000,7,FALSE),"")</f>
        <v/>
      </c>
      <c r="J1584" t="str">
        <f>T('CLZ TT'!I1584)</f>
        <v/>
      </c>
      <c r="K1584" t="str">
        <f>IF(IFERROR(VLOOKUP('CLZ TT'!A1584,'CLZ WI'!$A$1:$L$100000,12,FALSE),"")=TRUE, "Billable", IF(IFERROR(VLOOKUP('CLZ TT'!A1584,'CLZ WI'!$A$1:$L$100000,12,FALSE),"")=FALSE, "Non-Billable", ""))</f>
        <v/>
      </c>
      <c r="L1584" s="19" t="str">
        <f>IF('CLZ TT'!G1584="","",'CLZ TT'!G1584)</f>
        <v/>
      </c>
      <c r="M1584" t="str">
        <f>IFERROR(VLOOKUP(G1584,'CLZ Pr'!$A$1:$X$100000,12,FALSE)*C1584,"")</f>
        <v/>
      </c>
      <c r="N1584" s="4" t="str">
        <f>IFERROR(VLOOKUP(G1584,'CLZ Pr'!$A$1:$X$100000,24,FALSE), "")</f>
        <v/>
      </c>
      <c r="O1584" t="str">
        <f>IFERROR(VLOOKUP(G1584,'CLZ Pr'!$A$1:$X$100000,21,FALSE), "")</f>
        <v/>
      </c>
    </row>
    <row r="1585" spans="1:15">
      <c r="A1585" t="str">
        <f>T('CLZ TT'!A1585)</f>
        <v/>
      </c>
      <c r="B1585" s="9" t="str">
        <f>T('CLZ TT'!D1585)</f>
        <v/>
      </c>
      <c r="C1585" s="10" t="str">
        <f>IF(LEN(A1585) &gt; 0, 'CLZ TT'!E1585, "")</f>
        <v/>
      </c>
      <c r="D1585" s="7" t="str">
        <f>T('CLZ TT'!F1585)</f>
        <v/>
      </c>
      <c r="E1585" s="7" t="str">
        <f>IFERROR(VLOOKUP('CLZ TT'!A1585,'CLZ WI'!$A$1:$E$100000,3,FALSE),"")</f>
        <v/>
      </c>
      <c r="F1585" t="str">
        <f>IFERROR(VLOOKUP('CLZ TT'!A1585,'CLZ WI'!$A$1:$E$100000,4,FALSE),"")</f>
        <v/>
      </c>
      <c r="G1585" t="str">
        <f>IFERROR(VLOOKUP('CLZ TT'!A1585,'CLZ WI'!$A$1:$K$100000,5,FALSE),"")</f>
        <v/>
      </c>
      <c r="H1585" t="str">
        <f>IFERROR(VLOOKUP(G1585,'CLZ WI'!$A$1:$K$100000,6,FALSE),"")</f>
        <v/>
      </c>
      <c r="I1585" t="str">
        <f>IFERROR(VLOOKUP(G1585,'CLZ WI'!$A$1:$K$100000,7,FALSE),"")</f>
        <v/>
      </c>
      <c r="J1585" t="str">
        <f>T('CLZ TT'!I1585)</f>
        <v/>
      </c>
      <c r="K1585" t="str">
        <f>IF(IFERROR(VLOOKUP('CLZ TT'!A1585,'CLZ WI'!$A$1:$L$100000,12,FALSE),"")=TRUE, "Billable", IF(IFERROR(VLOOKUP('CLZ TT'!A1585,'CLZ WI'!$A$1:$L$100000,12,FALSE),"")=FALSE, "Non-Billable", ""))</f>
        <v/>
      </c>
      <c r="L1585" s="19" t="str">
        <f>IF('CLZ TT'!G1585="","",'CLZ TT'!G1585)</f>
        <v/>
      </c>
      <c r="M1585" t="str">
        <f>IFERROR(VLOOKUP(G1585,'CLZ Pr'!$A$1:$X$100000,12,FALSE)*C1585,"")</f>
        <v/>
      </c>
      <c r="N1585" s="4" t="str">
        <f>IFERROR(VLOOKUP(G1585,'CLZ Pr'!$A$1:$X$100000,24,FALSE), "")</f>
        <v/>
      </c>
      <c r="O1585" t="str">
        <f>IFERROR(VLOOKUP(G1585,'CLZ Pr'!$A$1:$X$100000,21,FALSE), "")</f>
        <v/>
      </c>
    </row>
    <row r="1586" spans="1:15">
      <c r="A1586" t="str">
        <f>T('CLZ TT'!A1586)</f>
        <v/>
      </c>
      <c r="B1586" s="9" t="str">
        <f>T('CLZ TT'!D1586)</f>
        <v/>
      </c>
      <c r="C1586" s="10" t="str">
        <f>IF(LEN(A1586) &gt; 0, 'CLZ TT'!E1586, "")</f>
        <v/>
      </c>
      <c r="D1586" s="7" t="str">
        <f>T('CLZ TT'!F1586)</f>
        <v/>
      </c>
      <c r="E1586" s="7" t="str">
        <f>IFERROR(VLOOKUP('CLZ TT'!A1586,'CLZ WI'!$A$1:$E$100000,3,FALSE),"")</f>
        <v/>
      </c>
      <c r="F1586" t="str">
        <f>IFERROR(VLOOKUP('CLZ TT'!A1586,'CLZ WI'!$A$1:$E$100000,4,FALSE),"")</f>
        <v/>
      </c>
      <c r="G1586" t="str">
        <f>IFERROR(VLOOKUP('CLZ TT'!A1586,'CLZ WI'!$A$1:$K$100000,5,FALSE),"")</f>
        <v/>
      </c>
      <c r="H1586" t="str">
        <f>IFERROR(VLOOKUP(G1586,'CLZ WI'!$A$1:$K$100000,6,FALSE),"")</f>
        <v/>
      </c>
      <c r="I1586" t="str">
        <f>IFERROR(VLOOKUP(G1586,'CLZ WI'!$A$1:$K$100000,7,FALSE),"")</f>
        <v/>
      </c>
      <c r="J1586" t="str">
        <f>T('CLZ TT'!I1586)</f>
        <v/>
      </c>
      <c r="K1586" t="str">
        <f>IF(IFERROR(VLOOKUP('CLZ TT'!A1586,'CLZ WI'!$A$1:$L$100000,12,FALSE),"")=TRUE, "Billable", IF(IFERROR(VLOOKUP('CLZ TT'!A1586,'CLZ WI'!$A$1:$L$100000,12,FALSE),"")=FALSE, "Non-Billable", ""))</f>
        <v/>
      </c>
      <c r="L1586" s="19" t="str">
        <f>IF('CLZ TT'!G1586="","",'CLZ TT'!G1586)</f>
        <v/>
      </c>
      <c r="M1586" t="str">
        <f>IFERROR(VLOOKUP(G1586,'CLZ Pr'!$A$1:$X$100000,12,FALSE)*C1586,"")</f>
        <v/>
      </c>
      <c r="N1586" s="4" t="str">
        <f>IFERROR(VLOOKUP(G1586,'CLZ Pr'!$A$1:$X$100000,24,FALSE), "")</f>
        <v/>
      </c>
      <c r="O1586" t="str">
        <f>IFERROR(VLOOKUP(G1586,'CLZ Pr'!$A$1:$X$100000,21,FALSE), "")</f>
        <v/>
      </c>
    </row>
    <row r="1587" spans="1:15">
      <c r="A1587" t="str">
        <f>T('CLZ TT'!A1587)</f>
        <v/>
      </c>
      <c r="B1587" s="9" t="str">
        <f>T('CLZ TT'!D1587)</f>
        <v/>
      </c>
      <c r="C1587" s="10" t="str">
        <f>IF(LEN(A1587) &gt; 0, 'CLZ TT'!E1587, "")</f>
        <v/>
      </c>
      <c r="D1587" s="7" t="str">
        <f>T('CLZ TT'!F1587)</f>
        <v/>
      </c>
      <c r="E1587" s="7" t="str">
        <f>IFERROR(VLOOKUP('CLZ TT'!A1587,'CLZ WI'!$A$1:$E$100000,3,FALSE),"")</f>
        <v/>
      </c>
      <c r="F1587" t="str">
        <f>IFERROR(VLOOKUP('CLZ TT'!A1587,'CLZ WI'!$A$1:$E$100000,4,FALSE),"")</f>
        <v/>
      </c>
      <c r="G1587" t="str">
        <f>IFERROR(VLOOKUP('CLZ TT'!A1587,'CLZ WI'!$A$1:$K$100000,5,FALSE),"")</f>
        <v/>
      </c>
      <c r="H1587" t="str">
        <f>IFERROR(VLOOKUP(G1587,'CLZ WI'!$A$1:$K$100000,6,FALSE),"")</f>
        <v/>
      </c>
      <c r="I1587" t="str">
        <f>IFERROR(VLOOKUP(G1587,'CLZ WI'!$A$1:$K$100000,7,FALSE),"")</f>
        <v/>
      </c>
      <c r="J1587" t="str">
        <f>T('CLZ TT'!I1587)</f>
        <v/>
      </c>
      <c r="K1587" t="str">
        <f>IF(IFERROR(VLOOKUP('CLZ TT'!A1587,'CLZ WI'!$A$1:$L$100000,12,FALSE),"")=TRUE, "Billable", IF(IFERROR(VLOOKUP('CLZ TT'!A1587,'CLZ WI'!$A$1:$L$100000,12,FALSE),"")=FALSE, "Non-Billable", ""))</f>
        <v/>
      </c>
      <c r="L1587" s="19" t="str">
        <f>IF('CLZ TT'!G1587="","",'CLZ TT'!G1587)</f>
        <v/>
      </c>
      <c r="M1587" t="str">
        <f>IFERROR(VLOOKUP(G1587,'CLZ Pr'!$A$1:$X$100000,12,FALSE)*C1587,"")</f>
        <v/>
      </c>
      <c r="N1587" s="4" t="str">
        <f>IFERROR(VLOOKUP(G1587,'CLZ Pr'!$A$1:$X$100000,24,FALSE), "")</f>
        <v/>
      </c>
      <c r="O1587" t="str">
        <f>IFERROR(VLOOKUP(G1587,'CLZ Pr'!$A$1:$X$100000,21,FALSE), "")</f>
        <v/>
      </c>
    </row>
    <row r="1588" spans="1:15">
      <c r="A1588" t="str">
        <f>T('CLZ TT'!A1588)</f>
        <v/>
      </c>
      <c r="B1588" s="9" t="str">
        <f>T('CLZ TT'!D1588)</f>
        <v/>
      </c>
      <c r="C1588" s="10" t="str">
        <f>IF(LEN(A1588) &gt; 0, 'CLZ TT'!E1588, "")</f>
        <v/>
      </c>
      <c r="D1588" s="7" t="str">
        <f>T('CLZ TT'!F1588)</f>
        <v/>
      </c>
      <c r="E1588" s="7" t="str">
        <f>IFERROR(VLOOKUP('CLZ TT'!A1588,'CLZ WI'!$A$1:$E$100000,3,FALSE),"")</f>
        <v/>
      </c>
      <c r="F1588" t="str">
        <f>IFERROR(VLOOKUP('CLZ TT'!A1588,'CLZ WI'!$A$1:$E$100000,4,FALSE),"")</f>
        <v/>
      </c>
      <c r="G1588" t="str">
        <f>IFERROR(VLOOKUP('CLZ TT'!A1588,'CLZ WI'!$A$1:$K$100000,5,FALSE),"")</f>
        <v/>
      </c>
      <c r="H1588" t="str">
        <f>IFERROR(VLOOKUP(G1588,'CLZ WI'!$A$1:$K$100000,6,FALSE),"")</f>
        <v/>
      </c>
      <c r="I1588" t="str">
        <f>IFERROR(VLOOKUP(G1588,'CLZ WI'!$A$1:$K$100000,7,FALSE),"")</f>
        <v/>
      </c>
      <c r="J1588" t="str">
        <f>T('CLZ TT'!I1588)</f>
        <v/>
      </c>
      <c r="K1588" t="str">
        <f>IF(IFERROR(VLOOKUP('CLZ TT'!A1588,'CLZ WI'!$A$1:$L$100000,12,FALSE),"")=TRUE, "Billable", IF(IFERROR(VLOOKUP('CLZ TT'!A1588,'CLZ WI'!$A$1:$L$100000,12,FALSE),"")=FALSE, "Non-Billable", ""))</f>
        <v/>
      </c>
      <c r="L1588" s="19" t="str">
        <f>IF('CLZ TT'!G1588="","",'CLZ TT'!G1588)</f>
        <v/>
      </c>
      <c r="M1588" t="str">
        <f>IFERROR(VLOOKUP(G1588,'CLZ Pr'!$A$1:$X$100000,12,FALSE)*C1588,"")</f>
        <v/>
      </c>
      <c r="N1588" s="4" t="str">
        <f>IFERROR(VLOOKUP(G1588,'CLZ Pr'!$A$1:$X$100000,24,FALSE), "")</f>
        <v/>
      </c>
      <c r="O1588" t="str">
        <f>IFERROR(VLOOKUP(G1588,'CLZ Pr'!$A$1:$X$100000,21,FALSE), "")</f>
        <v/>
      </c>
    </row>
    <row r="1589" spans="1:15">
      <c r="A1589" t="str">
        <f>T('CLZ TT'!A1589)</f>
        <v/>
      </c>
      <c r="B1589" s="9" t="str">
        <f>T('CLZ TT'!D1589)</f>
        <v/>
      </c>
      <c r="C1589" s="10" t="str">
        <f>IF(LEN(A1589) &gt; 0, 'CLZ TT'!E1589, "")</f>
        <v/>
      </c>
      <c r="D1589" s="7" t="str">
        <f>T('CLZ TT'!F1589)</f>
        <v/>
      </c>
      <c r="E1589" s="7" t="str">
        <f>IFERROR(VLOOKUP('CLZ TT'!A1589,'CLZ WI'!$A$1:$E$100000,3,FALSE),"")</f>
        <v/>
      </c>
      <c r="F1589" t="str">
        <f>IFERROR(VLOOKUP('CLZ TT'!A1589,'CLZ WI'!$A$1:$E$100000,4,FALSE),"")</f>
        <v/>
      </c>
      <c r="G1589" t="str">
        <f>IFERROR(VLOOKUP('CLZ TT'!A1589,'CLZ WI'!$A$1:$K$100000,5,FALSE),"")</f>
        <v/>
      </c>
      <c r="H1589" t="str">
        <f>IFERROR(VLOOKUP(G1589,'CLZ WI'!$A$1:$K$100000,6,FALSE),"")</f>
        <v/>
      </c>
      <c r="I1589" t="str">
        <f>IFERROR(VLOOKUP(G1589,'CLZ WI'!$A$1:$K$100000,7,FALSE),"")</f>
        <v/>
      </c>
      <c r="J1589" t="str">
        <f>T('CLZ TT'!I1589)</f>
        <v/>
      </c>
      <c r="K1589" t="str">
        <f>IF(IFERROR(VLOOKUP('CLZ TT'!A1589,'CLZ WI'!$A$1:$L$100000,12,FALSE),"")=TRUE, "Billable", IF(IFERROR(VLOOKUP('CLZ TT'!A1589,'CLZ WI'!$A$1:$L$100000,12,FALSE),"")=FALSE, "Non-Billable", ""))</f>
        <v/>
      </c>
      <c r="L1589" s="19" t="str">
        <f>IF('CLZ TT'!G1589="","",'CLZ TT'!G1589)</f>
        <v/>
      </c>
      <c r="M1589" t="str">
        <f>IFERROR(VLOOKUP(G1589,'CLZ Pr'!$A$1:$X$100000,12,FALSE)*C1589,"")</f>
        <v/>
      </c>
      <c r="N1589" s="4" t="str">
        <f>IFERROR(VLOOKUP(G1589,'CLZ Pr'!$A$1:$X$100000,24,FALSE), "")</f>
        <v/>
      </c>
      <c r="O1589" t="str">
        <f>IFERROR(VLOOKUP(G1589,'CLZ Pr'!$A$1:$X$100000,21,FALSE), "")</f>
        <v/>
      </c>
    </row>
    <row r="1590" spans="1:15">
      <c r="A1590" t="str">
        <f>T('CLZ TT'!A1590)</f>
        <v/>
      </c>
      <c r="B1590" s="9" t="str">
        <f>T('CLZ TT'!D1590)</f>
        <v/>
      </c>
      <c r="C1590" s="10" t="str">
        <f>IF(LEN(A1590) &gt; 0, 'CLZ TT'!E1590, "")</f>
        <v/>
      </c>
      <c r="D1590" s="7" t="str">
        <f>T('CLZ TT'!F1590)</f>
        <v/>
      </c>
      <c r="E1590" s="7" t="str">
        <f>IFERROR(VLOOKUP('CLZ TT'!A1590,'CLZ WI'!$A$1:$E$100000,3,FALSE),"")</f>
        <v/>
      </c>
      <c r="F1590" t="str">
        <f>IFERROR(VLOOKUP('CLZ TT'!A1590,'CLZ WI'!$A$1:$E$100000,4,FALSE),"")</f>
        <v/>
      </c>
      <c r="G1590" t="str">
        <f>IFERROR(VLOOKUP('CLZ TT'!A1590,'CLZ WI'!$A$1:$K$100000,5,FALSE),"")</f>
        <v/>
      </c>
      <c r="H1590" t="str">
        <f>IFERROR(VLOOKUP(G1590,'CLZ WI'!$A$1:$K$100000,6,FALSE),"")</f>
        <v/>
      </c>
      <c r="I1590" t="str">
        <f>IFERROR(VLOOKUP(G1590,'CLZ WI'!$A$1:$K$100000,7,FALSE),"")</f>
        <v/>
      </c>
      <c r="J1590" t="str">
        <f>T('CLZ TT'!I1590)</f>
        <v/>
      </c>
      <c r="K1590" t="str">
        <f>IF(IFERROR(VLOOKUP('CLZ TT'!A1590,'CLZ WI'!$A$1:$L$100000,12,FALSE),"")=TRUE, "Billable", IF(IFERROR(VLOOKUP('CLZ TT'!A1590,'CLZ WI'!$A$1:$L$100000,12,FALSE),"")=FALSE, "Non-Billable", ""))</f>
        <v/>
      </c>
      <c r="L1590" s="19" t="str">
        <f>IF('CLZ TT'!G1590="","",'CLZ TT'!G1590)</f>
        <v/>
      </c>
      <c r="M1590" t="str">
        <f>IFERROR(VLOOKUP(G1590,'CLZ Pr'!$A$1:$X$100000,12,FALSE)*C1590,"")</f>
        <v/>
      </c>
      <c r="N1590" s="4" t="str">
        <f>IFERROR(VLOOKUP(G1590,'CLZ Pr'!$A$1:$X$100000,24,FALSE), "")</f>
        <v/>
      </c>
      <c r="O1590" t="str">
        <f>IFERROR(VLOOKUP(G1590,'CLZ Pr'!$A$1:$X$100000,21,FALSE), "")</f>
        <v/>
      </c>
    </row>
    <row r="1591" spans="1:15">
      <c r="A1591" t="str">
        <f>T('CLZ TT'!A1591)</f>
        <v/>
      </c>
      <c r="B1591" s="9" t="str">
        <f>T('CLZ TT'!D1591)</f>
        <v/>
      </c>
      <c r="C1591" s="10" t="str">
        <f>IF(LEN(A1591) &gt; 0, 'CLZ TT'!E1591, "")</f>
        <v/>
      </c>
      <c r="D1591" s="7" t="str">
        <f>T('CLZ TT'!F1591)</f>
        <v/>
      </c>
      <c r="E1591" s="7" t="str">
        <f>IFERROR(VLOOKUP('CLZ TT'!A1591,'CLZ WI'!$A$1:$E$100000,3,FALSE),"")</f>
        <v/>
      </c>
      <c r="F1591" t="str">
        <f>IFERROR(VLOOKUP('CLZ TT'!A1591,'CLZ WI'!$A$1:$E$100000,4,FALSE),"")</f>
        <v/>
      </c>
      <c r="G1591" t="str">
        <f>IFERROR(VLOOKUP('CLZ TT'!A1591,'CLZ WI'!$A$1:$K$100000,5,FALSE),"")</f>
        <v/>
      </c>
      <c r="H1591" t="str">
        <f>IFERROR(VLOOKUP(G1591,'CLZ WI'!$A$1:$K$100000,6,FALSE),"")</f>
        <v/>
      </c>
      <c r="I1591" t="str">
        <f>IFERROR(VLOOKUP(G1591,'CLZ WI'!$A$1:$K$100000,7,FALSE),"")</f>
        <v/>
      </c>
      <c r="J1591" t="str">
        <f>T('CLZ TT'!I1591)</f>
        <v/>
      </c>
      <c r="K1591" t="str">
        <f>IF(IFERROR(VLOOKUP('CLZ TT'!A1591,'CLZ WI'!$A$1:$L$100000,12,FALSE),"")=TRUE, "Billable", IF(IFERROR(VLOOKUP('CLZ TT'!A1591,'CLZ WI'!$A$1:$L$100000,12,FALSE),"")=FALSE, "Non-Billable", ""))</f>
        <v/>
      </c>
      <c r="L1591" s="19" t="str">
        <f>IF('CLZ TT'!G1591="","",'CLZ TT'!G1591)</f>
        <v/>
      </c>
      <c r="M1591" t="str">
        <f>IFERROR(VLOOKUP(G1591,'CLZ Pr'!$A$1:$X$100000,12,FALSE)*C1591,"")</f>
        <v/>
      </c>
      <c r="N1591" s="4" t="str">
        <f>IFERROR(VLOOKUP(G1591,'CLZ Pr'!$A$1:$X$100000,24,FALSE), "")</f>
        <v/>
      </c>
      <c r="O1591" t="str">
        <f>IFERROR(VLOOKUP(G1591,'CLZ Pr'!$A$1:$X$100000,21,FALSE), "")</f>
        <v/>
      </c>
    </row>
    <row r="1592" spans="1:15">
      <c r="A1592" t="str">
        <f>T('CLZ TT'!A1592)</f>
        <v/>
      </c>
      <c r="B1592" s="9" t="str">
        <f>T('CLZ TT'!D1592)</f>
        <v/>
      </c>
      <c r="C1592" s="10" t="str">
        <f>IF(LEN(A1592) &gt; 0, 'CLZ TT'!E1592, "")</f>
        <v/>
      </c>
      <c r="D1592" s="7" t="str">
        <f>T('CLZ TT'!F1592)</f>
        <v/>
      </c>
      <c r="E1592" s="7" t="str">
        <f>IFERROR(VLOOKUP('CLZ TT'!A1592,'CLZ WI'!$A$1:$E$100000,3,FALSE),"")</f>
        <v/>
      </c>
      <c r="F1592" t="str">
        <f>IFERROR(VLOOKUP('CLZ TT'!A1592,'CLZ WI'!$A$1:$E$100000,4,FALSE),"")</f>
        <v/>
      </c>
      <c r="G1592" t="str">
        <f>IFERROR(VLOOKUP('CLZ TT'!A1592,'CLZ WI'!$A$1:$K$100000,5,FALSE),"")</f>
        <v/>
      </c>
      <c r="H1592" t="str">
        <f>IFERROR(VLOOKUP(G1592,'CLZ WI'!$A$1:$K$100000,6,FALSE),"")</f>
        <v/>
      </c>
      <c r="I1592" t="str">
        <f>IFERROR(VLOOKUP(G1592,'CLZ WI'!$A$1:$K$100000,7,FALSE),"")</f>
        <v/>
      </c>
      <c r="J1592" t="str">
        <f>T('CLZ TT'!I1592)</f>
        <v/>
      </c>
      <c r="K1592" t="str">
        <f>IF(IFERROR(VLOOKUP('CLZ TT'!A1592,'CLZ WI'!$A$1:$L$100000,12,FALSE),"")=TRUE, "Billable", IF(IFERROR(VLOOKUP('CLZ TT'!A1592,'CLZ WI'!$A$1:$L$100000,12,FALSE),"")=FALSE, "Non-Billable", ""))</f>
        <v/>
      </c>
      <c r="L1592" s="19" t="str">
        <f>IF('CLZ TT'!G1592="","",'CLZ TT'!G1592)</f>
        <v/>
      </c>
      <c r="M1592" t="str">
        <f>IFERROR(VLOOKUP(G1592,'CLZ Pr'!$A$1:$X$100000,12,FALSE)*C1592,"")</f>
        <v/>
      </c>
      <c r="N1592" s="4" t="str">
        <f>IFERROR(VLOOKUP(G1592,'CLZ Pr'!$A$1:$X$100000,24,FALSE), "")</f>
        <v/>
      </c>
      <c r="O1592" t="str">
        <f>IFERROR(VLOOKUP(G1592,'CLZ Pr'!$A$1:$X$100000,21,FALSE), "")</f>
        <v/>
      </c>
    </row>
    <row r="1593" spans="1:15">
      <c r="A1593" t="str">
        <f>T('CLZ TT'!A1593)</f>
        <v/>
      </c>
      <c r="B1593" s="9" t="str">
        <f>T('CLZ TT'!D1593)</f>
        <v/>
      </c>
      <c r="C1593" s="10" t="str">
        <f>IF(LEN(A1593) &gt; 0, 'CLZ TT'!E1593, "")</f>
        <v/>
      </c>
      <c r="D1593" s="7" t="str">
        <f>T('CLZ TT'!F1593)</f>
        <v/>
      </c>
      <c r="E1593" s="7" t="str">
        <f>IFERROR(VLOOKUP('CLZ TT'!A1593,'CLZ WI'!$A$1:$E$100000,3,FALSE),"")</f>
        <v/>
      </c>
      <c r="F1593" t="str">
        <f>IFERROR(VLOOKUP('CLZ TT'!A1593,'CLZ WI'!$A$1:$E$100000,4,FALSE),"")</f>
        <v/>
      </c>
      <c r="G1593" t="str">
        <f>IFERROR(VLOOKUP('CLZ TT'!A1593,'CLZ WI'!$A$1:$K$100000,5,FALSE),"")</f>
        <v/>
      </c>
      <c r="H1593" t="str">
        <f>IFERROR(VLOOKUP(G1593,'CLZ WI'!$A$1:$K$100000,6,FALSE),"")</f>
        <v/>
      </c>
      <c r="I1593" t="str">
        <f>IFERROR(VLOOKUP(G1593,'CLZ WI'!$A$1:$K$100000,7,FALSE),"")</f>
        <v/>
      </c>
      <c r="J1593" t="str">
        <f>T('CLZ TT'!I1593)</f>
        <v/>
      </c>
      <c r="K1593" t="str">
        <f>IF(IFERROR(VLOOKUP('CLZ TT'!A1593,'CLZ WI'!$A$1:$L$100000,12,FALSE),"")=TRUE, "Billable", IF(IFERROR(VLOOKUP('CLZ TT'!A1593,'CLZ WI'!$A$1:$L$100000,12,FALSE),"")=FALSE, "Non-Billable", ""))</f>
        <v/>
      </c>
      <c r="L1593" s="19" t="str">
        <f>IF('CLZ TT'!G1593="","",'CLZ TT'!G1593)</f>
        <v/>
      </c>
      <c r="M1593" t="str">
        <f>IFERROR(VLOOKUP(G1593,'CLZ Pr'!$A$1:$X$100000,12,FALSE)*C1593,"")</f>
        <v/>
      </c>
      <c r="N1593" s="4" t="str">
        <f>IFERROR(VLOOKUP(G1593,'CLZ Pr'!$A$1:$X$100000,24,FALSE), "")</f>
        <v/>
      </c>
      <c r="O1593" t="str">
        <f>IFERROR(VLOOKUP(G1593,'CLZ Pr'!$A$1:$X$100000,21,FALSE), "")</f>
        <v/>
      </c>
    </row>
    <row r="1594" spans="1:15">
      <c r="A1594" t="str">
        <f>T('CLZ TT'!A1594)</f>
        <v/>
      </c>
      <c r="B1594" s="9" t="str">
        <f>T('CLZ TT'!D1594)</f>
        <v/>
      </c>
      <c r="C1594" s="10" t="str">
        <f>IF(LEN(A1594) &gt; 0, 'CLZ TT'!E1594, "")</f>
        <v/>
      </c>
      <c r="D1594" s="7" t="str">
        <f>T('CLZ TT'!F1594)</f>
        <v/>
      </c>
      <c r="E1594" s="7" t="str">
        <f>IFERROR(VLOOKUP('CLZ TT'!A1594,'CLZ WI'!$A$1:$E$100000,3,FALSE),"")</f>
        <v/>
      </c>
      <c r="F1594" t="str">
        <f>IFERROR(VLOOKUP('CLZ TT'!A1594,'CLZ WI'!$A$1:$E$100000,4,FALSE),"")</f>
        <v/>
      </c>
      <c r="G1594" t="str">
        <f>IFERROR(VLOOKUP('CLZ TT'!A1594,'CLZ WI'!$A$1:$K$100000,5,FALSE),"")</f>
        <v/>
      </c>
      <c r="H1594" t="str">
        <f>IFERROR(VLOOKUP(G1594,'CLZ WI'!$A$1:$K$100000,6,FALSE),"")</f>
        <v/>
      </c>
      <c r="I1594" t="str">
        <f>IFERROR(VLOOKUP(G1594,'CLZ WI'!$A$1:$K$100000,7,FALSE),"")</f>
        <v/>
      </c>
      <c r="J1594" t="str">
        <f>T('CLZ TT'!I1594)</f>
        <v/>
      </c>
      <c r="K1594" t="str">
        <f>IF(IFERROR(VLOOKUP('CLZ TT'!A1594,'CLZ WI'!$A$1:$L$100000,12,FALSE),"")=TRUE, "Billable", IF(IFERROR(VLOOKUP('CLZ TT'!A1594,'CLZ WI'!$A$1:$L$100000,12,FALSE),"")=FALSE, "Non-Billable", ""))</f>
        <v/>
      </c>
      <c r="L1594" s="19" t="str">
        <f>IF('CLZ TT'!G1594="","",'CLZ TT'!G1594)</f>
        <v/>
      </c>
      <c r="M1594" t="str">
        <f>IFERROR(VLOOKUP(G1594,'CLZ Pr'!$A$1:$X$100000,12,FALSE)*C1594,"")</f>
        <v/>
      </c>
      <c r="N1594" s="4" t="str">
        <f>IFERROR(VLOOKUP(G1594,'CLZ Pr'!$A$1:$X$100000,24,FALSE), "")</f>
        <v/>
      </c>
      <c r="O1594" t="str">
        <f>IFERROR(VLOOKUP(G1594,'CLZ Pr'!$A$1:$X$100000,21,FALSE), "")</f>
        <v/>
      </c>
    </row>
    <row r="1595" spans="1:15">
      <c r="A1595" t="str">
        <f>T('CLZ TT'!A1595)</f>
        <v/>
      </c>
      <c r="B1595" s="9" t="str">
        <f>T('CLZ TT'!D1595)</f>
        <v/>
      </c>
      <c r="C1595" s="10" t="str">
        <f>IF(LEN(A1595) &gt; 0, 'CLZ TT'!E1595, "")</f>
        <v/>
      </c>
      <c r="D1595" s="7" t="str">
        <f>T('CLZ TT'!F1595)</f>
        <v/>
      </c>
      <c r="E1595" s="7" t="str">
        <f>IFERROR(VLOOKUP('CLZ TT'!A1595,'CLZ WI'!$A$1:$E$100000,3,FALSE),"")</f>
        <v/>
      </c>
      <c r="F1595" t="str">
        <f>IFERROR(VLOOKUP('CLZ TT'!A1595,'CLZ WI'!$A$1:$E$100000,4,FALSE),"")</f>
        <v/>
      </c>
      <c r="G1595" t="str">
        <f>IFERROR(VLOOKUP('CLZ TT'!A1595,'CLZ WI'!$A$1:$K$100000,5,FALSE),"")</f>
        <v/>
      </c>
      <c r="H1595" t="str">
        <f>IFERROR(VLOOKUP(G1595,'CLZ WI'!$A$1:$K$100000,6,FALSE),"")</f>
        <v/>
      </c>
      <c r="I1595" t="str">
        <f>IFERROR(VLOOKUP(G1595,'CLZ WI'!$A$1:$K$100000,7,FALSE),"")</f>
        <v/>
      </c>
      <c r="J1595" t="str">
        <f>T('CLZ TT'!I1595)</f>
        <v/>
      </c>
      <c r="K1595" t="str">
        <f>IF(IFERROR(VLOOKUP('CLZ TT'!A1595,'CLZ WI'!$A$1:$L$100000,12,FALSE),"")=TRUE, "Billable", IF(IFERROR(VLOOKUP('CLZ TT'!A1595,'CLZ WI'!$A$1:$L$100000,12,FALSE),"")=FALSE, "Non-Billable", ""))</f>
        <v/>
      </c>
      <c r="L1595" s="19" t="str">
        <f>IF('CLZ TT'!G1595="","",'CLZ TT'!G1595)</f>
        <v/>
      </c>
      <c r="M1595" t="str">
        <f>IFERROR(VLOOKUP(G1595,'CLZ Pr'!$A$1:$X$100000,12,FALSE)*C1595,"")</f>
        <v/>
      </c>
      <c r="N1595" s="4" t="str">
        <f>IFERROR(VLOOKUP(G1595,'CLZ Pr'!$A$1:$X$100000,24,FALSE), "")</f>
        <v/>
      </c>
      <c r="O1595" t="str">
        <f>IFERROR(VLOOKUP(G1595,'CLZ Pr'!$A$1:$X$100000,21,FALSE), "")</f>
        <v/>
      </c>
    </row>
    <row r="1596" spans="1:15">
      <c r="A1596" t="str">
        <f>T('CLZ TT'!A1596)</f>
        <v/>
      </c>
      <c r="B1596" s="9" t="str">
        <f>T('CLZ TT'!D1596)</f>
        <v/>
      </c>
      <c r="C1596" s="10" t="str">
        <f>IF(LEN(A1596) &gt; 0, 'CLZ TT'!E1596, "")</f>
        <v/>
      </c>
      <c r="D1596" s="7" t="str">
        <f>T('CLZ TT'!F1596)</f>
        <v/>
      </c>
      <c r="E1596" s="7" t="str">
        <f>IFERROR(VLOOKUP('CLZ TT'!A1596,'CLZ WI'!$A$1:$E$100000,3,FALSE),"")</f>
        <v/>
      </c>
      <c r="F1596" t="str">
        <f>IFERROR(VLOOKUP('CLZ TT'!A1596,'CLZ WI'!$A$1:$E$100000,4,FALSE),"")</f>
        <v/>
      </c>
      <c r="G1596" t="str">
        <f>IFERROR(VLOOKUP('CLZ TT'!A1596,'CLZ WI'!$A$1:$K$100000,5,FALSE),"")</f>
        <v/>
      </c>
      <c r="H1596" t="str">
        <f>IFERROR(VLOOKUP(G1596,'CLZ WI'!$A$1:$K$100000,6,FALSE),"")</f>
        <v/>
      </c>
      <c r="I1596" t="str">
        <f>IFERROR(VLOOKUP(G1596,'CLZ WI'!$A$1:$K$100000,7,FALSE),"")</f>
        <v/>
      </c>
      <c r="J1596" t="str">
        <f>T('CLZ TT'!I1596)</f>
        <v/>
      </c>
      <c r="K1596" t="str">
        <f>IF(IFERROR(VLOOKUP('CLZ TT'!A1596,'CLZ WI'!$A$1:$L$100000,12,FALSE),"")=TRUE, "Billable", IF(IFERROR(VLOOKUP('CLZ TT'!A1596,'CLZ WI'!$A$1:$L$100000,12,FALSE),"")=FALSE, "Non-Billable", ""))</f>
        <v/>
      </c>
      <c r="L1596" s="19" t="str">
        <f>IF('CLZ TT'!G1596="","",'CLZ TT'!G1596)</f>
        <v/>
      </c>
      <c r="M1596" t="str">
        <f>IFERROR(VLOOKUP(G1596,'CLZ Pr'!$A$1:$X$100000,12,FALSE)*C1596,"")</f>
        <v/>
      </c>
      <c r="N1596" s="4" t="str">
        <f>IFERROR(VLOOKUP(G1596,'CLZ Pr'!$A$1:$X$100000,24,FALSE), "")</f>
        <v/>
      </c>
      <c r="O1596" t="str">
        <f>IFERROR(VLOOKUP(G1596,'CLZ Pr'!$A$1:$X$100000,21,FALSE), "")</f>
        <v/>
      </c>
    </row>
    <row r="1597" spans="1:15">
      <c r="A1597" t="str">
        <f>T('CLZ TT'!A1597)</f>
        <v/>
      </c>
      <c r="B1597" s="9" t="str">
        <f>T('CLZ TT'!D1597)</f>
        <v/>
      </c>
      <c r="C1597" s="10" t="str">
        <f>IF(LEN(A1597) &gt; 0, 'CLZ TT'!E1597, "")</f>
        <v/>
      </c>
      <c r="D1597" s="7" t="str">
        <f>T('CLZ TT'!F1597)</f>
        <v/>
      </c>
      <c r="E1597" s="7" t="str">
        <f>IFERROR(VLOOKUP('CLZ TT'!A1597,'CLZ WI'!$A$1:$E$100000,3,FALSE),"")</f>
        <v/>
      </c>
      <c r="F1597" t="str">
        <f>IFERROR(VLOOKUP('CLZ TT'!A1597,'CLZ WI'!$A$1:$E$100000,4,FALSE),"")</f>
        <v/>
      </c>
      <c r="G1597" t="str">
        <f>IFERROR(VLOOKUP('CLZ TT'!A1597,'CLZ WI'!$A$1:$K$100000,5,FALSE),"")</f>
        <v/>
      </c>
      <c r="H1597" t="str">
        <f>IFERROR(VLOOKUP(G1597,'CLZ WI'!$A$1:$K$100000,6,FALSE),"")</f>
        <v/>
      </c>
      <c r="I1597" t="str">
        <f>IFERROR(VLOOKUP(G1597,'CLZ WI'!$A$1:$K$100000,7,FALSE),"")</f>
        <v/>
      </c>
      <c r="J1597" t="str">
        <f>T('CLZ TT'!I1597)</f>
        <v/>
      </c>
      <c r="K1597" t="str">
        <f>IF(IFERROR(VLOOKUP('CLZ TT'!A1597,'CLZ WI'!$A$1:$L$100000,12,FALSE),"")=TRUE, "Billable", IF(IFERROR(VLOOKUP('CLZ TT'!A1597,'CLZ WI'!$A$1:$L$100000,12,FALSE),"")=FALSE, "Non-Billable", ""))</f>
        <v/>
      </c>
      <c r="L1597" s="19" t="str">
        <f>IF('CLZ TT'!G1597="","",'CLZ TT'!G1597)</f>
        <v/>
      </c>
      <c r="M1597" t="str">
        <f>IFERROR(VLOOKUP(G1597,'CLZ Pr'!$A$1:$X$100000,12,FALSE)*C1597,"")</f>
        <v/>
      </c>
      <c r="N1597" s="4" t="str">
        <f>IFERROR(VLOOKUP(G1597,'CLZ Pr'!$A$1:$X$100000,24,FALSE), "")</f>
        <v/>
      </c>
      <c r="O1597" t="str">
        <f>IFERROR(VLOOKUP(G1597,'CLZ Pr'!$A$1:$X$100000,21,FALSE), "")</f>
        <v/>
      </c>
    </row>
    <row r="1598" spans="1:15">
      <c r="A1598" t="str">
        <f>T('CLZ TT'!A1598)</f>
        <v/>
      </c>
      <c r="B1598" s="9" t="str">
        <f>T('CLZ TT'!D1598)</f>
        <v/>
      </c>
      <c r="C1598" s="10" t="str">
        <f>IF(LEN(A1598) &gt; 0, 'CLZ TT'!E1598, "")</f>
        <v/>
      </c>
      <c r="D1598" s="7" t="str">
        <f>T('CLZ TT'!F1598)</f>
        <v/>
      </c>
      <c r="E1598" s="7" t="str">
        <f>IFERROR(VLOOKUP('CLZ TT'!A1598,'CLZ WI'!$A$1:$E$100000,3,FALSE),"")</f>
        <v/>
      </c>
      <c r="F1598" t="str">
        <f>IFERROR(VLOOKUP('CLZ TT'!A1598,'CLZ WI'!$A$1:$E$100000,4,FALSE),"")</f>
        <v/>
      </c>
      <c r="G1598" t="str">
        <f>IFERROR(VLOOKUP('CLZ TT'!A1598,'CLZ WI'!$A$1:$K$100000,5,FALSE),"")</f>
        <v/>
      </c>
      <c r="H1598" t="str">
        <f>IFERROR(VLOOKUP(G1598,'CLZ WI'!$A$1:$K$100000,6,FALSE),"")</f>
        <v/>
      </c>
      <c r="I1598" t="str">
        <f>IFERROR(VLOOKUP(G1598,'CLZ WI'!$A$1:$K$100000,7,FALSE),"")</f>
        <v/>
      </c>
      <c r="J1598" t="str">
        <f>T('CLZ TT'!I1598)</f>
        <v/>
      </c>
      <c r="K1598" t="str">
        <f>IF(IFERROR(VLOOKUP('CLZ TT'!A1598,'CLZ WI'!$A$1:$L$100000,12,FALSE),"")=TRUE, "Billable", IF(IFERROR(VLOOKUP('CLZ TT'!A1598,'CLZ WI'!$A$1:$L$100000,12,FALSE),"")=FALSE, "Non-Billable", ""))</f>
        <v/>
      </c>
      <c r="L1598" s="19" t="str">
        <f>IF('CLZ TT'!G1598="","",'CLZ TT'!G1598)</f>
        <v/>
      </c>
      <c r="M1598" t="str">
        <f>IFERROR(VLOOKUP(G1598,'CLZ Pr'!$A$1:$X$100000,12,FALSE)*C1598,"")</f>
        <v/>
      </c>
      <c r="N1598" s="4" t="str">
        <f>IFERROR(VLOOKUP(G1598,'CLZ Pr'!$A$1:$X$100000,24,FALSE), "")</f>
        <v/>
      </c>
      <c r="O1598" t="str">
        <f>IFERROR(VLOOKUP(G1598,'CLZ Pr'!$A$1:$X$100000,21,FALSE), "")</f>
        <v/>
      </c>
    </row>
    <row r="1599" spans="1:15">
      <c r="A1599" t="str">
        <f>T('CLZ TT'!A1599)</f>
        <v/>
      </c>
      <c r="B1599" s="9" t="str">
        <f>T('CLZ TT'!D1599)</f>
        <v/>
      </c>
      <c r="C1599" s="10" t="str">
        <f>IF(LEN(A1599) &gt; 0, 'CLZ TT'!E1599, "")</f>
        <v/>
      </c>
      <c r="D1599" s="7" t="str">
        <f>T('CLZ TT'!F1599)</f>
        <v/>
      </c>
      <c r="E1599" s="7" t="str">
        <f>IFERROR(VLOOKUP('CLZ TT'!A1599,'CLZ WI'!$A$1:$E$100000,3,FALSE),"")</f>
        <v/>
      </c>
      <c r="F1599" t="str">
        <f>IFERROR(VLOOKUP('CLZ TT'!A1599,'CLZ WI'!$A$1:$E$100000,4,FALSE),"")</f>
        <v/>
      </c>
      <c r="G1599" t="str">
        <f>IFERROR(VLOOKUP('CLZ TT'!A1599,'CLZ WI'!$A$1:$K$100000,5,FALSE),"")</f>
        <v/>
      </c>
      <c r="H1599" t="str">
        <f>IFERROR(VLOOKUP(G1599,'CLZ WI'!$A$1:$K$100000,6,FALSE),"")</f>
        <v/>
      </c>
      <c r="I1599" t="str">
        <f>IFERROR(VLOOKUP(G1599,'CLZ WI'!$A$1:$K$100000,7,FALSE),"")</f>
        <v/>
      </c>
      <c r="J1599" t="str">
        <f>T('CLZ TT'!I1599)</f>
        <v/>
      </c>
      <c r="K1599" t="str">
        <f>IF(IFERROR(VLOOKUP('CLZ TT'!A1599,'CLZ WI'!$A$1:$L$100000,12,FALSE),"")=TRUE, "Billable", IF(IFERROR(VLOOKUP('CLZ TT'!A1599,'CLZ WI'!$A$1:$L$100000,12,FALSE),"")=FALSE, "Non-Billable", ""))</f>
        <v/>
      </c>
      <c r="L1599" s="19" t="str">
        <f>IF('CLZ TT'!G1599="","",'CLZ TT'!G1599)</f>
        <v/>
      </c>
      <c r="M1599" t="str">
        <f>IFERROR(VLOOKUP(G1599,'CLZ Pr'!$A$1:$X$100000,12,FALSE)*C1599,"")</f>
        <v/>
      </c>
      <c r="N1599" s="4" t="str">
        <f>IFERROR(VLOOKUP(G1599,'CLZ Pr'!$A$1:$X$100000,24,FALSE), "")</f>
        <v/>
      </c>
      <c r="O1599" t="str">
        <f>IFERROR(VLOOKUP(G1599,'CLZ Pr'!$A$1:$X$100000,21,FALSE), "")</f>
        <v/>
      </c>
    </row>
    <row r="1600" spans="1:15">
      <c r="A1600" t="str">
        <f>T('CLZ TT'!A1600)</f>
        <v/>
      </c>
      <c r="B1600" s="9" t="str">
        <f>T('CLZ TT'!D1600)</f>
        <v/>
      </c>
      <c r="C1600" s="10" t="str">
        <f>IF(LEN(A1600) &gt; 0, 'CLZ TT'!E1600, "")</f>
        <v/>
      </c>
      <c r="D1600" s="7" t="str">
        <f>T('CLZ TT'!F1600)</f>
        <v/>
      </c>
      <c r="E1600" s="7" t="str">
        <f>IFERROR(VLOOKUP('CLZ TT'!A1600,'CLZ WI'!$A$1:$E$100000,3,FALSE),"")</f>
        <v/>
      </c>
      <c r="F1600" t="str">
        <f>IFERROR(VLOOKUP('CLZ TT'!A1600,'CLZ WI'!$A$1:$E$100000,4,FALSE),"")</f>
        <v/>
      </c>
      <c r="G1600" t="str">
        <f>IFERROR(VLOOKUP('CLZ TT'!A1600,'CLZ WI'!$A$1:$K$100000,5,FALSE),"")</f>
        <v/>
      </c>
      <c r="H1600" t="str">
        <f>IFERROR(VLOOKUP(G1600,'CLZ WI'!$A$1:$K$100000,6,FALSE),"")</f>
        <v/>
      </c>
      <c r="I1600" t="str">
        <f>IFERROR(VLOOKUP(G1600,'CLZ WI'!$A$1:$K$100000,7,FALSE),"")</f>
        <v/>
      </c>
      <c r="J1600" t="str">
        <f>T('CLZ TT'!I1600)</f>
        <v/>
      </c>
      <c r="K1600" t="str">
        <f>IF(IFERROR(VLOOKUP('CLZ TT'!A1600,'CLZ WI'!$A$1:$L$100000,12,FALSE),"")=TRUE, "Billable", IF(IFERROR(VLOOKUP('CLZ TT'!A1600,'CLZ WI'!$A$1:$L$100000,12,FALSE),"")=FALSE, "Non-Billable", ""))</f>
        <v/>
      </c>
      <c r="L1600" s="19" t="str">
        <f>IF('CLZ TT'!G1600="","",'CLZ TT'!G1600)</f>
        <v/>
      </c>
      <c r="M1600" t="str">
        <f>IFERROR(VLOOKUP(G1600,'CLZ Pr'!$A$1:$X$100000,12,FALSE)*C1600,"")</f>
        <v/>
      </c>
      <c r="N1600" s="4" t="str">
        <f>IFERROR(VLOOKUP(G1600,'CLZ Pr'!$A$1:$X$100000,24,FALSE), "")</f>
        <v/>
      </c>
      <c r="O1600" t="str">
        <f>IFERROR(VLOOKUP(G1600,'CLZ Pr'!$A$1:$X$100000,21,FALSE), "")</f>
        <v/>
      </c>
    </row>
    <row r="1601" spans="1:15">
      <c r="A1601" t="str">
        <f>T('CLZ TT'!A1601)</f>
        <v/>
      </c>
      <c r="B1601" s="9" t="str">
        <f>T('CLZ TT'!D1601)</f>
        <v/>
      </c>
      <c r="C1601" s="10" t="str">
        <f>IF(LEN(A1601) &gt; 0, 'CLZ TT'!E1601, "")</f>
        <v/>
      </c>
      <c r="D1601" s="7" t="str">
        <f>T('CLZ TT'!F1601)</f>
        <v/>
      </c>
      <c r="E1601" s="7" t="str">
        <f>IFERROR(VLOOKUP('CLZ TT'!A1601,'CLZ WI'!$A$1:$E$100000,3,FALSE),"")</f>
        <v/>
      </c>
      <c r="F1601" t="str">
        <f>IFERROR(VLOOKUP('CLZ TT'!A1601,'CLZ WI'!$A$1:$E$100000,4,FALSE),"")</f>
        <v/>
      </c>
      <c r="G1601" t="str">
        <f>IFERROR(VLOOKUP('CLZ TT'!A1601,'CLZ WI'!$A$1:$K$100000,5,FALSE),"")</f>
        <v/>
      </c>
      <c r="H1601" t="str">
        <f>IFERROR(VLOOKUP(G1601,'CLZ WI'!$A$1:$K$100000,6,FALSE),"")</f>
        <v/>
      </c>
      <c r="I1601" t="str">
        <f>IFERROR(VLOOKUP(G1601,'CLZ WI'!$A$1:$K$100000,7,FALSE),"")</f>
        <v/>
      </c>
      <c r="J1601" t="str">
        <f>T('CLZ TT'!I1601)</f>
        <v/>
      </c>
      <c r="K1601" t="str">
        <f>IF(IFERROR(VLOOKUP('CLZ TT'!A1601,'CLZ WI'!$A$1:$L$100000,12,FALSE),"")=TRUE, "Billable", IF(IFERROR(VLOOKUP('CLZ TT'!A1601,'CLZ WI'!$A$1:$L$100000,12,FALSE),"")=FALSE, "Non-Billable", ""))</f>
        <v/>
      </c>
      <c r="L1601" s="19" t="str">
        <f>IF('CLZ TT'!G1601="","",'CLZ TT'!G1601)</f>
        <v/>
      </c>
      <c r="M1601" t="str">
        <f>IFERROR(VLOOKUP(G1601,'CLZ Pr'!$A$1:$X$100000,12,FALSE)*C1601,"")</f>
        <v/>
      </c>
      <c r="N1601" s="4" t="str">
        <f>IFERROR(VLOOKUP(G1601,'CLZ Pr'!$A$1:$X$100000,24,FALSE), "")</f>
        <v/>
      </c>
      <c r="O1601" t="str">
        <f>IFERROR(VLOOKUP(G1601,'CLZ Pr'!$A$1:$X$100000,21,FALSE), "")</f>
        <v/>
      </c>
    </row>
    <row r="1602" spans="1:15">
      <c r="A1602" t="str">
        <f>T('CLZ TT'!A1602)</f>
        <v/>
      </c>
      <c r="B1602" s="9" t="str">
        <f>T('CLZ TT'!D1602)</f>
        <v/>
      </c>
      <c r="C1602" s="10" t="str">
        <f>IF(LEN(A1602) &gt; 0, 'CLZ TT'!E1602, "")</f>
        <v/>
      </c>
      <c r="D1602" s="7" t="str">
        <f>T('CLZ TT'!F1602)</f>
        <v/>
      </c>
      <c r="E1602" s="7" t="str">
        <f>IFERROR(VLOOKUP('CLZ TT'!A1602,'CLZ WI'!$A$1:$E$100000,3,FALSE),"")</f>
        <v/>
      </c>
      <c r="F1602" t="str">
        <f>IFERROR(VLOOKUP('CLZ TT'!A1602,'CLZ WI'!$A$1:$E$100000,4,FALSE),"")</f>
        <v/>
      </c>
      <c r="G1602" t="str">
        <f>IFERROR(VLOOKUP('CLZ TT'!A1602,'CLZ WI'!$A$1:$K$100000,5,FALSE),"")</f>
        <v/>
      </c>
      <c r="H1602" t="str">
        <f>IFERROR(VLOOKUP(G1602,'CLZ WI'!$A$1:$K$100000,6,FALSE),"")</f>
        <v/>
      </c>
      <c r="I1602" t="str">
        <f>IFERROR(VLOOKUP(G1602,'CLZ WI'!$A$1:$K$100000,7,FALSE),"")</f>
        <v/>
      </c>
      <c r="J1602" t="str">
        <f>T('CLZ TT'!I1602)</f>
        <v/>
      </c>
      <c r="K1602" t="str">
        <f>IF(IFERROR(VLOOKUP('CLZ TT'!A1602,'CLZ WI'!$A$1:$L$100000,12,FALSE),"")=TRUE, "Billable", IF(IFERROR(VLOOKUP('CLZ TT'!A1602,'CLZ WI'!$A$1:$L$100000,12,FALSE),"")=FALSE, "Non-Billable", ""))</f>
        <v/>
      </c>
      <c r="L1602" s="19" t="str">
        <f>IF('CLZ TT'!G1602="","",'CLZ TT'!G1602)</f>
        <v/>
      </c>
      <c r="M1602" t="str">
        <f>IFERROR(VLOOKUP(G1602,'CLZ Pr'!$A$1:$X$100000,12,FALSE)*C1602,"")</f>
        <v/>
      </c>
      <c r="N1602" s="4" t="str">
        <f>IFERROR(VLOOKUP(G1602,'CLZ Pr'!$A$1:$X$100000,24,FALSE), "")</f>
        <v/>
      </c>
      <c r="O1602" t="str">
        <f>IFERROR(VLOOKUP(G1602,'CLZ Pr'!$A$1:$X$100000,21,FALSE), "")</f>
        <v/>
      </c>
    </row>
    <row r="1603" spans="1:15">
      <c r="A1603" t="str">
        <f>T('CLZ TT'!A1603)</f>
        <v/>
      </c>
      <c r="B1603" s="9" t="str">
        <f>T('CLZ TT'!D1603)</f>
        <v/>
      </c>
      <c r="C1603" s="10" t="str">
        <f>IF(LEN(A1603) &gt; 0, 'CLZ TT'!E1603, "")</f>
        <v/>
      </c>
      <c r="D1603" s="7" t="str">
        <f>T('CLZ TT'!F1603)</f>
        <v/>
      </c>
      <c r="E1603" s="7" t="str">
        <f>IFERROR(VLOOKUP('CLZ TT'!A1603,'CLZ WI'!$A$1:$E$100000,3,FALSE),"")</f>
        <v/>
      </c>
      <c r="F1603" t="str">
        <f>IFERROR(VLOOKUP('CLZ TT'!A1603,'CLZ WI'!$A$1:$E$100000,4,FALSE),"")</f>
        <v/>
      </c>
      <c r="G1603" t="str">
        <f>IFERROR(VLOOKUP('CLZ TT'!A1603,'CLZ WI'!$A$1:$K$100000,5,FALSE),"")</f>
        <v/>
      </c>
      <c r="H1603" t="str">
        <f>IFERROR(VLOOKUP(G1603,'CLZ WI'!$A$1:$K$100000,6,FALSE),"")</f>
        <v/>
      </c>
      <c r="I1603" t="str">
        <f>IFERROR(VLOOKUP(G1603,'CLZ WI'!$A$1:$K$100000,7,FALSE),"")</f>
        <v/>
      </c>
      <c r="J1603" t="str">
        <f>T('CLZ TT'!I1603)</f>
        <v/>
      </c>
      <c r="K1603" t="str">
        <f>IF(IFERROR(VLOOKUP('CLZ TT'!A1603,'CLZ WI'!$A$1:$L$100000,12,FALSE),"")=TRUE, "Billable", IF(IFERROR(VLOOKUP('CLZ TT'!A1603,'CLZ WI'!$A$1:$L$100000,12,FALSE),"")=FALSE, "Non-Billable", ""))</f>
        <v/>
      </c>
      <c r="L1603" s="19" t="str">
        <f>IF('CLZ TT'!G1603="","",'CLZ TT'!G1603)</f>
        <v/>
      </c>
      <c r="M1603" t="str">
        <f>IFERROR(VLOOKUP(G1603,'CLZ Pr'!$A$1:$X$100000,12,FALSE)*C1603,"")</f>
        <v/>
      </c>
      <c r="N1603" s="4" t="str">
        <f>IFERROR(VLOOKUP(G1603,'CLZ Pr'!$A$1:$X$100000,24,FALSE), "")</f>
        <v/>
      </c>
      <c r="O1603" t="str">
        <f>IFERROR(VLOOKUP(G1603,'CLZ Pr'!$A$1:$X$100000,21,FALSE), "")</f>
        <v/>
      </c>
    </row>
    <row r="1604" spans="1:15">
      <c r="A1604" t="str">
        <f>T('CLZ TT'!A1604)</f>
        <v/>
      </c>
      <c r="B1604" s="9" t="str">
        <f>T('CLZ TT'!D1604)</f>
        <v/>
      </c>
      <c r="C1604" s="10" t="str">
        <f>IF(LEN(A1604) &gt; 0, 'CLZ TT'!E1604, "")</f>
        <v/>
      </c>
      <c r="D1604" s="7" t="str">
        <f>T('CLZ TT'!F1604)</f>
        <v/>
      </c>
      <c r="E1604" s="7" t="str">
        <f>IFERROR(VLOOKUP('CLZ TT'!A1604,'CLZ WI'!$A$1:$E$100000,3,FALSE),"")</f>
        <v/>
      </c>
      <c r="F1604" t="str">
        <f>IFERROR(VLOOKUP('CLZ TT'!A1604,'CLZ WI'!$A$1:$E$100000,4,FALSE),"")</f>
        <v/>
      </c>
      <c r="G1604" t="str">
        <f>IFERROR(VLOOKUP('CLZ TT'!A1604,'CLZ WI'!$A$1:$K$100000,5,FALSE),"")</f>
        <v/>
      </c>
      <c r="H1604" t="str">
        <f>IFERROR(VLOOKUP(G1604,'CLZ WI'!$A$1:$K$100000,6,FALSE),"")</f>
        <v/>
      </c>
      <c r="I1604" t="str">
        <f>IFERROR(VLOOKUP(G1604,'CLZ WI'!$A$1:$K$100000,7,FALSE),"")</f>
        <v/>
      </c>
      <c r="J1604" t="str">
        <f>T('CLZ TT'!I1604)</f>
        <v/>
      </c>
      <c r="K1604" t="str">
        <f>IF(IFERROR(VLOOKUP('CLZ TT'!A1604,'CLZ WI'!$A$1:$L$100000,12,FALSE),"")=TRUE, "Billable", IF(IFERROR(VLOOKUP('CLZ TT'!A1604,'CLZ WI'!$A$1:$L$100000,12,FALSE),"")=FALSE, "Non-Billable", ""))</f>
        <v/>
      </c>
      <c r="L1604" s="19" t="str">
        <f>IF('CLZ TT'!G1604="","",'CLZ TT'!G1604)</f>
        <v/>
      </c>
      <c r="M1604" t="str">
        <f>IFERROR(VLOOKUP(G1604,'CLZ Pr'!$A$1:$X$100000,12,FALSE)*C1604,"")</f>
        <v/>
      </c>
      <c r="N1604" s="4" t="str">
        <f>IFERROR(VLOOKUP(G1604,'CLZ Pr'!$A$1:$X$100000,24,FALSE), "")</f>
        <v/>
      </c>
      <c r="O1604" t="str">
        <f>IFERROR(VLOOKUP(G1604,'CLZ Pr'!$A$1:$X$100000,21,FALSE), "")</f>
        <v/>
      </c>
    </row>
    <row r="1605" spans="1:15">
      <c r="A1605" t="str">
        <f>T('CLZ TT'!A1605)</f>
        <v/>
      </c>
      <c r="B1605" s="9" t="str">
        <f>T('CLZ TT'!D1605)</f>
        <v/>
      </c>
      <c r="C1605" s="10" t="str">
        <f>IF(LEN(A1605) &gt; 0, 'CLZ TT'!E1605, "")</f>
        <v/>
      </c>
      <c r="D1605" s="7" t="str">
        <f>T('CLZ TT'!F1605)</f>
        <v/>
      </c>
      <c r="E1605" s="7" t="str">
        <f>IFERROR(VLOOKUP('CLZ TT'!A1605,'CLZ WI'!$A$1:$E$100000,3,FALSE),"")</f>
        <v/>
      </c>
      <c r="F1605" t="str">
        <f>IFERROR(VLOOKUP('CLZ TT'!A1605,'CLZ WI'!$A$1:$E$100000,4,FALSE),"")</f>
        <v/>
      </c>
      <c r="G1605" t="str">
        <f>IFERROR(VLOOKUP('CLZ TT'!A1605,'CLZ WI'!$A$1:$K$100000,5,FALSE),"")</f>
        <v/>
      </c>
      <c r="H1605" t="str">
        <f>IFERROR(VLOOKUP(G1605,'CLZ WI'!$A$1:$K$100000,6,FALSE),"")</f>
        <v/>
      </c>
      <c r="I1605" t="str">
        <f>IFERROR(VLOOKUP(G1605,'CLZ WI'!$A$1:$K$100000,7,FALSE),"")</f>
        <v/>
      </c>
      <c r="J1605" t="str">
        <f>T('CLZ TT'!I1605)</f>
        <v/>
      </c>
      <c r="K1605" t="str">
        <f>IF(IFERROR(VLOOKUP('CLZ TT'!A1605,'CLZ WI'!$A$1:$L$100000,12,FALSE),"")=TRUE, "Billable", IF(IFERROR(VLOOKUP('CLZ TT'!A1605,'CLZ WI'!$A$1:$L$100000,12,FALSE),"")=FALSE, "Non-Billable", ""))</f>
        <v/>
      </c>
      <c r="L1605" s="19" t="str">
        <f>IF('CLZ TT'!G1605="","",'CLZ TT'!G1605)</f>
        <v/>
      </c>
      <c r="M1605" t="str">
        <f>IFERROR(VLOOKUP(G1605,'CLZ Pr'!$A$1:$X$100000,12,FALSE)*C1605,"")</f>
        <v/>
      </c>
      <c r="N1605" s="4" t="str">
        <f>IFERROR(VLOOKUP(G1605,'CLZ Pr'!$A$1:$X$100000,24,FALSE), "")</f>
        <v/>
      </c>
      <c r="O1605" t="str">
        <f>IFERROR(VLOOKUP(G1605,'CLZ Pr'!$A$1:$X$100000,21,FALSE), "")</f>
        <v/>
      </c>
    </row>
    <row r="1606" spans="1:15">
      <c r="A1606" t="str">
        <f>T('CLZ TT'!A1606)</f>
        <v/>
      </c>
      <c r="B1606" s="9" t="str">
        <f>T('CLZ TT'!D1606)</f>
        <v/>
      </c>
      <c r="C1606" s="10" t="str">
        <f>IF(LEN(A1606) &gt; 0, 'CLZ TT'!E1606, "")</f>
        <v/>
      </c>
      <c r="D1606" s="7" t="str">
        <f>T('CLZ TT'!F1606)</f>
        <v/>
      </c>
      <c r="E1606" s="7" t="str">
        <f>IFERROR(VLOOKUP('CLZ TT'!A1606,'CLZ WI'!$A$1:$E$100000,3,FALSE),"")</f>
        <v/>
      </c>
      <c r="F1606" t="str">
        <f>IFERROR(VLOOKUP('CLZ TT'!A1606,'CLZ WI'!$A$1:$E$100000,4,FALSE),"")</f>
        <v/>
      </c>
      <c r="G1606" t="str">
        <f>IFERROR(VLOOKUP('CLZ TT'!A1606,'CLZ WI'!$A$1:$K$100000,5,FALSE),"")</f>
        <v/>
      </c>
      <c r="H1606" t="str">
        <f>IFERROR(VLOOKUP(G1606,'CLZ WI'!$A$1:$K$100000,6,FALSE),"")</f>
        <v/>
      </c>
      <c r="I1606" t="str">
        <f>IFERROR(VLOOKUP(G1606,'CLZ WI'!$A$1:$K$100000,7,FALSE),"")</f>
        <v/>
      </c>
      <c r="J1606" t="str">
        <f>T('CLZ TT'!I1606)</f>
        <v/>
      </c>
      <c r="K1606" t="str">
        <f>IF(IFERROR(VLOOKUP('CLZ TT'!A1606,'CLZ WI'!$A$1:$L$100000,12,FALSE),"")=TRUE, "Billable", IF(IFERROR(VLOOKUP('CLZ TT'!A1606,'CLZ WI'!$A$1:$L$100000,12,FALSE),"")=FALSE, "Non-Billable", ""))</f>
        <v/>
      </c>
      <c r="L1606" s="19" t="str">
        <f>IF('CLZ TT'!G1606="","",'CLZ TT'!G1606)</f>
        <v/>
      </c>
      <c r="M1606" t="str">
        <f>IFERROR(VLOOKUP(G1606,'CLZ Pr'!$A$1:$X$100000,12,FALSE)*C1606,"")</f>
        <v/>
      </c>
      <c r="N1606" s="4" t="str">
        <f>IFERROR(VLOOKUP(G1606,'CLZ Pr'!$A$1:$X$100000,24,FALSE), "")</f>
        <v/>
      </c>
      <c r="O1606" t="str">
        <f>IFERROR(VLOOKUP(G1606,'CLZ Pr'!$A$1:$X$100000,21,FALSE), "")</f>
        <v/>
      </c>
    </row>
    <row r="1607" spans="1:15">
      <c r="A1607" t="str">
        <f>T('CLZ TT'!A1607)</f>
        <v/>
      </c>
      <c r="B1607" s="9" t="str">
        <f>T('CLZ TT'!D1607)</f>
        <v/>
      </c>
      <c r="C1607" s="10" t="str">
        <f>IF(LEN(A1607) &gt; 0, 'CLZ TT'!E1607, "")</f>
        <v/>
      </c>
      <c r="D1607" s="7" t="str">
        <f>T('CLZ TT'!F1607)</f>
        <v/>
      </c>
      <c r="E1607" s="7" t="str">
        <f>IFERROR(VLOOKUP('CLZ TT'!A1607,'CLZ WI'!$A$1:$E$100000,3,FALSE),"")</f>
        <v/>
      </c>
      <c r="F1607" t="str">
        <f>IFERROR(VLOOKUP('CLZ TT'!A1607,'CLZ WI'!$A$1:$E$100000,4,FALSE),"")</f>
        <v/>
      </c>
      <c r="G1607" t="str">
        <f>IFERROR(VLOOKUP('CLZ TT'!A1607,'CLZ WI'!$A$1:$K$100000,5,FALSE),"")</f>
        <v/>
      </c>
      <c r="H1607" t="str">
        <f>IFERROR(VLOOKUP(G1607,'CLZ WI'!$A$1:$K$100000,6,FALSE),"")</f>
        <v/>
      </c>
      <c r="I1607" t="str">
        <f>IFERROR(VLOOKUP(G1607,'CLZ WI'!$A$1:$K$100000,7,FALSE),"")</f>
        <v/>
      </c>
      <c r="J1607" t="str">
        <f>T('CLZ TT'!I1607)</f>
        <v/>
      </c>
      <c r="K1607" t="str">
        <f>IF(IFERROR(VLOOKUP('CLZ TT'!A1607,'CLZ WI'!$A$1:$L$100000,12,FALSE),"")=TRUE, "Billable", IF(IFERROR(VLOOKUP('CLZ TT'!A1607,'CLZ WI'!$A$1:$L$100000,12,FALSE),"")=FALSE, "Non-Billable", ""))</f>
        <v/>
      </c>
      <c r="L1607" s="19" t="str">
        <f>IF('CLZ TT'!G1607="","",'CLZ TT'!G1607)</f>
        <v/>
      </c>
      <c r="M1607" t="str">
        <f>IFERROR(VLOOKUP(G1607,'CLZ Pr'!$A$1:$X$100000,12,FALSE)*C1607,"")</f>
        <v/>
      </c>
      <c r="N1607" s="4" t="str">
        <f>IFERROR(VLOOKUP(G1607,'CLZ Pr'!$A$1:$X$100000,24,FALSE), "")</f>
        <v/>
      </c>
      <c r="O1607" t="str">
        <f>IFERROR(VLOOKUP(G1607,'CLZ Pr'!$A$1:$X$100000,21,FALSE), "")</f>
        <v/>
      </c>
    </row>
    <row r="1608" spans="1:15">
      <c r="A1608" t="str">
        <f>T('CLZ TT'!A1608)</f>
        <v/>
      </c>
      <c r="B1608" s="9" t="str">
        <f>T('CLZ TT'!D1608)</f>
        <v/>
      </c>
      <c r="C1608" s="10" t="str">
        <f>IF(LEN(A1608) &gt; 0, 'CLZ TT'!E1608, "")</f>
        <v/>
      </c>
      <c r="D1608" s="7" t="str">
        <f>T('CLZ TT'!F1608)</f>
        <v/>
      </c>
      <c r="E1608" s="7" t="str">
        <f>IFERROR(VLOOKUP('CLZ TT'!A1608,'CLZ WI'!$A$1:$E$100000,3,FALSE),"")</f>
        <v/>
      </c>
      <c r="F1608" t="str">
        <f>IFERROR(VLOOKUP('CLZ TT'!A1608,'CLZ WI'!$A$1:$E$100000,4,FALSE),"")</f>
        <v/>
      </c>
      <c r="G1608" t="str">
        <f>IFERROR(VLOOKUP('CLZ TT'!A1608,'CLZ WI'!$A$1:$K$100000,5,FALSE),"")</f>
        <v/>
      </c>
      <c r="H1608" t="str">
        <f>IFERROR(VLOOKUP(G1608,'CLZ WI'!$A$1:$K$100000,6,FALSE),"")</f>
        <v/>
      </c>
      <c r="I1608" t="str">
        <f>IFERROR(VLOOKUP(G1608,'CLZ WI'!$A$1:$K$100000,7,FALSE),"")</f>
        <v/>
      </c>
      <c r="J1608" t="str">
        <f>T('CLZ TT'!I1608)</f>
        <v/>
      </c>
      <c r="K1608" t="str">
        <f>IF(IFERROR(VLOOKUP('CLZ TT'!A1608,'CLZ WI'!$A$1:$L$100000,12,FALSE),"")=TRUE, "Billable", IF(IFERROR(VLOOKUP('CLZ TT'!A1608,'CLZ WI'!$A$1:$L$100000,12,FALSE),"")=FALSE, "Non-Billable", ""))</f>
        <v/>
      </c>
      <c r="L1608" s="19" t="str">
        <f>IF('CLZ TT'!G1608="","",'CLZ TT'!G1608)</f>
        <v/>
      </c>
      <c r="M1608" t="str">
        <f>IFERROR(VLOOKUP(G1608,'CLZ Pr'!$A$1:$X$100000,12,FALSE)*C1608,"")</f>
        <v/>
      </c>
      <c r="N1608" s="4" t="str">
        <f>IFERROR(VLOOKUP(G1608,'CLZ Pr'!$A$1:$X$100000,24,FALSE), "")</f>
        <v/>
      </c>
      <c r="O1608" t="str">
        <f>IFERROR(VLOOKUP(G1608,'CLZ Pr'!$A$1:$X$100000,21,FALSE), "")</f>
        <v/>
      </c>
    </row>
    <row r="1609" spans="1:15">
      <c r="A1609" t="str">
        <f>T('CLZ TT'!A1609)</f>
        <v/>
      </c>
      <c r="B1609" s="9" t="str">
        <f>T('CLZ TT'!D1609)</f>
        <v/>
      </c>
      <c r="C1609" s="10" t="str">
        <f>IF(LEN(A1609) &gt; 0, 'CLZ TT'!E1609, "")</f>
        <v/>
      </c>
      <c r="D1609" s="7" t="str">
        <f>T('CLZ TT'!F1609)</f>
        <v/>
      </c>
      <c r="E1609" s="7" t="str">
        <f>IFERROR(VLOOKUP('CLZ TT'!A1609,'CLZ WI'!$A$1:$E$100000,3,FALSE),"")</f>
        <v/>
      </c>
      <c r="F1609" t="str">
        <f>IFERROR(VLOOKUP('CLZ TT'!A1609,'CLZ WI'!$A$1:$E$100000,4,FALSE),"")</f>
        <v/>
      </c>
      <c r="G1609" t="str">
        <f>IFERROR(VLOOKUP('CLZ TT'!A1609,'CLZ WI'!$A$1:$K$100000,5,FALSE),"")</f>
        <v/>
      </c>
      <c r="H1609" t="str">
        <f>IFERROR(VLOOKUP(G1609,'CLZ WI'!$A$1:$K$100000,6,FALSE),"")</f>
        <v/>
      </c>
      <c r="I1609" t="str">
        <f>IFERROR(VLOOKUP(G1609,'CLZ WI'!$A$1:$K$100000,7,FALSE),"")</f>
        <v/>
      </c>
      <c r="J1609" t="str">
        <f>T('CLZ TT'!I1609)</f>
        <v/>
      </c>
      <c r="K1609" t="str">
        <f>IF(IFERROR(VLOOKUP('CLZ TT'!A1609,'CLZ WI'!$A$1:$L$100000,12,FALSE),"")=TRUE, "Billable", IF(IFERROR(VLOOKUP('CLZ TT'!A1609,'CLZ WI'!$A$1:$L$100000,12,FALSE),"")=FALSE, "Non-Billable", ""))</f>
        <v/>
      </c>
      <c r="L1609" s="19" t="str">
        <f>IF('CLZ TT'!G1609="","",'CLZ TT'!G1609)</f>
        <v/>
      </c>
      <c r="M1609" t="str">
        <f>IFERROR(VLOOKUP(G1609,'CLZ Pr'!$A$1:$X$100000,12,FALSE)*C1609,"")</f>
        <v/>
      </c>
      <c r="N1609" s="4" t="str">
        <f>IFERROR(VLOOKUP(G1609,'CLZ Pr'!$A$1:$X$100000,24,FALSE), "")</f>
        <v/>
      </c>
      <c r="O1609" t="str">
        <f>IFERROR(VLOOKUP(G1609,'CLZ Pr'!$A$1:$X$100000,21,FALSE), "")</f>
        <v/>
      </c>
    </row>
    <row r="1610" spans="1:15">
      <c r="A1610" t="str">
        <f>T('CLZ TT'!A1610)</f>
        <v/>
      </c>
      <c r="B1610" s="9" t="str">
        <f>T('CLZ TT'!D1610)</f>
        <v/>
      </c>
      <c r="C1610" s="10" t="str">
        <f>IF(LEN(A1610) &gt; 0, 'CLZ TT'!E1610, "")</f>
        <v/>
      </c>
      <c r="D1610" s="7" t="str">
        <f>T('CLZ TT'!F1610)</f>
        <v/>
      </c>
      <c r="E1610" s="7" t="str">
        <f>IFERROR(VLOOKUP('CLZ TT'!A1610,'CLZ WI'!$A$1:$E$100000,3,FALSE),"")</f>
        <v/>
      </c>
      <c r="F1610" t="str">
        <f>IFERROR(VLOOKUP('CLZ TT'!A1610,'CLZ WI'!$A$1:$E$100000,4,FALSE),"")</f>
        <v/>
      </c>
      <c r="G1610" t="str">
        <f>IFERROR(VLOOKUP('CLZ TT'!A1610,'CLZ WI'!$A$1:$K$100000,5,FALSE),"")</f>
        <v/>
      </c>
      <c r="H1610" t="str">
        <f>IFERROR(VLOOKUP(G1610,'CLZ WI'!$A$1:$K$100000,6,FALSE),"")</f>
        <v/>
      </c>
      <c r="I1610" t="str">
        <f>IFERROR(VLOOKUP(G1610,'CLZ WI'!$A$1:$K$100000,7,FALSE),"")</f>
        <v/>
      </c>
      <c r="J1610" t="str">
        <f>T('CLZ TT'!I1610)</f>
        <v/>
      </c>
      <c r="K1610" t="str">
        <f>IF(IFERROR(VLOOKUP('CLZ TT'!A1610,'CLZ WI'!$A$1:$L$100000,12,FALSE),"")=TRUE, "Billable", IF(IFERROR(VLOOKUP('CLZ TT'!A1610,'CLZ WI'!$A$1:$L$100000,12,FALSE),"")=FALSE, "Non-Billable", ""))</f>
        <v/>
      </c>
      <c r="L1610" s="19" t="str">
        <f>IF('CLZ TT'!G1610="","",'CLZ TT'!G1610)</f>
        <v/>
      </c>
      <c r="M1610" t="str">
        <f>IFERROR(VLOOKUP(G1610,'CLZ Pr'!$A$1:$X$100000,12,FALSE)*C1610,"")</f>
        <v/>
      </c>
      <c r="N1610" s="4" t="str">
        <f>IFERROR(VLOOKUP(G1610,'CLZ Pr'!$A$1:$X$100000,24,FALSE), "")</f>
        <v/>
      </c>
      <c r="O1610" t="str">
        <f>IFERROR(VLOOKUP(G1610,'CLZ Pr'!$A$1:$X$100000,21,FALSE), "")</f>
        <v/>
      </c>
    </row>
    <row r="1611" spans="1:15">
      <c r="A1611" t="str">
        <f>T('CLZ TT'!A1611)</f>
        <v/>
      </c>
      <c r="B1611" s="9" t="str">
        <f>T('CLZ TT'!D1611)</f>
        <v/>
      </c>
      <c r="C1611" s="10" t="str">
        <f>IF(LEN(A1611) &gt; 0, 'CLZ TT'!E1611, "")</f>
        <v/>
      </c>
      <c r="D1611" s="7" t="str">
        <f>T('CLZ TT'!F1611)</f>
        <v/>
      </c>
      <c r="E1611" s="7" t="str">
        <f>IFERROR(VLOOKUP('CLZ TT'!A1611,'CLZ WI'!$A$1:$E$100000,3,FALSE),"")</f>
        <v/>
      </c>
      <c r="F1611" t="str">
        <f>IFERROR(VLOOKUP('CLZ TT'!A1611,'CLZ WI'!$A$1:$E$100000,4,FALSE),"")</f>
        <v/>
      </c>
      <c r="G1611" t="str">
        <f>IFERROR(VLOOKUP('CLZ TT'!A1611,'CLZ WI'!$A$1:$K$100000,5,FALSE),"")</f>
        <v/>
      </c>
      <c r="H1611" t="str">
        <f>IFERROR(VLOOKUP(G1611,'CLZ WI'!$A$1:$K$100000,6,FALSE),"")</f>
        <v/>
      </c>
      <c r="I1611" t="str">
        <f>IFERROR(VLOOKUP(G1611,'CLZ WI'!$A$1:$K$100000,7,FALSE),"")</f>
        <v/>
      </c>
      <c r="J1611" t="str">
        <f>T('CLZ TT'!I1611)</f>
        <v/>
      </c>
      <c r="K1611" t="str">
        <f>IF(IFERROR(VLOOKUP('CLZ TT'!A1611,'CLZ WI'!$A$1:$L$100000,12,FALSE),"")=TRUE, "Billable", IF(IFERROR(VLOOKUP('CLZ TT'!A1611,'CLZ WI'!$A$1:$L$100000,12,FALSE),"")=FALSE, "Non-Billable", ""))</f>
        <v/>
      </c>
      <c r="L1611" s="19" t="str">
        <f>IF('CLZ TT'!G1611="","",'CLZ TT'!G1611)</f>
        <v/>
      </c>
      <c r="M1611" t="str">
        <f>IFERROR(VLOOKUP(G1611,'CLZ Pr'!$A$1:$X$100000,12,FALSE)*C1611,"")</f>
        <v/>
      </c>
      <c r="N1611" s="4" t="str">
        <f>IFERROR(VLOOKUP(G1611,'CLZ Pr'!$A$1:$X$100000,24,FALSE), "")</f>
        <v/>
      </c>
      <c r="O1611" t="str">
        <f>IFERROR(VLOOKUP(G1611,'CLZ Pr'!$A$1:$X$100000,21,FALSE), "")</f>
        <v/>
      </c>
    </row>
    <row r="1612" spans="1:15">
      <c r="A1612" t="str">
        <f>T('CLZ TT'!A1612)</f>
        <v/>
      </c>
      <c r="B1612" s="9" t="str">
        <f>T('CLZ TT'!D1612)</f>
        <v/>
      </c>
      <c r="C1612" s="10" t="str">
        <f>IF(LEN(A1612) &gt; 0, 'CLZ TT'!E1612, "")</f>
        <v/>
      </c>
      <c r="D1612" s="7" t="str">
        <f>T('CLZ TT'!F1612)</f>
        <v/>
      </c>
      <c r="E1612" s="7" t="str">
        <f>IFERROR(VLOOKUP('CLZ TT'!A1612,'CLZ WI'!$A$1:$E$100000,3,FALSE),"")</f>
        <v/>
      </c>
      <c r="F1612" t="str">
        <f>IFERROR(VLOOKUP('CLZ TT'!A1612,'CLZ WI'!$A$1:$E$100000,4,FALSE),"")</f>
        <v/>
      </c>
      <c r="G1612" t="str">
        <f>IFERROR(VLOOKUP('CLZ TT'!A1612,'CLZ WI'!$A$1:$K$100000,5,FALSE),"")</f>
        <v/>
      </c>
      <c r="H1612" t="str">
        <f>IFERROR(VLOOKUP(G1612,'CLZ WI'!$A$1:$K$100000,6,FALSE),"")</f>
        <v/>
      </c>
      <c r="I1612" t="str">
        <f>IFERROR(VLOOKUP(G1612,'CLZ WI'!$A$1:$K$100000,7,FALSE),"")</f>
        <v/>
      </c>
      <c r="J1612" t="str">
        <f>T('CLZ TT'!I1612)</f>
        <v/>
      </c>
      <c r="K1612" t="str">
        <f>IF(IFERROR(VLOOKUP('CLZ TT'!A1612,'CLZ WI'!$A$1:$L$100000,12,FALSE),"")=TRUE, "Billable", IF(IFERROR(VLOOKUP('CLZ TT'!A1612,'CLZ WI'!$A$1:$L$100000,12,FALSE),"")=FALSE, "Non-Billable", ""))</f>
        <v/>
      </c>
      <c r="L1612" s="19" t="str">
        <f>IF('CLZ TT'!G1612="","",'CLZ TT'!G1612)</f>
        <v/>
      </c>
      <c r="M1612" t="str">
        <f>IFERROR(VLOOKUP(G1612,'CLZ Pr'!$A$1:$X$100000,12,FALSE)*C1612,"")</f>
        <v/>
      </c>
      <c r="N1612" s="4" t="str">
        <f>IFERROR(VLOOKUP(G1612,'CLZ Pr'!$A$1:$X$100000,24,FALSE), "")</f>
        <v/>
      </c>
      <c r="O1612" t="str">
        <f>IFERROR(VLOOKUP(G1612,'CLZ Pr'!$A$1:$X$100000,21,FALSE), "")</f>
        <v/>
      </c>
    </row>
    <row r="1613" spans="1:15">
      <c r="A1613" t="str">
        <f>T('CLZ TT'!A1613)</f>
        <v/>
      </c>
      <c r="B1613" s="9" t="str">
        <f>T('CLZ TT'!D1613)</f>
        <v/>
      </c>
      <c r="C1613" s="10" t="str">
        <f>IF(LEN(A1613) &gt; 0, 'CLZ TT'!E1613, "")</f>
        <v/>
      </c>
      <c r="D1613" s="7" t="str">
        <f>T('CLZ TT'!F1613)</f>
        <v/>
      </c>
      <c r="E1613" s="7" t="str">
        <f>IFERROR(VLOOKUP('CLZ TT'!A1613,'CLZ WI'!$A$1:$E$100000,3,FALSE),"")</f>
        <v/>
      </c>
      <c r="F1613" t="str">
        <f>IFERROR(VLOOKUP('CLZ TT'!A1613,'CLZ WI'!$A$1:$E$100000,4,FALSE),"")</f>
        <v/>
      </c>
      <c r="G1613" t="str">
        <f>IFERROR(VLOOKUP('CLZ TT'!A1613,'CLZ WI'!$A$1:$K$100000,5,FALSE),"")</f>
        <v/>
      </c>
      <c r="H1613" t="str">
        <f>IFERROR(VLOOKUP(G1613,'CLZ WI'!$A$1:$K$100000,6,FALSE),"")</f>
        <v/>
      </c>
      <c r="I1613" t="str">
        <f>IFERROR(VLOOKUP(G1613,'CLZ WI'!$A$1:$K$100000,7,FALSE),"")</f>
        <v/>
      </c>
      <c r="J1613" t="str">
        <f>T('CLZ TT'!I1613)</f>
        <v/>
      </c>
      <c r="K1613" t="str">
        <f>IF(IFERROR(VLOOKUP('CLZ TT'!A1613,'CLZ WI'!$A$1:$L$100000,12,FALSE),"")=TRUE, "Billable", IF(IFERROR(VLOOKUP('CLZ TT'!A1613,'CLZ WI'!$A$1:$L$100000,12,FALSE),"")=FALSE, "Non-Billable", ""))</f>
        <v/>
      </c>
      <c r="L1613" s="19" t="str">
        <f>IF('CLZ TT'!G1613="","",'CLZ TT'!G1613)</f>
        <v/>
      </c>
      <c r="M1613" t="str">
        <f>IFERROR(VLOOKUP(G1613,'CLZ Pr'!$A$1:$X$100000,12,FALSE)*C1613,"")</f>
        <v/>
      </c>
      <c r="N1613" s="4" t="str">
        <f>IFERROR(VLOOKUP(G1613,'CLZ Pr'!$A$1:$X$100000,24,FALSE), "")</f>
        <v/>
      </c>
      <c r="O1613" t="str">
        <f>IFERROR(VLOOKUP(G1613,'CLZ Pr'!$A$1:$X$100000,21,FALSE), "")</f>
        <v/>
      </c>
    </row>
    <row r="1614" spans="1:15">
      <c r="A1614" t="str">
        <f>T('CLZ TT'!A1614)</f>
        <v/>
      </c>
      <c r="B1614" s="9" t="str">
        <f>T('CLZ TT'!D1614)</f>
        <v/>
      </c>
      <c r="C1614" s="10" t="str">
        <f>IF(LEN(A1614) &gt; 0, 'CLZ TT'!E1614, "")</f>
        <v/>
      </c>
      <c r="D1614" s="7" t="str">
        <f>T('CLZ TT'!F1614)</f>
        <v/>
      </c>
      <c r="E1614" s="7" t="str">
        <f>IFERROR(VLOOKUP('CLZ TT'!A1614,'CLZ WI'!$A$1:$E$100000,3,FALSE),"")</f>
        <v/>
      </c>
      <c r="F1614" t="str">
        <f>IFERROR(VLOOKUP('CLZ TT'!A1614,'CLZ WI'!$A$1:$E$100000,4,FALSE),"")</f>
        <v/>
      </c>
      <c r="G1614" t="str">
        <f>IFERROR(VLOOKUP('CLZ TT'!A1614,'CLZ WI'!$A$1:$K$100000,5,FALSE),"")</f>
        <v/>
      </c>
      <c r="H1614" t="str">
        <f>IFERROR(VLOOKUP(G1614,'CLZ WI'!$A$1:$K$100000,6,FALSE),"")</f>
        <v/>
      </c>
      <c r="I1614" t="str">
        <f>IFERROR(VLOOKUP(G1614,'CLZ WI'!$A$1:$K$100000,7,FALSE),"")</f>
        <v/>
      </c>
      <c r="J1614" t="str">
        <f>T('CLZ TT'!I1614)</f>
        <v/>
      </c>
      <c r="K1614" t="str">
        <f>IF(IFERROR(VLOOKUP('CLZ TT'!A1614,'CLZ WI'!$A$1:$L$100000,12,FALSE),"")=TRUE, "Billable", IF(IFERROR(VLOOKUP('CLZ TT'!A1614,'CLZ WI'!$A$1:$L$100000,12,FALSE),"")=FALSE, "Non-Billable", ""))</f>
        <v/>
      </c>
      <c r="L1614" s="19" t="str">
        <f>IF('CLZ TT'!G1614="","",'CLZ TT'!G1614)</f>
        <v/>
      </c>
      <c r="M1614" t="str">
        <f>IFERROR(VLOOKUP(G1614,'CLZ Pr'!$A$1:$X$100000,12,FALSE)*C1614,"")</f>
        <v/>
      </c>
      <c r="N1614" s="4" t="str">
        <f>IFERROR(VLOOKUP(G1614,'CLZ Pr'!$A$1:$X$100000,24,FALSE), "")</f>
        <v/>
      </c>
      <c r="O1614" t="str">
        <f>IFERROR(VLOOKUP(G1614,'CLZ Pr'!$A$1:$X$100000,21,FALSE), "")</f>
        <v/>
      </c>
    </row>
    <row r="1615" spans="1:15">
      <c r="A1615" t="str">
        <f>T('CLZ TT'!A1615)</f>
        <v/>
      </c>
      <c r="B1615" s="9" t="str">
        <f>T('CLZ TT'!D1615)</f>
        <v/>
      </c>
      <c r="C1615" s="10" t="str">
        <f>IF(LEN(A1615) &gt; 0, 'CLZ TT'!E1615, "")</f>
        <v/>
      </c>
      <c r="D1615" s="7" t="str">
        <f>T('CLZ TT'!F1615)</f>
        <v/>
      </c>
      <c r="E1615" s="7" t="str">
        <f>IFERROR(VLOOKUP('CLZ TT'!A1615,'CLZ WI'!$A$1:$E$100000,3,FALSE),"")</f>
        <v/>
      </c>
      <c r="F1615" t="str">
        <f>IFERROR(VLOOKUP('CLZ TT'!A1615,'CLZ WI'!$A$1:$E$100000,4,FALSE),"")</f>
        <v/>
      </c>
      <c r="G1615" t="str">
        <f>IFERROR(VLOOKUP('CLZ TT'!A1615,'CLZ WI'!$A$1:$K$100000,5,FALSE),"")</f>
        <v/>
      </c>
      <c r="H1615" t="str">
        <f>IFERROR(VLOOKUP(G1615,'CLZ WI'!$A$1:$K$100000,6,FALSE),"")</f>
        <v/>
      </c>
      <c r="I1615" t="str">
        <f>IFERROR(VLOOKUP(G1615,'CLZ WI'!$A$1:$K$100000,7,FALSE),"")</f>
        <v/>
      </c>
      <c r="J1615" t="str">
        <f>T('CLZ TT'!I1615)</f>
        <v/>
      </c>
      <c r="K1615" t="str">
        <f>IF(IFERROR(VLOOKUP('CLZ TT'!A1615,'CLZ WI'!$A$1:$L$100000,12,FALSE),"")=TRUE, "Billable", IF(IFERROR(VLOOKUP('CLZ TT'!A1615,'CLZ WI'!$A$1:$L$100000,12,FALSE),"")=FALSE, "Non-Billable", ""))</f>
        <v/>
      </c>
      <c r="L1615" s="19" t="str">
        <f>IF('CLZ TT'!G1615="","",'CLZ TT'!G1615)</f>
        <v/>
      </c>
      <c r="M1615" t="str">
        <f>IFERROR(VLOOKUP(G1615,'CLZ Pr'!$A$1:$X$100000,12,FALSE)*C1615,"")</f>
        <v/>
      </c>
      <c r="N1615" s="4" t="str">
        <f>IFERROR(VLOOKUP(G1615,'CLZ Pr'!$A$1:$X$100000,24,FALSE), "")</f>
        <v/>
      </c>
      <c r="O1615" t="str">
        <f>IFERROR(VLOOKUP(G1615,'CLZ Pr'!$A$1:$X$100000,21,FALSE), "")</f>
        <v/>
      </c>
    </row>
    <row r="1616" spans="1:15">
      <c r="A1616" t="str">
        <f>T('CLZ TT'!A1616)</f>
        <v/>
      </c>
      <c r="B1616" s="9" t="str">
        <f>T('CLZ TT'!D1616)</f>
        <v/>
      </c>
      <c r="C1616" s="10" t="str">
        <f>IF(LEN(A1616) &gt; 0, 'CLZ TT'!E1616, "")</f>
        <v/>
      </c>
      <c r="D1616" s="7" t="str">
        <f>T('CLZ TT'!F1616)</f>
        <v/>
      </c>
      <c r="E1616" s="7" t="str">
        <f>IFERROR(VLOOKUP('CLZ TT'!A1616,'CLZ WI'!$A$1:$E$100000,3,FALSE),"")</f>
        <v/>
      </c>
      <c r="F1616" t="str">
        <f>IFERROR(VLOOKUP('CLZ TT'!A1616,'CLZ WI'!$A$1:$E$100000,4,FALSE),"")</f>
        <v/>
      </c>
      <c r="G1616" t="str">
        <f>IFERROR(VLOOKUP('CLZ TT'!A1616,'CLZ WI'!$A$1:$K$100000,5,FALSE),"")</f>
        <v/>
      </c>
      <c r="H1616" t="str">
        <f>IFERROR(VLOOKUP(G1616,'CLZ WI'!$A$1:$K$100000,6,FALSE),"")</f>
        <v/>
      </c>
      <c r="I1616" t="str">
        <f>IFERROR(VLOOKUP(G1616,'CLZ WI'!$A$1:$K$100000,7,FALSE),"")</f>
        <v/>
      </c>
      <c r="J1616" t="str">
        <f>T('CLZ TT'!I1616)</f>
        <v/>
      </c>
      <c r="K1616" t="str">
        <f>IF(IFERROR(VLOOKUP('CLZ TT'!A1616,'CLZ WI'!$A$1:$L$100000,12,FALSE),"")=TRUE, "Billable", IF(IFERROR(VLOOKUP('CLZ TT'!A1616,'CLZ WI'!$A$1:$L$100000,12,FALSE),"")=FALSE, "Non-Billable", ""))</f>
        <v/>
      </c>
      <c r="L1616" s="19" t="str">
        <f>IF('CLZ TT'!G1616="","",'CLZ TT'!G1616)</f>
        <v/>
      </c>
      <c r="M1616" t="str">
        <f>IFERROR(VLOOKUP(G1616,'CLZ Pr'!$A$1:$X$100000,12,FALSE)*C1616,"")</f>
        <v/>
      </c>
      <c r="N1616" s="4" t="str">
        <f>IFERROR(VLOOKUP(G1616,'CLZ Pr'!$A$1:$X$100000,24,FALSE), "")</f>
        <v/>
      </c>
      <c r="O1616" t="str">
        <f>IFERROR(VLOOKUP(G1616,'CLZ Pr'!$A$1:$X$100000,21,FALSE), "")</f>
        <v/>
      </c>
    </row>
    <row r="1617" spans="1:15">
      <c r="A1617" t="str">
        <f>T('CLZ TT'!A1617)</f>
        <v/>
      </c>
      <c r="B1617" s="9" t="str">
        <f>T('CLZ TT'!D1617)</f>
        <v/>
      </c>
      <c r="C1617" s="10" t="str">
        <f>IF(LEN(A1617) &gt; 0, 'CLZ TT'!E1617, "")</f>
        <v/>
      </c>
      <c r="D1617" s="7" t="str">
        <f>T('CLZ TT'!F1617)</f>
        <v/>
      </c>
      <c r="E1617" s="7" t="str">
        <f>IFERROR(VLOOKUP('CLZ TT'!A1617,'CLZ WI'!$A$1:$E$100000,3,FALSE),"")</f>
        <v/>
      </c>
      <c r="F1617" t="str">
        <f>IFERROR(VLOOKUP('CLZ TT'!A1617,'CLZ WI'!$A$1:$E$100000,4,FALSE),"")</f>
        <v/>
      </c>
      <c r="G1617" t="str">
        <f>IFERROR(VLOOKUP('CLZ TT'!A1617,'CLZ WI'!$A$1:$K$100000,5,FALSE),"")</f>
        <v/>
      </c>
      <c r="H1617" t="str">
        <f>IFERROR(VLOOKUP(G1617,'CLZ WI'!$A$1:$K$100000,6,FALSE),"")</f>
        <v/>
      </c>
      <c r="I1617" t="str">
        <f>IFERROR(VLOOKUP(G1617,'CLZ WI'!$A$1:$K$100000,7,FALSE),"")</f>
        <v/>
      </c>
      <c r="J1617" t="str">
        <f>T('CLZ TT'!I1617)</f>
        <v/>
      </c>
      <c r="K1617" t="str">
        <f>IF(IFERROR(VLOOKUP('CLZ TT'!A1617,'CLZ WI'!$A$1:$L$100000,12,FALSE),"")=TRUE, "Billable", IF(IFERROR(VLOOKUP('CLZ TT'!A1617,'CLZ WI'!$A$1:$L$100000,12,FALSE),"")=FALSE, "Non-Billable", ""))</f>
        <v/>
      </c>
      <c r="L1617" s="19" t="str">
        <f>IF('CLZ TT'!G1617="","",'CLZ TT'!G1617)</f>
        <v/>
      </c>
      <c r="M1617" t="str">
        <f>IFERROR(VLOOKUP(G1617,'CLZ Pr'!$A$1:$X$100000,12,FALSE)*C1617,"")</f>
        <v/>
      </c>
      <c r="N1617" s="4" t="str">
        <f>IFERROR(VLOOKUP(G1617,'CLZ Pr'!$A$1:$X$100000,24,FALSE), "")</f>
        <v/>
      </c>
      <c r="O1617" t="str">
        <f>IFERROR(VLOOKUP(G1617,'CLZ Pr'!$A$1:$X$100000,21,FALSE), "")</f>
        <v/>
      </c>
    </row>
    <row r="1618" spans="1:15">
      <c r="A1618" t="str">
        <f>T('CLZ TT'!A1618)</f>
        <v/>
      </c>
      <c r="B1618" s="9" t="str">
        <f>T('CLZ TT'!D1618)</f>
        <v/>
      </c>
      <c r="C1618" s="10" t="str">
        <f>IF(LEN(A1618) &gt; 0, 'CLZ TT'!E1618, "")</f>
        <v/>
      </c>
      <c r="D1618" s="7" t="str">
        <f>T('CLZ TT'!F1618)</f>
        <v/>
      </c>
      <c r="E1618" s="7" t="str">
        <f>IFERROR(VLOOKUP('CLZ TT'!A1618,'CLZ WI'!$A$1:$E$100000,3,FALSE),"")</f>
        <v/>
      </c>
      <c r="F1618" t="str">
        <f>IFERROR(VLOOKUP('CLZ TT'!A1618,'CLZ WI'!$A$1:$E$100000,4,FALSE),"")</f>
        <v/>
      </c>
      <c r="G1618" t="str">
        <f>IFERROR(VLOOKUP('CLZ TT'!A1618,'CLZ WI'!$A$1:$K$100000,5,FALSE),"")</f>
        <v/>
      </c>
      <c r="H1618" t="str">
        <f>IFERROR(VLOOKUP(G1618,'CLZ WI'!$A$1:$K$100000,6,FALSE),"")</f>
        <v/>
      </c>
      <c r="I1618" t="str">
        <f>IFERROR(VLOOKUP(G1618,'CLZ WI'!$A$1:$K$100000,7,FALSE),"")</f>
        <v/>
      </c>
      <c r="J1618" t="str">
        <f>T('CLZ TT'!I1618)</f>
        <v/>
      </c>
      <c r="K1618" t="str">
        <f>IF(IFERROR(VLOOKUP('CLZ TT'!A1618,'CLZ WI'!$A$1:$L$100000,12,FALSE),"")=TRUE, "Billable", IF(IFERROR(VLOOKUP('CLZ TT'!A1618,'CLZ WI'!$A$1:$L$100000,12,FALSE),"")=FALSE, "Non-Billable", ""))</f>
        <v/>
      </c>
      <c r="L1618" s="19" t="str">
        <f>IF('CLZ TT'!G1618="","",'CLZ TT'!G1618)</f>
        <v/>
      </c>
      <c r="M1618" t="str">
        <f>IFERROR(VLOOKUP(G1618,'CLZ Pr'!$A$1:$X$100000,12,FALSE)*C1618,"")</f>
        <v/>
      </c>
      <c r="N1618" s="4" t="str">
        <f>IFERROR(VLOOKUP(G1618,'CLZ Pr'!$A$1:$X$100000,24,FALSE), "")</f>
        <v/>
      </c>
      <c r="O1618" t="str">
        <f>IFERROR(VLOOKUP(G1618,'CLZ Pr'!$A$1:$X$100000,21,FALSE), "")</f>
        <v/>
      </c>
    </row>
    <row r="1619" spans="1:15">
      <c r="A1619" t="str">
        <f>T('CLZ TT'!A1619)</f>
        <v/>
      </c>
      <c r="B1619" s="9" t="str">
        <f>T('CLZ TT'!D1619)</f>
        <v/>
      </c>
      <c r="C1619" s="10" t="str">
        <f>IF(LEN(A1619) &gt; 0, 'CLZ TT'!E1619, "")</f>
        <v/>
      </c>
      <c r="D1619" s="7" t="str">
        <f>T('CLZ TT'!F1619)</f>
        <v/>
      </c>
      <c r="E1619" s="7" t="str">
        <f>IFERROR(VLOOKUP('CLZ TT'!A1619,'CLZ WI'!$A$1:$E$100000,3,FALSE),"")</f>
        <v/>
      </c>
      <c r="F1619" t="str">
        <f>IFERROR(VLOOKUP('CLZ TT'!A1619,'CLZ WI'!$A$1:$E$100000,4,FALSE),"")</f>
        <v/>
      </c>
      <c r="G1619" t="str">
        <f>IFERROR(VLOOKUP('CLZ TT'!A1619,'CLZ WI'!$A$1:$K$100000,5,FALSE),"")</f>
        <v/>
      </c>
      <c r="H1619" t="str">
        <f>IFERROR(VLOOKUP(G1619,'CLZ WI'!$A$1:$K$100000,6,FALSE),"")</f>
        <v/>
      </c>
      <c r="I1619" t="str">
        <f>IFERROR(VLOOKUP(G1619,'CLZ WI'!$A$1:$K$100000,7,FALSE),"")</f>
        <v/>
      </c>
      <c r="J1619" t="str">
        <f>T('CLZ TT'!I1619)</f>
        <v/>
      </c>
      <c r="K1619" t="str">
        <f>IF(IFERROR(VLOOKUP('CLZ TT'!A1619,'CLZ WI'!$A$1:$L$100000,12,FALSE),"")=TRUE, "Billable", IF(IFERROR(VLOOKUP('CLZ TT'!A1619,'CLZ WI'!$A$1:$L$100000,12,FALSE),"")=FALSE, "Non-Billable", ""))</f>
        <v/>
      </c>
      <c r="L1619" s="19" t="str">
        <f>IF('CLZ TT'!G1619="","",'CLZ TT'!G1619)</f>
        <v/>
      </c>
      <c r="M1619" t="str">
        <f>IFERROR(VLOOKUP(G1619,'CLZ Pr'!$A$1:$X$100000,12,FALSE)*C1619,"")</f>
        <v/>
      </c>
      <c r="N1619" s="4" t="str">
        <f>IFERROR(VLOOKUP(G1619,'CLZ Pr'!$A$1:$X$100000,24,FALSE), "")</f>
        <v/>
      </c>
      <c r="O1619" t="str">
        <f>IFERROR(VLOOKUP(G1619,'CLZ Pr'!$A$1:$X$100000,21,FALSE), "")</f>
        <v/>
      </c>
    </row>
    <row r="1620" spans="1:15">
      <c r="A1620" t="str">
        <f>T('CLZ TT'!A1620)</f>
        <v/>
      </c>
      <c r="B1620" s="9" t="str">
        <f>T('CLZ TT'!D1620)</f>
        <v/>
      </c>
      <c r="C1620" s="10" t="str">
        <f>IF(LEN(A1620) &gt; 0, 'CLZ TT'!E1620, "")</f>
        <v/>
      </c>
      <c r="D1620" s="7" t="str">
        <f>T('CLZ TT'!F1620)</f>
        <v/>
      </c>
      <c r="E1620" s="7" t="str">
        <f>IFERROR(VLOOKUP('CLZ TT'!A1620,'CLZ WI'!$A$1:$E$100000,3,FALSE),"")</f>
        <v/>
      </c>
      <c r="F1620" t="str">
        <f>IFERROR(VLOOKUP('CLZ TT'!A1620,'CLZ WI'!$A$1:$E$100000,4,FALSE),"")</f>
        <v/>
      </c>
      <c r="G1620" t="str">
        <f>IFERROR(VLOOKUP('CLZ TT'!A1620,'CLZ WI'!$A$1:$K$100000,5,FALSE),"")</f>
        <v/>
      </c>
      <c r="H1620" t="str">
        <f>IFERROR(VLOOKUP(G1620,'CLZ WI'!$A$1:$K$100000,6,FALSE),"")</f>
        <v/>
      </c>
      <c r="I1620" t="str">
        <f>IFERROR(VLOOKUP(G1620,'CLZ WI'!$A$1:$K$100000,7,FALSE),"")</f>
        <v/>
      </c>
      <c r="J1620" t="str">
        <f>T('CLZ TT'!I1620)</f>
        <v/>
      </c>
      <c r="K1620" t="str">
        <f>IF(IFERROR(VLOOKUP('CLZ TT'!A1620,'CLZ WI'!$A$1:$L$100000,12,FALSE),"")=TRUE, "Billable", IF(IFERROR(VLOOKUP('CLZ TT'!A1620,'CLZ WI'!$A$1:$L$100000,12,FALSE),"")=FALSE, "Non-Billable", ""))</f>
        <v/>
      </c>
      <c r="L1620" s="19" t="str">
        <f>IF('CLZ TT'!G1620="","",'CLZ TT'!G1620)</f>
        <v/>
      </c>
      <c r="M1620" t="str">
        <f>IFERROR(VLOOKUP(G1620,'CLZ Pr'!$A$1:$X$100000,12,FALSE)*C1620,"")</f>
        <v/>
      </c>
      <c r="N1620" s="4" t="str">
        <f>IFERROR(VLOOKUP(G1620,'CLZ Pr'!$A$1:$X$100000,24,FALSE), "")</f>
        <v/>
      </c>
      <c r="O1620" t="str">
        <f>IFERROR(VLOOKUP(G1620,'CLZ Pr'!$A$1:$X$100000,21,FALSE), "")</f>
        <v/>
      </c>
    </row>
    <row r="1621" spans="1:15">
      <c r="A1621" t="str">
        <f>T('CLZ TT'!A1621)</f>
        <v/>
      </c>
      <c r="B1621" s="9" t="str">
        <f>T('CLZ TT'!D1621)</f>
        <v/>
      </c>
      <c r="C1621" s="10" t="str">
        <f>IF(LEN(A1621) &gt; 0, 'CLZ TT'!E1621, "")</f>
        <v/>
      </c>
      <c r="D1621" s="7" t="str">
        <f>T('CLZ TT'!F1621)</f>
        <v/>
      </c>
      <c r="E1621" s="7" t="str">
        <f>IFERROR(VLOOKUP('CLZ TT'!A1621,'CLZ WI'!$A$1:$E$100000,3,FALSE),"")</f>
        <v/>
      </c>
      <c r="F1621" t="str">
        <f>IFERROR(VLOOKUP('CLZ TT'!A1621,'CLZ WI'!$A$1:$E$100000,4,FALSE),"")</f>
        <v/>
      </c>
      <c r="G1621" t="str">
        <f>IFERROR(VLOOKUP('CLZ TT'!A1621,'CLZ WI'!$A$1:$K$100000,5,FALSE),"")</f>
        <v/>
      </c>
      <c r="H1621" t="str">
        <f>IFERROR(VLOOKUP(G1621,'CLZ WI'!$A$1:$K$100000,6,FALSE),"")</f>
        <v/>
      </c>
      <c r="I1621" t="str">
        <f>IFERROR(VLOOKUP(G1621,'CLZ WI'!$A$1:$K$100000,7,FALSE),"")</f>
        <v/>
      </c>
      <c r="J1621" t="str">
        <f>T('CLZ TT'!I1621)</f>
        <v/>
      </c>
      <c r="K1621" t="str">
        <f>IF(IFERROR(VLOOKUP('CLZ TT'!A1621,'CLZ WI'!$A$1:$L$100000,12,FALSE),"")=TRUE, "Billable", IF(IFERROR(VLOOKUP('CLZ TT'!A1621,'CLZ WI'!$A$1:$L$100000,12,FALSE),"")=FALSE, "Non-Billable", ""))</f>
        <v/>
      </c>
      <c r="L1621" s="19" t="str">
        <f>IF('CLZ TT'!G1621="","",'CLZ TT'!G1621)</f>
        <v/>
      </c>
      <c r="M1621" t="str">
        <f>IFERROR(VLOOKUP(G1621,'CLZ Pr'!$A$1:$X$100000,12,FALSE)*C1621,"")</f>
        <v/>
      </c>
      <c r="N1621" s="4" t="str">
        <f>IFERROR(VLOOKUP(G1621,'CLZ Pr'!$A$1:$X$100000,24,FALSE), "")</f>
        <v/>
      </c>
      <c r="O1621" t="str">
        <f>IFERROR(VLOOKUP(G1621,'CLZ Pr'!$A$1:$X$100000,21,FALSE), "")</f>
        <v/>
      </c>
    </row>
    <row r="1622" spans="1:15">
      <c r="A1622" t="str">
        <f>T('CLZ TT'!A1622)</f>
        <v/>
      </c>
      <c r="B1622" s="9" t="str">
        <f>T('CLZ TT'!D1622)</f>
        <v/>
      </c>
      <c r="C1622" s="10" t="str">
        <f>IF(LEN(A1622) &gt; 0, 'CLZ TT'!E1622, "")</f>
        <v/>
      </c>
      <c r="D1622" s="7" t="str">
        <f>T('CLZ TT'!F1622)</f>
        <v/>
      </c>
      <c r="E1622" s="7" t="str">
        <f>IFERROR(VLOOKUP('CLZ TT'!A1622,'CLZ WI'!$A$1:$E$100000,3,FALSE),"")</f>
        <v/>
      </c>
      <c r="F1622" t="str">
        <f>IFERROR(VLOOKUP('CLZ TT'!A1622,'CLZ WI'!$A$1:$E$100000,4,FALSE),"")</f>
        <v/>
      </c>
      <c r="G1622" t="str">
        <f>IFERROR(VLOOKUP('CLZ TT'!A1622,'CLZ WI'!$A$1:$K$100000,5,FALSE),"")</f>
        <v/>
      </c>
      <c r="H1622" t="str">
        <f>IFERROR(VLOOKUP(G1622,'CLZ WI'!$A$1:$K$100000,6,FALSE),"")</f>
        <v/>
      </c>
      <c r="I1622" t="str">
        <f>IFERROR(VLOOKUP(G1622,'CLZ WI'!$A$1:$K$100000,7,FALSE),"")</f>
        <v/>
      </c>
      <c r="J1622" t="str">
        <f>T('CLZ TT'!I1622)</f>
        <v/>
      </c>
      <c r="K1622" t="str">
        <f>IF(IFERROR(VLOOKUP('CLZ TT'!A1622,'CLZ WI'!$A$1:$L$100000,12,FALSE),"")=TRUE, "Billable", IF(IFERROR(VLOOKUP('CLZ TT'!A1622,'CLZ WI'!$A$1:$L$100000,12,FALSE),"")=FALSE, "Non-Billable", ""))</f>
        <v/>
      </c>
      <c r="L1622" s="19" t="str">
        <f>IF('CLZ TT'!G1622="","",'CLZ TT'!G1622)</f>
        <v/>
      </c>
      <c r="M1622" t="str">
        <f>IFERROR(VLOOKUP(G1622,'CLZ Pr'!$A$1:$X$100000,12,FALSE)*C1622,"")</f>
        <v/>
      </c>
      <c r="N1622" s="4" t="str">
        <f>IFERROR(VLOOKUP(G1622,'CLZ Pr'!$A$1:$X$100000,24,FALSE), "")</f>
        <v/>
      </c>
      <c r="O1622" t="str">
        <f>IFERROR(VLOOKUP(G1622,'CLZ Pr'!$A$1:$X$100000,21,FALSE), "")</f>
        <v/>
      </c>
    </row>
    <row r="1623" spans="1:15">
      <c r="A1623" t="str">
        <f>T('CLZ TT'!A1623)</f>
        <v/>
      </c>
      <c r="B1623" s="9" t="str">
        <f>T('CLZ TT'!D1623)</f>
        <v/>
      </c>
      <c r="C1623" s="10" t="str">
        <f>IF(LEN(A1623) &gt; 0, 'CLZ TT'!E1623, "")</f>
        <v/>
      </c>
      <c r="D1623" s="7" t="str">
        <f>T('CLZ TT'!F1623)</f>
        <v/>
      </c>
      <c r="E1623" s="7" t="str">
        <f>IFERROR(VLOOKUP('CLZ TT'!A1623,'CLZ WI'!$A$1:$E$100000,3,FALSE),"")</f>
        <v/>
      </c>
      <c r="F1623" t="str">
        <f>IFERROR(VLOOKUP('CLZ TT'!A1623,'CLZ WI'!$A$1:$E$100000,4,FALSE),"")</f>
        <v/>
      </c>
      <c r="G1623" t="str">
        <f>IFERROR(VLOOKUP('CLZ TT'!A1623,'CLZ WI'!$A$1:$K$100000,5,FALSE),"")</f>
        <v/>
      </c>
      <c r="H1623" t="str">
        <f>IFERROR(VLOOKUP(G1623,'CLZ WI'!$A$1:$K$100000,6,FALSE),"")</f>
        <v/>
      </c>
      <c r="I1623" t="str">
        <f>IFERROR(VLOOKUP(G1623,'CLZ WI'!$A$1:$K$100000,7,FALSE),"")</f>
        <v/>
      </c>
      <c r="J1623" t="str">
        <f>T('CLZ TT'!I1623)</f>
        <v/>
      </c>
      <c r="K1623" t="str">
        <f>IF(IFERROR(VLOOKUP('CLZ TT'!A1623,'CLZ WI'!$A$1:$L$100000,12,FALSE),"")=TRUE, "Billable", IF(IFERROR(VLOOKUP('CLZ TT'!A1623,'CLZ WI'!$A$1:$L$100000,12,FALSE),"")=FALSE, "Non-Billable", ""))</f>
        <v/>
      </c>
      <c r="L1623" s="19" t="str">
        <f>IF('CLZ TT'!G1623="","",'CLZ TT'!G1623)</f>
        <v/>
      </c>
      <c r="M1623" t="str">
        <f>IFERROR(VLOOKUP(G1623,'CLZ Pr'!$A$1:$X$100000,12,FALSE)*C1623,"")</f>
        <v/>
      </c>
      <c r="N1623" s="4" t="str">
        <f>IFERROR(VLOOKUP(G1623,'CLZ Pr'!$A$1:$X$100000,24,FALSE), "")</f>
        <v/>
      </c>
      <c r="O1623" t="str">
        <f>IFERROR(VLOOKUP(G1623,'CLZ Pr'!$A$1:$X$100000,21,FALSE), "")</f>
        <v/>
      </c>
    </row>
    <row r="1624" spans="1:15">
      <c r="A1624" t="str">
        <f>T('CLZ TT'!A1624)</f>
        <v/>
      </c>
      <c r="B1624" s="9" t="str">
        <f>T('CLZ TT'!D1624)</f>
        <v/>
      </c>
      <c r="C1624" s="10" t="str">
        <f>IF(LEN(A1624) &gt; 0, 'CLZ TT'!E1624, "")</f>
        <v/>
      </c>
      <c r="D1624" s="7" t="str">
        <f>T('CLZ TT'!F1624)</f>
        <v/>
      </c>
      <c r="E1624" s="7" t="str">
        <f>IFERROR(VLOOKUP('CLZ TT'!A1624,'CLZ WI'!$A$1:$E$100000,3,FALSE),"")</f>
        <v/>
      </c>
      <c r="F1624" t="str">
        <f>IFERROR(VLOOKUP('CLZ TT'!A1624,'CLZ WI'!$A$1:$E$100000,4,FALSE),"")</f>
        <v/>
      </c>
      <c r="G1624" t="str">
        <f>IFERROR(VLOOKUP('CLZ TT'!A1624,'CLZ WI'!$A$1:$K$100000,5,FALSE),"")</f>
        <v/>
      </c>
      <c r="H1624" t="str">
        <f>IFERROR(VLOOKUP(G1624,'CLZ WI'!$A$1:$K$100000,6,FALSE),"")</f>
        <v/>
      </c>
      <c r="I1624" t="str">
        <f>IFERROR(VLOOKUP(G1624,'CLZ WI'!$A$1:$K$100000,7,FALSE),"")</f>
        <v/>
      </c>
      <c r="J1624" t="str">
        <f>T('CLZ TT'!I1624)</f>
        <v/>
      </c>
      <c r="K1624" t="str">
        <f>IF(IFERROR(VLOOKUP('CLZ TT'!A1624,'CLZ WI'!$A$1:$L$100000,12,FALSE),"")=TRUE, "Billable", IF(IFERROR(VLOOKUP('CLZ TT'!A1624,'CLZ WI'!$A$1:$L$100000,12,FALSE),"")=FALSE, "Non-Billable", ""))</f>
        <v/>
      </c>
      <c r="L1624" s="19" t="str">
        <f>IF('CLZ TT'!G1624="","",'CLZ TT'!G1624)</f>
        <v/>
      </c>
      <c r="M1624" t="str">
        <f>IFERROR(VLOOKUP(G1624,'CLZ Pr'!$A$1:$X$100000,12,FALSE)*C1624,"")</f>
        <v/>
      </c>
      <c r="N1624" s="4" t="str">
        <f>IFERROR(VLOOKUP(G1624,'CLZ Pr'!$A$1:$X$100000,24,FALSE), "")</f>
        <v/>
      </c>
      <c r="O1624" t="str">
        <f>IFERROR(VLOOKUP(G1624,'CLZ Pr'!$A$1:$X$100000,21,FALSE), "")</f>
        <v/>
      </c>
    </row>
    <row r="1625" spans="1:15">
      <c r="A1625" t="str">
        <f>T('CLZ TT'!A1625)</f>
        <v/>
      </c>
      <c r="B1625" s="9" t="str">
        <f>T('CLZ TT'!D1625)</f>
        <v/>
      </c>
      <c r="C1625" s="10" t="str">
        <f>IF(LEN(A1625) &gt; 0, 'CLZ TT'!E1625, "")</f>
        <v/>
      </c>
      <c r="D1625" s="7" t="str">
        <f>T('CLZ TT'!F1625)</f>
        <v/>
      </c>
      <c r="E1625" s="7" t="str">
        <f>IFERROR(VLOOKUP('CLZ TT'!A1625,'CLZ WI'!$A$1:$E$100000,3,FALSE),"")</f>
        <v/>
      </c>
      <c r="F1625" t="str">
        <f>IFERROR(VLOOKUP('CLZ TT'!A1625,'CLZ WI'!$A$1:$E$100000,4,FALSE),"")</f>
        <v/>
      </c>
      <c r="G1625" t="str">
        <f>IFERROR(VLOOKUP('CLZ TT'!A1625,'CLZ WI'!$A$1:$K$100000,5,FALSE),"")</f>
        <v/>
      </c>
      <c r="H1625" t="str">
        <f>IFERROR(VLOOKUP(G1625,'CLZ WI'!$A$1:$K$100000,6,FALSE),"")</f>
        <v/>
      </c>
      <c r="I1625" t="str">
        <f>IFERROR(VLOOKUP(G1625,'CLZ WI'!$A$1:$K$100000,7,FALSE),"")</f>
        <v/>
      </c>
      <c r="J1625" t="str">
        <f>T('CLZ TT'!I1625)</f>
        <v/>
      </c>
      <c r="K1625" t="str">
        <f>IF(IFERROR(VLOOKUP('CLZ TT'!A1625,'CLZ WI'!$A$1:$L$100000,12,FALSE),"")=TRUE, "Billable", IF(IFERROR(VLOOKUP('CLZ TT'!A1625,'CLZ WI'!$A$1:$L$100000,12,FALSE),"")=FALSE, "Non-Billable", ""))</f>
        <v/>
      </c>
      <c r="L1625" s="19" t="str">
        <f>IF('CLZ TT'!G1625="","",'CLZ TT'!G1625)</f>
        <v/>
      </c>
      <c r="M1625" t="str">
        <f>IFERROR(VLOOKUP(G1625,'CLZ Pr'!$A$1:$X$100000,12,FALSE)*C1625,"")</f>
        <v/>
      </c>
      <c r="N1625" s="4" t="str">
        <f>IFERROR(VLOOKUP(G1625,'CLZ Pr'!$A$1:$X$100000,24,FALSE), "")</f>
        <v/>
      </c>
      <c r="O1625" t="str">
        <f>IFERROR(VLOOKUP(G1625,'CLZ Pr'!$A$1:$X$100000,21,FALSE), "")</f>
        <v/>
      </c>
    </row>
    <row r="1626" spans="1:15">
      <c r="A1626" t="str">
        <f>T('CLZ TT'!A1626)</f>
        <v/>
      </c>
      <c r="B1626" s="9" t="str">
        <f>T('CLZ TT'!D1626)</f>
        <v/>
      </c>
      <c r="C1626" s="10" t="str">
        <f>IF(LEN(A1626) &gt; 0, 'CLZ TT'!E1626, "")</f>
        <v/>
      </c>
      <c r="D1626" s="7" t="str">
        <f>T('CLZ TT'!F1626)</f>
        <v/>
      </c>
      <c r="E1626" s="7" t="str">
        <f>IFERROR(VLOOKUP('CLZ TT'!A1626,'CLZ WI'!$A$1:$E$100000,3,FALSE),"")</f>
        <v/>
      </c>
      <c r="F1626" t="str">
        <f>IFERROR(VLOOKUP('CLZ TT'!A1626,'CLZ WI'!$A$1:$E$100000,4,FALSE),"")</f>
        <v/>
      </c>
      <c r="G1626" t="str">
        <f>IFERROR(VLOOKUP('CLZ TT'!A1626,'CLZ WI'!$A$1:$K$100000,5,FALSE),"")</f>
        <v/>
      </c>
      <c r="H1626" t="str">
        <f>IFERROR(VLOOKUP(G1626,'CLZ WI'!$A$1:$K$100000,6,FALSE),"")</f>
        <v/>
      </c>
      <c r="I1626" t="str">
        <f>IFERROR(VLOOKUP(G1626,'CLZ WI'!$A$1:$K$100000,7,FALSE),"")</f>
        <v/>
      </c>
      <c r="J1626" t="str">
        <f>T('CLZ TT'!I1626)</f>
        <v/>
      </c>
      <c r="K1626" t="str">
        <f>IF(IFERROR(VLOOKUP('CLZ TT'!A1626,'CLZ WI'!$A$1:$L$100000,12,FALSE),"")=TRUE, "Billable", IF(IFERROR(VLOOKUP('CLZ TT'!A1626,'CLZ WI'!$A$1:$L$100000,12,FALSE),"")=FALSE, "Non-Billable", ""))</f>
        <v/>
      </c>
      <c r="L1626" s="19" t="str">
        <f>IF('CLZ TT'!G1626="","",'CLZ TT'!G1626)</f>
        <v/>
      </c>
      <c r="M1626" t="str">
        <f>IFERROR(VLOOKUP(G1626,'CLZ Pr'!$A$1:$X$100000,12,FALSE)*C1626,"")</f>
        <v/>
      </c>
      <c r="N1626" s="4" t="str">
        <f>IFERROR(VLOOKUP(G1626,'CLZ Pr'!$A$1:$X$100000,24,FALSE), "")</f>
        <v/>
      </c>
      <c r="O1626" t="str">
        <f>IFERROR(VLOOKUP(G1626,'CLZ Pr'!$A$1:$X$100000,21,FALSE), "")</f>
        <v/>
      </c>
    </row>
    <row r="1627" spans="1:15">
      <c r="A1627" t="str">
        <f>T('CLZ TT'!A1627)</f>
        <v/>
      </c>
      <c r="B1627" s="9" t="str">
        <f>T('CLZ TT'!D1627)</f>
        <v/>
      </c>
      <c r="C1627" s="10" t="str">
        <f>IF(LEN(A1627) &gt; 0, 'CLZ TT'!E1627, "")</f>
        <v/>
      </c>
      <c r="D1627" s="7" t="str">
        <f>T('CLZ TT'!F1627)</f>
        <v/>
      </c>
      <c r="E1627" s="7" t="str">
        <f>IFERROR(VLOOKUP('CLZ TT'!A1627,'CLZ WI'!$A$1:$E$100000,3,FALSE),"")</f>
        <v/>
      </c>
      <c r="F1627" t="str">
        <f>IFERROR(VLOOKUP('CLZ TT'!A1627,'CLZ WI'!$A$1:$E$100000,4,FALSE),"")</f>
        <v/>
      </c>
      <c r="G1627" t="str">
        <f>IFERROR(VLOOKUP('CLZ TT'!A1627,'CLZ WI'!$A$1:$K$100000,5,FALSE),"")</f>
        <v/>
      </c>
      <c r="H1627" t="str">
        <f>IFERROR(VLOOKUP(G1627,'CLZ WI'!$A$1:$K$100000,6,FALSE),"")</f>
        <v/>
      </c>
      <c r="I1627" t="str">
        <f>IFERROR(VLOOKUP(G1627,'CLZ WI'!$A$1:$K$100000,7,FALSE),"")</f>
        <v/>
      </c>
      <c r="J1627" t="str">
        <f>T('CLZ TT'!I1627)</f>
        <v/>
      </c>
      <c r="K1627" t="str">
        <f>IF(IFERROR(VLOOKUP('CLZ TT'!A1627,'CLZ WI'!$A$1:$L$100000,12,FALSE),"")=TRUE, "Billable", IF(IFERROR(VLOOKUP('CLZ TT'!A1627,'CLZ WI'!$A$1:$L$100000,12,FALSE),"")=FALSE, "Non-Billable", ""))</f>
        <v/>
      </c>
      <c r="L1627" s="19" t="str">
        <f>IF('CLZ TT'!G1627="","",'CLZ TT'!G1627)</f>
        <v/>
      </c>
      <c r="M1627" t="str">
        <f>IFERROR(VLOOKUP(G1627,'CLZ Pr'!$A$1:$X$100000,12,FALSE)*C1627,"")</f>
        <v/>
      </c>
      <c r="N1627" s="4" t="str">
        <f>IFERROR(VLOOKUP(G1627,'CLZ Pr'!$A$1:$X$100000,24,FALSE), "")</f>
        <v/>
      </c>
      <c r="O1627" t="str">
        <f>IFERROR(VLOOKUP(G1627,'CLZ Pr'!$A$1:$X$100000,21,FALSE), "")</f>
        <v/>
      </c>
    </row>
    <row r="1628" spans="1:15">
      <c r="A1628" t="str">
        <f>T('CLZ TT'!A1628)</f>
        <v/>
      </c>
      <c r="B1628" s="9" t="str">
        <f>T('CLZ TT'!D1628)</f>
        <v/>
      </c>
      <c r="C1628" s="10" t="str">
        <f>IF(LEN(A1628) &gt; 0, 'CLZ TT'!E1628, "")</f>
        <v/>
      </c>
      <c r="D1628" s="7" t="str">
        <f>T('CLZ TT'!F1628)</f>
        <v/>
      </c>
      <c r="E1628" s="7" t="str">
        <f>IFERROR(VLOOKUP('CLZ TT'!A1628,'CLZ WI'!$A$1:$E$100000,3,FALSE),"")</f>
        <v/>
      </c>
      <c r="F1628" t="str">
        <f>IFERROR(VLOOKUP('CLZ TT'!A1628,'CLZ WI'!$A$1:$E$100000,4,FALSE),"")</f>
        <v/>
      </c>
      <c r="G1628" t="str">
        <f>IFERROR(VLOOKUP('CLZ TT'!A1628,'CLZ WI'!$A$1:$K$100000,5,FALSE),"")</f>
        <v/>
      </c>
      <c r="H1628" t="str">
        <f>IFERROR(VLOOKUP(G1628,'CLZ WI'!$A$1:$K$100000,6,FALSE),"")</f>
        <v/>
      </c>
      <c r="I1628" t="str">
        <f>IFERROR(VLOOKUP(G1628,'CLZ WI'!$A$1:$K$100000,7,FALSE),"")</f>
        <v/>
      </c>
      <c r="J1628" t="str">
        <f>T('CLZ TT'!I1628)</f>
        <v/>
      </c>
      <c r="K1628" t="str">
        <f>IF(IFERROR(VLOOKUP('CLZ TT'!A1628,'CLZ WI'!$A$1:$L$100000,12,FALSE),"")=TRUE, "Billable", IF(IFERROR(VLOOKUP('CLZ TT'!A1628,'CLZ WI'!$A$1:$L$100000,12,FALSE),"")=FALSE, "Non-Billable", ""))</f>
        <v/>
      </c>
      <c r="L1628" s="19" t="str">
        <f>IF('CLZ TT'!G1628="","",'CLZ TT'!G1628)</f>
        <v/>
      </c>
      <c r="M1628" t="str">
        <f>IFERROR(VLOOKUP(G1628,'CLZ Pr'!$A$1:$X$100000,12,FALSE)*C1628,"")</f>
        <v/>
      </c>
      <c r="N1628" s="4" t="str">
        <f>IFERROR(VLOOKUP(G1628,'CLZ Pr'!$A$1:$X$100000,24,FALSE), "")</f>
        <v/>
      </c>
      <c r="O1628" t="str">
        <f>IFERROR(VLOOKUP(G1628,'CLZ Pr'!$A$1:$X$100000,21,FALSE), "")</f>
        <v/>
      </c>
    </row>
    <row r="1629" spans="1:15">
      <c r="A1629" t="str">
        <f>T('CLZ TT'!A1629)</f>
        <v/>
      </c>
      <c r="B1629" s="9" t="str">
        <f>T('CLZ TT'!D1629)</f>
        <v/>
      </c>
      <c r="C1629" s="10" t="str">
        <f>IF(LEN(A1629) &gt; 0, 'CLZ TT'!E1629, "")</f>
        <v/>
      </c>
      <c r="D1629" s="7" t="str">
        <f>T('CLZ TT'!F1629)</f>
        <v/>
      </c>
      <c r="E1629" s="7" t="str">
        <f>IFERROR(VLOOKUP('CLZ TT'!A1629,'CLZ WI'!$A$1:$E$100000,3,FALSE),"")</f>
        <v/>
      </c>
      <c r="F1629" t="str">
        <f>IFERROR(VLOOKUP('CLZ TT'!A1629,'CLZ WI'!$A$1:$E$100000,4,FALSE),"")</f>
        <v/>
      </c>
      <c r="G1629" t="str">
        <f>IFERROR(VLOOKUP('CLZ TT'!A1629,'CLZ WI'!$A$1:$K$100000,5,FALSE),"")</f>
        <v/>
      </c>
      <c r="H1629" t="str">
        <f>IFERROR(VLOOKUP(G1629,'CLZ WI'!$A$1:$K$100000,6,FALSE),"")</f>
        <v/>
      </c>
      <c r="I1629" t="str">
        <f>IFERROR(VLOOKUP(G1629,'CLZ WI'!$A$1:$K$100000,7,FALSE),"")</f>
        <v/>
      </c>
      <c r="J1629" t="str">
        <f>T('CLZ TT'!I1629)</f>
        <v/>
      </c>
      <c r="K1629" t="str">
        <f>IF(IFERROR(VLOOKUP('CLZ TT'!A1629,'CLZ WI'!$A$1:$L$100000,12,FALSE),"")=TRUE, "Billable", IF(IFERROR(VLOOKUP('CLZ TT'!A1629,'CLZ WI'!$A$1:$L$100000,12,FALSE),"")=FALSE, "Non-Billable", ""))</f>
        <v/>
      </c>
      <c r="L1629" s="19" t="str">
        <f>IF('CLZ TT'!G1629="","",'CLZ TT'!G1629)</f>
        <v/>
      </c>
      <c r="M1629" t="str">
        <f>IFERROR(VLOOKUP(G1629,'CLZ Pr'!$A$1:$X$100000,12,FALSE)*C1629,"")</f>
        <v/>
      </c>
      <c r="N1629" s="4" t="str">
        <f>IFERROR(VLOOKUP(G1629,'CLZ Pr'!$A$1:$X$100000,24,FALSE), "")</f>
        <v/>
      </c>
      <c r="O1629" t="str">
        <f>IFERROR(VLOOKUP(G1629,'CLZ Pr'!$A$1:$X$100000,21,FALSE), "")</f>
        <v/>
      </c>
    </row>
    <row r="1630" spans="1:15">
      <c r="A1630" t="str">
        <f>T('CLZ TT'!A1630)</f>
        <v/>
      </c>
      <c r="B1630" s="9" t="str">
        <f>T('CLZ TT'!D1630)</f>
        <v/>
      </c>
      <c r="C1630" s="10" t="str">
        <f>IF(LEN(A1630) &gt; 0, 'CLZ TT'!E1630, "")</f>
        <v/>
      </c>
      <c r="D1630" s="7" t="str">
        <f>T('CLZ TT'!F1630)</f>
        <v/>
      </c>
      <c r="E1630" s="7" t="str">
        <f>IFERROR(VLOOKUP('CLZ TT'!A1630,'CLZ WI'!$A$1:$E$100000,3,FALSE),"")</f>
        <v/>
      </c>
      <c r="F1630" t="str">
        <f>IFERROR(VLOOKUP('CLZ TT'!A1630,'CLZ WI'!$A$1:$E$100000,4,FALSE),"")</f>
        <v/>
      </c>
      <c r="G1630" t="str">
        <f>IFERROR(VLOOKUP('CLZ TT'!A1630,'CLZ WI'!$A$1:$K$100000,5,FALSE),"")</f>
        <v/>
      </c>
      <c r="H1630" t="str">
        <f>IFERROR(VLOOKUP(G1630,'CLZ WI'!$A$1:$K$100000,6,FALSE),"")</f>
        <v/>
      </c>
      <c r="I1630" t="str">
        <f>IFERROR(VLOOKUP(G1630,'CLZ WI'!$A$1:$K$100000,7,FALSE),"")</f>
        <v/>
      </c>
      <c r="J1630" t="str">
        <f>T('CLZ TT'!I1630)</f>
        <v/>
      </c>
      <c r="K1630" t="str">
        <f>IF(IFERROR(VLOOKUP('CLZ TT'!A1630,'CLZ WI'!$A$1:$L$100000,12,FALSE),"")=TRUE, "Billable", IF(IFERROR(VLOOKUP('CLZ TT'!A1630,'CLZ WI'!$A$1:$L$100000,12,FALSE),"")=FALSE, "Non-Billable", ""))</f>
        <v/>
      </c>
      <c r="L1630" s="19" t="str">
        <f>IF('CLZ TT'!G1630="","",'CLZ TT'!G1630)</f>
        <v/>
      </c>
      <c r="M1630" t="str">
        <f>IFERROR(VLOOKUP(G1630,'CLZ Pr'!$A$1:$X$100000,12,FALSE)*C1630,"")</f>
        <v/>
      </c>
      <c r="N1630" s="4" t="str">
        <f>IFERROR(VLOOKUP(G1630,'CLZ Pr'!$A$1:$X$100000,24,FALSE), "")</f>
        <v/>
      </c>
      <c r="O1630" t="str">
        <f>IFERROR(VLOOKUP(G1630,'CLZ Pr'!$A$1:$X$100000,21,FALSE), "")</f>
        <v/>
      </c>
    </row>
    <row r="1631" spans="1:15">
      <c r="A1631" t="str">
        <f>T('CLZ TT'!A1631)</f>
        <v/>
      </c>
      <c r="B1631" s="9" t="str">
        <f>T('CLZ TT'!D1631)</f>
        <v/>
      </c>
      <c r="C1631" s="10" t="str">
        <f>IF(LEN(A1631) &gt; 0, 'CLZ TT'!E1631, "")</f>
        <v/>
      </c>
      <c r="D1631" s="7" t="str">
        <f>T('CLZ TT'!F1631)</f>
        <v/>
      </c>
      <c r="E1631" s="7" t="str">
        <f>IFERROR(VLOOKUP('CLZ TT'!A1631,'CLZ WI'!$A$1:$E$100000,3,FALSE),"")</f>
        <v/>
      </c>
      <c r="F1631" t="str">
        <f>IFERROR(VLOOKUP('CLZ TT'!A1631,'CLZ WI'!$A$1:$E$100000,4,FALSE),"")</f>
        <v/>
      </c>
      <c r="G1631" t="str">
        <f>IFERROR(VLOOKUP('CLZ TT'!A1631,'CLZ WI'!$A$1:$K$100000,5,FALSE),"")</f>
        <v/>
      </c>
      <c r="H1631" t="str">
        <f>IFERROR(VLOOKUP(G1631,'CLZ WI'!$A$1:$K$100000,6,FALSE),"")</f>
        <v/>
      </c>
      <c r="I1631" t="str">
        <f>IFERROR(VLOOKUP(G1631,'CLZ WI'!$A$1:$K$100000,7,FALSE),"")</f>
        <v/>
      </c>
      <c r="J1631" t="str">
        <f>T('CLZ TT'!I1631)</f>
        <v/>
      </c>
      <c r="K1631" t="str">
        <f>IF(IFERROR(VLOOKUP('CLZ TT'!A1631,'CLZ WI'!$A$1:$L$100000,12,FALSE),"")=TRUE, "Billable", IF(IFERROR(VLOOKUP('CLZ TT'!A1631,'CLZ WI'!$A$1:$L$100000,12,FALSE),"")=FALSE, "Non-Billable", ""))</f>
        <v/>
      </c>
      <c r="L1631" s="19" t="str">
        <f>IF('CLZ TT'!G1631="","",'CLZ TT'!G1631)</f>
        <v/>
      </c>
      <c r="M1631" t="str">
        <f>IFERROR(VLOOKUP(G1631,'CLZ Pr'!$A$1:$X$100000,12,FALSE)*C1631,"")</f>
        <v/>
      </c>
      <c r="N1631" s="4" t="str">
        <f>IFERROR(VLOOKUP(G1631,'CLZ Pr'!$A$1:$X$100000,24,FALSE), "")</f>
        <v/>
      </c>
      <c r="O1631" t="str">
        <f>IFERROR(VLOOKUP(G1631,'CLZ Pr'!$A$1:$X$100000,21,FALSE), "")</f>
        <v/>
      </c>
    </row>
    <row r="1632" spans="1:15">
      <c r="A1632" t="str">
        <f>T('CLZ TT'!A1632)</f>
        <v/>
      </c>
      <c r="B1632" s="9" t="str">
        <f>T('CLZ TT'!D1632)</f>
        <v/>
      </c>
      <c r="C1632" s="10" t="str">
        <f>IF(LEN(A1632) &gt; 0, 'CLZ TT'!E1632, "")</f>
        <v/>
      </c>
      <c r="D1632" s="7" t="str">
        <f>T('CLZ TT'!F1632)</f>
        <v/>
      </c>
      <c r="E1632" s="7" t="str">
        <f>IFERROR(VLOOKUP('CLZ TT'!A1632,'CLZ WI'!$A$1:$E$100000,3,FALSE),"")</f>
        <v/>
      </c>
      <c r="F1632" t="str">
        <f>IFERROR(VLOOKUP('CLZ TT'!A1632,'CLZ WI'!$A$1:$E$100000,4,FALSE),"")</f>
        <v/>
      </c>
      <c r="G1632" t="str">
        <f>IFERROR(VLOOKUP('CLZ TT'!A1632,'CLZ WI'!$A$1:$K$100000,5,FALSE),"")</f>
        <v/>
      </c>
      <c r="H1632" t="str">
        <f>IFERROR(VLOOKUP(G1632,'CLZ WI'!$A$1:$K$100000,6,FALSE),"")</f>
        <v/>
      </c>
      <c r="I1632" t="str">
        <f>IFERROR(VLOOKUP(G1632,'CLZ WI'!$A$1:$K$100000,7,FALSE),"")</f>
        <v/>
      </c>
      <c r="J1632" t="str">
        <f>T('CLZ TT'!I1632)</f>
        <v/>
      </c>
      <c r="K1632" t="str">
        <f>IF(IFERROR(VLOOKUP('CLZ TT'!A1632,'CLZ WI'!$A$1:$L$100000,12,FALSE),"")=TRUE, "Billable", IF(IFERROR(VLOOKUP('CLZ TT'!A1632,'CLZ WI'!$A$1:$L$100000,12,FALSE),"")=FALSE, "Non-Billable", ""))</f>
        <v/>
      </c>
      <c r="L1632" s="19" t="str">
        <f>IF('CLZ TT'!G1632="","",'CLZ TT'!G1632)</f>
        <v/>
      </c>
      <c r="M1632" t="str">
        <f>IFERROR(VLOOKUP(G1632,'CLZ Pr'!$A$1:$X$100000,12,FALSE)*C1632,"")</f>
        <v/>
      </c>
      <c r="N1632" s="4" t="str">
        <f>IFERROR(VLOOKUP(G1632,'CLZ Pr'!$A$1:$X$100000,24,FALSE), "")</f>
        <v/>
      </c>
      <c r="O1632" t="str">
        <f>IFERROR(VLOOKUP(G1632,'CLZ Pr'!$A$1:$X$100000,21,FALSE), "")</f>
        <v/>
      </c>
    </row>
    <row r="1633" spans="1:15">
      <c r="A1633" t="str">
        <f>T('CLZ TT'!A1633)</f>
        <v/>
      </c>
      <c r="B1633" s="9" t="str">
        <f>T('CLZ TT'!D1633)</f>
        <v/>
      </c>
      <c r="C1633" s="10" t="str">
        <f>IF(LEN(A1633) &gt; 0, 'CLZ TT'!E1633, "")</f>
        <v/>
      </c>
      <c r="D1633" s="7" t="str">
        <f>T('CLZ TT'!F1633)</f>
        <v/>
      </c>
      <c r="E1633" s="7" t="str">
        <f>IFERROR(VLOOKUP('CLZ TT'!A1633,'CLZ WI'!$A$1:$E$100000,3,FALSE),"")</f>
        <v/>
      </c>
      <c r="F1633" t="str">
        <f>IFERROR(VLOOKUP('CLZ TT'!A1633,'CLZ WI'!$A$1:$E$100000,4,FALSE),"")</f>
        <v/>
      </c>
      <c r="G1633" t="str">
        <f>IFERROR(VLOOKUP('CLZ TT'!A1633,'CLZ WI'!$A$1:$K$100000,5,FALSE),"")</f>
        <v/>
      </c>
      <c r="H1633" t="str">
        <f>IFERROR(VLOOKUP(G1633,'CLZ WI'!$A$1:$K$100000,6,FALSE),"")</f>
        <v/>
      </c>
      <c r="I1633" t="str">
        <f>IFERROR(VLOOKUP(G1633,'CLZ WI'!$A$1:$K$100000,7,FALSE),"")</f>
        <v/>
      </c>
      <c r="J1633" t="str">
        <f>T('CLZ TT'!I1633)</f>
        <v/>
      </c>
      <c r="K1633" t="str">
        <f>IF(IFERROR(VLOOKUP('CLZ TT'!A1633,'CLZ WI'!$A$1:$L$100000,12,FALSE),"")=TRUE, "Billable", IF(IFERROR(VLOOKUP('CLZ TT'!A1633,'CLZ WI'!$A$1:$L$100000,12,FALSE),"")=FALSE, "Non-Billable", ""))</f>
        <v/>
      </c>
      <c r="L1633" s="19" t="str">
        <f>IF('CLZ TT'!G1633="","",'CLZ TT'!G1633)</f>
        <v/>
      </c>
      <c r="M1633" t="str">
        <f>IFERROR(VLOOKUP(G1633,'CLZ Pr'!$A$1:$X$100000,12,FALSE)*C1633,"")</f>
        <v/>
      </c>
      <c r="N1633" s="4" t="str">
        <f>IFERROR(VLOOKUP(G1633,'CLZ Pr'!$A$1:$X$100000,24,FALSE), "")</f>
        <v/>
      </c>
      <c r="O1633" t="str">
        <f>IFERROR(VLOOKUP(G1633,'CLZ Pr'!$A$1:$X$100000,21,FALSE), "")</f>
        <v/>
      </c>
    </row>
    <row r="1634" spans="1:15">
      <c r="A1634" t="str">
        <f>T('CLZ TT'!A1634)</f>
        <v/>
      </c>
      <c r="B1634" s="9" t="str">
        <f>T('CLZ TT'!D1634)</f>
        <v/>
      </c>
      <c r="C1634" s="10" t="str">
        <f>IF(LEN(A1634) &gt; 0, 'CLZ TT'!E1634, "")</f>
        <v/>
      </c>
      <c r="D1634" s="7" t="str">
        <f>T('CLZ TT'!F1634)</f>
        <v/>
      </c>
      <c r="E1634" s="7" t="str">
        <f>IFERROR(VLOOKUP('CLZ TT'!A1634,'CLZ WI'!$A$1:$E$100000,3,FALSE),"")</f>
        <v/>
      </c>
      <c r="F1634" t="str">
        <f>IFERROR(VLOOKUP('CLZ TT'!A1634,'CLZ WI'!$A$1:$E$100000,4,FALSE),"")</f>
        <v/>
      </c>
      <c r="G1634" t="str">
        <f>IFERROR(VLOOKUP('CLZ TT'!A1634,'CLZ WI'!$A$1:$K$100000,5,FALSE),"")</f>
        <v/>
      </c>
      <c r="H1634" t="str">
        <f>IFERROR(VLOOKUP(G1634,'CLZ WI'!$A$1:$K$100000,6,FALSE),"")</f>
        <v/>
      </c>
      <c r="I1634" t="str">
        <f>IFERROR(VLOOKUP(G1634,'CLZ WI'!$A$1:$K$100000,7,FALSE),"")</f>
        <v/>
      </c>
      <c r="J1634" t="str">
        <f>T('CLZ TT'!I1634)</f>
        <v/>
      </c>
      <c r="K1634" t="str">
        <f>IF(IFERROR(VLOOKUP('CLZ TT'!A1634,'CLZ WI'!$A$1:$L$100000,12,FALSE),"")=TRUE, "Billable", IF(IFERROR(VLOOKUP('CLZ TT'!A1634,'CLZ WI'!$A$1:$L$100000,12,FALSE),"")=FALSE, "Non-Billable", ""))</f>
        <v/>
      </c>
      <c r="L1634" s="19" t="str">
        <f>IF('CLZ TT'!G1634="","",'CLZ TT'!G1634)</f>
        <v/>
      </c>
      <c r="M1634" t="str">
        <f>IFERROR(VLOOKUP(G1634,'CLZ Pr'!$A$1:$X$100000,12,FALSE)*C1634,"")</f>
        <v/>
      </c>
      <c r="N1634" s="4" t="str">
        <f>IFERROR(VLOOKUP(G1634,'CLZ Pr'!$A$1:$X$100000,24,FALSE), "")</f>
        <v/>
      </c>
      <c r="O1634" t="str">
        <f>IFERROR(VLOOKUP(G1634,'CLZ Pr'!$A$1:$X$100000,21,FALSE), "")</f>
        <v/>
      </c>
    </row>
    <row r="1635" spans="1:15">
      <c r="A1635" t="str">
        <f>T('CLZ TT'!A1635)</f>
        <v/>
      </c>
      <c r="B1635" s="9" t="str">
        <f>T('CLZ TT'!D1635)</f>
        <v/>
      </c>
      <c r="C1635" s="10" t="str">
        <f>IF(LEN(A1635) &gt; 0, 'CLZ TT'!E1635, "")</f>
        <v/>
      </c>
      <c r="D1635" s="7" t="str">
        <f>T('CLZ TT'!F1635)</f>
        <v/>
      </c>
      <c r="E1635" s="7" t="str">
        <f>IFERROR(VLOOKUP('CLZ TT'!A1635,'CLZ WI'!$A$1:$E$100000,3,FALSE),"")</f>
        <v/>
      </c>
      <c r="F1635" t="str">
        <f>IFERROR(VLOOKUP('CLZ TT'!A1635,'CLZ WI'!$A$1:$E$100000,4,FALSE),"")</f>
        <v/>
      </c>
      <c r="G1635" t="str">
        <f>IFERROR(VLOOKUP('CLZ TT'!A1635,'CLZ WI'!$A$1:$K$100000,5,FALSE),"")</f>
        <v/>
      </c>
      <c r="H1635" t="str">
        <f>IFERROR(VLOOKUP(G1635,'CLZ WI'!$A$1:$K$100000,6,FALSE),"")</f>
        <v/>
      </c>
      <c r="I1635" t="str">
        <f>IFERROR(VLOOKUP(G1635,'CLZ WI'!$A$1:$K$100000,7,FALSE),"")</f>
        <v/>
      </c>
      <c r="J1635" t="str">
        <f>T('CLZ TT'!I1635)</f>
        <v/>
      </c>
      <c r="K1635" t="str">
        <f>IF(IFERROR(VLOOKUP('CLZ TT'!A1635,'CLZ WI'!$A$1:$L$100000,12,FALSE),"")=TRUE, "Billable", IF(IFERROR(VLOOKUP('CLZ TT'!A1635,'CLZ WI'!$A$1:$L$100000,12,FALSE),"")=FALSE, "Non-Billable", ""))</f>
        <v/>
      </c>
      <c r="L1635" s="19" t="str">
        <f>IF('CLZ TT'!G1635="","",'CLZ TT'!G1635)</f>
        <v/>
      </c>
      <c r="M1635" t="str">
        <f>IFERROR(VLOOKUP(G1635,'CLZ Pr'!$A$1:$X$100000,12,FALSE)*C1635,"")</f>
        <v/>
      </c>
      <c r="N1635" s="4" t="str">
        <f>IFERROR(VLOOKUP(G1635,'CLZ Pr'!$A$1:$X$100000,24,FALSE), "")</f>
        <v/>
      </c>
      <c r="O1635" t="str">
        <f>IFERROR(VLOOKUP(G1635,'CLZ Pr'!$A$1:$X$100000,21,FALSE), "")</f>
        <v/>
      </c>
    </row>
    <row r="1636" spans="1:15">
      <c r="A1636" t="str">
        <f>T('CLZ TT'!A1636)</f>
        <v/>
      </c>
      <c r="B1636" s="9" t="str">
        <f>T('CLZ TT'!D1636)</f>
        <v/>
      </c>
      <c r="C1636" s="10" t="str">
        <f>IF(LEN(A1636) &gt; 0, 'CLZ TT'!E1636, "")</f>
        <v/>
      </c>
      <c r="D1636" s="7" t="str">
        <f>T('CLZ TT'!F1636)</f>
        <v/>
      </c>
      <c r="E1636" s="7" t="str">
        <f>IFERROR(VLOOKUP('CLZ TT'!A1636,'CLZ WI'!$A$1:$E$100000,3,FALSE),"")</f>
        <v/>
      </c>
      <c r="F1636" t="str">
        <f>IFERROR(VLOOKUP('CLZ TT'!A1636,'CLZ WI'!$A$1:$E$100000,4,FALSE),"")</f>
        <v/>
      </c>
      <c r="G1636" t="str">
        <f>IFERROR(VLOOKUP('CLZ TT'!A1636,'CLZ WI'!$A$1:$K$100000,5,FALSE),"")</f>
        <v/>
      </c>
      <c r="H1636" t="str">
        <f>IFERROR(VLOOKUP(G1636,'CLZ WI'!$A$1:$K$100000,6,FALSE),"")</f>
        <v/>
      </c>
      <c r="I1636" t="str">
        <f>IFERROR(VLOOKUP(G1636,'CLZ WI'!$A$1:$K$100000,7,FALSE),"")</f>
        <v/>
      </c>
      <c r="J1636" t="str">
        <f>T('CLZ TT'!I1636)</f>
        <v/>
      </c>
      <c r="K1636" t="str">
        <f>IF(IFERROR(VLOOKUP('CLZ TT'!A1636,'CLZ WI'!$A$1:$L$100000,12,FALSE),"")=TRUE, "Billable", IF(IFERROR(VLOOKUP('CLZ TT'!A1636,'CLZ WI'!$A$1:$L$100000,12,FALSE),"")=FALSE, "Non-Billable", ""))</f>
        <v/>
      </c>
      <c r="L1636" s="19" t="str">
        <f>IF('CLZ TT'!G1636="","",'CLZ TT'!G1636)</f>
        <v/>
      </c>
      <c r="M1636" t="str">
        <f>IFERROR(VLOOKUP(G1636,'CLZ Pr'!$A$1:$X$100000,12,FALSE)*C1636,"")</f>
        <v/>
      </c>
      <c r="N1636" s="4" t="str">
        <f>IFERROR(VLOOKUP(G1636,'CLZ Pr'!$A$1:$X$100000,24,FALSE), "")</f>
        <v/>
      </c>
      <c r="O1636" t="str">
        <f>IFERROR(VLOOKUP(G1636,'CLZ Pr'!$A$1:$X$100000,21,FALSE), "")</f>
        <v/>
      </c>
    </row>
    <row r="1637" spans="1:15">
      <c r="A1637" t="str">
        <f>T('CLZ TT'!A1637)</f>
        <v/>
      </c>
      <c r="B1637" s="9" t="str">
        <f>T('CLZ TT'!D1637)</f>
        <v/>
      </c>
      <c r="C1637" s="10" t="str">
        <f>IF(LEN(A1637) &gt; 0, 'CLZ TT'!E1637, "")</f>
        <v/>
      </c>
      <c r="D1637" s="7" t="str">
        <f>T('CLZ TT'!F1637)</f>
        <v/>
      </c>
      <c r="E1637" s="7" t="str">
        <f>IFERROR(VLOOKUP('CLZ TT'!A1637,'CLZ WI'!$A$1:$E$100000,3,FALSE),"")</f>
        <v/>
      </c>
      <c r="F1637" t="str">
        <f>IFERROR(VLOOKUP('CLZ TT'!A1637,'CLZ WI'!$A$1:$E$100000,4,FALSE),"")</f>
        <v/>
      </c>
      <c r="G1637" t="str">
        <f>IFERROR(VLOOKUP('CLZ TT'!A1637,'CLZ WI'!$A$1:$K$100000,5,FALSE),"")</f>
        <v/>
      </c>
      <c r="H1637" t="str">
        <f>IFERROR(VLOOKUP(G1637,'CLZ WI'!$A$1:$K$100000,6,FALSE),"")</f>
        <v/>
      </c>
      <c r="I1637" t="str">
        <f>IFERROR(VLOOKUP(G1637,'CLZ WI'!$A$1:$K$100000,7,FALSE),"")</f>
        <v/>
      </c>
      <c r="J1637" t="str">
        <f>T('CLZ TT'!I1637)</f>
        <v/>
      </c>
      <c r="K1637" t="str">
        <f>IF(IFERROR(VLOOKUP('CLZ TT'!A1637,'CLZ WI'!$A$1:$L$100000,12,FALSE),"")=TRUE, "Billable", IF(IFERROR(VLOOKUP('CLZ TT'!A1637,'CLZ WI'!$A$1:$L$100000,12,FALSE),"")=FALSE, "Non-Billable", ""))</f>
        <v/>
      </c>
      <c r="L1637" s="19" t="str">
        <f>IF('CLZ TT'!G1637="","",'CLZ TT'!G1637)</f>
        <v/>
      </c>
      <c r="M1637" t="str">
        <f>IFERROR(VLOOKUP(G1637,'CLZ Pr'!$A$1:$X$100000,12,FALSE)*C1637,"")</f>
        <v/>
      </c>
      <c r="N1637" s="4" t="str">
        <f>IFERROR(VLOOKUP(G1637,'CLZ Pr'!$A$1:$X$100000,24,FALSE), "")</f>
        <v/>
      </c>
      <c r="O1637" t="str">
        <f>IFERROR(VLOOKUP(G1637,'CLZ Pr'!$A$1:$X$100000,21,FALSE), "")</f>
        <v/>
      </c>
    </row>
    <row r="1638" spans="1:15">
      <c r="A1638" t="str">
        <f>T('CLZ TT'!A1638)</f>
        <v/>
      </c>
      <c r="B1638" s="9" t="str">
        <f>T('CLZ TT'!D1638)</f>
        <v/>
      </c>
      <c r="C1638" s="10" t="str">
        <f>IF(LEN(A1638) &gt; 0, 'CLZ TT'!E1638, "")</f>
        <v/>
      </c>
      <c r="D1638" s="7" t="str">
        <f>T('CLZ TT'!F1638)</f>
        <v/>
      </c>
      <c r="E1638" s="7" t="str">
        <f>IFERROR(VLOOKUP('CLZ TT'!A1638,'CLZ WI'!$A$1:$E$100000,3,FALSE),"")</f>
        <v/>
      </c>
      <c r="F1638" t="str">
        <f>IFERROR(VLOOKUP('CLZ TT'!A1638,'CLZ WI'!$A$1:$E$100000,4,FALSE),"")</f>
        <v/>
      </c>
      <c r="G1638" t="str">
        <f>IFERROR(VLOOKUP('CLZ TT'!A1638,'CLZ WI'!$A$1:$K$100000,5,FALSE),"")</f>
        <v/>
      </c>
      <c r="H1638" t="str">
        <f>IFERROR(VLOOKUP(G1638,'CLZ WI'!$A$1:$K$100000,6,FALSE),"")</f>
        <v/>
      </c>
      <c r="I1638" t="str">
        <f>IFERROR(VLOOKUP(G1638,'CLZ WI'!$A$1:$K$100000,7,FALSE),"")</f>
        <v/>
      </c>
      <c r="J1638" t="str">
        <f>T('CLZ TT'!I1638)</f>
        <v/>
      </c>
      <c r="K1638" t="str">
        <f>IF(IFERROR(VLOOKUP('CLZ TT'!A1638,'CLZ WI'!$A$1:$L$100000,12,FALSE),"")=TRUE, "Billable", IF(IFERROR(VLOOKUP('CLZ TT'!A1638,'CLZ WI'!$A$1:$L$100000,12,FALSE),"")=FALSE, "Non-Billable", ""))</f>
        <v/>
      </c>
      <c r="L1638" s="19" t="str">
        <f>IF('CLZ TT'!G1638="","",'CLZ TT'!G1638)</f>
        <v/>
      </c>
      <c r="M1638" t="str">
        <f>IFERROR(VLOOKUP(G1638,'CLZ Pr'!$A$1:$X$100000,12,FALSE)*C1638,"")</f>
        <v/>
      </c>
      <c r="N1638" s="4" t="str">
        <f>IFERROR(VLOOKUP(G1638,'CLZ Pr'!$A$1:$X$100000,24,FALSE), "")</f>
        <v/>
      </c>
      <c r="O1638" t="str">
        <f>IFERROR(VLOOKUP(G1638,'CLZ Pr'!$A$1:$X$100000,21,FALSE), "")</f>
        <v/>
      </c>
    </row>
    <row r="1639" spans="1:15">
      <c r="A1639" t="str">
        <f>T('CLZ TT'!A1639)</f>
        <v/>
      </c>
      <c r="B1639" s="9" t="str">
        <f>T('CLZ TT'!D1639)</f>
        <v/>
      </c>
      <c r="C1639" s="10" t="str">
        <f>IF(LEN(A1639) &gt; 0, 'CLZ TT'!E1639, "")</f>
        <v/>
      </c>
      <c r="D1639" s="7" t="str">
        <f>T('CLZ TT'!F1639)</f>
        <v/>
      </c>
      <c r="E1639" s="7" t="str">
        <f>IFERROR(VLOOKUP('CLZ TT'!A1639,'CLZ WI'!$A$1:$E$100000,3,FALSE),"")</f>
        <v/>
      </c>
      <c r="F1639" t="str">
        <f>IFERROR(VLOOKUP('CLZ TT'!A1639,'CLZ WI'!$A$1:$E$100000,4,FALSE),"")</f>
        <v/>
      </c>
      <c r="G1639" t="str">
        <f>IFERROR(VLOOKUP('CLZ TT'!A1639,'CLZ WI'!$A$1:$K$100000,5,FALSE),"")</f>
        <v/>
      </c>
      <c r="H1639" t="str">
        <f>IFERROR(VLOOKUP(G1639,'CLZ WI'!$A$1:$K$100000,6,FALSE),"")</f>
        <v/>
      </c>
      <c r="I1639" t="str">
        <f>IFERROR(VLOOKUP(G1639,'CLZ WI'!$A$1:$K$100000,7,FALSE),"")</f>
        <v/>
      </c>
      <c r="J1639" t="str">
        <f>T('CLZ TT'!I1639)</f>
        <v/>
      </c>
      <c r="K1639" t="str">
        <f>IF(IFERROR(VLOOKUP('CLZ TT'!A1639,'CLZ WI'!$A$1:$L$100000,12,FALSE),"")=TRUE, "Billable", IF(IFERROR(VLOOKUP('CLZ TT'!A1639,'CLZ WI'!$A$1:$L$100000,12,FALSE),"")=FALSE, "Non-Billable", ""))</f>
        <v/>
      </c>
      <c r="L1639" s="19" t="str">
        <f>IF('CLZ TT'!G1639="","",'CLZ TT'!G1639)</f>
        <v/>
      </c>
      <c r="M1639" t="str">
        <f>IFERROR(VLOOKUP(G1639,'CLZ Pr'!$A$1:$X$100000,12,FALSE)*C1639,"")</f>
        <v/>
      </c>
      <c r="N1639" s="4" t="str">
        <f>IFERROR(VLOOKUP(G1639,'CLZ Pr'!$A$1:$X$100000,24,FALSE), "")</f>
        <v/>
      </c>
      <c r="O1639" t="str">
        <f>IFERROR(VLOOKUP(G1639,'CLZ Pr'!$A$1:$X$100000,21,FALSE), "")</f>
        <v/>
      </c>
    </row>
    <row r="1640" spans="1:15">
      <c r="A1640" t="str">
        <f>T('CLZ TT'!A1640)</f>
        <v/>
      </c>
      <c r="B1640" s="9" t="str">
        <f>T('CLZ TT'!D1640)</f>
        <v/>
      </c>
      <c r="C1640" s="10" t="str">
        <f>IF(LEN(A1640) &gt; 0, 'CLZ TT'!E1640, "")</f>
        <v/>
      </c>
      <c r="D1640" s="7" t="str">
        <f>T('CLZ TT'!F1640)</f>
        <v/>
      </c>
      <c r="E1640" s="7" t="str">
        <f>IFERROR(VLOOKUP('CLZ TT'!A1640,'CLZ WI'!$A$1:$E$100000,3,FALSE),"")</f>
        <v/>
      </c>
      <c r="F1640" t="str">
        <f>IFERROR(VLOOKUP('CLZ TT'!A1640,'CLZ WI'!$A$1:$E$100000,4,FALSE),"")</f>
        <v/>
      </c>
      <c r="G1640" t="str">
        <f>IFERROR(VLOOKUP('CLZ TT'!A1640,'CLZ WI'!$A$1:$K$100000,5,FALSE),"")</f>
        <v/>
      </c>
      <c r="H1640" t="str">
        <f>IFERROR(VLOOKUP(G1640,'CLZ WI'!$A$1:$K$100000,6,FALSE),"")</f>
        <v/>
      </c>
      <c r="I1640" t="str">
        <f>IFERROR(VLOOKUP(G1640,'CLZ WI'!$A$1:$K$100000,7,FALSE),"")</f>
        <v/>
      </c>
      <c r="J1640" t="str">
        <f>T('CLZ TT'!I1640)</f>
        <v/>
      </c>
      <c r="K1640" t="str">
        <f>IF(IFERROR(VLOOKUP('CLZ TT'!A1640,'CLZ WI'!$A$1:$L$100000,12,FALSE),"")=TRUE, "Billable", IF(IFERROR(VLOOKUP('CLZ TT'!A1640,'CLZ WI'!$A$1:$L$100000,12,FALSE),"")=FALSE, "Non-Billable", ""))</f>
        <v/>
      </c>
      <c r="L1640" s="19" t="str">
        <f>IF('CLZ TT'!G1640="","",'CLZ TT'!G1640)</f>
        <v/>
      </c>
      <c r="M1640" t="str">
        <f>IFERROR(VLOOKUP(G1640,'CLZ Pr'!$A$1:$X$100000,12,FALSE)*C1640,"")</f>
        <v/>
      </c>
      <c r="N1640" s="4" t="str">
        <f>IFERROR(VLOOKUP(G1640,'CLZ Pr'!$A$1:$X$100000,24,FALSE), "")</f>
        <v/>
      </c>
      <c r="O1640" t="str">
        <f>IFERROR(VLOOKUP(G1640,'CLZ Pr'!$A$1:$X$100000,21,FALSE), "")</f>
        <v/>
      </c>
    </row>
    <row r="1641" spans="1:15">
      <c r="A1641" t="str">
        <f>T('CLZ TT'!A1641)</f>
        <v/>
      </c>
      <c r="B1641" s="9" t="str">
        <f>T('CLZ TT'!D1641)</f>
        <v/>
      </c>
      <c r="C1641" s="10" t="str">
        <f>IF(LEN(A1641) &gt; 0, 'CLZ TT'!E1641, "")</f>
        <v/>
      </c>
      <c r="D1641" s="7" t="str">
        <f>T('CLZ TT'!F1641)</f>
        <v/>
      </c>
      <c r="E1641" s="7" t="str">
        <f>IFERROR(VLOOKUP('CLZ TT'!A1641,'CLZ WI'!$A$1:$E$100000,3,FALSE),"")</f>
        <v/>
      </c>
      <c r="F1641" t="str">
        <f>IFERROR(VLOOKUP('CLZ TT'!A1641,'CLZ WI'!$A$1:$E$100000,4,FALSE),"")</f>
        <v/>
      </c>
      <c r="G1641" t="str">
        <f>IFERROR(VLOOKUP('CLZ TT'!A1641,'CLZ WI'!$A$1:$K$100000,5,FALSE),"")</f>
        <v/>
      </c>
      <c r="H1641" t="str">
        <f>IFERROR(VLOOKUP(G1641,'CLZ WI'!$A$1:$K$100000,6,FALSE),"")</f>
        <v/>
      </c>
      <c r="I1641" t="str">
        <f>IFERROR(VLOOKUP(G1641,'CLZ WI'!$A$1:$K$100000,7,FALSE),"")</f>
        <v/>
      </c>
      <c r="J1641" t="str">
        <f>T('CLZ TT'!I1641)</f>
        <v/>
      </c>
      <c r="K1641" t="str">
        <f>IF(IFERROR(VLOOKUP('CLZ TT'!A1641,'CLZ WI'!$A$1:$L$100000,12,FALSE),"")=TRUE, "Billable", IF(IFERROR(VLOOKUP('CLZ TT'!A1641,'CLZ WI'!$A$1:$L$100000,12,FALSE),"")=FALSE, "Non-Billable", ""))</f>
        <v/>
      </c>
      <c r="L1641" s="19" t="str">
        <f>IF('CLZ TT'!G1641="","",'CLZ TT'!G1641)</f>
        <v/>
      </c>
      <c r="M1641" t="str">
        <f>IFERROR(VLOOKUP(G1641,'CLZ Pr'!$A$1:$X$100000,12,FALSE)*C1641,"")</f>
        <v/>
      </c>
      <c r="N1641" s="4" t="str">
        <f>IFERROR(VLOOKUP(G1641,'CLZ Pr'!$A$1:$X$100000,24,FALSE), "")</f>
        <v/>
      </c>
      <c r="O1641" t="str">
        <f>IFERROR(VLOOKUP(G1641,'CLZ Pr'!$A$1:$X$100000,21,FALSE), "")</f>
        <v/>
      </c>
    </row>
    <row r="1642" spans="1:15">
      <c r="A1642" t="str">
        <f>T('CLZ TT'!A1642)</f>
        <v/>
      </c>
      <c r="B1642" s="9" t="str">
        <f>T('CLZ TT'!D1642)</f>
        <v/>
      </c>
      <c r="C1642" s="10" t="str">
        <f>IF(LEN(A1642) &gt; 0, 'CLZ TT'!E1642, "")</f>
        <v/>
      </c>
      <c r="D1642" s="7" t="str">
        <f>T('CLZ TT'!F1642)</f>
        <v/>
      </c>
      <c r="E1642" s="7" t="str">
        <f>IFERROR(VLOOKUP('CLZ TT'!A1642,'CLZ WI'!$A$1:$E$100000,3,FALSE),"")</f>
        <v/>
      </c>
      <c r="F1642" t="str">
        <f>IFERROR(VLOOKUP('CLZ TT'!A1642,'CLZ WI'!$A$1:$E$100000,4,FALSE),"")</f>
        <v/>
      </c>
      <c r="G1642" t="str">
        <f>IFERROR(VLOOKUP('CLZ TT'!A1642,'CLZ WI'!$A$1:$K$100000,5,FALSE),"")</f>
        <v/>
      </c>
      <c r="H1642" t="str">
        <f>IFERROR(VLOOKUP(G1642,'CLZ WI'!$A$1:$K$100000,6,FALSE),"")</f>
        <v/>
      </c>
      <c r="I1642" t="str">
        <f>IFERROR(VLOOKUP(G1642,'CLZ WI'!$A$1:$K$100000,7,FALSE),"")</f>
        <v/>
      </c>
      <c r="J1642" t="str">
        <f>T('CLZ TT'!I1642)</f>
        <v/>
      </c>
      <c r="K1642" t="str">
        <f>IF(IFERROR(VLOOKUP('CLZ TT'!A1642,'CLZ WI'!$A$1:$L$100000,12,FALSE),"")=TRUE, "Billable", IF(IFERROR(VLOOKUP('CLZ TT'!A1642,'CLZ WI'!$A$1:$L$100000,12,FALSE),"")=FALSE, "Non-Billable", ""))</f>
        <v/>
      </c>
      <c r="L1642" s="19" t="str">
        <f>IF('CLZ TT'!G1642="","",'CLZ TT'!G1642)</f>
        <v/>
      </c>
      <c r="M1642" t="str">
        <f>IFERROR(VLOOKUP(G1642,'CLZ Pr'!$A$1:$X$100000,12,FALSE)*C1642,"")</f>
        <v/>
      </c>
      <c r="N1642" s="4" t="str">
        <f>IFERROR(VLOOKUP(G1642,'CLZ Pr'!$A$1:$X$100000,24,FALSE), "")</f>
        <v/>
      </c>
      <c r="O1642" t="str">
        <f>IFERROR(VLOOKUP(G1642,'CLZ Pr'!$A$1:$X$100000,21,FALSE), "")</f>
        <v/>
      </c>
    </row>
    <row r="1643" spans="1:15">
      <c r="A1643" t="str">
        <f>T('CLZ TT'!A1643)</f>
        <v/>
      </c>
      <c r="B1643" s="9" t="str">
        <f>T('CLZ TT'!D1643)</f>
        <v/>
      </c>
      <c r="C1643" s="10" t="str">
        <f>IF(LEN(A1643) &gt; 0, 'CLZ TT'!E1643, "")</f>
        <v/>
      </c>
      <c r="D1643" s="7" t="str">
        <f>T('CLZ TT'!F1643)</f>
        <v/>
      </c>
      <c r="E1643" s="7" t="str">
        <f>IFERROR(VLOOKUP('CLZ TT'!A1643,'CLZ WI'!$A$1:$E$100000,3,FALSE),"")</f>
        <v/>
      </c>
      <c r="F1643" t="str">
        <f>IFERROR(VLOOKUP('CLZ TT'!A1643,'CLZ WI'!$A$1:$E$100000,4,FALSE),"")</f>
        <v/>
      </c>
      <c r="G1643" t="str">
        <f>IFERROR(VLOOKUP('CLZ TT'!A1643,'CLZ WI'!$A$1:$K$100000,5,FALSE),"")</f>
        <v/>
      </c>
      <c r="H1643" t="str">
        <f>IFERROR(VLOOKUP(G1643,'CLZ WI'!$A$1:$K$100000,6,FALSE),"")</f>
        <v/>
      </c>
      <c r="I1643" t="str">
        <f>IFERROR(VLOOKUP(G1643,'CLZ WI'!$A$1:$K$100000,7,FALSE),"")</f>
        <v/>
      </c>
      <c r="J1643" t="str">
        <f>T('CLZ TT'!I1643)</f>
        <v/>
      </c>
      <c r="K1643" t="str">
        <f>IF(IFERROR(VLOOKUP('CLZ TT'!A1643,'CLZ WI'!$A$1:$L$100000,12,FALSE),"")=TRUE, "Billable", IF(IFERROR(VLOOKUP('CLZ TT'!A1643,'CLZ WI'!$A$1:$L$100000,12,FALSE),"")=FALSE, "Non-Billable", ""))</f>
        <v/>
      </c>
      <c r="L1643" s="19" t="str">
        <f>IF('CLZ TT'!G1643="","",'CLZ TT'!G1643)</f>
        <v/>
      </c>
      <c r="M1643" t="str">
        <f>IFERROR(VLOOKUP(G1643,'CLZ Pr'!$A$1:$X$100000,12,FALSE)*C1643,"")</f>
        <v/>
      </c>
      <c r="N1643" s="4" t="str">
        <f>IFERROR(VLOOKUP(G1643,'CLZ Pr'!$A$1:$X$100000,24,FALSE), "")</f>
        <v/>
      </c>
      <c r="O1643" t="str">
        <f>IFERROR(VLOOKUP(G1643,'CLZ Pr'!$A$1:$X$100000,21,FALSE), "")</f>
        <v/>
      </c>
    </row>
    <row r="1644" spans="1:15">
      <c r="A1644" t="str">
        <f>T('CLZ TT'!A1644)</f>
        <v/>
      </c>
      <c r="B1644" s="9" t="str">
        <f>T('CLZ TT'!D1644)</f>
        <v/>
      </c>
      <c r="C1644" s="10" t="str">
        <f>IF(LEN(A1644) &gt; 0, 'CLZ TT'!E1644, "")</f>
        <v/>
      </c>
      <c r="D1644" s="7" t="str">
        <f>T('CLZ TT'!F1644)</f>
        <v/>
      </c>
      <c r="E1644" s="7" t="str">
        <f>IFERROR(VLOOKUP('CLZ TT'!A1644,'CLZ WI'!$A$1:$E$100000,3,FALSE),"")</f>
        <v/>
      </c>
      <c r="F1644" t="str">
        <f>IFERROR(VLOOKUP('CLZ TT'!A1644,'CLZ WI'!$A$1:$E$100000,4,FALSE),"")</f>
        <v/>
      </c>
      <c r="G1644" t="str">
        <f>IFERROR(VLOOKUP('CLZ TT'!A1644,'CLZ WI'!$A$1:$K$100000,5,FALSE),"")</f>
        <v/>
      </c>
      <c r="H1644" t="str">
        <f>IFERROR(VLOOKUP(G1644,'CLZ WI'!$A$1:$K$100000,6,FALSE),"")</f>
        <v/>
      </c>
      <c r="I1644" t="str">
        <f>IFERROR(VLOOKUP(G1644,'CLZ WI'!$A$1:$K$100000,7,FALSE),"")</f>
        <v/>
      </c>
      <c r="J1644" t="str">
        <f>T('CLZ TT'!I1644)</f>
        <v/>
      </c>
      <c r="K1644" t="str">
        <f>IF(IFERROR(VLOOKUP('CLZ TT'!A1644,'CLZ WI'!$A$1:$L$100000,12,FALSE),"")=TRUE, "Billable", IF(IFERROR(VLOOKUP('CLZ TT'!A1644,'CLZ WI'!$A$1:$L$100000,12,FALSE),"")=FALSE, "Non-Billable", ""))</f>
        <v/>
      </c>
      <c r="L1644" s="19" t="str">
        <f>IF('CLZ TT'!G1644="","",'CLZ TT'!G1644)</f>
        <v/>
      </c>
      <c r="M1644" t="str">
        <f>IFERROR(VLOOKUP(G1644,'CLZ Pr'!$A$1:$X$100000,12,FALSE)*C1644,"")</f>
        <v/>
      </c>
      <c r="N1644" s="4" t="str">
        <f>IFERROR(VLOOKUP(G1644,'CLZ Pr'!$A$1:$X$100000,24,FALSE), "")</f>
        <v/>
      </c>
      <c r="O1644" t="str">
        <f>IFERROR(VLOOKUP(G1644,'CLZ Pr'!$A$1:$X$100000,21,FALSE), "")</f>
        <v/>
      </c>
    </row>
    <row r="1645" spans="1:15">
      <c r="A1645" t="str">
        <f>T('CLZ TT'!A1645)</f>
        <v/>
      </c>
      <c r="B1645" s="9" t="str">
        <f>T('CLZ TT'!D1645)</f>
        <v/>
      </c>
      <c r="C1645" s="10" t="str">
        <f>IF(LEN(A1645) &gt; 0, 'CLZ TT'!E1645, "")</f>
        <v/>
      </c>
      <c r="D1645" s="7" t="str">
        <f>T('CLZ TT'!F1645)</f>
        <v/>
      </c>
      <c r="E1645" s="7" t="str">
        <f>IFERROR(VLOOKUP('CLZ TT'!A1645,'CLZ WI'!$A$1:$E$100000,3,FALSE),"")</f>
        <v/>
      </c>
      <c r="F1645" t="str">
        <f>IFERROR(VLOOKUP('CLZ TT'!A1645,'CLZ WI'!$A$1:$E$100000,4,FALSE),"")</f>
        <v/>
      </c>
      <c r="G1645" t="str">
        <f>IFERROR(VLOOKUP('CLZ TT'!A1645,'CLZ WI'!$A$1:$K$100000,5,FALSE),"")</f>
        <v/>
      </c>
      <c r="H1645" t="str">
        <f>IFERROR(VLOOKUP(G1645,'CLZ WI'!$A$1:$K$100000,6,FALSE),"")</f>
        <v/>
      </c>
      <c r="I1645" t="str">
        <f>IFERROR(VLOOKUP(G1645,'CLZ WI'!$A$1:$K$100000,7,FALSE),"")</f>
        <v/>
      </c>
      <c r="J1645" t="str">
        <f>T('CLZ TT'!I1645)</f>
        <v/>
      </c>
      <c r="K1645" t="str">
        <f>IF(IFERROR(VLOOKUP('CLZ TT'!A1645,'CLZ WI'!$A$1:$L$100000,12,FALSE),"")=TRUE, "Billable", IF(IFERROR(VLOOKUP('CLZ TT'!A1645,'CLZ WI'!$A$1:$L$100000,12,FALSE),"")=FALSE, "Non-Billable", ""))</f>
        <v/>
      </c>
      <c r="L1645" s="19" t="str">
        <f>IF('CLZ TT'!G1645="","",'CLZ TT'!G1645)</f>
        <v/>
      </c>
      <c r="M1645" t="str">
        <f>IFERROR(VLOOKUP(G1645,'CLZ Pr'!$A$1:$X$100000,12,FALSE)*C1645,"")</f>
        <v/>
      </c>
      <c r="N1645" s="4" t="str">
        <f>IFERROR(VLOOKUP(G1645,'CLZ Pr'!$A$1:$X$100000,24,FALSE), "")</f>
        <v/>
      </c>
      <c r="O1645" t="str">
        <f>IFERROR(VLOOKUP(G1645,'CLZ Pr'!$A$1:$X$100000,21,FALSE), "")</f>
        <v/>
      </c>
    </row>
    <row r="1646" spans="1:15">
      <c r="A1646" t="str">
        <f>T('CLZ TT'!A1646)</f>
        <v/>
      </c>
      <c r="B1646" s="9" t="str">
        <f>T('CLZ TT'!D1646)</f>
        <v/>
      </c>
      <c r="C1646" s="10" t="str">
        <f>IF(LEN(A1646) &gt; 0, 'CLZ TT'!E1646, "")</f>
        <v/>
      </c>
      <c r="D1646" s="7" t="str">
        <f>T('CLZ TT'!F1646)</f>
        <v/>
      </c>
      <c r="E1646" s="7" t="str">
        <f>IFERROR(VLOOKUP('CLZ TT'!A1646,'CLZ WI'!$A$1:$E$100000,3,FALSE),"")</f>
        <v/>
      </c>
      <c r="F1646" t="str">
        <f>IFERROR(VLOOKUP('CLZ TT'!A1646,'CLZ WI'!$A$1:$E$100000,4,FALSE),"")</f>
        <v/>
      </c>
      <c r="G1646" t="str">
        <f>IFERROR(VLOOKUP('CLZ TT'!A1646,'CLZ WI'!$A$1:$K$100000,5,FALSE),"")</f>
        <v/>
      </c>
      <c r="H1646" t="str">
        <f>IFERROR(VLOOKUP(G1646,'CLZ WI'!$A$1:$K$100000,6,FALSE),"")</f>
        <v/>
      </c>
      <c r="I1646" t="str">
        <f>IFERROR(VLOOKUP(G1646,'CLZ WI'!$A$1:$K$100000,7,FALSE),"")</f>
        <v/>
      </c>
      <c r="J1646" t="str">
        <f>T('CLZ TT'!I1646)</f>
        <v/>
      </c>
      <c r="K1646" t="str">
        <f>IF(IFERROR(VLOOKUP('CLZ TT'!A1646,'CLZ WI'!$A$1:$L$100000,12,FALSE),"")=TRUE, "Billable", IF(IFERROR(VLOOKUP('CLZ TT'!A1646,'CLZ WI'!$A$1:$L$100000,12,FALSE),"")=FALSE, "Non-Billable", ""))</f>
        <v/>
      </c>
      <c r="L1646" s="19" t="str">
        <f>IF('CLZ TT'!G1646="","",'CLZ TT'!G1646)</f>
        <v/>
      </c>
      <c r="M1646" t="str">
        <f>IFERROR(VLOOKUP(G1646,'CLZ Pr'!$A$1:$X$100000,12,FALSE)*C1646,"")</f>
        <v/>
      </c>
      <c r="N1646" s="4" t="str">
        <f>IFERROR(VLOOKUP(G1646,'CLZ Pr'!$A$1:$X$100000,24,FALSE), "")</f>
        <v/>
      </c>
      <c r="O1646" t="str">
        <f>IFERROR(VLOOKUP(G1646,'CLZ Pr'!$A$1:$X$100000,21,FALSE), "")</f>
        <v/>
      </c>
    </row>
    <row r="1647" spans="1:15">
      <c r="A1647" t="str">
        <f>T('CLZ TT'!A1647)</f>
        <v/>
      </c>
      <c r="B1647" s="9" t="str">
        <f>T('CLZ TT'!D1647)</f>
        <v/>
      </c>
      <c r="C1647" s="10" t="str">
        <f>IF(LEN(A1647) &gt; 0, 'CLZ TT'!E1647, "")</f>
        <v/>
      </c>
      <c r="D1647" s="7" t="str">
        <f>T('CLZ TT'!F1647)</f>
        <v/>
      </c>
      <c r="E1647" s="7" t="str">
        <f>IFERROR(VLOOKUP('CLZ TT'!A1647,'CLZ WI'!$A$1:$E$100000,3,FALSE),"")</f>
        <v/>
      </c>
      <c r="F1647" t="str">
        <f>IFERROR(VLOOKUP('CLZ TT'!A1647,'CLZ WI'!$A$1:$E$100000,4,FALSE),"")</f>
        <v/>
      </c>
      <c r="G1647" t="str">
        <f>IFERROR(VLOOKUP('CLZ TT'!A1647,'CLZ WI'!$A$1:$K$100000,5,FALSE),"")</f>
        <v/>
      </c>
      <c r="H1647" t="str">
        <f>IFERROR(VLOOKUP(G1647,'CLZ WI'!$A$1:$K$100000,6,FALSE),"")</f>
        <v/>
      </c>
      <c r="I1647" t="str">
        <f>IFERROR(VLOOKUP(G1647,'CLZ WI'!$A$1:$K$100000,7,FALSE),"")</f>
        <v/>
      </c>
      <c r="J1647" t="str">
        <f>T('CLZ TT'!I1647)</f>
        <v/>
      </c>
      <c r="K1647" t="str">
        <f>IF(IFERROR(VLOOKUP('CLZ TT'!A1647,'CLZ WI'!$A$1:$L$100000,12,FALSE),"")=TRUE, "Billable", IF(IFERROR(VLOOKUP('CLZ TT'!A1647,'CLZ WI'!$A$1:$L$100000,12,FALSE),"")=FALSE, "Non-Billable", ""))</f>
        <v/>
      </c>
      <c r="L1647" s="19" t="str">
        <f>IF('CLZ TT'!G1647="","",'CLZ TT'!G1647)</f>
        <v/>
      </c>
      <c r="M1647" t="str">
        <f>IFERROR(VLOOKUP(G1647,'CLZ Pr'!$A$1:$X$100000,12,FALSE)*C1647,"")</f>
        <v/>
      </c>
      <c r="N1647" s="4" t="str">
        <f>IFERROR(VLOOKUP(G1647,'CLZ Pr'!$A$1:$X$100000,24,FALSE), "")</f>
        <v/>
      </c>
      <c r="O1647" t="str">
        <f>IFERROR(VLOOKUP(G1647,'CLZ Pr'!$A$1:$X$100000,21,FALSE), "")</f>
        <v/>
      </c>
    </row>
    <row r="1648" spans="1:15">
      <c r="A1648" t="str">
        <f>T('CLZ TT'!A1648)</f>
        <v/>
      </c>
      <c r="B1648" s="9" t="str">
        <f>T('CLZ TT'!D1648)</f>
        <v/>
      </c>
      <c r="C1648" s="10" t="str">
        <f>IF(LEN(A1648) &gt; 0, 'CLZ TT'!E1648, "")</f>
        <v/>
      </c>
      <c r="D1648" s="7" t="str">
        <f>T('CLZ TT'!F1648)</f>
        <v/>
      </c>
      <c r="E1648" s="7" t="str">
        <f>IFERROR(VLOOKUP('CLZ TT'!A1648,'CLZ WI'!$A$1:$E$100000,3,FALSE),"")</f>
        <v/>
      </c>
      <c r="F1648" t="str">
        <f>IFERROR(VLOOKUP('CLZ TT'!A1648,'CLZ WI'!$A$1:$E$100000,4,FALSE),"")</f>
        <v/>
      </c>
      <c r="G1648" t="str">
        <f>IFERROR(VLOOKUP('CLZ TT'!A1648,'CLZ WI'!$A$1:$K$100000,5,FALSE),"")</f>
        <v/>
      </c>
      <c r="H1648" t="str">
        <f>IFERROR(VLOOKUP(G1648,'CLZ WI'!$A$1:$K$100000,6,FALSE),"")</f>
        <v/>
      </c>
      <c r="I1648" t="str">
        <f>IFERROR(VLOOKUP(G1648,'CLZ WI'!$A$1:$K$100000,7,FALSE),"")</f>
        <v/>
      </c>
      <c r="J1648" t="str">
        <f>T('CLZ TT'!I1648)</f>
        <v/>
      </c>
      <c r="K1648" t="str">
        <f>IF(IFERROR(VLOOKUP('CLZ TT'!A1648,'CLZ WI'!$A$1:$L$100000,12,FALSE),"")=TRUE, "Billable", IF(IFERROR(VLOOKUP('CLZ TT'!A1648,'CLZ WI'!$A$1:$L$100000,12,FALSE),"")=FALSE, "Non-Billable", ""))</f>
        <v/>
      </c>
      <c r="L1648" s="19" t="str">
        <f>IF('CLZ TT'!G1648="","",'CLZ TT'!G1648)</f>
        <v/>
      </c>
      <c r="M1648" t="str">
        <f>IFERROR(VLOOKUP(G1648,'CLZ Pr'!$A$1:$X$100000,12,FALSE)*C1648,"")</f>
        <v/>
      </c>
      <c r="N1648" s="4" t="str">
        <f>IFERROR(VLOOKUP(G1648,'CLZ Pr'!$A$1:$X$100000,24,FALSE), "")</f>
        <v/>
      </c>
      <c r="O1648" t="str">
        <f>IFERROR(VLOOKUP(G1648,'CLZ Pr'!$A$1:$X$100000,21,FALSE), "")</f>
        <v/>
      </c>
    </row>
    <row r="1649" spans="1:15">
      <c r="A1649" t="str">
        <f>T('CLZ TT'!A1649)</f>
        <v/>
      </c>
      <c r="B1649" s="9" t="str">
        <f>T('CLZ TT'!D1649)</f>
        <v/>
      </c>
      <c r="C1649" s="10" t="str">
        <f>IF(LEN(A1649) &gt; 0, 'CLZ TT'!E1649, "")</f>
        <v/>
      </c>
      <c r="D1649" s="7" t="str">
        <f>T('CLZ TT'!F1649)</f>
        <v/>
      </c>
      <c r="E1649" s="7" t="str">
        <f>IFERROR(VLOOKUP('CLZ TT'!A1649,'CLZ WI'!$A$1:$E$100000,3,FALSE),"")</f>
        <v/>
      </c>
      <c r="F1649" t="str">
        <f>IFERROR(VLOOKUP('CLZ TT'!A1649,'CLZ WI'!$A$1:$E$100000,4,FALSE),"")</f>
        <v/>
      </c>
      <c r="G1649" t="str">
        <f>IFERROR(VLOOKUP('CLZ TT'!A1649,'CLZ WI'!$A$1:$K$100000,5,FALSE),"")</f>
        <v/>
      </c>
      <c r="H1649" t="str">
        <f>IFERROR(VLOOKUP(G1649,'CLZ WI'!$A$1:$K$100000,6,FALSE),"")</f>
        <v/>
      </c>
      <c r="I1649" t="str">
        <f>IFERROR(VLOOKUP(G1649,'CLZ WI'!$A$1:$K$100000,7,FALSE),"")</f>
        <v/>
      </c>
      <c r="J1649" t="str">
        <f>T('CLZ TT'!I1649)</f>
        <v/>
      </c>
      <c r="K1649" t="str">
        <f>IF(IFERROR(VLOOKUP('CLZ TT'!A1649,'CLZ WI'!$A$1:$L$100000,12,FALSE),"")=TRUE, "Billable", IF(IFERROR(VLOOKUP('CLZ TT'!A1649,'CLZ WI'!$A$1:$L$100000,12,FALSE),"")=FALSE, "Non-Billable", ""))</f>
        <v/>
      </c>
      <c r="L1649" s="19" t="str">
        <f>IF('CLZ TT'!G1649="","",'CLZ TT'!G1649)</f>
        <v/>
      </c>
      <c r="M1649" t="str">
        <f>IFERROR(VLOOKUP(G1649,'CLZ Pr'!$A$1:$X$100000,12,FALSE)*C1649,"")</f>
        <v/>
      </c>
      <c r="N1649" s="4" t="str">
        <f>IFERROR(VLOOKUP(G1649,'CLZ Pr'!$A$1:$X$100000,24,FALSE), "")</f>
        <v/>
      </c>
      <c r="O1649" t="str">
        <f>IFERROR(VLOOKUP(G1649,'CLZ Pr'!$A$1:$X$100000,21,FALSE), "")</f>
        <v/>
      </c>
    </row>
    <row r="1650" spans="1:15">
      <c r="A1650" t="str">
        <f>T('CLZ TT'!A1650)</f>
        <v/>
      </c>
      <c r="B1650" s="9" t="str">
        <f>T('CLZ TT'!D1650)</f>
        <v/>
      </c>
      <c r="C1650" s="10" t="str">
        <f>IF(LEN(A1650) &gt; 0, 'CLZ TT'!E1650, "")</f>
        <v/>
      </c>
      <c r="D1650" s="7" t="str">
        <f>T('CLZ TT'!F1650)</f>
        <v/>
      </c>
      <c r="E1650" s="7" t="str">
        <f>IFERROR(VLOOKUP('CLZ TT'!A1650,'CLZ WI'!$A$1:$E$100000,3,FALSE),"")</f>
        <v/>
      </c>
      <c r="F1650" t="str">
        <f>IFERROR(VLOOKUP('CLZ TT'!A1650,'CLZ WI'!$A$1:$E$100000,4,FALSE),"")</f>
        <v/>
      </c>
      <c r="G1650" t="str">
        <f>IFERROR(VLOOKUP('CLZ TT'!A1650,'CLZ WI'!$A$1:$K$100000,5,FALSE),"")</f>
        <v/>
      </c>
      <c r="H1650" t="str">
        <f>IFERROR(VLOOKUP(G1650,'CLZ WI'!$A$1:$K$100000,6,FALSE),"")</f>
        <v/>
      </c>
      <c r="I1650" t="str">
        <f>IFERROR(VLOOKUP(G1650,'CLZ WI'!$A$1:$K$100000,7,FALSE),"")</f>
        <v/>
      </c>
      <c r="J1650" t="str">
        <f>T('CLZ TT'!I1650)</f>
        <v/>
      </c>
      <c r="K1650" t="str">
        <f>IF(IFERROR(VLOOKUP('CLZ TT'!A1650,'CLZ WI'!$A$1:$L$100000,12,FALSE),"")=TRUE, "Billable", IF(IFERROR(VLOOKUP('CLZ TT'!A1650,'CLZ WI'!$A$1:$L$100000,12,FALSE),"")=FALSE, "Non-Billable", ""))</f>
        <v/>
      </c>
      <c r="L1650" s="19" t="str">
        <f>IF('CLZ TT'!G1650="","",'CLZ TT'!G1650)</f>
        <v/>
      </c>
      <c r="M1650" t="str">
        <f>IFERROR(VLOOKUP(G1650,'CLZ Pr'!$A$1:$X$100000,12,FALSE)*C1650,"")</f>
        <v/>
      </c>
      <c r="N1650" s="4" t="str">
        <f>IFERROR(VLOOKUP(G1650,'CLZ Pr'!$A$1:$X$100000,24,FALSE), "")</f>
        <v/>
      </c>
      <c r="O1650" t="str">
        <f>IFERROR(VLOOKUP(G1650,'CLZ Pr'!$A$1:$X$100000,21,FALSE), "")</f>
        <v/>
      </c>
    </row>
    <row r="1651" spans="1:15">
      <c r="A1651" t="str">
        <f>T('CLZ TT'!A1651)</f>
        <v/>
      </c>
      <c r="B1651" s="9" t="str">
        <f>T('CLZ TT'!D1651)</f>
        <v/>
      </c>
      <c r="C1651" s="10" t="str">
        <f>IF(LEN(A1651) &gt; 0, 'CLZ TT'!E1651, "")</f>
        <v/>
      </c>
      <c r="D1651" s="7" t="str">
        <f>T('CLZ TT'!F1651)</f>
        <v/>
      </c>
      <c r="E1651" s="7" t="str">
        <f>IFERROR(VLOOKUP('CLZ TT'!A1651,'CLZ WI'!$A$1:$E$100000,3,FALSE),"")</f>
        <v/>
      </c>
      <c r="F1651" t="str">
        <f>IFERROR(VLOOKUP('CLZ TT'!A1651,'CLZ WI'!$A$1:$E$100000,4,FALSE),"")</f>
        <v/>
      </c>
      <c r="G1651" t="str">
        <f>IFERROR(VLOOKUP('CLZ TT'!A1651,'CLZ WI'!$A$1:$K$100000,5,FALSE),"")</f>
        <v/>
      </c>
      <c r="H1651" t="str">
        <f>IFERROR(VLOOKUP(G1651,'CLZ WI'!$A$1:$K$100000,6,FALSE),"")</f>
        <v/>
      </c>
      <c r="I1651" t="str">
        <f>IFERROR(VLOOKUP(G1651,'CLZ WI'!$A$1:$K$100000,7,FALSE),"")</f>
        <v/>
      </c>
      <c r="J1651" t="str">
        <f>T('CLZ TT'!I1651)</f>
        <v/>
      </c>
      <c r="K1651" t="str">
        <f>IF(IFERROR(VLOOKUP('CLZ TT'!A1651,'CLZ WI'!$A$1:$L$100000,12,FALSE),"")=TRUE, "Billable", IF(IFERROR(VLOOKUP('CLZ TT'!A1651,'CLZ WI'!$A$1:$L$100000,12,FALSE),"")=FALSE, "Non-Billable", ""))</f>
        <v/>
      </c>
      <c r="L1651" s="19" t="str">
        <f>IF('CLZ TT'!G1651="","",'CLZ TT'!G1651)</f>
        <v/>
      </c>
      <c r="M1651" t="str">
        <f>IFERROR(VLOOKUP(G1651,'CLZ Pr'!$A$1:$X$100000,12,FALSE)*C1651,"")</f>
        <v/>
      </c>
      <c r="N1651" s="4" t="str">
        <f>IFERROR(VLOOKUP(G1651,'CLZ Pr'!$A$1:$X$100000,24,FALSE), "")</f>
        <v/>
      </c>
      <c r="O1651" t="str">
        <f>IFERROR(VLOOKUP(G1651,'CLZ Pr'!$A$1:$X$100000,21,FALSE), "")</f>
        <v/>
      </c>
    </row>
    <row r="1652" spans="1:15">
      <c r="A1652" t="str">
        <f>T('CLZ TT'!A1652)</f>
        <v/>
      </c>
      <c r="B1652" s="9" t="str">
        <f>T('CLZ TT'!D1652)</f>
        <v/>
      </c>
      <c r="C1652" s="10" t="str">
        <f>IF(LEN(A1652) &gt; 0, 'CLZ TT'!E1652, "")</f>
        <v/>
      </c>
      <c r="D1652" s="7" t="str">
        <f>T('CLZ TT'!F1652)</f>
        <v/>
      </c>
      <c r="E1652" s="7" t="str">
        <f>IFERROR(VLOOKUP('CLZ TT'!A1652,'CLZ WI'!$A$1:$E$100000,3,FALSE),"")</f>
        <v/>
      </c>
      <c r="F1652" t="str">
        <f>IFERROR(VLOOKUP('CLZ TT'!A1652,'CLZ WI'!$A$1:$E$100000,4,FALSE),"")</f>
        <v/>
      </c>
      <c r="G1652" t="str">
        <f>IFERROR(VLOOKUP('CLZ TT'!A1652,'CLZ WI'!$A$1:$K$100000,5,FALSE),"")</f>
        <v/>
      </c>
      <c r="H1652" t="str">
        <f>IFERROR(VLOOKUP(G1652,'CLZ WI'!$A$1:$K$100000,6,FALSE),"")</f>
        <v/>
      </c>
      <c r="I1652" t="str">
        <f>IFERROR(VLOOKUP(G1652,'CLZ WI'!$A$1:$K$100000,7,FALSE),"")</f>
        <v/>
      </c>
      <c r="J1652" t="str">
        <f>T('CLZ TT'!I1652)</f>
        <v/>
      </c>
      <c r="K1652" t="str">
        <f>IF(IFERROR(VLOOKUP('CLZ TT'!A1652,'CLZ WI'!$A$1:$L$100000,12,FALSE),"")=TRUE, "Billable", IF(IFERROR(VLOOKUP('CLZ TT'!A1652,'CLZ WI'!$A$1:$L$100000,12,FALSE),"")=FALSE, "Non-Billable", ""))</f>
        <v/>
      </c>
      <c r="L1652" s="19" t="str">
        <f>IF('CLZ TT'!G1652="","",'CLZ TT'!G1652)</f>
        <v/>
      </c>
      <c r="M1652" t="str">
        <f>IFERROR(VLOOKUP(G1652,'CLZ Pr'!$A$1:$X$100000,12,FALSE)*C1652,"")</f>
        <v/>
      </c>
      <c r="N1652" s="4" t="str">
        <f>IFERROR(VLOOKUP(G1652,'CLZ Pr'!$A$1:$X$100000,24,FALSE), "")</f>
        <v/>
      </c>
      <c r="O1652" t="str">
        <f>IFERROR(VLOOKUP(G1652,'CLZ Pr'!$A$1:$X$100000,21,FALSE), "")</f>
        <v/>
      </c>
    </row>
    <row r="1653" spans="1:15">
      <c r="A1653" t="str">
        <f>T('CLZ TT'!A1653)</f>
        <v/>
      </c>
      <c r="B1653" s="9" t="str">
        <f>T('CLZ TT'!D1653)</f>
        <v/>
      </c>
      <c r="C1653" s="10" t="str">
        <f>IF(LEN(A1653) &gt; 0, 'CLZ TT'!E1653, "")</f>
        <v/>
      </c>
      <c r="D1653" s="7" t="str">
        <f>T('CLZ TT'!F1653)</f>
        <v/>
      </c>
      <c r="E1653" s="7" t="str">
        <f>IFERROR(VLOOKUP('CLZ TT'!A1653,'CLZ WI'!$A$1:$E$100000,3,FALSE),"")</f>
        <v/>
      </c>
      <c r="F1653" t="str">
        <f>IFERROR(VLOOKUP('CLZ TT'!A1653,'CLZ WI'!$A$1:$E$100000,4,FALSE),"")</f>
        <v/>
      </c>
      <c r="G1653" t="str">
        <f>IFERROR(VLOOKUP('CLZ TT'!A1653,'CLZ WI'!$A$1:$K$100000,5,FALSE),"")</f>
        <v/>
      </c>
      <c r="H1653" t="str">
        <f>IFERROR(VLOOKUP(G1653,'CLZ WI'!$A$1:$K$100000,6,FALSE),"")</f>
        <v/>
      </c>
      <c r="I1653" t="str">
        <f>IFERROR(VLOOKUP(G1653,'CLZ WI'!$A$1:$K$100000,7,FALSE),"")</f>
        <v/>
      </c>
      <c r="J1653" t="str">
        <f>T('CLZ TT'!I1653)</f>
        <v/>
      </c>
      <c r="K1653" t="str">
        <f>IF(IFERROR(VLOOKUP('CLZ TT'!A1653,'CLZ WI'!$A$1:$L$100000,12,FALSE),"")=TRUE, "Billable", IF(IFERROR(VLOOKUP('CLZ TT'!A1653,'CLZ WI'!$A$1:$L$100000,12,FALSE),"")=FALSE, "Non-Billable", ""))</f>
        <v/>
      </c>
      <c r="L1653" s="19" t="str">
        <f>IF('CLZ TT'!G1653="","",'CLZ TT'!G1653)</f>
        <v/>
      </c>
      <c r="M1653" t="str">
        <f>IFERROR(VLOOKUP(G1653,'CLZ Pr'!$A$1:$X$100000,12,FALSE)*C1653,"")</f>
        <v/>
      </c>
      <c r="N1653" s="4" t="str">
        <f>IFERROR(VLOOKUP(G1653,'CLZ Pr'!$A$1:$X$100000,24,FALSE), "")</f>
        <v/>
      </c>
      <c r="O1653" t="str">
        <f>IFERROR(VLOOKUP(G1653,'CLZ Pr'!$A$1:$X$100000,21,FALSE), "")</f>
        <v/>
      </c>
    </row>
    <row r="1654" spans="1:15">
      <c r="A1654" t="str">
        <f>T('CLZ TT'!A1654)</f>
        <v/>
      </c>
      <c r="B1654" s="9" t="str">
        <f>T('CLZ TT'!D1654)</f>
        <v/>
      </c>
      <c r="C1654" s="10" t="str">
        <f>IF(LEN(A1654) &gt; 0, 'CLZ TT'!E1654, "")</f>
        <v/>
      </c>
      <c r="D1654" s="7" t="str">
        <f>T('CLZ TT'!F1654)</f>
        <v/>
      </c>
      <c r="E1654" s="7" t="str">
        <f>IFERROR(VLOOKUP('CLZ TT'!A1654,'CLZ WI'!$A$1:$E$100000,3,FALSE),"")</f>
        <v/>
      </c>
      <c r="F1654" t="str">
        <f>IFERROR(VLOOKUP('CLZ TT'!A1654,'CLZ WI'!$A$1:$E$100000,4,FALSE),"")</f>
        <v/>
      </c>
      <c r="G1654" t="str">
        <f>IFERROR(VLOOKUP('CLZ TT'!A1654,'CLZ WI'!$A$1:$K$100000,5,FALSE),"")</f>
        <v/>
      </c>
      <c r="H1654" t="str">
        <f>IFERROR(VLOOKUP(G1654,'CLZ WI'!$A$1:$K$100000,6,FALSE),"")</f>
        <v/>
      </c>
      <c r="I1654" t="str">
        <f>IFERROR(VLOOKUP(G1654,'CLZ WI'!$A$1:$K$100000,7,FALSE),"")</f>
        <v/>
      </c>
      <c r="J1654" t="str">
        <f>T('CLZ TT'!I1654)</f>
        <v/>
      </c>
      <c r="K1654" t="str">
        <f>IF(IFERROR(VLOOKUP('CLZ TT'!A1654,'CLZ WI'!$A$1:$L$100000,12,FALSE),"")=TRUE, "Billable", IF(IFERROR(VLOOKUP('CLZ TT'!A1654,'CLZ WI'!$A$1:$L$100000,12,FALSE),"")=FALSE, "Non-Billable", ""))</f>
        <v/>
      </c>
      <c r="L1654" s="19" t="str">
        <f>IF('CLZ TT'!G1654="","",'CLZ TT'!G1654)</f>
        <v/>
      </c>
      <c r="M1654" t="str">
        <f>IFERROR(VLOOKUP(G1654,'CLZ Pr'!$A$1:$X$100000,12,FALSE)*C1654,"")</f>
        <v/>
      </c>
      <c r="N1654" s="4" t="str">
        <f>IFERROR(VLOOKUP(G1654,'CLZ Pr'!$A$1:$X$100000,24,FALSE), "")</f>
        <v/>
      </c>
      <c r="O1654" t="str">
        <f>IFERROR(VLOOKUP(G1654,'CLZ Pr'!$A$1:$X$100000,21,FALSE), "")</f>
        <v/>
      </c>
    </row>
    <row r="1655" spans="1:15">
      <c r="A1655" t="str">
        <f>T('CLZ TT'!A1655)</f>
        <v/>
      </c>
      <c r="B1655" s="9" t="str">
        <f>T('CLZ TT'!D1655)</f>
        <v/>
      </c>
      <c r="C1655" s="10" t="str">
        <f>IF(LEN(A1655) &gt; 0, 'CLZ TT'!E1655, "")</f>
        <v/>
      </c>
      <c r="D1655" s="7" t="str">
        <f>T('CLZ TT'!F1655)</f>
        <v/>
      </c>
      <c r="E1655" s="7" t="str">
        <f>IFERROR(VLOOKUP('CLZ TT'!A1655,'CLZ WI'!$A$1:$E$100000,3,FALSE),"")</f>
        <v/>
      </c>
      <c r="F1655" t="str">
        <f>IFERROR(VLOOKUP('CLZ TT'!A1655,'CLZ WI'!$A$1:$E$100000,4,FALSE),"")</f>
        <v/>
      </c>
      <c r="G1655" t="str">
        <f>IFERROR(VLOOKUP('CLZ TT'!A1655,'CLZ WI'!$A$1:$K$100000,5,FALSE),"")</f>
        <v/>
      </c>
      <c r="H1655" t="str">
        <f>IFERROR(VLOOKUP(G1655,'CLZ WI'!$A$1:$K$100000,6,FALSE),"")</f>
        <v/>
      </c>
      <c r="I1655" t="str">
        <f>IFERROR(VLOOKUP(G1655,'CLZ WI'!$A$1:$K$100000,7,FALSE),"")</f>
        <v/>
      </c>
      <c r="J1655" t="str">
        <f>T('CLZ TT'!I1655)</f>
        <v/>
      </c>
      <c r="K1655" t="str">
        <f>IF(IFERROR(VLOOKUP('CLZ TT'!A1655,'CLZ WI'!$A$1:$L$100000,12,FALSE),"")=TRUE, "Billable", IF(IFERROR(VLOOKUP('CLZ TT'!A1655,'CLZ WI'!$A$1:$L$100000,12,FALSE),"")=FALSE, "Non-Billable", ""))</f>
        <v/>
      </c>
      <c r="L1655" s="19" t="str">
        <f>IF('CLZ TT'!G1655="","",'CLZ TT'!G1655)</f>
        <v/>
      </c>
      <c r="M1655" t="str">
        <f>IFERROR(VLOOKUP(G1655,'CLZ Pr'!$A$1:$X$100000,12,FALSE)*C1655,"")</f>
        <v/>
      </c>
      <c r="N1655" s="4" t="str">
        <f>IFERROR(VLOOKUP(G1655,'CLZ Pr'!$A$1:$X$100000,24,FALSE), "")</f>
        <v/>
      </c>
      <c r="O1655" t="str">
        <f>IFERROR(VLOOKUP(G1655,'CLZ Pr'!$A$1:$X$100000,21,FALSE), "")</f>
        <v/>
      </c>
    </row>
    <row r="1656" spans="1:15">
      <c r="A1656" t="str">
        <f>T('CLZ TT'!A1656)</f>
        <v/>
      </c>
      <c r="B1656" s="9" t="str">
        <f>T('CLZ TT'!D1656)</f>
        <v/>
      </c>
      <c r="C1656" s="10" t="str">
        <f>IF(LEN(A1656) &gt; 0, 'CLZ TT'!E1656, "")</f>
        <v/>
      </c>
      <c r="D1656" s="7" t="str">
        <f>T('CLZ TT'!F1656)</f>
        <v/>
      </c>
      <c r="E1656" s="7" t="str">
        <f>IFERROR(VLOOKUP('CLZ TT'!A1656,'CLZ WI'!$A$1:$E$100000,3,FALSE),"")</f>
        <v/>
      </c>
      <c r="F1656" t="str">
        <f>IFERROR(VLOOKUP('CLZ TT'!A1656,'CLZ WI'!$A$1:$E$100000,4,FALSE),"")</f>
        <v/>
      </c>
      <c r="G1656" t="str">
        <f>IFERROR(VLOOKUP('CLZ TT'!A1656,'CLZ WI'!$A$1:$K$100000,5,FALSE),"")</f>
        <v/>
      </c>
      <c r="H1656" t="str">
        <f>IFERROR(VLOOKUP(G1656,'CLZ WI'!$A$1:$K$100000,6,FALSE),"")</f>
        <v/>
      </c>
      <c r="I1656" t="str">
        <f>IFERROR(VLOOKUP(G1656,'CLZ WI'!$A$1:$K$100000,7,FALSE),"")</f>
        <v/>
      </c>
      <c r="J1656" t="str">
        <f>T('CLZ TT'!I1656)</f>
        <v/>
      </c>
      <c r="K1656" t="str">
        <f>IF(IFERROR(VLOOKUP('CLZ TT'!A1656,'CLZ WI'!$A$1:$L$100000,12,FALSE),"")=TRUE, "Billable", IF(IFERROR(VLOOKUP('CLZ TT'!A1656,'CLZ WI'!$A$1:$L$100000,12,FALSE),"")=FALSE, "Non-Billable", ""))</f>
        <v/>
      </c>
      <c r="L1656" s="19" t="str">
        <f>IF('CLZ TT'!G1656="","",'CLZ TT'!G1656)</f>
        <v/>
      </c>
      <c r="M1656" t="str">
        <f>IFERROR(VLOOKUP(G1656,'CLZ Pr'!$A$1:$X$100000,12,FALSE)*C1656,"")</f>
        <v/>
      </c>
      <c r="N1656" s="4" t="str">
        <f>IFERROR(VLOOKUP(G1656,'CLZ Pr'!$A$1:$X$100000,24,FALSE), "")</f>
        <v/>
      </c>
      <c r="O1656" t="str">
        <f>IFERROR(VLOOKUP(G1656,'CLZ Pr'!$A$1:$X$100000,21,FALSE), "")</f>
        <v/>
      </c>
    </row>
    <row r="1657" spans="1:15">
      <c r="A1657" t="str">
        <f>T('CLZ TT'!A1657)</f>
        <v/>
      </c>
      <c r="B1657" s="9" t="str">
        <f>T('CLZ TT'!D1657)</f>
        <v/>
      </c>
      <c r="C1657" s="10" t="str">
        <f>IF(LEN(A1657) &gt; 0, 'CLZ TT'!E1657, "")</f>
        <v/>
      </c>
      <c r="D1657" s="7" t="str">
        <f>T('CLZ TT'!F1657)</f>
        <v/>
      </c>
      <c r="E1657" s="7" t="str">
        <f>IFERROR(VLOOKUP('CLZ TT'!A1657,'CLZ WI'!$A$1:$E$100000,3,FALSE),"")</f>
        <v/>
      </c>
      <c r="F1657" t="str">
        <f>IFERROR(VLOOKUP('CLZ TT'!A1657,'CLZ WI'!$A$1:$E$100000,4,FALSE),"")</f>
        <v/>
      </c>
      <c r="G1657" t="str">
        <f>IFERROR(VLOOKUP('CLZ TT'!A1657,'CLZ WI'!$A$1:$K$100000,5,FALSE),"")</f>
        <v/>
      </c>
      <c r="H1657" t="str">
        <f>IFERROR(VLOOKUP(G1657,'CLZ WI'!$A$1:$K$100000,6,FALSE),"")</f>
        <v/>
      </c>
      <c r="I1657" t="str">
        <f>IFERROR(VLOOKUP(G1657,'CLZ WI'!$A$1:$K$100000,7,FALSE),"")</f>
        <v/>
      </c>
      <c r="J1657" t="str">
        <f>T('CLZ TT'!I1657)</f>
        <v/>
      </c>
      <c r="K1657" t="str">
        <f>IF(IFERROR(VLOOKUP('CLZ TT'!A1657,'CLZ WI'!$A$1:$L$100000,12,FALSE),"")=TRUE, "Billable", IF(IFERROR(VLOOKUP('CLZ TT'!A1657,'CLZ WI'!$A$1:$L$100000,12,FALSE),"")=FALSE, "Non-Billable", ""))</f>
        <v/>
      </c>
      <c r="L1657" s="19" t="str">
        <f>IF('CLZ TT'!G1657="","",'CLZ TT'!G1657)</f>
        <v/>
      </c>
      <c r="M1657" t="str">
        <f>IFERROR(VLOOKUP(G1657,'CLZ Pr'!$A$1:$X$100000,12,FALSE)*C1657,"")</f>
        <v/>
      </c>
      <c r="N1657" s="4" t="str">
        <f>IFERROR(VLOOKUP(G1657,'CLZ Pr'!$A$1:$X$100000,24,FALSE), "")</f>
        <v/>
      </c>
      <c r="O1657" t="str">
        <f>IFERROR(VLOOKUP(G1657,'CLZ Pr'!$A$1:$X$100000,21,FALSE), "")</f>
        <v/>
      </c>
    </row>
    <row r="1658" spans="1:15">
      <c r="A1658" t="str">
        <f>T('CLZ TT'!A1658)</f>
        <v/>
      </c>
      <c r="B1658" s="9" t="str">
        <f>T('CLZ TT'!D1658)</f>
        <v/>
      </c>
      <c r="C1658" s="10" t="str">
        <f>IF(LEN(A1658) &gt; 0, 'CLZ TT'!E1658, "")</f>
        <v/>
      </c>
      <c r="D1658" s="7" t="str">
        <f>T('CLZ TT'!F1658)</f>
        <v/>
      </c>
      <c r="E1658" s="7" t="str">
        <f>IFERROR(VLOOKUP('CLZ TT'!A1658,'CLZ WI'!$A$1:$E$100000,3,FALSE),"")</f>
        <v/>
      </c>
      <c r="F1658" t="str">
        <f>IFERROR(VLOOKUP('CLZ TT'!A1658,'CLZ WI'!$A$1:$E$100000,4,FALSE),"")</f>
        <v/>
      </c>
      <c r="G1658" t="str">
        <f>IFERROR(VLOOKUP('CLZ TT'!A1658,'CLZ WI'!$A$1:$K$100000,5,FALSE),"")</f>
        <v/>
      </c>
      <c r="H1658" t="str">
        <f>IFERROR(VLOOKUP(G1658,'CLZ WI'!$A$1:$K$100000,6,FALSE),"")</f>
        <v/>
      </c>
      <c r="I1658" t="str">
        <f>IFERROR(VLOOKUP(G1658,'CLZ WI'!$A$1:$K$100000,7,FALSE),"")</f>
        <v/>
      </c>
      <c r="J1658" t="str">
        <f>T('CLZ TT'!I1658)</f>
        <v/>
      </c>
      <c r="K1658" t="str">
        <f>IF(IFERROR(VLOOKUP('CLZ TT'!A1658,'CLZ WI'!$A$1:$L$100000,12,FALSE),"")=TRUE, "Billable", IF(IFERROR(VLOOKUP('CLZ TT'!A1658,'CLZ WI'!$A$1:$L$100000,12,FALSE),"")=FALSE, "Non-Billable", ""))</f>
        <v/>
      </c>
      <c r="L1658" s="19" t="str">
        <f>IF('CLZ TT'!G1658="","",'CLZ TT'!G1658)</f>
        <v/>
      </c>
      <c r="M1658" t="str">
        <f>IFERROR(VLOOKUP(G1658,'CLZ Pr'!$A$1:$X$100000,12,FALSE)*C1658,"")</f>
        <v/>
      </c>
      <c r="N1658" s="4" t="str">
        <f>IFERROR(VLOOKUP(G1658,'CLZ Pr'!$A$1:$X$100000,24,FALSE), "")</f>
        <v/>
      </c>
      <c r="O1658" t="str">
        <f>IFERROR(VLOOKUP(G1658,'CLZ Pr'!$A$1:$X$100000,21,FALSE), "")</f>
        <v/>
      </c>
    </row>
    <row r="1659" spans="1:15">
      <c r="A1659" t="str">
        <f>T('CLZ TT'!A1659)</f>
        <v/>
      </c>
      <c r="B1659" s="9" t="str">
        <f>T('CLZ TT'!D1659)</f>
        <v/>
      </c>
      <c r="C1659" s="10" t="str">
        <f>IF(LEN(A1659) &gt; 0, 'CLZ TT'!E1659, "")</f>
        <v/>
      </c>
      <c r="D1659" s="7" t="str">
        <f>T('CLZ TT'!F1659)</f>
        <v/>
      </c>
      <c r="E1659" s="7" t="str">
        <f>IFERROR(VLOOKUP('CLZ TT'!A1659,'CLZ WI'!$A$1:$E$100000,3,FALSE),"")</f>
        <v/>
      </c>
      <c r="F1659" t="str">
        <f>IFERROR(VLOOKUP('CLZ TT'!A1659,'CLZ WI'!$A$1:$E$100000,4,FALSE),"")</f>
        <v/>
      </c>
      <c r="G1659" t="str">
        <f>IFERROR(VLOOKUP('CLZ TT'!A1659,'CLZ WI'!$A$1:$K$100000,5,FALSE),"")</f>
        <v/>
      </c>
      <c r="H1659" t="str">
        <f>IFERROR(VLOOKUP(G1659,'CLZ WI'!$A$1:$K$100000,6,FALSE),"")</f>
        <v/>
      </c>
      <c r="I1659" t="str">
        <f>IFERROR(VLOOKUP(G1659,'CLZ WI'!$A$1:$K$100000,7,FALSE),"")</f>
        <v/>
      </c>
      <c r="J1659" t="str">
        <f>T('CLZ TT'!I1659)</f>
        <v/>
      </c>
      <c r="K1659" t="str">
        <f>IF(IFERROR(VLOOKUP('CLZ TT'!A1659,'CLZ WI'!$A$1:$L$100000,12,FALSE),"")=TRUE, "Billable", IF(IFERROR(VLOOKUP('CLZ TT'!A1659,'CLZ WI'!$A$1:$L$100000,12,FALSE),"")=FALSE, "Non-Billable", ""))</f>
        <v/>
      </c>
      <c r="L1659" s="19" t="str">
        <f>IF('CLZ TT'!G1659="","",'CLZ TT'!G1659)</f>
        <v/>
      </c>
      <c r="M1659" t="str">
        <f>IFERROR(VLOOKUP(G1659,'CLZ Pr'!$A$1:$X$100000,12,FALSE)*C1659,"")</f>
        <v/>
      </c>
      <c r="N1659" s="4" t="str">
        <f>IFERROR(VLOOKUP(G1659,'CLZ Pr'!$A$1:$X$100000,24,FALSE), "")</f>
        <v/>
      </c>
      <c r="O1659" t="str">
        <f>IFERROR(VLOOKUP(G1659,'CLZ Pr'!$A$1:$X$100000,21,FALSE), "")</f>
        <v/>
      </c>
    </row>
    <row r="1660" spans="1:15">
      <c r="A1660" t="str">
        <f>T('CLZ TT'!A1660)</f>
        <v/>
      </c>
      <c r="B1660" s="9" t="str">
        <f>T('CLZ TT'!D1660)</f>
        <v/>
      </c>
      <c r="C1660" s="10" t="str">
        <f>IF(LEN(A1660) &gt; 0, 'CLZ TT'!E1660, "")</f>
        <v/>
      </c>
      <c r="D1660" s="7" t="str">
        <f>T('CLZ TT'!F1660)</f>
        <v/>
      </c>
      <c r="E1660" s="7" t="str">
        <f>IFERROR(VLOOKUP('CLZ TT'!A1660,'CLZ WI'!$A$1:$E$100000,3,FALSE),"")</f>
        <v/>
      </c>
      <c r="F1660" t="str">
        <f>IFERROR(VLOOKUP('CLZ TT'!A1660,'CLZ WI'!$A$1:$E$100000,4,FALSE),"")</f>
        <v/>
      </c>
      <c r="G1660" t="str">
        <f>IFERROR(VLOOKUP('CLZ TT'!A1660,'CLZ WI'!$A$1:$K$100000,5,FALSE),"")</f>
        <v/>
      </c>
      <c r="H1660" t="str">
        <f>IFERROR(VLOOKUP(G1660,'CLZ WI'!$A$1:$K$100000,6,FALSE),"")</f>
        <v/>
      </c>
      <c r="I1660" t="str">
        <f>IFERROR(VLOOKUP(G1660,'CLZ WI'!$A$1:$K$100000,7,FALSE),"")</f>
        <v/>
      </c>
      <c r="J1660" t="str">
        <f>T('CLZ TT'!I1660)</f>
        <v/>
      </c>
      <c r="K1660" t="str">
        <f>IF(IFERROR(VLOOKUP('CLZ TT'!A1660,'CLZ WI'!$A$1:$L$100000,12,FALSE),"")=TRUE, "Billable", IF(IFERROR(VLOOKUP('CLZ TT'!A1660,'CLZ WI'!$A$1:$L$100000,12,FALSE),"")=FALSE, "Non-Billable", ""))</f>
        <v/>
      </c>
      <c r="L1660" s="19" t="str">
        <f>IF('CLZ TT'!G1660="","",'CLZ TT'!G1660)</f>
        <v/>
      </c>
      <c r="M1660" t="str">
        <f>IFERROR(VLOOKUP(G1660,'CLZ Pr'!$A$1:$X$100000,12,FALSE)*C1660,"")</f>
        <v/>
      </c>
      <c r="N1660" s="4" t="str">
        <f>IFERROR(VLOOKUP(G1660,'CLZ Pr'!$A$1:$X$100000,24,FALSE), "")</f>
        <v/>
      </c>
      <c r="O1660" t="str">
        <f>IFERROR(VLOOKUP(G1660,'CLZ Pr'!$A$1:$X$100000,21,FALSE), "")</f>
        <v/>
      </c>
    </row>
    <row r="1661" spans="1:15">
      <c r="A1661" t="str">
        <f>T('CLZ TT'!A1661)</f>
        <v/>
      </c>
      <c r="B1661" s="9" t="str">
        <f>T('CLZ TT'!D1661)</f>
        <v/>
      </c>
      <c r="C1661" s="10" t="str">
        <f>IF(LEN(A1661) &gt; 0, 'CLZ TT'!E1661, "")</f>
        <v/>
      </c>
      <c r="D1661" s="7" t="str">
        <f>T('CLZ TT'!F1661)</f>
        <v/>
      </c>
      <c r="E1661" s="7" t="str">
        <f>IFERROR(VLOOKUP('CLZ TT'!A1661,'CLZ WI'!$A$1:$E$100000,3,FALSE),"")</f>
        <v/>
      </c>
      <c r="F1661" t="str">
        <f>IFERROR(VLOOKUP('CLZ TT'!A1661,'CLZ WI'!$A$1:$E$100000,4,FALSE),"")</f>
        <v/>
      </c>
      <c r="G1661" t="str">
        <f>IFERROR(VLOOKUP('CLZ TT'!A1661,'CLZ WI'!$A$1:$K$100000,5,FALSE),"")</f>
        <v/>
      </c>
      <c r="H1661" t="str">
        <f>IFERROR(VLOOKUP(G1661,'CLZ WI'!$A$1:$K$100000,6,FALSE),"")</f>
        <v/>
      </c>
      <c r="I1661" t="str">
        <f>IFERROR(VLOOKUP(G1661,'CLZ WI'!$A$1:$K$100000,7,FALSE),"")</f>
        <v/>
      </c>
      <c r="J1661" t="str">
        <f>T('CLZ TT'!I1661)</f>
        <v/>
      </c>
      <c r="K1661" t="str">
        <f>IF(IFERROR(VLOOKUP('CLZ TT'!A1661,'CLZ WI'!$A$1:$L$100000,12,FALSE),"")=TRUE, "Billable", IF(IFERROR(VLOOKUP('CLZ TT'!A1661,'CLZ WI'!$A$1:$L$100000,12,FALSE),"")=FALSE, "Non-Billable", ""))</f>
        <v/>
      </c>
      <c r="L1661" s="19" t="str">
        <f>IF('CLZ TT'!G1661="","",'CLZ TT'!G1661)</f>
        <v/>
      </c>
      <c r="M1661" t="str">
        <f>IFERROR(VLOOKUP(G1661,'CLZ Pr'!$A$1:$X$100000,12,FALSE)*C1661,"")</f>
        <v/>
      </c>
      <c r="N1661" s="4" t="str">
        <f>IFERROR(VLOOKUP(G1661,'CLZ Pr'!$A$1:$X$100000,24,FALSE), "")</f>
        <v/>
      </c>
      <c r="O1661" t="str">
        <f>IFERROR(VLOOKUP(G1661,'CLZ Pr'!$A$1:$X$100000,21,FALSE), "")</f>
        <v/>
      </c>
    </row>
    <row r="1662" spans="1:15">
      <c r="A1662" t="str">
        <f>T('CLZ TT'!A1662)</f>
        <v/>
      </c>
      <c r="B1662" s="9" t="str">
        <f>T('CLZ TT'!D1662)</f>
        <v/>
      </c>
      <c r="C1662" s="10" t="str">
        <f>IF(LEN(A1662) &gt; 0, 'CLZ TT'!E1662, "")</f>
        <v/>
      </c>
      <c r="D1662" s="7" t="str">
        <f>T('CLZ TT'!F1662)</f>
        <v/>
      </c>
      <c r="E1662" s="7" t="str">
        <f>IFERROR(VLOOKUP('CLZ TT'!A1662,'CLZ WI'!$A$1:$E$100000,3,FALSE),"")</f>
        <v/>
      </c>
      <c r="F1662" t="str">
        <f>IFERROR(VLOOKUP('CLZ TT'!A1662,'CLZ WI'!$A$1:$E$100000,4,FALSE),"")</f>
        <v/>
      </c>
      <c r="G1662" t="str">
        <f>IFERROR(VLOOKUP('CLZ TT'!A1662,'CLZ WI'!$A$1:$K$100000,5,FALSE),"")</f>
        <v/>
      </c>
      <c r="H1662" t="str">
        <f>IFERROR(VLOOKUP(G1662,'CLZ WI'!$A$1:$K$100000,6,FALSE),"")</f>
        <v/>
      </c>
      <c r="I1662" t="str">
        <f>IFERROR(VLOOKUP(G1662,'CLZ WI'!$A$1:$K$100000,7,FALSE),"")</f>
        <v/>
      </c>
      <c r="J1662" t="str">
        <f>T('CLZ TT'!I1662)</f>
        <v/>
      </c>
      <c r="K1662" t="str">
        <f>IF(IFERROR(VLOOKUP('CLZ TT'!A1662,'CLZ WI'!$A$1:$L$100000,12,FALSE),"")=TRUE, "Billable", IF(IFERROR(VLOOKUP('CLZ TT'!A1662,'CLZ WI'!$A$1:$L$100000,12,FALSE),"")=FALSE, "Non-Billable", ""))</f>
        <v/>
      </c>
      <c r="L1662" s="19" t="str">
        <f>IF('CLZ TT'!G1662="","",'CLZ TT'!G1662)</f>
        <v/>
      </c>
      <c r="M1662" t="str">
        <f>IFERROR(VLOOKUP(G1662,'CLZ Pr'!$A$1:$X$100000,12,FALSE)*C1662,"")</f>
        <v/>
      </c>
      <c r="N1662" s="4" t="str">
        <f>IFERROR(VLOOKUP(G1662,'CLZ Pr'!$A$1:$X$100000,24,FALSE), "")</f>
        <v/>
      </c>
      <c r="O1662" t="str">
        <f>IFERROR(VLOOKUP(G1662,'CLZ Pr'!$A$1:$X$100000,21,FALSE), "")</f>
        <v/>
      </c>
    </row>
    <row r="1663" spans="1:15">
      <c r="A1663" t="str">
        <f>T('CLZ TT'!A1663)</f>
        <v/>
      </c>
      <c r="B1663" s="9" t="str">
        <f>T('CLZ TT'!D1663)</f>
        <v/>
      </c>
      <c r="C1663" s="10" t="str">
        <f>IF(LEN(A1663) &gt; 0, 'CLZ TT'!E1663, "")</f>
        <v/>
      </c>
      <c r="D1663" s="7" t="str">
        <f>T('CLZ TT'!F1663)</f>
        <v/>
      </c>
      <c r="E1663" s="7" t="str">
        <f>IFERROR(VLOOKUP('CLZ TT'!A1663,'CLZ WI'!$A$1:$E$100000,3,FALSE),"")</f>
        <v/>
      </c>
      <c r="F1663" t="str">
        <f>IFERROR(VLOOKUP('CLZ TT'!A1663,'CLZ WI'!$A$1:$E$100000,4,FALSE),"")</f>
        <v/>
      </c>
      <c r="G1663" t="str">
        <f>IFERROR(VLOOKUP('CLZ TT'!A1663,'CLZ WI'!$A$1:$K$100000,5,FALSE),"")</f>
        <v/>
      </c>
      <c r="H1663" t="str">
        <f>IFERROR(VLOOKUP(G1663,'CLZ WI'!$A$1:$K$100000,6,FALSE),"")</f>
        <v/>
      </c>
      <c r="I1663" t="str">
        <f>IFERROR(VLOOKUP(G1663,'CLZ WI'!$A$1:$K$100000,7,FALSE),"")</f>
        <v/>
      </c>
      <c r="J1663" t="str">
        <f>T('CLZ TT'!I1663)</f>
        <v/>
      </c>
      <c r="K1663" t="str">
        <f>IF(IFERROR(VLOOKUP('CLZ TT'!A1663,'CLZ WI'!$A$1:$L$100000,12,FALSE),"")=TRUE, "Billable", IF(IFERROR(VLOOKUP('CLZ TT'!A1663,'CLZ WI'!$A$1:$L$100000,12,FALSE),"")=FALSE, "Non-Billable", ""))</f>
        <v/>
      </c>
      <c r="L1663" s="19" t="str">
        <f>IF('CLZ TT'!G1663="","",'CLZ TT'!G1663)</f>
        <v/>
      </c>
      <c r="M1663" t="str">
        <f>IFERROR(VLOOKUP(G1663,'CLZ Pr'!$A$1:$X$100000,12,FALSE)*C1663,"")</f>
        <v/>
      </c>
      <c r="N1663" s="4" t="str">
        <f>IFERROR(VLOOKUP(G1663,'CLZ Pr'!$A$1:$X$100000,24,FALSE), "")</f>
        <v/>
      </c>
      <c r="O1663" t="str">
        <f>IFERROR(VLOOKUP(G1663,'CLZ Pr'!$A$1:$X$100000,21,FALSE), "")</f>
        <v/>
      </c>
    </row>
    <row r="1664" spans="1:15">
      <c r="A1664" t="str">
        <f>T('CLZ TT'!A1664)</f>
        <v/>
      </c>
      <c r="B1664" s="9" t="str">
        <f>T('CLZ TT'!D1664)</f>
        <v/>
      </c>
      <c r="C1664" s="10" t="str">
        <f>IF(LEN(A1664) &gt; 0, 'CLZ TT'!E1664, "")</f>
        <v/>
      </c>
      <c r="D1664" s="7" t="str">
        <f>T('CLZ TT'!F1664)</f>
        <v/>
      </c>
      <c r="E1664" s="7" t="str">
        <f>IFERROR(VLOOKUP('CLZ TT'!A1664,'CLZ WI'!$A$1:$E$100000,3,FALSE),"")</f>
        <v/>
      </c>
      <c r="F1664" t="str">
        <f>IFERROR(VLOOKUP('CLZ TT'!A1664,'CLZ WI'!$A$1:$E$100000,4,FALSE),"")</f>
        <v/>
      </c>
      <c r="G1664" t="str">
        <f>IFERROR(VLOOKUP('CLZ TT'!A1664,'CLZ WI'!$A$1:$K$100000,5,FALSE),"")</f>
        <v/>
      </c>
      <c r="H1664" t="str">
        <f>IFERROR(VLOOKUP(G1664,'CLZ WI'!$A$1:$K$100000,6,FALSE),"")</f>
        <v/>
      </c>
      <c r="I1664" t="str">
        <f>IFERROR(VLOOKUP(G1664,'CLZ WI'!$A$1:$K$100000,7,FALSE),"")</f>
        <v/>
      </c>
      <c r="J1664" t="str">
        <f>T('CLZ TT'!I1664)</f>
        <v/>
      </c>
      <c r="K1664" t="str">
        <f>IF(IFERROR(VLOOKUP('CLZ TT'!A1664,'CLZ WI'!$A$1:$L$100000,12,FALSE),"")=TRUE, "Billable", IF(IFERROR(VLOOKUP('CLZ TT'!A1664,'CLZ WI'!$A$1:$L$100000,12,FALSE),"")=FALSE, "Non-Billable", ""))</f>
        <v/>
      </c>
      <c r="L1664" s="19" t="str">
        <f>IF('CLZ TT'!G1664="","",'CLZ TT'!G1664)</f>
        <v/>
      </c>
      <c r="M1664" t="str">
        <f>IFERROR(VLOOKUP(G1664,'CLZ Pr'!$A$1:$X$100000,12,FALSE)*C1664,"")</f>
        <v/>
      </c>
      <c r="N1664" s="4" t="str">
        <f>IFERROR(VLOOKUP(G1664,'CLZ Pr'!$A$1:$X$100000,24,FALSE), "")</f>
        <v/>
      </c>
      <c r="O1664" t="str">
        <f>IFERROR(VLOOKUP(G1664,'CLZ Pr'!$A$1:$X$100000,21,FALSE), "")</f>
        <v/>
      </c>
    </row>
    <row r="1665" spans="1:15">
      <c r="A1665" t="str">
        <f>T('CLZ TT'!A1665)</f>
        <v/>
      </c>
      <c r="B1665" s="9" t="str">
        <f>T('CLZ TT'!D1665)</f>
        <v/>
      </c>
      <c r="C1665" s="10" t="str">
        <f>IF(LEN(A1665) &gt; 0, 'CLZ TT'!E1665, "")</f>
        <v/>
      </c>
      <c r="D1665" s="7" t="str">
        <f>T('CLZ TT'!F1665)</f>
        <v/>
      </c>
      <c r="E1665" s="7" t="str">
        <f>IFERROR(VLOOKUP('CLZ TT'!A1665,'CLZ WI'!$A$1:$E$100000,3,FALSE),"")</f>
        <v/>
      </c>
      <c r="F1665" t="str">
        <f>IFERROR(VLOOKUP('CLZ TT'!A1665,'CLZ WI'!$A$1:$E$100000,4,FALSE),"")</f>
        <v/>
      </c>
      <c r="G1665" t="str">
        <f>IFERROR(VLOOKUP('CLZ TT'!A1665,'CLZ WI'!$A$1:$K$100000,5,FALSE),"")</f>
        <v/>
      </c>
      <c r="H1665" t="str">
        <f>IFERROR(VLOOKUP(G1665,'CLZ WI'!$A$1:$K$100000,6,FALSE),"")</f>
        <v/>
      </c>
      <c r="I1665" t="str">
        <f>IFERROR(VLOOKUP(G1665,'CLZ WI'!$A$1:$K$100000,7,FALSE),"")</f>
        <v/>
      </c>
      <c r="J1665" t="str">
        <f>T('CLZ TT'!I1665)</f>
        <v/>
      </c>
      <c r="K1665" t="str">
        <f>IF(IFERROR(VLOOKUP('CLZ TT'!A1665,'CLZ WI'!$A$1:$L$100000,12,FALSE),"")=TRUE, "Billable", IF(IFERROR(VLOOKUP('CLZ TT'!A1665,'CLZ WI'!$A$1:$L$100000,12,FALSE),"")=FALSE, "Non-Billable", ""))</f>
        <v/>
      </c>
      <c r="L1665" s="19" t="str">
        <f>IF('CLZ TT'!G1665="","",'CLZ TT'!G1665)</f>
        <v/>
      </c>
      <c r="M1665" t="str">
        <f>IFERROR(VLOOKUP(G1665,'CLZ Pr'!$A$1:$X$100000,12,FALSE)*C1665,"")</f>
        <v/>
      </c>
      <c r="N1665" s="4" t="str">
        <f>IFERROR(VLOOKUP(G1665,'CLZ Pr'!$A$1:$X$100000,24,FALSE), "")</f>
        <v/>
      </c>
      <c r="O1665" t="str">
        <f>IFERROR(VLOOKUP(G1665,'CLZ Pr'!$A$1:$X$100000,21,FALSE), "")</f>
        <v/>
      </c>
    </row>
    <row r="1666" spans="1:15">
      <c r="A1666" t="str">
        <f>T('CLZ TT'!A1666)</f>
        <v/>
      </c>
      <c r="B1666" s="9" t="str">
        <f>T('CLZ TT'!D1666)</f>
        <v/>
      </c>
      <c r="C1666" s="10" t="str">
        <f>IF(LEN(A1666) &gt; 0, 'CLZ TT'!E1666, "")</f>
        <v/>
      </c>
      <c r="D1666" s="7" t="str">
        <f>T('CLZ TT'!F1666)</f>
        <v/>
      </c>
      <c r="E1666" s="7" t="str">
        <f>IFERROR(VLOOKUP('CLZ TT'!A1666,'CLZ WI'!$A$1:$E$100000,3,FALSE),"")</f>
        <v/>
      </c>
      <c r="F1666" t="str">
        <f>IFERROR(VLOOKUP('CLZ TT'!A1666,'CLZ WI'!$A$1:$E$100000,4,FALSE),"")</f>
        <v/>
      </c>
      <c r="G1666" t="str">
        <f>IFERROR(VLOOKUP('CLZ TT'!A1666,'CLZ WI'!$A$1:$K$100000,5,FALSE),"")</f>
        <v/>
      </c>
      <c r="H1666" t="str">
        <f>IFERROR(VLOOKUP(G1666,'CLZ WI'!$A$1:$K$100000,6,FALSE),"")</f>
        <v/>
      </c>
      <c r="I1666" t="str">
        <f>IFERROR(VLOOKUP(G1666,'CLZ WI'!$A$1:$K$100000,7,FALSE),"")</f>
        <v/>
      </c>
      <c r="J1666" t="str">
        <f>T('CLZ TT'!I1666)</f>
        <v/>
      </c>
      <c r="K1666" t="str">
        <f>IF(IFERROR(VLOOKUP('CLZ TT'!A1666,'CLZ WI'!$A$1:$L$100000,12,FALSE),"")=TRUE, "Billable", IF(IFERROR(VLOOKUP('CLZ TT'!A1666,'CLZ WI'!$A$1:$L$100000,12,FALSE),"")=FALSE, "Non-Billable", ""))</f>
        <v/>
      </c>
      <c r="L1666" s="19" t="str">
        <f>IF('CLZ TT'!G1666="","",'CLZ TT'!G1666)</f>
        <v/>
      </c>
      <c r="M1666" t="str">
        <f>IFERROR(VLOOKUP(G1666,'CLZ Pr'!$A$1:$X$100000,12,FALSE)*C1666,"")</f>
        <v/>
      </c>
      <c r="N1666" s="4" t="str">
        <f>IFERROR(VLOOKUP(G1666,'CLZ Pr'!$A$1:$X$100000,24,FALSE), "")</f>
        <v/>
      </c>
      <c r="O1666" t="str">
        <f>IFERROR(VLOOKUP(G1666,'CLZ Pr'!$A$1:$X$100000,21,FALSE), "")</f>
        <v/>
      </c>
    </row>
    <row r="1667" spans="1:15">
      <c r="A1667" t="str">
        <f>T('CLZ TT'!A1667)</f>
        <v/>
      </c>
      <c r="B1667" s="9" t="str">
        <f>T('CLZ TT'!D1667)</f>
        <v/>
      </c>
      <c r="C1667" s="10" t="str">
        <f>IF(LEN(A1667) &gt; 0, 'CLZ TT'!E1667, "")</f>
        <v/>
      </c>
      <c r="D1667" s="7" t="str">
        <f>T('CLZ TT'!F1667)</f>
        <v/>
      </c>
      <c r="E1667" s="7" t="str">
        <f>IFERROR(VLOOKUP('CLZ TT'!A1667,'CLZ WI'!$A$1:$E$100000,3,FALSE),"")</f>
        <v/>
      </c>
      <c r="F1667" t="str">
        <f>IFERROR(VLOOKUP('CLZ TT'!A1667,'CLZ WI'!$A$1:$E$100000,4,FALSE),"")</f>
        <v/>
      </c>
      <c r="G1667" t="str">
        <f>IFERROR(VLOOKUP('CLZ TT'!A1667,'CLZ WI'!$A$1:$K$100000,5,FALSE),"")</f>
        <v/>
      </c>
      <c r="H1667" t="str">
        <f>IFERROR(VLOOKUP(G1667,'CLZ WI'!$A$1:$K$100000,6,FALSE),"")</f>
        <v/>
      </c>
      <c r="I1667" t="str">
        <f>IFERROR(VLOOKUP(G1667,'CLZ WI'!$A$1:$K$100000,7,FALSE),"")</f>
        <v/>
      </c>
      <c r="J1667" t="str">
        <f>T('CLZ TT'!I1667)</f>
        <v/>
      </c>
      <c r="K1667" t="str">
        <f>IF(IFERROR(VLOOKUP('CLZ TT'!A1667,'CLZ WI'!$A$1:$L$100000,12,FALSE),"")=TRUE, "Billable", IF(IFERROR(VLOOKUP('CLZ TT'!A1667,'CLZ WI'!$A$1:$L$100000,12,FALSE),"")=FALSE, "Non-Billable", ""))</f>
        <v/>
      </c>
      <c r="L1667" s="19" t="str">
        <f>IF('CLZ TT'!G1667="","",'CLZ TT'!G1667)</f>
        <v/>
      </c>
      <c r="M1667" t="str">
        <f>IFERROR(VLOOKUP(G1667,'CLZ Pr'!$A$1:$X$100000,12,FALSE)*C1667,"")</f>
        <v/>
      </c>
      <c r="N1667" s="4" t="str">
        <f>IFERROR(VLOOKUP(G1667,'CLZ Pr'!$A$1:$X$100000,24,FALSE), "")</f>
        <v/>
      </c>
      <c r="O1667" t="str">
        <f>IFERROR(VLOOKUP(G1667,'CLZ Pr'!$A$1:$X$100000,21,FALSE), "")</f>
        <v/>
      </c>
    </row>
    <row r="1668" spans="1:15">
      <c r="A1668" t="str">
        <f>T('CLZ TT'!A1668)</f>
        <v/>
      </c>
      <c r="B1668" s="9" t="str">
        <f>T('CLZ TT'!D1668)</f>
        <v/>
      </c>
      <c r="C1668" s="10" t="str">
        <f>IF(LEN(A1668) &gt; 0, 'CLZ TT'!E1668, "")</f>
        <v/>
      </c>
      <c r="D1668" s="7" t="str">
        <f>T('CLZ TT'!F1668)</f>
        <v/>
      </c>
      <c r="E1668" s="7" t="str">
        <f>IFERROR(VLOOKUP('CLZ TT'!A1668,'CLZ WI'!$A$1:$E$100000,3,FALSE),"")</f>
        <v/>
      </c>
      <c r="F1668" t="str">
        <f>IFERROR(VLOOKUP('CLZ TT'!A1668,'CLZ WI'!$A$1:$E$100000,4,FALSE),"")</f>
        <v/>
      </c>
      <c r="G1668" t="str">
        <f>IFERROR(VLOOKUP('CLZ TT'!A1668,'CLZ WI'!$A$1:$K$100000,5,FALSE),"")</f>
        <v/>
      </c>
      <c r="H1668" t="str">
        <f>IFERROR(VLOOKUP(G1668,'CLZ WI'!$A$1:$K$100000,6,FALSE),"")</f>
        <v/>
      </c>
      <c r="I1668" t="str">
        <f>IFERROR(VLOOKUP(G1668,'CLZ WI'!$A$1:$K$100000,7,FALSE),"")</f>
        <v/>
      </c>
      <c r="J1668" t="str">
        <f>T('CLZ TT'!I1668)</f>
        <v/>
      </c>
      <c r="K1668" t="str">
        <f>IF(IFERROR(VLOOKUP('CLZ TT'!A1668,'CLZ WI'!$A$1:$L$100000,12,FALSE),"")=TRUE, "Billable", IF(IFERROR(VLOOKUP('CLZ TT'!A1668,'CLZ WI'!$A$1:$L$100000,12,FALSE),"")=FALSE, "Non-Billable", ""))</f>
        <v/>
      </c>
      <c r="L1668" s="19" t="str">
        <f>IF('CLZ TT'!G1668="","",'CLZ TT'!G1668)</f>
        <v/>
      </c>
      <c r="M1668" t="str">
        <f>IFERROR(VLOOKUP(G1668,'CLZ Pr'!$A$1:$X$100000,12,FALSE)*C1668,"")</f>
        <v/>
      </c>
      <c r="N1668" s="4" t="str">
        <f>IFERROR(VLOOKUP(G1668,'CLZ Pr'!$A$1:$X$100000,24,FALSE), "")</f>
        <v/>
      </c>
      <c r="O1668" t="str">
        <f>IFERROR(VLOOKUP(G1668,'CLZ Pr'!$A$1:$X$100000,21,FALSE), "")</f>
        <v/>
      </c>
    </row>
    <row r="1669" spans="1:15">
      <c r="A1669" t="str">
        <f>T('CLZ TT'!A1669)</f>
        <v/>
      </c>
      <c r="B1669" s="9" t="str">
        <f>T('CLZ TT'!D1669)</f>
        <v/>
      </c>
      <c r="C1669" s="10" t="str">
        <f>IF(LEN(A1669) &gt; 0, 'CLZ TT'!E1669, "")</f>
        <v/>
      </c>
      <c r="D1669" s="7" t="str">
        <f>T('CLZ TT'!F1669)</f>
        <v/>
      </c>
      <c r="E1669" s="7" t="str">
        <f>IFERROR(VLOOKUP('CLZ TT'!A1669,'CLZ WI'!$A$1:$E$100000,3,FALSE),"")</f>
        <v/>
      </c>
      <c r="F1669" t="str">
        <f>IFERROR(VLOOKUP('CLZ TT'!A1669,'CLZ WI'!$A$1:$E$100000,4,FALSE),"")</f>
        <v/>
      </c>
      <c r="G1669" t="str">
        <f>IFERROR(VLOOKUP('CLZ TT'!A1669,'CLZ WI'!$A$1:$K$100000,5,FALSE),"")</f>
        <v/>
      </c>
      <c r="H1669" t="str">
        <f>IFERROR(VLOOKUP(G1669,'CLZ WI'!$A$1:$K$100000,6,FALSE),"")</f>
        <v/>
      </c>
      <c r="I1669" t="str">
        <f>IFERROR(VLOOKUP(G1669,'CLZ WI'!$A$1:$K$100000,7,FALSE),"")</f>
        <v/>
      </c>
      <c r="J1669" t="str">
        <f>T('CLZ TT'!I1669)</f>
        <v/>
      </c>
      <c r="K1669" t="str">
        <f>IF(IFERROR(VLOOKUP('CLZ TT'!A1669,'CLZ WI'!$A$1:$L$100000,12,FALSE),"")=TRUE, "Billable", IF(IFERROR(VLOOKUP('CLZ TT'!A1669,'CLZ WI'!$A$1:$L$100000,12,FALSE),"")=FALSE, "Non-Billable", ""))</f>
        <v/>
      </c>
      <c r="L1669" s="19" t="str">
        <f>IF('CLZ TT'!G1669="","",'CLZ TT'!G1669)</f>
        <v/>
      </c>
      <c r="M1669" t="str">
        <f>IFERROR(VLOOKUP(G1669,'CLZ Pr'!$A$1:$X$100000,12,FALSE)*C1669,"")</f>
        <v/>
      </c>
      <c r="N1669" s="4" t="str">
        <f>IFERROR(VLOOKUP(G1669,'CLZ Pr'!$A$1:$X$100000,24,FALSE), "")</f>
        <v/>
      </c>
      <c r="O1669" t="str">
        <f>IFERROR(VLOOKUP(G1669,'CLZ Pr'!$A$1:$X$100000,21,FALSE), "")</f>
        <v/>
      </c>
    </row>
    <row r="1670" spans="1:15">
      <c r="A1670" t="str">
        <f>T('CLZ TT'!A1670)</f>
        <v/>
      </c>
      <c r="B1670" s="9" t="str">
        <f>T('CLZ TT'!D1670)</f>
        <v/>
      </c>
      <c r="C1670" s="10" t="str">
        <f>IF(LEN(A1670) &gt; 0, 'CLZ TT'!E1670, "")</f>
        <v/>
      </c>
      <c r="D1670" s="7" t="str">
        <f>T('CLZ TT'!F1670)</f>
        <v/>
      </c>
      <c r="E1670" s="7" t="str">
        <f>IFERROR(VLOOKUP('CLZ TT'!A1670,'CLZ WI'!$A$1:$E$100000,3,FALSE),"")</f>
        <v/>
      </c>
      <c r="F1670" t="str">
        <f>IFERROR(VLOOKUP('CLZ TT'!A1670,'CLZ WI'!$A$1:$E$100000,4,FALSE),"")</f>
        <v/>
      </c>
      <c r="G1670" t="str">
        <f>IFERROR(VLOOKUP('CLZ TT'!A1670,'CLZ WI'!$A$1:$K$100000,5,FALSE),"")</f>
        <v/>
      </c>
      <c r="H1670" t="str">
        <f>IFERROR(VLOOKUP(G1670,'CLZ WI'!$A$1:$K$100000,6,FALSE),"")</f>
        <v/>
      </c>
      <c r="I1670" t="str">
        <f>IFERROR(VLOOKUP(G1670,'CLZ WI'!$A$1:$K$100000,7,FALSE),"")</f>
        <v/>
      </c>
      <c r="J1670" t="str">
        <f>T('CLZ TT'!I1670)</f>
        <v/>
      </c>
      <c r="K1670" t="str">
        <f>IF(IFERROR(VLOOKUP('CLZ TT'!A1670,'CLZ WI'!$A$1:$L$100000,12,FALSE),"")=TRUE, "Billable", IF(IFERROR(VLOOKUP('CLZ TT'!A1670,'CLZ WI'!$A$1:$L$100000,12,FALSE),"")=FALSE, "Non-Billable", ""))</f>
        <v/>
      </c>
      <c r="L1670" s="19" t="str">
        <f>IF('CLZ TT'!G1670="","",'CLZ TT'!G1670)</f>
        <v/>
      </c>
      <c r="M1670" t="str">
        <f>IFERROR(VLOOKUP(G1670,'CLZ Pr'!$A$1:$X$100000,12,FALSE)*C1670,"")</f>
        <v/>
      </c>
      <c r="N1670" s="4" t="str">
        <f>IFERROR(VLOOKUP(G1670,'CLZ Pr'!$A$1:$X$100000,24,FALSE), "")</f>
        <v/>
      </c>
      <c r="O1670" t="str">
        <f>IFERROR(VLOOKUP(G1670,'CLZ Pr'!$A$1:$X$100000,21,FALSE), "")</f>
        <v/>
      </c>
    </row>
    <row r="1671" spans="1:15">
      <c r="A1671" t="str">
        <f>T('CLZ TT'!A1671)</f>
        <v/>
      </c>
      <c r="B1671" s="9" t="str">
        <f>T('CLZ TT'!D1671)</f>
        <v/>
      </c>
      <c r="C1671" s="10" t="str">
        <f>IF(LEN(A1671) &gt; 0, 'CLZ TT'!E1671, "")</f>
        <v/>
      </c>
      <c r="D1671" s="7" t="str">
        <f>T('CLZ TT'!F1671)</f>
        <v/>
      </c>
      <c r="E1671" s="7" t="str">
        <f>IFERROR(VLOOKUP('CLZ TT'!A1671,'CLZ WI'!$A$1:$E$100000,3,FALSE),"")</f>
        <v/>
      </c>
      <c r="F1671" t="str">
        <f>IFERROR(VLOOKUP('CLZ TT'!A1671,'CLZ WI'!$A$1:$E$100000,4,FALSE),"")</f>
        <v/>
      </c>
      <c r="G1671" t="str">
        <f>IFERROR(VLOOKUP('CLZ TT'!A1671,'CLZ WI'!$A$1:$K$100000,5,FALSE),"")</f>
        <v/>
      </c>
      <c r="H1671" t="str">
        <f>IFERROR(VLOOKUP(G1671,'CLZ WI'!$A$1:$K$100000,6,FALSE),"")</f>
        <v/>
      </c>
      <c r="I1671" t="str">
        <f>IFERROR(VLOOKUP(G1671,'CLZ WI'!$A$1:$K$100000,7,FALSE),"")</f>
        <v/>
      </c>
      <c r="J1671" t="str">
        <f>T('CLZ TT'!I1671)</f>
        <v/>
      </c>
      <c r="K1671" t="str">
        <f>IF(IFERROR(VLOOKUP('CLZ TT'!A1671,'CLZ WI'!$A$1:$L$100000,12,FALSE),"")=TRUE, "Billable", IF(IFERROR(VLOOKUP('CLZ TT'!A1671,'CLZ WI'!$A$1:$L$100000,12,FALSE),"")=FALSE, "Non-Billable", ""))</f>
        <v/>
      </c>
      <c r="L1671" s="19" t="str">
        <f>IF('CLZ TT'!G1671="","",'CLZ TT'!G1671)</f>
        <v/>
      </c>
      <c r="M1671" t="str">
        <f>IFERROR(VLOOKUP(G1671,'CLZ Pr'!$A$1:$X$100000,12,FALSE)*C1671,"")</f>
        <v/>
      </c>
      <c r="N1671" s="4" t="str">
        <f>IFERROR(VLOOKUP(G1671,'CLZ Pr'!$A$1:$X$100000,24,FALSE), "")</f>
        <v/>
      </c>
      <c r="O1671" t="str">
        <f>IFERROR(VLOOKUP(G1671,'CLZ Pr'!$A$1:$X$100000,21,FALSE), "")</f>
        <v/>
      </c>
    </row>
    <row r="1672" spans="1:15">
      <c r="A1672" t="str">
        <f>T('CLZ TT'!A1672)</f>
        <v/>
      </c>
      <c r="B1672" s="9" t="str">
        <f>T('CLZ TT'!D1672)</f>
        <v/>
      </c>
      <c r="C1672" s="10" t="str">
        <f>IF(LEN(A1672) &gt; 0, 'CLZ TT'!E1672, "")</f>
        <v/>
      </c>
      <c r="D1672" s="7" t="str">
        <f>T('CLZ TT'!F1672)</f>
        <v/>
      </c>
      <c r="E1672" s="7" t="str">
        <f>IFERROR(VLOOKUP('CLZ TT'!A1672,'CLZ WI'!$A$1:$E$100000,3,FALSE),"")</f>
        <v/>
      </c>
      <c r="F1672" t="str">
        <f>IFERROR(VLOOKUP('CLZ TT'!A1672,'CLZ WI'!$A$1:$E$100000,4,FALSE),"")</f>
        <v/>
      </c>
      <c r="G1672" t="str">
        <f>IFERROR(VLOOKUP('CLZ TT'!A1672,'CLZ WI'!$A$1:$K$100000,5,FALSE),"")</f>
        <v/>
      </c>
      <c r="H1672" t="str">
        <f>IFERROR(VLOOKUP(G1672,'CLZ WI'!$A$1:$K$100000,6,FALSE),"")</f>
        <v/>
      </c>
      <c r="I1672" t="str">
        <f>IFERROR(VLOOKUP(G1672,'CLZ WI'!$A$1:$K$100000,7,FALSE),"")</f>
        <v/>
      </c>
      <c r="J1672" t="str">
        <f>T('CLZ TT'!I1672)</f>
        <v/>
      </c>
      <c r="K1672" t="str">
        <f>IF(IFERROR(VLOOKUP('CLZ TT'!A1672,'CLZ WI'!$A$1:$L$100000,12,FALSE),"")=TRUE, "Billable", IF(IFERROR(VLOOKUP('CLZ TT'!A1672,'CLZ WI'!$A$1:$L$100000,12,FALSE),"")=FALSE, "Non-Billable", ""))</f>
        <v/>
      </c>
      <c r="L1672" s="19" t="str">
        <f>IF('CLZ TT'!G1672="","",'CLZ TT'!G1672)</f>
        <v/>
      </c>
      <c r="M1672" t="str">
        <f>IFERROR(VLOOKUP(G1672,'CLZ Pr'!$A$1:$X$100000,12,FALSE)*C1672,"")</f>
        <v/>
      </c>
      <c r="N1672" s="4" t="str">
        <f>IFERROR(VLOOKUP(G1672,'CLZ Pr'!$A$1:$X$100000,24,FALSE), "")</f>
        <v/>
      </c>
      <c r="O1672" t="str">
        <f>IFERROR(VLOOKUP(G1672,'CLZ Pr'!$A$1:$X$100000,21,FALSE), "")</f>
        <v/>
      </c>
    </row>
    <row r="1673" spans="1:15">
      <c r="A1673" t="str">
        <f>T('CLZ TT'!A1673)</f>
        <v/>
      </c>
      <c r="B1673" s="9" t="str">
        <f>T('CLZ TT'!D1673)</f>
        <v/>
      </c>
      <c r="C1673" s="10" t="str">
        <f>IF(LEN(A1673) &gt; 0, 'CLZ TT'!E1673, "")</f>
        <v/>
      </c>
      <c r="D1673" s="7" t="str">
        <f>T('CLZ TT'!F1673)</f>
        <v/>
      </c>
      <c r="E1673" s="7" t="str">
        <f>IFERROR(VLOOKUP('CLZ TT'!A1673,'CLZ WI'!$A$1:$E$100000,3,FALSE),"")</f>
        <v/>
      </c>
      <c r="F1673" t="str">
        <f>IFERROR(VLOOKUP('CLZ TT'!A1673,'CLZ WI'!$A$1:$E$100000,4,FALSE),"")</f>
        <v/>
      </c>
      <c r="G1673" t="str">
        <f>IFERROR(VLOOKUP('CLZ TT'!A1673,'CLZ WI'!$A$1:$K$100000,5,FALSE),"")</f>
        <v/>
      </c>
      <c r="H1673" t="str">
        <f>IFERROR(VLOOKUP(G1673,'CLZ WI'!$A$1:$K$100000,6,FALSE),"")</f>
        <v/>
      </c>
      <c r="I1673" t="str">
        <f>IFERROR(VLOOKUP(G1673,'CLZ WI'!$A$1:$K$100000,7,FALSE),"")</f>
        <v/>
      </c>
      <c r="J1673" t="str">
        <f>T('CLZ TT'!I1673)</f>
        <v/>
      </c>
      <c r="K1673" t="str">
        <f>IF(IFERROR(VLOOKUP('CLZ TT'!A1673,'CLZ WI'!$A$1:$L$100000,12,FALSE),"")=TRUE, "Billable", IF(IFERROR(VLOOKUP('CLZ TT'!A1673,'CLZ WI'!$A$1:$L$100000,12,FALSE),"")=FALSE, "Non-Billable", ""))</f>
        <v/>
      </c>
      <c r="L1673" s="19" t="str">
        <f>IF('CLZ TT'!G1673="","",'CLZ TT'!G1673)</f>
        <v/>
      </c>
      <c r="M1673" t="str">
        <f>IFERROR(VLOOKUP(G1673,'CLZ Pr'!$A$1:$X$100000,12,FALSE)*C1673,"")</f>
        <v/>
      </c>
      <c r="N1673" s="4" t="str">
        <f>IFERROR(VLOOKUP(G1673,'CLZ Pr'!$A$1:$X$100000,24,FALSE), "")</f>
        <v/>
      </c>
      <c r="O1673" t="str">
        <f>IFERROR(VLOOKUP(G1673,'CLZ Pr'!$A$1:$X$100000,21,FALSE), "")</f>
        <v/>
      </c>
    </row>
    <row r="1674" spans="1:15">
      <c r="A1674" t="str">
        <f>T('CLZ TT'!A1674)</f>
        <v/>
      </c>
      <c r="B1674" s="9" t="str">
        <f>T('CLZ TT'!D1674)</f>
        <v/>
      </c>
      <c r="C1674" s="10" t="str">
        <f>IF(LEN(A1674) &gt; 0, 'CLZ TT'!E1674, "")</f>
        <v/>
      </c>
      <c r="D1674" s="7" t="str">
        <f>T('CLZ TT'!F1674)</f>
        <v/>
      </c>
      <c r="E1674" s="7" t="str">
        <f>IFERROR(VLOOKUP('CLZ TT'!A1674,'CLZ WI'!$A$1:$E$100000,3,FALSE),"")</f>
        <v/>
      </c>
      <c r="F1674" t="str">
        <f>IFERROR(VLOOKUP('CLZ TT'!A1674,'CLZ WI'!$A$1:$E$100000,4,FALSE),"")</f>
        <v/>
      </c>
      <c r="G1674" t="str">
        <f>IFERROR(VLOOKUP('CLZ TT'!A1674,'CLZ WI'!$A$1:$K$100000,5,FALSE),"")</f>
        <v/>
      </c>
      <c r="H1674" t="str">
        <f>IFERROR(VLOOKUP(G1674,'CLZ WI'!$A$1:$K$100000,6,FALSE),"")</f>
        <v/>
      </c>
      <c r="I1674" t="str">
        <f>IFERROR(VLOOKUP(G1674,'CLZ WI'!$A$1:$K$100000,7,FALSE),"")</f>
        <v/>
      </c>
      <c r="J1674" t="str">
        <f>T('CLZ TT'!I1674)</f>
        <v/>
      </c>
      <c r="K1674" t="str">
        <f>IF(IFERROR(VLOOKUP('CLZ TT'!A1674,'CLZ WI'!$A$1:$L$100000,12,FALSE),"")=TRUE, "Billable", IF(IFERROR(VLOOKUP('CLZ TT'!A1674,'CLZ WI'!$A$1:$L$100000,12,FALSE),"")=FALSE, "Non-Billable", ""))</f>
        <v/>
      </c>
      <c r="L1674" s="19" t="str">
        <f>IF('CLZ TT'!G1674="","",'CLZ TT'!G1674)</f>
        <v/>
      </c>
      <c r="M1674" t="str">
        <f>IFERROR(VLOOKUP(G1674,'CLZ Pr'!$A$1:$X$100000,12,FALSE)*C1674,"")</f>
        <v/>
      </c>
      <c r="N1674" s="4" t="str">
        <f>IFERROR(VLOOKUP(G1674,'CLZ Pr'!$A$1:$X$100000,24,FALSE), "")</f>
        <v/>
      </c>
      <c r="O1674" t="str">
        <f>IFERROR(VLOOKUP(G1674,'CLZ Pr'!$A$1:$X$100000,21,FALSE), "")</f>
        <v/>
      </c>
    </row>
    <row r="1675" spans="1:15">
      <c r="A1675" t="str">
        <f>T('CLZ TT'!A1675)</f>
        <v/>
      </c>
      <c r="B1675" s="9" t="str">
        <f>T('CLZ TT'!D1675)</f>
        <v/>
      </c>
      <c r="C1675" s="10" t="str">
        <f>IF(LEN(A1675) &gt; 0, 'CLZ TT'!E1675, "")</f>
        <v/>
      </c>
      <c r="D1675" s="7" t="str">
        <f>T('CLZ TT'!F1675)</f>
        <v/>
      </c>
      <c r="E1675" s="7" t="str">
        <f>IFERROR(VLOOKUP('CLZ TT'!A1675,'CLZ WI'!$A$1:$E$100000,3,FALSE),"")</f>
        <v/>
      </c>
      <c r="F1675" t="str">
        <f>IFERROR(VLOOKUP('CLZ TT'!A1675,'CLZ WI'!$A$1:$E$100000,4,FALSE),"")</f>
        <v/>
      </c>
      <c r="G1675" t="str">
        <f>IFERROR(VLOOKUP('CLZ TT'!A1675,'CLZ WI'!$A$1:$K$100000,5,FALSE),"")</f>
        <v/>
      </c>
      <c r="H1675" t="str">
        <f>IFERROR(VLOOKUP(G1675,'CLZ WI'!$A$1:$K$100000,6,FALSE),"")</f>
        <v/>
      </c>
      <c r="I1675" t="str">
        <f>IFERROR(VLOOKUP(G1675,'CLZ WI'!$A$1:$K$100000,7,FALSE),"")</f>
        <v/>
      </c>
      <c r="J1675" t="str">
        <f>T('CLZ TT'!I1675)</f>
        <v/>
      </c>
      <c r="K1675" t="str">
        <f>IF(IFERROR(VLOOKUP('CLZ TT'!A1675,'CLZ WI'!$A$1:$L$100000,12,FALSE),"")=TRUE, "Billable", IF(IFERROR(VLOOKUP('CLZ TT'!A1675,'CLZ WI'!$A$1:$L$100000,12,FALSE),"")=FALSE, "Non-Billable", ""))</f>
        <v/>
      </c>
      <c r="L1675" s="19" t="str">
        <f>IF('CLZ TT'!G1675="","",'CLZ TT'!G1675)</f>
        <v/>
      </c>
      <c r="M1675" t="str">
        <f>IFERROR(VLOOKUP(G1675,'CLZ Pr'!$A$1:$X$100000,12,FALSE)*C1675,"")</f>
        <v/>
      </c>
      <c r="N1675" s="4" t="str">
        <f>IFERROR(VLOOKUP(G1675,'CLZ Pr'!$A$1:$X$100000,24,FALSE), "")</f>
        <v/>
      </c>
      <c r="O1675" t="str">
        <f>IFERROR(VLOOKUP(G1675,'CLZ Pr'!$A$1:$X$100000,21,FALSE), "")</f>
        <v/>
      </c>
    </row>
    <row r="1676" spans="1:15">
      <c r="A1676" t="str">
        <f>T('CLZ TT'!A1676)</f>
        <v/>
      </c>
      <c r="B1676" s="9" t="str">
        <f>T('CLZ TT'!D1676)</f>
        <v/>
      </c>
      <c r="C1676" s="10" t="str">
        <f>IF(LEN(A1676) &gt; 0, 'CLZ TT'!E1676, "")</f>
        <v/>
      </c>
      <c r="D1676" s="7" t="str">
        <f>T('CLZ TT'!F1676)</f>
        <v/>
      </c>
      <c r="E1676" s="7" t="str">
        <f>IFERROR(VLOOKUP('CLZ TT'!A1676,'CLZ WI'!$A$1:$E$100000,3,FALSE),"")</f>
        <v/>
      </c>
      <c r="F1676" t="str">
        <f>IFERROR(VLOOKUP('CLZ TT'!A1676,'CLZ WI'!$A$1:$E$100000,4,FALSE),"")</f>
        <v/>
      </c>
      <c r="G1676" t="str">
        <f>IFERROR(VLOOKUP('CLZ TT'!A1676,'CLZ WI'!$A$1:$K$100000,5,FALSE),"")</f>
        <v/>
      </c>
      <c r="H1676" t="str">
        <f>IFERROR(VLOOKUP(G1676,'CLZ WI'!$A$1:$K$100000,6,FALSE),"")</f>
        <v/>
      </c>
      <c r="I1676" t="str">
        <f>IFERROR(VLOOKUP(G1676,'CLZ WI'!$A$1:$K$100000,7,FALSE),"")</f>
        <v/>
      </c>
      <c r="J1676" t="str">
        <f>T('CLZ TT'!I1676)</f>
        <v/>
      </c>
      <c r="K1676" t="str">
        <f>IF(IFERROR(VLOOKUP('CLZ TT'!A1676,'CLZ WI'!$A$1:$L$100000,12,FALSE),"")=TRUE, "Billable", IF(IFERROR(VLOOKUP('CLZ TT'!A1676,'CLZ WI'!$A$1:$L$100000,12,FALSE),"")=FALSE, "Non-Billable", ""))</f>
        <v/>
      </c>
      <c r="L1676" s="19" t="str">
        <f>IF('CLZ TT'!G1676="","",'CLZ TT'!G1676)</f>
        <v/>
      </c>
      <c r="M1676" t="str">
        <f>IFERROR(VLOOKUP(G1676,'CLZ Pr'!$A$1:$X$100000,12,FALSE)*C1676,"")</f>
        <v/>
      </c>
      <c r="N1676" s="4" t="str">
        <f>IFERROR(VLOOKUP(G1676,'CLZ Pr'!$A$1:$X$100000,24,FALSE), "")</f>
        <v/>
      </c>
      <c r="O1676" t="str">
        <f>IFERROR(VLOOKUP(G1676,'CLZ Pr'!$A$1:$X$100000,21,FALSE), "")</f>
        <v/>
      </c>
    </row>
    <row r="1677" spans="1:15">
      <c r="A1677" t="str">
        <f>T('CLZ TT'!A1677)</f>
        <v/>
      </c>
      <c r="B1677" s="9" t="str">
        <f>T('CLZ TT'!D1677)</f>
        <v/>
      </c>
      <c r="C1677" s="10" t="str">
        <f>IF(LEN(A1677) &gt; 0, 'CLZ TT'!E1677, "")</f>
        <v/>
      </c>
      <c r="D1677" s="7" t="str">
        <f>T('CLZ TT'!F1677)</f>
        <v/>
      </c>
      <c r="E1677" s="7" t="str">
        <f>IFERROR(VLOOKUP('CLZ TT'!A1677,'CLZ WI'!$A$1:$E$100000,3,FALSE),"")</f>
        <v/>
      </c>
      <c r="F1677" t="str">
        <f>IFERROR(VLOOKUP('CLZ TT'!A1677,'CLZ WI'!$A$1:$E$100000,4,FALSE),"")</f>
        <v/>
      </c>
      <c r="G1677" t="str">
        <f>IFERROR(VLOOKUP('CLZ TT'!A1677,'CLZ WI'!$A$1:$K$100000,5,FALSE),"")</f>
        <v/>
      </c>
      <c r="H1677" t="str">
        <f>IFERROR(VLOOKUP(G1677,'CLZ WI'!$A$1:$K$100000,6,FALSE),"")</f>
        <v/>
      </c>
      <c r="I1677" t="str">
        <f>IFERROR(VLOOKUP(G1677,'CLZ WI'!$A$1:$K$100000,7,FALSE),"")</f>
        <v/>
      </c>
      <c r="J1677" t="str">
        <f>T('CLZ TT'!I1677)</f>
        <v/>
      </c>
      <c r="K1677" t="str">
        <f>IF(IFERROR(VLOOKUP('CLZ TT'!A1677,'CLZ WI'!$A$1:$L$100000,12,FALSE),"")=TRUE, "Billable", IF(IFERROR(VLOOKUP('CLZ TT'!A1677,'CLZ WI'!$A$1:$L$100000,12,FALSE),"")=FALSE, "Non-Billable", ""))</f>
        <v/>
      </c>
      <c r="L1677" s="19" t="str">
        <f>IF('CLZ TT'!G1677="","",'CLZ TT'!G1677)</f>
        <v/>
      </c>
      <c r="M1677" t="str">
        <f>IFERROR(VLOOKUP(G1677,'CLZ Pr'!$A$1:$X$100000,12,FALSE)*C1677,"")</f>
        <v/>
      </c>
      <c r="N1677" s="4" t="str">
        <f>IFERROR(VLOOKUP(G1677,'CLZ Pr'!$A$1:$X$100000,24,FALSE), "")</f>
        <v/>
      </c>
      <c r="O1677" t="str">
        <f>IFERROR(VLOOKUP(G1677,'CLZ Pr'!$A$1:$X$100000,21,FALSE), "")</f>
        <v/>
      </c>
    </row>
    <row r="1678" spans="1:15">
      <c r="A1678" t="str">
        <f>T('CLZ TT'!A1678)</f>
        <v/>
      </c>
      <c r="B1678" s="9" t="str">
        <f>T('CLZ TT'!D1678)</f>
        <v/>
      </c>
      <c r="C1678" s="10" t="str">
        <f>IF(LEN(A1678) &gt; 0, 'CLZ TT'!E1678, "")</f>
        <v/>
      </c>
      <c r="D1678" s="7" t="str">
        <f>T('CLZ TT'!F1678)</f>
        <v/>
      </c>
      <c r="E1678" s="7" t="str">
        <f>IFERROR(VLOOKUP('CLZ TT'!A1678,'CLZ WI'!$A$1:$E$100000,3,FALSE),"")</f>
        <v/>
      </c>
      <c r="F1678" t="str">
        <f>IFERROR(VLOOKUP('CLZ TT'!A1678,'CLZ WI'!$A$1:$E$100000,4,FALSE),"")</f>
        <v/>
      </c>
      <c r="G1678" t="str">
        <f>IFERROR(VLOOKUP('CLZ TT'!A1678,'CLZ WI'!$A$1:$K$100000,5,FALSE),"")</f>
        <v/>
      </c>
      <c r="H1678" t="str">
        <f>IFERROR(VLOOKUP(G1678,'CLZ WI'!$A$1:$K$100000,6,FALSE),"")</f>
        <v/>
      </c>
      <c r="I1678" t="str">
        <f>IFERROR(VLOOKUP(G1678,'CLZ WI'!$A$1:$K$100000,7,FALSE),"")</f>
        <v/>
      </c>
      <c r="J1678" t="str">
        <f>T('CLZ TT'!I1678)</f>
        <v/>
      </c>
      <c r="K1678" t="str">
        <f>IF(IFERROR(VLOOKUP('CLZ TT'!A1678,'CLZ WI'!$A$1:$L$100000,12,FALSE),"")=TRUE, "Billable", IF(IFERROR(VLOOKUP('CLZ TT'!A1678,'CLZ WI'!$A$1:$L$100000,12,FALSE),"")=FALSE, "Non-Billable", ""))</f>
        <v/>
      </c>
      <c r="L1678" s="19" t="str">
        <f>IF('CLZ TT'!G1678="","",'CLZ TT'!G1678)</f>
        <v/>
      </c>
      <c r="M1678" t="str">
        <f>IFERROR(VLOOKUP(G1678,'CLZ Pr'!$A$1:$X$100000,12,FALSE)*C1678,"")</f>
        <v/>
      </c>
      <c r="N1678" s="4" t="str">
        <f>IFERROR(VLOOKUP(G1678,'CLZ Pr'!$A$1:$X$100000,24,FALSE), "")</f>
        <v/>
      </c>
      <c r="O1678" t="str">
        <f>IFERROR(VLOOKUP(G1678,'CLZ Pr'!$A$1:$X$100000,21,FALSE), "")</f>
        <v/>
      </c>
    </row>
    <row r="1679" spans="1:15">
      <c r="A1679" t="str">
        <f>T('CLZ TT'!A1679)</f>
        <v/>
      </c>
      <c r="B1679" s="9" t="str">
        <f>T('CLZ TT'!D1679)</f>
        <v/>
      </c>
      <c r="C1679" s="10" t="str">
        <f>IF(LEN(A1679) &gt; 0, 'CLZ TT'!E1679, "")</f>
        <v/>
      </c>
      <c r="D1679" s="7" t="str">
        <f>T('CLZ TT'!F1679)</f>
        <v/>
      </c>
      <c r="E1679" s="7" t="str">
        <f>IFERROR(VLOOKUP('CLZ TT'!A1679,'CLZ WI'!$A$1:$E$100000,3,FALSE),"")</f>
        <v/>
      </c>
      <c r="F1679" t="str">
        <f>IFERROR(VLOOKUP('CLZ TT'!A1679,'CLZ WI'!$A$1:$E$100000,4,FALSE),"")</f>
        <v/>
      </c>
      <c r="G1679" t="str">
        <f>IFERROR(VLOOKUP('CLZ TT'!A1679,'CLZ WI'!$A$1:$K$100000,5,FALSE),"")</f>
        <v/>
      </c>
      <c r="H1679" t="str">
        <f>IFERROR(VLOOKUP(G1679,'CLZ WI'!$A$1:$K$100000,6,FALSE),"")</f>
        <v/>
      </c>
      <c r="I1679" t="str">
        <f>IFERROR(VLOOKUP(G1679,'CLZ WI'!$A$1:$K$100000,7,FALSE),"")</f>
        <v/>
      </c>
      <c r="J1679" t="str">
        <f>T('CLZ TT'!I1679)</f>
        <v/>
      </c>
      <c r="K1679" t="str">
        <f>IF(IFERROR(VLOOKUP('CLZ TT'!A1679,'CLZ WI'!$A$1:$L$100000,12,FALSE),"")=TRUE, "Billable", IF(IFERROR(VLOOKUP('CLZ TT'!A1679,'CLZ WI'!$A$1:$L$100000,12,FALSE),"")=FALSE, "Non-Billable", ""))</f>
        <v/>
      </c>
      <c r="L1679" s="19" t="str">
        <f>IF('CLZ TT'!G1679="","",'CLZ TT'!G1679)</f>
        <v/>
      </c>
      <c r="M1679" t="str">
        <f>IFERROR(VLOOKUP(G1679,'CLZ Pr'!$A$1:$X$100000,12,FALSE)*C1679,"")</f>
        <v/>
      </c>
      <c r="N1679" s="4" t="str">
        <f>IFERROR(VLOOKUP(G1679,'CLZ Pr'!$A$1:$X$100000,24,FALSE), "")</f>
        <v/>
      </c>
      <c r="O1679" t="str">
        <f>IFERROR(VLOOKUP(G1679,'CLZ Pr'!$A$1:$X$100000,21,FALSE), "")</f>
        <v/>
      </c>
    </row>
    <row r="1680" spans="1:15">
      <c r="A1680" t="str">
        <f>T('CLZ TT'!A1680)</f>
        <v/>
      </c>
      <c r="B1680" s="9" t="str">
        <f>T('CLZ TT'!D1680)</f>
        <v/>
      </c>
      <c r="C1680" s="10" t="str">
        <f>IF(LEN(A1680) &gt; 0, 'CLZ TT'!E1680, "")</f>
        <v/>
      </c>
      <c r="D1680" s="7" t="str">
        <f>T('CLZ TT'!F1680)</f>
        <v/>
      </c>
      <c r="E1680" s="7" t="str">
        <f>IFERROR(VLOOKUP('CLZ TT'!A1680,'CLZ WI'!$A$1:$E$100000,3,FALSE),"")</f>
        <v/>
      </c>
      <c r="F1680" t="str">
        <f>IFERROR(VLOOKUP('CLZ TT'!A1680,'CLZ WI'!$A$1:$E$100000,4,FALSE),"")</f>
        <v/>
      </c>
      <c r="G1680" t="str">
        <f>IFERROR(VLOOKUP('CLZ TT'!A1680,'CLZ WI'!$A$1:$K$100000,5,FALSE),"")</f>
        <v/>
      </c>
      <c r="H1680" t="str">
        <f>IFERROR(VLOOKUP(G1680,'CLZ WI'!$A$1:$K$100000,6,FALSE),"")</f>
        <v/>
      </c>
      <c r="I1680" t="str">
        <f>IFERROR(VLOOKUP(G1680,'CLZ WI'!$A$1:$K$100000,7,FALSE),"")</f>
        <v/>
      </c>
      <c r="J1680" t="str">
        <f>T('CLZ TT'!I1680)</f>
        <v/>
      </c>
      <c r="K1680" t="str">
        <f>IF(IFERROR(VLOOKUP('CLZ TT'!A1680,'CLZ WI'!$A$1:$L$100000,12,FALSE),"")=TRUE, "Billable", IF(IFERROR(VLOOKUP('CLZ TT'!A1680,'CLZ WI'!$A$1:$L$100000,12,FALSE),"")=FALSE, "Non-Billable", ""))</f>
        <v/>
      </c>
      <c r="L1680" s="19" t="str">
        <f>IF('CLZ TT'!G1680="","",'CLZ TT'!G1680)</f>
        <v/>
      </c>
      <c r="M1680" t="str">
        <f>IFERROR(VLOOKUP(G1680,'CLZ Pr'!$A$1:$X$100000,12,FALSE)*C1680,"")</f>
        <v/>
      </c>
      <c r="N1680" s="4" t="str">
        <f>IFERROR(VLOOKUP(G1680,'CLZ Pr'!$A$1:$X$100000,24,FALSE), "")</f>
        <v/>
      </c>
      <c r="O1680" t="str">
        <f>IFERROR(VLOOKUP(G1680,'CLZ Pr'!$A$1:$X$100000,21,FALSE), "")</f>
        <v/>
      </c>
    </row>
    <row r="1681" spans="1:15">
      <c r="A1681" t="str">
        <f>T('CLZ TT'!A1681)</f>
        <v/>
      </c>
      <c r="B1681" s="9" t="str">
        <f>T('CLZ TT'!D1681)</f>
        <v/>
      </c>
      <c r="C1681" s="10" t="str">
        <f>IF(LEN(A1681) &gt; 0, 'CLZ TT'!E1681, "")</f>
        <v/>
      </c>
      <c r="D1681" s="7" t="str">
        <f>T('CLZ TT'!F1681)</f>
        <v/>
      </c>
      <c r="E1681" s="7" t="str">
        <f>IFERROR(VLOOKUP('CLZ TT'!A1681,'CLZ WI'!$A$1:$E$100000,3,FALSE),"")</f>
        <v/>
      </c>
      <c r="F1681" t="str">
        <f>IFERROR(VLOOKUP('CLZ TT'!A1681,'CLZ WI'!$A$1:$E$100000,4,FALSE),"")</f>
        <v/>
      </c>
      <c r="G1681" t="str">
        <f>IFERROR(VLOOKUP('CLZ TT'!A1681,'CLZ WI'!$A$1:$K$100000,5,FALSE),"")</f>
        <v/>
      </c>
      <c r="H1681" t="str">
        <f>IFERROR(VLOOKUP(G1681,'CLZ WI'!$A$1:$K$100000,6,FALSE),"")</f>
        <v/>
      </c>
      <c r="I1681" t="str">
        <f>IFERROR(VLOOKUP(G1681,'CLZ WI'!$A$1:$K$100000,7,FALSE),"")</f>
        <v/>
      </c>
      <c r="J1681" t="str">
        <f>T('CLZ TT'!I1681)</f>
        <v/>
      </c>
      <c r="K1681" t="str">
        <f>IF(IFERROR(VLOOKUP('CLZ TT'!A1681,'CLZ WI'!$A$1:$L$100000,12,FALSE),"")=TRUE, "Billable", IF(IFERROR(VLOOKUP('CLZ TT'!A1681,'CLZ WI'!$A$1:$L$100000,12,FALSE),"")=FALSE, "Non-Billable", ""))</f>
        <v/>
      </c>
      <c r="L1681" s="19" t="str">
        <f>IF('CLZ TT'!G1681="","",'CLZ TT'!G1681)</f>
        <v/>
      </c>
      <c r="M1681" t="str">
        <f>IFERROR(VLOOKUP(G1681,'CLZ Pr'!$A$1:$X$100000,12,FALSE)*C1681,"")</f>
        <v/>
      </c>
      <c r="N1681" s="4" t="str">
        <f>IFERROR(VLOOKUP(G1681,'CLZ Pr'!$A$1:$X$100000,24,FALSE), "")</f>
        <v/>
      </c>
      <c r="O1681" t="str">
        <f>IFERROR(VLOOKUP(G1681,'CLZ Pr'!$A$1:$X$100000,21,FALSE), "")</f>
        <v/>
      </c>
    </row>
    <row r="1682" spans="1:15">
      <c r="A1682" t="str">
        <f>T('CLZ TT'!A1682)</f>
        <v/>
      </c>
      <c r="B1682" s="9" t="str">
        <f>T('CLZ TT'!D1682)</f>
        <v/>
      </c>
      <c r="C1682" s="10" t="str">
        <f>IF(LEN(A1682) &gt; 0, 'CLZ TT'!E1682, "")</f>
        <v/>
      </c>
      <c r="D1682" s="7" t="str">
        <f>T('CLZ TT'!F1682)</f>
        <v/>
      </c>
      <c r="E1682" s="7" t="str">
        <f>IFERROR(VLOOKUP('CLZ TT'!A1682,'CLZ WI'!$A$1:$E$100000,3,FALSE),"")</f>
        <v/>
      </c>
      <c r="F1682" t="str">
        <f>IFERROR(VLOOKUP('CLZ TT'!A1682,'CLZ WI'!$A$1:$E$100000,4,FALSE),"")</f>
        <v/>
      </c>
      <c r="G1682" t="str">
        <f>IFERROR(VLOOKUP('CLZ TT'!A1682,'CLZ WI'!$A$1:$K$100000,5,FALSE),"")</f>
        <v/>
      </c>
      <c r="H1682" t="str">
        <f>IFERROR(VLOOKUP(G1682,'CLZ WI'!$A$1:$K$100000,6,FALSE),"")</f>
        <v/>
      </c>
      <c r="I1682" t="str">
        <f>IFERROR(VLOOKUP(G1682,'CLZ WI'!$A$1:$K$100000,7,FALSE),"")</f>
        <v/>
      </c>
      <c r="J1682" t="str">
        <f>T('CLZ TT'!I1682)</f>
        <v/>
      </c>
      <c r="K1682" t="str">
        <f>IF(IFERROR(VLOOKUP('CLZ TT'!A1682,'CLZ WI'!$A$1:$L$100000,12,FALSE),"")=TRUE, "Billable", IF(IFERROR(VLOOKUP('CLZ TT'!A1682,'CLZ WI'!$A$1:$L$100000,12,FALSE),"")=FALSE, "Non-Billable", ""))</f>
        <v/>
      </c>
      <c r="L1682" s="19" t="str">
        <f>IF('CLZ TT'!G1682="","",'CLZ TT'!G1682)</f>
        <v/>
      </c>
      <c r="M1682" t="str">
        <f>IFERROR(VLOOKUP(G1682,'CLZ Pr'!$A$1:$X$100000,12,FALSE)*C1682,"")</f>
        <v/>
      </c>
      <c r="N1682" s="4" t="str">
        <f>IFERROR(VLOOKUP(G1682,'CLZ Pr'!$A$1:$X$100000,24,FALSE), "")</f>
        <v/>
      </c>
      <c r="O1682" t="str">
        <f>IFERROR(VLOOKUP(G1682,'CLZ Pr'!$A$1:$X$100000,21,FALSE), "")</f>
        <v/>
      </c>
    </row>
    <row r="1683" spans="1:15">
      <c r="A1683" t="str">
        <f>T('CLZ TT'!A1683)</f>
        <v/>
      </c>
      <c r="B1683" s="9" t="str">
        <f>T('CLZ TT'!D1683)</f>
        <v/>
      </c>
      <c r="C1683" s="10" t="str">
        <f>IF(LEN(A1683) &gt; 0, 'CLZ TT'!E1683, "")</f>
        <v/>
      </c>
      <c r="D1683" s="7" t="str">
        <f>T('CLZ TT'!F1683)</f>
        <v/>
      </c>
      <c r="E1683" s="7" t="str">
        <f>IFERROR(VLOOKUP('CLZ TT'!A1683,'CLZ WI'!$A$1:$E$100000,3,FALSE),"")</f>
        <v/>
      </c>
      <c r="F1683" t="str">
        <f>IFERROR(VLOOKUP('CLZ TT'!A1683,'CLZ WI'!$A$1:$E$100000,4,FALSE),"")</f>
        <v/>
      </c>
      <c r="G1683" t="str">
        <f>IFERROR(VLOOKUP('CLZ TT'!A1683,'CLZ WI'!$A$1:$K$100000,5,FALSE),"")</f>
        <v/>
      </c>
      <c r="H1683" t="str">
        <f>IFERROR(VLOOKUP(G1683,'CLZ WI'!$A$1:$K$100000,6,FALSE),"")</f>
        <v/>
      </c>
      <c r="I1683" t="str">
        <f>IFERROR(VLOOKUP(G1683,'CLZ WI'!$A$1:$K$100000,7,FALSE),"")</f>
        <v/>
      </c>
      <c r="J1683" t="str">
        <f>T('CLZ TT'!I1683)</f>
        <v/>
      </c>
      <c r="K1683" t="str">
        <f>IF(IFERROR(VLOOKUP('CLZ TT'!A1683,'CLZ WI'!$A$1:$L$100000,12,FALSE),"")=TRUE, "Billable", IF(IFERROR(VLOOKUP('CLZ TT'!A1683,'CLZ WI'!$A$1:$L$100000,12,FALSE),"")=FALSE, "Non-Billable", ""))</f>
        <v/>
      </c>
      <c r="L1683" s="19" t="str">
        <f>IF('CLZ TT'!G1683="","",'CLZ TT'!G1683)</f>
        <v/>
      </c>
      <c r="M1683" t="str">
        <f>IFERROR(VLOOKUP(G1683,'CLZ Pr'!$A$1:$X$100000,12,FALSE)*C1683,"")</f>
        <v/>
      </c>
      <c r="N1683" s="4" t="str">
        <f>IFERROR(VLOOKUP(G1683,'CLZ Pr'!$A$1:$X$100000,24,FALSE), "")</f>
        <v/>
      </c>
      <c r="O1683" t="str">
        <f>IFERROR(VLOOKUP(G1683,'CLZ Pr'!$A$1:$X$100000,21,FALSE), "")</f>
        <v/>
      </c>
    </row>
    <row r="1684" spans="1:15">
      <c r="A1684" t="str">
        <f>T('CLZ TT'!A1684)</f>
        <v/>
      </c>
      <c r="B1684" s="9" t="str">
        <f>T('CLZ TT'!D1684)</f>
        <v/>
      </c>
      <c r="C1684" s="10" t="str">
        <f>IF(LEN(A1684) &gt; 0, 'CLZ TT'!E1684, "")</f>
        <v/>
      </c>
      <c r="D1684" s="7" t="str">
        <f>T('CLZ TT'!F1684)</f>
        <v/>
      </c>
      <c r="E1684" s="7" t="str">
        <f>IFERROR(VLOOKUP('CLZ TT'!A1684,'CLZ WI'!$A$1:$E$100000,3,FALSE),"")</f>
        <v/>
      </c>
      <c r="F1684" t="str">
        <f>IFERROR(VLOOKUP('CLZ TT'!A1684,'CLZ WI'!$A$1:$E$100000,4,FALSE),"")</f>
        <v/>
      </c>
      <c r="G1684" t="str">
        <f>IFERROR(VLOOKUP('CLZ TT'!A1684,'CLZ WI'!$A$1:$K$100000,5,FALSE),"")</f>
        <v/>
      </c>
      <c r="H1684" t="str">
        <f>IFERROR(VLOOKUP(G1684,'CLZ WI'!$A$1:$K$100000,6,FALSE),"")</f>
        <v/>
      </c>
      <c r="I1684" t="str">
        <f>IFERROR(VLOOKUP(G1684,'CLZ WI'!$A$1:$K$100000,7,FALSE),"")</f>
        <v/>
      </c>
      <c r="J1684" t="str">
        <f>T('CLZ TT'!I1684)</f>
        <v/>
      </c>
      <c r="K1684" t="str">
        <f>IF(IFERROR(VLOOKUP('CLZ TT'!A1684,'CLZ WI'!$A$1:$L$100000,12,FALSE),"")=TRUE, "Billable", IF(IFERROR(VLOOKUP('CLZ TT'!A1684,'CLZ WI'!$A$1:$L$100000,12,FALSE),"")=FALSE, "Non-Billable", ""))</f>
        <v/>
      </c>
      <c r="L1684" s="19" t="str">
        <f>IF('CLZ TT'!G1684="","",'CLZ TT'!G1684)</f>
        <v/>
      </c>
      <c r="M1684" t="str">
        <f>IFERROR(VLOOKUP(G1684,'CLZ Pr'!$A$1:$X$100000,12,FALSE)*C1684,"")</f>
        <v/>
      </c>
      <c r="N1684" s="4" t="str">
        <f>IFERROR(VLOOKUP(G1684,'CLZ Pr'!$A$1:$X$100000,24,FALSE), "")</f>
        <v/>
      </c>
      <c r="O1684" t="str">
        <f>IFERROR(VLOOKUP(G1684,'CLZ Pr'!$A$1:$X$100000,21,FALSE), "")</f>
        <v/>
      </c>
    </row>
    <row r="1685" spans="1:15">
      <c r="A1685" t="str">
        <f>T('CLZ TT'!A1685)</f>
        <v/>
      </c>
      <c r="B1685" s="9" t="str">
        <f>T('CLZ TT'!D1685)</f>
        <v/>
      </c>
      <c r="C1685" s="10" t="str">
        <f>IF(LEN(A1685) &gt; 0, 'CLZ TT'!E1685, "")</f>
        <v/>
      </c>
      <c r="D1685" s="7" t="str">
        <f>T('CLZ TT'!F1685)</f>
        <v/>
      </c>
      <c r="E1685" s="7" t="str">
        <f>IFERROR(VLOOKUP('CLZ TT'!A1685,'CLZ WI'!$A$1:$E$100000,3,FALSE),"")</f>
        <v/>
      </c>
      <c r="F1685" t="str">
        <f>IFERROR(VLOOKUP('CLZ TT'!A1685,'CLZ WI'!$A$1:$E$100000,4,FALSE),"")</f>
        <v/>
      </c>
      <c r="G1685" t="str">
        <f>IFERROR(VLOOKUP('CLZ TT'!A1685,'CLZ WI'!$A$1:$K$100000,5,FALSE),"")</f>
        <v/>
      </c>
      <c r="H1685" t="str">
        <f>IFERROR(VLOOKUP(G1685,'CLZ WI'!$A$1:$K$100000,6,FALSE),"")</f>
        <v/>
      </c>
      <c r="I1685" t="str">
        <f>IFERROR(VLOOKUP(G1685,'CLZ WI'!$A$1:$K$100000,7,FALSE),"")</f>
        <v/>
      </c>
      <c r="J1685" t="str">
        <f>T('CLZ TT'!I1685)</f>
        <v/>
      </c>
      <c r="K1685" t="str">
        <f>IF(IFERROR(VLOOKUP('CLZ TT'!A1685,'CLZ WI'!$A$1:$L$100000,12,FALSE),"")=TRUE, "Billable", IF(IFERROR(VLOOKUP('CLZ TT'!A1685,'CLZ WI'!$A$1:$L$100000,12,FALSE),"")=FALSE, "Non-Billable", ""))</f>
        <v/>
      </c>
      <c r="L1685" s="19" t="str">
        <f>IF('CLZ TT'!G1685="","",'CLZ TT'!G1685)</f>
        <v/>
      </c>
      <c r="M1685" t="str">
        <f>IFERROR(VLOOKUP(G1685,'CLZ Pr'!$A$1:$X$100000,12,FALSE)*C1685,"")</f>
        <v/>
      </c>
      <c r="N1685" s="4" t="str">
        <f>IFERROR(VLOOKUP(G1685,'CLZ Pr'!$A$1:$X$100000,24,FALSE), "")</f>
        <v/>
      </c>
      <c r="O1685" t="str">
        <f>IFERROR(VLOOKUP(G1685,'CLZ Pr'!$A$1:$X$100000,21,FALSE), "")</f>
        <v/>
      </c>
    </row>
    <row r="1686" spans="1:15">
      <c r="A1686" t="str">
        <f>T('CLZ TT'!A1686)</f>
        <v/>
      </c>
      <c r="B1686" s="9" t="str">
        <f>T('CLZ TT'!D1686)</f>
        <v/>
      </c>
      <c r="C1686" s="10" t="str">
        <f>IF(LEN(A1686) &gt; 0, 'CLZ TT'!E1686, "")</f>
        <v/>
      </c>
      <c r="D1686" s="7" t="str">
        <f>T('CLZ TT'!F1686)</f>
        <v/>
      </c>
      <c r="E1686" s="7" t="str">
        <f>IFERROR(VLOOKUP('CLZ TT'!A1686,'CLZ WI'!$A$1:$E$100000,3,FALSE),"")</f>
        <v/>
      </c>
      <c r="F1686" t="str">
        <f>IFERROR(VLOOKUP('CLZ TT'!A1686,'CLZ WI'!$A$1:$E$100000,4,FALSE),"")</f>
        <v/>
      </c>
      <c r="G1686" t="str">
        <f>IFERROR(VLOOKUP('CLZ TT'!A1686,'CLZ WI'!$A$1:$K$100000,5,FALSE),"")</f>
        <v/>
      </c>
      <c r="H1686" t="str">
        <f>IFERROR(VLOOKUP(G1686,'CLZ WI'!$A$1:$K$100000,6,FALSE),"")</f>
        <v/>
      </c>
      <c r="I1686" t="str">
        <f>IFERROR(VLOOKUP(G1686,'CLZ WI'!$A$1:$K$100000,7,FALSE),"")</f>
        <v/>
      </c>
      <c r="J1686" t="str">
        <f>T('CLZ TT'!I1686)</f>
        <v/>
      </c>
      <c r="K1686" t="str">
        <f>IF(IFERROR(VLOOKUP('CLZ TT'!A1686,'CLZ WI'!$A$1:$L$100000,12,FALSE),"")=TRUE, "Billable", IF(IFERROR(VLOOKUP('CLZ TT'!A1686,'CLZ WI'!$A$1:$L$100000,12,FALSE),"")=FALSE, "Non-Billable", ""))</f>
        <v/>
      </c>
      <c r="L1686" s="19" t="str">
        <f>IF('CLZ TT'!G1686="","",'CLZ TT'!G1686)</f>
        <v/>
      </c>
      <c r="M1686" t="str">
        <f>IFERROR(VLOOKUP(G1686,'CLZ Pr'!$A$1:$X$100000,12,FALSE)*C1686,"")</f>
        <v/>
      </c>
      <c r="N1686" s="4" t="str">
        <f>IFERROR(VLOOKUP(G1686,'CLZ Pr'!$A$1:$X$100000,24,FALSE), "")</f>
        <v/>
      </c>
      <c r="O1686" t="str">
        <f>IFERROR(VLOOKUP(G1686,'CLZ Pr'!$A$1:$X$100000,21,FALSE), "")</f>
        <v/>
      </c>
    </row>
    <row r="1687" spans="1:15">
      <c r="A1687" t="str">
        <f>T('CLZ TT'!A1687)</f>
        <v/>
      </c>
      <c r="B1687" s="9" t="str">
        <f>T('CLZ TT'!D1687)</f>
        <v/>
      </c>
      <c r="C1687" s="10" t="str">
        <f>IF(LEN(A1687) &gt; 0, 'CLZ TT'!E1687, "")</f>
        <v/>
      </c>
      <c r="D1687" s="7" t="str">
        <f>T('CLZ TT'!F1687)</f>
        <v/>
      </c>
      <c r="E1687" s="7" t="str">
        <f>IFERROR(VLOOKUP('CLZ TT'!A1687,'CLZ WI'!$A$1:$E$100000,3,FALSE),"")</f>
        <v/>
      </c>
      <c r="F1687" t="str">
        <f>IFERROR(VLOOKUP('CLZ TT'!A1687,'CLZ WI'!$A$1:$E$100000,4,FALSE),"")</f>
        <v/>
      </c>
      <c r="G1687" t="str">
        <f>IFERROR(VLOOKUP('CLZ TT'!A1687,'CLZ WI'!$A$1:$K$100000,5,FALSE),"")</f>
        <v/>
      </c>
      <c r="H1687" t="str">
        <f>IFERROR(VLOOKUP(G1687,'CLZ WI'!$A$1:$K$100000,6,FALSE),"")</f>
        <v/>
      </c>
      <c r="I1687" t="str">
        <f>IFERROR(VLOOKUP(G1687,'CLZ WI'!$A$1:$K$100000,7,FALSE),"")</f>
        <v/>
      </c>
      <c r="J1687" t="str">
        <f>T('CLZ TT'!I1687)</f>
        <v/>
      </c>
      <c r="K1687" t="str">
        <f>IF(IFERROR(VLOOKUP('CLZ TT'!A1687,'CLZ WI'!$A$1:$L$100000,12,FALSE),"")=TRUE, "Billable", IF(IFERROR(VLOOKUP('CLZ TT'!A1687,'CLZ WI'!$A$1:$L$100000,12,FALSE),"")=FALSE, "Non-Billable", ""))</f>
        <v/>
      </c>
      <c r="L1687" s="19" t="str">
        <f>IF('CLZ TT'!G1687="","",'CLZ TT'!G1687)</f>
        <v/>
      </c>
      <c r="M1687" t="str">
        <f>IFERROR(VLOOKUP(G1687,'CLZ Pr'!$A$1:$X$100000,12,FALSE)*C1687,"")</f>
        <v/>
      </c>
      <c r="N1687" s="4" t="str">
        <f>IFERROR(VLOOKUP(G1687,'CLZ Pr'!$A$1:$X$100000,24,FALSE), "")</f>
        <v/>
      </c>
      <c r="O1687" t="str">
        <f>IFERROR(VLOOKUP(G1687,'CLZ Pr'!$A$1:$X$100000,21,FALSE), "")</f>
        <v/>
      </c>
    </row>
    <row r="1688" spans="1:15">
      <c r="A1688" t="str">
        <f>T('CLZ TT'!A1688)</f>
        <v/>
      </c>
      <c r="B1688" s="9" t="str">
        <f>T('CLZ TT'!D1688)</f>
        <v/>
      </c>
      <c r="C1688" s="10" t="str">
        <f>IF(LEN(A1688) &gt; 0, 'CLZ TT'!E1688, "")</f>
        <v/>
      </c>
      <c r="D1688" s="7" t="str">
        <f>T('CLZ TT'!F1688)</f>
        <v/>
      </c>
      <c r="E1688" s="7" t="str">
        <f>IFERROR(VLOOKUP('CLZ TT'!A1688,'CLZ WI'!$A$1:$E$100000,3,FALSE),"")</f>
        <v/>
      </c>
      <c r="F1688" t="str">
        <f>IFERROR(VLOOKUP('CLZ TT'!A1688,'CLZ WI'!$A$1:$E$100000,4,FALSE),"")</f>
        <v/>
      </c>
      <c r="G1688" t="str">
        <f>IFERROR(VLOOKUP('CLZ TT'!A1688,'CLZ WI'!$A$1:$K$100000,5,FALSE),"")</f>
        <v/>
      </c>
      <c r="H1688" t="str">
        <f>IFERROR(VLOOKUP(G1688,'CLZ WI'!$A$1:$K$100000,6,FALSE),"")</f>
        <v/>
      </c>
      <c r="I1688" t="str">
        <f>IFERROR(VLOOKUP(G1688,'CLZ WI'!$A$1:$K$100000,7,FALSE),"")</f>
        <v/>
      </c>
      <c r="J1688" t="str">
        <f>T('CLZ TT'!I1688)</f>
        <v/>
      </c>
      <c r="K1688" t="str">
        <f>IF(IFERROR(VLOOKUP('CLZ TT'!A1688,'CLZ WI'!$A$1:$L$100000,12,FALSE),"")=TRUE, "Billable", IF(IFERROR(VLOOKUP('CLZ TT'!A1688,'CLZ WI'!$A$1:$L$100000,12,FALSE),"")=FALSE, "Non-Billable", ""))</f>
        <v/>
      </c>
      <c r="L1688" s="19" t="str">
        <f>IF('CLZ TT'!G1688="","",'CLZ TT'!G1688)</f>
        <v/>
      </c>
      <c r="M1688" t="str">
        <f>IFERROR(VLOOKUP(G1688,'CLZ Pr'!$A$1:$X$100000,12,FALSE)*C1688,"")</f>
        <v/>
      </c>
      <c r="N1688" s="4" t="str">
        <f>IFERROR(VLOOKUP(G1688,'CLZ Pr'!$A$1:$X$100000,24,FALSE), "")</f>
        <v/>
      </c>
      <c r="O1688" t="str">
        <f>IFERROR(VLOOKUP(G1688,'CLZ Pr'!$A$1:$X$100000,21,FALSE), "")</f>
        <v/>
      </c>
    </row>
    <row r="1689" spans="1:15">
      <c r="A1689" t="str">
        <f>T('CLZ TT'!A1689)</f>
        <v/>
      </c>
      <c r="B1689" s="9" t="str">
        <f>T('CLZ TT'!D1689)</f>
        <v/>
      </c>
      <c r="C1689" s="10" t="str">
        <f>IF(LEN(A1689) &gt; 0, 'CLZ TT'!E1689, "")</f>
        <v/>
      </c>
      <c r="D1689" s="7" t="str">
        <f>T('CLZ TT'!F1689)</f>
        <v/>
      </c>
      <c r="E1689" s="7" t="str">
        <f>IFERROR(VLOOKUP('CLZ TT'!A1689,'CLZ WI'!$A$1:$E$100000,3,FALSE),"")</f>
        <v/>
      </c>
      <c r="F1689" t="str">
        <f>IFERROR(VLOOKUP('CLZ TT'!A1689,'CLZ WI'!$A$1:$E$100000,4,FALSE),"")</f>
        <v/>
      </c>
      <c r="G1689" t="str">
        <f>IFERROR(VLOOKUP('CLZ TT'!A1689,'CLZ WI'!$A$1:$K$100000,5,FALSE),"")</f>
        <v/>
      </c>
      <c r="H1689" t="str">
        <f>IFERROR(VLOOKUP(G1689,'CLZ WI'!$A$1:$K$100000,6,FALSE),"")</f>
        <v/>
      </c>
      <c r="I1689" t="str">
        <f>IFERROR(VLOOKUP(G1689,'CLZ WI'!$A$1:$K$100000,7,FALSE),"")</f>
        <v/>
      </c>
      <c r="J1689" t="str">
        <f>T('CLZ TT'!I1689)</f>
        <v/>
      </c>
      <c r="K1689" t="str">
        <f>IF(IFERROR(VLOOKUP('CLZ TT'!A1689,'CLZ WI'!$A$1:$L$100000,12,FALSE),"")=TRUE, "Billable", IF(IFERROR(VLOOKUP('CLZ TT'!A1689,'CLZ WI'!$A$1:$L$100000,12,FALSE),"")=FALSE, "Non-Billable", ""))</f>
        <v/>
      </c>
      <c r="L1689" s="19" t="str">
        <f>IF('CLZ TT'!G1689="","",'CLZ TT'!G1689)</f>
        <v/>
      </c>
      <c r="M1689" t="str">
        <f>IFERROR(VLOOKUP(G1689,'CLZ Pr'!$A$1:$X$100000,12,FALSE)*C1689,"")</f>
        <v/>
      </c>
      <c r="N1689" s="4" t="str">
        <f>IFERROR(VLOOKUP(G1689,'CLZ Pr'!$A$1:$X$100000,24,FALSE), "")</f>
        <v/>
      </c>
      <c r="O1689" t="str">
        <f>IFERROR(VLOOKUP(G1689,'CLZ Pr'!$A$1:$X$100000,21,FALSE), "")</f>
        <v/>
      </c>
    </row>
    <row r="1690" spans="1:15">
      <c r="A1690" t="str">
        <f>T('CLZ TT'!A1690)</f>
        <v/>
      </c>
      <c r="B1690" s="9" t="str">
        <f>T('CLZ TT'!D1690)</f>
        <v/>
      </c>
      <c r="C1690" s="10" t="str">
        <f>IF(LEN(A1690) &gt; 0, 'CLZ TT'!E1690, "")</f>
        <v/>
      </c>
      <c r="D1690" s="7" t="str">
        <f>T('CLZ TT'!F1690)</f>
        <v/>
      </c>
      <c r="E1690" s="7" t="str">
        <f>IFERROR(VLOOKUP('CLZ TT'!A1690,'CLZ WI'!$A$1:$E$100000,3,FALSE),"")</f>
        <v/>
      </c>
      <c r="F1690" t="str">
        <f>IFERROR(VLOOKUP('CLZ TT'!A1690,'CLZ WI'!$A$1:$E$100000,4,FALSE),"")</f>
        <v/>
      </c>
      <c r="G1690" t="str">
        <f>IFERROR(VLOOKUP('CLZ TT'!A1690,'CLZ WI'!$A$1:$K$100000,5,FALSE),"")</f>
        <v/>
      </c>
      <c r="H1690" t="str">
        <f>IFERROR(VLOOKUP(G1690,'CLZ WI'!$A$1:$K$100000,6,FALSE),"")</f>
        <v/>
      </c>
      <c r="I1690" t="str">
        <f>IFERROR(VLOOKUP(G1690,'CLZ WI'!$A$1:$K$100000,7,FALSE),"")</f>
        <v/>
      </c>
      <c r="J1690" t="str">
        <f>T('CLZ TT'!I1690)</f>
        <v/>
      </c>
      <c r="K1690" t="str">
        <f>IF(IFERROR(VLOOKUP('CLZ TT'!A1690,'CLZ WI'!$A$1:$L$100000,12,FALSE),"")=TRUE, "Billable", IF(IFERROR(VLOOKUP('CLZ TT'!A1690,'CLZ WI'!$A$1:$L$100000,12,FALSE),"")=FALSE, "Non-Billable", ""))</f>
        <v/>
      </c>
      <c r="L1690" s="19" t="str">
        <f>IF('CLZ TT'!G1690="","",'CLZ TT'!G1690)</f>
        <v/>
      </c>
      <c r="M1690" t="str">
        <f>IFERROR(VLOOKUP(G1690,'CLZ Pr'!$A$1:$X$100000,12,FALSE)*C1690,"")</f>
        <v/>
      </c>
      <c r="N1690" s="4" t="str">
        <f>IFERROR(VLOOKUP(G1690,'CLZ Pr'!$A$1:$X$100000,24,FALSE), "")</f>
        <v/>
      </c>
      <c r="O1690" t="str">
        <f>IFERROR(VLOOKUP(G1690,'CLZ Pr'!$A$1:$X$100000,21,FALSE), "")</f>
        <v/>
      </c>
    </row>
    <row r="1691" spans="1:15">
      <c r="A1691" t="str">
        <f>T('CLZ TT'!A1691)</f>
        <v/>
      </c>
      <c r="B1691" s="9" t="str">
        <f>T('CLZ TT'!D1691)</f>
        <v/>
      </c>
      <c r="C1691" s="10" t="str">
        <f>IF(LEN(A1691) &gt; 0, 'CLZ TT'!E1691, "")</f>
        <v/>
      </c>
      <c r="D1691" s="7" t="str">
        <f>T('CLZ TT'!F1691)</f>
        <v/>
      </c>
      <c r="E1691" s="7" t="str">
        <f>IFERROR(VLOOKUP('CLZ TT'!A1691,'CLZ WI'!$A$1:$E$100000,3,FALSE),"")</f>
        <v/>
      </c>
      <c r="F1691" t="str">
        <f>IFERROR(VLOOKUP('CLZ TT'!A1691,'CLZ WI'!$A$1:$E$100000,4,FALSE),"")</f>
        <v/>
      </c>
      <c r="G1691" t="str">
        <f>IFERROR(VLOOKUP('CLZ TT'!A1691,'CLZ WI'!$A$1:$K$100000,5,FALSE),"")</f>
        <v/>
      </c>
      <c r="H1691" t="str">
        <f>IFERROR(VLOOKUP(G1691,'CLZ WI'!$A$1:$K$100000,6,FALSE),"")</f>
        <v/>
      </c>
      <c r="I1691" t="str">
        <f>IFERROR(VLOOKUP(G1691,'CLZ WI'!$A$1:$K$100000,7,FALSE),"")</f>
        <v/>
      </c>
      <c r="J1691" t="str">
        <f>T('CLZ TT'!I1691)</f>
        <v/>
      </c>
      <c r="K1691" t="str">
        <f>IF(IFERROR(VLOOKUP('CLZ TT'!A1691,'CLZ WI'!$A$1:$L$100000,12,FALSE),"")=TRUE, "Billable", IF(IFERROR(VLOOKUP('CLZ TT'!A1691,'CLZ WI'!$A$1:$L$100000,12,FALSE),"")=FALSE, "Non-Billable", ""))</f>
        <v/>
      </c>
      <c r="L1691" s="19" t="str">
        <f>IF('CLZ TT'!G1691="","",'CLZ TT'!G1691)</f>
        <v/>
      </c>
      <c r="M1691" t="str">
        <f>IFERROR(VLOOKUP(G1691,'CLZ Pr'!$A$1:$X$100000,12,FALSE)*C1691,"")</f>
        <v/>
      </c>
      <c r="N1691" s="4" t="str">
        <f>IFERROR(VLOOKUP(G1691,'CLZ Pr'!$A$1:$X$100000,24,FALSE), "")</f>
        <v/>
      </c>
      <c r="O1691" t="str">
        <f>IFERROR(VLOOKUP(G1691,'CLZ Pr'!$A$1:$X$100000,21,FALSE), "")</f>
        <v/>
      </c>
    </row>
    <row r="1692" spans="1:15">
      <c r="A1692" t="str">
        <f>T('CLZ TT'!A1692)</f>
        <v/>
      </c>
      <c r="B1692" s="9" t="str">
        <f>T('CLZ TT'!D1692)</f>
        <v/>
      </c>
      <c r="C1692" s="10" t="str">
        <f>IF(LEN(A1692) &gt; 0, 'CLZ TT'!E1692, "")</f>
        <v/>
      </c>
      <c r="D1692" s="7" t="str">
        <f>T('CLZ TT'!F1692)</f>
        <v/>
      </c>
      <c r="E1692" s="7" t="str">
        <f>IFERROR(VLOOKUP('CLZ TT'!A1692,'CLZ WI'!$A$1:$E$100000,3,FALSE),"")</f>
        <v/>
      </c>
      <c r="F1692" t="str">
        <f>IFERROR(VLOOKUP('CLZ TT'!A1692,'CLZ WI'!$A$1:$E$100000,4,FALSE),"")</f>
        <v/>
      </c>
      <c r="G1692" t="str">
        <f>IFERROR(VLOOKUP('CLZ TT'!A1692,'CLZ WI'!$A$1:$K$100000,5,FALSE),"")</f>
        <v/>
      </c>
      <c r="H1692" t="str">
        <f>IFERROR(VLOOKUP(G1692,'CLZ WI'!$A$1:$K$100000,6,FALSE),"")</f>
        <v/>
      </c>
      <c r="I1692" t="str">
        <f>IFERROR(VLOOKUP(G1692,'CLZ WI'!$A$1:$K$100000,7,FALSE),"")</f>
        <v/>
      </c>
      <c r="J1692" t="str">
        <f>T('CLZ TT'!I1692)</f>
        <v/>
      </c>
      <c r="K1692" t="str">
        <f>IF(IFERROR(VLOOKUP('CLZ TT'!A1692,'CLZ WI'!$A$1:$L$100000,12,FALSE),"")=TRUE, "Billable", IF(IFERROR(VLOOKUP('CLZ TT'!A1692,'CLZ WI'!$A$1:$L$100000,12,FALSE),"")=FALSE, "Non-Billable", ""))</f>
        <v/>
      </c>
      <c r="L1692" s="19" t="str">
        <f>IF('CLZ TT'!G1692="","",'CLZ TT'!G1692)</f>
        <v/>
      </c>
      <c r="M1692" t="str">
        <f>IFERROR(VLOOKUP(G1692,'CLZ Pr'!$A$1:$X$100000,12,FALSE)*C1692,"")</f>
        <v/>
      </c>
      <c r="N1692" s="4" t="str">
        <f>IFERROR(VLOOKUP(G1692,'CLZ Pr'!$A$1:$X$100000,24,FALSE), "")</f>
        <v/>
      </c>
      <c r="O1692" t="str">
        <f>IFERROR(VLOOKUP(G1692,'CLZ Pr'!$A$1:$X$100000,21,FALSE), "")</f>
        <v/>
      </c>
    </row>
    <row r="1693" spans="1:15">
      <c r="A1693" t="str">
        <f>T('CLZ TT'!A1693)</f>
        <v/>
      </c>
      <c r="B1693" s="9" t="str">
        <f>T('CLZ TT'!D1693)</f>
        <v/>
      </c>
      <c r="C1693" s="10" t="str">
        <f>IF(LEN(A1693) &gt; 0, 'CLZ TT'!E1693, "")</f>
        <v/>
      </c>
      <c r="D1693" s="7" t="str">
        <f>T('CLZ TT'!F1693)</f>
        <v/>
      </c>
      <c r="E1693" s="7" t="str">
        <f>IFERROR(VLOOKUP('CLZ TT'!A1693,'CLZ WI'!$A$1:$E$100000,3,FALSE),"")</f>
        <v/>
      </c>
      <c r="F1693" t="str">
        <f>IFERROR(VLOOKUP('CLZ TT'!A1693,'CLZ WI'!$A$1:$E$100000,4,FALSE),"")</f>
        <v/>
      </c>
      <c r="G1693" t="str">
        <f>IFERROR(VLOOKUP('CLZ TT'!A1693,'CLZ WI'!$A$1:$K$100000,5,FALSE),"")</f>
        <v/>
      </c>
      <c r="H1693" t="str">
        <f>IFERROR(VLOOKUP(G1693,'CLZ WI'!$A$1:$K$100000,6,FALSE),"")</f>
        <v/>
      </c>
      <c r="I1693" t="str">
        <f>IFERROR(VLOOKUP(G1693,'CLZ WI'!$A$1:$K$100000,7,FALSE),"")</f>
        <v/>
      </c>
      <c r="J1693" t="str">
        <f>T('CLZ TT'!I1693)</f>
        <v/>
      </c>
      <c r="K1693" t="str">
        <f>IF(IFERROR(VLOOKUP('CLZ TT'!A1693,'CLZ WI'!$A$1:$L$100000,12,FALSE),"")=TRUE, "Billable", IF(IFERROR(VLOOKUP('CLZ TT'!A1693,'CLZ WI'!$A$1:$L$100000,12,FALSE),"")=FALSE, "Non-Billable", ""))</f>
        <v/>
      </c>
      <c r="L1693" s="19" t="str">
        <f>IF('CLZ TT'!G1693="","",'CLZ TT'!G1693)</f>
        <v/>
      </c>
      <c r="M1693" t="str">
        <f>IFERROR(VLOOKUP(G1693,'CLZ Pr'!$A$1:$X$100000,12,FALSE)*C1693,"")</f>
        <v/>
      </c>
      <c r="N1693" s="4" t="str">
        <f>IFERROR(VLOOKUP(G1693,'CLZ Pr'!$A$1:$X$100000,24,FALSE), "")</f>
        <v/>
      </c>
      <c r="O1693" t="str">
        <f>IFERROR(VLOOKUP(G1693,'CLZ Pr'!$A$1:$X$100000,21,FALSE), "")</f>
        <v/>
      </c>
    </row>
    <row r="1694" spans="1:15">
      <c r="A1694" t="str">
        <f>T('CLZ TT'!A1694)</f>
        <v/>
      </c>
      <c r="B1694" s="9" t="str">
        <f>T('CLZ TT'!D1694)</f>
        <v/>
      </c>
      <c r="C1694" s="10" t="str">
        <f>IF(LEN(A1694) &gt; 0, 'CLZ TT'!E1694, "")</f>
        <v/>
      </c>
      <c r="D1694" s="7" t="str">
        <f>T('CLZ TT'!F1694)</f>
        <v/>
      </c>
      <c r="E1694" s="7" t="str">
        <f>IFERROR(VLOOKUP('CLZ TT'!A1694,'CLZ WI'!$A$1:$E$100000,3,FALSE),"")</f>
        <v/>
      </c>
      <c r="F1694" t="str">
        <f>IFERROR(VLOOKUP('CLZ TT'!A1694,'CLZ WI'!$A$1:$E$100000,4,FALSE),"")</f>
        <v/>
      </c>
      <c r="G1694" t="str">
        <f>IFERROR(VLOOKUP('CLZ TT'!A1694,'CLZ WI'!$A$1:$K$100000,5,FALSE),"")</f>
        <v/>
      </c>
      <c r="H1694" t="str">
        <f>IFERROR(VLOOKUP(G1694,'CLZ WI'!$A$1:$K$100000,6,FALSE),"")</f>
        <v/>
      </c>
      <c r="I1694" t="str">
        <f>IFERROR(VLOOKUP(G1694,'CLZ WI'!$A$1:$K$100000,7,FALSE),"")</f>
        <v/>
      </c>
      <c r="J1694" t="str">
        <f>T('CLZ TT'!I1694)</f>
        <v/>
      </c>
      <c r="K1694" t="str">
        <f>IF(IFERROR(VLOOKUP('CLZ TT'!A1694,'CLZ WI'!$A$1:$L$100000,12,FALSE),"")=TRUE, "Billable", IF(IFERROR(VLOOKUP('CLZ TT'!A1694,'CLZ WI'!$A$1:$L$100000,12,FALSE),"")=FALSE, "Non-Billable", ""))</f>
        <v/>
      </c>
      <c r="L1694" s="19" t="str">
        <f>IF('CLZ TT'!G1694="","",'CLZ TT'!G1694)</f>
        <v/>
      </c>
      <c r="M1694" t="str">
        <f>IFERROR(VLOOKUP(G1694,'CLZ Pr'!$A$1:$X$100000,12,FALSE)*C1694,"")</f>
        <v/>
      </c>
      <c r="N1694" s="4" t="str">
        <f>IFERROR(VLOOKUP(G1694,'CLZ Pr'!$A$1:$X$100000,24,FALSE), "")</f>
        <v/>
      </c>
      <c r="O1694" t="str">
        <f>IFERROR(VLOOKUP(G1694,'CLZ Pr'!$A$1:$X$100000,21,FALSE), "")</f>
        <v/>
      </c>
    </row>
    <row r="1695" spans="1:15">
      <c r="A1695" t="str">
        <f>T('CLZ TT'!A1695)</f>
        <v/>
      </c>
      <c r="B1695" s="9" t="str">
        <f>T('CLZ TT'!D1695)</f>
        <v/>
      </c>
      <c r="C1695" s="10" t="str">
        <f>IF(LEN(A1695) &gt; 0, 'CLZ TT'!E1695, "")</f>
        <v/>
      </c>
      <c r="D1695" s="7" t="str">
        <f>T('CLZ TT'!F1695)</f>
        <v/>
      </c>
      <c r="E1695" s="7" t="str">
        <f>IFERROR(VLOOKUP('CLZ TT'!A1695,'CLZ WI'!$A$1:$E$100000,3,FALSE),"")</f>
        <v/>
      </c>
      <c r="F1695" t="str">
        <f>IFERROR(VLOOKUP('CLZ TT'!A1695,'CLZ WI'!$A$1:$E$100000,4,FALSE),"")</f>
        <v/>
      </c>
      <c r="G1695" t="str">
        <f>IFERROR(VLOOKUP('CLZ TT'!A1695,'CLZ WI'!$A$1:$K$100000,5,FALSE),"")</f>
        <v/>
      </c>
      <c r="H1695" t="str">
        <f>IFERROR(VLOOKUP(G1695,'CLZ WI'!$A$1:$K$100000,6,FALSE),"")</f>
        <v/>
      </c>
      <c r="I1695" t="str">
        <f>IFERROR(VLOOKUP(G1695,'CLZ WI'!$A$1:$K$100000,7,FALSE),"")</f>
        <v/>
      </c>
      <c r="J1695" t="str">
        <f>T('CLZ TT'!I1695)</f>
        <v/>
      </c>
      <c r="K1695" t="str">
        <f>IF(IFERROR(VLOOKUP('CLZ TT'!A1695,'CLZ WI'!$A$1:$L$100000,12,FALSE),"")=TRUE, "Billable", IF(IFERROR(VLOOKUP('CLZ TT'!A1695,'CLZ WI'!$A$1:$L$100000,12,FALSE),"")=FALSE, "Non-Billable", ""))</f>
        <v/>
      </c>
      <c r="L1695" s="19" t="str">
        <f>IF('CLZ TT'!G1695="","",'CLZ TT'!G1695)</f>
        <v/>
      </c>
      <c r="M1695" t="str">
        <f>IFERROR(VLOOKUP(G1695,'CLZ Pr'!$A$1:$X$100000,12,FALSE)*C1695,"")</f>
        <v/>
      </c>
      <c r="N1695" s="4" t="str">
        <f>IFERROR(VLOOKUP(G1695,'CLZ Pr'!$A$1:$X$100000,24,FALSE), "")</f>
        <v/>
      </c>
      <c r="O1695" t="str">
        <f>IFERROR(VLOOKUP(G1695,'CLZ Pr'!$A$1:$X$100000,21,FALSE), "")</f>
        <v/>
      </c>
    </row>
    <row r="1696" spans="1:15">
      <c r="A1696" t="str">
        <f>T('CLZ TT'!A1696)</f>
        <v/>
      </c>
      <c r="B1696" s="9" t="str">
        <f>T('CLZ TT'!D1696)</f>
        <v/>
      </c>
      <c r="C1696" s="10" t="str">
        <f>IF(LEN(A1696) &gt; 0, 'CLZ TT'!E1696, "")</f>
        <v/>
      </c>
      <c r="D1696" s="7" t="str">
        <f>T('CLZ TT'!F1696)</f>
        <v/>
      </c>
      <c r="E1696" s="7" t="str">
        <f>IFERROR(VLOOKUP('CLZ TT'!A1696,'CLZ WI'!$A$1:$E$100000,3,FALSE),"")</f>
        <v/>
      </c>
      <c r="F1696" t="str">
        <f>IFERROR(VLOOKUP('CLZ TT'!A1696,'CLZ WI'!$A$1:$E$100000,4,FALSE),"")</f>
        <v/>
      </c>
      <c r="G1696" t="str">
        <f>IFERROR(VLOOKUP('CLZ TT'!A1696,'CLZ WI'!$A$1:$K$100000,5,FALSE),"")</f>
        <v/>
      </c>
      <c r="H1696" t="str">
        <f>IFERROR(VLOOKUP(G1696,'CLZ WI'!$A$1:$K$100000,6,FALSE),"")</f>
        <v/>
      </c>
      <c r="I1696" t="str">
        <f>IFERROR(VLOOKUP(G1696,'CLZ WI'!$A$1:$K$100000,7,FALSE),"")</f>
        <v/>
      </c>
      <c r="J1696" t="str">
        <f>T('CLZ TT'!I1696)</f>
        <v/>
      </c>
      <c r="K1696" t="str">
        <f>IF(IFERROR(VLOOKUP('CLZ TT'!A1696,'CLZ WI'!$A$1:$L$100000,12,FALSE),"")=TRUE, "Billable", IF(IFERROR(VLOOKUP('CLZ TT'!A1696,'CLZ WI'!$A$1:$L$100000,12,FALSE),"")=FALSE, "Non-Billable", ""))</f>
        <v/>
      </c>
      <c r="L1696" s="19" t="str">
        <f>IF('CLZ TT'!G1696="","",'CLZ TT'!G1696)</f>
        <v/>
      </c>
      <c r="M1696" t="str">
        <f>IFERROR(VLOOKUP(G1696,'CLZ Pr'!$A$1:$X$100000,12,FALSE)*C1696,"")</f>
        <v/>
      </c>
      <c r="N1696" s="4" t="str">
        <f>IFERROR(VLOOKUP(G1696,'CLZ Pr'!$A$1:$X$100000,24,FALSE), "")</f>
        <v/>
      </c>
      <c r="O1696" t="str">
        <f>IFERROR(VLOOKUP(G1696,'CLZ Pr'!$A$1:$X$100000,21,FALSE), "")</f>
        <v/>
      </c>
    </row>
    <row r="1697" spans="1:15">
      <c r="A1697" t="str">
        <f>T('CLZ TT'!A1697)</f>
        <v/>
      </c>
      <c r="B1697" s="9" t="str">
        <f>T('CLZ TT'!D1697)</f>
        <v/>
      </c>
      <c r="C1697" s="10" t="str">
        <f>IF(LEN(A1697) &gt; 0, 'CLZ TT'!E1697, "")</f>
        <v/>
      </c>
      <c r="D1697" s="7" t="str">
        <f>T('CLZ TT'!F1697)</f>
        <v/>
      </c>
      <c r="E1697" s="7" t="str">
        <f>IFERROR(VLOOKUP('CLZ TT'!A1697,'CLZ WI'!$A$1:$E$100000,3,FALSE),"")</f>
        <v/>
      </c>
      <c r="F1697" t="str">
        <f>IFERROR(VLOOKUP('CLZ TT'!A1697,'CLZ WI'!$A$1:$E$100000,4,FALSE),"")</f>
        <v/>
      </c>
      <c r="G1697" t="str">
        <f>IFERROR(VLOOKUP('CLZ TT'!A1697,'CLZ WI'!$A$1:$K$100000,5,FALSE),"")</f>
        <v/>
      </c>
      <c r="H1697" t="str">
        <f>IFERROR(VLOOKUP(G1697,'CLZ WI'!$A$1:$K$100000,6,FALSE),"")</f>
        <v/>
      </c>
      <c r="I1697" t="str">
        <f>IFERROR(VLOOKUP(G1697,'CLZ WI'!$A$1:$K$100000,7,FALSE),"")</f>
        <v/>
      </c>
      <c r="J1697" t="str">
        <f>T('CLZ TT'!I1697)</f>
        <v/>
      </c>
      <c r="K1697" t="str">
        <f>IF(IFERROR(VLOOKUP('CLZ TT'!A1697,'CLZ WI'!$A$1:$L$100000,12,FALSE),"")=TRUE, "Billable", IF(IFERROR(VLOOKUP('CLZ TT'!A1697,'CLZ WI'!$A$1:$L$100000,12,FALSE),"")=FALSE, "Non-Billable", ""))</f>
        <v/>
      </c>
      <c r="L1697" s="19" t="str">
        <f>IF('CLZ TT'!G1697="","",'CLZ TT'!G1697)</f>
        <v/>
      </c>
      <c r="M1697" t="str">
        <f>IFERROR(VLOOKUP(G1697,'CLZ Pr'!$A$1:$X$100000,12,FALSE)*C1697,"")</f>
        <v/>
      </c>
      <c r="N1697" s="4" t="str">
        <f>IFERROR(VLOOKUP(G1697,'CLZ Pr'!$A$1:$X$100000,24,FALSE), "")</f>
        <v/>
      </c>
      <c r="O1697" t="str">
        <f>IFERROR(VLOOKUP(G1697,'CLZ Pr'!$A$1:$X$100000,21,FALSE), "")</f>
        <v/>
      </c>
    </row>
    <row r="1698" spans="1:15">
      <c r="A1698" t="str">
        <f>T('CLZ TT'!A1698)</f>
        <v/>
      </c>
      <c r="B1698" s="9" t="str">
        <f>T('CLZ TT'!D1698)</f>
        <v/>
      </c>
      <c r="C1698" s="10" t="str">
        <f>IF(LEN(A1698) &gt; 0, 'CLZ TT'!E1698, "")</f>
        <v/>
      </c>
      <c r="D1698" s="7" t="str">
        <f>T('CLZ TT'!F1698)</f>
        <v/>
      </c>
      <c r="E1698" s="7" t="str">
        <f>IFERROR(VLOOKUP('CLZ TT'!A1698,'CLZ WI'!$A$1:$E$100000,3,FALSE),"")</f>
        <v/>
      </c>
      <c r="F1698" t="str">
        <f>IFERROR(VLOOKUP('CLZ TT'!A1698,'CLZ WI'!$A$1:$E$100000,4,FALSE),"")</f>
        <v/>
      </c>
      <c r="G1698" t="str">
        <f>IFERROR(VLOOKUP('CLZ TT'!A1698,'CLZ WI'!$A$1:$K$100000,5,FALSE),"")</f>
        <v/>
      </c>
      <c r="H1698" t="str">
        <f>IFERROR(VLOOKUP(G1698,'CLZ WI'!$A$1:$K$100000,6,FALSE),"")</f>
        <v/>
      </c>
      <c r="I1698" t="str">
        <f>IFERROR(VLOOKUP(G1698,'CLZ WI'!$A$1:$K$100000,7,FALSE),"")</f>
        <v/>
      </c>
      <c r="J1698" t="str">
        <f>T('CLZ TT'!I1698)</f>
        <v/>
      </c>
      <c r="K1698" t="str">
        <f>IF(IFERROR(VLOOKUP('CLZ TT'!A1698,'CLZ WI'!$A$1:$L$100000,12,FALSE),"")=TRUE, "Billable", IF(IFERROR(VLOOKUP('CLZ TT'!A1698,'CLZ WI'!$A$1:$L$100000,12,FALSE),"")=FALSE, "Non-Billable", ""))</f>
        <v/>
      </c>
      <c r="L1698" s="19" t="str">
        <f>IF('CLZ TT'!G1698="","",'CLZ TT'!G1698)</f>
        <v/>
      </c>
      <c r="M1698" t="str">
        <f>IFERROR(VLOOKUP(G1698,'CLZ Pr'!$A$1:$X$100000,12,FALSE)*C1698,"")</f>
        <v/>
      </c>
      <c r="N1698" s="4" t="str">
        <f>IFERROR(VLOOKUP(G1698,'CLZ Pr'!$A$1:$X$100000,24,FALSE), "")</f>
        <v/>
      </c>
      <c r="O1698" t="str">
        <f>IFERROR(VLOOKUP(G1698,'CLZ Pr'!$A$1:$X$100000,21,FALSE), "")</f>
        <v/>
      </c>
    </row>
    <row r="1699" spans="1:15">
      <c r="A1699" t="str">
        <f>T('CLZ TT'!A1699)</f>
        <v/>
      </c>
      <c r="B1699" s="9" t="str">
        <f>T('CLZ TT'!D1699)</f>
        <v/>
      </c>
      <c r="C1699" s="10" t="str">
        <f>IF(LEN(A1699) &gt; 0, 'CLZ TT'!E1699, "")</f>
        <v/>
      </c>
      <c r="D1699" s="7" t="str">
        <f>T('CLZ TT'!F1699)</f>
        <v/>
      </c>
      <c r="E1699" s="7" t="str">
        <f>IFERROR(VLOOKUP('CLZ TT'!A1699,'CLZ WI'!$A$1:$E$100000,3,FALSE),"")</f>
        <v/>
      </c>
      <c r="F1699" t="str">
        <f>IFERROR(VLOOKUP('CLZ TT'!A1699,'CLZ WI'!$A$1:$E$100000,4,FALSE),"")</f>
        <v/>
      </c>
      <c r="G1699" t="str">
        <f>IFERROR(VLOOKUP('CLZ TT'!A1699,'CLZ WI'!$A$1:$K$100000,5,FALSE),"")</f>
        <v/>
      </c>
      <c r="H1699" t="str">
        <f>IFERROR(VLOOKUP(G1699,'CLZ WI'!$A$1:$K$100000,6,FALSE),"")</f>
        <v/>
      </c>
      <c r="I1699" t="str">
        <f>IFERROR(VLOOKUP(G1699,'CLZ WI'!$A$1:$K$100000,7,FALSE),"")</f>
        <v/>
      </c>
      <c r="J1699" t="str">
        <f>T('CLZ TT'!I1699)</f>
        <v/>
      </c>
      <c r="K1699" t="str">
        <f>IF(IFERROR(VLOOKUP('CLZ TT'!A1699,'CLZ WI'!$A$1:$L$100000,12,FALSE),"")=TRUE, "Billable", IF(IFERROR(VLOOKUP('CLZ TT'!A1699,'CLZ WI'!$A$1:$L$100000,12,FALSE),"")=FALSE, "Non-Billable", ""))</f>
        <v/>
      </c>
      <c r="L1699" s="19" t="str">
        <f>IF('CLZ TT'!G1699="","",'CLZ TT'!G1699)</f>
        <v/>
      </c>
      <c r="M1699" t="str">
        <f>IFERROR(VLOOKUP(G1699,'CLZ Pr'!$A$1:$X$100000,12,FALSE)*C1699,"")</f>
        <v/>
      </c>
      <c r="N1699" s="4" t="str">
        <f>IFERROR(VLOOKUP(G1699,'CLZ Pr'!$A$1:$X$100000,24,FALSE), "")</f>
        <v/>
      </c>
      <c r="O1699" t="str">
        <f>IFERROR(VLOOKUP(G1699,'CLZ Pr'!$A$1:$X$100000,21,FALSE), "")</f>
        <v/>
      </c>
    </row>
    <row r="1700" spans="1:15">
      <c r="A1700" t="str">
        <f>T('CLZ TT'!A1700)</f>
        <v/>
      </c>
      <c r="B1700" s="9" t="str">
        <f>T('CLZ TT'!D1700)</f>
        <v/>
      </c>
      <c r="C1700" s="10" t="str">
        <f>IF(LEN(A1700) &gt; 0, 'CLZ TT'!E1700, "")</f>
        <v/>
      </c>
      <c r="D1700" s="7" t="str">
        <f>T('CLZ TT'!F1700)</f>
        <v/>
      </c>
      <c r="E1700" s="7" t="str">
        <f>IFERROR(VLOOKUP('CLZ TT'!A1700,'CLZ WI'!$A$1:$E$100000,3,FALSE),"")</f>
        <v/>
      </c>
      <c r="F1700" t="str">
        <f>IFERROR(VLOOKUP('CLZ TT'!A1700,'CLZ WI'!$A$1:$E$100000,4,FALSE),"")</f>
        <v/>
      </c>
      <c r="G1700" t="str">
        <f>IFERROR(VLOOKUP('CLZ TT'!A1700,'CLZ WI'!$A$1:$K$100000,5,FALSE),"")</f>
        <v/>
      </c>
      <c r="H1700" t="str">
        <f>IFERROR(VLOOKUP(G1700,'CLZ WI'!$A$1:$K$100000,6,FALSE),"")</f>
        <v/>
      </c>
      <c r="I1700" t="str">
        <f>IFERROR(VLOOKUP(G1700,'CLZ WI'!$A$1:$K$100000,7,FALSE),"")</f>
        <v/>
      </c>
      <c r="J1700" t="str">
        <f>T('CLZ TT'!I1700)</f>
        <v/>
      </c>
      <c r="K1700" t="str">
        <f>IF(IFERROR(VLOOKUP('CLZ TT'!A1700,'CLZ WI'!$A$1:$L$100000,12,FALSE),"")=TRUE, "Billable", IF(IFERROR(VLOOKUP('CLZ TT'!A1700,'CLZ WI'!$A$1:$L$100000,12,FALSE),"")=FALSE, "Non-Billable", ""))</f>
        <v/>
      </c>
      <c r="L1700" s="19" t="str">
        <f>IF('CLZ TT'!G1700="","",'CLZ TT'!G1700)</f>
        <v/>
      </c>
      <c r="M1700" t="str">
        <f>IFERROR(VLOOKUP(G1700,'CLZ Pr'!$A$1:$X$100000,12,FALSE)*C1700,"")</f>
        <v/>
      </c>
      <c r="N1700" s="4" t="str">
        <f>IFERROR(VLOOKUP(G1700,'CLZ Pr'!$A$1:$X$100000,24,FALSE), "")</f>
        <v/>
      </c>
      <c r="O1700" t="str">
        <f>IFERROR(VLOOKUP(G1700,'CLZ Pr'!$A$1:$X$100000,21,FALSE), "")</f>
        <v/>
      </c>
    </row>
    <row r="1701" spans="1:15">
      <c r="A1701" t="str">
        <f>T('CLZ TT'!A1701)</f>
        <v/>
      </c>
      <c r="B1701" s="9" t="str">
        <f>T('CLZ TT'!D1701)</f>
        <v/>
      </c>
      <c r="C1701" s="10" t="str">
        <f>IF(LEN(A1701) &gt; 0, 'CLZ TT'!E1701, "")</f>
        <v/>
      </c>
      <c r="D1701" s="7" t="str">
        <f>T('CLZ TT'!F1701)</f>
        <v/>
      </c>
      <c r="E1701" s="7" t="str">
        <f>IFERROR(VLOOKUP('CLZ TT'!A1701,'CLZ WI'!$A$1:$E$100000,3,FALSE),"")</f>
        <v/>
      </c>
      <c r="F1701" t="str">
        <f>IFERROR(VLOOKUP('CLZ TT'!A1701,'CLZ WI'!$A$1:$E$100000,4,FALSE),"")</f>
        <v/>
      </c>
      <c r="G1701" t="str">
        <f>IFERROR(VLOOKUP('CLZ TT'!A1701,'CLZ WI'!$A$1:$K$100000,5,FALSE),"")</f>
        <v/>
      </c>
      <c r="H1701" t="str">
        <f>IFERROR(VLOOKUP(G1701,'CLZ WI'!$A$1:$K$100000,6,FALSE),"")</f>
        <v/>
      </c>
      <c r="I1701" t="str">
        <f>IFERROR(VLOOKUP(G1701,'CLZ WI'!$A$1:$K$100000,7,FALSE),"")</f>
        <v/>
      </c>
      <c r="J1701" t="str">
        <f>T('CLZ TT'!I1701)</f>
        <v/>
      </c>
      <c r="K1701" t="str">
        <f>IF(IFERROR(VLOOKUP('CLZ TT'!A1701,'CLZ WI'!$A$1:$L$100000,12,FALSE),"")=TRUE, "Billable", IF(IFERROR(VLOOKUP('CLZ TT'!A1701,'CLZ WI'!$A$1:$L$100000,12,FALSE),"")=FALSE, "Non-Billable", ""))</f>
        <v/>
      </c>
      <c r="L1701" s="19" t="str">
        <f>IF('CLZ TT'!G1701="","",'CLZ TT'!G1701)</f>
        <v/>
      </c>
      <c r="M1701" t="str">
        <f>IFERROR(VLOOKUP(G1701,'CLZ Pr'!$A$1:$X$100000,12,FALSE)*C1701,"")</f>
        <v/>
      </c>
      <c r="N1701" s="4" t="str">
        <f>IFERROR(VLOOKUP(G1701,'CLZ Pr'!$A$1:$X$100000,24,FALSE), "")</f>
        <v/>
      </c>
      <c r="O1701" t="str">
        <f>IFERROR(VLOOKUP(G1701,'CLZ Pr'!$A$1:$X$100000,21,FALSE), "")</f>
        <v/>
      </c>
    </row>
    <row r="1702" spans="1:15">
      <c r="A1702" t="str">
        <f>T('CLZ TT'!A1702)</f>
        <v/>
      </c>
      <c r="B1702" s="9" t="str">
        <f>T('CLZ TT'!D1702)</f>
        <v/>
      </c>
      <c r="C1702" s="10" t="str">
        <f>IF(LEN(A1702) &gt; 0, 'CLZ TT'!E1702, "")</f>
        <v/>
      </c>
      <c r="D1702" s="7" t="str">
        <f>T('CLZ TT'!F1702)</f>
        <v/>
      </c>
      <c r="E1702" s="7" t="str">
        <f>IFERROR(VLOOKUP('CLZ TT'!A1702,'CLZ WI'!$A$1:$E$100000,3,FALSE),"")</f>
        <v/>
      </c>
      <c r="F1702" t="str">
        <f>IFERROR(VLOOKUP('CLZ TT'!A1702,'CLZ WI'!$A$1:$E$100000,4,FALSE),"")</f>
        <v/>
      </c>
      <c r="G1702" t="str">
        <f>IFERROR(VLOOKUP('CLZ TT'!A1702,'CLZ WI'!$A$1:$K$100000,5,FALSE),"")</f>
        <v/>
      </c>
      <c r="H1702" t="str">
        <f>IFERROR(VLOOKUP(G1702,'CLZ WI'!$A$1:$K$100000,6,FALSE),"")</f>
        <v/>
      </c>
      <c r="I1702" t="str">
        <f>IFERROR(VLOOKUP(G1702,'CLZ WI'!$A$1:$K$100000,7,FALSE),"")</f>
        <v/>
      </c>
      <c r="J1702" t="str">
        <f>T('CLZ TT'!I1702)</f>
        <v/>
      </c>
      <c r="K1702" t="str">
        <f>IF(IFERROR(VLOOKUP('CLZ TT'!A1702,'CLZ WI'!$A$1:$L$100000,12,FALSE),"")=TRUE, "Billable", IF(IFERROR(VLOOKUP('CLZ TT'!A1702,'CLZ WI'!$A$1:$L$100000,12,FALSE),"")=FALSE, "Non-Billable", ""))</f>
        <v/>
      </c>
      <c r="L1702" s="19" t="str">
        <f>IF('CLZ TT'!G1702="","",'CLZ TT'!G1702)</f>
        <v/>
      </c>
      <c r="M1702" t="str">
        <f>IFERROR(VLOOKUP(G1702,'CLZ Pr'!$A$1:$X$100000,12,FALSE)*C1702,"")</f>
        <v/>
      </c>
      <c r="N1702" s="4" t="str">
        <f>IFERROR(VLOOKUP(G1702,'CLZ Pr'!$A$1:$X$100000,24,FALSE), "")</f>
        <v/>
      </c>
      <c r="O1702" t="str">
        <f>IFERROR(VLOOKUP(G1702,'CLZ Pr'!$A$1:$X$100000,21,FALSE), "")</f>
        <v/>
      </c>
    </row>
    <row r="1703" spans="1:15">
      <c r="A1703" t="str">
        <f>T('CLZ TT'!A1703)</f>
        <v/>
      </c>
      <c r="B1703" s="9" t="str">
        <f>T('CLZ TT'!D1703)</f>
        <v/>
      </c>
      <c r="C1703" s="10" t="str">
        <f>IF(LEN(A1703) &gt; 0, 'CLZ TT'!E1703, "")</f>
        <v/>
      </c>
      <c r="D1703" s="7" t="str">
        <f>T('CLZ TT'!F1703)</f>
        <v/>
      </c>
      <c r="E1703" s="7" t="str">
        <f>IFERROR(VLOOKUP('CLZ TT'!A1703,'CLZ WI'!$A$1:$E$100000,3,FALSE),"")</f>
        <v/>
      </c>
      <c r="F1703" t="str">
        <f>IFERROR(VLOOKUP('CLZ TT'!A1703,'CLZ WI'!$A$1:$E$100000,4,FALSE),"")</f>
        <v/>
      </c>
      <c r="G1703" t="str">
        <f>IFERROR(VLOOKUP('CLZ TT'!A1703,'CLZ WI'!$A$1:$K$100000,5,FALSE),"")</f>
        <v/>
      </c>
      <c r="H1703" t="str">
        <f>IFERROR(VLOOKUP(G1703,'CLZ WI'!$A$1:$K$100000,6,FALSE),"")</f>
        <v/>
      </c>
      <c r="I1703" t="str">
        <f>IFERROR(VLOOKUP(G1703,'CLZ WI'!$A$1:$K$100000,7,FALSE),"")</f>
        <v/>
      </c>
      <c r="J1703" t="str">
        <f>T('CLZ TT'!I1703)</f>
        <v/>
      </c>
      <c r="K1703" t="str">
        <f>IF(IFERROR(VLOOKUP('CLZ TT'!A1703,'CLZ WI'!$A$1:$L$100000,12,FALSE),"")=TRUE, "Billable", IF(IFERROR(VLOOKUP('CLZ TT'!A1703,'CLZ WI'!$A$1:$L$100000,12,FALSE),"")=FALSE, "Non-Billable", ""))</f>
        <v/>
      </c>
      <c r="L1703" s="19" t="str">
        <f>IF('CLZ TT'!G1703="","",'CLZ TT'!G1703)</f>
        <v/>
      </c>
      <c r="M1703" t="str">
        <f>IFERROR(VLOOKUP(G1703,'CLZ Pr'!$A$1:$X$100000,12,FALSE)*C1703,"")</f>
        <v/>
      </c>
      <c r="N1703" s="4" t="str">
        <f>IFERROR(VLOOKUP(G1703,'CLZ Pr'!$A$1:$X$100000,24,FALSE), "")</f>
        <v/>
      </c>
      <c r="O1703" t="str">
        <f>IFERROR(VLOOKUP(G1703,'CLZ Pr'!$A$1:$X$100000,21,FALSE), "")</f>
        <v/>
      </c>
    </row>
    <row r="1704" spans="1:15">
      <c r="A1704" t="str">
        <f>T('CLZ TT'!A1704)</f>
        <v/>
      </c>
      <c r="B1704" s="9" t="str">
        <f>T('CLZ TT'!D1704)</f>
        <v/>
      </c>
      <c r="C1704" s="10" t="str">
        <f>IF(LEN(A1704) &gt; 0, 'CLZ TT'!E1704, "")</f>
        <v/>
      </c>
      <c r="D1704" s="7" t="str">
        <f>T('CLZ TT'!F1704)</f>
        <v/>
      </c>
      <c r="E1704" s="7" t="str">
        <f>IFERROR(VLOOKUP('CLZ TT'!A1704,'CLZ WI'!$A$1:$E$100000,3,FALSE),"")</f>
        <v/>
      </c>
      <c r="F1704" t="str">
        <f>IFERROR(VLOOKUP('CLZ TT'!A1704,'CLZ WI'!$A$1:$E$100000,4,FALSE),"")</f>
        <v/>
      </c>
      <c r="G1704" t="str">
        <f>IFERROR(VLOOKUP('CLZ TT'!A1704,'CLZ WI'!$A$1:$K$100000,5,FALSE),"")</f>
        <v/>
      </c>
      <c r="H1704" t="str">
        <f>IFERROR(VLOOKUP(G1704,'CLZ WI'!$A$1:$K$100000,6,FALSE),"")</f>
        <v/>
      </c>
      <c r="I1704" t="str">
        <f>IFERROR(VLOOKUP(G1704,'CLZ WI'!$A$1:$K$100000,7,FALSE),"")</f>
        <v/>
      </c>
      <c r="J1704" t="str">
        <f>T('CLZ TT'!I1704)</f>
        <v/>
      </c>
      <c r="K1704" t="str">
        <f>IF(IFERROR(VLOOKUP('CLZ TT'!A1704,'CLZ WI'!$A$1:$L$100000,12,FALSE),"")=TRUE, "Billable", IF(IFERROR(VLOOKUP('CLZ TT'!A1704,'CLZ WI'!$A$1:$L$100000,12,FALSE),"")=FALSE, "Non-Billable", ""))</f>
        <v/>
      </c>
      <c r="L1704" s="19" t="str">
        <f>IF('CLZ TT'!G1704="","",'CLZ TT'!G1704)</f>
        <v/>
      </c>
      <c r="M1704" t="str">
        <f>IFERROR(VLOOKUP(G1704,'CLZ Pr'!$A$1:$X$100000,12,FALSE)*C1704,"")</f>
        <v/>
      </c>
      <c r="N1704" s="4" t="str">
        <f>IFERROR(VLOOKUP(G1704,'CLZ Pr'!$A$1:$X$100000,24,FALSE), "")</f>
        <v/>
      </c>
      <c r="O1704" t="str">
        <f>IFERROR(VLOOKUP(G1704,'CLZ Pr'!$A$1:$X$100000,21,FALSE), "")</f>
        <v/>
      </c>
    </row>
    <row r="1705" spans="1:15">
      <c r="A1705" t="str">
        <f>T('CLZ TT'!A1705)</f>
        <v/>
      </c>
      <c r="B1705" s="9" t="str">
        <f>T('CLZ TT'!D1705)</f>
        <v/>
      </c>
      <c r="C1705" s="10" t="str">
        <f>IF(LEN(A1705) &gt; 0, 'CLZ TT'!E1705, "")</f>
        <v/>
      </c>
      <c r="D1705" s="7" t="str">
        <f>T('CLZ TT'!F1705)</f>
        <v/>
      </c>
      <c r="E1705" s="7" t="str">
        <f>IFERROR(VLOOKUP('CLZ TT'!A1705,'CLZ WI'!$A$1:$E$100000,3,FALSE),"")</f>
        <v/>
      </c>
      <c r="F1705" t="str">
        <f>IFERROR(VLOOKUP('CLZ TT'!A1705,'CLZ WI'!$A$1:$E$100000,4,FALSE),"")</f>
        <v/>
      </c>
      <c r="G1705" t="str">
        <f>IFERROR(VLOOKUP('CLZ TT'!A1705,'CLZ WI'!$A$1:$K$100000,5,FALSE),"")</f>
        <v/>
      </c>
      <c r="H1705" t="str">
        <f>IFERROR(VLOOKUP(G1705,'CLZ WI'!$A$1:$K$100000,6,FALSE),"")</f>
        <v/>
      </c>
      <c r="I1705" t="str">
        <f>IFERROR(VLOOKUP(G1705,'CLZ WI'!$A$1:$K$100000,7,FALSE),"")</f>
        <v/>
      </c>
      <c r="J1705" t="str">
        <f>T('CLZ TT'!I1705)</f>
        <v/>
      </c>
      <c r="K1705" t="str">
        <f>IF(IFERROR(VLOOKUP('CLZ TT'!A1705,'CLZ WI'!$A$1:$L$100000,12,FALSE),"")=TRUE, "Billable", IF(IFERROR(VLOOKUP('CLZ TT'!A1705,'CLZ WI'!$A$1:$L$100000,12,FALSE),"")=FALSE, "Non-Billable", ""))</f>
        <v/>
      </c>
      <c r="L1705" s="19" t="str">
        <f>IF('CLZ TT'!G1705="","",'CLZ TT'!G1705)</f>
        <v/>
      </c>
      <c r="M1705" t="str">
        <f>IFERROR(VLOOKUP(G1705,'CLZ Pr'!$A$1:$X$100000,12,FALSE)*C1705,"")</f>
        <v/>
      </c>
      <c r="N1705" s="4" t="str">
        <f>IFERROR(VLOOKUP(G1705,'CLZ Pr'!$A$1:$X$100000,24,FALSE), "")</f>
        <v/>
      </c>
      <c r="O1705" t="str">
        <f>IFERROR(VLOOKUP(G1705,'CLZ Pr'!$A$1:$X$100000,21,FALSE), "")</f>
        <v/>
      </c>
    </row>
    <row r="1706" spans="1:15">
      <c r="A1706" t="str">
        <f>T('CLZ TT'!A1706)</f>
        <v/>
      </c>
      <c r="B1706" s="9" t="str">
        <f>T('CLZ TT'!D1706)</f>
        <v/>
      </c>
      <c r="C1706" s="10" t="str">
        <f>IF(LEN(A1706) &gt; 0, 'CLZ TT'!E1706, "")</f>
        <v/>
      </c>
      <c r="D1706" s="7" t="str">
        <f>T('CLZ TT'!F1706)</f>
        <v/>
      </c>
      <c r="E1706" s="7" t="str">
        <f>IFERROR(VLOOKUP('CLZ TT'!A1706,'CLZ WI'!$A$1:$E$100000,3,FALSE),"")</f>
        <v/>
      </c>
      <c r="F1706" t="str">
        <f>IFERROR(VLOOKUP('CLZ TT'!A1706,'CLZ WI'!$A$1:$E$100000,4,FALSE),"")</f>
        <v/>
      </c>
      <c r="G1706" t="str">
        <f>IFERROR(VLOOKUP('CLZ TT'!A1706,'CLZ WI'!$A$1:$K$100000,5,FALSE),"")</f>
        <v/>
      </c>
      <c r="H1706" t="str">
        <f>IFERROR(VLOOKUP(G1706,'CLZ WI'!$A$1:$K$100000,6,FALSE),"")</f>
        <v/>
      </c>
      <c r="I1706" t="str">
        <f>IFERROR(VLOOKUP(G1706,'CLZ WI'!$A$1:$K$100000,7,FALSE),"")</f>
        <v/>
      </c>
      <c r="J1706" t="str">
        <f>T('CLZ TT'!I1706)</f>
        <v/>
      </c>
      <c r="K1706" t="str">
        <f>IF(IFERROR(VLOOKUP('CLZ TT'!A1706,'CLZ WI'!$A$1:$L$100000,12,FALSE),"")=TRUE, "Billable", IF(IFERROR(VLOOKUP('CLZ TT'!A1706,'CLZ WI'!$A$1:$L$100000,12,FALSE),"")=FALSE, "Non-Billable", ""))</f>
        <v/>
      </c>
      <c r="L1706" s="19" t="str">
        <f>IF('CLZ TT'!G1706="","",'CLZ TT'!G1706)</f>
        <v/>
      </c>
      <c r="M1706" t="str">
        <f>IFERROR(VLOOKUP(G1706,'CLZ Pr'!$A$1:$X$100000,12,FALSE)*C1706,"")</f>
        <v/>
      </c>
      <c r="N1706" s="4" t="str">
        <f>IFERROR(VLOOKUP(G1706,'CLZ Pr'!$A$1:$X$100000,24,FALSE), "")</f>
        <v/>
      </c>
      <c r="O1706" t="str">
        <f>IFERROR(VLOOKUP(G1706,'CLZ Pr'!$A$1:$X$100000,21,FALSE), "")</f>
        <v/>
      </c>
    </row>
    <row r="1707" spans="1:15">
      <c r="A1707" t="str">
        <f>T('CLZ TT'!A1707)</f>
        <v/>
      </c>
      <c r="B1707" s="9" t="str">
        <f>T('CLZ TT'!D1707)</f>
        <v/>
      </c>
      <c r="C1707" s="10" t="str">
        <f>IF(LEN(A1707) &gt; 0, 'CLZ TT'!E1707, "")</f>
        <v/>
      </c>
      <c r="D1707" s="7" t="str">
        <f>T('CLZ TT'!F1707)</f>
        <v/>
      </c>
      <c r="E1707" s="7" t="str">
        <f>IFERROR(VLOOKUP('CLZ TT'!A1707,'CLZ WI'!$A$1:$E$100000,3,FALSE),"")</f>
        <v/>
      </c>
      <c r="F1707" t="str">
        <f>IFERROR(VLOOKUP('CLZ TT'!A1707,'CLZ WI'!$A$1:$E$100000,4,FALSE),"")</f>
        <v/>
      </c>
      <c r="G1707" t="str">
        <f>IFERROR(VLOOKUP('CLZ TT'!A1707,'CLZ WI'!$A$1:$K$100000,5,FALSE),"")</f>
        <v/>
      </c>
      <c r="H1707" t="str">
        <f>IFERROR(VLOOKUP(G1707,'CLZ WI'!$A$1:$K$100000,6,FALSE),"")</f>
        <v/>
      </c>
      <c r="I1707" t="str">
        <f>IFERROR(VLOOKUP(G1707,'CLZ WI'!$A$1:$K$100000,7,FALSE),"")</f>
        <v/>
      </c>
      <c r="J1707" t="str">
        <f>T('CLZ TT'!I1707)</f>
        <v/>
      </c>
      <c r="K1707" t="str">
        <f>IF(IFERROR(VLOOKUP('CLZ TT'!A1707,'CLZ WI'!$A$1:$L$100000,12,FALSE),"")=TRUE, "Billable", IF(IFERROR(VLOOKUP('CLZ TT'!A1707,'CLZ WI'!$A$1:$L$100000,12,FALSE),"")=FALSE, "Non-Billable", ""))</f>
        <v/>
      </c>
      <c r="L1707" s="19" t="str">
        <f>IF('CLZ TT'!G1707="","",'CLZ TT'!G1707)</f>
        <v/>
      </c>
      <c r="M1707" t="str">
        <f>IFERROR(VLOOKUP(G1707,'CLZ Pr'!$A$1:$X$100000,12,FALSE)*C1707,"")</f>
        <v/>
      </c>
      <c r="N1707" s="4" t="str">
        <f>IFERROR(VLOOKUP(G1707,'CLZ Pr'!$A$1:$X$100000,24,FALSE), "")</f>
        <v/>
      </c>
      <c r="O1707" t="str">
        <f>IFERROR(VLOOKUP(G1707,'CLZ Pr'!$A$1:$X$100000,21,FALSE), "")</f>
        <v/>
      </c>
    </row>
    <row r="1708" spans="1:15">
      <c r="A1708" t="str">
        <f>T('CLZ TT'!A1708)</f>
        <v/>
      </c>
      <c r="B1708" s="9" t="str">
        <f>T('CLZ TT'!D1708)</f>
        <v/>
      </c>
      <c r="C1708" s="10" t="str">
        <f>IF(LEN(A1708) &gt; 0, 'CLZ TT'!E1708, "")</f>
        <v/>
      </c>
      <c r="D1708" s="7" t="str">
        <f>T('CLZ TT'!F1708)</f>
        <v/>
      </c>
      <c r="E1708" s="7" t="str">
        <f>IFERROR(VLOOKUP('CLZ TT'!A1708,'CLZ WI'!$A$1:$E$100000,3,FALSE),"")</f>
        <v/>
      </c>
      <c r="F1708" t="str">
        <f>IFERROR(VLOOKUP('CLZ TT'!A1708,'CLZ WI'!$A$1:$E$100000,4,FALSE),"")</f>
        <v/>
      </c>
      <c r="G1708" t="str">
        <f>IFERROR(VLOOKUP('CLZ TT'!A1708,'CLZ WI'!$A$1:$K$100000,5,FALSE),"")</f>
        <v/>
      </c>
      <c r="H1708" t="str">
        <f>IFERROR(VLOOKUP(G1708,'CLZ WI'!$A$1:$K$100000,6,FALSE),"")</f>
        <v/>
      </c>
      <c r="I1708" t="str">
        <f>IFERROR(VLOOKUP(G1708,'CLZ WI'!$A$1:$K$100000,7,FALSE),"")</f>
        <v/>
      </c>
      <c r="J1708" t="str">
        <f>T('CLZ TT'!I1708)</f>
        <v/>
      </c>
      <c r="K1708" t="str">
        <f>IF(IFERROR(VLOOKUP('CLZ TT'!A1708,'CLZ WI'!$A$1:$L$100000,12,FALSE),"")=TRUE, "Billable", IF(IFERROR(VLOOKUP('CLZ TT'!A1708,'CLZ WI'!$A$1:$L$100000,12,FALSE),"")=FALSE, "Non-Billable", ""))</f>
        <v/>
      </c>
      <c r="L1708" s="19" t="str">
        <f>IF('CLZ TT'!G1708="","",'CLZ TT'!G1708)</f>
        <v/>
      </c>
      <c r="M1708" t="str">
        <f>IFERROR(VLOOKUP(G1708,'CLZ Pr'!$A$1:$X$100000,12,FALSE)*C1708,"")</f>
        <v/>
      </c>
      <c r="N1708" s="4" t="str">
        <f>IFERROR(VLOOKUP(G1708,'CLZ Pr'!$A$1:$X$100000,24,FALSE), "")</f>
        <v/>
      </c>
      <c r="O1708" t="str">
        <f>IFERROR(VLOOKUP(G1708,'CLZ Pr'!$A$1:$X$100000,21,FALSE), "")</f>
        <v/>
      </c>
    </row>
    <row r="1709" spans="1:15">
      <c r="A1709" t="str">
        <f>T('CLZ TT'!A1709)</f>
        <v/>
      </c>
      <c r="B1709" s="9" t="str">
        <f>T('CLZ TT'!D1709)</f>
        <v/>
      </c>
      <c r="C1709" s="10" t="str">
        <f>IF(LEN(A1709) &gt; 0, 'CLZ TT'!E1709, "")</f>
        <v/>
      </c>
      <c r="D1709" s="7" t="str">
        <f>T('CLZ TT'!F1709)</f>
        <v/>
      </c>
      <c r="E1709" s="7" t="str">
        <f>IFERROR(VLOOKUP('CLZ TT'!A1709,'CLZ WI'!$A$1:$E$100000,3,FALSE),"")</f>
        <v/>
      </c>
      <c r="F1709" t="str">
        <f>IFERROR(VLOOKUP('CLZ TT'!A1709,'CLZ WI'!$A$1:$E$100000,4,FALSE),"")</f>
        <v/>
      </c>
      <c r="G1709" t="str">
        <f>IFERROR(VLOOKUP('CLZ TT'!A1709,'CLZ WI'!$A$1:$K$100000,5,FALSE),"")</f>
        <v/>
      </c>
      <c r="H1709" t="str">
        <f>IFERROR(VLOOKUP(G1709,'CLZ WI'!$A$1:$K$100000,6,FALSE),"")</f>
        <v/>
      </c>
      <c r="I1709" t="str">
        <f>IFERROR(VLOOKUP(G1709,'CLZ WI'!$A$1:$K$100000,7,FALSE),"")</f>
        <v/>
      </c>
      <c r="J1709" t="str">
        <f>T('CLZ TT'!I1709)</f>
        <v/>
      </c>
      <c r="K1709" t="str">
        <f>IF(IFERROR(VLOOKUP('CLZ TT'!A1709,'CLZ WI'!$A$1:$L$100000,12,FALSE),"")=TRUE, "Billable", IF(IFERROR(VLOOKUP('CLZ TT'!A1709,'CLZ WI'!$A$1:$L$100000,12,FALSE),"")=FALSE, "Non-Billable", ""))</f>
        <v/>
      </c>
      <c r="L1709" s="19" t="str">
        <f>IF('CLZ TT'!G1709="","",'CLZ TT'!G1709)</f>
        <v/>
      </c>
      <c r="M1709" t="str">
        <f>IFERROR(VLOOKUP(G1709,'CLZ Pr'!$A$1:$X$100000,12,FALSE)*C1709,"")</f>
        <v/>
      </c>
      <c r="N1709" s="4" t="str">
        <f>IFERROR(VLOOKUP(G1709,'CLZ Pr'!$A$1:$X$100000,24,FALSE), "")</f>
        <v/>
      </c>
      <c r="O1709" t="str">
        <f>IFERROR(VLOOKUP(G1709,'CLZ Pr'!$A$1:$X$100000,21,FALSE), "")</f>
        <v/>
      </c>
    </row>
    <row r="1710" spans="1:15">
      <c r="A1710" t="str">
        <f>T('CLZ TT'!A1710)</f>
        <v/>
      </c>
      <c r="B1710" s="9" t="str">
        <f>T('CLZ TT'!D1710)</f>
        <v/>
      </c>
      <c r="C1710" s="10" t="str">
        <f>IF(LEN(A1710) &gt; 0, 'CLZ TT'!E1710, "")</f>
        <v/>
      </c>
      <c r="D1710" s="7" t="str">
        <f>T('CLZ TT'!F1710)</f>
        <v/>
      </c>
      <c r="E1710" s="7" t="str">
        <f>IFERROR(VLOOKUP('CLZ TT'!A1710,'CLZ WI'!$A$1:$E$100000,3,FALSE),"")</f>
        <v/>
      </c>
      <c r="F1710" t="str">
        <f>IFERROR(VLOOKUP('CLZ TT'!A1710,'CLZ WI'!$A$1:$E$100000,4,FALSE),"")</f>
        <v/>
      </c>
      <c r="G1710" t="str">
        <f>IFERROR(VLOOKUP('CLZ TT'!A1710,'CLZ WI'!$A$1:$K$100000,5,FALSE),"")</f>
        <v/>
      </c>
      <c r="H1710" t="str">
        <f>IFERROR(VLOOKUP(G1710,'CLZ WI'!$A$1:$K$100000,6,FALSE),"")</f>
        <v/>
      </c>
      <c r="I1710" t="str">
        <f>IFERROR(VLOOKUP(G1710,'CLZ WI'!$A$1:$K$100000,7,FALSE),"")</f>
        <v/>
      </c>
      <c r="J1710" t="str">
        <f>T('CLZ TT'!I1710)</f>
        <v/>
      </c>
      <c r="K1710" t="str">
        <f>IF(IFERROR(VLOOKUP('CLZ TT'!A1710,'CLZ WI'!$A$1:$L$100000,12,FALSE),"")=TRUE, "Billable", IF(IFERROR(VLOOKUP('CLZ TT'!A1710,'CLZ WI'!$A$1:$L$100000,12,FALSE),"")=FALSE, "Non-Billable", ""))</f>
        <v/>
      </c>
      <c r="L1710" s="19" t="str">
        <f>IF('CLZ TT'!G1710="","",'CLZ TT'!G1710)</f>
        <v/>
      </c>
      <c r="M1710" t="str">
        <f>IFERROR(VLOOKUP(G1710,'CLZ Pr'!$A$1:$X$100000,12,FALSE)*C1710,"")</f>
        <v/>
      </c>
      <c r="N1710" s="4" t="str">
        <f>IFERROR(VLOOKUP(G1710,'CLZ Pr'!$A$1:$X$100000,24,FALSE), "")</f>
        <v/>
      </c>
      <c r="O1710" t="str">
        <f>IFERROR(VLOOKUP(G1710,'CLZ Pr'!$A$1:$X$100000,21,FALSE), "")</f>
        <v/>
      </c>
    </row>
    <row r="1711" spans="1:15">
      <c r="A1711" t="str">
        <f>T('CLZ TT'!A1711)</f>
        <v/>
      </c>
      <c r="B1711" s="9" t="str">
        <f>T('CLZ TT'!D1711)</f>
        <v/>
      </c>
      <c r="C1711" s="10" t="str">
        <f>IF(LEN(A1711) &gt; 0, 'CLZ TT'!E1711, "")</f>
        <v/>
      </c>
      <c r="D1711" s="7" t="str">
        <f>T('CLZ TT'!F1711)</f>
        <v/>
      </c>
      <c r="E1711" s="7" t="str">
        <f>IFERROR(VLOOKUP('CLZ TT'!A1711,'CLZ WI'!$A$1:$E$100000,3,FALSE),"")</f>
        <v/>
      </c>
      <c r="F1711" t="str">
        <f>IFERROR(VLOOKUP('CLZ TT'!A1711,'CLZ WI'!$A$1:$E$100000,4,FALSE),"")</f>
        <v/>
      </c>
      <c r="G1711" t="str">
        <f>IFERROR(VLOOKUP('CLZ TT'!A1711,'CLZ WI'!$A$1:$K$100000,5,FALSE),"")</f>
        <v/>
      </c>
      <c r="H1711" t="str">
        <f>IFERROR(VLOOKUP(G1711,'CLZ WI'!$A$1:$K$100000,6,FALSE),"")</f>
        <v/>
      </c>
      <c r="I1711" t="str">
        <f>IFERROR(VLOOKUP(G1711,'CLZ WI'!$A$1:$K$100000,7,FALSE),"")</f>
        <v/>
      </c>
      <c r="J1711" t="str">
        <f>T('CLZ TT'!I1711)</f>
        <v/>
      </c>
      <c r="K1711" t="str">
        <f>IF(IFERROR(VLOOKUP('CLZ TT'!A1711,'CLZ WI'!$A$1:$L$100000,12,FALSE),"")=TRUE, "Billable", IF(IFERROR(VLOOKUP('CLZ TT'!A1711,'CLZ WI'!$A$1:$L$100000,12,FALSE),"")=FALSE, "Non-Billable", ""))</f>
        <v/>
      </c>
      <c r="L1711" s="19" t="str">
        <f>IF('CLZ TT'!G1711="","",'CLZ TT'!G1711)</f>
        <v/>
      </c>
      <c r="M1711" t="str">
        <f>IFERROR(VLOOKUP(G1711,'CLZ Pr'!$A$1:$X$100000,12,FALSE)*C1711,"")</f>
        <v/>
      </c>
      <c r="N1711" s="4" t="str">
        <f>IFERROR(VLOOKUP(G1711,'CLZ Pr'!$A$1:$X$100000,24,FALSE), "")</f>
        <v/>
      </c>
      <c r="O1711" t="str">
        <f>IFERROR(VLOOKUP(G1711,'CLZ Pr'!$A$1:$X$100000,21,FALSE), "")</f>
        <v/>
      </c>
    </row>
    <row r="1712" spans="1:15">
      <c r="A1712" t="str">
        <f>T('CLZ TT'!A1712)</f>
        <v/>
      </c>
      <c r="B1712" s="9" t="str">
        <f>T('CLZ TT'!D1712)</f>
        <v/>
      </c>
      <c r="C1712" s="10" t="str">
        <f>IF(LEN(A1712) &gt; 0, 'CLZ TT'!E1712, "")</f>
        <v/>
      </c>
      <c r="D1712" s="7" t="str">
        <f>T('CLZ TT'!F1712)</f>
        <v/>
      </c>
      <c r="E1712" s="7" t="str">
        <f>IFERROR(VLOOKUP('CLZ TT'!A1712,'CLZ WI'!$A$1:$E$100000,3,FALSE),"")</f>
        <v/>
      </c>
      <c r="F1712" t="str">
        <f>IFERROR(VLOOKUP('CLZ TT'!A1712,'CLZ WI'!$A$1:$E$100000,4,FALSE),"")</f>
        <v/>
      </c>
      <c r="G1712" t="str">
        <f>IFERROR(VLOOKUP('CLZ TT'!A1712,'CLZ WI'!$A$1:$K$100000,5,FALSE),"")</f>
        <v/>
      </c>
      <c r="H1712" t="str">
        <f>IFERROR(VLOOKUP(G1712,'CLZ WI'!$A$1:$K$100000,6,FALSE),"")</f>
        <v/>
      </c>
      <c r="I1712" t="str">
        <f>IFERROR(VLOOKUP(G1712,'CLZ WI'!$A$1:$K$100000,7,FALSE),"")</f>
        <v/>
      </c>
      <c r="J1712" t="str">
        <f>T('CLZ TT'!I1712)</f>
        <v/>
      </c>
      <c r="K1712" t="str">
        <f>IF(IFERROR(VLOOKUP('CLZ TT'!A1712,'CLZ WI'!$A$1:$L$100000,12,FALSE),"")=TRUE, "Billable", IF(IFERROR(VLOOKUP('CLZ TT'!A1712,'CLZ WI'!$A$1:$L$100000,12,FALSE),"")=FALSE, "Non-Billable", ""))</f>
        <v/>
      </c>
      <c r="L1712" s="19" t="str">
        <f>IF('CLZ TT'!G1712="","",'CLZ TT'!G1712)</f>
        <v/>
      </c>
      <c r="M1712" t="str">
        <f>IFERROR(VLOOKUP(G1712,'CLZ Pr'!$A$1:$X$100000,12,FALSE)*C1712,"")</f>
        <v/>
      </c>
      <c r="N1712" s="4" t="str">
        <f>IFERROR(VLOOKUP(G1712,'CLZ Pr'!$A$1:$X$100000,24,FALSE), "")</f>
        <v/>
      </c>
      <c r="O1712" t="str">
        <f>IFERROR(VLOOKUP(G1712,'CLZ Pr'!$A$1:$X$100000,21,FALSE), "")</f>
        <v/>
      </c>
    </row>
    <row r="1713" spans="1:15">
      <c r="A1713" t="str">
        <f>T('CLZ TT'!A1713)</f>
        <v/>
      </c>
      <c r="B1713" s="9" t="str">
        <f>T('CLZ TT'!D1713)</f>
        <v/>
      </c>
      <c r="C1713" s="10" t="str">
        <f>IF(LEN(A1713) &gt; 0, 'CLZ TT'!E1713, "")</f>
        <v/>
      </c>
      <c r="D1713" s="7" t="str">
        <f>T('CLZ TT'!F1713)</f>
        <v/>
      </c>
      <c r="E1713" s="7" t="str">
        <f>IFERROR(VLOOKUP('CLZ TT'!A1713,'CLZ WI'!$A$1:$E$100000,3,FALSE),"")</f>
        <v/>
      </c>
      <c r="F1713" t="str">
        <f>IFERROR(VLOOKUP('CLZ TT'!A1713,'CLZ WI'!$A$1:$E$100000,4,FALSE),"")</f>
        <v/>
      </c>
      <c r="G1713" t="str">
        <f>IFERROR(VLOOKUP('CLZ TT'!A1713,'CLZ WI'!$A$1:$K$100000,5,FALSE),"")</f>
        <v/>
      </c>
      <c r="H1713" t="str">
        <f>IFERROR(VLOOKUP(G1713,'CLZ WI'!$A$1:$K$100000,6,FALSE),"")</f>
        <v/>
      </c>
      <c r="I1713" t="str">
        <f>IFERROR(VLOOKUP(G1713,'CLZ WI'!$A$1:$K$100000,7,FALSE),"")</f>
        <v/>
      </c>
      <c r="J1713" t="str">
        <f>T('CLZ TT'!I1713)</f>
        <v/>
      </c>
      <c r="K1713" t="str">
        <f>IF(IFERROR(VLOOKUP('CLZ TT'!A1713,'CLZ WI'!$A$1:$L$100000,12,FALSE),"")=TRUE, "Billable", IF(IFERROR(VLOOKUP('CLZ TT'!A1713,'CLZ WI'!$A$1:$L$100000,12,FALSE),"")=FALSE, "Non-Billable", ""))</f>
        <v/>
      </c>
      <c r="L1713" s="19" t="str">
        <f>IF('CLZ TT'!G1713="","",'CLZ TT'!G1713)</f>
        <v/>
      </c>
      <c r="M1713" t="str">
        <f>IFERROR(VLOOKUP(G1713,'CLZ Pr'!$A$1:$X$100000,12,FALSE)*C1713,"")</f>
        <v/>
      </c>
      <c r="N1713" s="4" t="str">
        <f>IFERROR(VLOOKUP(G1713,'CLZ Pr'!$A$1:$X$100000,24,FALSE), "")</f>
        <v/>
      </c>
      <c r="O1713" t="str">
        <f>IFERROR(VLOOKUP(G1713,'CLZ Pr'!$A$1:$X$100000,21,FALSE), "")</f>
        <v/>
      </c>
    </row>
    <row r="1714" spans="1:15">
      <c r="A1714" t="str">
        <f>T('CLZ TT'!A1714)</f>
        <v/>
      </c>
      <c r="B1714" s="9" t="str">
        <f>T('CLZ TT'!D1714)</f>
        <v/>
      </c>
      <c r="C1714" s="10" t="str">
        <f>IF(LEN(A1714) &gt; 0, 'CLZ TT'!E1714, "")</f>
        <v/>
      </c>
      <c r="D1714" s="7" t="str">
        <f>T('CLZ TT'!F1714)</f>
        <v/>
      </c>
      <c r="E1714" s="7" t="str">
        <f>IFERROR(VLOOKUP('CLZ TT'!A1714,'CLZ WI'!$A$1:$E$100000,3,FALSE),"")</f>
        <v/>
      </c>
      <c r="F1714" t="str">
        <f>IFERROR(VLOOKUP('CLZ TT'!A1714,'CLZ WI'!$A$1:$E$100000,4,FALSE),"")</f>
        <v/>
      </c>
      <c r="G1714" t="str">
        <f>IFERROR(VLOOKUP('CLZ TT'!A1714,'CLZ WI'!$A$1:$K$100000,5,FALSE),"")</f>
        <v/>
      </c>
      <c r="H1714" t="str">
        <f>IFERROR(VLOOKUP(G1714,'CLZ WI'!$A$1:$K$100000,6,FALSE),"")</f>
        <v/>
      </c>
      <c r="I1714" t="str">
        <f>IFERROR(VLOOKUP(G1714,'CLZ WI'!$A$1:$K$100000,7,FALSE),"")</f>
        <v/>
      </c>
      <c r="J1714" t="str">
        <f>T('CLZ TT'!I1714)</f>
        <v/>
      </c>
      <c r="K1714" t="str">
        <f>IF(IFERROR(VLOOKUP('CLZ TT'!A1714,'CLZ WI'!$A$1:$L$100000,12,FALSE),"")=TRUE, "Billable", IF(IFERROR(VLOOKUP('CLZ TT'!A1714,'CLZ WI'!$A$1:$L$100000,12,FALSE),"")=FALSE, "Non-Billable", ""))</f>
        <v/>
      </c>
      <c r="L1714" s="19" t="str">
        <f>IF('CLZ TT'!G1714="","",'CLZ TT'!G1714)</f>
        <v/>
      </c>
      <c r="M1714" t="str">
        <f>IFERROR(VLOOKUP(G1714,'CLZ Pr'!$A$1:$X$100000,12,FALSE)*C1714,"")</f>
        <v/>
      </c>
      <c r="N1714" s="4" t="str">
        <f>IFERROR(VLOOKUP(G1714,'CLZ Pr'!$A$1:$X$100000,24,FALSE), "")</f>
        <v/>
      </c>
      <c r="O1714" t="str">
        <f>IFERROR(VLOOKUP(G1714,'CLZ Pr'!$A$1:$X$100000,21,FALSE), "")</f>
        <v/>
      </c>
    </row>
    <row r="1715" spans="1:15">
      <c r="A1715" t="str">
        <f>T('CLZ TT'!A1715)</f>
        <v/>
      </c>
      <c r="B1715" s="9" t="str">
        <f>T('CLZ TT'!D1715)</f>
        <v/>
      </c>
      <c r="C1715" s="10" t="str">
        <f>IF(LEN(A1715) &gt; 0, 'CLZ TT'!E1715, "")</f>
        <v/>
      </c>
      <c r="D1715" s="7" t="str">
        <f>T('CLZ TT'!F1715)</f>
        <v/>
      </c>
      <c r="E1715" s="7" t="str">
        <f>IFERROR(VLOOKUP('CLZ TT'!A1715,'CLZ WI'!$A$1:$E$100000,3,FALSE),"")</f>
        <v/>
      </c>
      <c r="F1715" t="str">
        <f>IFERROR(VLOOKUP('CLZ TT'!A1715,'CLZ WI'!$A$1:$E$100000,4,FALSE),"")</f>
        <v/>
      </c>
      <c r="G1715" t="str">
        <f>IFERROR(VLOOKUP('CLZ TT'!A1715,'CLZ WI'!$A$1:$K$100000,5,FALSE),"")</f>
        <v/>
      </c>
      <c r="H1715" t="str">
        <f>IFERROR(VLOOKUP(G1715,'CLZ WI'!$A$1:$K$100000,6,FALSE),"")</f>
        <v/>
      </c>
      <c r="I1715" t="str">
        <f>IFERROR(VLOOKUP(G1715,'CLZ WI'!$A$1:$K$100000,7,FALSE),"")</f>
        <v/>
      </c>
      <c r="J1715" t="str">
        <f>T('CLZ TT'!I1715)</f>
        <v/>
      </c>
      <c r="K1715" t="str">
        <f>IF(IFERROR(VLOOKUP('CLZ TT'!A1715,'CLZ WI'!$A$1:$L$100000,12,FALSE),"")=TRUE, "Billable", IF(IFERROR(VLOOKUP('CLZ TT'!A1715,'CLZ WI'!$A$1:$L$100000,12,FALSE),"")=FALSE, "Non-Billable", ""))</f>
        <v/>
      </c>
      <c r="L1715" s="19" t="str">
        <f>IF('CLZ TT'!G1715="","",'CLZ TT'!G1715)</f>
        <v/>
      </c>
      <c r="M1715" t="str">
        <f>IFERROR(VLOOKUP(G1715,'CLZ Pr'!$A$1:$X$100000,12,FALSE)*C1715,"")</f>
        <v/>
      </c>
      <c r="N1715" s="4" t="str">
        <f>IFERROR(VLOOKUP(G1715,'CLZ Pr'!$A$1:$X$100000,24,FALSE), "")</f>
        <v/>
      </c>
      <c r="O1715" t="str">
        <f>IFERROR(VLOOKUP(G1715,'CLZ Pr'!$A$1:$X$100000,21,FALSE), "")</f>
        <v/>
      </c>
    </row>
    <row r="1716" spans="1:15">
      <c r="A1716" t="str">
        <f>T('CLZ TT'!A1716)</f>
        <v/>
      </c>
      <c r="B1716" s="9" t="str">
        <f>T('CLZ TT'!D1716)</f>
        <v/>
      </c>
      <c r="C1716" s="10" t="str">
        <f>IF(LEN(A1716) &gt; 0, 'CLZ TT'!E1716, "")</f>
        <v/>
      </c>
      <c r="D1716" s="7" t="str">
        <f>T('CLZ TT'!F1716)</f>
        <v/>
      </c>
      <c r="E1716" s="7" t="str">
        <f>IFERROR(VLOOKUP('CLZ TT'!A1716,'CLZ WI'!$A$1:$E$100000,3,FALSE),"")</f>
        <v/>
      </c>
      <c r="F1716" t="str">
        <f>IFERROR(VLOOKUP('CLZ TT'!A1716,'CLZ WI'!$A$1:$E$100000,4,FALSE),"")</f>
        <v/>
      </c>
      <c r="G1716" t="str">
        <f>IFERROR(VLOOKUP('CLZ TT'!A1716,'CLZ WI'!$A$1:$K$100000,5,FALSE),"")</f>
        <v/>
      </c>
      <c r="H1716" t="str">
        <f>IFERROR(VLOOKUP(G1716,'CLZ WI'!$A$1:$K$100000,6,FALSE),"")</f>
        <v/>
      </c>
      <c r="I1716" t="str">
        <f>IFERROR(VLOOKUP(G1716,'CLZ WI'!$A$1:$K$100000,7,FALSE),"")</f>
        <v/>
      </c>
      <c r="J1716" t="str">
        <f>T('CLZ TT'!I1716)</f>
        <v/>
      </c>
      <c r="K1716" t="str">
        <f>IF(IFERROR(VLOOKUP('CLZ TT'!A1716,'CLZ WI'!$A$1:$L$100000,12,FALSE),"")=TRUE, "Billable", IF(IFERROR(VLOOKUP('CLZ TT'!A1716,'CLZ WI'!$A$1:$L$100000,12,FALSE),"")=FALSE, "Non-Billable", ""))</f>
        <v/>
      </c>
      <c r="L1716" s="19" t="str">
        <f>IF('CLZ TT'!G1716="","",'CLZ TT'!G1716)</f>
        <v/>
      </c>
      <c r="M1716" t="str">
        <f>IFERROR(VLOOKUP(G1716,'CLZ Pr'!$A$1:$X$100000,12,FALSE)*C1716,"")</f>
        <v/>
      </c>
      <c r="N1716" s="4" t="str">
        <f>IFERROR(VLOOKUP(G1716,'CLZ Pr'!$A$1:$X$100000,24,FALSE), "")</f>
        <v/>
      </c>
      <c r="O1716" t="str">
        <f>IFERROR(VLOOKUP(G1716,'CLZ Pr'!$A$1:$X$100000,21,FALSE), "")</f>
        <v/>
      </c>
    </row>
    <row r="1717" spans="1:15">
      <c r="A1717" t="str">
        <f>T('CLZ TT'!A1717)</f>
        <v/>
      </c>
      <c r="B1717" s="9" t="str">
        <f>T('CLZ TT'!D1717)</f>
        <v/>
      </c>
      <c r="C1717" s="10" t="str">
        <f>IF(LEN(A1717) &gt; 0, 'CLZ TT'!E1717, "")</f>
        <v/>
      </c>
      <c r="D1717" s="7" t="str">
        <f>T('CLZ TT'!F1717)</f>
        <v/>
      </c>
      <c r="E1717" s="7" t="str">
        <f>IFERROR(VLOOKUP('CLZ TT'!A1717,'CLZ WI'!$A$1:$E$100000,3,FALSE),"")</f>
        <v/>
      </c>
      <c r="F1717" t="str">
        <f>IFERROR(VLOOKUP('CLZ TT'!A1717,'CLZ WI'!$A$1:$E$100000,4,FALSE),"")</f>
        <v/>
      </c>
      <c r="G1717" t="str">
        <f>IFERROR(VLOOKUP('CLZ TT'!A1717,'CLZ WI'!$A$1:$K$100000,5,FALSE),"")</f>
        <v/>
      </c>
      <c r="H1717" t="str">
        <f>IFERROR(VLOOKUP(G1717,'CLZ WI'!$A$1:$K$100000,6,FALSE),"")</f>
        <v/>
      </c>
      <c r="I1717" t="str">
        <f>IFERROR(VLOOKUP(G1717,'CLZ WI'!$A$1:$K$100000,7,FALSE),"")</f>
        <v/>
      </c>
      <c r="J1717" t="str">
        <f>T('CLZ TT'!I1717)</f>
        <v/>
      </c>
      <c r="K1717" t="str">
        <f>IF(IFERROR(VLOOKUP('CLZ TT'!A1717,'CLZ WI'!$A$1:$L$100000,12,FALSE),"")=TRUE, "Billable", IF(IFERROR(VLOOKUP('CLZ TT'!A1717,'CLZ WI'!$A$1:$L$100000,12,FALSE),"")=FALSE, "Non-Billable", ""))</f>
        <v/>
      </c>
      <c r="L1717" s="19" t="str">
        <f>IF('CLZ TT'!G1717="","",'CLZ TT'!G1717)</f>
        <v/>
      </c>
      <c r="M1717" t="str">
        <f>IFERROR(VLOOKUP(G1717,'CLZ Pr'!$A$1:$X$100000,12,FALSE)*C1717,"")</f>
        <v/>
      </c>
      <c r="N1717" s="4" t="str">
        <f>IFERROR(VLOOKUP(G1717,'CLZ Pr'!$A$1:$X$100000,24,FALSE), "")</f>
        <v/>
      </c>
      <c r="O1717" t="str">
        <f>IFERROR(VLOOKUP(G1717,'CLZ Pr'!$A$1:$X$100000,21,FALSE), "")</f>
        <v/>
      </c>
    </row>
    <row r="1718" spans="1:15">
      <c r="A1718" t="str">
        <f>T('CLZ TT'!A1718)</f>
        <v/>
      </c>
      <c r="B1718" s="9" t="str">
        <f>T('CLZ TT'!D1718)</f>
        <v/>
      </c>
      <c r="C1718" s="10" t="str">
        <f>IF(LEN(A1718) &gt; 0, 'CLZ TT'!E1718, "")</f>
        <v/>
      </c>
      <c r="D1718" s="7" t="str">
        <f>T('CLZ TT'!F1718)</f>
        <v/>
      </c>
      <c r="E1718" s="7" t="str">
        <f>IFERROR(VLOOKUP('CLZ TT'!A1718,'CLZ WI'!$A$1:$E$100000,3,FALSE),"")</f>
        <v/>
      </c>
      <c r="F1718" t="str">
        <f>IFERROR(VLOOKUP('CLZ TT'!A1718,'CLZ WI'!$A$1:$E$100000,4,FALSE),"")</f>
        <v/>
      </c>
      <c r="G1718" t="str">
        <f>IFERROR(VLOOKUP('CLZ TT'!A1718,'CLZ WI'!$A$1:$K$100000,5,FALSE),"")</f>
        <v/>
      </c>
      <c r="H1718" t="str">
        <f>IFERROR(VLOOKUP(G1718,'CLZ WI'!$A$1:$K$100000,6,FALSE),"")</f>
        <v/>
      </c>
      <c r="I1718" t="str">
        <f>IFERROR(VLOOKUP(G1718,'CLZ WI'!$A$1:$K$100000,7,FALSE),"")</f>
        <v/>
      </c>
      <c r="J1718" t="str">
        <f>T('CLZ TT'!I1718)</f>
        <v/>
      </c>
      <c r="K1718" t="str">
        <f>IF(IFERROR(VLOOKUP('CLZ TT'!A1718,'CLZ WI'!$A$1:$L$100000,12,FALSE),"")=TRUE, "Billable", IF(IFERROR(VLOOKUP('CLZ TT'!A1718,'CLZ WI'!$A$1:$L$100000,12,FALSE),"")=FALSE, "Non-Billable", ""))</f>
        <v/>
      </c>
      <c r="L1718" s="19" t="str">
        <f>IF('CLZ TT'!G1718="","",'CLZ TT'!G1718)</f>
        <v/>
      </c>
      <c r="M1718" t="str">
        <f>IFERROR(VLOOKUP(G1718,'CLZ Pr'!$A$1:$X$100000,12,FALSE)*C1718,"")</f>
        <v/>
      </c>
      <c r="N1718" s="4" t="str">
        <f>IFERROR(VLOOKUP(G1718,'CLZ Pr'!$A$1:$X$100000,24,FALSE), "")</f>
        <v/>
      </c>
      <c r="O1718" t="str">
        <f>IFERROR(VLOOKUP(G1718,'CLZ Pr'!$A$1:$X$100000,21,FALSE), "")</f>
        <v/>
      </c>
    </row>
    <row r="1719" spans="1:15">
      <c r="A1719" t="str">
        <f>T('CLZ TT'!A1719)</f>
        <v/>
      </c>
      <c r="B1719" s="9" t="str">
        <f>T('CLZ TT'!D1719)</f>
        <v/>
      </c>
      <c r="C1719" s="10" t="str">
        <f>IF(LEN(A1719) &gt; 0, 'CLZ TT'!E1719, "")</f>
        <v/>
      </c>
      <c r="D1719" s="7" t="str">
        <f>T('CLZ TT'!F1719)</f>
        <v/>
      </c>
      <c r="E1719" s="7" t="str">
        <f>IFERROR(VLOOKUP('CLZ TT'!A1719,'CLZ WI'!$A$1:$E$100000,3,FALSE),"")</f>
        <v/>
      </c>
      <c r="F1719" t="str">
        <f>IFERROR(VLOOKUP('CLZ TT'!A1719,'CLZ WI'!$A$1:$E$100000,4,FALSE),"")</f>
        <v/>
      </c>
      <c r="G1719" t="str">
        <f>IFERROR(VLOOKUP('CLZ TT'!A1719,'CLZ WI'!$A$1:$K$100000,5,FALSE),"")</f>
        <v/>
      </c>
      <c r="H1719" t="str">
        <f>IFERROR(VLOOKUP(G1719,'CLZ WI'!$A$1:$K$100000,6,FALSE),"")</f>
        <v/>
      </c>
      <c r="I1719" t="str">
        <f>IFERROR(VLOOKUP(G1719,'CLZ WI'!$A$1:$K$100000,7,FALSE),"")</f>
        <v/>
      </c>
      <c r="J1719" t="str">
        <f>T('CLZ TT'!I1719)</f>
        <v/>
      </c>
      <c r="K1719" t="str">
        <f>IF(IFERROR(VLOOKUP('CLZ TT'!A1719,'CLZ WI'!$A$1:$L$100000,12,FALSE),"")=TRUE, "Billable", IF(IFERROR(VLOOKUP('CLZ TT'!A1719,'CLZ WI'!$A$1:$L$100000,12,FALSE),"")=FALSE, "Non-Billable", ""))</f>
        <v/>
      </c>
      <c r="L1719" s="19" t="str">
        <f>IF('CLZ TT'!G1719="","",'CLZ TT'!G1719)</f>
        <v/>
      </c>
      <c r="M1719" t="str">
        <f>IFERROR(VLOOKUP(G1719,'CLZ Pr'!$A$1:$X$100000,12,FALSE)*C1719,"")</f>
        <v/>
      </c>
      <c r="N1719" s="4" t="str">
        <f>IFERROR(VLOOKUP(G1719,'CLZ Pr'!$A$1:$X$100000,24,FALSE), "")</f>
        <v/>
      </c>
      <c r="O1719" t="str">
        <f>IFERROR(VLOOKUP(G1719,'CLZ Pr'!$A$1:$X$100000,21,FALSE), "")</f>
        <v/>
      </c>
    </row>
    <row r="1720" spans="1:15">
      <c r="A1720" t="str">
        <f>T('CLZ TT'!A1720)</f>
        <v/>
      </c>
      <c r="B1720" s="9" t="str">
        <f>T('CLZ TT'!D1720)</f>
        <v/>
      </c>
      <c r="C1720" s="10" t="str">
        <f>IF(LEN(A1720) &gt; 0, 'CLZ TT'!E1720, "")</f>
        <v/>
      </c>
      <c r="D1720" s="7" t="str">
        <f>T('CLZ TT'!F1720)</f>
        <v/>
      </c>
      <c r="E1720" s="7" t="str">
        <f>IFERROR(VLOOKUP('CLZ TT'!A1720,'CLZ WI'!$A$1:$E$100000,3,FALSE),"")</f>
        <v/>
      </c>
      <c r="F1720" t="str">
        <f>IFERROR(VLOOKUP('CLZ TT'!A1720,'CLZ WI'!$A$1:$E$100000,4,FALSE),"")</f>
        <v/>
      </c>
      <c r="G1720" t="str">
        <f>IFERROR(VLOOKUP('CLZ TT'!A1720,'CLZ WI'!$A$1:$K$100000,5,FALSE),"")</f>
        <v/>
      </c>
      <c r="H1720" t="str">
        <f>IFERROR(VLOOKUP(G1720,'CLZ WI'!$A$1:$K$100000,6,FALSE),"")</f>
        <v/>
      </c>
      <c r="I1720" t="str">
        <f>IFERROR(VLOOKUP(G1720,'CLZ WI'!$A$1:$K$100000,7,FALSE),"")</f>
        <v/>
      </c>
      <c r="J1720" t="str">
        <f>T('CLZ TT'!I1720)</f>
        <v/>
      </c>
      <c r="K1720" t="str">
        <f>IF(IFERROR(VLOOKUP('CLZ TT'!A1720,'CLZ WI'!$A$1:$L$100000,12,FALSE),"")=TRUE, "Billable", IF(IFERROR(VLOOKUP('CLZ TT'!A1720,'CLZ WI'!$A$1:$L$100000,12,FALSE),"")=FALSE, "Non-Billable", ""))</f>
        <v/>
      </c>
      <c r="L1720" s="19" t="str">
        <f>IF('CLZ TT'!G1720="","",'CLZ TT'!G1720)</f>
        <v/>
      </c>
      <c r="M1720" t="str">
        <f>IFERROR(VLOOKUP(G1720,'CLZ Pr'!$A$1:$X$100000,12,FALSE)*C1720,"")</f>
        <v/>
      </c>
      <c r="N1720" s="4" t="str">
        <f>IFERROR(VLOOKUP(G1720,'CLZ Pr'!$A$1:$X$100000,24,FALSE), "")</f>
        <v/>
      </c>
      <c r="O1720" t="str">
        <f>IFERROR(VLOOKUP(G1720,'CLZ Pr'!$A$1:$X$100000,21,FALSE), "")</f>
        <v/>
      </c>
    </row>
    <row r="1721" spans="1:15">
      <c r="A1721" t="str">
        <f>T('CLZ TT'!A1721)</f>
        <v/>
      </c>
      <c r="B1721" s="9" t="str">
        <f>T('CLZ TT'!D1721)</f>
        <v/>
      </c>
      <c r="C1721" s="10" t="str">
        <f>IF(LEN(A1721) &gt; 0, 'CLZ TT'!E1721, "")</f>
        <v/>
      </c>
      <c r="D1721" s="7" t="str">
        <f>T('CLZ TT'!F1721)</f>
        <v/>
      </c>
      <c r="E1721" s="7" t="str">
        <f>IFERROR(VLOOKUP('CLZ TT'!A1721,'CLZ WI'!$A$1:$E$100000,3,FALSE),"")</f>
        <v/>
      </c>
      <c r="F1721" t="str">
        <f>IFERROR(VLOOKUP('CLZ TT'!A1721,'CLZ WI'!$A$1:$E$100000,4,FALSE),"")</f>
        <v/>
      </c>
      <c r="G1721" t="str">
        <f>IFERROR(VLOOKUP('CLZ TT'!A1721,'CLZ WI'!$A$1:$K$100000,5,FALSE),"")</f>
        <v/>
      </c>
      <c r="H1721" t="str">
        <f>IFERROR(VLOOKUP(G1721,'CLZ WI'!$A$1:$K$100000,6,FALSE),"")</f>
        <v/>
      </c>
      <c r="I1721" t="str">
        <f>IFERROR(VLOOKUP(G1721,'CLZ WI'!$A$1:$K$100000,7,FALSE),"")</f>
        <v/>
      </c>
      <c r="J1721" t="str">
        <f>T('CLZ TT'!I1721)</f>
        <v/>
      </c>
      <c r="K1721" t="str">
        <f>IF(IFERROR(VLOOKUP('CLZ TT'!A1721,'CLZ WI'!$A$1:$L$100000,12,FALSE),"")=TRUE, "Billable", IF(IFERROR(VLOOKUP('CLZ TT'!A1721,'CLZ WI'!$A$1:$L$100000,12,FALSE),"")=FALSE, "Non-Billable", ""))</f>
        <v/>
      </c>
      <c r="L1721" s="19" t="str">
        <f>IF('CLZ TT'!G1721="","",'CLZ TT'!G1721)</f>
        <v/>
      </c>
      <c r="M1721" t="str">
        <f>IFERROR(VLOOKUP(G1721,'CLZ Pr'!$A$1:$X$100000,12,FALSE)*C1721,"")</f>
        <v/>
      </c>
      <c r="N1721" s="4" t="str">
        <f>IFERROR(VLOOKUP(G1721,'CLZ Pr'!$A$1:$X$100000,24,FALSE), "")</f>
        <v/>
      </c>
      <c r="O1721" t="str">
        <f>IFERROR(VLOOKUP(G1721,'CLZ Pr'!$A$1:$X$100000,21,FALSE), "")</f>
        <v/>
      </c>
    </row>
    <row r="1722" spans="1:15">
      <c r="A1722" t="str">
        <f>T('CLZ TT'!A1722)</f>
        <v/>
      </c>
      <c r="B1722" s="9" t="str">
        <f>T('CLZ TT'!D1722)</f>
        <v/>
      </c>
      <c r="C1722" s="10" t="str">
        <f>IF(LEN(A1722) &gt; 0, 'CLZ TT'!E1722, "")</f>
        <v/>
      </c>
      <c r="D1722" s="7" t="str">
        <f>T('CLZ TT'!F1722)</f>
        <v/>
      </c>
      <c r="E1722" s="7" t="str">
        <f>IFERROR(VLOOKUP('CLZ TT'!A1722,'CLZ WI'!$A$1:$E$100000,3,FALSE),"")</f>
        <v/>
      </c>
      <c r="F1722" t="str">
        <f>IFERROR(VLOOKUP('CLZ TT'!A1722,'CLZ WI'!$A$1:$E$100000,4,FALSE),"")</f>
        <v/>
      </c>
      <c r="G1722" t="str">
        <f>IFERROR(VLOOKUP('CLZ TT'!A1722,'CLZ WI'!$A$1:$K$100000,5,FALSE),"")</f>
        <v/>
      </c>
      <c r="H1722" t="str">
        <f>IFERROR(VLOOKUP(G1722,'CLZ WI'!$A$1:$K$100000,6,FALSE),"")</f>
        <v/>
      </c>
      <c r="I1722" t="str">
        <f>IFERROR(VLOOKUP(G1722,'CLZ WI'!$A$1:$K$100000,7,FALSE),"")</f>
        <v/>
      </c>
      <c r="J1722" t="str">
        <f>T('CLZ TT'!I1722)</f>
        <v/>
      </c>
      <c r="K1722" t="str">
        <f>IF(IFERROR(VLOOKUP('CLZ TT'!A1722,'CLZ WI'!$A$1:$L$100000,12,FALSE),"")=TRUE, "Billable", IF(IFERROR(VLOOKUP('CLZ TT'!A1722,'CLZ WI'!$A$1:$L$100000,12,FALSE),"")=FALSE, "Non-Billable", ""))</f>
        <v/>
      </c>
      <c r="L1722" s="19" t="str">
        <f>IF('CLZ TT'!G1722="","",'CLZ TT'!G1722)</f>
        <v/>
      </c>
      <c r="M1722" t="str">
        <f>IFERROR(VLOOKUP(G1722,'CLZ Pr'!$A$1:$X$100000,12,FALSE)*C1722,"")</f>
        <v/>
      </c>
      <c r="N1722" s="4" t="str">
        <f>IFERROR(VLOOKUP(G1722,'CLZ Pr'!$A$1:$X$100000,24,FALSE), "")</f>
        <v/>
      </c>
      <c r="O1722" t="str">
        <f>IFERROR(VLOOKUP(G1722,'CLZ Pr'!$A$1:$X$100000,21,FALSE), "")</f>
        <v/>
      </c>
    </row>
    <row r="1723" spans="1:15">
      <c r="A1723" t="str">
        <f>T('CLZ TT'!A1723)</f>
        <v/>
      </c>
      <c r="B1723" s="9" t="str">
        <f>T('CLZ TT'!D1723)</f>
        <v/>
      </c>
      <c r="C1723" s="10" t="str">
        <f>IF(LEN(A1723) &gt; 0, 'CLZ TT'!E1723, "")</f>
        <v/>
      </c>
      <c r="D1723" s="7" t="str">
        <f>T('CLZ TT'!F1723)</f>
        <v/>
      </c>
      <c r="E1723" s="7" t="str">
        <f>IFERROR(VLOOKUP('CLZ TT'!A1723,'CLZ WI'!$A$1:$E$100000,3,FALSE),"")</f>
        <v/>
      </c>
      <c r="F1723" t="str">
        <f>IFERROR(VLOOKUP('CLZ TT'!A1723,'CLZ WI'!$A$1:$E$100000,4,FALSE),"")</f>
        <v/>
      </c>
      <c r="G1723" t="str">
        <f>IFERROR(VLOOKUP('CLZ TT'!A1723,'CLZ WI'!$A$1:$K$100000,5,FALSE),"")</f>
        <v/>
      </c>
      <c r="H1723" t="str">
        <f>IFERROR(VLOOKUP(G1723,'CLZ WI'!$A$1:$K$100000,6,FALSE),"")</f>
        <v/>
      </c>
      <c r="I1723" t="str">
        <f>IFERROR(VLOOKUP(G1723,'CLZ WI'!$A$1:$K$100000,7,FALSE),"")</f>
        <v/>
      </c>
      <c r="J1723" t="str">
        <f>T('CLZ TT'!I1723)</f>
        <v/>
      </c>
      <c r="K1723" t="str">
        <f>IF(IFERROR(VLOOKUP('CLZ TT'!A1723,'CLZ WI'!$A$1:$L$100000,12,FALSE),"")=TRUE, "Billable", IF(IFERROR(VLOOKUP('CLZ TT'!A1723,'CLZ WI'!$A$1:$L$100000,12,FALSE),"")=FALSE, "Non-Billable", ""))</f>
        <v/>
      </c>
      <c r="L1723" s="19" t="str">
        <f>IF('CLZ TT'!G1723="","",'CLZ TT'!G1723)</f>
        <v/>
      </c>
      <c r="M1723" t="str">
        <f>IFERROR(VLOOKUP(G1723,'CLZ Pr'!$A$1:$X$100000,12,FALSE)*C1723,"")</f>
        <v/>
      </c>
      <c r="N1723" s="4" t="str">
        <f>IFERROR(VLOOKUP(G1723,'CLZ Pr'!$A$1:$X$100000,24,FALSE), "")</f>
        <v/>
      </c>
      <c r="O1723" t="str">
        <f>IFERROR(VLOOKUP(G1723,'CLZ Pr'!$A$1:$X$100000,21,FALSE), "")</f>
        <v/>
      </c>
    </row>
    <row r="1724" spans="1:15">
      <c r="A1724" t="str">
        <f>T('CLZ TT'!A1724)</f>
        <v/>
      </c>
      <c r="B1724" s="9" t="str">
        <f>T('CLZ TT'!D1724)</f>
        <v/>
      </c>
      <c r="C1724" s="10" t="str">
        <f>IF(LEN(A1724) &gt; 0, 'CLZ TT'!E1724, "")</f>
        <v/>
      </c>
      <c r="D1724" s="7" t="str">
        <f>T('CLZ TT'!F1724)</f>
        <v/>
      </c>
      <c r="E1724" s="7" t="str">
        <f>IFERROR(VLOOKUP('CLZ TT'!A1724,'CLZ WI'!$A$1:$E$100000,3,FALSE),"")</f>
        <v/>
      </c>
      <c r="F1724" t="str">
        <f>IFERROR(VLOOKUP('CLZ TT'!A1724,'CLZ WI'!$A$1:$E$100000,4,FALSE),"")</f>
        <v/>
      </c>
      <c r="G1724" t="str">
        <f>IFERROR(VLOOKUP('CLZ TT'!A1724,'CLZ WI'!$A$1:$K$100000,5,FALSE),"")</f>
        <v/>
      </c>
      <c r="H1724" t="str">
        <f>IFERROR(VLOOKUP(G1724,'CLZ WI'!$A$1:$K$100000,6,FALSE),"")</f>
        <v/>
      </c>
      <c r="I1724" t="str">
        <f>IFERROR(VLOOKUP(G1724,'CLZ WI'!$A$1:$K$100000,7,FALSE),"")</f>
        <v/>
      </c>
      <c r="J1724" t="str">
        <f>T('CLZ TT'!I1724)</f>
        <v/>
      </c>
      <c r="K1724" t="str">
        <f>IF(IFERROR(VLOOKUP('CLZ TT'!A1724,'CLZ WI'!$A$1:$L$100000,12,FALSE),"")=TRUE, "Billable", IF(IFERROR(VLOOKUP('CLZ TT'!A1724,'CLZ WI'!$A$1:$L$100000,12,FALSE),"")=FALSE, "Non-Billable", ""))</f>
        <v/>
      </c>
      <c r="L1724" s="19" t="str">
        <f>IF('CLZ TT'!G1724="","",'CLZ TT'!G1724)</f>
        <v/>
      </c>
      <c r="M1724" t="str">
        <f>IFERROR(VLOOKUP(G1724,'CLZ Pr'!$A$1:$X$100000,12,FALSE)*C1724,"")</f>
        <v/>
      </c>
      <c r="N1724" s="4" t="str">
        <f>IFERROR(VLOOKUP(G1724,'CLZ Pr'!$A$1:$X$100000,24,FALSE), "")</f>
        <v/>
      </c>
      <c r="O1724" t="str">
        <f>IFERROR(VLOOKUP(G1724,'CLZ Pr'!$A$1:$X$100000,21,FALSE), "")</f>
        <v/>
      </c>
    </row>
    <row r="1725" spans="1:15">
      <c r="A1725" t="str">
        <f>T('CLZ TT'!A1725)</f>
        <v/>
      </c>
      <c r="B1725" s="9" t="str">
        <f>T('CLZ TT'!D1725)</f>
        <v/>
      </c>
      <c r="C1725" s="10" t="str">
        <f>IF(LEN(A1725) &gt; 0, 'CLZ TT'!E1725, "")</f>
        <v/>
      </c>
      <c r="D1725" s="7" t="str">
        <f>T('CLZ TT'!F1725)</f>
        <v/>
      </c>
      <c r="E1725" s="7" t="str">
        <f>IFERROR(VLOOKUP('CLZ TT'!A1725,'CLZ WI'!$A$1:$E$100000,3,FALSE),"")</f>
        <v/>
      </c>
      <c r="F1725" t="str">
        <f>IFERROR(VLOOKUP('CLZ TT'!A1725,'CLZ WI'!$A$1:$E$100000,4,FALSE),"")</f>
        <v/>
      </c>
      <c r="G1725" t="str">
        <f>IFERROR(VLOOKUP('CLZ TT'!A1725,'CLZ WI'!$A$1:$K$100000,5,FALSE),"")</f>
        <v/>
      </c>
      <c r="H1725" t="str">
        <f>IFERROR(VLOOKUP(G1725,'CLZ WI'!$A$1:$K$100000,6,FALSE),"")</f>
        <v/>
      </c>
      <c r="I1725" t="str">
        <f>IFERROR(VLOOKUP(G1725,'CLZ WI'!$A$1:$K$100000,7,FALSE),"")</f>
        <v/>
      </c>
      <c r="J1725" t="str">
        <f>T('CLZ TT'!I1725)</f>
        <v/>
      </c>
      <c r="K1725" t="str">
        <f>IF(IFERROR(VLOOKUP('CLZ TT'!A1725,'CLZ WI'!$A$1:$L$100000,12,FALSE),"")=TRUE, "Billable", IF(IFERROR(VLOOKUP('CLZ TT'!A1725,'CLZ WI'!$A$1:$L$100000,12,FALSE),"")=FALSE, "Non-Billable", ""))</f>
        <v/>
      </c>
      <c r="L1725" s="19" t="str">
        <f>IF('CLZ TT'!G1725="","",'CLZ TT'!G1725)</f>
        <v/>
      </c>
      <c r="M1725" t="str">
        <f>IFERROR(VLOOKUP(G1725,'CLZ Pr'!$A$1:$X$100000,12,FALSE)*C1725,"")</f>
        <v/>
      </c>
      <c r="N1725" s="4" t="str">
        <f>IFERROR(VLOOKUP(G1725,'CLZ Pr'!$A$1:$X$100000,24,FALSE), "")</f>
        <v/>
      </c>
      <c r="O1725" t="str">
        <f>IFERROR(VLOOKUP(G1725,'CLZ Pr'!$A$1:$X$100000,21,FALSE), "")</f>
        <v/>
      </c>
    </row>
    <row r="1726" spans="1:15">
      <c r="A1726" t="str">
        <f>T('CLZ TT'!A1726)</f>
        <v/>
      </c>
      <c r="B1726" s="9" t="str">
        <f>T('CLZ TT'!D1726)</f>
        <v/>
      </c>
      <c r="C1726" s="10" t="str">
        <f>IF(LEN(A1726) &gt; 0, 'CLZ TT'!E1726, "")</f>
        <v/>
      </c>
      <c r="D1726" s="7" t="str">
        <f>T('CLZ TT'!F1726)</f>
        <v/>
      </c>
      <c r="E1726" s="7" t="str">
        <f>IFERROR(VLOOKUP('CLZ TT'!A1726,'CLZ WI'!$A$1:$E$100000,3,FALSE),"")</f>
        <v/>
      </c>
      <c r="F1726" t="str">
        <f>IFERROR(VLOOKUP('CLZ TT'!A1726,'CLZ WI'!$A$1:$E$100000,4,FALSE),"")</f>
        <v/>
      </c>
      <c r="G1726" t="str">
        <f>IFERROR(VLOOKUP('CLZ TT'!A1726,'CLZ WI'!$A$1:$K$100000,5,FALSE),"")</f>
        <v/>
      </c>
      <c r="H1726" t="str">
        <f>IFERROR(VLOOKUP(G1726,'CLZ WI'!$A$1:$K$100000,6,FALSE),"")</f>
        <v/>
      </c>
      <c r="I1726" t="str">
        <f>IFERROR(VLOOKUP(G1726,'CLZ WI'!$A$1:$K$100000,7,FALSE),"")</f>
        <v/>
      </c>
      <c r="J1726" t="str">
        <f>T('CLZ TT'!I1726)</f>
        <v/>
      </c>
      <c r="K1726" t="str">
        <f>IF(IFERROR(VLOOKUP('CLZ TT'!A1726,'CLZ WI'!$A$1:$L$100000,12,FALSE),"")=TRUE, "Billable", IF(IFERROR(VLOOKUP('CLZ TT'!A1726,'CLZ WI'!$A$1:$L$100000,12,FALSE),"")=FALSE, "Non-Billable", ""))</f>
        <v/>
      </c>
      <c r="L1726" s="19" t="str">
        <f>IF('CLZ TT'!G1726="","",'CLZ TT'!G1726)</f>
        <v/>
      </c>
      <c r="M1726" t="str">
        <f>IFERROR(VLOOKUP(G1726,'CLZ Pr'!$A$1:$X$100000,12,FALSE)*C1726,"")</f>
        <v/>
      </c>
      <c r="N1726" s="4" t="str">
        <f>IFERROR(VLOOKUP(G1726,'CLZ Pr'!$A$1:$X$100000,24,FALSE), "")</f>
        <v/>
      </c>
      <c r="O1726" t="str">
        <f>IFERROR(VLOOKUP(G1726,'CLZ Pr'!$A$1:$X$100000,21,FALSE), "")</f>
        <v/>
      </c>
    </row>
    <row r="1727" spans="1:15">
      <c r="A1727" t="str">
        <f>T('CLZ TT'!A1727)</f>
        <v/>
      </c>
      <c r="B1727" s="9" t="str">
        <f>T('CLZ TT'!D1727)</f>
        <v/>
      </c>
      <c r="C1727" s="10" t="str">
        <f>IF(LEN(A1727) &gt; 0, 'CLZ TT'!E1727, "")</f>
        <v/>
      </c>
      <c r="D1727" s="7" t="str">
        <f>T('CLZ TT'!F1727)</f>
        <v/>
      </c>
      <c r="E1727" s="7" t="str">
        <f>IFERROR(VLOOKUP('CLZ TT'!A1727,'CLZ WI'!$A$1:$E$100000,3,FALSE),"")</f>
        <v/>
      </c>
      <c r="F1727" t="str">
        <f>IFERROR(VLOOKUP('CLZ TT'!A1727,'CLZ WI'!$A$1:$E$100000,4,FALSE),"")</f>
        <v/>
      </c>
      <c r="G1727" t="str">
        <f>IFERROR(VLOOKUP('CLZ TT'!A1727,'CLZ WI'!$A$1:$K$100000,5,FALSE),"")</f>
        <v/>
      </c>
      <c r="H1727" t="str">
        <f>IFERROR(VLOOKUP(G1727,'CLZ WI'!$A$1:$K$100000,6,FALSE),"")</f>
        <v/>
      </c>
      <c r="I1727" t="str">
        <f>IFERROR(VLOOKUP(G1727,'CLZ WI'!$A$1:$K$100000,7,FALSE),"")</f>
        <v/>
      </c>
      <c r="J1727" t="str">
        <f>T('CLZ TT'!I1727)</f>
        <v/>
      </c>
      <c r="K1727" t="str">
        <f>IF(IFERROR(VLOOKUP('CLZ TT'!A1727,'CLZ WI'!$A$1:$L$100000,12,FALSE),"")=TRUE, "Billable", IF(IFERROR(VLOOKUP('CLZ TT'!A1727,'CLZ WI'!$A$1:$L$100000,12,FALSE),"")=FALSE, "Non-Billable", ""))</f>
        <v/>
      </c>
      <c r="L1727" s="19" t="str">
        <f>IF('CLZ TT'!G1727="","",'CLZ TT'!G1727)</f>
        <v/>
      </c>
      <c r="M1727" t="str">
        <f>IFERROR(VLOOKUP(G1727,'CLZ Pr'!$A$1:$X$100000,12,FALSE)*C1727,"")</f>
        <v/>
      </c>
      <c r="N1727" s="4" t="str">
        <f>IFERROR(VLOOKUP(G1727,'CLZ Pr'!$A$1:$X$100000,24,FALSE), "")</f>
        <v/>
      </c>
      <c r="O1727" t="str">
        <f>IFERROR(VLOOKUP(G1727,'CLZ Pr'!$A$1:$X$100000,21,FALSE), "")</f>
        <v/>
      </c>
    </row>
    <row r="1728" spans="1:15">
      <c r="A1728" t="str">
        <f>T('CLZ TT'!A1728)</f>
        <v/>
      </c>
      <c r="B1728" s="9" t="str">
        <f>T('CLZ TT'!D1728)</f>
        <v/>
      </c>
      <c r="C1728" s="10" t="str">
        <f>IF(LEN(A1728) &gt; 0, 'CLZ TT'!E1728, "")</f>
        <v/>
      </c>
      <c r="D1728" s="7" t="str">
        <f>T('CLZ TT'!F1728)</f>
        <v/>
      </c>
      <c r="E1728" s="7" t="str">
        <f>IFERROR(VLOOKUP('CLZ TT'!A1728,'CLZ WI'!$A$1:$E$100000,3,FALSE),"")</f>
        <v/>
      </c>
      <c r="F1728" t="str">
        <f>IFERROR(VLOOKUP('CLZ TT'!A1728,'CLZ WI'!$A$1:$E$100000,4,FALSE),"")</f>
        <v/>
      </c>
      <c r="G1728" t="str">
        <f>IFERROR(VLOOKUP('CLZ TT'!A1728,'CLZ WI'!$A$1:$K$100000,5,FALSE),"")</f>
        <v/>
      </c>
      <c r="H1728" t="str">
        <f>IFERROR(VLOOKUP(G1728,'CLZ WI'!$A$1:$K$100000,6,FALSE),"")</f>
        <v/>
      </c>
      <c r="I1728" t="str">
        <f>IFERROR(VLOOKUP(G1728,'CLZ WI'!$A$1:$K$100000,7,FALSE),"")</f>
        <v/>
      </c>
      <c r="J1728" t="str">
        <f>T('CLZ TT'!I1728)</f>
        <v/>
      </c>
      <c r="K1728" t="str">
        <f>IF(IFERROR(VLOOKUP('CLZ TT'!A1728,'CLZ WI'!$A$1:$L$100000,12,FALSE),"")=TRUE, "Billable", IF(IFERROR(VLOOKUP('CLZ TT'!A1728,'CLZ WI'!$A$1:$L$100000,12,FALSE),"")=FALSE, "Non-Billable", ""))</f>
        <v/>
      </c>
      <c r="L1728" s="19" t="str">
        <f>IF('CLZ TT'!G1728="","",'CLZ TT'!G1728)</f>
        <v/>
      </c>
      <c r="M1728" t="str">
        <f>IFERROR(VLOOKUP(G1728,'CLZ Pr'!$A$1:$X$100000,12,FALSE)*C1728,"")</f>
        <v/>
      </c>
      <c r="N1728" s="4" t="str">
        <f>IFERROR(VLOOKUP(G1728,'CLZ Pr'!$A$1:$X$100000,24,FALSE), "")</f>
        <v/>
      </c>
      <c r="O1728" t="str">
        <f>IFERROR(VLOOKUP(G1728,'CLZ Pr'!$A$1:$X$100000,21,FALSE), "")</f>
        <v/>
      </c>
    </row>
    <row r="1729" spans="1:15">
      <c r="A1729" t="str">
        <f>T('CLZ TT'!A1729)</f>
        <v/>
      </c>
      <c r="B1729" s="9" t="str">
        <f>T('CLZ TT'!D1729)</f>
        <v/>
      </c>
      <c r="C1729" s="10" t="str">
        <f>IF(LEN(A1729) &gt; 0, 'CLZ TT'!E1729, "")</f>
        <v/>
      </c>
      <c r="D1729" s="7" t="str">
        <f>T('CLZ TT'!F1729)</f>
        <v/>
      </c>
      <c r="E1729" s="7" t="str">
        <f>IFERROR(VLOOKUP('CLZ TT'!A1729,'CLZ WI'!$A$1:$E$100000,3,FALSE),"")</f>
        <v/>
      </c>
      <c r="F1729" t="str">
        <f>IFERROR(VLOOKUP('CLZ TT'!A1729,'CLZ WI'!$A$1:$E$100000,4,FALSE),"")</f>
        <v/>
      </c>
      <c r="G1729" t="str">
        <f>IFERROR(VLOOKUP('CLZ TT'!A1729,'CLZ WI'!$A$1:$K$100000,5,FALSE),"")</f>
        <v/>
      </c>
      <c r="H1729" t="str">
        <f>IFERROR(VLOOKUP(G1729,'CLZ WI'!$A$1:$K$100000,6,FALSE),"")</f>
        <v/>
      </c>
      <c r="I1729" t="str">
        <f>IFERROR(VLOOKUP(G1729,'CLZ WI'!$A$1:$K$100000,7,FALSE),"")</f>
        <v/>
      </c>
      <c r="J1729" t="str">
        <f>T('CLZ TT'!I1729)</f>
        <v/>
      </c>
      <c r="K1729" t="str">
        <f>IF(IFERROR(VLOOKUP('CLZ TT'!A1729,'CLZ WI'!$A$1:$L$100000,12,FALSE),"")=TRUE, "Billable", IF(IFERROR(VLOOKUP('CLZ TT'!A1729,'CLZ WI'!$A$1:$L$100000,12,FALSE),"")=FALSE, "Non-Billable", ""))</f>
        <v/>
      </c>
      <c r="L1729" s="19" t="str">
        <f>IF('CLZ TT'!G1729="","",'CLZ TT'!G1729)</f>
        <v/>
      </c>
      <c r="M1729" t="str">
        <f>IFERROR(VLOOKUP(G1729,'CLZ Pr'!$A$1:$X$100000,12,FALSE)*C1729,"")</f>
        <v/>
      </c>
      <c r="N1729" s="4" t="str">
        <f>IFERROR(VLOOKUP(G1729,'CLZ Pr'!$A$1:$X$100000,24,FALSE), "")</f>
        <v/>
      </c>
      <c r="O1729" t="str">
        <f>IFERROR(VLOOKUP(G1729,'CLZ Pr'!$A$1:$X$100000,21,FALSE), "")</f>
        <v/>
      </c>
    </row>
    <row r="1730" spans="1:15">
      <c r="A1730" t="str">
        <f>T('CLZ TT'!A1730)</f>
        <v/>
      </c>
      <c r="B1730" s="9" t="str">
        <f>T('CLZ TT'!D1730)</f>
        <v/>
      </c>
      <c r="C1730" s="10" t="str">
        <f>IF(LEN(A1730) &gt; 0, 'CLZ TT'!E1730, "")</f>
        <v/>
      </c>
      <c r="D1730" s="7" t="str">
        <f>T('CLZ TT'!F1730)</f>
        <v/>
      </c>
      <c r="E1730" s="7" t="str">
        <f>IFERROR(VLOOKUP('CLZ TT'!A1730,'CLZ WI'!$A$1:$E$100000,3,FALSE),"")</f>
        <v/>
      </c>
      <c r="F1730" t="str">
        <f>IFERROR(VLOOKUP('CLZ TT'!A1730,'CLZ WI'!$A$1:$E$100000,4,FALSE),"")</f>
        <v/>
      </c>
      <c r="G1730" t="str">
        <f>IFERROR(VLOOKUP('CLZ TT'!A1730,'CLZ WI'!$A$1:$K$100000,5,FALSE),"")</f>
        <v/>
      </c>
      <c r="H1730" t="str">
        <f>IFERROR(VLOOKUP(G1730,'CLZ WI'!$A$1:$K$100000,6,FALSE),"")</f>
        <v/>
      </c>
      <c r="I1730" t="str">
        <f>IFERROR(VLOOKUP(G1730,'CLZ WI'!$A$1:$K$100000,7,FALSE),"")</f>
        <v/>
      </c>
      <c r="J1730" t="str">
        <f>T('CLZ TT'!I1730)</f>
        <v/>
      </c>
      <c r="K1730" t="str">
        <f>IF(IFERROR(VLOOKUP('CLZ TT'!A1730,'CLZ WI'!$A$1:$L$100000,12,FALSE),"")=TRUE, "Billable", IF(IFERROR(VLOOKUP('CLZ TT'!A1730,'CLZ WI'!$A$1:$L$100000,12,FALSE),"")=FALSE, "Non-Billable", ""))</f>
        <v/>
      </c>
      <c r="L1730" s="19" t="str">
        <f>IF('CLZ TT'!G1730="","",'CLZ TT'!G1730)</f>
        <v/>
      </c>
      <c r="M1730" t="str">
        <f>IFERROR(VLOOKUP(G1730,'CLZ Pr'!$A$1:$X$100000,12,FALSE)*C1730,"")</f>
        <v/>
      </c>
      <c r="N1730" s="4" t="str">
        <f>IFERROR(VLOOKUP(G1730,'CLZ Pr'!$A$1:$X$100000,24,FALSE), "")</f>
        <v/>
      </c>
      <c r="O1730" t="str">
        <f>IFERROR(VLOOKUP(G1730,'CLZ Pr'!$A$1:$X$100000,21,FALSE), "")</f>
        <v/>
      </c>
    </row>
    <row r="1731" spans="1:15">
      <c r="A1731" t="str">
        <f>T('CLZ TT'!A1731)</f>
        <v/>
      </c>
      <c r="B1731" s="9" t="str">
        <f>T('CLZ TT'!D1731)</f>
        <v/>
      </c>
      <c r="C1731" s="10" t="str">
        <f>IF(LEN(A1731) &gt; 0, 'CLZ TT'!E1731, "")</f>
        <v/>
      </c>
      <c r="D1731" s="7" t="str">
        <f>T('CLZ TT'!F1731)</f>
        <v/>
      </c>
      <c r="E1731" s="7" t="str">
        <f>IFERROR(VLOOKUP('CLZ TT'!A1731,'CLZ WI'!$A$1:$E$100000,3,FALSE),"")</f>
        <v/>
      </c>
      <c r="F1731" t="str">
        <f>IFERROR(VLOOKUP('CLZ TT'!A1731,'CLZ WI'!$A$1:$E$100000,4,FALSE),"")</f>
        <v/>
      </c>
      <c r="G1731" t="str">
        <f>IFERROR(VLOOKUP('CLZ TT'!A1731,'CLZ WI'!$A$1:$K$100000,5,FALSE),"")</f>
        <v/>
      </c>
      <c r="H1731" t="str">
        <f>IFERROR(VLOOKUP(G1731,'CLZ WI'!$A$1:$K$100000,6,FALSE),"")</f>
        <v/>
      </c>
      <c r="I1731" t="str">
        <f>IFERROR(VLOOKUP(G1731,'CLZ WI'!$A$1:$K$100000,7,FALSE),"")</f>
        <v/>
      </c>
      <c r="J1731" t="str">
        <f>T('CLZ TT'!I1731)</f>
        <v/>
      </c>
      <c r="K1731" t="str">
        <f>IF(IFERROR(VLOOKUP('CLZ TT'!A1731,'CLZ WI'!$A$1:$L$100000,12,FALSE),"")=TRUE, "Billable", IF(IFERROR(VLOOKUP('CLZ TT'!A1731,'CLZ WI'!$A$1:$L$100000,12,FALSE),"")=FALSE, "Non-Billable", ""))</f>
        <v/>
      </c>
      <c r="L1731" s="19" t="str">
        <f>IF('CLZ TT'!G1731="","",'CLZ TT'!G1731)</f>
        <v/>
      </c>
      <c r="M1731" t="str">
        <f>IFERROR(VLOOKUP(G1731,'CLZ Pr'!$A$1:$X$100000,12,FALSE)*C1731,"")</f>
        <v/>
      </c>
      <c r="N1731" s="4" t="str">
        <f>IFERROR(VLOOKUP(G1731,'CLZ Pr'!$A$1:$X$100000,24,FALSE), "")</f>
        <v/>
      </c>
      <c r="O1731" t="str">
        <f>IFERROR(VLOOKUP(G1731,'CLZ Pr'!$A$1:$X$100000,21,FALSE), "")</f>
        <v/>
      </c>
    </row>
    <row r="1732" spans="1:15">
      <c r="A1732" t="str">
        <f>T('CLZ TT'!A1732)</f>
        <v/>
      </c>
      <c r="B1732" s="9" t="str">
        <f>T('CLZ TT'!D1732)</f>
        <v/>
      </c>
      <c r="C1732" s="10" t="str">
        <f>IF(LEN(A1732) &gt; 0, 'CLZ TT'!E1732, "")</f>
        <v/>
      </c>
      <c r="D1732" s="7" t="str">
        <f>T('CLZ TT'!F1732)</f>
        <v/>
      </c>
      <c r="E1732" s="7" t="str">
        <f>IFERROR(VLOOKUP('CLZ TT'!A1732,'CLZ WI'!$A$1:$E$100000,3,FALSE),"")</f>
        <v/>
      </c>
      <c r="F1732" t="str">
        <f>IFERROR(VLOOKUP('CLZ TT'!A1732,'CLZ WI'!$A$1:$E$100000,4,FALSE),"")</f>
        <v/>
      </c>
      <c r="G1732" t="str">
        <f>IFERROR(VLOOKUP('CLZ TT'!A1732,'CLZ WI'!$A$1:$K$100000,5,FALSE),"")</f>
        <v/>
      </c>
      <c r="H1732" t="str">
        <f>IFERROR(VLOOKUP(G1732,'CLZ WI'!$A$1:$K$100000,6,FALSE),"")</f>
        <v/>
      </c>
      <c r="I1732" t="str">
        <f>IFERROR(VLOOKUP(G1732,'CLZ WI'!$A$1:$K$100000,7,FALSE),"")</f>
        <v/>
      </c>
      <c r="J1732" t="str">
        <f>T('CLZ TT'!I1732)</f>
        <v/>
      </c>
      <c r="K1732" t="str">
        <f>IF(IFERROR(VLOOKUP('CLZ TT'!A1732,'CLZ WI'!$A$1:$L$100000,12,FALSE),"")=TRUE, "Billable", IF(IFERROR(VLOOKUP('CLZ TT'!A1732,'CLZ WI'!$A$1:$L$100000,12,FALSE),"")=FALSE, "Non-Billable", ""))</f>
        <v/>
      </c>
      <c r="L1732" s="19" t="str">
        <f>IF('CLZ TT'!G1732="","",'CLZ TT'!G1732)</f>
        <v/>
      </c>
      <c r="M1732" t="str">
        <f>IFERROR(VLOOKUP(G1732,'CLZ Pr'!$A$1:$X$100000,12,FALSE)*C1732,"")</f>
        <v/>
      </c>
      <c r="N1732" s="4" t="str">
        <f>IFERROR(VLOOKUP(G1732,'CLZ Pr'!$A$1:$X$100000,24,FALSE), "")</f>
        <v/>
      </c>
      <c r="O1732" t="str">
        <f>IFERROR(VLOOKUP(G1732,'CLZ Pr'!$A$1:$X$100000,21,FALSE), "")</f>
        <v/>
      </c>
    </row>
    <row r="1733" spans="1:15">
      <c r="A1733" t="str">
        <f>T('CLZ TT'!A1733)</f>
        <v/>
      </c>
      <c r="B1733" s="9" t="str">
        <f>T('CLZ TT'!D1733)</f>
        <v/>
      </c>
      <c r="C1733" s="10" t="str">
        <f>IF(LEN(A1733) &gt; 0, 'CLZ TT'!E1733, "")</f>
        <v/>
      </c>
      <c r="D1733" s="7" t="str">
        <f>T('CLZ TT'!F1733)</f>
        <v/>
      </c>
      <c r="E1733" s="7" t="str">
        <f>IFERROR(VLOOKUP('CLZ TT'!A1733,'CLZ WI'!$A$1:$E$100000,3,FALSE),"")</f>
        <v/>
      </c>
      <c r="F1733" t="str">
        <f>IFERROR(VLOOKUP('CLZ TT'!A1733,'CLZ WI'!$A$1:$E$100000,4,FALSE),"")</f>
        <v/>
      </c>
      <c r="G1733" t="str">
        <f>IFERROR(VLOOKUP('CLZ TT'!A1733,'CLZ WI'!$A$1:$K$100000,5,FALSE),"")</f>
        <v/>
      </c>
      <c r="H1733" t="str">
        <f>IFERROR(VLOOKUP(G1733,'CLZ WI'!$A$1:$K$100000,6,FALSE),"")</f>
        <v/>
      </c>
      <c r="I1733" t="str">
        <f>IFERROR(VLOOKUP(G1733,'CLZ WI'!$A$1:$K$100000,7,FALSE),"")</f>
        <v/>
      </c>
      <c r="J1733" t="str">
        <f>T('CLZ TT'!I1733)</f>
        <v/>
      </c>
      <c r="K1733" t="str">
        <f>IF(IFERROR(VLOOKUP('CLZ TT'!A1733,'CLZ WI'!$A$1:$L$100000,12,FALSE),"")=TRUE, "Billable", IF(IFERROR(VLOOKUP('CLZ TT'!A1733,'CLZ WI'!$A$1:$L$100000,12,FALSE),"")=FALSE, "Non-Billable", ""))</f>
        <v/>
      </c>
      <c r="L1733" s="19" t="str">
        <f>IF('CLZ TT'!G1733="","",'CLZ TT'!G1733)</f>
        <v/>
      </c>
      <c r="M1733" t="str">
        <f>IFERROR(VLOOKUP(G1733,'CLZ Pr'!$A$1:$X$100000,12,FALSE)*C1733,"")</f>
        <v/>
      </c>
      <c r="N1733" s="4" t="str">
        <f>IFERROR(VLOOKUP(G1733,'CLZ Pr'!$A$1:$X$100000,24,FALSE), "")</f>
        <v/>
      </c>
      <c r="O1733" t="str">
        <f>IFERROR(VLOOKUP(G1733,'CLZ Pr'!$A$1:$X$100000,21,FALSE), "")</f>
        <v/>
      </c>
    </row>
    <row r="1734" spans="1:15">
      <c r="A1734" t="str">
        <f>T('CLZ TT'!A1734)</f>
        <v/>
      </c>
      <c r="B1734" s="9" t="str">
        <f>T('CLZ TT'!D1734)</f>
        <v/>
      </c>
      <c r="C1734" s="10" t="str">
        <f>IF(LEN(A1734) &gt; 0, 'CLZ TT'!E1734, "")</f>
        <v/>
      </c>
      <c r="D1734" s="7" t="str">
        <f>T('CLZ TT'!F1734)</f>
        <v/>
      </c>
      <c r="E1734" s="7" t="str">
        <f>IFERROR(VLOOKUP('CLZ TT'!A1734,'CLZ WI'!$A$1:$E$100000,3,FALSE),"")</f>
        <v/>
      </c>
      <c r="F1734" t="str">
        <f>IFERROR(VLOOKUP('CLZ TT'!A1734,'CLZ WI'!$A$1:$E$100000,4,FALSE),"")</f>
        <v/>
      </c>
      <c r="G1734" t="str">
        <f>IFERROR(VLOOKUP('CLZ TT'!A1734,'CLZ WI'!$A$1:$K$100000,5,FALSE),"")</f>
        <v/>
      </c>
      <c r="H1734" t="str">
        <f>IFERROR(VLOOKUP(G1734,'CLZ WI'!$A$1:$K$100000,6,FALSE),"")</f>
        <v/>
      </c>
      <c r="I1734" t="str">
        <f>IFERROR(VLOOKUP(G1734,'CLZ WI'!$A$1:$K$100000,7,FALSE),"")</f>
        <v/>
      </c>
      <c r="J1734" t="str">
        <f>T('CLZ TT'!I1734)</f>
        <v/>
      </c>
      <c r="K1734" t="str">
        <f>IF(IFERROR(VLOOKUP('CLZ TT'!A1734,'CLZ WI'!$A$1:$L$100000,12,FALSE),"")=TRUE, "Billable", IF(IFERROR(VLOOKUP('CLZ TT'!A1734,'CLZ WI'!$A$1:$L$100000,12,FALSE),"")=FALSE, "Non-Billable", ""))</f>
        <v/>
      </c>
      <c r="L1734" s="19" t="str">
        <f>IF('CLZ TT'!G1734="","",'CLZ TT'!G1734)</f>
        <v/>
      </c>
      <c r="M1734" t="str">
        <f>IFERROR(VLOOKUP(G1734,'CLZ Pr'!$A$1:$X$100000,12,FALSE)*C1734,"")</f>
        <v/>
      </c>
      <c r="N1734" s="4" t="str">
        <f>IFERROR(VLOOKUP(G1734,'CLZ Pr'!$A$1:$X$100000,24,FALSE), "")</f>
        <v/>
      </c>
      <c r="O1734" t="str">
        <f>IFERROR(VLOOKUP(G1734,'CLZ Pr'!$A$1:$X$100000,21,FALSE), "")</f>
        <v/>
      </c>
    </row>
    <row r="1735" spans="1:15">
      <c r="A1735" t="str">
        <f>T('CLZ TT'!A1735)</f>
        <v/>
      </c>
      <c r="B1735" s="9" t="str">
        <f>T('CLZ TT'!D1735)</f>
        <v/>
      </c>
      <c r="C1735" s="10" t="str">
        <f>IF(LEN(A1735) &gt; 0, 'CLZ TT'!E1735, "")</f>
        <v/>
      </c>
      <c r="D1735" s="7" t="str">
        <f>T('CLZ TT'!F1735)</f>
        <v/>
      </c>
      <c r="E1735" s="7" t="str">
        <f>IFERROR(VLOOKUP('CLZ TT'!A1735,'CLZ WI'!$A$1:$E$100000,3,FALSE),"")</f>
        <v/>
      </c>
      <c r="F1735" t="str">
        <f>IFERROR(VLOOKUP('CLZ TT'!A1735,'CLZ WI'!$A$1:$E$100000,4,FALSE),"")</f>
        <v/>
      </c>
      <c r="G1735" t="str">
        <f>IFERROR(VLOOKUP('CLZ TT'!A1735,'CLZ WI'!$A$1:$K$100000,5,FALSE),"")</f>
        <v/>
      </c>
      <c r="H1735" t="str">
        <f>IFERROR(VLOOKUP(G1735,'CLZ WI'!$A$1:$K$100000,6,FALSE),"")</f>
        <v/>
      </c>
      <c r="I1735" t="str">
        <f>IFERROR(VLOOKUP(G1735,'CLZ WI'!$A$1:$K$100000,7,FALSE),"")</f>
        <v/>
      </c>
      <c r="J1735" t="str">
        <f>T('CLZ TT'!I1735)</f>
        <v/>
      </c>
      <c r="K1735" t="str">
        <f>IF(IFERROR(VLOOKUP('CLZ TT'!A1735,'CLZ WI'!$A$1:$L$100000,12,FALSE),"")=TRUE, "Billable", IF(IFERROR(VLOOKUP('CLZ TT'!A1735,'CLZ WI'!$A$1:$L$100000,12,FALSE),"")=FALSE, "Non-Billable", ""))</f>
        <v/>
      </c>
      <c r="L1735" s="19" t="str">
        <f>IF('CLZ TT'!G1735="","",'CLZ TT'!G1735)</f>
        <v/>
      </c>
      <c r="M1735" t="str">
        <f>IFERROR(VLOOKUP(G1735,'CLZ Pr'!$A$1:$X$100000,12,FALSE)*C1735,"")</f>
        <v/>
      </c>
      <c r="N1735" s="4" t="str">
        <f>IFERROR(VLOOKUP(G1735,'CLZ Pr'!$A$1:$X$100000,24,FALSE), "")</f>
        <v/>
      </c>
      <c r="O1735" t="str">
        <f>IFERROR(VLOOKUP(G1735,'CLZ Pr'!$A$1:$X$100000,21,FALSE), "")</f>
        <v/>
      </c>
    </row>
    <row r="1736" spans="1:15">
      <c r="A1736" t="str">
        <f>T('CLZ TT'!A1736)</f>
        <v/>
      </c>
      <c r="B1736" s="9" t="str">
        <f>T('CLZ TT'!D1736)</f>
        <v/>
      </c>
      <c r="C1736" s="10" t="str">
        <f>IF(LEN(A1736) &gt; 0, 'CLZ TT'!E1736, "")</f>
        <v/>
      </c>
      <c r="D1736" s="7" t="str">
        <f>T('CLZ TT'!F1736)</f>
        <v/>
      </c>
      <c r="E1736" s="7" t="str">
        <f>IFERROR(VLOOKUP('CLZ TT'!A1736,'CLZ WI'!$A$1:$E$100000,3,FALSE),"")</f>
        <v/>
      </c>
      <c r="F1736" t="str">
        <f>IFERROR(VLOOKUP('CLZ TT'!A1736,'CLZ WI'!$A$1:$E$100000,4,FALSE),"")</f>
        <v/>
      </c>
      <c r="G1736" t="str">
        <f>IFERROR(VLOOKUP('CLZ TT'!A1736,'CLZ WI'!$A$1:$K$100000,5,FALSE),"")</f>
        <v/>
      </c>
      <c r="H1736" t="str">
        <f>IFERROR(VLOOKUP(G1736,'CLZ WI'!$A$1:$K$100000,6,FALSE),"")</f>
        <v/>
      </c>
      <c r="I1736" t="str">
        <f>IFERROR(VLOOKUP(G1736,'CLZ WI'!$A$1:$K$100000,7,FALSE),"")</f>
        <v/>
      </c>
      <c r="J1736" t="str">
        <f>T('CLZ TT'!I1736)</f>
        <v/>
      </c>
      <c r="K1736" t="str">
        <f>IF(IFERROR(VLOOKUP('CLZ TT'!A1736,'CLZ WI'!$A$1:$L$100000,12,FALSE),"")=TRUE, "Billable", IF(IFERROR(VLOOKUP('CLZ TT'!A1736,'CLZ WI'!$A$1:$L$100000,12,FALSE),"")=FALSE, "Non-Billable", ""))</f>
        <v/>
      </c>
      <c r="L1736" s="19" t="str">
        <f>IF('CLZ TT'!G1736="","",'CLZ TT'!G1736)</f>
        <v/>
      </c>
      <c r="M1736" t="str">
        <f>IFERROR(VLOOKUP(G1736,'CLZ Pr'!$A$1:$X$100000,12,FALSE)*C1736,"")</f>
        <v/>
      </c>
      <c r="N1736" s="4" t="str">
        <f>IFERROR(VLOOKUP(G1736,'CLZ Pr'!$A$1:$X$100000,24,FALSE), "")</f>
        <v/>
      </c>
      <c r="O1736" t="str">
        <f>IFERROR(VLOOKUP(G1736,'CLZ Pr'!$A$1:$X$100000,21,FALSE), "")</f>
        <v/>
      </c>
    </row>
    <row r="1737" spans="1:15">
      <c r="A1737" t="str">
        <f>T('CLZ TT'!A1737)</f>
        <v/>
      </c>
      <c r="B1737" s="9" t="str">
        <f>T('CLZ TT'!D1737)</f>
        <v/>
      </c>
      <c r="C1737" s="10" t="str">
        <f>IF(LEN(A1737) &gt; 0, 'CLZ TT'!E1737, "")</f>
        <v/>
      </c>
      <c r="D1737" s="7" t="str">
        <f>T('CLZ TT'!F1737)</f>
        <v/>
      </c>
      <c r="E1737" s="7" t="str">
        <f>IFERROR(VLOOKUP('CLZ TT'!A1737,'CLZ WI'!$A$1:$E$100000,3,FALSE),"")</f>
        <v/>
      </c>
      <c r="F1737" t="str">
        <f>IFERROR(VLOOKUP('CLZ TT'!A1737,'CLZ WI'!$A$1:$E$100000,4,FALSE),"")</f>
        <v/>
      </c>
      <c r="G1737" t="str">
        <f>IFERROR(VLOOKUP('CLZ TT'!A1737,'CLZ WI'!$A$1:$K$100000,5,FALSE),"")</f>
        <v/>
      </c>
      <c r="H1737" t="str">
        <f>IFERROR(VLOOKUP(G1737,'CLZ WI'!$A$1:$K$100000,6,FALSE),"")</f>
        <v/>
      </c>
      <c r="I1737" t="str">
        <f>IFERROR(VLOOKUP(G1737,'CLZ WI'!$A$1:$K$100000,7,FALSE),"")</f>
        <v/>
      </c>
      <c r="J1737" t="str">
        <f>T('CLZ TT'!I1737)</f>
        <v/>
      </c>
      <c r="K1737" t="str">
        <f>IF(IFERROR(VLOOKUP('CLZ TT'!A1737,'CLZ WI'!$A$1:$L$100000,12,FALSE),"")=TRUE, "Billable", IF(IFERROR(VLOOKUP('CLZ TT'!A1737,'CLZ WI'!$A$1:$L$100000,12,FALSE),"")=FALSE, "Non-Billable", ""))</f>
        <v/>
      </c>
      <c r="L1737" s="19" t="str">
        <f>IF('CLZ TT'!G1737="","",'CLZ TT'!G1737)</f>
        <v/>
      </c>
      <c r="M1737" t="str">
        <f>IFERROR(VLOOKUP(G1737,'CLZ Pr'!$A$1:$X$100000,12,FALSE)*C1737,"")</f>
        <v/>
      </c>
      <c r="N1737" s="4" t="str">
        <f>IFERROR(VLOOKUP(G1737,'CLZ Pr'!$A$1:$X$100000,24,FALSE), "")</f>
        <v/>
      </c>
      <c r="O1737" t="str">
        <f>IFERROR(VLOOKUP(G1737,'CLZ Pr'!$A$1:$X$100000,21,FALSE), "")</f>
        <v/>
      </c>
    </row>
    <row r="1738" spans="1:15">
      <c r="A1738" t="str">
        <f>T('CLZ TT'!A1738)</f>
        <v/>
      </c>
      <c r="B1738" s="9" t="str">
        <f>T('CLZ TT'!D1738)</f>
        <v/>
      </c>
      <c r="C1738" s="10" t="str">
        <f>IF(LEN(A1738) &gt; 0, 'CLZ TT'!E1738, "")</f>
        <v/>
      </c>
      <c r="D1738" s="7" t="str">
        <f>T('CLZ TT'!F1738)</f>
        <v/>
      </c>
      <c r="E1738" s="7" t="str">
        <f>IFERROR(VLOOKUP('CLZ TT'!A1738,'CLZ WI'!$A$1:$E$100000,3,FALSE),"")</f>
        <v/>
      </c>
      <c r="F1738" t="str">
        <f>IFERROR(VLOOKUP('CLZ TT'!A1738,'CLZ WI'!$A$1:$E$100000,4,FALSE),"")</f>
        <v/>
      </c>
      <c r="G1738" t="str">
        <f>IFERROR(VLOOKUP('CLZ TT'!A1738,'CLZ WI'!$A$1:$K$100000,5,FALSE),"")</f>
        <v/>
      </c>
      <c r="H1738" t="str">
        <f>IFERROR(VLOOKUP(G1738,'CLZ WI'!$A$1:$K$100000,6,FALSE),"")</f>
        <v/>
      </c>
      <c r="I1738" t="str">
        <f>IFERROR(VLOOKUP(G1738,'CLZ WI'!$A$1:$K$100000,7,FALSE),"")</f>
        <v/>
      </c>
      <c r="J1738" t="str">
        <f>T('CLZ TT'!I1738)</f>
        <v/>
      </c>
      <c r="K1738" t="str">
        <f>IF(IFERROR(VLOOKUP('CLZ TT'!A1738,'CLZ WI'!$A$1:$L$100000,12,FALSE),"")=TRUE, "Billable", IF(IFERROR(VLOOKUP('CLZ TT'!A1738,'CLZ WI'!$A$1:$L$100000,12,FALSE),"")=FALSE, "Non-Billable", ""))</f>
        <v/>
      </c>
      <c r="L1738" s="19" t="str">
        <f>IF('CLZ TT'!G1738="","",'CLZ TT'!G1738)</f>
        <v/>
      </c>
      <c r="M1738" t="str">
        <f>IFERROR(VLOOKUP(G1738,'CLZ Pr'!$A$1:$X$100000,12,FALSE)*C1738,"")</f>
        <v/>
      </c>
      <c r="N1738" s="4" t="str">
        <f>IFERROR(VLOOKUP(G1738,'CLZ Pr'!$A$1:$X$100000,24,FALSE), "")</f>
        <v/>
      </c>
      <c r="O1738" t="str">
        <f>IFERROR(VLOOKUP(G1738,'CLZ Pr'!$A$1:$X$100000,21,FALSE), "")</f>
        <v/>
      </c>
    </row>
    <row r="1739" spans="1:15">
      <c r="A1739" t="str">
        <f>T('CLZ TT'!A1739)</f>
        <v/>
      </c>
      <c r="B1739" s="9" t="str">
        <f>T('CLZ TT'!D1739)</f>
        <v/>
      </c>
      <c r="C1739" s="10" t="str">
        <f>IF(LEN(A1739) &gt; 0, 'CLZ TT'!E1739, "")</f>
        <v/>
      </c>
      <c r="D1739" s="7" t="str">
        <f>T('CLZ TT'!F1739)</f>
        <v/>
      </c>
      <c r="E1739" s="7" t="str">
        <f>IFERROR(VLOOKUP('CLZ TT'!A1739,'CLZ WI'!$A$1:$E$100000,3,FALSE),"")</f>
        <v/>
      </c>
      <c r="F1739" t="str">
        <f>IFERROR(VLOOKUP('CLZ TT'!A1739,'CLZ WI'!$A$1:$E$100000,4,FALSE),"")</f>
        <v/>
      </c>
      <c r="G1739" t="str">
        <f>IFERROR(VLOOKUP('CLZ TT'!A1739,'CLZ WI'!$A$1:$K$100000,5,FALSE),"")</f>
        <v/>
      </c>
      <c r="H1739" t="str">
        <f>IFERROR(VLOOKUP(G1739,'CLZ WI'!$A$1:$K$100000,6,FALSE),"")</f>
        <v/>
      </c>
      <c r="I1739" t="str">
        <f>IFERROR(VLOOKUP(G1739,'CLZ WI'!$A$1:$K$100000,7,FALSE),"")</f>
        <v/>
      </c>
      <c r="J1739" t="str">
        <f>T('CLZ TT'!I1739)</f>
        <v/>
      </c>
      <c r="K1739" t="str">
        <f>IF(IFERROR(VLOOKUP('CLZ TT'!A1739,'CLZ WI'!$A$1:$L$100000,12,FALSE),"")=TRUE, "Billable", IF(IFERROR(VLOOKUP('CLZ TT'!A1739,'CLZ WI'!$A$1:$L$100000,12,FALSE),"")=FALSE, "Non-Billable", ""))</f>
        <v/>
      </c>
      <c r="L1739" s="19" t="str">
        <f>IF('CLZ TT'!G1739="","",'CLZ TT'!G1739)</f>
        <v/>
      </c>
      <c r="M1739" t="str">
        <f>IFERROR(VLOOKUP(G1739,'CLZ Pr'!$A$1:$X$100000,12,FALSE)*C1739,"")</f>
        <v/>
      </c>
      <c r="N1739" s="4" t="str">
        <f>IFERROR(VLOOKUP(G1739,'CLZ Pr'!$A$1:$X$100000,24,FALSE), "")</f>
        <v/>
      </c>
      <c r="O1739" t="str">
        <f>IFERROR(VLOOKUP(G1739,'CLZ Pr'!$A$1:$X$100000,21,FALSE), "")</f>
        <v/>
      </c>
    </row>
    <row r="1740" spans="1:15">
      <c r="A1740" t="str">
        <f>T('CLZ TT'!A1740)</f>
        <v/>
      </c>
      <c r="B1740" s="9" t="str">
        <f>T('CLZ TT'!D1740)</f>
        <v/>
      </c>
      <c r="C1740" s="10" t="str">
        <f>IF(LEN(A1740) &gt; 0, 'CLZ TT'!E1740, "")</f>
        <v/>
      </c>
      <c r="D1740" s="7" t="str">
        <f>T('CLZ TT'!F1740)</f>
        <v/>
      </c>
      <c r="E1740" s="7" t="str">
        <f>IFERROR(VLOOKUP('CLZ TT'!A1740,'CLZ WI'!$A$1:$E$100000,3,FALSE),"")</f>
        <v/>
      </c>
      <c r="F1740" t="str">
        <f>IFERROR(VLOOKUP('CLZ TT'!A1740,'CLZ WI'!$A$1:$E$100000,4,FALSE),"")</f>
        <v/>
      </c>
      <c r="G1740" t="str">
        <f>IFERROR(VLOOKUP('CLZ TT'!A1740,'CLZ WI'!$A$1:$K$100000,5,FALSE),"")</f>
        <v/>
      </c>
      <c r="H1740" t="str">
        <f>IFERROR(VLOOKUP(G1740,'CLZ WI'!$A$1:$K$100000,6,FALSE),"")</f>
        <v/>
      </c>
      <c r="I1740" t="str">
        <f>IFERROR(VLOOKUP(G1740,'CLZ WI'!$A$1:$K$100000,7,FALSE),"")</f>
        <v/>
      </c>
      <c r="J1740" t="str">
        <f>T('CLZ TT'!I1740)</f>
        <v/>
      </c>
      <c r="K1740" t="str">
        <f>IF(IFERROR(VLOOKUP('CLZ TT'!A1740,'CLZ WI'!$A$1:$L$100000,12,FALSE),"")=TRUE, "Billable", IF(IFERROR(VLOOKUP('CLZ TT'!A1740,'CLZ WI'!$A$1:$L$100000,12,FALSE),"")=FALSE, "Non-Billable", ""))</f>
        <v/>
      </c>
      <c r="L1740" s="19" t="str">
        <f>IF('CLZ TT'!G1740="","",'CLZ TT'!G1740)</f>
        <v/>
      </c>
      <c r="M1740" t="str">
        <f>IFERROR(VLOOKUP(G1740,'CLZ Pr'!$A$1:$X$100000,12,FALSE)*C1740,"")</f>
        <v/>
      </c>
      <c r="N1740" s="4" t="str">
        <f>IFERROR(VLOOKUP(G1740,'CLZ Pr'!$A$1:$X$100000,24,FALSE), "")</f>
        <v/>
      </c>
      <c r="O1740" t="str">
        <f>IFERROR(VLOOKUP(G1740,'CLZ Pr'!$A$1:$X$100000,21,FALSE), "")</f>
        <v/>
      </c>
    </row>
    <row r="1741" spans="1:15">
      <c r="A1741" t="str">
        <f>T('CLZ TT'!A1741)</f>
        <v/>
      </c>
      <c r="B1741" s="9" t="str">
        <f>T('CLZ TT'!D1741)</f>
        <v/>
      </c>
      <c r="C1741" s="10" t="str">
        <f>IF(LEN(A1741) &gt; 0, 'CLZ TT'!E1741, "")</f>
        <v/>
      </c>
      <c r="D1741" s="7" t="str">
        <f>T('CLZ TT'!F1741)</f>
        <v/>
      </c>
      <c r="E1741" s="7" t="str">
        <f>IFERROR(VLOOKUP('CLZ TT'!A1741,'CLZ WI'!$A$1:$E$100000,3,FALSE),"")</f>
        <v/>
      </c>
      <c r="F1741" t="str">
        <f>IFERROR(VLOOKUP('CLZ TT'!A1741,'CLZ WI'!$A$1:$E$100000,4,FALSE),"")</f>
        <v/>
      </c>
      <c r="G1741" t="str">
        <f>IFERROR(VLOOKUP('CLZ TT'!A1741,'CLZ WI'!$A$1:$K$100000,5,FALSE),"")</f>
        <v/>
      </c>
      <c r="H1741" t="str">
        <f>IFERROR(VLOOKUP(G1741,'CLZ WI'!$A$1:$K$100000,6,FALSE),"")</f>
        <v/>
      </c>
      <c r="I1741" t="str">
        <f>IFERROR(VLOOKUP(G1741,'CLZ WI'!$A$1:$K$100000,7,FALSE),"")</f>
        <v/>
      </c>
      <c r="J1741" t="str">
        <f>T('CLZ TT'!I1741)</f>
        <v/>
      </c>
      <c r="K1741" t="str">
        <f>IF(IFERROR(VLOOKUP('CLZ TT'!A1741,'CLZ WI'!$A$1:$L$100000,12,FALSE),"")=TRUE, "Billable", IF(IFERROR(VLOOKUP('CLZ TT'!A1741,'CLZ WI'!$A$1:$L$100000,12,FALSE),"")=FALSE, "Non-Billable", ""))</f>
        <v/>
      </c>
      <c r="L1741" s="19" t="str">
        <f>IF('CLZ TT'!G1741="","",'CLZ TT'!G1741)</f>
        <v/>
      </c>
      <c r="M1741" t="str">
        <f>IFERROR(VLOOKUP(G1741,'CLZ Pr'!$A$1:$X$100000,12,FALSE)*C1741,"")</f>
        <v/>
      </c>
      <c r="N1741" s="4" t="str">
        <f>IFERROR(VLOOKUP(G1741,'CLZ Pr'!$A$1:$X$100000,24,FALSE), "")</f>
        <v/>
      </c>
      <c r="O1741" t="str">
        <f>IFERROR(VLOOKUP(G1741,'CLZ Pr'!$A$1:$X$100000,21,FALSE), "")</f>
        <v/>
      </c>
    </row>
    <row r="1742" spans="1:15">
      <c r="A1742" t="str">
        <f>T('CLZ TT'!A1742)</f>
        <v/>
      </c>
      <c r="B1742" s="9" t="str">
        <f>T('CLZ TT'!D1742)</f>
        <v/>
      </c>
      <c r="C1742" s="10" t="str">
        <f>IF(LEN(A1742) &gt; 0, 'CLZ TT'!E1742, "")</f>
        <v/>
      </c>
      <c r="D1742" s="7" t="str">
        <f>T('CLZ TT'!F1742)</f>
        <v/>
      </c>
      <c r="E1742" s="7" t="str">
        <f>IFERROR(VLOOKUP('CLZ TT'!A1742,'CLZ WI'!$A$1:$E$100000,3,FALSE),"")</f>
        <v/>
      </c>
      <c r="F1742" t="str">
        <f>IFERROR(VLOOKUP('CLZ TT'!A1742,'CLZ WI'!$A$1:$E$100000,4,FALSE),"")</f>
        <v/>
      </c>
      <c r="G1742" t="str">
        <f>IFERROR(VLOOKUP('CLZ TT'!A1742,'CLZ WI'!$A$1:$K$100000,5,FALSE),"")</f>
        <v/>
      </c>
      <c r="H1742" t="str">
        <f>IFERROR(VLOOKUP(G1742,'CLZ WI'!$A$1:$K$100000,6,FALSE),"")</f>
        <v/>
      </c>
      <c r="I1742" t="str">
        <f>IFERROR(VLOOKUP(G1742,'CLZ WI'!$A$1:$K$100000,7,FALSE),"")</f>
        <v/>
      </c>
      <c r="J1742" t="str">
        <f>T('CLZ TT'!I1742)</f>
        <v/>
      </c>
      <c r="K1742" t="str">
        <f>IF(IFERROR(VLOOKUP('CLZ TT'!A1742,'CLZ WI'!$A$1:$L$100000,12,FALSE),"")=TRUE, "Billable", IF(IFERROR(VLOOKUP('CLZ TT'!A1742,'CLZ WI'!$A$1:$L$100000,12,FALSE),"")=FALSE, "Non-Billable", ""))</f>
        <v/>
      </c>
      <c r="L1742" s="19" t="str">
        <f>IF('CLZ TT'!G1742="","",'CLZ TT'!G1742)</f>
        <v/>
      </c>
      <c r="M1742" t="str">
        <f>IFERROR(VLOOKUP(G1742,'CLZ Pr'!$A$1:$X$100000,12,FALSE)*C1742,"")</f>
        <v/>
      </c>
      <c r="N1742" s="4" t="str">
        <f>IFERROR(VLOOKUP(G1742,'CLZ Pr'!$A$1:$X$100000,24,FALSE), "")</f>
        <v/>
      </c>
      <c r="O1742" t="str">
        <f>IFERROR(VLOOKUP(G1742,'CLZ Pr'!$A$1:$X$100000,21,FALSE), "")</f>
        <v/>
      </c>
    </row>
    <row r="1743" spans="1:15">
      <c r="A1743" t="str">
        <f>T('CLZ TT'!A1743)</f>
        <v/>
      </c>
      <c r="B1743" s="9" t="str">
        <f>T('CLZ TT'!D1743)</f>
        <v/>
      </c>
      <c r="C1743" s="10" t="str">
        <f>IF(LEN(A1743) &gt; 0, 'CLZ TT'!E1743, "")</f>
        <v/>
      </c>
      <c r="D1743" s="7" t="str">
        <f>T('CLZ TT'!F1743)</f>
        <v/>
      </c>
      <c r="E1743" s="7" t="str">
        <f>IFERROR(VLOOKUP('CLZ TT'!A1743,'CLZ WI'!$A$1:$E$100000,3,FALSE),"")</f>
        <v/>
      </c>
      <c r="F1743" t="str">
        <f>IFERROR(VLOOKUP('CLZ TT'!A1743,'CLZ WI'!$A$1:$E$100000,4,FALSE),"")</f>
        <v/>
      </c>
      <c r="G1743" t="str">
        <f>IFERROR(VLOOKUP('CLZ TT'!A1743,'CLZ WI'!$A$1:$K$100000,5,FALSE),"")</f>
        <v/>
      </c>
      <c r="H1743" t="str">
        <f>IFERROR(VLOOKUP(G1743,'CLZ WI'!$A$1:$K$100000,6,FALSE),"")</f>
        <v/>
      </c>
      <c r="I1743" t="str">
        <f>IFERROR(VLOOKUP(G1743,'CLZ WI'!$A$1:$K$100000,7,FALSE),"")</f>
        <v/>
      </c>
      <c r="J1743" t="str">
        <f>T('CLZ TT'!I1743)</f>
        <v/>
      </c>
      <c r="K1743" t="str">
        <f>IF(IFERROR(VLOOKUP('CLZ TT'!A1743,'CLZ WI'!$A$1:$L$100000,12,FALSE),"")=TRUE, "Billable", IF(IFERROR(VLOOKUP('CLZ TT'!A1743,'CLZ WI'!$A$1:$L$100000,12,FALSE),"")=FALSE, "Non-Billable", ""))</f>
        <v/>
      </c>
      <c r="L1743" s="19" t="str">
        <f>IF('CLZ TT'!G1743="","",'CLZ TT'!G1743)</f>
        <v/>
      </c>
      <c r="M1743" t="str">
        <f>IFERROR(VLOOKUP(G1743,'CLZ Pr'!$A$1:$X$100000,12,FALSE)*C1743,"")</f>
        <v/>
      </c>
      <c r="N1743" s="4" t="str">
        <f>IFERROR(VLOOKUP(G1743,'CLZ Pr'!$A$1:$X$100000,24,FALSE), "")</f>
        <v/>
      </c>
      <c r="O1743" t="str">
        <f>IFERROR(VLOOKUP(G1743,'CLZ Pr'!$A$1:$X$100000,21,FALSE), "")</f>
        <v/>
      </c>
    </row>
    <row r="1744" spans="1:15">
      <c r="A1744" t="str">
        <f>T('CLZ TT'!A1744)</f>
        <v/>
      </c>
      <c r="B1744" s="9" t="str">
        <f>T('CLZ TT'!D1744)</f>
        <v/>
      </c>
      <c r="C1744" s="10" t="str">
        <f>IF(LEN(A1744) &gt; 0, 'CLZ TT'!E1744, "")</f>
        <v/>
      </c>
      <c r="D1744" s="7" t="str">
        <f>T('CLZ TT'!F1744)</f>
        <v/>
      </c>
      <c r="E1744" s="7" t="str">
        <f>IFERROR(VLOOKUP('CLZ TT'!A1744,'CLZ WI'!$A$1:$E$100000,3,FALSE),"")</f>
        <v/>
      </c>
      <c r="F1744" t="str">
        <f>IFERROR(VLOOKUP('CLZ TT'!A1744,'CLZ WI'!$A$1:$E$100000,4,FALSE),"")</f>
        <v/>
      </c>
      <c r="G1744" t="str">
        <f>IFERROR(VLOOKUP('CLZ TT'!A1744,'CLZ WI'!$A$1:$K$100000,5,FALSE),"")</f>
        <v/>
      </c>
      <c r="H1744" t="str">
        <f>IFERROR(VLOOKUP(G1744,'CLZ WI'!$A$1:$K$100000,6,FALSE),"")</f>
        <v/>
      </c>
      <c r="I1744" t="str">
        <f>IFERROR(VLOOKUP(G1744,'CLZ WI'!$A$1:$K$100000,7,FALSE),"")</f>
        <v/>
      </c>
      <c r="J1744" t="str">
        <f>T('CLZ TT'!I1744)</f>
        <v/>
      </c>
      <c r="K1744" t="str">
        <f>IF(IFERROR(VLOOKUP('CLZ TT'!A1744,'CLZ WI'!$A$1:$L$100000,12,FALSE),"")=TRUE, "Billable", IF(IFERROR(VLOOKUP('CLZ TT'!A1744,'CLZ WI'!$A$1:$L$100000,12,FALSE),"")=FALSE, "Non-Billable", ""))</f>
        <v/>
      </c>
      <c r="L1744" s="19" t="str">
        <f>IF('CLZ TT'!G1744="","",'CLZ TT'!G1744)</f>
        <v/>
      </c>
      <c r="M1744" t="str">
        <f>IFERROR(VLOOKUP(G1744,'CLZ Pr'!$A$1:$X$100000,12,FALSE)*C1744,"")</f>
        <v/>
      </c>
      <c r="N1744" s="4" t="str">
        <f>IFERROR(VLOOKUP(G1744,'CLZ Pr'!$A$1:$X$100000,24,FALSE), "")</f>
        <v/>
      </c>
      <c r="O1744" t="str">
        <f>IFERROR(VLOOKUP(G1744,'CLZ Pr'!$A$1:$X$100000,21,FALSE), "")</f>
        <v/>
      </c>
    </row>
    <row r="1745" spans="1:15">
      <c r="A1745" t="str">
        <f>T('CLZ TT'!A1745)</f>
        <v/>
      </c>
      <c r="B1745" s="9" t="str">
        <f>T('CLZ TT'!D1745)</f>
        <v/>
      </c>
      <c r="C1745" s="10" t="str">
        <f>IF(LEN(A1745) &gt; 0, 'CLZ TT'!E1745, "")</f>
        <v/>
      </c>
      <c r="D1745" s="7" t="str">
        <f>T('CLZ TT'!F1745)</f>
        <v/>
      </c>
      <c r="E1745" s="7" t="str">
        <f>IFERROR(VLOOKUP('CLZ TT'!A1745,'CLZ WI'!$A$1:$E$100000,3,FALSE),"")</f>
        <v/>
      </c>
      <c r="F1745" t="str">
        <f>IFERROR(VLOOKUP('CLZ TT'!A1745,'CLZ WI'!$A$1:$E$100000,4,FALSE),"")</f>
        <v/>
      </c>
      <c r="G1745" t="str">
        <f>IFERROR(VLOOKUP('CLZ TT'!A1745,'CLZ WI'!$A$1:$K$100000,5,FALSE),"")</f>
        <v/>
      </c>
      <c r="H1745" t="str">
        <f>IFERROR(VLOOKUP(G1745,'CLZ WI'!$A$1:$K$100000,6,FALSE),"")</f>
        <v/>
      </c>
      <c r="I1745" t="str">
        <f>IFERROR(VLOOKUP(G1745,'CLZ WI'!$A$1:$K$100000,7,FALSE),"")</f>
        <v/>
      </c>
      <c r="J1745" t="str">
        <f>T('CLZ TT'!I1745)</f>
        <v/>
      </c>
      <c r="K1745" t="str">
        <f>IF(IFERROR(VLOOKUP('CLZ TT'!A1745,'CLZ WI'!$A$1:$L$100000,12,FALSE),"")=TRUE, "Billable", IF(IFERROR(VLOOKUP('CLZ TT'!A1745,'CLZ WI'!$A$1:$L$100000,12,FALSE),"")=FALSE, "Non-Billable", ""))</f>
        <v/>
      </c>
      <c r="L1745" s="19" t="str">
        <f>IF('CLZ TT'!G1745="","",'CLZ TT'!G1745)</f>
        <v/>
      </c>
      <c r="M1745" t="str">
        <f>IFERROR(VLOOKUP(G1745,'CLZ Pr'!$A$1:$X$100000,12,FALSE)*C1745,"")</f>
        <v/>
      </c>
      <c r="N1745" s="4" t="str">
        <f>IFERROR(VLOOKUP(G1745,'CLZ Pr'!$A$1:$X$100000,24,FALSE), "")</f>
        <v/>
      </c>
      <c r="O1745" t="str">
        <f>IFERROR(VLOOKUP(G1745,'CLZ Pr'!$A$1:$X$100000,21,FALSE), "")</f>
        <v/>
      </c>
    </row>
    <row r="1746" spans="1:15">
      <c r="A1746" t="str">
        <f>T('CLZ TT'!A1746)</f>
        <v/>
      </c>
      <c r="B1746" s="9" t="str">
        <f>T('CLZ TT'!D1746)</f>
        <v/>
      </c>
      <c r="C1746" s="10" t="str">
        <f>IF(LEN(A1746) &gt; 0, 'CLZ TT'!E1746, "")</f>
        <v/>
      </c>
      <c r="D1746" s="7" t="str">
        <f>T('CLZ TT'!F1746)</f>
        <v/>
      </c>
      <c r="E1746" s="7" t="str">
        <f>IFERROR(VLOOKUP('CLZ TT'!A1746,'CLZ WI'!$A$1:$E$100000,3,FALSE),"")</f>
        <v/>
      </c>
      <c r="F1746" t="str">
        <f>IFERROR(VLOOKUP('CLZ TT'!A1746,'CLZ WI'!$A$1:$E$100000,4,FALSE),"")</f>
        <v/>
      </c>
      <c r="G1746" t="str">
        <f>IFERROR(VLOOKUP('CLZ TT'!A1746,'CLZ WI'!$A$1:$K$100000,5,FALSE),"")</f>
        <v/>
      </c>
      <c r="H1746" t="str">
        <f>IFERROR(VLOOKUP(G1746,'CLZ WI'!$A$1:$K$100000,6,FALSE),"")</f>
        <v/>
      </c>
      <c r="I1746" t="str">
        <f>IFERROR(VLOOKUP(G1746,'CLZ WI'!$A$1:$K$100000,7,FALSE),"")</f>
        <v/>
      </c>
      <c r="J1746" t="str">
        <f>T('CLZ TT'!I1746)</f>
        <v/>
      </c>
      <c r="K1746" t="str">
        <f>IF(IFERROR(VLOOKUP('CLZ TT'!A1746,'CLZ WI'!$A$1:$L$100000,12,FALSE),"")=TRUE, "Billable", IF(IFERROR(VLOOKUP('CLZ TT'!A1746,'CLZ WI'!$A$1:$L$100000,12,FALSE),"")=FALSE, "Non-Billable", ""))</f>
        <v/>
      </c>
      <c r="L1746" s="19" t="str">
        <f>IF('CLZ TT'!G1746="","",'CLZ TT'!G1746)</f>
        <v/>
      </c>
      <c r="M1746" t="str">
        <f>IFERROR(VLOOKUP(G1746,'CLZ Pr'!$A$1:$X$100000,12,FALSE)*C1746,"")</f>
        <v/>
      </c>
      <c r="N1746" s="4" t="str">
        <f>IFERROR(VLOOKUP(G1746,'CLZ Pr'!$A$1:$X$100000,24,FALSE), "")</f>
        <v/>
      </c>
      <c r="O1746" t="str">
        <f>IFERROR(VLOOKUP(G1746,'CLZ Pr'!$A$1:$X$100000,21,FALSE), "")</f>
        <v/>
      </c>
    </row>
    <row r="1747" spans="1:15">
      <c r="A1747" t="str">
        <f>T('CLZ TT'!A1747)</f>
        <v/>
      </c>
      <c r="B1747" s="9" t="str">
        <f>T('CLZ TT'!D1747)</f>
        <v/>
      </c>
      <c r="C1747" s="10" t="str">
        <f>IF(LEN(A1747) &gt; 0, 'CLZ TT'!E1747, "")</f>
        <v/>
      </c>
      <c r="D1747" s="7" t="str">
        <f>T('CLZ TT'!F1747)</f>
        <v/>
      </c>
      <c r="E1747" s="7" t="str">
        <f>IFERROR(VLOOKUP('CLZ TT'!A1747,'CLZ WI'!$A$1:$E$100000,3,FALSE),"")</f>
        <v/>
      </c>
      <c r="F1747" t="str">
        <f>IFERROR(VLOOKUP('CLZ TT'!A1747,'CLZ WI'!$A$1:$E$100000,4,FALSE),"")</f>
        <v/>
      </c>
      <c r="G1747" t="str">
        <f>IFERROR(VLOOKUP('CLZ TT'!A1747,'CLZ WI'!$A$1:$K$100000,5,FALSE),"")</f>
        <v/>
      </c>
      <c r="H1747" t="str">
        <f>IFERROR(VLOOKUP(G1747,'CLZ WI'!$A$1:$K$100000,6,FALSE),"")</f>
        <v/>
      </c>
      <c r="I1747" t="str">
        <f>IFERROR(VLOOKUP(G1747,'CLZ WI'!$A$1:$K$100000,7,FALSE),"")</f>
        <v/>
      </c>
      <c r="J1747" t="str">
        <f>T('CLZ TT'!I1747)</f>
        <v/>
      </c>
      <c r="K1747" t="str">
        <f>IF(IFERROR(VLOOKUP('CLZ TT'!A1747,'CLZ WI'!$A$1:$L$100000,12,FALSE),"")=TRUE, "Billable", IF(IFERROR(VLOOKUP('CLZ TT'!A1747,'CLZ WI'!$A$1:$L$100000,12,FALSE),"")=FALSE, "Non-Billable", ""))</f>
        <v/>
      </c>
      <c r="L1747" s="19" t="str">
        <f>IF('CLZ TT'!G1747="","",'CLZ TT'!G1747)</f>
        <v/>
      </c>
      <c r="M1747" t="str">
        <f>IFERROR(VLOOKUP(G1747,'CLZ Pr'!$A$1:$X$100000,12,FALSE)*C1747,"")</f>
        <v/>
      </c>
      <c r="N1747" s="4" t="str">
        <f>IFERROR(VLOOKUP(G1747,'CLZ Pr'!$A$1:$X$100000,24,FALSE), "")</f>
        <v/>
      </c>
      <c r="O1747" t="str">
        <f>IFERROR(VLOOKUP(G1747,'CLZ Pr'!$A$1:$X$100000,21,FALSE), "")</f>
        <v/>
      </c>
    </row>
    <row r="1748" spans="1:15">
      <c r="A1748" t="str">
        <f>T('CLZ TT'!A1748)</f>
        <v/>
      </c>
      <c r="B1748" s="9" t="str">
        <f>T('CLZ TT'!D1748)</f>
        <v/>
      </c>
      <c r="C1748" s="10" t="str">
        <f>IF(LEN(A1748) &gt; 0, 'CLZ TT'!E1748, "")</f>
        <v/>
      </c>
      <c r="D1748" s="7" t="str">
        <f>T('CLZ TT'!F1748)</f>
        <v/>
      </c>
      <c r="E1748" s="7" t="str">
        <f>IFERROR(VLOOKUP('CLZ TT'!A1748,'CLZ WI'!$A$1:$E$100000,3,FALSE),"")</f>
        <v/>
      </c>
      <c r="F1748" t="str">
        <f>IFERROR(VLOOKUP('CLZ TT'!A1748,'CLZ WI'!$A$1:$E$100000,4,FALSE),"")</f>
        <v/>
      </c>
      <c r="G1748" t="str">
        <f>IFERROR(VLOOKUP('CLZ TT'!A1748,'CLZ WI'!$A$1:$K$100000,5,FALSE),"")</f>
        <v/>
      </c>
      <c r="H1748" t="str">
        <f>IFERROR(VLOOKUP(G1748,'CLZ WI'!$A$1:$K$100000,6,FALSE),"")</f>
        <v/>
      </c>
      <c r="I1748" t="str">
        <f>IFERROR(VLOOKUP(G1748,'CLZ WI'!$A$1:$K$100000,7,FALSE),"")</f>
        <v/>
      </c>
      <c r="J1748" t="str">
        <f>T('CLZ TT'!I1748)</f>
        <v/>
      </c>
      <c r="K1748" t="str">
        <f>IF(IFERROR(VLOOKUP('CLZ TT'!A1748,'CLZ WI'!$A$1:$L$100000,12,FALSE),"")=TRUE, "Billable", IF(IFERROR(VLOOKUP('CLZ TT'!A1748,'CLZ WI'!$A$1:$L$100000,12,FALSE),"")=FALSE, "Non-Billable", ""))</f>
        <v/>
      </c>
      <c r="L1748" s="19" t="str">
        <f>IF('CLZ TT'!G1748="","",'CLZ TT'!G1748)</f>
        <v/>
      </c>
      <c r="M1748" t="str">
        <f>IFERROR(VLOOKUP(G1748,'CLZ Pr'!$A$1:$X$100000,12,FALSE)*C1748,"")</f>
        <v/>
      </c>
      <c r="N1748" s="4" t="str">
        <f>IFERROR(VLOOKUP(G1748,'CLZ Pr'!$A$1:$X$100000,24,FALSE), "")</f>
        <v/>
      </c>
      <c r="O1748" t="str">
        <f>IFERROR(VLOOKUP(G1748,'CLZ Pr'!$A$1:$X$100000,21,FALSE), "")</f>
        <v/>
      </c>
    </row>
    <row r="1749" spans="1:15">
      <c r="A1749" t="str">
        <f>T('CLZ TT'!A1749)</f>
        <v/>
      </c>
      <c r="B1749" s="9" t="str">
        <f>T('CLZ TT'!D1749)</f>
        <v/>
      </c>
      <c r="C1749" s="10" t="str">
        <f>IF(LEN(A1749) &gt; 0, 'CLZ TT'!E1749, "")</f>
        <v/>
      </c>
      <c r="D1749" s="7" t="str">
        <f>T('CLZ TT'!F1749)</f>
        <v/>
      </c>
      <c r="E1749" s="7" t="str">
        <f>IFERROR(VLOOKUP('CLZ TT'!A1749,'CLZ WI'!$A$1:$E$100000,3,FALSE),"")</f>
        <v/>
      </c>
      <c r="F1749" t="str">
        <f>IFERROR(VLOOKUP('CLZ TT'!A1749,'CLZ WI'!$A$1:$E$100000,4,FALSE),"")</f>
        <v/>
      </c>
      <c r="G1749" t="str">
        <f>IFERROR(VLOOKUP('CLZ TT'!A1749,'CLZ WI'!$A$1:$K$100000,5,FALSE),"")</f>
        <v/>
      </c>
      <c r="H1749" t="str">
        <f>IFERROR(VLOOKUP(G1749,'CLZ WI'!$A$1:$K$100000,6,FALSE),"")</f>
        <v/>
      </c>
      <c r="I1749" t="str">
        <f>IFERROR(VLOOKUP(G1749,'CLZ WI'!$A$1:$K$100000,7,FALSE),"")</f>
        <v/>
      </c>
      <c r="J1749" t="str">
        <f>T('CLZ TT'!I1749)</f>
        <v/>
      </c>
      <c r="K1749" t="str">
        <f>IF(IFERROR(VLOOKUP('CLZ TT'!A1749,'CLZ WI'!$A$1:$L$100000,12,FALSE),"")=TRUE, "Billable", IF(IFERROR(VLOOKUP('CLZ TT'!A1749,'CLZ WI'!$A$1:$L$100000,12,FALSE),"")=FALSE, "Non-Billable", ""))</f>
        <v/>
      </c>
      <c r="L1749" s="19" t="str">
        <f>IF('CLZ TT'!G1749="","",'CLZ TT'!G1749)</f>
        <v/>
      </c>
      <c r="M1749" t="str">
        <f>IFERROR(VLOOKUP(G1749,'CLZ Pr'!$A$1:$X$100000,12,FALSE)*C1749,"")</f>
        <v/>
      </c>
      <c r="N1749" s="4" t="str">
        <f>IFERROR(VLOOKUP(G1749,'CLZ Pr'!$A$1:$X$100000,24,FALSE), "")</f>
        <v/>
      </c>
      <c r="O1749" t="str">
        <f>IFERROR(VLOOKUP(G1749,'CLZ Pr'!$A$1:$X$100000,21,FALSE), "")</f>
        <v/>
      </c>
    </row>
    <row r="1750" spans="1:15">
      <c r="A1750" t="str">
        <f>T('CLZ TT'!A1750)</f>
        <v/>
      </c>
      <c r="B1750" s="9" t="str">
        <f>T('CLZ TT'!D1750)</f>
        <v/>
      </c>
      <c r="C1750" s="10" t="str">
        <f>IF(LEN(A1750) &gt; 0, 'CLZ TT'!E1750, "")</f>
        <v/>
      </c>
      <c r="D1750" s="7" t="str">
        <f>T('CLZ TT'!F1750)</f>
        <v/>
      </c>
      <c r="E1750" s="7" t="str">
        <f>IFERROR(VLOOKUP('CLZ TT'!A1750,'CLZ WI'!$A$1:$E$100000,3,FALSE),"")</f>
        <v/>
      </c>
      <c r="F1750" t="str">
        <f>IFERROR(VLOOKUP('CLZ TT'!A1750,'CLZ WI'!$A$1:$E$100000,4,FALSE),"")</f>
        <v/>
      </c>
      <c r="G1750" t="str">
        <f>IFERROR(VLOOKUP('CLZ TT'!A1750,'CLZ WI'!$A$1:$K$100000,5,FALSE),"")</f>
        <v/>
      </c>
      <c r="H1750" t="str">
        <f>IFERROR(VLOOKUP(G1750,'CLZ WI'!$A$1:$K$100000,6,FALSE),"")</f>
        <v/>
      </c>
      <c r="I1750" t="str">
        <f>IFERROR(VLOOKUP(G1750,'CLZ WI'!$A$1:$K$100000,7,FALSE),"")</f>
        <v/>
      </c>
      <c r="J1750" t="str">
        <f>T('CLZ TT'!I1750)</f>
        <v/>
      </c>
      <c r="K1750" t="str">
        <f>IF(IFERROR(VLOOKUP('CLZ TT'!A1750,'CLZ WI'!$A$1:$L$100000,12,FALSE),"")=TRUE, "Billable", IF(IFERROR(VLOOKUP('CLZ TT'!A1750,'CLZ WI'!$A$1:$L$100000,12,FALSE),"")=FALSE, "Non-Billable", ""))</f>
        <v/>
      </c>
      <c r="L1750" s="19" t="str">
        <f>IF('CLZ TT'!G1750="","",'CLZ TT'!G1750)</f>
        <v/>
      </c>
      <c r="M1750" t="str">
        <f>IFERROR(VLOOKUP(G1750,'CLZ Pr'!$A$1:$X$100000,12,FALSE)*C1750,"")</f>
        <v/>
      </c>
      <c r="N1750" s="4" t="str">
        <f>IFERROR(VLOOKUP(G1750,'CLZ Pr'!$A$1:$X$100000,24,FALSE), "")</f>
        <v/>
      </c>
      <c r="O1750" t="str">
        <f>IFERROR(VLOOKUP(G1750,'CLZ Pr'!$A$1:$X$100000,21,FALSE), "")</f>
        <v/>
      </c>
    </row>
    <row r="1751" spans="1:15">
      <c r="A1751" t="str">
        <f>T('CLZ TT'!A1751)</f>
        <v/>
      </c>
      <c r="B1751" s="9" t="str">
        <f>T('CLZ TT'!D1751)</f>
        <v/>
      </c>
      <c r="C1751" s="10" t="str">
        <f>IF(LEN(A1751) &gt; 0, 'CLZ TT'!E1751, "")</f>
        <v/>
      </c>
      <c r="D1751" s="7" t="str">
        <f>T('CLZ TT'!F1751)</f>
        <v/>
      </c>
      <c r="E1751" s="7" t="str">
        <f>IFERROR(VLOOKUP('CLZ TT'!A1751,'CLZ WI'!$A$1:$E$100000,3,FALSE),"")</f>
        <v/>
      </c>
      <c r="F1751" t="str">
        <f>IFERROR(VLOOKUP('CLZ TT'!A1751,'CLZ WI'!$A$1:$E$100000,4,FALSE),"")</f>
        <v/>
      </c>
      <c r="G1751" t="str">
        <f>IFERROR(VLOOKUP('CLZ TT'!A1751,'CLZ WI'!$A$1:$K$100000,5,FALSE),"")</f>
        <v/>
      </c>
      <c r="H1751" t="str">
        <f>IFERROR(VLOOKUP(G1751,'CLZ WI'!$A$1:$K$100000,6,FALSE),"")</f>
        <v/>
      </c>
      <c r="I1751" t="str">
        <f>IFERROR(VLOOKUP(G1751,'CLZ WI'!$A$1:$K$100000,7,FALSE),"")</f>
        <v/>
      </c>
      <c r="J1751" t="str">
        <f>T('CLZ TT'!I1751)</f>
        <v/>
      </c>
      <c r="K1751" t="str">
        <f>IF(IFERROR(VLOOKUP('CLZ TT'!A1751,'CLZ WI'!$A$1:$L$100000,12,FALSE),"")=TRUE, "Billable", IF(IFERROR(VLOOKUP('CLZ TT'!A1751,'CLZ WI'!$A$1:$L$100000,12,FALSE),"")=FALSE, "Non-Billable", ""))</f>
        <v/>
      </c>
      <c r="L1751" s="19" t="str">
        <f>IF('CLZ TT'!G1751="","",'CLZ TT'!G1751)</f>
        <v/>
      </c>
      <c r="M1751" t="str">
        <f>IFERROR(VLOOKUP(G1751,'CLZ Pr'!$A$1:$X$100000,12,FALSE)*C1751,"")</f>
        <v/>
      </c>
      <c r="N1751" s="4" t="str">
        <f>IFERROR(VLOOKUP(G1751,'CLZ Pr'!$A$1:$X$100000,24,FALSE), "")</f>
        <v/>
      </c>
      <c r="O1751" t="str">
        <f>IFERROR(VLOOKUP(G1751,'CLZ Pr'!$A$1:$X$100000,21,FALSE), "")</f>
        <v/>
      </c>
    </row>
    <row r="1752" spans="1:15">
      <c r="A1752" t="str">
        <f>T('CLZ TT'!A1752)</f>
        <v/>
      </c>
      <c r="B1752" s="9" t="str">
        <f>T('CLZ TT'!D1752)</f>
        <v/>
      </c>
      <c r="C1752" s="10" t="str">
        <f>IF(LEN(A1752) &gt; 0, 'CLZ TT'!E1752, "")</f>
        <v/>
      </c>
      <c r="D1752" s="7" t="str">
        <f>T('CLZ TT'!F1752)</f>
        <v/>
      </c>
      <c r="E1752" s="7" t="str">
        <f>IFERROR(VLOOKUP('CLZ TT'!A1752,'CLZ WI'!$A$1:$E$100000,3,FALSE),"")</f>
        <v/>
      </c>
      <c r="F1752" t="str">
        <f>IFERROR(VLOOKUP('CLZ TT'!A1752,'CLZ WI'!$A$1:$E$100000,4,FALSE),"")</f>
        <v/>
      </c>
      <c r="G1752" t="str">
        <f>IFERROR(VLOOKUP('CLZ TT'!A1752,'CLZ WI'!$A$1:$K$100000,5,FALSE),"")</f>
        <v/>
      </c>
      <c r="H1752" t="str">
        <f>IFERROR(VLOOKUP(G1752,'CLZ WI'!$A$1:$K$100000,6,FALSE),"")</f>
        <v/>
      </c>
      <c r="I1752" t="str">
        <f>IFERROR(VLOOKUP(G1752,'CLZ WI'!$A$1:$K$100000,7,FALSE),"")</f>
        <v/>
      </c>
      <c r="J1752" t="str">
        <f>T('CLZ TT'!I1752)</f>
        <v/>
      </c>
      <c r="K1752" t="str">
        <f>IF(IFERROR(VLOOKUP('CLZ TT'!A1752,'CLZ WI'!$A$1:$L$100000,12,FALSE),"")=TRUE, "Billable", IF(IFERROR(VLOOKUP('CLZ TT'!A1752,'CLZ WI'!$A$1:$L$100000,12,FALSE),"")=FALSE, "Non-Billable", ""))</f>
        <v/>
      </c>
      <c r="L1752" s="19" t="str">
        <f>IF('CLZ TT'!G1752="","",'CLZ TT'!G1752)</f>
        <v/>
      </c>
      <c r="M1752" t="str">
        <f>IFERROR(VLOOKUP(G1752,'CLZ Pr'!$A$1:$X$100000,12,FALSE)*C1752,"")</f>
        <v/>
      </c>
      <c r="N1752" s="4" t="str">
        <f>IFERROR(VLOOKUP(G1752,'CLZ Pr'!$A$1:$X$100000,24,FALSE), "")</f>
        <v/>
      </c>
      <c r="O1752" t="str">
        <f>IFERROR(VLOOKUP(G1752,'CLZ Pr'!$A$1:$X$100000,21,FALSE), "")</f>
        <v/>
      </c>
    </row>
    <row r="1753" spans="1:15">
      <c r="A1753" t="str">
        <f>T('CLZ TT'!A1753)</f>
        <v/>
      </c>
      <c r="B1753" s="9" t="str">
        <f>T('CLZ TT'!D1753)</f>
        <v/>
      </c>
      <c r="C1753" s="10" t="str">
        <f>IF(LEN(A1753) &gt; 0, 'CLZ TT'!E1753, "")</f>
        <v/>
      </c>
      <c r="D1753" s="7" t="str">
        <f>T('CLZ TT'!F1753)</f>
        <v/>
      </c>
      <c r="E1753" s="7" t="str">
        <f>IFERROR(VLOOKUP('CLZ TT'!A1753,'CLZ WI'!$A$1:$E$100000,3,FALSE),"")</f>
        <v/>
      </c>
      <c r="F1753" t="str">
        <f>IFERROR(VLOOKUP('CLZ TT'!A1753,'CLZ WI'!$A$1:$E$100000,4,FALSE),"")</f>
        <v/>
      </c>
      <c r="G1753" t="str">
        <f>IFERROR(VLOOKUP('CLZ TT'!A1753,'CLZ WI'!$A$1:$K$100000,5,FALSE),"")</f>
        <v/>
      </c>
      <c r="H1753" t="str">
        <f>IFERROR(VLOOKUP(G1753,'CLZ WI'!$A$1:$K$100000,6,FALSE),"")</f>
        <v/>
      </c>
      <c r="I1753" t="str">
        <f>IFERROR(VLOOKUP(G1753,'CLZ WI'!$A$1:$K$100000,7,FALSE),"")</f>
        <v/>
      </c>
      <c r="J1753" t="str">
        <f>T('CLZ TT'!I1753)</f>
        <v/>
      </c>
      <c r="K1753" t="str">
        <f>IF(IFERROR(VLOOKUP('CLZ TT'!A1753,'CLZ WI'!$A$1:$L$100000,12,FALSE),"")=TRUE, "Billable", IF(IFERROR(VLOOKUP('CLZ TT'!A1753,'CLZ WI'!$A$1:$L$100000,12,FALSE),"")=FALSE, "Non-Billable", ""))</f>
        <v/>
      </c>
      <c r="L1753" s="19" t="str">
        <f>IF('CLZ TT'!G1753="","",'CLZ TT'!G1753)</f>
        <v/>
      </c>
      <c r="M1753" t="str">
        <f>IFERROR(VLOOKUP(G1753,'CLZ Pr'!$A$1:$X$100000,12,FALSE)*C1753,"")</f>
        <v/>
      </c>
      <c r="N1753" s="4" t="str">
        <f>IFERROR(VLOOKUP(G1753,'CLZ Pr'!$A$1:$X$100000,24,FALSE), "")</f>
        <v/>
      </c>
      <c r="O1753" t="str">
        <f>IFERROR(VLOOKUP(G1753,'CLZ Pr'!$A$1:$X$100000,21,FALSE), "")</f>
        <v/>
      </c>
    </row>
    <row r="1754" spans="1:15">
      <c r="A1754" t="str">
        <f>T('CLZ TT'!A1754)</f>
        <v/>
      </c>
      <c r="B1754" s="9" t="str">
        <f>T('CLZ TT'!D1754)</f>
        <v/>
      </c>
      <c r="C1754" s="10" t="str">
        <f>IF(LEN(A1754) &gt; 0, 'CLZ TT'!E1754, "")</f>
        <v/>
      </c>
      <c r="D1754" s="7" t="str">
        <f>T('CLZ TT'!F1754)</f>
        <v/>
      </c>
      <c r="E1754" s="7" t="str">
        <f>IFERROR(VLOOKUP('CLZ TT'!A1754,'CLZ WI'!$A$1:$E$100000,3,FALSE),"")</f>
        <v/>
      </c>
      <c r="F1754" t="str">
        <f>IFERROR(VLOOKUP('CLZ TT'!A1754,'CLZ WI'!$A$1:$E$100000,4,FALSE),"")</f>
        <v/>
      </c>
      <c r="G1754" t="str">
        <f>IFERROR(VLOOKUP('CLZ TT'!A1754,'CLZ WI'!$A$1:$K$100000,5,FALSE),"")</f>
        <v/>
      </c>
      <c r="H1754" t="str">
        <f>IFERROR(VLOOKUP(G1754,'CLZ WI'!$A$1:$K$100000,6,FALSE),"")</f>
        <v/>
      </c>
      <c r="I1754" t="str">
        <f>IFERROR(VLOOKUP(G1754,'CLZ WI'!$A$1:$K$100000,7,FALSE),"")</f>
        <v/>
      </c>
      <c r="J1754" t="str">
        <f>T('CLZ TT'!I1754)</f>
        <v/>
      </c>
      <c r="K1754" t="str">
        <f>IF(IFERROR(VLOOKUP('CLZ TT'!A1754,'CLZ WI'!$A$1:$L$100000,12,FALSE),"")=TRUE, "Billable", IF(IFERROR(VLOOKUP('CLZ TT'!A1754,'CLZ WI'!$A$1:$L$100000,12,FALSE),"")=FALSE, "Non-Billable", ""))</f>
        <v/>
      </c>
      <c r="L1754" s="19" t="str">
        <f>IF('CLZ TT'!G1754="","",'CLZ TT'!G1754)</f>
        <v/>
      </c>
      <c r="M1754" t="str">
        <f>IFERROR(VLOOKUP(G1754,'CLZ Pr'!$A$1:$X$100000,12,FALSE)*C1754,"")</f>
        <v/>
      </c>
      <c r="N1754" s="4" t="str">
        <f>IFERROR(VLOOKUP(G1754,'CLZ Pr'!$A$1:$X$100000,24,FALSE), "")</f>
        <v/>
      </c>
      <c r="O1754" t="str">
        <f>IFERROR(VLOOKUP(G1754,'CLZ Pr'!$A$1:$X$100000,21,FALSE), "")</f>
        <v/>
      </c>
    </row>
    <row r="1755" spans="1:15">
      <c r="A1755" t="str">
        <f>T('CLZ TT'!A1755)</f>
        <v/>
      </c>
      <c r="B1755" s="9" t="str">
        <f>T('CLZ TT'!D1755)</f>
        <v/>
      </c>
      <c r="C1755" s="10" t="str">
        <f>IF(LEN(A1755) &gt; 0, 'CLZ TT'!E1755, "")</f>
        <v/>
      </c>
      <c r="D1755" s="7" t="str">
        <f>T('CLZ TT'!F1755)</f>
        <v/>
      </c>
      <c r="E1755" s="7" t="str">
        <f>IFERROR(VLOOKUP('CLZ TT'!A1755,'CLZ WI'!$A$1:$E$100000,3,FALSE),"")</f>
        <v/>
      </c>
      <c r="F1755" t="str">
        <f>IFERROR(VLOOKUP('CLZ TT'!A1755,'CLZ WI'!$A$1:$E$100000,4,FALSE),"")</f>
        <v/>
      </c>
      <c r="G1755" t="str">
        <f>IFERROR(VLOOKUP('CLZ TT'!A1755,'CLZ WI'!$A$1:$K$100000,5,FALSE),"")</f>
        <v/>
      </c>
      <c r="H1755" t="str">
        <f>IFERROR(VLOOKUP(G1755,'CLZ WI'!$A$1:$K$100000,6,FALSE),"")</f>
        <v/>
      </c>
      <c r="I1755" t="str">
        <f>IFERROR(VLOOKUP(G1755,'CLZ WI'!$A$1:$K$100000,7,FALSE),"")</f>
        <v/>
      </c>
      <c r="J1755" t="str">
        <f>T('CLZ TT'!I1755)</f>
        <v/>
      </c>
      <c r="K1755" t="str">
        <f>IF(IFERROR(VLOOKUP('CLZ TT'!A1755,'CLZ WI'!$A$1:$L$100000,12,FALSE),"")=TRUE, "Billable", IF(IFERROR(VLOOKUP('CLZ TT'!A1755,'CLZ WI'!$A$1:$L$100000,12,FALSE),"")=FALSE, "Non-Billable", ""))</f>
        <v/>
      </c>
      <c r="L1755" s="19" t="str">
        <f>IF('CLZ TT'!G1755="","",'CLZ TT'!G1755)</f>
        <v/>
      </c>
      <c r="M1755" t="str">
        <f>IFERROR(VLOOKUP(G1755,'CLZ Pr'!$A$1:$X$100000,12,FALSE)*C1755,"")</f>
        <v/>
      </c>
      <c r="N1755" s="4" t="str">
        <f>IFERROR(VLOOKUP(G1755,'CLZ Pr'!$A$1:$X$100000,24,FALSE), "")</f>
        <v/>
      </c>
      <c r="O1755" t="str">
        <f>IFERROR(VLOOKUP(G1755,'CLZ Pr'!$A$1:$X$100000,21,FALSE), "")</f>
        <v/>
      </c>
    </row>
    <row r="1756" spans="1:15">
      <c r="A1756" t="str">
        <f>T('CLZ TT'!A1756)</f>
        <v/>
      </c>
      <c r="B1756" s="9" t="str">
        <f>T('CLZ TT'!D1756)</f>
        <v/>
      </c>
      <c r="C1756" s="10" t="str">
        <f>IF(LEN(A1756) &gt; 0, 'CLZ TT'!E1756, "")</f>
        <v/>
      </c>
      <c r="D1756" s="7" t="str">
        <f>T('CLZ TT'!F1756)</f>
        <v/>
      </c>
      <c r="E1756" s="7" t="str">
        <f>IFERROR(VLOOKUP('CLZ TT'!A1756,'CLZ WI'!$A$1:$E$100000,3,FALSE),"")</f>
        <v/>
      </c>
      <c r="F1756" t="str">
        <f>IFERROR(VLOOKUP('CLZ TT'!A1756,'CLZ WI'!$A$1:$E$100000,4,FALSE),"")</f>
        <v/>
      </c>
      <c r="G1756" t="str">
        <f>IFERROR(VLOOKUP('CLZ TT'!A1756,'CLZ WI'!$A$1:$K$100000,5,FALSE),"")</f>
        <v/>
      </c>
      <c r="H1756" t="str">
        <f>IFERROR(VLOOKUP(G1756,'CLZ WI'!$A$1:$K$100000,6,FALSE),"")</f>
        <v/>
      </c>
      <c r="I1756" t="str">
        <f>IFERROR(VLOOKUP(G1756,'CLZ WI'!$A$1:$K$100000,7,FALSE),"")</f>
        <v/>
      </c>
      <c r="J1756" t="str">
        <f>T('CLZ TT'!I1756)</f>
        <v/>
      </c>
      <c r="K1756" t="str">
        <f>IF(IFERROR(VLOOKUP('CLZ TT'!A1756,'CLZ WI'!$A$1:$L$100000,12,FALSE),"")=TRUE, "Billable", IF(IFERROR(VLOOKUP('CLZ TT'!A1756,'CLZ WI'!$A$1:$L$100000,12,FALSE),"")=FALSE, "Non-Billable", ""))</f>
        <v/>
      </c>
      <c r="L1756" s="19" t="str">
        <f>IF('CLZ TT'!G1756="","",'CLZ TT'!G1756)</f>
        <v/>
      </c>
      <c r="M1756" t="str">
        <f>IFERROR(VLOOKUP(G1756,'CLZ Pr'!$A$1:$X$100000,12,FALSE)*C1756,"")</f>
        <v/>
      </c>
      <c r="N1756" s="4" t="str">
        <f>IFERROR(VLOOKUP(G1756,'CLZ Pr'!$A$1:$X$100000,24,FALSE), "")</f>
        <v/>
      </c>
      <c r="O1756" t="str">
        <f>IFERROR(VLOOKUP(G1756,'CLZ Pr'!$A$1:$X$100000,21,FALSE), "")</f>
        <v/>
      </c>
    </row>
    <row r="1757" spans="1:15">
      <c r="A1757" t="str">
        <f>T('CLZ TT'!A1757)</f>
        <v/>
      </c>
      <c r="B1757" s="9" t="str">
        <f>T('CLZ TT'!D1757)</f>
        <v/>
      </c>
      <c r="C1757" s="10" t="str">
        <f>IF(LEN(A1757) &gt; 0, 'CLZ TT'!E1757, "")</f>
        <v/>
      </c>
      <c r="D1757" s="7" t="str">
        <f>T('CLZ TT'!F1757)</f>
        <v/>
      </c>
      <c r="E1757" s="7" t="str">
        <f>IFERROR(VLOOKUP('CLZ TT'!A1757,'CLZ WI'!$A$1:$E$100000,3,FALSE),"")</f>
        <v/>
      </c>
      <c r="F1757" t="str">
        <f>IFERROR(VLOOKUP('CLZ TT'!A1757,'CLZ WI'!$A$1:$E$100000,4,FALSE),"")</f>
        <v/>
      </c>
      <c r="G1757" t="str">
        <f>IFERROR(VLOOKUP('CLZ TT'!A1757,'CLZ WI'!$A$1:$K$100000,5,FALSE),"")</f>
        <v/>
      </c>
      <c r="H1757" t="str">
        <f>IFERROR(VLOOKUP(G1757,'CLZ WI'!$A$1:$K$100000,6,FALSE),"")</f>
        <v/>
      </c>
      <c r="I1757" t="str">
        <f>IFERROR(VLOOKUP(G1757,'CLZ WI'!$A$1:$K$100000,7,FALSE),"")</f>
        <v/>
      </c>
      <c r="J1757" t="str">
        <f>T('CLZ TT'!I1757)</f>
        <v/>
      </c>
      <c r="K1757" t="str">
        <f>IF(IFERROR(VLOOKUP('CLZ TT'!A1757,'CLZ WI'!$A$1:$L$100000,12,FALSE),"")=TRUE, "Billable", IF(IFERROR(VLOOKUP('CLZ TT'!A1757,'CLZ WI'!$A$1:$L$100000,12,FALSE),"")=FALSE, "Non-Billable", ""))</f>
        <v/>
      </c>
      <c r="L1757" s="19" t="str">
        <f>IF('CLZ TT'!G1757="","",'CLZ TT'!G1757)</f>
        <v/>
      </c>
      <c r="M1757" t="str">
        <f>IFERROR(VLOOKUP(G1757,'CLZ Pr'!$A$1:$X$100000,12,FALSE)*C1757,"")</f>
        <v/>
      </c>
      <c r="N1757" s="4" t="str">
        <f>IFERROR(VLOOKUP(G1757,'CLZ Pr'!$A$1:$X$100000,24,FALSE), "")</f>
        <v/>
      </c>
      <c r="O1757" t="str">
        <f>IFERROR(VLOOKUP(G1757,'CLZ Pr'!$A$1:$X$100000,21,FALSE), "")</f>
        <v/>
      </c>
    </row>
    <row r="1758" spans="1:15">
      <c r="A1758" t="str">
        <f>T('CLZ TT'!A1758)</f>
        <v/>
      </c>
      <c r="B1758" s="9" t="str">
        <f>T('CLZ TT'!D1758)</f>
        <v/>
      </c>
      <c r="C1758" s="10" t="str">
        <f>IF(LEN(A1758) &gt; 0, 'CLZ TT'!E1758, "")</f>
        <v/>
      </c>
      <c r="D1758" s="7" t="str">
        <f>T('CLZ TT'!F1758)</f>
        <v/>
      </c>
      <c r="E1758" s="7" t="str">
        <f>IFERROR(VLOOKUP('CLZ TT'!A1758,'CLZ WI'!$A$1:$E$100000,3,FALSE),"")</f>
        <v/>
      </c>
      <c r="F1758" t="str">
        <f>IFERROR(VLOOKUP('CLZ TT'!A1758,'CLZ WI'!$A$1:$E$100000,4,FALSE),"")</f>
        <v/>
      </c>
      <c r="G1758" t="str">
        <f>IFERROR(VLOOKUP('CLZ TT'!A1758,'CLZ WI'!$A$1:$K$100000,5,FALSE),"")</f>
        <v/>
      </c>
      <c r="H1758" t="str">
        <f>IFERROR(VLOOKUP(G1758,'CLZ WI'!$A$1:$K$100000,6,FALSE),"")</f>
        <v/>
      </c>
      <c r="I1758" t="str">
        <f>IFERROR(VLOOKUP(G1758,'CLZ WI'!$A$1:$K$100000,7,FALSE),"")</f>
        <v/>
      </c>
      <c r="J1758" t="str">
        <f>T('CLZ TT'!I1758)</f>
        <v/>
      </c>
      <c r="K1758" t="str">
        <f>IF(IFERROR(VLOOKUP('CLZ TT'!A1758,'CLZ WI'!$A$1:$L$100000,12,FALSE),"")=TRUE, "Billable", IF(IFERROR(VLOOKUP('CLZ TT'!A1758,'CLZ WI'!$A$1:$L$100000,12,FALSE),"")=FALSE, "Non-Billable", ""))</f>
        <v/>
      </c>
      <c r="L1758" s="19" t="str">
        <f>IF('CLZ TT'!G1758="","",'CLZ TT'!G1758)</f>
        <v/>
      </c>
      <c r="M1758" t="str">
        <f>IFERROR(VLOOKUP(G1758,'CLZ Pr'!$A$1:$X$100000,12,FALSE)*C1758,"")</f>
        <v/>
      </c>
      <c r="N1758" s="4" t="str">
        <f>IFERROR(VLOOKUP(G1758,'CLZ Pr'!$A$1:$X$100000,24,FALSE), "")</f>
        <v/>
      </c>
      <c r="O1758" t="str">
        <f>IFERROR(VLOOKUP(G1758,'CLZ Pr'!$A$1:$X$100000,21,FALSE), "")</f>
        <v/>
      </c>
    </row>
    <row r="1759" spans="1:15">
      <c r="A1759" t="str">
        <f>T('CLZ TT'!A1759)</f>
        <v/>
      </c>
      <c r="B1759" s="9" t="str">
        <f>T('CLZ TT'!D1759)</f>
        <v/>
      </c>
      <c r="C1759" s="10" t="str">
        <f>IF(LEN(A1759) &gt; 0, 'CLZ TT'!E1759, "")</f>
        <v/>
      </c>
      <c r="D1759" s="7" t="str">
        <f>T('CLZ TT'!F1759)</f>
        <v/>
      </c>
      <c r="E1759" s="7" t="str">
        <f>IFERROR(VLOOKUP('CLZ TT'!A1759,'CLZ WI'!$A$1:$E$100000,3,FALSE),"")</f>
        <v/>
      </c>
      <c r="F1759" t="str">
        <f>IFERROR(VLOOKUP('CLZ TT'!A1759,'CLZ WI'!$A$1:$E$100000,4,FALSE),"")</f>
        <v/>
      </c>
      <c r="G1759" t="str">
        <f>IFERROR(VLOOKUP('CLZ TT'!A1759,'CLZ WI'!$A$1:$K$100000,5,FALSE),"")</f>
        <v/>
      </c>
      <c r="H1759" t="str">
        <f>IFERROR(VLOOKUP(G1759,'CLZ WI'!$A$1:$K$100000,6,FALSE),"")</f>
        <v/>
      </c>
      <c r="I1759" t="str">
        <f>IFERROR(VLOOKUP(G1759,'CLZ WI'!$A$1:$K$100000,7,FALSE),"")</f>
        <v/>
      </c>
      <c r="J1759" t="str">
        <f>T('CLZ TT'!I1759)</f>
        <v/>
      </c>
      <c r="K1759" t="str">
        <f>IF(IFERROR(VLOOKUP('CLZ TT'!A1759,'CLZ WI'!$A$1:$L$100000,12,FALSE),"")=TRUE, "Billable", IF(IFERROR(VLOOKUP('CLZ TT'!A1759,'CLZ WI'!$A$1:$L$100000,12,FALSE),"")=FALSE, "Non-Billable", ""))</f>
        <v/>
      </c>
      <c r="L1759" s="19" t="str">
        <f>IF('CLZ TT'!G1759="","",'CLZ TT'!G1759)</f>
        <v/>
      </c>
      <c r="M1759" t="str">
        <f>IFERROR(VLOOKUP(G1759,'CLZ Pr'!$A$1:$X$100000,12,FALSE)*C1759,"")</f>
        <v/>
      </c>
      <c r="N1759" s="4" t="str">
        <f>IFERROR(VLOOKUP(G1759,'CLZ Pr'!$A$1:$X$100000,24,FALSE), "")</f>
        <v/>
      </c>
      <c r="O1759" t="str">
        <f>IFERROR(VLOOKUP(G1759,'CLZ Pr'!$A$1:$X$100000,21,FALSE), "")</f>
        <v/>
      </c>
    </row>
    <row r="1760" spans="1:15">
      <c r="A1760" t="str">
        <f>T('CLZ TT'!A1760)</f>
        <v/>
      </c>
      <c r="B1760" s="9" t="str">
        <f>T('CLZ TT'!D1760)</f>
        <v/>
      </c>
      <c r="C1760" s="10" t="str">
        <f>IF(LEN(A1760) &gt; 0, 'CLZ TT'!E1760, "")</f>
        <v/>
      </c>
      <c r="D1760" s="7" t="str">
        <f>T('CLZ TT'!F1760)</f>
        <v/>
      </c>
      <c r="E1760" s="7" t="str">
        <f>IFERROR(VLOOKUP('CLZ TT'!A1760,'CLZ WI'!$A$1:$E$100000,3,FALSE),"")</f>
        <v/>
      </c>
      <c r="F1760" t="str">
        <f>IFERROR(VLOOKUP('CLZ TT'!A1760,'CLZ WI'!$A$1:$E$100000,4,FALSE),"")</f>
        <v/>
      </c>
      <c r="G1760" t="str">
        <f>IFERROR(VLOOKUP('CLZ TT'!A1760,'CLZ WI'!$A$1:$K$100000,5,FALSE),"")</f>
        <v/>
      </c>
      <c r="H1760" t="str">
        <f>IFERROR(VLOOKUP(G1760,'CLZ WI'!$A$1:$K$100000,6,FALSE),"")</f>
        <v/>
      </c>
      <c r="I1760" t="str">
        <f>IFERROR(VLOOKUP(G1760,'CLZ WI'!$A$1:$K$100000,7,FALSE),"")</f>
        <v/>
      </c>
      <c r="J1760" t="str">
        <f>T('CLZ TT'!I1760)</f>
        <v/>
      </c>
      <c r="K1760" t="str">
        <f>IF(IFERROR(VLOOKUP('CLZ TT'!A1760,'CLZ WI'!$A$1:$L$100000,12,FALSE),"")=TRUE, "Billable", IF(IFERROR(VLOOKUP('CLZ TT'!A1760,'CLZ WI'!$A$1:$L$100000,12,FALSE),"")=FALSE, "Non-Billable", ""))</f>
        <v/>
      </c>
      <c r="L1760" s="19" t="str">
        <f>IF('CLZ TT'!G1760="","",'CLZ TT'!G1760)</f>
        <v/>
      </c>
      <c r="M1760" t="str">
        <f>IFERROR(VLOOKUP(G1760,'CLZ Pr'!$A$1:$X$100000,12,FALSE)*C1760,"")</f>
        <v/>
      </c>
      <c r="N1760" s="4" t="str">
        <f>IFERROR(VLOOKUP(G1760,'CLZ Pr'!$A$1:$X$100000,24,FALSE), "")</f>
        <v/>
      </c>
      <c r="O1760" t="str">
        <f>IFERROR(VLOOKUP(G1760,'CLZ Pr'!$A$1:$X$100000,21,FALSE), "")</f>
        <v/>
      </c>
    </row>
    <row r="1761" spans="1:15">
      <c r="A1761" t="str">
        <f>T('CLZ TT'!A1761)</f>
        <v/>
      </c>
      <c r="B1761" s="9" t="str">
        <f>T('CLZ TT'!D1761)</f>
        <v/>
      </c>
      <c r="C1761" s="10" t="str">
        <f>IF(LEN(A1761) &gt; 0, 'CLZ TT'!E1761, "")</f>
        <v/>
      </c>
      <c r="D1761" s="7" t="str">
        <f>T('CLZ TT'!F1761)</f>
        <v/>
      </c>
      <c r="E1761" s="7" t="str">
        <f>IFERROR(VLOOKUP('CLZ TT'!A1761,'CLZ WI'!$A$1:$E$100000,3,FALSE),"")</f>
        <v/>
      </c>
      <c r="F1761" t="str">
        <f>IFERROR(VLOOKUP('CLZ TT'!A1761,'CLZ WI'!$A$1:$E$100000,4,FALSE),"")</f>
        <v/>
      </c>
      <c r="G1761" t="str">
        <f>IFERROR(VLOOKUP('CLZ TT'!A1761,'CLZ WI'!$A$1:$K$100000,5,FALSE),"")</f>
        <v/>
      </c>
      <c r="H1761" t="str">
        <f>IFERROR(VLOOKUP(G1761,'CLZ WI'!$A$1:$K$100000,6,FALSE),"")</f>
        <v/>
      </c>
      <c r="I1761" t="str">
        <f>IFERROR(VLOOKUP(G1761,'CLZ WI'!$A$1:$K$100000,7,FALSE),"")</f>
        <v/>
      </c>
      <c r="J1761" t="str">
        <f>T('CLZ TT'!I1761)</f>
        <v/>
      </c>
      <c r="K1761" t="str">
        <f>IF(IFERROR(VLOOKUP('CLZ TT'!A1761,'CLZ WI'!$A$1:$L$100000,12,FALSE),"")=TRUE, "Billable", IF(IFERROR(VLOOKUP('CLZ TT'!A1761,'CLZ WI'!$A$1:$L$100000,12,FALSE),"")=FALSE, "Non-Billable", ""))</f>
        <v/>
      </c>
      <c r="L1761" s="19" t="str">
        <f>IF('CLZ TT'!G1761="","",'CLZ TT'!G1761)</f>
        <v/>
      </c>
      <c r="M1761" t="str">
        <f>IFERROR(VLOOKUP(G1761,'CLZ Pr'!$A$1:$X$100000,12,FALSE)*C1761,"")</f>
        <v/>
      </c>
      <c r="N1761" s="4" t="str">
        <f>IFERROR(VLOOKUP(G1761,'CLZ Pr'!$A$1:$X$100000,24,FALSE), "")</f>
        <v/>
      </c>
      <c r="O1761" t="str">
        <f>IFERROR(VLOOKUP(G1761,'CLZ Pr'!$A$1:$X$100000,21,FALSE), "")</f>
        <v/>
      </c>
    </row>
    <row r="1762" spans="1:15">
      <c r="A1762" t="str">
        <f>T('CLZ TT'!A1762)</f>
        <v/>
      </c>
      <c r="B1762" s="9" t="str">
        <f>T('CLZ TT'!D1762)</f>
        <v/>
      </c>
      <c r="C1762" s="10" t="str">
        <f>IF(LEN(A1762) &gt; 0, 'CLZ TT'!E1762, "")</f>
        <v/>
      </c>
      <c r="D1762" s="7" t="str">
        <f>T('CLZ TT'!F1762)</f>
        <v/>
      </c>
      <c r="E1762" s="7" t="str">
        <f>IFERROR(VLOOKUP('CLZ TT'!A1762,'CLZ WI'!$A$1:$E$100000,3,FALSE),"")</f>
        <v/>
      </c>
      <c r="F1762" t="str">
        <f>IFERROR(VLOOKUP('CLZ TT'!A1762,'CLZ WI'!$A$1:$E$100000,4,FALSE),"")</f>
        <v/>
      </c>
      <c r="G1762" t="str">
        <f>IFERROR(VLOOKUP('CLZ TT'!A1762,'CLZ WI'!$A$1:$K$100000,5,FALSE),"")</f>
        <v/>
      </c>
      <c r="H1762" t="str">
        <f>IFERROR(VLOOKUP(G1762,'CLZ WI'!$A$1:$K$100000,6,FALSE),"")</f>
        <v/>
      </c>
      <c r="I1762" t="str">
        <f>IFERROR(VLOOKUP(G1762,'CLZ WI'!$A$1:$K$100000,7,FALSE),"")</f>
        <v/>
      </c>
      <c r="J1762" t="str">
        <f>T('CLZ TT'!I1762)</f>
        <v/>
      </c>
      <c r="K1762" t="str">
        <f>IF(IFERROR(VLOOKUP('CLZ TT'!A1762,'CLZ WI'!$A$1:$L$100000,12,FALSE),"")=TRUE, "Billable", IF(IFERROR(VLOOKUP('CLZ TT'!A1762,'CLZ WI'!$A$1:$L$100000,12,FALSE),"")=FALSE, "Non-Billable", ""))</f>
        <v/>
      </c>
      <c r="L1762" s="19" t="str">
        <f>IF('CLZ TT'!G1762="","",'CLZ TT'!G1762)</f>
        <v/>
      </c>
      <c r="M1762" t="str">
        <f>IFERROR(VLOOKUP(G1762,'CLZ Pr'!$A$1:$X$100000,12,FALSE)*C1762,"")</f>
        <v/>
      </c>
      <c r="N1762" s="4" t="str">
        <f>IFERROR(VLOOKUP(G1762,'CLZ Pr'!$A$1:$X$100000,24,FALSE), "")</f>
        <v/>
      </c>
      <c r="O1762" t="str">
        <f>IFERROR(VLOOKUP(G1762,'CLZ Pr'!$A$1:$X$100000,21,FALSE), "")</f>
        <v/>
      </c>
    </row>
    <row r="1763" spans="1:15">
      <c r="A1763" t="str">
        <f>T('CLZ TT'!A1763)</f>
        <v/>
      </c>
      <c r="B1763" s="9" t="str">
        <f>T('CLZ TT'!D1763)</f>
        <v/>
      </c>
      <c r="C1763" s="10" t="str">
        <f>IF(LEN(A1763) &gt; 0, 'CLZ TT'!E1763, "")</f>
        <v/>
      </c>
      <c r="D1763" s="7" t="str">
        <f>T('CLZ TT'!F1763)</f>
        <v/>
      </c>
      <c r="E1763" s="7" t="str">
        <f>IFERROR(VLOOKUP('CLZ TT'!A1763,'CLZ WI'!$A$1:$E$100000,3,FALSE),"")</f>
        <v/>
      </c>
      <c r="F1763" t="str">
        <f>IFERROR(VLOOKUP('CLZ TT'!A1763,'CLZ WI'!$A$1:$E$100000,4,FALSE),"")</f>
        <v/>
      </c>
      <c r="G1763" t="str">
        <f>IFERROR(VLOOKUP('CLZ TT'!A1763,'CLZ WI'!$A$1:$K$100000,5,FALSE),"")</f>
        <v/>
      </c>
      <c r="H1763" t="str">
        <f>IFERROR(VLOOKUP(G1763,'CLZ WI'!$A$1:$K$100000,6,FALSE),"")</f>
        <v/>
      </c>
      <c r="I1763" t="str">
        <f>IFERROR(VLOOKUP(G1763,'CLZ WI'!$A$1:$K$100000,7,FALSE),"")</f>
        <v/>
      </c>
      <c r="J1763" t="str">
        <f>T('CLZ TT'!I1763)</f>
        <v/>
      </c>
      <c r="K1763" t="str">
        <f>IF(IFERROR(VLOOKUP('CLZ TT'!A1763,'CLZ WI'!$A$1:$L$100000,12,FALSE),"")=TRUE, "Billable", IF(IFERROR(VLOOKUP('CLZ TT'!A1763,'CLZ WI'!$A$1:$L$100000,12,FALSE),"")=FALSE, "Non-Billable", ""))</f>
        <v/>
      </c>
      <c r="L1763" s="19" t="str">
        <f>IF('CLZ TT'!G1763="","",'CLZ TT'!G1763)</f>
        <v/>
      </c>
      <c r="M1763" t="str">
        <f>IFERROR(VLOOKUP(G1763,'CLZ Pr'!$A$1:$X$100000,12,FALSE)*C1763,"")</f>
        <v/>
      </c>
      <c r="N1763" s="4" t="str">
        <f>IFERROR(VLOOKUP(G1763,'CLZ Pr'!$A$1:$X$100000,24,FALSE), "")</f>
        <v/>
      </c>
      <c r="O1763" t="str">
        <f>IFERROR(VLOOKUP(G1763,'CLZ Pr'!$A$1:$X$100000,21,FALSE), "")</f>
        <v/>
      </c>
    </row>
    <row r="1764" spans="1:15">
      <c r="A1764" t="str">
        <f>T('CLZ TT'!A1764)</f>
        <v/>
      </c>
      <c r="B1764" s="9" t="str">
        <f>T('CLZ TT'!D1764)</f>
        <v/>
      </c>
      <c r="C1764" s="10" t="str">
        <f>IF(LEN(A1764) &gt; 0, 'CLZ TT'!E1764, "")</f>
        <v/>
      </c>
      <c r="D1764" s="7" t="str">
        <f>T('CLZ TT'!F1764)</f>
        <v/>
      </c>
      <c r="E1764" s="7" t="str">
        <f>IFERROR(VLOOKUP('CLZ TT'!A1764,'CLZ WI'!$A$1:$E$100000,3,FALSE),"")</f>
        <v/>
      </c>
      <c r="F1764" t="str">
        <f>IFERROR(VLOOKUP('CLZ TT'!A1764,'CLZ WI'!$A$1:$E$100000,4,FALSE),"")</f>
        <v/>
      </c>
      <c r="G1764" t="str">
        <f>IFERROR(VLOOKUP('CLZ TT'!A1764,'CLZ WI'!$A$1:$K$100000,5,FALSE),"")</f>
        <v/>
      </c>
      <c r="H1764" t="str">
        <f>IFERROR(VLOOKUP(G1764,'CLZ WI'!$A$1:$K$100000,6,FALSE),"")</f>
        <v/>
      </c>
      <c r="I1764" t="str">
        <f>IFERROR(VLOOKUP(G1764,'CLZ WI'!$A$1:$K$100000,7,FALSE),"")</f>
        <v/>
      </c>
      <c r="J1764" t="str">
        <f>T('CLZ TT'!I1764)</f>
        <v/>
      </c>
      <c r="K1764" t="str">
        <f>IF(IFERROR(VLOOKUP('CLZ TT'!A1764,'CLZ WI'!$A$1:$L$100000,12,FALSE),"")=TRUE, "Billable", IF(IFERROR(VLOOKUP('CLZ TT'!A1764,'CLZ WI'!$A$1:$L$100000,12,FALSE),"")=FALSE, "Non-Billable", ""))</f>
        <v/>
      </c>
      <c r="L1764" s="19" t="str">
        <f>IF('CLZ TT'!G1764="","",'CLZ TT'!G1764)</f>
        <v/>
      </c>
      <c r="M1764" t="str">
        <f>IFERROR(VLOOKUP(G1764,'CLZ Pr'!$A$1:$X$100000,12,FALSE)*C1764,"")</f>
        <v/>
      </c>
      <c r="N1764" s="4" t="str">
        <f>IFERROR(VLOOKUP(G1764,'CLZ Pr'!$A$1:$X$100000,24,FALSE), "")</f>
        <v/>
      </c>
      <c r="O1764" t="str">
        <f>IFERROR(VLOOKUP(G1764,'CLZ Pr'!$A$1:$X$100000,21,FALSE), "")</f>
        <v/>
      </c>
    </row>
    <row r="1765" spans="1:15">
      <c r="A1765" t="str">
        <f>T('CLZ TT'!A1765)</f>
        <v/>
      </c>
      <c r="B1765" s="9" t="str">
        <f>T('CLZ TT'!D1765)</f>
        <v/>
      </c>
      <c r="C1765" s="10" t="str">
        <f>IF(LEN(A1765) &gt; 0, 'CLZ TT'!E1765, "")</f>
        <v/>
      </c>
      <c r="D1765" s="7" t="str">
        <f>T('CLZ TT'!F1765)</f>
        <v/>
      </c>
      <c r="E1765" s="7" t="str">
        <f>IFERROR(VLOOKUP('CLZ TT'!A1765,'CLZ WI'!$A$1:$E$100000,3,FALSE),"")</f>
        <v/>
      </c>
      <c r="F1765" t="str">
        <f>IFERROR(VLOOKUP('CLZ TT'!A1765,'CLZ WI'!$A$1:$E$100000,4,FALSE),"")</f>
        <v/>
      </c>
      <c r="G1765" t="str">
        <f>IFERROR(VLOOKUP('CLZ TT'!A1765,'CLZ WI'!$A$1:$K$100000,5,FALSE),"")</f>
        <v/>
      </c>
      <c r="H1765" t="str">
        <f>IFERROR(VLOOKUP(G1765,'CLZ WI'!$A$1:$K$100000,6,FALSE),"")</f>
        <v/>
      </c>
      <c r="I1765" t="str">
        <f>IFERROR(VLOOKUP(G1765,'CLZ WI'!$A$1:$K$100000,7,FALSE),"")</f>
        <v/>
      </c>
      <c r="J1765" t="str">
        <f>T('CLZ TT'!I1765)</f>
        <v/>
      </c>
      <c r="K1765" t="str">
        <f>IF(IFERROR(VLOOKUP('CLZ TT'!A1765,'CLZ WI'!$A$1:$L$100000,12,FALSE),"")=TRUE, "Billable", IF(IFERROR(VLOOKUP('CLZ TT'!A1765,'CLZ WI'!$A$1:$L$100000,12,FALSE),"")=FALSE, "Non-Billable", ""))</f>
        <v/>
      </c>
      <c r="L1765" s="19" t="str">
        <f>IF('CLZ TT'!G1765="","",'CLZ TT'!G1765)</f>
        <v/>
      </c>
      <c r="M1765" t="str">
        <f>IFERROR(VLOOKUP(G1765,'CLZ Pr'!$A$1:$X$100000,12,FALSE)*C1765,"")</f>
        <v/>
      </c>
      <c r="N1765" s="4" t="str">
        <f>IFERROR(VLOOKUP(G1765,'CLZ Pr'!$A$1:$X$100000,24,FALSE), "")</f>
        <v/>
      </c>
      <c r="O1765" t="str">
        <f>IFERROR(VLOOKUP(G1765,'CLZ Pr'!$A$1:$X$100000,21,FALSE), "")</f>
        <v/>
      </c>
    </row>
    <row r="1766" spans="1:15">
      <c r="A1766" t="str">
        <f>T('CLZ TT'!A1766)</f>
        <v/>
      </c>
      <c r="B1766" s="9" t="str">
        <f>T('CLZ TT'!D1766)</f>
        <v/>
      </c>
      <c r="C1766" s="10" t="str">
        <f>IF(LEN(A1766) &gt; 0, 'CLZ TT'!E1766, "")</f>
        <v/>
      </c>
      <c r="D1766" s="7" t="str">
        <f>T('CLZ TT'!F1766)</f>
        <v/>
      </c>
      <c r="E1766" s="7" t="str">
        <f>IFERROR(VLOOKUP('CLZ TT'!A1766,'CLZ WI'!$A$1:$E$100000,3,FALSE),"")</f>
        <v/>
      </c>
      <c r="F1766" t="str">
        <f>IFERROR(VLOOKUP('CLZ TT'!A1766,'CLZ WI'!$A$1:$E$100000,4,FALSE),"")</f>
        <v/>
      </c>
      <c r="G1766" t="str">
        <f>IFERROR(VLOOKUP('CLZ TT'!A1766,'CLZ WI'!$A$1:$K$100000,5,FALSE),"")</f>
        <v/>
      </c>
      <c r="H1766" t="str">
        <f>IFERROR(VLOOKUP(G1766,'CLZ WI'!$A$1:$K$100000,6,FALSE),"")</f>
        <v/>
      </c>
      <c r="I1766" t="str">
        <f>IFERROR(VLOOKUP(G1766,'CLZ WI'!$A$1:$K$100000,7,FALSE),"")</f>
        <v/>
      </c>
      <c r="J1766" t="str">
        <f>T('CLZ TT'!I1766)</f>
        <v/>
      </c>
      <c r="K1766" t="str">
        <f>IF(IFERROR(VLOOKUP('CLZ TT'!A1766,'CLZ WI'!$A$1:$L$100000,12,FALSE),"")=TRUE, "Billable", IF(IFERROR(VLOOKUP('CLZ TT'!A1766,'CLZ WI'!$A$1:$L$100000,12,FALSE),"")=FALSE, "Non-Billable", ""))</f>
        <v/>
      </c>
      <c r="L1766" s="19" t="str">
        <f>IF('CLZ TT'!G1766="","",'CLZ TT'!G1766)</f>
        <v/>
      </c>
      <c r="M1766" t="str">
        <f>IFERROR(VLOOKUP(G1766,'CLZ Pr'!$A$1:$X$100000,12,FALSE)*C1766,"")</f>
        <v/>
      </c>
      <c r="N1766" s="4" t="str">
        <f>IFERROR(VLOOKUP(G1766,'CLZ Pr'!$A$1:$X$100000,24,FALSE), "")</f>
        <v/>
      </c>
      <c r="O1766" t="str">
        <f>IFERROR(VLOOKUP(G1766,'CLZ Pr'!$A$1:$X$100000,21,FALSE), "")</f>
        <v/>
      </c>
    </row>
    <row r="1767" spans="1:15">
      <c r="A1767" t="str">
        <f>T('CLZ TT'!A1767)</f>
        <v/>
      </c>
      <c r="B1767" s="9" t="str">
        <f>T('CLZ TT'!D1767)</f>
        <v/>
      </c>
      <c r="C1767" s="10" t="str">
        <f>IF(LEN(A1767) &gt; 0, 'CLZ TT'!E1767, "")</f>
        <v/>
      </c>
      <c r="D1767" s="7" t="str">
        <f>T('CLZ TT'!F1767)</f>
        <v/>
      </c>
      <c r="E1767" s="7" t="str">
        <f>IFERROR(VLOOKUP('CLZ TT'!A1767,'CLZ WI'!$A$1:$E$100000,3,FALSE),"")</f>
        <v/>
      </c>
      <c r="F1767" t="str">
        <f>IFERROR(VLOOKUP('CLZ TT'!A1767,'CLZ WI'!$A$1:$E$100000,4,FALSE),"")</f>
        <v/>
      </c>
      <c r="G1767" t="str">
        <f>IFERROR(VLOOKUP('CLZ TT'!A1767,'CLZ WI'!$A$1:$K$100000,5,FALSE),"")</f>
        <v/>
      </c>
      <c r="H1767" t="str">
        <f>IFERROR(VLOOKUP(G1767,'CLZ WI'!$A$1:$K$100000,6,FALSE),"")</f>
        <v/>
      </c>
      <c r="I1767" t="str">
        <f>IFERROR(VLOOKUP(G1767,'CLZ WI'!$A$1:$K$100000,7,FALSE),"")</f>
        <v/>
      </c>
      <c r="J1767" t="str">
        <f>T('CLZ TT'!I1767)</f>
        <v/>
      </c>
      <c r="K1767" t="str">
        <f>IF(IFERROR(VLOOKUP('CLZ TT'!A1767,'CLZ WI'!$A$1:$L$100000,12,FALSE),"")=TRUE, "Billable", IF(IFERROR(VLOOKUP('CLZ TT'!A1767,'CLZ WI'!$A$1:$L$100000,12,FALSE),"")=FALSE, "Non-Billable", ""))</f>
        <v/>
      </c>
      <c r="L1767" s="19" t="str">
        <f>IF('CLZ TT'!G1767="","",'CLZ TT'!G1767)</f>
        <v/>
      </c>
      <c r="M1767" t="str">
        <f>IFERROR(VLOOKUP(G1767,'CLZ Pr'!$A$1:$X$100000,12,FALSE)*C1767,"")</f>
        <v/>
      </c>
      <c r="N1767" s="4" t="str">
        <f>IFERROR(VLOOKUP(G1767,'CLZ Pr'!$A$1:$X$100000,24,FALSE), "")</f>
        <v/>
      </c>
      <c r="O1767" t="str">
        <f>IFERROR(VLOOKUP(G1767,'CLZ Pr'!$A$1:$X$100000,21,FALSE), "")</f>
        <v/>
      </c>
    </row>
    <row r="1768" spans="1:15">
      <c r="A1768" t="str">
        <f>T('CLZ TT'!A1768)</f>
        <v/>
      </c>
      <c r="B1768" s="9" t="str">
        <f>T('CLZ TT'!D1768)</f>
        <v/>
      </c>
      <c r="C1768" s="10" t="str">
        <f>IF(LEN(A1768) &gt; 0, 'CLZ TT'!E1768, "")</f>
        <v/>
      </c>
      <c r="D1768" s="7" t="str">
        <f>T('CLZ TT'!F1768)</f>
        <v/>
      </c>
      <c r="E1768" s="7" t="str">
        <f>IFERROR(VLOOKUP('CLZ TT'!A1768,'CLZ WI'!$A$1:$E$100000,3,FALSE),"")</f>
        <v/>
      </c>
      <c r="F1768" t="str">
        <f>IFERROR(VLOOKUP('CLZ TT'!A1768,'CLZ WI'!$A$1:$E$100000,4,FALSE),"")</f>
        <v/>
      </c>
      <c r="G1768" t="str">
        <f>IFERROR(VLOOKUP('CLZ TT'!A1768,'CLZ WI'!$A$1:$K$100000,5,FALSE),"")</f>
        <v/>
      </c>
      <c r="H1768" t="str">
        <f>IFERROR(VLOOKUP(G1768,'CLZ WI'!$A$1:$K$100000,6,FALSE),"")</f>
        <v/>
      </c>
      <c r="I1768" t="str">
        <f>IFERROR(VLOOKUP(G1768,'CLZ WI'!$A$1:$K$100000,7,FALSE),"")</f>
        <v/>
      </c>
      <c r="J1768" t="str">
        <f>T('CLZ TT'!I1768)</f>
        <v/>
      </c>
      <c r="K1768" t="str">
        <f>IF(IFERROR(VLOOKUP('CLZ TT'!A1768,'CLZ WI'!$A$1:$L$100000,12,FALSE),"")=TRUE, "Billable", IF(IFERROR(VLOOKUP('CLZ TT'!A1768,'CLZ WI'!$A$1:$L$100000,12,FALSE),"")=FALSE, "Non-Billable", ""))</f>
        <v/>
      </c>
      <c r="L1768" s="19" t="str">
        <f>IF('CLZ TT'!G1768="","",'CLZ TT'!G1768)</f>
        <v/>
      </c>
      <c r="M1768" t="str">
        <f>IFERROR(VLOOKUP(G1768,'CLZ Pr'!$A$1:$X$100000,12,FALSE)*C1768,"")</f>
        <v/>
      </c>
      <c r="N1768" s="4" t="str">
        <f>IFERROR(VLOOKUP(G1768,'CLZ Pr'!$A$1:$X$100000,24,FALSE), "")</f>
        <v/>
      </c>
      <c r="O1768" t="str">
        <f>IFERROR(VLOOKUP(G1768,'CLZ Pr'!$A$1:$X$100000,21,FALSE), "")</f>
        <v/>
      </c>
    </row>
    <row r="1769" spans="1:15">
      <c r="A1769" t="str">
        <f>T('CLZ TT'!A1769)</f>
        <v/>
      </c>
      <c r="B1769" s="9" t="str">
        <f>T('CLZ TT'!D1769)</f>
        <v/>
      </c>
      <c r="C1769" s="10" t="str">
        <f>IF(LEN(A1769) &gt; 0, 'CLZ TT'!E1769, "")</f>
        <v/>
      </c>
      <c r="D1769" s="7" t="str">
        <f>T('CLZ TT'!F1769)</f>
        <v/>
      </c>
      <c r="E1769" s="7" t="str">
        <f>IFERROR(VLOOKUP('CLZ TT'!A1769,'CLZ WI'!$A$1:$E$100000,3,FALSE),"")</f>
        <v/>
      </c>
      <c r="F1769" t="str">
        <f>IFERROR(VLOOKUP('CLZ TT'!A1769,'CLZ WI'!$A$1:$E$100000,4,FALSE),"")</f>
        <v/>
      </c>
      <c r="G1769" t="str">
        <f>IFERROR(VLOOKUP('CLZ TT'!A1769,'CLZ WI'!$A$1:$K$100000,5,FALSE),"")</f>
        <v/>
      </c>
      <c r="H1769" t="str">
        <f>IFERROR(VLOOKUP(G1769,'CLZ WI'!$A$1:$K$100000,6,FALSE),"")</f>
        <v/>
      </c>
      <c r="I1769" t="str">
        <f>IFERROR(VLOOKUP(G1769,'CLZ WI'!$A$1:$K$100000,7,FALSE),"")</f>
        <v/>
      </c>
      <c r="J1769" t="str">
        <f>T('CLZ TT'!I1769)</f>
        <v/>
      </c>
      <c r="K1769" t="str">
        <f>IF(IFERROR(VLOOKUP('CLZ TT'!A1769,'CLZ WI'!$A$1:$L$100000,12,FALSE),"")=TRUE, "Billable", IF(IFERROR(VLOOKUP('CLZ TT'!A1769,'CLZ WI'!$A$1:$L$100000,12,FALSE),"")=FALSE, "Non-Billable", ""))</f>
        <v/>
      </c>
      <c r="L1769" s="19" t="str">
        <f>IF('CLZ TT'!G1769="","",'CLZ TT'!G1769)</f>
        <v/>
      </c>
      <c r="M1769" t="str">
        <f>IFERROR(VLOOKUP(G1769,'CLZ Pr'!$A$1:$X$100000,12,FALSE)*C1769,"")</f>
        <v/>
      </c>
      <c r="N1769" s="4" t="str">
        <f>IFERROR(VLOOKUP(G1769,'CLZ Pr'!$A$1:$X$100000,24,FALSE), "")</f>
        <v/>
      </c>
      <c r="O1769" t="str">
        <f>IFERROR(VLOOKUP(G1769,'CLZ Pr'!$A$1:$X$100000,21,FALSE), "")</f>
        <v/>
      </c>
    </row>
    <row r="1770" spans="1:15">
      <c r="A1770" t="str">
        <f>T('CLZ TT'!A1770)</f>
        <v/>
      </c>
      <c r="B1770" s="9" t="str">
        <f>T('CLZ TT'!D1770)</f>
        <v/>
      </c>
      <c r="C1770" s="10" t="str">
        <f>IF(LEN(A1770) &gt; 0, 'CLZ TT'!E1770, "")</f>
        <v/>
      </c>
      <c r="D1770" s="7" t="str">
        <f>T('CLZ TT'!F1770)</f>
        <v/>
      </c>
      <c r="E1770" s="7" t="str">
        <f>IFERROR(VLOOKUP('CLZ TT'!A1770,'CLZ WI'!$A$1:$E$100000,3,FALSE),"")</f>
        <v/>
      </c>
      <c r="F1770" t="str">
        <f>IFERROR(VLOOKUP('CLZ TT'!A1770,'CLZ WI'!$A$1:$E$100000,4,FALSE),"")</f>
        <v/>
      </c>
      <c r="G1770" t="str">
        <f>IFERROR(VLOOKUP('CLZ TT'!A1770,'CLZ WI'!$A$1:$K$100000,5,FALSE),"")</f>
        <v/>
      </c>
      <c r="H1770" t="str">
        <f>IFERROR(VLOOKUP(G1770,'CLZ WI'!$A$1:$K$100000,6,FALSE),"")</f>
        <v/>
      </c>
      <c r="I1770" t="str">
        <f>IFERROR(VLOOKUP(G1770,'CLZ WI'!$A$1:$K$100000,7,FALSE),"")</f>
        <v/>
      </c>
      <c r="J1770" t="str">
        <f>T('CLZ TT'!I1770)</f>
        <v/>
      </c>
      <c r="K1770" t="str">
        <f>IF(IFERROR(VLOOKUP('CLZ TT'!A1770,'CLZ WI'!$A$1:$L$100000,12,FALSE),"")=TRUE, "Billable", IF(IFERROR(VLOOKUP('CLZ TT'!A1770,'CLZ WI'!$A$1:$L$100000,12,FALSE),"")=FALSE, "Non-Billable", ""))</f>
        <v/>
      </c>
      <c r="L1770" s="19" t="str">
        <f>IF('CLZ TT'!G1770="","",'CLZ TT'!G1770)</f>
        <v/>
      </c>
      <c r="M1770" t="str">
        <f>IFERROR(VLOOKUP(G1770,'CLZ Pr'!$A$1:$X$100000,12,FALSE)*C1770,"")</f>
        <v/>
      </c>
      <c r="N1770" s="4" t="str">
        <f>IFERROR(VLOOKUP(G1770,'CLZ Pr'!$A$1:$X$100000,24,FALSE), "")</f>
        <v/>
      </c>
      <c r="O1770" t="str">
        <f>IFERROR(VLOOKUP(G1770,'CLZ Pr'!$A$1:$X$100000,21,FALSE), "")</f>
        <v/>
      </c>
    </row>
    <row r="1771" spans="1:15">
      <c r="A1771" t="str">
        <f>T('CLZ TT'!A1771)</f>
        <v/>
      </c>
      <c r="B1771" s="9" t="str">
        <f>T('CLZ TT'!D1771)</f>
        <v/>
      </c>
      <c r="C1771" s="10" t="str">
        <f>IF(LEN(A1771) &gt; 0, 'CLZ TT'!E1771, "")</f>
        <v/>
      </c>
      <c r="D1771" s="7" t="str">
        <f>T('CLZ TT'!F1771)</f>
        <v/>
      </c>
      <c r="E1771" s="7" t="str">
        <f>IFERROR(VLOOKUP('CLZ TT'!A1771,'CLZ WI'!$A$1:$E$100000,3,FALSE),"")</f>
        <v/>
      </c>
      <c r="F1771" t="str">
        <f>IFERROR(VLOOKUP('CLZ TT'!A1771,'CLZ WI'!$A$1:$E$100000,4,FALSE),"")</f>
        <v/>
      </c>
      <c r="G1771" t="str">
        <f>IFERROR(VLOOKUP('CLZ TT'!A1771,'CLZ WI'!$A$1:$K$100000,5,FALSE),"")</f>
        <v/>
      </c>
      <c r="H1771" t="str">
        <f>IFERROR(VLOOKUP(G1771,'CLZ WI'!$A$1:$K$100000,6,FALSE),"")</f>
        <v/>
      </c>
      <c r="I1771" t="str">
        <f>IFERROR(VLOOKUP(G1771,'CLZ WI'!$A$1:$K$100000,7,FALSE),"")</f>
        <v/>
      </c>
      <c r="J1771" t="str">
        <f>T('CLZ TT'!I1771)</f>
        <v/>
      </c>
      <c r="K1771" t="str">
        <f>IF(IFERROR(VLOOKUP('CLZ TT'!A1771,'CLZ WI'!$A$1:$L$100000,12,FALSE),"")=TRUE, "Billable", IF(IFERROR(VLOOKUP('CLZ TT'!A1771,'CLZ WI'!$A$1:$L$100000,12,FALSE),"")=FALSE, "Non-Billable", ""))</f>
        <v/>
      </c>
      <c r="L1771" s="19" t="str">
        <f>IF('CLZ TT'!G1771="","",'CLZ TT'!G1771)</f>
        <v/>
      </c>
      <c r="M1771" t="str">
        <f>IFERROR(VLOOKUP(G1771,'CLZ Pr'!$A$1:$X$100000,12,FALSE)*C1771,"")</f>
        <v/>
      </c>
      <c r="N1771" s="4" t="str">
        <f>IFERROR(VLOOKUP(G1771,'CLZ Pr'!$A$1:$X$100000,24,FALSE), "")</f>
        <v/>
      </c>
      <c r="O1771" t="str">
        <f>IFERROR(VLOOKUP(G1771,'CLZ Pr'!$A$1:$X$100000,21,FALSE), "")</f>
        <v/>
      </c>
    </row>
    <row r="1772" spans="1:15">
      <c r="A1772" t="str">
        <f>T('CLZ TT'!A1772)</f>
        <v/>
      </c>
      <c r="B1772" s="9" t="str">
        <f>T('CLZ TT'!D1772)</f>
        <v/>
      </c>
      <c r="C1772" s="10" t="str">
        <f>IF(LEN(A1772) &gt; 0, 'CLZ TT'!E1772, "")</f>
        <v/>
      </c>
      <c r="D1772" s="7" t="str">
        <f>T('CLZ TT'!F1772)</f>
        <v/>
      </c>
      <c r="E1772" s="7" t="str">
        <f>IFERROR(VLOOKUP('CLZ TT'!A1772,'CLZ WI'!$A$1:$E$100000,3,FALSE),"")</f>
        <v/>
      </c>
      <c r="F1772" t="str">
        <f>IFERROR(VLOOKUP('CLZ TT'!A1772,'CLZ WI'!$A$1:$E$100000,4,FALSE),"")</f>
        <v/>
      </c>
      <c r="G1772" t="str">
        <f>IFERROR(VLOOKUP('CLZ TT'!A1772,'CLZ WI'!$A$1:$K$100000,5,FALSE),"")</f>
        <v/>
      </c>
      <c r="H1772" t="str">
        <f>IFERROR(VLOOKUP(G1772,'CLZ WI'!$A$1:$K$100000,6,FALSE),"")</f>
        <v/>
      </c>
      <c r="I1772" t="str">
        <f>IFERROR(VLOOKUP(G1772,'CLZ WI'!$A$1:$K$100000,7,FALSE),"")</f>
        <v/>
      </c>
      <c r="J1772" t="str">
        <f>T('CLZ TT'!I1772)</f>
        <v/>
      </c>
      <c r="K1772" t="str">
        <f>IF(IFERROR(VLOOKUP('CLZ TT'!A1772,'CLZ WI'!$A$1:$L$100000,12,FALSE),"")=TRUE, "Billable", IF(IFERROR(VLOOKUP('CLZ TT'!A1772,'CLZ WI'!$A$1:$L$100000,12,FALSE),"")=FALSE, "Non-Billable", ""))</f>
        <v/>
      </c>
      <c r="L1772" s="19" t="str">
        <f>IF('CLZ TT'!G1772="","",'CLZ TT'!G1772)</f>
        <v/>
      </c>
      <c r="M1772" t="str">
        <f>IFERROR(VLOOKUP(G1772,'CLZ Pr'!$A$1:$X$100000,12,FALSE)*C1772,"")</f>
        <v/>
      </c>
      <c r="N1772" s="4" t="str">
        <f>IFERROR(VLOOKUP(G1772,'CLZ Pr'!$A$1:$X$100000,24,FALSE), "")</f>
        <v/>
      </c>
      <c r="O1772" t="str">
        <f>IFERROR(VLOOKUP(G1772,'CLZ Pr'!$A$1:$X$100000,21,FALSE), "")</f>
        <v/>
      </c>
    </row>
    <row r="1773" spans="1:15">
      <c r="A1773" t="str">
        <f>T('CLZ TT'!A1773)</f>
        <v/>
      </c>
      <c r="B1773" s="9" t="str">
        <f>T('CLZ TT'!D1773)</f>
        <v/>
      </c>
      <c r="C1773" s="10" t="str">
        <f>IF(LEN(A1773) &gt; 0, 'CLZ TT'!E1773, "")</f>
        <v/>
      </c>
      <c r="D1773" s="7" t="str">
        <f>T('CLZ TT'!F1773)</f>
        <v/>
      </c>
      <c r="E1773" s="7" t="str">
        <f>IFERROR(VLOOKUP('CLZ TT'!A1773,'CLZ WI'!$A$1:$E$100000,3,FALSE),"")</f>
        <v/>
      </c>
      <c r="F1773" t="str">
        <f>IFERROR(VLOOKUP('CLZ TT'!A1773,'CLZ WI'!$A$1:$E$100000,4,FALSE),"")</f>
        <v/>
      </c>
      <c r="G1773" t="str">
        <f>IFERROR(VLOOKUP('CLZ TT'!A1773,'CLZ WI'!$A$1:$K$100000,5,FALSE),"")</f>
        <v/>
      </c>
      <c r="H1773" t="str">
        <f>IFERROR(VLOOKUP(G1773,'CLZ WI'!$A$1:$K$100000,6,FALSE),"")</f>
        <v/>
      </c>
      <c r="I1773" t="str">
        <f>IFERROR(VLOOKUP(G1773,'CLZ WI'!$A$1:$K$100000,7,FALSE),"")</f>
        <v/>
      </c>
      <c r="J1773" t="str">
        <f>T('CLZ TT'!I1773)</f>
        <v/>
      </c>
      <c r="K1773" t="str">
        <f>IF(IFERROR(VLOOKUP('CLZ TT'!A1773,'CLZ WI'!$A$1:$L$100000,12,FALSE),"")=TRUE, "Billable", IF(IFERROR(VLOOKUP('CLZ TT'!A1773,'CLZ WI'!$A$1:$L$100000,12,FALSE),"")=FALSE, "Non-Billable", ""))</f>
        <v/>
      </c>
      <c r="L1773" s="19" t="str">
        <f>IF('CLZ TT'!G1773="","",'CLZ TT'!G1773)</f>
        <v/>
      </c>
      <c r="M1773" t="str">
        <f>IFERROR(VLOOKUP(G1773,'CLZ Pr'!$A$1:$X$100000,12,FALSE)*C1773,"")</f>
        <v/>
      </c>
      <c r="N1773" s="4" t="str">
        <f>IFERROR(VLOOKUP(G1773,'CLZ Pr'!$A$1:$X$100000,24,FALSE), "")</f>
        <v/>
      </c>
      <c r="O1773" t="str">
        <f>IFERROR(VLOOKUP(G1773,'CLZ Pr'!$A$1:$X$100000,21,FALSE), "")</f>
        <v/>
      </c>
    </row>
    <row r="1774" spans="1:15">
      <c r="A1774" t="str">
        <f>T('CLZ TT'!A1774)</f>
        <v/>
      </c>
      <c r="B1774" s="9" t="str">
        <f>T('CLZ TT'!D1774)</f>
        <v/>
      </c>
      <c r="C1774" s="10" t="str">
        <f>IF(LEN(A1774) &gt; 0, 'CLZ TT'!E1774, "")</f>
        <v/>
      </c>
      <c r="D1774" s="7" t="str">
        <f>T('CLZ TT'!F1774)</f>
        <v/>
      </c>
      <c r="E1774" s="7" t="str">
        <f>IFERROR(VLOOKUP('CLZ TT'!A1774,'CLZ WI'!$A$1:$E$100000,3,FALSE),"")</f>
        <v/>
      </c>
      <c r="F1774" t="str">
        <f>IFERROR(VLOOKUP('CLZ TT'!A1774,'CLZ WI'!$A$1:$E$100000,4,FALSE),"")</f>
        <v/>
      </c>
      <c r="G1774" t="str">
        <f>IFERROR(VLOOKUP('CLZ TT'!A1774,'CLZ WI'!$A$1:$K$100000,5,FALSE),"")</f>
        <v/>
      </c>
      <c r="H1774" t="str">
        <f>IFERROR(VLOOKUP(G1774,'CLZ WI'!$A$1:$K$100000,6,FALSE),"")</f>
        <v/>
      </c>
      <c r="I1774" t="str">
        <f>IFERROR(VLOOKUP(G1774,'CLZ WI'!$A$1:$K$100000,7,FALSE),"")</f>
        <v/>
      </c>
      <c r="J1774" t="str">
        <f>T('CLZ TT'!I1774)</f>
        <v/>
      </c>
      <c r="K1774" t="str">
        <f>IF(IFERROR(VLOOKUP('CLZ TT'!A1774,'CLZ WI'!$A$1:$L$100000,12,FALSE),"")=TRUE, "Billable", IF(IFERROR(VLOOKUP('CLZ TT'!A1774,'CLZ WI'!$A$1:$L$100000,12,FALSE),"")=FALSE, "Non-Billable", ""))</f>
        <v/>
      </c>
      <c r="L1774" s="19" t="str">
        <f>IF('CLZ TT'!G1774="","",'CLZ TT'!G1774)</f>
        <v/>
      </c>
      <c r="M1774" t="str">
        <f>IFERROR(VLOOKUP(G1774,'CLZ Pr'!$A$1:$X$100000,12,FALSE)*C1774,"")</f>
        <v/>
      </c>
      <c r="N1774" s="4" t="str">
        <f>IFERROR(VLOOKUP(G1774,'CLZ Pr'!$A$1:$X$100000,24,FALSE), "")</f>
        <v/>
      </c>
      <c r="O1774" t="str">
        <f>IFERROR(VLOOKUP(G1774,'CLZ Pr'!$A$1:$X$100000,21,FALSE), "")</f>
        <v/>
      </c>
    </row>
    <row r="1775" spans="1:15">
      <c r="A1775" t="str">
        <f>T('CLZ TT'!A1775)</f>
        <v/>
      </c>
      <c r="B1775" s="9" t="str">
        <f>T('CLZ TT'!D1775)</f>
        <v/>
      </c>
      <c r="C1775" s="10" t="str">
        <f>IF(LEN(A1775) &gt; 0, 'CLZ TT'!E1775, "")</f>
        <v/>
      </c>
      <c r="D1775" s="7" t="str">
        <f>T('CLZ TT'!F1775)</f>
        <v/>
      </c>
      <c r="E1775" s="7" t="str">
        <f>IFERROR(VLOOKUP('CLZ TT'!A1775,'CLZ WI'!$A$1:$E$100000,3,FALSE),"")</f>
        <v/>
      </c>
      <c r="F1775" t="str">
        <f>IFERROR(VLOOKUP('CLZ TT'!A1775,'CLZ WI'!$A$1:$E$100000,4,FALSE),"")</f>
        <v/>
      </c>
      <c r="G1775" t="str">
        <f>IFERROR(VLOOKUP('CLZ TT'!A1775,'CLZ WI'!$A$1:$K$100000,5,FALSE),"")</f>
        <v/>
      </c>
      <c r="H1775" t="str">
        <f>IFERROR(VLOOKUP(G1775,'CLZ WI'!$A$1:$K$100000,6,FALSE),"")</f>
        <v/>
      </c>
      <c r="I1775" t="str">
        <f>IFERROR(VLOOKUP(G1775,'CLZ WI'!$A$1:$K$100000,7,FALSE),"")</f>
        <v/>
      </c>
      <c r="J1775" t="str">
        <f>T('CLZ TT'!I1775)</f>
        <v/>
      </c>
      <c r="K1775" t="str">
        <f>IF(IFERROR(VLOOKUP('CLZ TT'!A1775,'CLZ WI'!$A$1:$L$100000,12,FALSE),"")=TRUE, "Billable", IF(IFERROR(VLOOKUP('CLZ TT'!A1775,'CLZ WI'!$A$1:$L$100000,12,FALSE),"")=FALSE, "Non-Billable", ""))</f>
        <v/>
      </c>
      <c r="L1775" s="19" t="str">
        <f>IF('CLZ TT'!G1775="","",'CLZ TT'!G1775)</f>
        <v/>
      </c>
      <c r="M1775" t="str">
        <f>IFERROR(VLOOKUP(G1775,'CLZ Pr'!$A$1:$X$100000,12,FALSE)*C1775,"")</f>
        <v/>
      </c>
      <c r="N1775" s="4" t="str">
        <f>IFERROR(VLOOKUP(G1775,'CLZ Pr'!$A$1:$X$100000,24,FALSE), "")</f>
        <v/>
      </c>
      <c r="O1775" t="str">
        <f>IFERROR(VLOOKUP(G1775,'CLZ Pr'!$A$1:$X$100000,21,FALSE), "")</f>
        <v/>
      </c>
    </row>
    <row r="1776" spans="1:15">
      <c r="A1776" t="str">
        <f>T('CLZ TT'!A1776)</f>
        <v/>
      </c>
      <c r="B1776" s="9" t="str">
        <f>T('CLZ TT'!D1776)</f>
        <v/>
      </c>
      <c r="C1776" s="10" t="str">
        <f>IF(LEN(A1776) &gt; 0, 'CLZ TT'!E1776, "")</f>
        <v/>
      </c>
      <c r="D1776" s="7" t="str">
        <f>T('CLZ TT'!F1776)</f>
        <v/>
      </c>
      <c r="E1776" s="7" t="str">
        <f>IFERROR(VLOOKUP('CLZ TT'!A1776,'CLZ WI'!$A$1:$E$100000,3,FALSE),"")</f>
        <v/>
      </c>
      <c r="F1776" t="str">
        <f>IFERROR(VLOOKUP('CLZ TT'!A1776,'CLZ WI'!$A$1:$E$100000,4,FALSE),"")</f>
        <v/>
      </c>
      <c r="G1776" t="str">
        <f>IFERROR(VLOOKUP('CLZ TT'!A1776,'CLZ WI'!$A$1:$K$100000,5,FALSE),"")</f>
        <v/>
      </c>
      <c r="H1776" t="str">
        <f>IFERROR(VLOOKUP(G1776,'CLZ WI'!$A$1:$K$100000,6,FALSE),"")</f>
        <v/>
      </c>
      <c r="I1776" t="str">
        <f>IFERROR(VLOOKUP(G1776,'CLZ WI'!$A$1:$K$100000,7,FALSE),"")</f>
        <v/>
      </c>
      <c r="J1776" t="str">
        <f>T('CLZ TT'!I1776)</f>
        <v/>
      </c>
      <c r="K1776" t="str">
        <f>IF(IFERROR(VLOOKUP('CLZ TT'!A1776,'CLZ WI'!$A$1:$L$100000,12,FALSE),"")=TRUE, "Billable", IF(IFERROR(VLOOKUP('CLZ TT'!A1776,'CLZ WI'!$A$1:$L$100000,12,FALSE),"")=FALSE, "Non-Billable", ""))</f>
        <v/>
      </c>
      <c r="L1776" s="19" t="str">
        <f>IF('CLZ TT'!G1776="","",'CLZ TT'!G1776)</f>
        <v/>
      </c>
      <c r="M1776" t="str">
        <f>IFERROR(VLOOKUP(G1776,'CLZ Pr'!$A$1:$X$100000,12,FALSE)*C1776,"")</f>
        <v/>
      </c>
      <c r="N1776" s="4" t="str">
        <f>IFERROR(VLOOKUP(G1776,'CLZ Pr'!$A$1:$X$100000,24,FALSE), "")</f>
        <v/>
      </c>
      <c r="O1776" t="str">
        <f>IFERROR(VLOOKUP(G1776,'CLZ Pr'!$A$1:$X$100000,21,FALSE), "")</f>
        <v/>
      </c>
    </row>
    <row r="1777" spans="1:15">
      <c r="A1777" t="str">
        <f>T('CLZ TT'!A1777)</f>
        <v/>
      </c>
      <c r="B1777" s="9" t="str">
        <f>T('CLZ TT'!D1777)</f>
        <v/>
      </c>
      <c r="C1777" s="10" t="str">
        <f>IF(LEN(A1777) &gt; 0, 'CLZ TT'!E1777, "")</f>
        <v/>
      </c>
      <c r="D1777" s="7" t="str">
        <f>T('CLZ TT'!F1777)</f>
        <v/>
      </c>
      <c r="E1777" s="7" t="str">
        <f>IFERROR(VLOOKUP('CLZ TT'!A1777,'CLZ WI'!$A$1:$E$100000,3,FALSE),"")</f>
        <v/>
      </c>
      <c r="F1777" t="str">
        <f>IFERROR(VLOOKUP('CLZ TT'!A1777,'CLZ WI'!$A$1:$E$100000,4,FALSE),"")</f>
        <v/>
      </c>
      <c r="G1777" t="str">
        <f>IFERROR(VLOOKUP('CLZ TT'!A1777,'CLZ WI'!$A$1:$K$100000,5,FALSE),"")</f>
        <v/>
      </c>
      <c r="H1777" t="str">
        <f>IFERROR(VLOOKUP(G1777,'CLZ WI'!$A$1:$K$100000,6,FALSE),"")</f>
        <v/>
      </c>
      <c r="I1777" t="str">
        <f>IFERROR(VLOOKUP(G1777,'CLZ WI'!$A$1:$K$100000,7,FALSE),"")</f>
        <v/>
      </c>
      <c r="J1777" t="str">
        <f>T('CLZ TT'!I1777)</f>
        <v/>
      </c>
      <c r="K1777" t="str">
        <f>IF(IFERROR(VLOOKUP('CLZ TT'!A1777,'CLZ WI'!$A$1:$L$100000,12,FALSE),"")=TRUE, "Billable", IF(IFERROR(VLOOKUP('CLZ TT'!A1777,'CLZ WI'!$A$1:$L$100000,12,FALSE),"")=FALSE, "Non-Billable", ""))</f>
        <v/>
      </c>
      <c r="L1777" s="19" t="str">
        <f>IF('CLZ TT'!G1777="","",'CLZ TT'!G1777)</f>
        <v/>
      </c>
      <c r="M1777" t="str">
        <f>IFERROR(VLOOKUP(G1777,'CLZ Pr'!$A$1:$X$100000,12,FALSE)*C1777,"")</f>
        <v/>
      </c>
      <c r="N1777" s="4" t="str">
        <f>IFERROR(VLOOKUP(G1777,'CLZ Pr'!$A$1:$X$100000,24,FALSE), "")</f>
        <v/>
      </c>
      <c r="O1777" t="str">
        <f>IFERROR(VLOOKUP(G1777,'CLZ Pr'!$A$1:$X$100000,21,FALSE), "")</f>
        <v/>
      </c>
    </row>
    <row r="1778" spans="1:15">
      <c r="A1778" t="str">
        <f>T('CLZ TT'!A1778)</f>
        <v/>
      </c>
      <c r="B1778" s="9" t="str">
        <f>T('CLZ TT'!D1778)</f>
        <v/>
      </c>
      <c r="C1778" s="10" t="str">
        <f>IF(LEN(A1778) &gt; 0, 'CLZ TT'!E1778, "")</f>
        <v/>
      </c>
      <c r="D1778" s="7" t="str">
        <f>T('CLZ TT'!F1778)</f>
        <v/>
      </c>
      <c r="E1778" s="7" t="str">
        <f>IFERROR(VLOOKUP('CLZ TT'!A1778,'CLZ WI'!$A$1:$E$100000,3,FALSE),"")</f>
        <v/>
      </c>
      <c r="F1778" t="str">
        <f>IFERROR(VLOOKUP('CLZ TT'!A1778,'CLZ WI'!$A$1:$E$100000,4,FALSE),"")</f>
        <v/>
      </c>
      <c r="G1778" t="str">
        <f>IFERROR(VLOOKUP('CLZ TT'!A1778,'CLZ WI'!$A$1:$K$100000,5,FALSE),"")</f>
        <v/>
      </c>
      <c r="H1778" t="str">
        <f>IFERROR(VLOOKUP(G1778,'CLZ WI'!$A$1:$K$100000,6,FALSE),"")</f>
        <v/>
      </c>
      <c r="I1778" t="str">
        <f>IFERROR(VLOOKUP(G1778,'CLZ WI'!$A$1:$K$100000,7,FALSE),"")</f>
        <v/>
      </c>
      <c r="J1778" t="str">
        <f>T('CLZ TT'!I1778)</f>
        <v/>
      </c>
      <c r="K1778" t="str">
        <f>IF(IFERROR(VLOOKUP('CLZ TT'!A1778,'CLZ WI'!$A$1:$L$100000,12,FALSE),"")=TRUE, "Billable", IF(IFERROR(VLOOKUP('CLZ TT'!A1778,'CLZ WI'!$A$1:$L$100000,12,FALSE),"")=FALSE, "Non-Billable", ""))</f>
        <v/>
      </c>
      <c r="L1778" s="19" t="str">
        <f>IF('CLZ TT'!G1778="","",'CLZ TT'!G1778)</f>
        <v/>
      </c>
      <c r="M1778" t="str">
        <f>IFERROR(VLOOKUP(G1778,'CLZ Pr'!$A$1:$X$100000,12,FALSE)*C1778,"")</f>
        <v/>
      </c>
      <c r="N1778" s="4" t="str">
        <f>IFERROR(VLOOKUP(G1778,'CLZ Pr'!$A$1:$X$100000,24,FALSE), "")</f>
        <v/>
      </c>
      <c r="O1778" t="str">
        <f>IFERROR(VLOOKUP(G1778,'CLZ Pr'!$A$1:$X$100000,21,FALSE), "")</f>
        <v/>
      </c>
    </row>
    <row r="1779" spans="1:15">
      <c r="A1779" t="str">
        <f>T('CLZ TT'!A1779)</f>
        <v/>
      </c>
      <c r="B1779" s="9" t="str">
        <f>T('CLZ TT'!D1779)</f>
        <v/>
      </c>
      <c r="C1779" s="10" t="str">
        <f>IF(LEN(A1779) &gt; 0, 'CLZ TT'!E1779, "")</f>
        <v/>
      </c>
      <c r="D1779" s="7" t="str">
        <f>T('CLZ TT'!F1779)</f>
        <v/>
      </c>
      <c r="E1779" s="7" t="str">
        <f>IFERROR(VLOOKUP('CLZ TT'!A1779,'CLZ WI'!$A$1:$E$100000,3,FALSE),"")</f>
        <v/>
      </c>
      <c r="F1779" t="str">
        <f>IFERROR(VLOOKUP('CLZ TT'!A1779,'CLZ WI'!$A$1:$E$100000,4,FALSE),"")</f>
        <v/>
      </c>
      <c r="G1779" t="str">
        <f>IFERROR(VLOOKUP('CLZ TT'!A1779,'CLZ WI'!$A$1:$K$100000,5,FALSE),"")</f>
        <v/>
      </c>
      <c r="H1779" t="str">
        <f>IFERROR(VLOOKUP(G1779,'CLZ WI'!$A$1:$K$100000,6,FALSE),"")</f>
        <v/>
      </c>
      <c r="I1779" t="str">
        <f>IFERROR(VLOOKUP(G1779,'CLZ WI'!$A$1:$K$100000,7,FALSE),"")</f>
        <v/>
      </c>
      <c r="J1779" t="str">
        <f>T('CLZ TT'!I1779)</f>
        <v/>
      </c>
      <c r="K1779" t="str">
        <f>IF(IFERROR(VLOOKUP('CLZ TT'!A1779,'CLZ WI'!$A$1:$L$100000,12,FALSE),"")=TRUE, "Billable", IF(IFERROR(VLOOKUP('CLZ TT'!A1779,'CLZ WI'!$A$1:$L$100000,12,FALSE),"")=FALSE, "Non-Billable", ""))</f>
        <v/>
      </c>
      <c r="L1779" s="19" t="str">
        <f>IF('CLZ TT'!G1779="","",'CLZ TT'!G1779)</f>
        <v/>
      </c>
      <c r="M1779" t="str">
        <f>IFERROR(VLOOKUP(G1779,'CLZ Pr'!$A$1:$X$100000,12,FALSE)*C1779,"")</f>
        <v/>
      </c>
      <c r="N1779" s="4" t="str">
        <f>IFERROR(VLOOKUP(G1779,'CLZ Pr'!$A$1:$X$100000,24,FALSE), "")</f>
        <v/>
      </c>
      <c r="O1779" t="str">
        <f>IFERROR(VLOOKUP(G1779,'CLZ Pr'!$A$1:$X$100000,21,FALSE), "")</f>
        <v/>
      </c>
    </row>
    <row r="1780" spans="1:15">
      <c r="A1780" t="str">
        <f>T('CLZ TT'!A1780)</f>
        <v/>
      </c>
      <c r="B1780" s="9" t="str">
        <f>T('CLZ TT'!D1780)</f>
        <v/>
      </c>
      <c r="C1780" s="10" t="str">
        <f>IF(LEN(A1780) &gt; 0, 'CLZ TT'!E1780, "")</f>
        <v/>
      </c>
      <c r="D1780" s="7" t="str">
        <f>T('CLZ TT'!F1780)</f>
        <v/>
      </c>
      <c r="E1780" s="7" t="str">
        <f>IFERROR(VLOOKUP('CLZ TT'!A1780,'CLZ WI'!$A$1:$E$100000,3,FALSE),"")</f>
        <v/>
      </c>
      <c r="F1780" t="str">
        <f>IFERROR(VLOOKUP('CLZ TT'!A1780,'CLZ WI'!$A$1:$E$100000,4,FALSE),"")</f>
        <v/>
      </c>
      <c r="G1780" t="str">
        <f>IFERROR(VLOOKUP('CLZ TT'!A1780,'CLZ WI'!$A$1:$K$100000,5,FALSE),"")</f>
        <v/>
      </c>
      <c r="H1780" t="str">
        <f>IFERROR(VLOOKUP(G1780,'CLZ WI'!$A$1:$K$100000,6,FALSE),"")</f>
        <v/>
      </c>
      <c r="I1780" t="str">
        <f>IFERROR(VLOOKUP(G1780,'CLZ WI'!$A$1:$K$100000,7,FALSE),"")</f>
        <v/>
      </c>
      <c r="J1780" t="str">
        <f>T('CLZ TT'!I1780)</f>
        <v/>
      </c>
      <c r="K1780" t="str">
        <f>IF(IFERROR(VLOOKUP('CLZ TT'!A1780,'CLZ WI'!$A$1:$L$100000,12,FALSE),"")=TRUE, "Billable", IF(IFERROR(VLOOKUP('CLZ TT'!A1780,'CLZ WI'!$A$1:$L$100000,12,FALSE),"")=FALSE, "Non-Billable", ""))</f>
        <v/>
      </c>
      <c r="L1780" s="19" t="str">
        <f>IF('CLZ TT'!G1780="","",'CLZ TT'!G1780)</f>
        <v/>
      </c>
      <c r="M1780" t="str">
        <f>IFERROR(VLOOKUP(G1780,'CLZ Pr'!$A$1:$X$100000,12,FALSE)*C1780,"")</f>
        <v/>
      </c>
      <c r="N1780" s="4" t="str">
        <f>IFERROR(VLOOKUP(G1780,'CLZ Pr'!$A$1:$X$100000,24,FALSE), "")</f>
        <v/>
      </c>
      <c r="O1780" t="str">
        <f>IFERROR(VLOOKUP(G1780,'CLZ Pr'!$A$1:$X$100000,21,FALSE), "")</f>
        <v/>
      </c>
    </row>
    <row r="1781" spans="1:15">
      <c r="A1781" t="str">
        <f>T('CLZ TT'!A1781)</f>
        <v/>
      </c>
      <c r="B1781" s="9" t="str">
        <f>T('CLZ TT'!D1781)</f>
        <v/>
      </c>
      <c r="C1781" s="10" t="str">
        <f>IF(LEN(A1781) &gt; 0, 'CLZ TT'!E1781, "")</f>
        <v/>
      </c>
      <c r="D1781" s="7" t="str">
        <f>T('CLZ TT'!F1781)</f>
        <v/>
      </c>
      <c r="E1781" s="7" t="str">
        <f>IFERROR(VLOOKUP('CLZ TT'!A1781,'CLZ WI'!$A$1:$E$100000,3,FALSE),"")</f>
        <v/>
      </c>
      <c r="F1781" t="str">
        <f>IFERROR(VLOOKUP('CLZ TT'!A1781,'CLZ WI'!$A$1:$E$100000,4,FALSE),"")</f>
        <v/>
      </c>
      <c r="G1781" t="str">
        <f>IFERROR(VLOOKUP('CLZ TT'!A1781,'CLZ WI'!$A$1:$K$100000,5,FALSE),"")</f>
        <v/>
      </c>
      <c r="H1781" t="str">
        <f>IFERROR(VLOOKUP(G1781,'CLZ WI'!$A$1:$K$100000,6,FALSE),"")</f>
        <v/>
      </c>
      <c r="I1781" t="str">
        <f>IFERROR(VLOOKUP(G1781,'CLZ WI'!$A$1:$K$100000,7,FALSE),"")</f>
        <v/>
      </c>
      <c r="J1781" t="str">
        <f>T('CLZ TT'!I1781)</f>
        <v/>
      </c>
      <c r="K1781" t="str">
        <f>IF(IFERROR(VLOOKUP('CLZ TT'!A1781,'CLZ WI'!$A$1:$L$100000,12,FALSE),"")=TRUE, "Billable", IF(IFERROR(VLOOKUP('CLZ TT'!A1781,'CLZ WI'!$A$1:$L$100000,12,FALSE),"")=FALSE, "Non-Billable", ""))</f>
        <v/>
      </c>
      <c r="L1781" s="19" t="str">
        <f>IF('CLZ TT'!G1781="","",'CLZ TT'!G1781)</f>
        <v/>
      </c>
      <c r="M1781" t="str">
        <f>IFERROR(VLOOKUP(G1781,'CLZ Pr'!$A$1:$X$100000,12,FALSE)*C1781,"")</f>
        <v/>
      </c>
      <c r="N1781" s="4" t="str">
        <f>IFERROR(VLOOKUP(G1781,'CLZ Pr'!$A$1:$X$100000,24,FALSE), "")</f>
        <v/>
      </c>
      <c r="O1781" t="str">
        <f>IFERROR(VLOOKUP(G1781,'CLZ Pr'!$A$1:$X$100000,21,FALSE), "")</f>
        <v/>
      </c>
    </row>
    <row r="1782" spans="1:15">
      <c r="A1782" t="str">
        <f>T('CLZ TT'!A1782)</f>
        <v/>
      </c>
      <c r="B1782" s="9" t="str">
        <f>T('CLZ TT'!D1782)</f>
        <v/>
      </c>
      <c r="C1782" s="10" t="str">
        <f>IF(LEN(A1782) &gt; 0, 'CLZ TT'!E1782, "")</f>
        <v/>
      </c>
      <c r="D1782" s="7" t="str">
        <f>T('CLZ TT'!F1782)</f>
        <v/>
      </c>
      <c r="E1782" s="7" t="str">
        <f>IFERROR(VLOOKUP('CLZ TT'!A1782,'CLZ WI'!$A$1:$E$100000,3,FALSE),"")</f>
        <v/>
      </c>
      <c r="F1782" t="str">
        <f>IFERROR(VLOOKUP('CLZ TT'!A1782,'CLZ WI'!$A$1:$E$100000,4,FALSE),"")</f>
        <v/>
      </c>
      <c r="G1782" t="str">
        <f>IFERROR(VLOOKUP('CLZ TT'!A1782,'CLZ WI'!$A$1:$K$100000,5,FALSE),"")</f>
        <v/>
      </c>
      <c r="H1782" t="str">
        <f>IFERROR(VLOOKUP(G1782,'CLZ WI'!$A$1:$K$100000,6,FALSE),"")</f>
        <v/>
      </c>
      <c r="I1782" t="str">
        <f>IFERROR(VLOOKUP(G1782,'CLZ WI'!$A$1:$K$100000,7,FALSE),"")</f>
        <v/>
      </c>
      <c r="J1782" t="str">
        <f>T('CLZ TT'!I1782)</f>
        <v/>
      </c>
      <c r="K1782" t="str">
        <f>IF(IFERROR(VLOOKUP('CLZ TT'!A1782,'CLZ WI'!$A$1:$L$100000,12,FALSE),"")=TRUE, "Billable", IF(IFERROR(VLOOKUP('CLZ TT'!A1782,'CLZ WI'!$A$1:$L$100000,12,FALSE),"")=FALSE, "Non-Billable", ""))</f>
        <v/>
      </c>
      <c r="L1782" s="19" t="str">
        <f>IF('CLZ TT'!G1782="","",'CLZ TT'!G1782)</f>
        <v/>
      </c>
      <c r="M1782" t="str">
        <f>IFERROR(VLOOKUP(G1782,'CLZ Pr'!$A$1:$X$100000,12,FALSE)*C1782,"")</f>
        <v/>
      </c>
      <c r="N1782" s="4" t="str">
        <f>IFERROR(VLOOKUP(G1782,'CLZ Pr'!$A$1:$X$100000,24,FALSE), "")</f>
        <v/>
      </c>
      <c r="O1782" t="str">
        <f>IFERROR(VLOOKUP(G1782,'CLZ Pr'!$A$1:$X$100000,21,FALSE), "")</f>
        <v/>
      </c>
    </row>
    <row r="1783" spans="1:15">
      <c r="A1783" t="str">
        <f>T('CLZ TT'!A1783)</f>
        <v/>
      </c>
      <c r="B1783" s="9" t="str">
        <f>T('CLZ TT'!D1783)</f>
        <v/>
      </c>
      <c r="C1783" s="10" t="str">
        <f>IF(LEN(A1783) &gt; 0, 'CLZ TT'!E1783, "")</f>
        <v/>
      </c>
      <c r="D1783" s="7" t="str">
        <f>T('CLZ TT'!F1783)</f>
        <v/>
      </c>
      <c r="E1783" s="7" t="str">
        <f>IFERROR(VLOOKUP('CLZ TT'!A1783,'CLZ WI'!$A$1:$E$100000,3,FALSE),"")</f>
        <v/>
      </c>
      <c r="F1783" t="str">
        <f>IFERROR(VLOOKUP('CLZ TT'!A1783,'CLZ WI'!$A$1:$E$100000,4,FALSE),"")</f>
        <v/>
      </c>
      <c r="G1783" t="str">
        <f>IFERROR(VLOOKUP('CLZ TT'!A1783,'CLZ WI'!$A$1:$K$100000,5,FALSE),"")</f>
        <v/>
      </c>
      <c r="H1783" t="str">
        <f>IFERROR(VLOOKUP(G1783,'CLZ WI'!$A$1:$K$100000,6,FALSE),"")</f>
        <v/>
      </c>
      <c r="I1783" t="str">
        <f>IFERROR(VLOOKUP(G1783,'CLZ WI'!$A$1:$K$100000,7,FALSE),"")</f>
        <v/>
      </c>
      <c r="J1783" t="str">
        <f>T('CLZ TT'!I1783)</f>
        <v/>
      </c>
      <c r="K1783" t="str">
        <f>IF(IFERROR(VLOOKUP('CLZ TT'!A1783,'CLZ WI'!$A$1:$L$100000,12,FALSE),"")=TRUE, "Billable", IF(IFERROR(VLOOKUP('CLZ TT'!A1783,'CLZ WI'!$A$1:$L$100000,12,FALSE),"")=FALSE, "Non-Billable", ""))</f>
        <v/>
      </c>
      <c r="L1783" s="19" t="str">
        <f>IF('CLZ TT'!G1783="","",'CLZ TT'!G1783)</f>
        <v/>
      </c>
      <c r="M1783" t="str">
        <f>IFERROR(VLOOKUP(G1783,'CLZ Pr'!$A$1:$X$100000,12,FALSE)*C1783,"")</f>
        <v/>
      </c>
      <c r="N1783" s="4" t="str">
        <f>IFERROR(VLOOKUP(G1783,'CLZ Pr'!$A$1:$X$100000,24,FALSE), "")</f>
        <v/>
      </c>
      <c r="O1783" t="str">
        <f>IFERROR(VLOOKUP(G1783,'CLZ Pr'!$A$1:$X$100000,21,FALSE), "")</f>
        <v/>
      </c>
    </row>
    <row r="1784" spans="1:15">
      <c r="A1784" t="str">
        <f>T('CLZ TT'!A1784)</f>
        <v/>
      </c>
      <c r="B1784" s="9" t="str">
        <f>T('CLZ TT'!D1784)</f>
        <v/>
      </c>
      <c r="C1784" s="10" t="str">
        <f>IF(LEN(A1784) &gt; 0, 'CLZ TT'!E1784, "")</f>
        <v/>
      </c>
      <c r="D1784" s="7" t="str">
        <f>T('CLZ TT'!F1784)</f>
        <v/>
      </c>
      <c r="E1784" s="7" t="str">
        <f>IFERROR(VLOOKUP('CLZ TT'!A1784,'CLZ WI'!$A$1:$E$100000,3,FALSE),"")</f>
        <v/>
      </c>
      <c r="F1784" t="str">
        <f>IFERROR(VLOOKUP('CLZ TT'!A1784,'CLZ WI'!$A$1:$E$100000,4,FALSE),"")</f>
        <v/>
      </c>
      <c r="G1784" t="str">
        <f>IFERROR(VLOOKUP('CLZ TT'!A1784,'CLZ WI'!$A$1:$K$100000,5,FALSE),"")</f>
        <v/>
      </c>
      <c r="H1784" t="str">
        <f>IFERROR(VLOOKUP(G1784,'CLZ WI'!$A$1:$K$100000,6,FALSE),"")</f>
        <v/>
      </c>
      <c r="I1784" t="str">
        <f>IFERROR(VLOOKUP(G1784,'CLZ WI'!$A$1:$K$100000,7,FALSE),"")</f>
        <v/>
      </c>
      <c r="J1784" t="str">
        <f>T('CLZ TT'!I1784)</f>
        <v/>
      </c>
      <c r="K1784" t="str">
        <f>IF(IFERROR(VLOOKUP('CLZ TT'!A1784,'CLZ WI'!$A$1:$L$100000,12,FALSE),"")=TRUE, "Billable", IF(IFERROR(VLOOKUP('CLZ TT'!A1784,'CLZ WI'!$A$1:$L$100000,12,FALSE),"")=FALSE, "Non-Billable", ""))</f>
        <v/>
      </c>
      <c r="L1784" s="19" t="str">
        <f>IF('CLZ TT'!G1784="","",'CLZ TT'!G1784)</f>
        <v/>
      </c>
      <c r="M1784" t="str">
        <f>IFERROR(VLOOKUP(G1784,'CLZ Pr'!$A$1:$X$100000,12,FALSE)*C1784,"")</f>
        <v/>
      </c>
      <c r="N1784" s="4" t="str">
        <f>IFERROR(VLOOKUP(G1784,'CLZ Pr'!$A$1:$X$100000,24,FALSE), "")</f>
        <v/>
      </c>
      <c r="O1784" t="str">
        <f>IFERROR(VLOOKUP(G1784,'CLZ Pr'!$A$1:$X$100000,21,FALSE), "")</f>
        <v/>
      </c>
    </row>
    <row r="1785" spans="1:15">
      <c r="A1785" t="str">
        <f>T('CLZ TT'!A1785)</f>
        <v/>
      </c>
      <c r="B1785" s="9" t="str">
        <f>T('CLZ TT'!D1785)</f>
        <v/>
      </c>
      <c r="C1785" s="10" t="str">
        <f>IF(LEN(A1785) &gt; 0, 'CLZ TT'!E1785, "")</f>
        <v/>
      </c>
      <c r="D1785" s="7" t="str">
        <f>T('CLZ TT'!F1785)</f>
        <v/>
      </c>
      <c r="E1785" s="7" t="str">
        <f>IFERROR(VLOOKUP('CLZ TT'!A1785,'CLZ WI'!$A$1:$E$100000,3,FALSE),"")</f>
        <v/>
      </c>
      <c r="F1785" t="str">
        <f>IFERROR(VLOOKUP('CLZ TT'!A1785,'CLZ WI'!$A$1:$E$100000,4,FALSE),"")</f>
        <v/>
      </c>
      <c r="G1785" t="str">
        <f>IFERROR(VLOOKUP('CLZ TT'!A1785,'CLZ WI'!$A$1:$K$100000,5,FALSE),"")</f>
        <v/>
      </c>
      <c r="H1785" t="str">
        <f>IFERROR(VLOOKUP(G1785,'CLZ WI'!$A$1:$K$100000,6,FALSE),"")</f>
        <v/>
      </c>
      <c r="I1785" t="str">
        <f>IFERROR(VLOOKUP(G1785,'CLZ WI'!$A$1:$K$100000,7,FALSE),"")</f>
        <v/>
      </c>
      <c r="J1785" t="str">
        <f>T('CLZ TT'!I1785)</f>
        <v/>
      </c>
      <c r="K1785" t="str">
        <f>IF(IFERROR(VLOOKUP('CLZ TT'!A1785,'CLZ WI'!$A$1:$L$100000,12,FALSE),"")=TRUE, "Billable", IF(IFERROR(VLOOKUP('CLZ TT'!A1785,'CLZ WI'!$A$1:$L$100000,12,FALSE),"")=FALSE, "Non-Billable", ""))</f>
        <v/>
      </c>
      <c r="L1785" s="19" t="str">
        <f>IF('CLZ TT'!G1785="","",'CLZ TT'!G1785)</f>
        <v/>
      </c>
      <c r="M1785" t="str">
        <f>IFERROR(VLOOKUP(G1785,'CLZ Pr'!$A$1:$X$100000,12,FALSE)*C1785,"")</f>
        <v/>
      </c>
      <c r="N1785" s="4" t="str">
        <f>IFERROR(VLOOKUP(G1785,'CLZ Pr'!$A$1:$X$100000,24,FALSE), "")</f>
        <v/>
      </c>
      <c r="O1785" t="str">
        <f>IFERROR(VLOOKUP(G1785,'CLZ Pr'!$A$1:$X$100000,21,FALSE), "")</f>
        <v/>
      </c>
    </row>
    <row r="1786" spans="1:15">
      <c r="A1786" t="str">
        <f>T('CLZ TT'!A1786)</f>
        <v/>
      </c>
      <c r="B1786" s="9" t="str">
        <f>T('CLZ TT'!D1786)</f>
        <v/>
      </c>
      <c r="C1786" s="10" t="str">
        <f>IF(LEN(A1786) &gt; 0, 'CLZ TT'!E1786, "")</f>
        <v/>
      </c>
      <c r="D1786" s="7" t="str">
        <f>T('CLZ TT'!F1786)</f>
        <v/>
      </c>
      <c r="E1786" s="7" t="str">
        <f>IFERROR(VLOOKUP('CLZ TT'!A1786,'CLZ WI'!$A$1:$E$100000,3,FALSE),"")</f>
        <v/>
      </c>
      <c r="F1786" t="str">
        <f>IFERROR(VLOOKUP('CLZ TT'!A1786,'CLZ WI'!$A$1:$E$100000,4,FALSE),"")</f>
        <v/>
      </c>
      <c r="G1786" t="str">
        <f>IFERROR(VLOOKUP('CLZ TT'!A1786,'CLZ WI'!$A$1:$K$100000,5,FALSE),"")</f>
        <v/>
      </c>
      <c r="H1786" t="str">
        <f>IFERROR(VLOOKUP(G1786,'CLZ WI'!$A$1:$K$100000,6,FALSE),"")</f>
        <v/>
      </c>
      <c r="I1786" t="str">
        <f>IFERROR(VLOOKUP(G1786,'CLZ WI'!$A$1:$K$100000,7,FALSE),"")</f>
        <v/>
      </c>
      <c r="J1786" t="str">
        <f>T('CLZ TT'!I1786)</f>
        <v/>
      </c>
      <c r="K1786" t="str">
        <f>IF(IFERROR(VLOOKUP('CLZ TT'!A1786,'CLZ WI'!$A$1:$L$100000,12,FALSE),"")=TRUE, "Billable", IF(IFERROR(VLOOKUP('CLZ TT'!A1786,'CLZ WI'!$A$1:$L$100000,12,FALSE),"")=FALSE, "Non-Billable", ""))</f>
        <v/>
      </c>
      <c r="L1786" s="19" t="str">
        <f>IF('CLZ TT'!G1786="","",'CLZ TT'!G1786)</f>
        <v/>
      </c>
      <c r="M1786" t="str">
        <f>IFERROR(VLOOKUP(G1786,'CLZ Pr'!$A$1:$X$100000,12,FALSE)*C1786,"")</f>
        <v/>
      </c>
      <c r="N1786" s="4" t="str">
        <f>IFERROR(VLOOKUP(G1786,'CLZ Pr'!$A$1:$X$100000,24,FALSE), "")</f>
        <v/>
      </c>
      <c r="O1786" t="str">
        <f>IFERROR(VLOOKUP(G1786,'CLZ Pr'!$A$1:$X$100000,21,FALSE), "")</f>
        <v/>
      </c>
    </row>
    <row r="1787" spans="1:15">
      <c r="A1787" t="str">
        <f>T('CLZ TT'!A1787)</f>
        <v/>
      </c>
      <c r="B1787" s="9" t="str">
        <f>T('CLZ TT'!D1787)</f>
        <v/>
      </c>
      <c r="C1787" s="10" t="str">
        <f>IF(LEN(A1787) &gt; 0, 'CLZ TT'!E1787, "")</f>
        <v/>
      </c>
      <c r="D1787" s="7" t="str">
        <f>T('CLZ TT'!F1787)</f>
        <v/>
      </c>
      <c r="E1787" s="7" t="str">
        <f>IFERROR(VLOOKUP('CLZ TT'!A1787,'CLZ WI'!$A$1:$E$100000,3,FALSE),"")</f>
        <v/>
      </c>
      <c r="F1787" t="str">
        <f>IFERROR(VLOOKUP('CLZ TT'!A1787,'CLZ WI'!$A$1:$E$100000,4,FALSE),"")</f>
        <v/>
      </c>
      <c r="G1787" t="str">
        <f>IFERROR(VLOOKUP('CLZ TT'!A1787,'CLZ WI'!$A$1:$K$100000,5,FALSE),"")</f>
        <v/>
      </c>
      <c r="H1787" t="str">
        <f>IFERROR(VLOOKUP(G1787,'CLZ WI'!$A$1:$K$100000,6,FALSE),"")</f>
        <v/>
      </c>
      <c r="I1787" t="str">
        <f>IFERROR(VLOOKUP(G1787,'CLZ WI'!$A$1:$K$100000,7,FALSE),"")</f>
        <v/>
      </c>
      <c r="J1787" t="str">
        <f>T('CLZ TT'!I1787)</f>
        <v/>
      </c>
      <c r="K1787" t="str">
        <f>IF(IFERROR(VLOOKUP('CLZ TT'!A1787,'CLZ WI'!$A$1:$L$100000,12,FALSE),"")=TRUE, "Billable", IF(IFERROR(VLOOKUP('CLZ TT'!A1787,'CLZ WI'!$A$1:$L$100000,12,FALSE),"")=FALSE, "Non-Billable", ""))</f>
        <v/>
      </c>
      <c r="L1787" s="19" t="str">
        <f>IF('CLZ TT'!G1787="","",'CLZ TT'!G1787)</f>
        <v/>
      </c>
      <c r="M1787" t="str">
        <f>IFERROR(VLOOKUP(G1787,'CLZ Pr'!$A$1:$X$100000,12,FALSE)*C1787,"")</f>
        <v/>
      </c>
      <c r="N1787" s="4" t="str">
        <f>IFERROR(VLOOKUP(G1787,'CLZ Pr'!$A$1:$X$100000,24,FALSE), "")</f>
        <v/>
      </c>
      <c r="O1787" t="str">
        <f>IFERROR(VLOOKUP(G1787,'CLZ Pr'!$A$1:$X$100000,21,FALSE), "")</f>
        <v/>
      </c>
    </row>
    <row r="1788" spans="1:15">
      <c r="A1788" t="str">
        <f>T('CLZ TT'!A1788)</f>
        <v/>
      </c>
      <c r="B1788" s="9" t="str">
        <f>T('CLZ TT'!D1788)</f>
        <v/>
      </c>
      <c r="C1788" s="10" t="str">
        <f>IF(LEN(A1788) &gt; 0, 'CLZ TT'!E1788, "")</f>
        <v/>
      </c>
      <c r="D1788" s="7" t="str">
        <f>T('CLZ TT'!F1788)</f>
        <v/>
      </c>
      <c r="E1788" s="7" t="str">
        <f>IFERROR(VLOOKUP('CLZ TT'!A1788,'CLZ WI'!$A$1:$E$100000,3,FALSE),"")</f>
        <v/>
      </c>
      <c r="F1788" t="str">
        <f>IFERROR(VLOOKUP('CLZ TT'!A1788,'CLZ WI'!$A$1:$E$100000,4,FALSE),"")</f>
        <v/>
      </c>
      <c r="G1788" t="str">
        <f>IFERROR(VLOOKUP('CLZ TT'!A1788,'CLZ WI'!$A$1:$K$100000,5,FALSE),"")</f>
        <v/>
      </c>
      <c r="H1788" t="str">
        <f>IFERROR(VLOOKUP(G1788,'CLZ WI'!$A$1:$K$100000,6,FALSE),"")</f>
        <v/>
      </c>
      <c r="I1788" t="str">
        <f>IFERROR(VLOOKUP(G1788,'CLZ WI'!$A$1:$K$100000,7,FALSE),"")</f>
        <v/>
      </c>
      <c r="J1788" t="str">
        <f>T('CLZ TT'!I1788)</f>
        <v/>
      </c>
      <c r="K1788" t="str">
        <f>IF(IFERROR(VLOOKUP('CLZ TT'!A1788,'CLZ WI'!$A$1:$L$100000,12,FALSE),"")=TRUE, "Billable", IF(IFERROR(VLOOKUP('CLZ TT'!A1788,'CLZ WI'!$A$1:$L$100000,12,FALSE),"")=FALSE, "Non-Billable", ""))</f>
        <v/>
      </c>
      <c r="L1788" s="19" t="str">
        <f>IF('CLZ TT'!G1788="","",'CLZ TT'!G1788)</f>
        <v/>
      </c>
      <c r="M1788" t="str">
        <f>IFERROR(VLOOKUP(G1788,'CLZ Pr'!$A$1:$X$100000,12,FALSE)*C1788,"")</f>
        <v/>
      </c>
      <c r="N1788" s="4" t="str">
        <f>IFERROR(VLOOKUP(G1788,'CLZ Pr'!$A$1:$X$100000,24,FALSE), "")</f>
        <v/>
      </c>
      <c r="O1788" t="str">
        <f>IFERROR(VLOOKUP(G1788,'CLZ Pr'!$A$1:$X$100000,21,FALSE), "")</f>
        <v/>
      </c>
    </row>
    <row r="1789" spans="1:15">
      <c r="A1789" t="str">
        <f>T('CLZ TT'!A1789)</f>
        <v/>
      </c>
      <c r="B1789" s="9" t="str">
        <f>T('CLZ TT'!D1789)</f>
        <v/>
      </c>
      <c r="C1789" s="10" t="str">
        <f>IF(LEN(A1789) &gt; 0, 'CLZ TT'!E1789, "")</f>
        <v/>
      </c>
      <c r="D1789" s="7" t="str">
        <f>T('CLZ TT'!F1789)</f>
        <v/>
      </c>
      <c r="E1789" s="7" t="str">
        <f>IFERROR(VLOOKUP('CLZ TT'!A1789,'CLZ WI'!$A$1:$E$100000,3,FALSE),"")</f>
        <v/>
      </c>
      <c r="F1789" t="str">
        <f>IFERROR(VLOOKUP('CLZ TT'!A1789,'CLZ WI'!$A$1:$E$100000,4,FALSE),"")</f>
        <v/>
      </c>
      <c r="G1789" t="str">
        <f>IFERROR(VLOOKUP('CLZ TT'!A1789,'CLZ WI'!$A$1:$K$100000,5,FALSE),"")</f>
        <v/>
      </c>
      <c r="H1789" t="str">
        <f>IFERROR(VLOOKUP(G1789,'CLZ WI'!$A$1:$K$100000,6,FALSE),"")</f>
        <v/>
      </c>
      <c r="I1789" t="str">
        <f>IFERROR(VLOOKUP(G1789,'CLZ WI'!$A$1:$K$100000,7,FALSE),"")</f>
        <v/>
      </c>
      <c r="J1789" t="str">
        <f>T('CLZ TT'!I1789)</f>
        <v/>
      </c>
      <c r="K1789" t="str">
        <f>IF(IFERROR(VLOOKUP('CLZ TT'!A1789,'CLZ WI'!$A$1:$L$100000,12,FALSE),"")=TRUE, "Billable", IF(IFERROR(VLOOKUP('CLZ TT'!A1789,'CLZ WI'!$A$1:$L$100000,12,FALSE),"")=FALSE, "Non-Billable", ""))</f>
        <v/>
      </c>
      <c r="L1789" s="19" t="str">
        <f>IF('CLZ TT'!G1789="","",'CLZ TT'!G1789)</f>
        <v/>
      </c>
      <c r="M1789" t="str">
        <f>IFERROR(VLOOKUP(G1789,'CLZ Pr'!$A$1:$X$100000,12,FALSE)*C1789,"")</f>
        <v/>
      </c>
      <c r="N1789" s="4" t="str">
        <f>IFERROR(VLOOKUP(G1789,'CLZ Pr'!$A$1:$X$100000,24,FALSE), "")</f>
        <v/>
      </c>
      <c r="O1789" t="str">
        <f>IFERROR(VLOOKUP(G1789,'CLZ Pr'!$A$1:$X$100000,21,FALSE), "")</f>
        <v/>
      </c>
    </row>
    <row r="1790" spans="1:15">
      <c r="A1790" t="str">
        <f>T('CLZ TT'!A1790)</f>
        <v/>
      </c>
      <c r="B1790" s="9" t="str">
        <f>T('CLZ TT'!D1790)</f>
        <v/>
      </c>
      <c r="C1790" s="10" t="str">
        <f>IF(LEN(A1790) &gt; 0, 'CLZ TT'!E1790, "")</f>
        <v/>
      </c>
      <c r="D1790" s="7" t="str">
        <f>T('CLZ TT'!F1790)</f>
        <v/>
      </c>
      <c r="E1790" s="7" t="str">
        <f>IFERROR(VLOOKUP('CLZ TT'!A1790,'CLZ WI'!$A$1:$E$100000,3,FALSE),"")</f>
        <v/>
      </c>
      <c r="F1790" t="str">
        <f>IFERROR(VLOOKUP('CLZ TT'!A1790,'CLZ WI'!$A$1:$E$100000,4,FALSE),"")</f>
        <v/>
      </c>
      <c r="G1790" t="str">
        <f>IFERROR(VLOOKUP('CLZ TT'!A1790,'CLZ WI'!$A$1:$K$100000,5,FALSE),"")</f>
        <v/>
      </c>
      <c r="H1790" t="str">
        <f>IFERROR(VLOOKUP(G1790,'CLZ WI'!$A$1:$K$100000,6,FALSE),"")</f>
        <v/>
      </c>
      <c r="I1790" t="str">
        <f>IFERROR(VLOOKUP(G1790,'CLZ WI'!$A$1:$K$100000,7,FALSE),"")</f>
        <v/>
      </c>
      <c r="J1790" t="str">
        <f>T('CLZ TT'!I1790)</f>
        <v/>
      </c>
      <c r="K1790" t="str">
        <f>IF(IFERROR(VLOOKUP('CLZ TT'!A1790,'CLZ WI'!$A$1:$L$100000,12,FALSE),"")=TRUE, "Billable", IF(IFERROR(VLOOKUP('CLZ TT'!A1790,'CLZ WI'!$A$1:$L$100000,12,FALSE),"")=FALSE, "Non-Billable", ""))</f>
        <v/>
      </c>
      <c r="L1790" s="19" t="str">
        <f>IF('CLZ TT'!G1790="","",'CLZ TT'!G1790)</f>
        <v/>
      </c>
      <c r="M1790" t="str">
        <f>IFERROR(VLOOKUP(G1790,'CLZ Pr'!$A$1:$X$100000,12,FALSE)*C1790,"")</f>
        <v/>
      </c>
      <c r="N1790" s="4" t="str">
        <f>IFERROR(VLOOKUP(G1790,'CLZ Pr'!$A$1:$X$100000,24,FALSE), "")</f>
        <v/>
      </c>
      <c r="O1790" t="str">
        <f>IFERROR(VLOOKUP(G1790,'CLZ Pr'!$A$1:$X$100000,21,FALSE), "")</f>
        <v/>
      </c>
    </row>
    <row r="1791" spans="1:15">
      <c r="A1791" t="str">
        <f>T('CLZ TT'!A1791)</f>
        <v/>
      </c>
      <c r="B1791" s="9" t="str">
        <f>T('CLZ TT'!D1791)</f>
        <v/>
      </c>
      <c r="C1791" s="10" t="str">
        <f>IF(LEN(A1791) &gt; 0, 'CLZ TT'!E1791, "")</f>
        <v/>
      </c>
      <c r="D1791" s="7" t="str">
        <f>T('CLZ TT'!F1791)</f>
        <v/>
      </c>
      <c r="E1791" s="7" t="str">
        <f>IFERROR(VLOOKUP('CLZ TT'!A1791,'CLZ WI'!$A$1:$E$100000,3,FALSE),"")</f>
        <v/>
      </c>
      <c r="F1791" t="str">
        <f>IFERROR(VLOOKUP('CLZ TT'!A1791,'CLZ WI'!$A$1:$E$100000,4,FALSE),"")</f>
        <v/>
      </c>
      <c r="G1791" t="str">
        <f>IFERROR(VLOOKUP('CLZ TT'!A1791,'CLZ WI'!$A$1:$K$100000,5,FALSE),"")</f>
        <v/>
      </c>
      <c r="H1791" t="str">
        <f>IFERROR(VLOOKUP(G1791,'CLZ WI'!$A$1:$K$100000,6,FALSE),"")</f>
        <v/>
      </c>
      <c r="I1791" t="str">
        <f>IFERROR(VLOOKUP(G1791,'CLZ WI'!$A$1:$K$100000,7,FALSE),"")</f>
        <v/>
      </c>
      <c r="J1791" t="str">
        <f>T('CLZ TT'!I1791)</f>
        <v/>
      </c>
      <c r="K1791" t="str">
        <f>IF(IFERROR(VLOOKUP('CLZ TT'!A1791,'CLZ WI'!$A$1:$L$100000,12,FALSE),"")=TRUE, "Billable", IF(IFERROR(VLOOKUP('CLZ TT'!A1791,'CLZ WI'!$A$1:$L$100000,12,FALSE),"")=FALSE, "Non-Billable", ""))</f>
        <v/>
      </c>
      <c r="L1791" s="19" t="str">
        <f>IF('CLZ TT'!G1791="","",'CLZ TT'!G1791)</f>
        <v/>
      </c>
      <c r="M1791" t="str">
        <f>IFERROR(VLOOKUP(G1791,'CLZ Pr'!$A$1:$X$100000,12,FALSE)*C1791,"")</f>
        <v/>
      </c>
      <c r="N1791" s="4" t="str">
        <f>IFERROR(VLOOKUP(G1791,'CLZ Pr'!$A$1:$X$100000,24,FALSE), "")</f>
        <v/>
      </c>
      <c r="O1791" t="str">
        <f>IFERROR(VLOOKUP(G1791,'CLZ Pr'!$A$1:$X$100000,21,FALSE), "")</f>
        <v/>
      </c>
    </row>
    <row r="1792" spans="1:15">
      <c r="A1792" t="str">
        <f>T('CLZ TT'!A1792)</f>
        <v/>
      </c>
      <c r="B1792" s="9" t="str">
        <f>T('CLZ TT'!D1792)</f>
        <v/>
      </c>
      <c r="C1792" s="10" t="str">
        <f>IF(LEN(A1792) &gt; 0, 'CLZ TT'!E1792, "")</f>
        <v/>
      </c>
      <c r="D1792" s="7" t="str">
        <f>T('CLZ TT'!F1792)</f>
        <v/>
      </c>
      <c r="E1792" s="7" t="str">
        <f>IFERROR(VLOOKUP('CLZ TT'!A1792,'CLZ WI'!$A$1:$E$100000,3,FALSE),"")</f>
        <v/>
      </c>
      <c r="F1792" t="str">
        <f>IFERROR(VLOOKUP('CLZ TT'!A1792,'CLZ WI'!$A$1:$E$100000,4,FALSE),"")</f>
        <v/>
      </c>
      <c r="G1792" t="str">
        <f>IFERROR(VLOOKUP('CLZ TT'!A1792,'CLZ WI'!$A$1:$K$100000,5,FALSE),"")</f>
        <v/>
      </c>
      <c r="H1792" t="str">
        <f>IFERROR(VLOOKUP(G1792,'CLZ WI'!$A$1:$K$100000,6,FALSE),"")</f>
        <v/>
      </c>
      <c r="I1792" t="str">
        <f>IFERROR(VLOOKUP(G1792,'CLZ WI'!$A$1:$K$100000,7,FALSE),"")</f>
        <v/>
      </c>
      <c r="J1792" t="str">
        <f>T('CLZ TT'!I1792)</f>
        <v/>
      </c>
      <c r="K1792" t="str">
        <f>IF(IFERROR(VLOOKUP('CLZ TT'!A1792,'CLZ WI'!$A$1:$L$100000,12,FALSE),"")=TRUE, "Billable", IF(IFERROR(VLOOKUP('CLZ TT'!A1792,'CLZ WI'!$A$1:$L$100000,12,FALSE),"")=FALSE, "Non-Billable", ""))</f>
        <v/>
      </c>
      <c r="L1792" s="19" t="str">
        <f>IF('CLZ TT'!G1792="","",'CLZ TT'!G1792)</f>
        <v/>
      </c>
      <c r="M1792" t="str">
        <f>IFERROR(VLOOKUP(G1792,'CLZ Pr'!$A$1:$X$100000,12,FALSE)*C1792,"")</f>
        <v/>
      </c>
      <c r="N1792" s="4" t="str">
        <f>IFERROR(VLOOKUP(G1792,'CLZ Pr'!$A$1:$X$100000,24,FALSE), "")</f>
        <v/>
      </c>
      <c r="O1792" t="str">
        <f>IFERROR(VLOOKUP(G1792,'CLZ Pr'!$A$1:$X$100000,21,FALSE), "")</f>
        <v/>
      </c>
    </row>
    <row r="1793" spans="1:15">
      <c r="A1793" t="str">
        <f>T('CLZ TT'!A1793)</f>
        <v/>
      </c>
      <c r="B1793" s="9" t="str">
        <f>T('CLZ TT'!D1793)</f>
        <v/>
      </c>
      <c r="C1793" s="10" t="str">
        <f>IF(LEN(A1793) &gt; 0, 'CLZ TT'!E1793, "")</f>
        <v/>
      </c>
      <c r="D1793" s="7" t="str">
        <f>T('CLZ TT'!F1793)</f>
        <v/>
      </c>
      <c r="E1793" s="7" t="str">
        <f>IFERROR(VLOOKUP('CLZ TT'!A1793,'CLZ WI'!$A$1:$E$100000,3,FALSE),"")</f>
        <v/>
      </c>
      <c r="F1793" t="str">
        <f>IFERROR(VLOOKUP('CLZ TT'!A1793,'CLZ WI'!$A$1:$E$100000,4,FALSE),"")</f>
        <v/>
      </c>
      <c r="G1793" t="str">
        <f>IFERROR(VLOOKUP('CLZ TT'!A1793,'CLZ WI'!$A$1:$K$100000,5,FALSE),"")</f>
        <v/>
      </c>
      <c r="H1793" t="str">
        <f>IFERROR(VLOOKUP(G1793,'CLZ WI'!$A$1:$K$100000,6,FALSE),"")</f>
        <v/>
      </c>
      <c r="I1793" t="str">
        <f>IFERROR(VLOOKUP(G1793,'CLZ WI'!$A$1:$K$100000,7,FALSE),"")</f>
        <v/>
      </c>
      <c r="J1793" t="str">
        <f>T('CLZ TT'!I1793)</f>
        <v/>
      </c>
      <c r="K1793" t="str">
        <f>IF(IFERROR(VLOOKUP('CLZ TT'!A1793,'CLZ WI'!$A$1:$L$100000,12,FALSE),"")=TRUE, "Billable", IF(IFERROR(VLOOKUP('CLZ TT'!A1793,'CLZ WI'!$A$1:$L$100000,12,FALSE),"")=FALSE, "Non-Billable", ""))</f>
        <v/>
      </c>
      <c r="L1793" s="19" t="str">
        <f>IF('CLZ TT'!G1793="","",'CLZ TT'!G1793)</f>
        <v/>
      </c>
      <c r="M1793" t="str">
        <f>IFERROR(VLOOKUP(G1793,'CLZ Pr'!$A$1:$X$100000,12,FALSE)*C1793,"")</f>
        <v/>
      </c>
      <c r="N1793" s="4" t="str">
        <f>IFERROR(VLOOKUP(G1793,'CLZ Pr'!$A$1:$X$100000,24,FALSE), "")</f>
        <v/>
      </c>
      <c r="O1793" t="str">
        <f>IFERROR(VLOOKUP(G1793,'CLZ Pr'!$A$1:$X$100000,21,FALSE), "")</f>
        <v/>
      </c>
    </row>
    <row r="1794" spans="1:15">
      <c r="A1794" t="str">
        <f>T('CLZ TT'!A1794)</f>
        <v/>
      </c>
      <c r="B1794" s="9" t="str">
        <f>T('CLZ TT'!D1794)</f>
        <v/>
      </c>
      <c r="C1794" s="10" t="str">
        <f>IF(LEN(A1794) &gt; 0, 'CLZ TT'!E1794, "")</f>
        <v/>
      </c>
      <c r="D1794" s="7" t="str">
        <f>T('CLZ TT'!F1794)</f>
        <v/>
      </c>
      <c r="E1794" s="7" t="str">
        <f>IFERROR(VLOOKUP('CLZ TT'!A1794,'CLZ WI'!$A$1:$E$100000,3,FALSE),"")</f>
        <v/>
      </c>
      <c r="F1794" t="str">
        <f>IFERROR(VLOOKUP('CLZ TT'!A1794,'CLZ WI'!$A$1:$E$100000,4,FALSE),"")</f>
        <v/>
      </c>
      <c r="G1794" t="str">
        <f>IFERROR(VLOOKUP('CLZ TT'!A1794,'CLZ WI'!$A$1:$K$100000,5,FALSE),"")</f>
        <v/>
      </c>
      <c r="H1794" t="str">
        <f>IFERROR(VLOOKUP(G1794,'CLZ WI'!$A$1:$K$100000,6,FALSE),"")</f>
        <v/>
      </c>
      <c r="I1794" t="str">
        <f>IFERROR(VLOOKUP(G1794,'CLZ WI'!$A$1:$K$100000,7,FALSE),"")</f>
        <v/>
      </c>
      <c r="J1794" t="str">
        <f>T('CLZ TT'!I1794)</f>
        <v/>
      </c>
      <c r="K1794" t="str">
        <f>IF(IFERROR(VLOOKUP('CLZ TT'!A1794,'CLZ WI'!$A$1:$L$100000,12,FALSE),"")=TRUE, "Billable", IF(IFERROR(VLOOKUP('CLZ TT'!A1794,'CLZ WI'!$A$1:$L$100000,12,FALSE),"")=FALSE, "Non-Billable", ""))</f>
        <v/>
      </c>
      <c r="L1794" s="19" t="str">
        <f>IF('CLZ TT'!G1794="","",'CLZ TT'!G1794)</f>
        <v/>
      </c>
      <c r="M1794" t="str">
        <f>IFERROR(VLOOKUP(G1794,'CLZ Pr'!$A$1:$X$100000,12,FALSE)*C1794,"")</f>
        <v/>
      </c>
      <c r="N1794" s="4" t="str">
        <f>IFERROR(VLOOKUP(G1794,'CLZ Pr'!$A$1:$X$100000,24,FALSE), "")</f>
        <v/>
      </c>
      <c r="O1794" t="str">
        <f>IFERROR(VLOOKUP(G1794,'CLZ Pr'!$A$1:$X$100000,21,FALSE), "")</f>
        <v/>
      </c>
    </row>
    <row r="1795" spans="1:15">
      <c r="A1795" t="str">
        <f>T('CLZ TT'!A1795)</f>
        <v/>
      </c>
      <c r="B1795" s="9" t="str">
        <f>T('CLZ TT'!D1795)</f>
        <v/>
      </c>
      <c r="C1795" s="10" t="str">
        <f>IF(LEN(A1795) &gt; 0, 'CLZ TT'!E1795, "")</f>
        <v/>
      </c>
      <c r="D1795" s="7" t="str">
        <f>T('CLZ TT'!F1795)</f>
        <v/>
      </c>
      <c r="E1795" s="7" t="str">
        <f>IFERROR(VLOOKUP('CLZ TT'!A1795,'CLZ WI'!$A$1:$E$100000,3,FALSE),"")</f>
        <v/>
      </c>
      <c r="F1795" t="str">
        <f>IFERROR(VLOOKUP('CLZ TT'!A1795,'CLZ WI'!$A$1:$E$100000,4,FALSE),"")</f>
        <v/>
      </c>
      <c r="G1795" t="str">
        <f>IFERROR(VLOOKUP('CLZ TT'!A1795,'CLZ WI'!$A$1:$K$100000,5,FALSE),"")</f>
        <v/>
      </c>
      <c r="H1795" t="str">
        <f>IFERROR(VLOOKUP(G1795,'CLZ WI'!$A$1:$K$100000,6,FALSE),"")</f>
        <v/>
      </c>
      <c r="I1795" t="str">
        <f>IFERROR(VLOOKUP(G1795,'CLZ WI'!$A$1:$K$100000,7,FALSE),"")</f>
        <v/>
      </c>
      <c r="J1795" t="str">
        <f>T('CLZ TT'!I1795)</f>
        <v/>
      </c>
      <c r="K1795" t="str">
        <f>IF(IFERROR(VLOOKUP('CLZ TT'!A1795,'CLZ WI'!$A$1:$L$100000,12,FALSE),"")=TRUE, "Billable", IF(IFERROR(VLOOKUP('CLZ TT'!A1795,'CLZ WI'!$A$1:$L$100000,12,FALSE),"")=FALSE, "Non-Billable", ""))</f>
        <v/>
      </c>
      <c r="L1795" s="19" t="str">
        <f>IF('CLZ TT'!G1795="","",'CLZ TT'!G1795)</f>
        <v/>
      </c>
      <c r="M1795" t="str">
        <f>IFERROR(VLOOKUP(G1795,'CLZ Pr'!$A$1:$X$100000,12,FALSE)*C1795,"")</f>
        <v/>
      </c>
      <c r="N1795" s="4" t="str">
        <f>IFERROR(VLOOKUP(G1795,'CLZ Pr'!$A$1:$X$100000,24,FALSE), "")</f>
        <v/>
      </c>
      <c r="O1795" t="str">
        <f>IFERROR(VLOOKUP(G1795,'CLZ Pr'!$A$1:$X$100000,21,FALSE), "")</f>
        <v/>
      </c>
    </row>
    <row r="1796" spans="1:15">
      <c r="A1796" t="str">
        <f>T('CLZ TT'!A1796)</f>
        <v/>
      </c>
      <c r="B1796" s="9" t="str">
        <f>T('CLZ TT'!D1796)</f>
        <v/>
      </c>
      <c r="C1796" s="10" t="str">
        <f>IF(LEN(A1796) &gt; 0, 'CLZ TT'!E1796, "")</f>
        <v/>
      </c>
      <c r="D1796" s="7" t="str">
        <f>T('CLZ TT'!F1796)</f>
        <v/>
      </c>
      <c r="E1796" s="7" t="str">
        <f>IFERROR(VLOOKUP('CLZ TT'!A1796,'CLZ WI'!$A$1:$E$100000,3,FALSE),"")</f>
        <v/>
      </c>
      <c r="F1796" t="str">
        <f>IFERROR(VLOOKUP('CLZ TT'!A1796,'CLZ WI'!$A$1:$E$100000,4,FALSE),"")</f>
        <v/>
      </c>
      <c r="G1796" t="str">
        <f>IFERROR(VLOOKUP('CLZ TT'!A1796,'CLZ WI'!$A$1:$K$100000,5,FALSE),"")</f>
        <v/>
      </c>
      <c r="H1796" t="str">
        <f>IFERROR(VLOOKUP(G1796,'CLZ WI'!$A$1:$K$100000,6,FALSE),"")</f>
        <v/>
      </c>
      <c r="I1796" t="str">
        <f>IFERROR(VLOOKUP(G1796,'CLZ WI'!$A$1:$K$100000,7,FALSE),"")</f>
        <v/>
      </c>
      <c r="J1796" t="str">
        <f>T('CLZ TT'!I1796)</f>
        <v/>
      </c>
      <c r="K1796" t="str">
        <f>IF(IFERROR(VLOOKUP('CLZ TT'!A1796,'CLZ WI'!$A$1:$L$100000,12,FALSE),"")=TRUE, "Billable", IF(IFERROR(VLOOKUP('CLZ TT'!A1796,'CLZ WI'!$A$1:$L$100000,12,FALSE),"")=FALSE, "Non-Billable", ""))</f>
        <v/>
      </c>
      <c r="L1796" s="19" t="str">
        <f>IF('CLZ TT'!G1796="","",'CLZ TT'!G1796)</f>
        <v/>
      </c>
      <c r="M1796" t="str">
        <f>IFERROR(VLOOKUP(G1796,'CLZ Pr'!$A$1:$X$100000,12,FALSE)*C1796,"")</f>
        <v/>
      </c>
      <c r="N1796" s="4" t="str">
        <f>IFERROR(VLOOKUP(G1796,'CLZ Pr'!$A$1:$X$100000,24,FALSE), "")</f>
        <v/>
      </c>
      <c r="O1796" t="str">
        <f>IFERROR(VLOOKUP(G1796,'CLZ Pr'!$A$1:$X$100000,21,FALSE), "")</f>
        <v/>
      </c>
    </row>
    <row r="1797" spans="1:15">
      <c r="A1797" t="str">
        <f>T('CLZ TT'!A1797)</f>
        <v/>
      </c>
      <c r="B1797" s="9" t="str">
        <f>T('CLZ TT'!D1797)</f>
        <v/>
      </c>
      <c r="C1797" s="10" t="str">
        <f>IF(LEN(A1797) &gt; 0, 'CLZ TT'!E1797, "")</f>
        <v/>
      </c>
      <c r="D1797" s="7" t="str">
        <f>T('CLZ TT'!F1797)</f>
        <v/>
      </c>
      <c r="E1797" s="7" t="str">
        <f>IFERROR(VLOOKUP('CLZ TT'!A1797,'CLZ WI'!$A$1:$E$100000,3,FALSE),"")</f>
        <v/>
      </c>
      <c r="F1797" t="str">
        <f>IFERROR(VLOOKUP('CLZ TT'!A1797,'CLZ WI'!$A$1:$E$100000,4,FALSE),"")</f>
        <v/>
      </c>
      <c r="G1797" t="str">
        <f>IFERROR(VLOOKUP('CLZ TT'!A1797,'CLZ WI'!$A$1:$K$100000,5,FALSE),"")</f>
        <v/>
      </c>
      <c r="H1797" t="str">
        <f>IFERROR(VLOOKUP(G1797,'CLZ WI'!$A$1:$K$100000,6,FALSE),"")</f>
        <v/>
      </c>
      <c r="I1797" t="str">
        <f>IFERROR(VLOOKUP(G1797,'CLZ WI'!$A$1:$K$100000,7,FALSE),"")</f>
        <v/>
      </c>
      <c r="J1797" t="str">
        <f>T('CLZ TT'!I1797)</f>
        <v/>
      </c>
      <c r="K1797" t="str">
        <f>IF(IFERROR(VLOOKUP('CLZ TT'!A1797,'CLZ WI'!$A$1:$L$100000,12,FALSE),"")=TRUE, "Billable", IF(IFERROR(VLOOKUP('CLZ TT'!A1797,'CLZ WI'!$A$1:$L$100000,12,FALSE),"")=FALSE, "Non-Billable", ""))</f>
        <v/>
      </c>
      <c r="L1797" s="19" t="str">
        <f>IF('CLZ TT'!G1797="","",'CLZ TT'!G1797)</f>
        <v/>
      </c>
      <c r="M1797" t="str">
        <f>IFERROR(VLOOKUP(G1797,'CLZ Pr'!$A$1:$X$100000,12,FALSE)*C1797,"")</f>
        <v/>
      </c>
      <c r="N1797" s="4" t="str">
        <f>IFERROR(VLOOKUP(G1797,'CLZ Pr'!$A$1:$X$100000,24,FALSE), "")</f>
        <v/>
      </c>
      <c r="O1797" t="str">
        <f>IFERROR(VLOOKUP(G1797,'CLZ Pr'!$A$1:$X$100000,21,FALSE), "")</f>
        <v/>
      </c>
    </row>
    <row r="1798" spans="1:15">
      <c r="A1798" t="str">
        <f>T('CLZ TT'!A1798)</f>
        <v/>
      </c>
      <c r="B1798" s="9" t="str">
        <f>T('CLZ TT'!D1798)</f>
        <v/>
      </c>
      <c r="C1798" s="10" t="str">
        <f>IF(LEN(A1798) &gt; 0, 'CLZ TT'!E1798, "")</f>
        <v/>
      </c>
      <c r="D1798" s="7" t="str">
        <f>T('CLZ TT'!F1798)</f>
        <v/>
      </c>
      <c r="E1798" s="7" t="str">
        <f>IFERROR(VLOOKUP('CLZ TT'!A1798,'CLZ WI'!$A$1:$E$100000,3,FALSE),"")</f>
        <v/>
      </c>
      <c r="F1798" t="str">
        <f>IFERROR(VLOOKUP('CLZ TT'!A1798,'CLZ WI'!$A$1:$E$100000,4,FALSE),"")</f>
        <v/>
      </c>
      <c r="G1798" t="str">
        <f>IFERROR(VLOOKUP('CLZ TT'!A1798,'CLZ WI'!$A$1:$K$100000,5,FALSE),"")</f>
        <v/>
      </c>
      <c r="H1798" t="str">
        <f>IFERROR(VLOOKUP(G1798,'CLZ WI'!$A$1:$K$100000,6,FALSE),"")</f>
        <v/>
      </c>
      <c r="I1798" t="str">
        <f>IFERROR(VLOOKUP(G1798,'CLZ WI'!$A$1:$K$100000,7,FALSE),"")</f>
        <v/>
      </c>
      <c r="J1798" t="str">
        <f>T('CLZ TT'!I1798)</f>
        <v/>
      </c>
      <c r="K1798" t="str">
        <f>IF(IFERROR(VLOOKUP('CLZ TT'!A1798,'CLZ WI'!$A$1:$L$100000,12,FALSE),"")=TRUE, "Billable", IF(IFERROR(VLOOKUP('CLZ TT'!A1798,'CLZ WI'!$A$1:$L$100000,12,FALSE),"")=FALSE, "Non-Billable", ""))</f>
        <v/>
      </c>
      <c r="L1798" s="19" t="str">
        <f>IF('CLZ TT'!G1798="","",'CLZ TT'!G1798)</f>
        <v/>
      </c>
      <c r="M1798" t="str">
        <f>IFERROR(VLOOKUP(G1798,'CLZ Pr'!$A$1:$X$100000,12,FALSE)*C1798,"")</f>
        <v/>
      </c>
      <c r="N1798" s="4" t="str">
        <f>IFERROR(VLOOKUP(G1798,'CLZ Pr'!$A$1:$X$100000,24,FALSE), "")</f>
        <v/>
      </c>
      <c r="O1798" t="str">
        <f>IFERROR(VLOOKUP(G1798,'CLZ Pr'!$A$1:$X$100000,21,FALSE), "")</f>
        <v/>
      </c>
    </row>
    <row r="1799" spans="1:15">
      <c r="A1799" t="str">
        <f>T('CLZ TT'!A1799)</f>
        <v/>
      </c>
      <c r="B1799" s="9" t="str">
        <f>T('CLZ TT'!D1799)</f>
        <v/>
      </c>
      <c r="C1799" s="10" t="str">
        <f>IF(LEN(A1799) &gt; 0, 'CLZ TT'!E1799, "")</f>
        <v/>
      </c>
      <c r="D1799" s="7" t="str">
        <f>T('CLZ TT'!F1799)</f>
        <v/>
      </c>
      <c r="E1799" s="7" t="str">
        <f>IFERROR(VLOOKUP('CLZ TT'!A1799,'CLZ WI'!$A$1:$E$100000,3,FALSE),"")</f>
        <v/>
      </c>
      <c r="F1799" t="str">
        <f>IFERROR(VLOOKUP('CLZ TT'!A1799,'CLZ WI'!$A$1:$E$100000,4,FALSE),"")</f>
        <v/>
      </c>
      <c r="G1799" t="str">
        <f>IFERROR(VLOOKUP('CLZ TT'!A1799,'CLZ WI'!$A$1:$K$100000,5,FALSE),"")</f>
        <v/>
      </c>
      <c r="H1799" t="str">
        <f>IFERROR(VLOOKUP(G1799,'CLZ WI'!$A$1:$K$100000,6,FALSE),"")</f>
        <v/>
      </c>
      <c r="I1799" t="str">
        <f>IFERROR(VLOOKUP(G1799,'CLZ WI'!$A$1:$K$100000,7,FALSE),"")</f>
        <v/>
      </c>
      <c r="J1799" t="str">
        <f>T('CLZ TT'!I1799)</f>
        <v/>
      </c>
      <c r="K1799" t="str">
        <f>IF(IFERROR(VLOOKUP('CLZ TT'!A1799,'CLZ WI'!$A$1:$L$100000,12,FALSE),"")=TRUE, "Billable", IF(IFERROR(VLOOKUP('CLZ TT'!A1799,'CLZ WI'!$A$1:$L$100000,12,FALSE),"")=FALSE, "Non-Billable", ""))</f>
        <v/>
      </c>
      <c r="L1799" s="19" t="str">
        <f>IF('CLZ TT'!G1799="","",'CLZ TT'!G1799)</f>
        <v/>
      </c>
      <c r="M1799" t="str">
        <f>IFERROR(VLOOKUP(G1799,'CLZ Pr'!$A$1:$X$100000,12,FALSE)*C1799,"")</f>
        <v/>
      </c>
      <c r="N1799" s="4" t="str">
        <f>IFERROR(VLOOKUP(G1799,'CLZ Pr'!$A$1:$X$100000,24,FALSE), "")</f>
        <v/>
      </c>
      <c r="O1799" t="str">
        <f>IFERROR(VLOOKUP(G1799,'CLZ Pr'!$A$1:$X$100000,21,FALSE), "")</f>
        <v/>
      </c>
    </row>
    <row r="1800" spans="1:15">
      <c r="A1800" t="str">
        <f>T('CLZ TT'!A1800)</f>
        <v/>
      </c>
      <c r="B1800" s="9" t="str">
        <f>T('CLZ TT'!D1800)</f>
        <v/>
      </c>
      <c r="C1800" s="10" t="str">
        <f>IF(LEN(A1800) &gt; 0, 'CLZ TT'!E1800, "")</f>
        <v/>
      </c>
      <c r="D1800" s="7" t="str">
        <f>T('CLZ TT'!F1800)</f>
        <v/>
      </c>
      <c r="E1800" s="7" t="str">
        <f>IFERROR(VLOOKUP('CLZ TT'!A1800,'CLZ WI'!$A$1:$E$100000,3,FALSE),"")</f>
        <v/>
      </c>
      <c r="F1800" t="str">
        <f>IFERROR(VLOOKUP('CLZ TT'!A1800,'CLZ WI'!$A$1:$E$100000,4,FALSE),"")</f>
        <v/>
      </c>
      <c r="G1800" t="str">
        <f>IFERROR(VLOOKUP('CLZ TT'!A1800,'CLZ WI'!$A$1:$K$100000,5,FALSE),"")</f>
        <v/>
      </c>
      <c r="H1800" t="str">
        <f>IFERROR(VLOOKUP(G1800,'CLZ WI'!$A$1:$K$100000,6,FALSE),"")</f>
        <v/>
      </c>
      <c r="I1800" t="str">
        <f>IFERROR(VLOOKUP(G1800,'CLZ WI'!$A$1:$K$100000,7,FALSE),"")</f>
        <v/>
      </c>
      <c r="J1800" t="str">
        <f>T('CLZ TT'!I1800)</f>
        <v/>
      </c>
      <c r="K1800" t="str">
        <f>IF(IFERROR(VLOOKUP('CLZ TT'!A1800,'CLZ WI'!$A$1:$L$100000,12,FALSE),"")=TRUE, "Billable", IF(IFERROR(VLOOKUP('CLZ TT'!A1800,'CLZ WI'!$A$1:$L$100000,12,FALSE),"")=FALSE, "Non-Billable", ""))</f>
        <v/>
      </c>
      <c r="L1800" s="19" t="str">
        <f>IF('CLZ TT'!G1800="","",'CLZ TT'!G1800)</f>
        <v/>
      </c>
      <c r="M1800" t="str">
        <f>IFERROR(VLOOKUP(G1800,'CLZ Pr'!$A$1:$X$100000,12,FALSE)*C1800,"")</f>
        <v/>
      </c>
      <c r="N1800" s="4" t="str">
        <f>IFERROR(VLOOKUP(G1800,'CLZ Pr'!$A$1:$X$100000,24,FALSE), "")</f>
        <v/>
      </c>
      <c r="O1800" t="str">
        <f>IFERROR(VLOOKUP(G1800,'CLZ Pr'!$A$1:$X$100000,21,FALSE), "")</f>
        <v/>
      </c>
    </row>
    <row r="1801" spans="1:15">
      <c r="A1801" t="str">
        <f>T('CLZ TT'!A1801)</f>
        <v/>
      </c>
      <c r="B1801" s="9" t="str">
        <f>T('CLZ TT'!D1801)</f>
        <v/>
      </c>
      <c r="C1801" s="10" t="str">
        <f>IF(LEN(A1801) &gt; 0, 'CLZ TT'!E1801, "")</f>
        <v/>
      </c>
      <c r="D1801" s="7" t="str">
        <f>T('CLZ TT'!F1801)</f>
        <v/>
      </c>
      <c r="E1801" s="7" t="str">
        <f>IFERROR(VLOOKUP('CLZ TT'!A1801,'CLZ WI'!$A$1:$E$100000,3,FALSE),"")</f>
        <v/>
      </c>
      <c r="F1801" t="str">
        <f>IFERROR(VLOOKUP('CLZ TT'!A1801,'CLZ WI'!$A$1:$E$100000,4,FALSE),"")</f>
        <v/>
      </c>
      <c r="G1801" t="str">
        <f>IFERROR(VLOOKUP('CLZ TT'!A1801,'CLZ WI'!$A$1:$K$100000,5,FALSE),"")</f>
        <v/>
      </c>
      <c r="H1801" t="str">
        <f>IFERROR(VLOOKUP(G1801,'CLZ WI'!$A$1:$K$100000,6,FALSE),"")</f>
        <v/>
      </c>
      <c r="I1801" t="str">
        <f>IFERROR(VLOOKUP(G1801,'CLZ WI'!$A$1:$K$100000,7,FALSE),"")</f>
        <v/>
      </c>
      <c r="J1801" t="str">
        <f>T('CLZ TT'!I1801)</f>
        <v/>
      </c>
      <c r="K1801" t="str">
        <f>IF(IFERROR(VLOOKUP('CLZ TT'!A1801,'CLZ WI'!$A$1:$L$100000,12,FALSE),"")=TRUE, "Billable", IF(IFERROR(VLOOKUP('CLZ TT'!A1801,'CLZ WI'!$A$1:$L$100000,12,FALSE),"")=FALSE, "Non-Billable", ""))</f>
        <v/>
      </c>
      <c r="L1801" s="19" t="str">
        <f>IF('CLZ TT'!G1801="","",'CLZ TT'!G1801)</f>
        <v/>
      </c>
      <c r="M1801" t="str">
        <f>IFERROR(VLOOKUP(G1801,'CLZ Pr'!$A$1:$X$100000,12,FALSE)*C1801,"")</f>
        <v/>
      </c>
      <c r="N1801" s="4" t="str">
        <f>IFERROR(VLOOKUP(G1801,'CLZ Pr'!$A$1:$X$100000,24,FALSE), "")</f>
        <v/>
      </c>
      <c r="O1801" t="str">
        <f>IFERROR(VLOOKUP(G1801,'CLZ Pr'!$A$1:$X$100000,21,FALSE), "")</f>
        <v/>
      </c>
    </row>
    <row r="1802" spans="1:15">
      <c r="A1802" t="str">
        <f>T('CLZ TT'!A1802)</f>
        <v/>
      </c>
      <c r="B1802" s="9" t="str">
        <f>T('CLZ TT'!D1802)</f>
        <v/>
      </c>
      <c r="C1802" s="10" t="str">
        <f>IF(LEN(A1802) &gt; 0, 'CLZ TT'!E1802, "")</f>
        <v/>
      </c>
      <c r="D1802" s="7" t="str">
        <f>T('CLZ TT'!F1802)</f>
        <v/>
      </c>
      <c r="E1802" s="7" t="str">
        <f>IFERROR(VLOOKUP('CLZ TT'!A1802,'CLZ WI'!$A$1:$E$100000,3,FALSE),"")</f>
        <v/>
      </c>
      <c r="F1802" t="str">
        <f>IFERROR(VLOOKUP('CLZ TT'!A1802,'CLZ WI'!$A$1:$E$100000,4,FALSE),"")</f>
        <v/>
      </c>
      <c r="G1802" t="str">
        <f>IFERROR(VLOOKUP('CLZ TT'!A1802,'CLZ WI'!$A$1:$K$100000,5,FALSE),"")</f>
        <v/>
      </c>
      <c r="H1802" t="str">
        <f>IFERROR(VLOOKUP(G1802,'CLZ WI'!$A$1:$K$100000,6,FALSE),"")</f>
        <v/>
      </c>
      <c r="I1802" t="str">
        <f>IFERROR(VLOOKUP(G1802,'CLZ WI'!$A$1:$K$100000,7,FALSE),"")</f>
        <v/>
      </c>
      <c r="J1802" t="str">
        <f>T('CLZ TT'!I1802)</f>
        <v/>
      </c>
      <c r="K1802" t="str">
        <f>IF(IFERROR(VLOOKUP('CLZ TT'!A1802,'CLZ WI'!$A$1:$L$100000,12,FALSE),"")=TRUE, "Billable", IF(IFERROR(VLOOKUP('CLZ TT'!A1802,'CLZ WI'!$A$1:$L$100000,12,FALSE),"")=FALSE, "Non-Billable", ""))</f>
        <v/>
      </c>
      <c r="L1802" s="19" t="str">
        <f>IF('CLZ TT'!G1802="","",'CLZ TT'!G1802)</f>
        <v/>
      </c>
      <c r="M1802" t="str">
        <f>IFERROR(VLOOKUP(G1802,'CLZ Pr'!$A$1:$X$100000,12,FALSE)*C1802,"")</f>
        <v/>
      </c>
      <c r="N1802" s="4" t="str">
        <f>IFERROR(VLOOKUP(G1802,'CLZ Pr'!$A$1:$X$100000,24,FALSE), "")</f>
        <v/>
      </c>
      <c r="O1802" t="str">
        <f>IFERROR(VLOOKUP(G1802,'CLZ Pr'!$A$1:$X$100000,21,FALSE), "")</f>
        <v/>
      </c>
    </row>
    <row r="1803" spans="1:15">
      <c r="A1803" t="str">
        <f>T('CLZ TT'!A1803)</f>
        <v/>
      </c>
      <c r="B1803" s="9" t="str">
        <f>T('CLZ TT'!D1803)</f>
        <v/>
      </c>
      <c r="C1803" s="10" t="str">
        <f>IF(LEN(A1803) &gt; 0, 'CLZ TT'!E1803, "")</f>
        <v/>
      </c>
      <c r="D1803" s="7" t="str">
        <f>T('CLZ TT'!F1803)</f>
        <v/>
      </c>
      <c r="E1803" s="7" t="str">
        <f>IFERROR(VLOOKUP('CLZ TT'!A1803,'CLZ WI'!$A$1:$E$100000,3,FALSE),"")</f>
        <v/>
      </c>
      <c r="F1803" t="str">
        <f>IFERROR(VLOOKUP('CLZ TT'!A1803,'CLZ WI'!$A$1:$E$100000,4,FALSE),"")</f>
        <v/>
      </c>
      <c r="G1803" t="str">
        <f>IFERROR(VLOOKUP('CLZ TT'!A1803,'CLZ WI'!$A$1:$K$100000,5,FALSE),"")</f>
        <v/>
      </c>
      <c r="H1803" t="str">
        <f>IFERROR(VLOOKUP(G1803,'CLZ WI'!$A$1:$K$100000,6,FALSE),"")</f>
        <v/>
      </c>
      <c r="I1803" t="str">
        <f>IFERROR(VLOOKUP(G1803,'CLZ WI'!$A$1:$K$100000,7,FALSE),"")</f>
        <v/>
      </c>
      <c r="J1803" t="str">
        <f>T('CLZ TT'!I1803)</f>
        <v/>
      </c>
      <c r="K1803" t="str">
        <f>IF(IFERROR(VLOOKUP('CLZ TT'!A1803,'CLZ WI'!$A$1:$L$100000,12,FALSE),"")=TRUE, "Billable", IF(IFERROR(VLOOKUP('CLZ TT'!A1803,'CLZ WI'!$A$1:$L$100000,12,FALSE),"")=FALSE, "Non-Billable", ""))</f>
        <v/>
      </c>
      <c r="L1803" s="19" t="str">
        <f>IF('CLZ TT'!G1803="","",'CLZ TT'!G1803)</f>
        <v/>
      </c>
      <c r="M1803" t="str">
        <f>IFERROR(VLOOKUP(G1803,'CLZ Pr'!$A$1:$X$100000,12,FALSE)*C1803,"")</f>
        <v/>
      </c>
      <c r="N1803" s="4" t="str">
        <f>IFERROR(VLOOKUP(G1803,'CLZ Pr'!$A$1:$X$100000,24,FALSE), "")</f>
        <v/>
      </c>
      <c r="O1803" t="str">
        <f>IFERROR(VLOOKUP(G1803,'CLZ Pr'!$A$1:$X$100000,21,FALSE), "")</f>
        <v/>
      </c>
    </row>
    <row r="1804" spans="1:15">
      <c r="A1804" t="str">
        <f>T('CLZ TT'!A1804)</f>
        <v/>
      </c>
      <c r="B1804" s="9" t="str">
        <f>T('CLZ TT'!D1804)</f>
        <v/>
      </c>
      <c r="C1804" s="10" t="str">
        <f>IF(LEN(A1804) &gt; 0, 'CLZ TT'!E1804, "")</f>
        <v/>
      </c>
      <c r="D1804" s="7" t="str">
        <f>T('CLZ TT'!F1804)</f>
        <v/>
      </c>
      <c r="E1804" s="7" t="str">
        <f>IFERROR(VLOOKUP('CLZ TT'!A1804,'CLZ WI'!$A$1:$E$100000,3,FALSE),"")</f>
        <v/>
      </c>
      <c r="F1804" t="str">
        <f>IFERROR(VLOOKUP('CLZ TT'!A1804,'CLZ WI'!$A$1:$E$100000,4,FALSE),"")</f>
        <v/>
      </c>
      <c r="G1804" t="str">
        <f>IFERROR(VLOOKUP('CLZ TT'!A1804,'CLZ WI'!$A$1:$K$100000,5,FALSE),"")</f>
        <v/>
      </c>
      <c r="H1804" t="str">
        <f>IFERROR(VLOOKUP(G1804,'CLZ WI'!$A$1:$K$100000,6,FALSE),"")</f>
        <v/>
      </c>
      <c r="I1804" t="str">
        <f>IFERROR(VLOOKUP(G1804,'CLZ WI'!$A$1:$K$100000,7,FALSE),"")</f>
        <v/>
      </c>
      <c r="J1804" t="str">
        <f>T('CLZ TT'!I1804)</f>
        <v/>
      </c>
      <c r="K1804" t="str">
        <f>IF(IFERROR(VLOOKUP('CLZ TT'!A1804,'CLZ WI'!$A$1:$L$100000,12,FALSE),"")=TRUE, "Billable", IF(IFERROR(VLOOKUP('CLZ TT'!A1804,'CLZ WI'!$A$1:$L$100000,12,FALSE),"")=FALSE, "Non-Billable", ""))</f>
        <v/>
      </c>
      <c r="L1804" s="19" t="str">
        <f>IF('CLZ TT'!G1804="","",'CLZ TT'!G1804)</f>
        <v/>
      </c>
      <c r="M1804" t="str">
        <f>IFERROR(VLOOKUP(G1804,'CLZ Pr'!$A$1:$X$100000,12,FALSE)*C1804,"")</f>
        <v/>
      </c>
      <c r="N1804" s="4" t="str">
        <f>IFERROR(VLOOKUP(G1804,'CLZ Pr'!$A$1:$X$100000,24,FALSE), "")</f>
        <v/>
      </c>
      <c r="O1804" t="str">
        <f>IFERROR(VLOOKUP(G1804,'CLZ Pr'!$A$1:$X$100000,21,FALSE), "")</f>
        <v/>
      </c>
    </row>
    <row r="1805" spans="1:15">
      <c r="A1805" t="str">
        <f>T('CLZ TT'!A1805)</f>
        <v/>
      </c>
      <c r="B1805" s="9" t="str">
        <f>T('CLZ TT'!D1805)</f>
        <v/>
      </c>
      <c r="C1805" s="10" t="str">
        <f>IF(LEN(A1805) &gt; 0, 'CLZ TT'!E1805, "")</f>
        <v/>
      </c>
      <c r="D1805" s="7" t="str">
        <f>T('CLZ TT'!F1805)</f>
        <v/>
      </c>
      <c r="E1805" s="7" t="str">
        <f>IFERROR(VLOOKUP('CLZ TT'!A1805,'CLZ WI'!$A$1:$E$100000,3,FALSE),"")</f>
        <v/>
      </c>
      <c r="F1805" t="str">
        <f>IFERROR(VLOOKUP('CLZ TT'!A1805,'CLZ WI'!$A$1:$E$100000,4,FALSE),"")</f>
        <v/>
      </c>
      <c r="G1805" t="str">
        <f>IFERROR(VLOOKUP('CLZ TT'!A1805,'CLZ WI'!$A$1:$K$100000,5,FALSE),"")</f>
        <v/>
      </c>
      <c r="H1805" t="str">
        <f>IFERROR(VLOOKUP(G1805,'CLZ WI'!$A$1:$K$100000,6,FALSE),"")</f>
        <v/>
      </c>
      <c r="I1805" t="str">
        <f>IFERROR(VLOOKUP(G1805,'CLZ WI'!$A$1:$K$100000,7,FALSE),"")</f>
        <v/>
      </c>
      <c r="J1805" t="str">
        <f>T('CLZ TT'!I1805)</f>
        <v/>
      </c>
      <c r="K1805" t="str">
        <f>IF(IFERROR(VLOOKUP('CLZ TT'!A1805,'CLZ WI'!$A$1:$L$100000,12,FALSE),"")=TRUE, "Billable", IF(IFERROR(VLOOKUP('CLZ TT'!A1805,'CLZ WI'!$A$1:$L$100000,12,FALSE),"")=FALSE, "Non-Billable", ""))</f>
        <v/>
      </c>
      <c r="L1805" s="19" t="str">
        <f>IF('CLZ TT'!G1805="","",'CLZ TT'!G1805)</f>
        <v/>
      </c>
      <c r="M1805" t="str">
        <f>IFERROR(VLOOKUP(G1805,'CLZ Pr'!$A$1:$X$100000,12,FALSE)*C1805,"")</f>
        <v/>
      </c>
      <c r="N1805" s="4" t="str">
        <f>IFERROR(VLOOKUP(G1805,'CLZ Pr'!$A$1:$X$100000,24,FALSE), "")</f>
        <v/>
      </c>
      <c r="O1805" t="str">
        <f>IFERROR(VLOOKUP(G1805,'CLZ Pr'!$A$1:$X$100000,21,FALSE), "")</f>
        <v/>
      </c>
    </row>
    <row r="1806" spans="1:15">
      <c r="A1806" t="str">
        <f>T('CLZ TT'!A1806)</f>
        <v/>
      </c>
      <c r="B1806" s="9" t="str">
        <f>T('CLZ TT'!D1806)</f>
        <v/>
      </c>
      <c r="C1806" s="10" t="str">
        <f>IF(LEN(A1806) &gt; 0, 'CLZ TT'!E1806, "")</f>
        <v/>
      </c>
      <c r="D1806" s="7" t="str">
        <f>T('CLZ TT'!F1806)</f>
        <v/>
      </c>
      <c r="E1806" s="7" t="str">
        <f>IFERROR(VLOOKUP('CLZ TT'!A1806,'CLZ WI'!$A$1:$E$100000,3,FALSE),"")</f>
        <v/>
      </c>
      <c r="F1806" t="str">
        <f>IFERROR(VLOOKUP('CLZ TT'!A1806,'CLZ WI'!$A$1:$E$100000,4,FALSE),"")</f>
        <v/>
      </c>
      <c r="G1806" t="str">
        <f>IFERROR(VLOOKUP('CLZ TT'!A1806,'CLZ WI'!$A$1:$K$100000,5,FALSE),"")</f>
        <v/>
      </c>
      <c r="H1806" t="str">
        <f>IFERROR(VLOOKUP(G1806,'CLZ WI'!$A$1:$K$100000,6,FALSE),"")</f>
        <v/>
      </c>
      <c r="I1806" t="str">
        <f>IFERROR(VLOOKUP(G1806,'CLZ WI'!$A$1:$K$100000,7,FALSE),"")</f>
        <v/>
      </c>
      <c r="J1806" t="str">
        <f>T('CLZ TT'!I1806)</f>
        <v/>
      </c>
      <c r="K1806" t="str">
        <f>IF(IFERROR(VLOOKUP('CLZ TT'!A1806,'CLZ WI'!$A$1:$L$100000,12,FALSE),"")=TRUE, "Billable", IF(IFERROR(VLOOKUP('CLZ TT'!A1806,'CLZ WI'!$A$1:$L$100000,12,FALSE),"")=FALSE, "Non-Billable", ""))</f>
        <v/>
      </c>
      <c r="L1806" s="19" t="str">
        <f>IF('CLZ TT'!G1806="","",'CLZ TT'!G1806)</f>
        <v/>
      </c>
      <c r="M1806" t="str">
        <f>IFERROR(VLOOKUP(G1806,'CLZ Pr'!$A$1:$X$100000,12,FALSE)*C1806,"")</f>
        <v/>
      </c>
      <c r="N1806" s="4" t="str">
        <f>IFERROR(VLOOKUP(G1806,'CLZ Pr'!$A$1:$X$100000,24,FALSE), "")</f>
        <v/>
      </c>
      <c r="O1806" t="str">
        <f>IFERROR(VLOOKUP(G1806,'CLZ Pr'!$A$1:$X$100000,21,FALSE), "")</f>
        <v/>
      </c>
    </row>
    <row r="1807" spans="1:15">
      <c r="A1807" t="str">
        <f>T('CLZ TT'!A1807)</f>
        <v/>
      </c>
      <c r="B1807" s="9" t="str">
        <f>T('CLZ TT'!D1807)</f>
        <v/>
      </c>
      <c r="C1807" s="10" t="str">
        <f>IF(LEN(A1807) &gt; 0, 'CLZ TT'!E1807, "")</f>
        <v/>
      </c>
      <c r="D1807" s="7" t="str">
        <f>T('CLZ TT'!F1807)</f>
        <v/>
      </c>
      <c r="E1807" s="7" t="str">
        <f>IFERROR(VLOOKUP('CLZ TT'!A1807,'CLZ WI'!$A$1:$E$100000,3,FALSE),"")</f>
        <v/>
      </c>
      <c r="F1807" t="str">
        <f>IFERROR(VLOOKUP('CLZ TT'!A1807,'CLZ WI'!$A$1:$E$100000,4,FALSE),"")</f>
        <v/>
      </c>
      <c r="G1807" t="str">
        <f>IFERROR(VLOOKUP('CLZ TT'!A1807,'CLZ WI'!$A$1:$K$100000,5,FALSE),"")</f>
        <v/>
      </c>
      <c r="H1807" t="str">
        <f>IFERROR(VLOOKUP(G1807,'CLZ WI'!$A$1:$K$100000,6,FALSE),"")</f>
        <v/>
      </c>
      <c r="I1807" t="str">
        <f>IFERROR(VLOOKUP(G1807,'CLZ WI'!$A$1:$K$100000,7,FALSE),"")</f>
        <v/>
      </c>
      <c r="J1807" t="str">
        <f>T('CLZ TT'!I1807)</f>
        <v/>
      </c>
      <c r="K1807" t="str">
        <f>IF(IFERROR(VLOOKUP('CLZ TT'!A1807,'CLZ WI'!$A$1:$L$100000,12,FALSE),"")=TRUE, "Billable", IF(IFERROR(VLOOKUP('CLZ TT'!A1807,'CLZ WI'!$A$1:$L$100000,12,FALSE),"")=FALSE, "Non-Billable", ""))</f>
        <v/>
      </c>
      <c r="L1807" s="19" t="str">
        <f>IF('CLZ TT'!G1807="","",'CLZ TT'!G1807)</f>
        <v/>
      </c>
      <c r="M1807" t="str">
        <f>IFERROR(VLOOKUP(G1807,'CLZ Pr'!$A$1:$X$100000,12,FALSE)*C1807,"")</f>
        <v/>
      </c>
      <c r="N1807" s="4" t="str">
        <f>IFERROR(VLOOKUP(G1807,'CLZ Pr'!$A$1:$X$100000,24,FALSE), "")</f>
        <v/>
      </c>
      <c r="O1807" t="str">
        <f>IFERROR(VLOOKUP(G1807,'CLZ Pr'!$A$1:$X$100000,21,FALSE), "")</f>
        <v/>
      </c>
    </row>
    <row r="1808" spans="1:15">
      <c r="A1808" t="str">
        <f>T('CLZ TT'!A1808)</f>
        <v/>
      </c>
      <c r="B1808" s="9" t="str">
        <f>T('CLZ TT'!D1808)</f>
        <v/>
      </c>
      <c r="C1808" s="10" t="str">
        <f>IF(LEN(A1808) &gt; 0, 'CLZ TT'!E1808, "")</f>
        <v/>
      </c>
      <c r="D1808" s="7" t="str">
        <f>T('CLZ TT'!F1808)</f>
        <v/>
      </c>
      <c r="E1808" s="7" t="str">
        <f>IFERROR(VLOOKUP('CLZ TT'!A1808,'CLZ WI'!$A$1:$E$100000,3,FALSE),"")</f>
        <v/>
      </c>
      <c r="F1808" t="str">
        <f>IFERROR(VLOOKUP('CLZ TT'!A1808,'CLZ WI'!$A$1:$E$100000,4,FALSE),"")</f>
        <v/>
      </c>
      <c r="G1808" t="str">
        <f>IFERROR(VLOOKUP('CLZ TT'!A1808,'CLZ WI'!$A$1:$K$100000,5,FALSE),"")</f>
        <v/>
      </c>
      <c r="H1808" t="str">
        <f>IFERROR(VLOOKUP(G1808,'CLZ WI'!$A$1:$K$100000,6,FALSE),"")</f>
        <v/>
      </c>
      <c r="I1808" t="str">
        <f>IFERROR(VLOOKUP(G1808,'CLZ WI'!$A$1:$K$100000,7,FALSE),"")</f>
        <v/>
      </c>
      <c r="J1808" t="str">
        <f>T('CLZ TT'!I1808)</f>
        <v/>
      </c>
      <c r="K1808" t="str">
        <f>IF(IFERROR(VLOOKUP('CLZ TT'!A1808,'CLZ WI'!$A$1:$L$100000,12,FALSE),"")=TRUE, "Billable", IF(IFERROR(VLOOKUP('CLZ TT'!A1808,'CLZ WI'!$A$1:$L$100000,12,FALSE),"")=FALSE, "Non-Billable", ""))</f>
        <v/>
      </c>
      <c r="L1808" s="19" t="str">
        <f>IF('CLZ TT'!G1808="","",'CLZ TT'!G1808)</f>
        <v/>
      </c>
      <c r="M1808" t="str">
        <f>IFERROR(VLOOKUP(G1808,'CLZ Pr'!$A$1:$X$100000,12,FALSE)*C1808,"")</f>
        <v/>
      </c>
      <c r="N1808" s="4" t="str">
        <f>IFERROR(VLOOKUP(G1808,'CLZ Pr'!$A$1:$X$100000,24,FALSE), "")</f>
        <v/>
      </c>
      <c r="O1808" t="str">
        <f>IFERROR(VLOOKUP(G1808,'CLZ Pr'!$A$1:$X$100000,21,FALSE), "")</f>
        <v/>
      </c>
    </row>
    <row r="1809" spans="1:15">
      <c r="A1809" t="str">
        <f>T('CLZ TT'!A1809)</f>
        <v/>
      </c>
      <c r="B1809" s="9" t="str">
        <f>T('CLZ TT'!D1809)</f>
        <v/>
      </c>
      <c r="C1809" s="10" t="str">
        <f>IF(LEN(A1809) &gt; 0, 'CLZ TT'!E1809, "")</f>
        <v/>
      </c>
      <c r="D1809" s="7" t="str">
        <f>T('CLZ TT'!F1809)</f>
        <v/>
      </c>
      <c r="E1809" s="7" t="str">
        <f>IFERROR(VLOOKUP('CLZ TT'!A1809,'CLZ WI'!$A$1:$E$100000,3,FALSE),"")</f>
        <v/>
      </c>
      <c r="F1809" t="str">
        <f>IFERROR(VLOOKUP('CLZ TT'!A1809,'CLZ WI'!$A$1:$E$100000,4,FALSE),"")</f>
        <v/>
      </c>
      <c r="G1809" t="str">
        <f>IFERROR(VLOOKUP('CLZ TT'!A1809,'CLZ WI'!$A$1:$K$100000,5,FALSE),"")</f>
        <v/>
      </c>
      <c r="H1809" t="str">
        <f>IFERROR(VLOOKUP(G1809,'CLZ WI'!$A$1:$K$100000,6,FALSE),"")</f>
        <v/>
      </c>
      <c r="I1809" t="str">
        <f>IFERROR(VLOOKUP(G1809,'CLZ WI'!$A$1:$K$100000,7,FALSE),"")</f>
        <v/>
      </c>
      <c r="J1809" t="str">
        <f>T('CLZ TT'!I1809)</f>
        <v/>
      </c>
      <c r="K1809" t="str">
        <f>IF(IFERROR(VLOOKUP('CLZ TT'!A1809,'CLZ WI'!$A$1:$L$100000,12,FALSE),"")=TRUE, "Billable", IF(IFERROR(VLOOKUP('CLZ TT'!A1809,'CLZ WI'!$A$1:$L$100000,12,FALSE),"")=FALSE, "Non-Billable", ""))</f>
        <v/>
      </c>
      <c r="L1809" s="19" t="str">
        <f>IF('CLZ TT'!G1809="","",'CLZ TT'!G1809)</f>
        <v/>
      </c>
      <c r="M1809" t="str">
        <f>IFERROR(VLOOKUP(G1809,'CLZ Pr'!$A$1:$X$100000,12,FALSE)*C1809,"")</f>
        <v/>
      </c>
      <c r="N1809" s="4" t="str">
        <f>IFERROR(VLOOKUP(G1809,'CLZ Pr'!$A$1:$X$100000,24,FALSE), "")</f>
        <v/>
      </c>
      <c r="O1809" t="str">
        <f>IFERROR(VLOOKUP(G1809,'CLZ Pr'!$A$1:$X$100000,21,FALSE), "")</f>
        <v/>
      </c>
    </row>
    <row r="1810" spans="1:15">
      <c r="A1810" t="str">
        <f>T('CLZ TT'!A1810)</f>
        <v/>
      </c>
      <c r="B1810" s="9" t="str">
        <f>T('CLZ TT'!D1810)</f>
        <v/>
      </c>
      <c r="C1810" s="10" t="str">
        <f>IF(LEN(A1810) &gt; 0, 'CLZ TT'!E1810, "")</f>
        <v/>
      </c>
      <c r="D1810" s="7" t="str">
        <f>T('CLZ TT'!F1810)</f>
        <v/>
      </c>
      <c r="E1810" s="7" t="str">
        <f>IFERROR(VLOOKUP('CLZ TT'!A1810,'CLZ WI'!$A$1:$E$100000,3,FALSE),"")</f>
        <v/>
      </c>
      <c r="F1810" t="str">
        <f>IFERROR(VLOOKUP('CLZ TT'!A1810,'CLZ WI'!$A$1:$E$100000,4,FALSE),"")</f>
        <v/>
      </c>
      <c r="G1810" t="str">
        <f>IFERROR(VLOOKUP('CLZ TT'!A1810,'CLZ WI'!$A$1:$K$100000,5,FALSE),"")</f>
        <v/>
      </c>
      <c r="H1810" t="str">
        <f>IFERROR(VLOOKUP(G1810,'CLZ WI'!$A$1:$K$100000,6,FALSE),"")</f>
        <v/>
      </c>
      <c r="I1810" t="str">
        <f>IFERROR(VLOOKUP(G1810,'CLZ WI'!$A$1:$K$100000,7,FALSE),"")</f>
        <v/>
      </c>
      <c r="J1810" t="str">
        <f>T('CLZ TT'!I1810)</f>
        <v/>
      </c>
      <c r="K1810" t="str">
        <f>IF(IFERROR(VLOOKUP('CLZ TT'!A1810,'CLZ WI'!$A$1:$L$100000,12,FALSE),"")=TRUE, "Billable", IF(IFERROR(VLOOKUP('CLZ TT'!A1810,'CLZ WI'!$A$1:$L$100000,12,FALSE),"")=FALSE, "Non-Billable", ""))</f>
        <v/>
      </c>
      <c r="L1810" s="19" t="str">
        <f>IF('CLZ TT'!G1810="","",'CLZ TT'!G1810)</f>
        <v/>
      </c>
      <c r="M1810" t="str">
        <f>IFERROR(VLOOKUP(G1810,'CLZ Pr'!$A$1:$X$100000,12,FALSE)*C1810,"")</f>
        <v/>
      </c>
      <c r="N1810" s="4" t="str">
        <f>IFERROR(VLOOKUP(G1810,'CLZ Pr'!$A$1:$X$100000,24,FALSE), "")</f>
        <v/>
      </c>
      <c r="O1810" t="str">
        <f>IFERROR(VLOOKUP(G1810,'CLZ Pr'!$A$1:$X$100000,21,FALSE), "")</f>
        <v/>
      </c>
    </row>
    <row r="1811" spans="1:15">
      <c r="A1811" t="str">
        <f>T('CLZ TT'!A1811)</f>
        <v/>
      </c>
      <c r="B1811" s="9" t="str">
        <f>T('CLZ TT'!D1811)</f>
        <v/>
      </c>
      <c r="C1811" s="10" t="str">
        <f>IF(LEN(A1811) &gt; 0, 'CLZ TT'!E1811, "")</f>
        <v/>
      </c>
      <c r="D1811" s="7" t="str">
        <f>T('CLZ TT'!F1811)</f>
        <v/>
      </c>
      <c r="E1811" s="7" t="str">
        <f>IFERROR(VLOOKUP('CLZ TT'!A1811,'CLZ WI'!$A$1:$E$100000,3,FALSE),"")</f>
        <v/>
      </c>
      <c r="F1811" t="str">
        <f>IFERROR(VLOOKUP('CLZ TT'!A1811,'CLZ WI'!$A$1:$E$100000,4,FALSE),"")</f>
        <v/>
      </c>
      <c r="G1811" t="str">
        <f>IFERROR(VLOOKUP('CLZ TT'!A1811,'CLZ WI'!$A$1:$K$100000,5,FALSE),"")</f>
        <v/>
      </c>
      <c r="H1811" t="str">
        <f>IFERROR(VLOOKUP(G1811,'CLZ WI'!$A$1:$K$100000,6,FALSE),"")</f>
        <v/>
      </c>
      <c r="I1811" t="str">
        <f>IFERROR(VLOOKUP(G1811,'CLZ WI'!$A$1:$K$100000,7,FALSE),"")</f>
        <v/>
      </c>
      <c r="J1811" t="str">
        <f>T('CLZ TT'!I1811)</f>
        <v/>
      </c>
      <c r="K1811" t="str">
        <f>IF(IFERROR(VLOOKUP('CLZ TT'!A1811,'CLZ WI'!$A$1:$L$100000,12,FALSE),"")=TRUE, "Billable", IF(IFERROR(VLOOKUP('CLZ TT'!A1811,'CLZ WI'!$A$1:$L$100000,12,FALSE),"")=FALSE, "Non-Billable", ""))</f>
        <v/>
      </c>
      <c r="L1811" s="19" t="str">
        <f>IF('CLZ TT'!G1811="","",'CLZ TT'!G1811)</f>
        <v/>
      </c>
      <c r="M1811" t="str">
        <f>IFERROR(VLOOKUP(G1811,'CLZ Pr'!$A$1:$X$100000,12,FALSE)*C1811,"")</f>
        <v/>
      </c>
      <c r="N1811" s="4" t="str">
        <f>IFERROR(VLOOKUP(G1811,'CLZ Pr'!$A$1:$X$100000,24,FALSE), "")</f>
        <v/>
      </c>
      <c r="O1811" t="str">
        <f>IFERROR(VLOOKUP(G1811,'CLZ Pr'!$A$1:$X$100000,21,FALSE), "")</f>
        <v/>
      </c>
    </row>
    <row r="1812" spans="1:15">
      <c r="A1812" t="str">
        <f>T('CLZ TT'!A1812)</f>
        <v/>
      </c>
      <c r="B1812" s="9" t="str">
        <f>T('CLZ TT'!D1812)</f>
        <v/>
      </c>
      <c r="C1812" s="10" t="str">
        <f>IF(LEN(A1812) &gt; 0, 'CLZ TT'!E1812, "")</f>
        <v/>
      </c>
      <c r="D1812" s="7" t="str">
        <f>T('CLZ TT'!F1812)</f>
        <v/>
      </c>
      <c r="E1812" s="7" t="str">
        <f>IFERROR(VLOOKUP('CLZ TT'!A1812,'CLZ WI'!$A$1:$E$100000,3,FALSE),"")</f>
        <v/>
      </c>
      <c r="F1812" t="str">
        <f>IFERROR(VLOOKUP('CLZ TT'!A1812,'CLZ WI'!$A$1:$E$100000,4,FALSE),"")</f>
        <v/>
      </c>
      <c r="G1812" t="str">
        <f>IFERROR(VLOOKUP('CLZ TT'!A1812,'CLZ WI'!$A$1:$K$100000,5,FALSE),"")</f>
        <v/>
      </c>
      <c r="H1812" t="str">
        <f>IFERROR(VLOOKUP(G1812,'CLZ WI'!$A$1:$K$100000,6,FALSE),"")</f>
        <v/>
      </c>
      <c r="I1812" t="str">
        <f>IFERROR(VLOOKUP(G1812,'CLZ WI'!$A$1:$K$100000,7,FALSE),"")</f>
        <v/>
      </c>
      <c r="J1812" t="str">
        <f>T('CLZ TT'!I1812)</f>
        <v/>
      </c>
      <c r="K1812" t="str">
        <f>IF(IFERROR(VLOOKUP('CLZ TT'!A1812,'CLZ WI'!$A$1:$L$100000,12,FALSE),"")=TRUE, "Billable", IF(IFERROR(VLOOKUP('CLZ TT'!A1812,'CLZ WI'!$A$1:$L$100000,12,FALSE),"")=FALSE, "Non-Billable", ""))</f>
        <v/>
      </c>
      <c r="L1812" s="19" t="str">
        <f>IF('CLZ TT'!G1812="","",'CLZ TT'!G1812)</f>
        <v/>
      </c>
      <c r="M1812" t="str">
        <f>IFERROR(VLOOKUP(G1812,'CLZ Pr'!$A$1:$X$100000,12,FALSE)*C1812,"")</f>
        <v/>
      </c>
      <c r="N1812" s="4" t="str">
        <f>IFERROR(VLOOKUP(G1812,'CLZ Pr'!$A$1:$X$100000,24,FALSE), "")</f>
        <v/>
      </c>
      <c r="O1812" t="str">
        <f>IFERROR(VLOOKUP(G1812,'CLZ Pr'!$A$1:$X$100000,21,FALSE), "")</f>
        <v/>
      </c>
    </row>
    <row r="1813" spans="1:15">
      <c r="A1813" t="str">
        <f>T('CLZ TT'!A1813)</f>
        <v/>
      </c>
      <c r="B1813" s="9" t="str">
        <f>T('CLZ TT'!D1813)</f>
        <v/>
      </c>
      <c r="C1813" s="10" t="str">
        <f>IF(LEN(A1813) &gt; 0, 'CLZ TT'!E1813, "")</f>
        <v/>
      </c>
      <c r="D1813" s="7" t="str">
        <f>T('CLZ TT'!F1813)</f>
        <v/>
      </c>
      <c r="E1813" s="7" t="str">
        <f>IFERROR(VLOOKUP('CLZ TT'!A1813,'CLZ WI'!$A$1:$E$100000,3,FALSE),"")</f>
        <v/>
      </c>
      <c r="F1813" t="str">
        <f>IFERROR(VLOOKUP('CLZ TT'!A1813,'CLZ WI'!$A$1:$E$100000,4,FALSE),"")</f>
        <v/>
      </c>
      <c r="G1813" t="str">
        <f>IFERROR(VLOOKUP('CLZ TT'!A1813,'CLZ WI'!$A$1:$K$100000,5,FALSE),"")</f>
        <v/>
      </c>
      <c r="H1813" t="str">
        <f>IFERROR(VLOOKUP(G1813,'CLZ WI'!$A$1:$K$100000,6,FALSE),"")</f>
        <v/>
      </c>
      <c r="I1813" t="str">
        <f>IFERROR(VLOOKUP(G1813,'CLZ WI'!$A$1:$K$100000,7,FALSE),"")</f>
        <v/>
      </c>
      <c r="J1813" t="str">
        <f>T('CLZ TT'!I1813)</f>
        <v/>
      </c>
      <c r="K1813" t="str">
        <f>IF(IFERROR(VLOOKUP('CLZ TT'!A1813,'CLZ WI'!$A$1:$L$100000,12,FALSE),"")=TRUE, "Billable", IF(IFERROR(VLOOKUP('CLZ TT'!A1813,'CLZ WI'!$A$1:$L$100000,12,FALSE),"")=FALSE, "Non-Billable", ""))</f>
        <v/>
      </c>
      <c r="L1813" s="19" t="str">
        <f>IF('CLZ TT'!G1813="","",'CLZ TT'!G1813)</f>
        <v/>
      </c>
      <c r="M1813" t="str">
        <f>IFERROR(VLOOKUP(G1813,'CLZ Pr'!$A$1:$X$100000,12,FALSE)*C1813,"")</f>
        <v/>
      </c>
      <c r="N1813" s="4" t="str">
        <f>IFERROR(VLOOKUP(G1813,'CLZ Pr'!$A$1:$X$100000,24,FALSE), "")</f>
        <v/>
      </c>
      <c r="O1813" t="str">
        <f>IFERROR(VLOOKUP(G1813,'CLZ Pr'!$A$1:$X$100000,21,FALSE), "")</f>
        <v/>
      </c>
    </row>
    <row r="1814" spans="1:15">
      <c r="A1814" t="str">
        <f>T('CLZ TT'!A1814)</f>
        <v/>
      </c>
      <c r="B1814" s="9" t="str">
        <f>T('CLZ TT'!D1814)</f>
        <v/>
      </c>
      <c r="C1814" s="10" t="str">
        <f>IF(LEN(A1814) &gt; 0, 'CLZ TT'!E1814, "")</f>
        <v/>
      </c>
      <c r="D1814" s="7" t="str">
        <f>T('CLZ TT'!F1814)</f>
        <v/>
      </c>
      <c r="E1814" s="7" t="str">
        <f>IFERROR(VLOOKUP('CLZ TT'!A1814,'CLZ WI'!$A$1:$E$100000,3,FALSE),"")</f>
        <v/>
      </c>
      <c r="F1814" t="str">
        <f>IFERROR(VLOOKUP('CLZ TT'!A1814,'CLZ WI'!$A$1:$E$100000,4,FALSE),"")</f>
        <v/>
      </c>
      <c r="G1814" t="str">
        <f>IFERROR(VLOOKUP('CLZ TT'!A1814,'CLZ WI'!$A$1:$K$100000,5,FALSE),"")</f>
        <v/>
      </c>
      <c r="H1814" t="str">
        <f>IFERROR(VLOOKUP(G1814,'CLZ WI'!$A$1:$K$100000,6,FALSE),"")</f>
        <v/>
      </c>
      <c r="I1814" t="str">
        <f>IFERROR(VLOOKUP(G1814,'CLZ WI'!$A$1:$K$100000,7,FALSE),"")</f>
        <v/>
      </c>
      <c r="J1814" t="str">
        <f>T('CLZ TT'!I1814)</f>
        <v/>
      </c>
      <c r="K1814" t="str">
        <f>IF(IFERROR(VLOOKUP('CLZ TT'!A1814,'CLZ WI'!$A$1:$L$100000,12,FALSE),"")=TRUE, "Billable", IF(IFERROR(VLOOKUP('CLZ TT'!A1814,'CLZ WI'!$A$1:$L$100000,12,FALSE),"")=FALSE, "Non-Billable", ""))</f>
        <v/>
      </c>
      <c r="L1814" s="19" t="str">
        <f>IF('CLZ TT'!G1814="","",'CLZ TT'!G1814)</f>
        <v/>
      </c>
      <c r="M1814" t="str">
        <f>IFERROR(VLOOKUP(G1814,'CLZ Pr'!$A$1:$X$100000,12,FALSE)*C1814,"")</f>
        <v/>
      </c>
      <c r="N1814" s="4" t="str">
        <f>IFERROR(VLOOKUP(G1814,'CLZ Pr'!$A$1:$X$100000,24,FALSE), "")</f>
        <v/>
      </c>
      <c r="O1814" t="str">
        <f>IFERROR(VLOOKUP(G1814,'CLZ Pr'!$A$1:$X$100000,21,FALSE), "")</f>
        <v/>
      </c>
    </row>
    <row r="1815" spans="1:15">
      <c r="A1815" t="str">
        <f>T('CLZ TT'!A1815)</f>
        <v/>
      </c>
      <c r="B1815" s="9" t="str">
        <f>T('CLZ TT'!D1815)</f>
        <v/>
      </c>
      <c r="C1815" s="10" t="str">
        <f>IF(LEN(A1815) &gt; 0, 'CLZ TT'!E1815, "")</f>
        <v/>
      </c>
      <c r="D1815" s="7" t="str">
        <f>T('CLZ TT'!F1815)</f>
        <v/>
      </c>
      <c r="E1815" s="7" t="str">
        <f>IFERROR(VLOOKUP('CLZ TT'!A1815,'CLZ WI'!$A$1:$E$100000,3,FALSE),"")</f>
        <v/>
      </c>
      <c r="F1815" t="str">
        <f>IFERROR(VLOOKUP('CLZ TT'!A1815,'CLZ WI'!$A$1:$E$100000,4,FALSE),"")</f>
        <v/>
      </c>
      <c r="G1815" t="str">
        <f>IFERROR(VLOOKUP('CLZ TT'!A1815,'CLZ WI'!$A$1:$K$100000,5,FALSE),"")</f>
        <v/>
      </c>
      <c r="H1815" t="str">
        <f>IFERROR(VLOOKUP(G1815,'CLZ WI'!$A$1:$K$100000,6,FALSE),"")</f>
        <v/>
      </c>
      <c r="I1815" t="str">
        <f>IFERROR(VLOOKUP(G1815,'CLZ WI'!$A$1:$K$100000,7,FALSE),"")</f>
        <v/>
      </c>
      <c r="J1815" t="str">
        <f>T('CLZ TT'!I1815)</f>
        <v/>
      </c>
      <c r="K1815" t="str">
        <f>IF(IFERROR(VLOOKUP('CLZ TT'!A1815,'CLZ WI'!$A$1:$L$100000,12,FALSE),"")=TRUE, "Billable", IF(IFERROR(VLOOKUP('CLZ TT'!A1815,'CLZ WI'!$A$1:$L$100000,12,FALSE),"")=FALSE, "Non-Billable", ""))</f>
        <v/>
      </c>
      <c r="L1815" s="19" t="str">
        <f>IF('CLZ TT'!G1815="","",'CLZ TT'!G1815)</f>
        <v/>
      </c>
      <c r="M1815" t="str">
        <f>IFERROR(VLOOKUP(G1815,'CLZ Pr'!$A$1:$X$100000,12,FALSE)*C1815,"")</f>
        <v/>
      </c>
      <c r="N1815" s="4" t="str">
        <f>IFERROR(VLOOKUP(G1815,'CLZ Pr'!$A$1:$X$100000,24,FALSE), "")</f>
        <v/>
      </c>
      <c r="O1815" t="str">
        <f>IFERROR(VLOOKUP(G1815,'CLZ Pr'!$A$1:$X$100000,21,FALSE), "")</f>
        <v/>
      </c>
    </row>
    <row r="1816" spans="1:15">
      <c r="A1816" t="str">
        <f>T('CLZ TT'!A1816)</f>
        <v/>
      </c>
      <c r="B1816" s="9" t="str">
        <f>T('CLZ TT'!D1816)</f>
        <v/>
      </c>
      <c r="C1816" s="10" t="str">
        <f>IF(LEN(A1816) &gt; 0, 'CLZ TT'!E1816, "")</f>
        <v/>
      </c>
      <c r="D1816" s="7" t="str">
        <f>T('CLZ TT'!F1816)</f>
        <v/>
      </c>
      <c r="E1816" s="7" t="str">
        <f>IFERROR(VLOOKUP('CLZ TT'!A1816,'CLZ WI'!$A$1:$E$100000,3,FALSE),"")</f>
        <v/>
      </c>
      <c r="F1816" t="str">
        <f>IFERROR(VLOOKUP('CLZ TT'!A1816,'CLZ WI'!$A$1:$E$100000,4,FALSE),"")</f>
        <v/>
      </c>
      <c r="G1816" t="str">
        <f>IFERROR(VLOOKUP('CLZ TT'!A1816,'CLZ WI'!$A$1:$K$100000,5,FALSE),"")</f>
        <v/>
      </c>
      <c r="H1816" t="str">
        <f>IFERROR(VLOOKUP(G1816,'CLZ WI'!$A$1:$K$100000,6,FALSE),"")</f>
        <v/>
      </c>
      <c r="I1816" t="str">
        <f>IFERROR(VLOOKUP(G1816,'CLZ WI'!$A$1:$K$100000,7,FALSE),"")</f>
        <v/>
      </c>
      <c r="J1816" t="str">
        <f>T('CLZ TT'!I1816)</f>
        <v/>
      </c>
      <c r="K1816" t="str">
        <f>IF(IFERROR(VLOOKUP('CLZ TT'!A1816,'CLZ WI'!$A$1:$L$100000,12,FALSE),"")=TRUE, "Billable", IF(IFERROR(VLOOKUP('CLZ TT'!A1816,'CLZ WI'!$A$1:$L$100000,12,FALSE),"")=FALSE, "Non-Billable", ""))</f>
        <v/>
      </c>
      <c r="L1816" s="19" t="str">
        <f>IF('CLZ TT'!G1816="","",'CLZ TT'!G1816)</f>
        <v/>
      </c>
      <c r="M1816" t="str">
        <f>IFERROR(VLOOKUP(G1816,'CLZ Pr'!$A$1:$X$100000,12,FALSE)*C1816,"")</f>
        <v/>
      </c>
      <c r="N1816" s="4" t="str">
        <f>IFERROR(VLOOKUP(G1816,'CLZ Pr'!$A$1:$X$100000,24,FALSE), "")</f>
        <v/>
      </c>
      <c r="O1816" t="str">
        <f>IFERROR(VLOOKUP(G1816,'CLZ Pr'!$A$1:$X$100000,21,FALSE), "")</f>
        <v/>
      </c>
    </row>
    <row r="1817" spans="1:15">
      <c r="A1817" t="str">
        <f>T('CLZ TT'!A1817)</f>
        <v/>
      </c>
      <c r="B1817" s="9" t="str">
        <f>T('CLZ TT'!D1817)</f>
        <v/>
      </c>
      <c r="C1817" s="10" t="str">
        <f>IF(LEN(A1817) &gt; 0, 'CLZ TT'!E1817, "")</f>
        <v/>
      </c>
      <c r="D1817" s="7" t="str">
        <f>T('CLZ TT'!F1817)</f>
        <v/>
      </c>
      <c r="E1817" s="7" t="str">
        <f>IFERROR(VLOOKUP('CLZ TT'!A1817,'CLZ WI'!$A$1:$E$100000,3,FALSE),"")</f>
        <v/>
      </c>
      <c r="F1817" t="str">
        <f>IFERROR(VLOOKUP('CLZ TT'!A1817,'CLZ WI'!$A$1:$E$100000,4,FALSE),"")</f>
        <v/>
      </c>
      <c r="G1817" t="str">
        <f>IFERROR(VLOOKUP('CLZ TT'!A1817,'CLZ WI'!$A$1:$K$100000,5,FALSE),"")</f>
        <v/>
      </c>
      <c r="H1817" t="str">
        <f>IFERROR(VLOOKUP(G1817,'CLZ WI'!$A$1:$K$100000,6,FALSE),"")</f>
        <v/>
      </c>
      <c r="I1817" t="str">
        <f>IFERROR(VLOOKUP(G1817,'CLZ WI'!$A$1:$K$100000,7,FALSE),"")</f>
        <v/>
      </c>
      <c r="J1817" t="str">
        <f>T('CLZ TT'!I1817)</f>
        <v/>
      </c>
      <c r="K1817" t="str">
        <f>IF(IFERROR(VLOOKUP('CLZ TT'!A1817,'CLZ WI'!$A$1:$L$100000,12,FALSE),"")=TRUE, "Billable", IF(IFERROR(VLOOKUP('CLZ TT'!A1817,'CLZ WI'!$A$1:$L$100000,12,FALSE),"")=FALSE, "Non-Billable", ""))</f>
        <v/>
      </c>
      <c r="L1817" s="19" t="str">
        <f>IF('CLZ TT'!G1817="","",'CLZ TT'!G1817)</f>
        <v/>
      </c>
      <c r="M1817" t="str">
        <f>IFERROR(VLOOKUP(G1817,'CLZ Pr'!$A$1:$X$100000,12,FALSE)*C1817,"")</f>
        <v/>
      </c>
      <c r="N1817" s="4" t="str">
        <f>IFERROR(VLOOKUP(G1817,'CLZ Pr'!$A$1:$X$100000,24,FALSE), "")</f>
        <v/>
      </c>
      <c r="O1817" t="str">
        <f>IFERROR(VLOOKUP(G1817,'CLZ Pr'!$A$1:$X$100000,21,FALSE), "")</f>
        <v/>
      </c>
    </row>
    <row r="1818" spans="1:15">
      <c r="A1818" t="str">
        <f>T('CLZ TT'!A1818)</f>
        <v/>
      </c>
      <c r="B1818" s="9" t="str">
        <f>T('CLZ TT'!D1818)</f>
        <v/>
      </c>
      <c r="C1818" s="10" t="str">
        <f>IF(LEN(A1818) &gt; 0, 'CLZ TT'!E1818, "")</f>
        <v/>
      </c>
      <c r="D1818" s="7" t="str">
        <f>T('CLZ TT'!F1818)</f>
        <v/>
      </c>
      <c r="E1818" s="7" t="str">
        <f>IFERROR(VLOOKUP('CLZ TT'!A1818,'CLZ WI'!$A$1:$E$100000,3,FALSE),"")</f>
        <v/>
      </c>
      <c r="F1818" t="str">
        <f>IFERROR(VLOOKUP('CLZ TT'!A1818,'CLZ WI'!$A$1:$E$100000,4,FALSE),"")</f>
        <v/>
      </c>
      <c r="G1818" t="str">
        <f>IFERROR(VLOOKUP('CLZ TT'!A1818,'CLZ WI'!$A$1:$K$100000,5,FALSE),"")</f>
        <v/>
      </c>
      <c r="H1818" t="str">
        <f>IFERROR(VLOOKUP(G1818,'CLZ WI'!$A$1:$K$100000,6,FALSE),"")</f>
        <v/>
      </c>
      <c r="I1818" t="str">
        <f>IFERROR(VLOOKUP(G1818,'CLZ WI'!$A$1:$K$100000,7,FALSE),"")</f>
        <v/>
      </c>
      <c r="J1818" t="str">
        <f>T('CLZ TT'!I1818)</f>
        <v/>
      </c>
      <c r="K1818" t="str">
        <f>IF(IFERROR(VLOOKUP('CLZ TT'!A1818,'CLZ WI'!$A$1:$L$100000,12,FALSE),"")=TRUE, "Billable", IF(IFERROR(VLOOKUP('CLZ TT'!A1818,'CLZ WI'!$A$1:$L$100000,12,FALSE),"")=FALSE, "Non-Billable", ""))</f>
        <v/>
      </c>
      <c r="L1818" s="19" t="str">
        <f>IF('CLZ TT'!G1818="","",'CLZ TT'!G1818)</f>
        <v/>
      </c>
      <c r="M1818" t="str">
        <f>IFERROR(VLOOKUP(G1818,'CLZ Pr'!$A$1:$X$100000,12,FALSE)*C1818,"")</f>
        <v/>
      </c>
      <c r="N1818" s="4" t="str">
        <f>IFERROR(VLOOKUP(G1818,'CLZ Pr'!$A$1:$X$100000,24,FALSE), "")</f>
        <v/>
      </c>
      <c r="O1818" t="str">
        <f>IFERROR(VLOOKUP(G1818,'CLZ Pr'!$A$1:$X$100000,21,FALSE), "")</f>
        <v/>
      </c>
    </row>
    <row r="1819" spans="1:15">
      <c r="A1819" t="str">
        <f>T('CLZ TT'!A1819)</f>
        <v/>
      </c>
      <c r="B1819" s="9" t="str">
        <f>T('CLZ TT'!D1819)</f>
        <v/>
      </c>
      <c r="C1819" s="10" t="str">
        <f>IF(LEN(A1819) &gt; 0, 'CLZ TT'!E1819, "")</f>
        <v/>
      </c>
      <c r="D1819" s="7" t="str">
        <f>T('CLZ TT'!F1819)</f>
        <v/>
      </c>
      <c r="E1819" s="7" t="str">
        <f>IFERROR(VLOOKUP('CLZ TT'!A1819,'CLZ WI'!$A$1:$E$100000,3,FALSE),"")</f>
        <v/>
      </c>
      <c r="F1819" t="str">
        <f>IFERROR(VLOOKUP('CLZ TT'!A1819,'CLZ WI'!$A$1:$E$100000,4,FALSE),"")</f>
        <v/>
      </c>
      <c r="G1819" t="str">
        <f>IFERROR(VLOOKUP('CLZ TT'!A1819,'CLZ WI'!$A$1:$K$100000,5,FALSE),"")</f>
        <v/>
      </c>
      <c r="H1819" t="str">
        <f>IFERROR(VLOOKUP(G1819,'CLZ WI'!$A$1:$K$100000,6,FALSE),"")</f>
        <v/>
      </c>
      <c r="I1819" t="str">
        <f>IFERROR(VLOOKUP(G1819,'CLZ WI'!$A$1:$K$100000,7,FALSE),"")</f>
        <v/>
      </c>
      <c r="J1819" t="str">
        <f>T('CLZ TT'!I1819)</f>
        <v/>
      </c>
      <c r="K1819" t="str">
        <f>IF(IFERROR(VLOOKUP('CLZ TT'!A1819,'CLZ WI'!$A$1:$L$100000,12,FALSE),"")=TRUE, "Billable", IF(IFERROR(VLOOKUP('CLZ TT'!A1819,'CLZ WI'!$A$1:$L$100000,12,FALSE),"")=FALSE, "Non-Billable", ""))</f>
        <v/>
      </c>
      <c r="L1819" s="19" t="str">
        <f>IF('CLZ TT'!G1819="","",'CLZ TT'!G1819)</f>
        <v/>
      </c>
      <c r="M1819" t="str">
        <f>IFERROR(VLOOKUP(G1819,'CLZ Pr'!$A$1:$X$100000,12,FALSE)*C1819,"")</f>
        <v/>
      </c>
      <c r="N1819" s="4" t="str">
        <f>IFERROR(VLOOKUP(G1819,'CLZ Pr'!$A$1:$X$100000,24,FALSE), "")</f>
        <v/>
      </c>
      <c r="O1819" t="str">
        <f>IFERROR(VLOOKUP(G1819,'CLZ Pr'!$A$1:$X$100000,21,FALSE), "")</f>
        <v/>
      </c>
    </row>
    <row r="1820" spans="1:15">
      <c r="A1820" t="str">
        <f>T('CLZ TT'!A1820)</f>
        <v/>
      </c>
      <c r="B1820" s="9" t="str">
        <f>T('CLZ TT'!D1820)</f>
        <v/>
      </c>
      <c r="C1820" s="10" t="str">
        <f>IF(LEN(A1820) &gt; 0, 'CLZ TT'!E1820, "")</f>
        <v/>
      </c>
      <c r="D1820" s="7" t="str">
        <f>T('CLZ TT'!F1820)</f>
        <v/>
      </c>
      <c r="E1820" s="7" t="str">
        <f>IFERROR(VLOOKUP('CLZ TT'!A1820,'CLZ WI'!$A$1:$E$100000,3,FALSE),"")</f>
        <v/>
      </c>
      <c r="F1820" t="str">
        <f>IFERROR(VLOOKUP('CLZ TT'!A1820,'CLZ WI'!$A$1:$E$100000,4,FALSE),"")</f>
        <v/>
      </c>
      <c r="G1820" t="str">
        <f>IFERROR(VLOOKUP('CLZ TT'!A1820,'CLZ WI'!$A$1:$K$100000,5,FALSE),"")</f>
        <v/>
      </c>
      <c r="H1820" t="str">
        <f>IFERROR(VLOOKUP(G1820,'CLZ WI'!$A$1:$K$100000,6,FALSE),"")</f>
        <v/>
      </c>
      <c r="I1820" t="str">
        <f>IFERROR(VLOOKUP(G1820,'CLZ WI'!$A$1:$K$100000,7,FALSE),"")</f>
        <v/>
      </c>
      <c r="J1820" t="str">
        <f>T('CLZ TT'!I1820)</f>
        <v/>
      </c>
      <c r="K1820" t="str">
        <f>IF(IFERROR(VLOOKUP('CLZ TT'!A1820,'CLZ WI'!$A$1:$L$100000,12,FALSE),"")=TRUE, "Billable", IF(IFERROR(VLOOKUP('CLZ TT'!A1820,'CLZ WI'!$A$1:$L$100000,12,FALSE),"")=FALSE, "Non-Billable", ""))</f>
        <v/>
      </c>
      <c r="L1820" s="19" t="str">
        <f>IF('CLZ TT'!G1820="","",'CLZ TT'!G1820)</f>
        <v/>
      </c>
      <c r="M1820" t="str">
        <f>IFERROR(VLOOKUP(G1820,'CLZ Pr'!$A$1:$X$100000,12,FALSE)*C1820,"")</f>
        <v/>
      </c>
      <c r="N1820" s="4" t="str">
        <f>IFERROR(VLOOKUP(G1820,'CLZ Pr'!$A$1:$X$100000,24,FALSE), "")</f>
        <v/>
      </c>
      <c r="O1820" t="str">
        <f>IFERROR(VLOOKUP(G1820,'CLZ Pr'!$A$1:$X$100000,21,FALSE), "")</f>
        <v/>
      </c>
    </row>
    <row r="1821" spans="1:15">
      <c r="A1821" t="str">
        <f>T('CLZ TT'!A1821)</f>
        <v/>
      </c>
      <c r="B1821" s="9" t="str">
        <f>T('CLZ TT'!D1821)</f>
        <v/>
      </c>
      <c r="C1821" s="10" t="str">
        <f>IF(LEN(A1821) &gt; 0, 'CLZ TT'!E1821, "")</f>
        <v/>
      </c>
      <c r="D1821" s="7" t="str">
        <f>T('CLZ TT'!F1821)</f>
        <v/>
      </c>
      <c r="E1821" s="7" t="str">
        <f>IFERROR(VLOOKUP('CLZ TT'!A1821,'CLZ WI'!$A$1:$E$100000,3,FALSE),"")</f>
        <v/>
      </c>
      <c r="F1821" t="str">
        <f>IFERROR(VLOOKUP('CLZ TT'!A1821,'CLZ WI'!$A$1:$E$100000,4,FALSE),"")</f>
        <v/>
      </c>
      <c r="G1821" t="str">
        <f>IFERROR(VLOOKUP('CLZ TT'!A1821,'CLZ WI'!$A$1:$K$100000,5,FALSE),"")</f>
        <v/>
      </c>
      <c r="H1821" t="str">
        <f>IFERROR(VLOOKUP(G1821,'CLZ WI'!$A$1:$K$100000,6,FALSE),"")</f>
        <v/>
      </c>
      <c r="I1821" t="str">
        <f>IFERROR(VLOOKUP(G1821,'CLZ WI'!$A$1:$K$100000,7,FALSE),"")</f>
        <v/>
      </c>
      <c r="J1821" t="str">
        <f>T('CLZ TT'!I1821)</f>
        <v/>
      </c>
      <c r="K1821" t="str">
        <f>IF(IFERROR(VLOOKUP('CLZ TT'!A1821,'CLZ WI'!$A$1:$L$100000,12,FALSE),"")=TRUE, "Billable", IF(IFERROR(VLOOKUP('CLZ TT'!A1821,'CLZ WI'!$A$1:$L$100000,12,FALSE),"")=FALSE, "Non-Billable", ""))</f>
        <v/>
      </c>
      <c r="L1821" s="19" t="str">
        <f>IF('CLZ TT'!G1821="","",'CLZ TT'!G1821)</f>
        <v/>
      </c>
      <c r="M1821" t="str">
        <f>IFERROR(VLOOKUP(G1821,'CLZ Pr'!$A$1:$X$100000,12,FALSE)*C1821,"")</f>
        <v/>
      </c>
      <c r="N1821" s="4" t="str">
        <f>IFERROR(VLOOKUP(G1821,'CLZ Pr'!$A$1:$X$100000,24,FALSE), "")</f>
        <v/>
      </c>
      <c r="O1821" t="str">
        <f>IFERROR(VLOOKUP(G1821,'CLZ Pr'!$A$1:$X$100000,21,FALSE), "")</f>
        <v/>
      </c>
    </row>
    <row r="1822" spans="1:15">
      <c r="A1822" t="str">
        <f>T('CLZ TT'!A1822)</f>
        <v/>
      </c>
      <c r="B1822" s="9" t="str">
        <f>T('CLZ TT'!D1822)</f>
        <v/>
      </c>
      <c r="C1822" s="10" t="str">
        <f>IF(LEN(A1822) &gt; 0, 'CLZ TT'!E1822, "")</f>
        <v/>
      </c>
      <c r="D1822" s="7" t="str">
        <f>T('CLZ TT'!F1822)</f>
        <v/>
      </c>
      <c r="E1822" s="7" t="str">
        <f>IFERROR(VLOOKUP('CLZ TT'!A1822,'CLZ WI'!$A$1:$E$100000,3,FALSE),"")</f>
        <v/>
      </c>
      <c r="F1822" t="str">
        <f>IFERROR(VLOOKUP('CLZ TT'!A1822,'CLZ WI'!$A$1:$E$100000,4,FALSE),"")</f>
        <v/>
      </c>
      <c r="G1822" t="str">
        <f>IFERROR(VLOOKUP('CLZ TT'!A1822,'CLZ WI'!$A$1:$K$100000,5,FALSE),"")</f>
        <v/>
      </c>
      <c r="H1822" t="str">
        <f>IFERROR(VLOOKUP(G1822,'CLZ WI'!$A$1:$K$100000,6,FALSE),"")</f>
        <v/>
      </c>
      <c r="I1822" t="str">
        <f>IFERROR(VLOOKUP(G1822,'CLZ WI'!$A$1:$K$100000,7,FALSE),"")</f>
        <v/>
      </c>
      <c r="J1822" t="str">
        <f>T('CLZ TT'!I1822)</f>
        <v/>
      </c>
      <c r="K1822" t="str">
        <f>IF(IFERROR(VLOOKUP('CLZ TT'!A1822,'CLZ WI'!$A$1:$L$100000,12,FALSE),"")=TRUE, "Billable", IF(IFERROR(VLOOKUP('CLZ TT'!A1822,'CLZ WI'!$A$1:$L$100000,12,FALSE),"")=FALSE, "Non-Billable", ""))</f>
        <v/>
      </c>
      <c r="L1822" s="19" t="str">
        <f>IF('CLZ TT'!G1822="","",'CLZ TT'!G1822)</f>
        <v/>
      </c>
      <c r="M1822" t="str">
        <f>IFERROR(VLOOKUP(G1822,'CLZ Pr'!$A$1:$X$100000,12,FALSE)*C1822,"")</f>
        <v/>
      </c>
      <c r="N1822" s="4" t="str">
        <f>IFERROR(VLOOKUP(G1822,'CLZ Pr'!$A$1:$X$100000,24,FALSE), "")</f>
        <v/>
      </c>
      <c r="O1822" t="str">
        <f>IFERROR(VLOOKUP(G1822,'CLZ Pr'!$A$1:$X$100000,21,FALSE), "")</f>
        <v/>
      </c>
    </row>
    <row r="1823" spans="1:15">
      <c r="A1823" t="str">
        <f>T('CLZ TT'!A1823)</f>
        <v/>
      </c>
      <c r="B1823" s="9" t="str">
        <f>T('CLZ TT'!D1823)</f>
        <v/>
      </c>
      <c r="C1823" s="10" t="str">
        <f>IF(LEN(A1823) &gt; 0, 'CLZ TT'!E1823, "")</f>
        <v/>
      </c>
      <c r="D1823" s="7" t="str">
        <f>T('CLZ TT'!F1823)</f>
        <v/>
      </c>
      <c r="E1823" s="7" t="str">
        <f>IFERROR(VLOOKUP('CLZ TT'!A1823,'CLZ WI'!$A$1:$E$100000,3,FALSE),"")</f>
        <v/>
      </c>
      <c r="F1823" t="str">
        <f>IFERROR(VLOOKUP('CLZ TT'!A1823,'CLZ WI'!$A$1:$E$100000,4,FALSE),"")</f>
        <v/>
      </c>
      <c r="G1823" t="str">
        <f>IFERROR(VLOOKUP('CLZ TT'!A1823,'CLZ WI'!$A$1:$K$100000,5,FALSE),"")</f>
        <v/>
      </c>
      <c r="H1823" t="str">
        <f>IFERROR(VLOOKUP(G1823,'CLZ WI'!$A$1:$K$100000,6,FALSE),"")</f>
        <v/>
      </c>
      <c r="I1823" t="str">
        <f>IFERROR(VLOOKUP(G1823,'CLZ WI'!$A$1:$K$100000,7,FALSE),"")</f>
        <v/>
      </c>
      <c r="J1823" t="str">
        <f>T('CLZ TT'!I1823)</f>
        <v/>
      </c>
      <c r="K1823" t="str">
        <f>IF(IFERROR(VLOOKUP('CLZ TT'!A1823,'CLZ WI'!$A$1:$L$100000,12,FALSE),"")=TRUE, "Billable", IF(IFERROR(VLOOKUP('CLZ TT'!A1823,'CLZ WI'!$A$1:$L$100000,12,FALSE),"")=FALSE, "Non-Billable", ""))</f>
        <v/>
      </c>
      <c r="L1823" s="19" t="str">
        <f>IF('CLZ TT'!G1823="","",'CLZ TT'!G1823)</f>
        <v/>
      </c>
      <c r="M1823" t="str">
        <f>IFERROR(VLOOKUP(G1823,'CLZ Pr'!$A$1:$X$100000,12,FALSE)*C1823,"")</f>
        <v/>
      </c>
      <c r="N1823" s="4" t="str">
        <f>IFERROR(VLOOKUP(G1823,'CLZ Pr'!$A$1:$X$100000,24,FALSE), "")</f>
        <v/>
      </c>
      <c r="O1823" t="str">
        <f>IFERROR(VLOOKUP(G1823,'CLZ Pr'!$A$1:$X$100000,21,FALSE), "")</f>
        <v/>
      </c>
    </row>
    <row r="1824" spans="1:15">
      <c r="A1824" t="str">
        <f>T('CLZ TT'!A1824)</f>
        <v/>
      </c>
      <c r="B1824" s="9" t="str">
        <f>T('CLZ TT'!D1824)</f>
        <v/>
      </c>
      <c r="C1824" s="10" t="str">
        <f>IF(LEN(A1824) &gt; 0, 'CLZ TT'!E1824, "")</f>
        <v/>
      </c>
      <c r="D1824" s="7" t="str">
        <f>T('CLZ TT'!F1824)</f>
        <v/>
      </c>
      <c r="E1824" s="7" t="str">
        <f>IFERROR(VLOOKUP('CLZ TT'!A1824,'CLZ WI'!$A$1:$E$100000,3,FALSE),"")</f>
        <v/>
      </c>
      <c r="F1824" t="str">
        <f>IFERROR(VLOOKUP('CLZ TT'!A1824,'CLZ WI'!$A$1:$E$100000,4,FALSE),"")</f>
        <v/>
      </c>
      <c r="G1824" t="str">
        <f>IFERROR(VLOOKUP('CLZ TT'!A1824,'CLZ WI'!$A$1:$K$100000,5,FALSE),"")</f>
        <v/>
      </c>
      <c r="H1824" t="str">
        <f>IFERROR(VLOOKUP(G1824,'CLZ WI'!$A$1:$K$100000,6,FALSE),"")</f>
        <v/>
      </c>
      <c r="I1824" t="str">
        <f>IFERROR(VLOOKUP(G1824,'CLZ WI'!$A$1:$K$100000,7,FALSE),"")</f>
        <v/>
      </c>
      <c r="J1824" t="str">
        <f>T('CLZ TT'!I1824)</f>
        <v/>
      </c>
      <c r="K1824" t="str">
        <f>IF(IFERROR(VLOOKUP('CLZ TT'!A1824,'CLZ WI'!$A$1:$L$100000,12,FALSE),"")=TRUE, "Billable", IF(IFERROR(VLOOKUP('CLZ TT'!A1824,'CLZ WI'!$A$1:$L$100000,12,FALSE),"")=FALSE, "Non-Billable", ""))</f>
        <v/>
      </c>
      <c r="L1824" s="19" t="str">
        <f>IF('CLZ TT'!G1824="","",'CLZ TT'!G1824)</f>
        <v/>
      </c>
      <c r="M1824" t="str">
        <f>IFERROR(VLOOKUP(G1824,'CLZ Pr'!$A$1:$X$100000,12,FALSE)*C1824,"")</f>
        <v/>
      </c>
      <c r="N1824" s="4" t="str">
        <f>IFERROR(VLOOKUP(G1824,'CLZ Pr'!$A$1:$X$100000,24,FALSE), "")</f>
        <v/>
      </c>
      <c r="O1824" t="str">
        <f>IFERROR(VLOOKUP(G1824,'CLZ Pr'!$A$1:$X$100000,21,FALSE), "")</f>
        <v/>
      </c>
    </row>
    <row r="1825" spans="1:15">
      <c r="A1825" t="str">
        <f>T('CLZ TT'!A1825)</f>
        <v/>
      </c>
      <c r="B1825" s="9" t="str">
        <f>T('CLZ TT'!D1825)</f>
        <v/>
      </c>
      <c r="C1825" s="10" t="str">
        <f>IF(LEN(A1825) &gt; 0, 'CLZ TT'!E1825, "")</f>
        <v/>
      </c>
      <c r="D1825" s="7" t="str">
        <f>T('CLZ TT'!F1825)</f>
        <v/>
      </c>
      <c r="E1825" s="7" t="str">
        <f>IFERROR(VLOOKUP('CLZ TT'!A1825,'CLZ WI'!$A$1:$E$100000,3,FALSE),"")</f>
        <v/>
      </c>
      <c r="F1825" t="str">
        <f>IFERROR(VLOOKUP('CLZ TT'!A1825,'CLZ WI'!$A$1:$E$100000,4,FALSE),"")</f>
        <v/>
      </c>
      <c r="G1825" t="str">
        <f>IFERROR(VLOOKUP('CLZ TT'!A1825,'CLZ WI'!$A$1:$K$100000,5,FALSE),"")</f>
        <v/>
      </c>
      <c r="H1825" t="str">
        <f>IFERROR(VLOOKUP(G1825,'CLZ WI'!$A$1:$K$100000,6,FALSE),"")</f>
        <v/>
      </c>
      <c r="I1825" t="str">
        <f>IFERROR(VLOOKUP(G1825,'CLZ WI'!$A$1:$K$100000,7,FALSE),"")</f>
        <v/>
      </c>
      <c r="J1825" t="str">
        <f>T('CLZ TT'!I1825)</f>
        <v/>
      </c>
      <c r="K1825" t="str">
        <f>IF(IFERROR(VLOOKUP('CLZ TT'!A1825,'CLZ WI'!$A$1:$L$100000,12,FALSE),"")=TRUE, "Billable", IF(IFERROR(VLOOKUP('CLZ TT'!A1825,'CLZ WI'!$A$1:$L$100000,12,FALSE),"")=FALSE, "Non-Billable", ""))</f>
        <v/>
      </c>
      <c r="L1825" s="19" t="str">
        <f>IF('CLZ TT'!G1825="","",'CLZ TT'!G1825)</f>
        <v/>
      </c>
      <c r="M1825" t="str">
        <f>IFERROR(VLOOKUP(G1825,'CLZ Pr'!$A$1:$X$100000,12,FALSE)*C1825,"")</f>
        <v/>
      </c>
      <c r="N1825" s="4" t="str">
        <f>IFERROR(VLOOKUP(G1825,'CLZ Pr'!$A$1:$X$100000,24,FALSE), "")</f>
        <v/>
      </c>
      <c r="O1825" t="str">
        <f>IFERROR(VLOOKUP(G1825,'CLZ Pr'!$A$1:$X$100000,21,FALSE), "")</f>
        <v/>
      </c>
    </row>
    <row r="1826" spans="1:15">
      <c r="A1826" t="str">
        <f>T('CLZ TT'!A1826)</f>
        <v/>
      </c>
      <c r="B1826" s="9" t="str">
        <f>T('CLZ TT'!D1826)</f>
        <v/>
      </c>
      <c r="C1826" s="10" t="str">
        <f>IF(LEN(A1826) &gt; 0, 'CLZ TT'!E1826, "")</f>
        <v/>
      </c>
      <c r="D1826" s="7" t="str">
        <f>T('CLZ TT'!F1826)</f>
        <v/>
      </c>
      <c r="E1826" s="7" t="str">
        <f>IFERROR(VLOOKUP('CLZ TT'!A1826,'CLZ WI'!$A$1:$E$100000,3,FALSE),"")</f>
        <v/>
      </c>
      <c r="F1826" t="str">
        <f>IFERROR(VLOOKUP('CLZ TT'!A1826,'CLZ WI'!$A$1:$E$100000,4,FALSE),"")</f>
        <v/>
      </c>
      <c r="G1826" t="str">
        <f>IFERROR(VLOOKUP('CLZ TT'!A1826,'CLZ WI'!$A$1:$K$100000,5,FALSE),"")</f>
        <v/>
      </c>
      <c r="H1826" t="str">
        <f>IFERROR(VLOOKUP(G1826,'CLZ WI'!$A$1:$K$100000,6,FALSE),"")</f>
        <v/>
      </c>
      <c r="I1826" t="str">
        <f>IFERROR(VLOOKUP(G1826,'CLZ WI'!$A$1:$K$100000,7,FALSE),"")</f>
        <v/>
      </c>
      <c r="J1826" t="str">
        <f>T('CLZ TT'!I1826)</f>
        <v/>
      </c>
      <c r="K1826" t="str">
        <f>IF(IFERROR(VLOOKUP('CLZ TT'!A1826,'CLZ WI'!$A$1:$L$100000,12,FALSE),"")=TRUE, "Billable", IF(IFERROR(VLOOKUP('CLZ TT'!A1826,'CLZ WI'!$A$1:$L$100000,12,FALSE),"")=FALSE, "Non-Billable", ""))</f>
        <v/>
      </c>
      <c r="L1826" s="19" t="str">
        <f>IF('CLZ TT'!G1826="","",'CLZ TT'!G1826)</f>
        <v/>
      </c>
      <c r="M1826" t="str">
        <f>IFERROR(VLOOKUP(G1826,'CLZ Pr'!$A$1:$X$100000,12,FALSE)*C1826,"")</f>
        <v/>
      </c>
      <c r="N1826" s="4" t="str">
        <f>IFERROR(VLOOKUP(G1826,'CLZ Pr'!$A$1:$X$100000,24,FALSE), "")</f>
        <v/>
      </c>
      <c r="O1826" t="str">
        <f>IFERROR(VLOOKUP(G1826,'CLZ Pr'!$A$1:$X$100000,21,FALSE), "")</f>
        <v/>
      </c>
    </row>
    <row r="1827" spans="1:15">
      <c r="A1827" t="str">
        <f>T('CLZ TT'!A1827)</f>
        <v/>
      </c>
      <c r="B1827" s="9" t="str">
        <f>T('CLZ TT'!D1827)</f>
        <v/>
      </c>
      <c r="C1827" s="10" t="str">
        <f>IF(LEN(A1827) &gt; 0, 'CLZ TT'!E1827, "")</f>
        <v/>
      </c>
      <c r="D1827" s="7" t="str">
        <f>T('CLZ TT'!F1827)</f>
        <v/>
      </c>
      <c r="E1827" s="7" t="str">
        <f>IFERROR(VLOOKUP('CLZ TT'!A1827,'CLZ WI'!$A$1:$E$100000,3,FALSE),"")</f>
        <v/>
      </c>
      <c r="F1827" t="str">
        <f>IFERROR(VLOOKUP('CLZ TT'!A1827,'CLZ WI'!$A$1:$E$100000,4,FALSE),"")</f>
        <v/>
      </c>
      <c r="G1827" t="str">
        <f>IFERROR(VLOOKUP('CLZ TT'!A1827,'CLZ WI'!$A$1:$K$100000,5,FALSE),"")</f>
        <v/>
      </c>
      <c r="H1827" t="str">
        <f>IFERROR(VLOOKUP(G1827,'CLZ WI'!$A$1:$K$100000,6,FALSE),"")</f>
        <v/>
      </c>
      <c r="I1827" t="str">
        <f>IFERROR(VLOOKUP(G1827,'CLZ WI'!$A$1:$K$100000,7,FALSE),"")</f>
        <v/>
      </c>
      <c r="J1827" t="str">
        <f>T('CLZ TT'!I1827)</f>
        <v/>
      </c>
      <c r="K1827" t="str">
        <f>IF(IFERROR(VLOOKUP('CLZ TT'!A1827,'CLZ WI'!$A$1:$L$100000,12,FALSE),"")=TRUE, "Billable", IF(IFERROR(VLOOKUP('CLZ TT'!A1827,'CLZ WI'!$A$1:$L$100000,12,FALSE),"")=FALSE, "Non-Billable", ""))</f>
        <v/>
      </c>
      <c r="L1827" s="19" t="str">
        <f>IF('CLZ TT'!G1827="","",'CLZ TT'!G1827)</f>
        <v/>
      </c>
      <c r="M1827" t="str">
        <f>IFERROR(VLOOKUP(G1827,'CLZ Pr'!$A$1:$X$100000,12,FALSE)*C1827,"")</f>
        <v/>
      </c>
      <c r="N1827" s="4" t="str">
        <f>IFERROR(VLOOKUP(G1827,'CLZ Pr'!$A$1:$X$100000,24,FALSE), "")</f>
        <v/>
      </c>
      <c r="O1827" t="str">
        <f>IFERROR(VLOOKUP(G1827,'CLZ Pr'!$A$1:$X$100000,21,FALSE), "")</f>
        <v/>
      </c>
    </row>
    <row r="1828" spans="1:15">
      <c r="A1828" t="str">
        <f>T('CLZ TT'!A1828)</f>
        <v/>
      </c>
      <c r="B1828" s="9" t="str">
        <f>T('CLZ TT'!D1828)</f>
        <v/>
      </c>
      <c r="C1828" s="10" t="str">
        <f>IF(LEN(A1828) &gt; 0, 'CLZ TT'!E1828, "")</f>
        <v/>
      </c>
      <c r="D1828" s="7" t="str">
        <f>T('CLZ TT'!F1828)</f>
        <v/>
      </c>
      <c r="E1828" s="7" t="str">
        <f>IFERROR(VLOOKUP('CLZ TT'!A1828,'CLZ WI'!$A$1:$E$100000,3,FALSE),"")</f>
        <v/>
      </c>
      <c r="F1828" t="str">
        <f>IFERROR(VLOOKUP('CLZ TT'!A1828,'CLZ WI'!$A$1:$E$100000,4,FALSE),"")</f>
        <v/>
      </c>
      <c r="G1828" t="str">
        <f>IFERROR(VLOOKUP('CLZ TT'!A1828,'CLZ WI'!$A$1:$K$100000,5,FALSE),"")</f>
        <v/>
      </c>
      <c r="H1828" t="str">
        <f>IFERROR(VLOOKUP(G1828,'CLZ WI'!$A$1:$K$100000,6,FALSE),"")</f>
        <v/>
      </c>
      <c r="I1828" t="str">
        <f>IFERROR(VLOOKUP(G1828,'CLZ WI'!$A$1:$K$100000,7,FALSE),"")</f>
        <v/>
      </c>
      <c r="J1828" t="str">
        <f>T('CLZ TT'!I1828)</f>
        <v/>
      </c>
      <c r="K1828" t="str">
        <f>IF(IFERROR(VLOOKUP('CLZ TT'!A1828,'CLZ WI'!$A$1:$L$100000,12,FALSE),"")=TRUE, "Billable", IF(IFERROR(VLOOKUP('CLZ TT'!A1828,'CLZ WI'!$A$1:$L$100000,12,FALSE),"")=FALSE, "Non-Billable", ""))</f>
        <v/>
      </c>
      <c r="L1828" s="19" t="str">
        <f>IF('CLZ TT'!G1828="","",'CLZ TT'!G1828)</f>
        <v/>
      </c>
      <c r="M1828" t="str">
        <f>IFERROR(VLOOKUP(G1828,'CLZ Pr'!$A$1:$X$100000,12,FALSE)*C1828,"")</f>
        <v/>
      </c>
      <c r="N1828" s="4" t="str">
        <f>IFERROR(VLOOKUP(G1828,'CLZ Pr'!$A$1:$X$100000,24,FALSE), "")</f>
        <v/>
      </c>
      <c r="O1828" t="str">
        <f>IFERROR(VLOOKUP(G1828,'CLZ Pr'!$A$1:$X$100000,21,FALSE), "")</f>
        <v/>
      </c>
    </row>
    <row r="1829" spans="1:15">
      <c r="A1829" t="str">
        <f>T('CLZ TT'!A1829)</f>
        <v/>
      </c>
      <c r="B1829" s="9" t="str">
        <f>T('CLZ TT'!D1829)</f>
        <v/>
      </c>
      <c r="C1829" s="10" t="str">
        <f>IF(LEN(A1829) &gt; 0, 'CLZ TT'!E1829, "")</f>
        <v/>
      </c>
      <c r="D1829" s="7" t="str">
        <f>T('CLZ TT'!F1829)</f>
        <v/>
      </c>
      <c r="E1829" s="7" t="str">
        <f>IFERROR(VLOOKUP('CLZ TT'!A1829,'CLZ WI'!$A$1:$E$100000,3,FALSE),"")</f>
        <v/>
      </c>
      <c r="F1829" t="str">
        <f>IFERROR(VLOOKUP('CLZ TT'!A1829,'CLZ WI'!$A$1:$E$100000,4,FALSE),"")</f>
        <v/>
      </c>
      <c r="G1829" t="str">
        <f>IFERROR(VLOOKUP('CLZ TT'!A1829,'CLZ WI'!$A$1:$K$100000,5,FALSE),"")</f>
        <v/>
      </c>
      <c r="H1829" t="str">
        <f>IFERROR(VLOOKUP(G1829,'CLZ WI'!$A$1:$K$100000,6,FALSE),"")</f>
        <v/>
      </c>
      <c r="I1829" t="str">
        <f>IFERROR(VLOOKUP(G1829,'CLZ WI'!$A$1:$K$100000,7,FALSE),"")</f>
        <v/>
      </c>
      <c r="J1829" t="str">
        <f>T('CLZ TT'!I1829)</f>
        <v/>
      </c>
      <c r="K1829" t="str">
        <f>IF(IFERROR(VLOOKUP('CLZ TT'!A1829,'CLZ WI'!$A$1:$L$100000,12,FALSE),"")=TRUE, "Billable", IF(IFERROR(VLOOKUP('CLZ TT'!A1829,'CLZ WI'!$A$1:$L$100000,12,FALSE),"")=FALSE, "Non-Billable", ""))</f>
        <v/>
      </c>
      <c r="L1829" s="19" t="str">
        <f>IF('CLZ TT'!G1829="","",'CLZ TT'!G1829)</f>
        <v/>
      </c>
      <c r="M1829" t="str">
        <f>IFERROR(VLOOKUP(G1829,'CLZ Pr'!$A$1:$X$100000,12,FALSE)*C1829,"")</f>
        <v/>
      </c>
      <c r="N1829" s="4" t="str">
        <f>IFERROR(VLOOKUP(G1829,'CLZ Pr'!$A$1:$X$100000,24,FALSE), "")</f>
        <v/>
      </c>
      <c r="O1829" t="str">
        <f>IFERROR(VLOOKUP(G1829,'CLZ Pr'!$A$1:$X$100000,21,FALSE), "")</f>
        <v/>
      </c>
    </row>
    <row r="1830" spans="1:15">
      <c r="A1830" t="str">
        <f>T('CLZ TT'!A1830)</f>
        <v/>
      </c>
      <c r="B1830" s="9" t="str">
        <f>T('CLZ TT'!D1830)</f>
        <v/>
      </c>
      <c r="C1830" s="10" t="str">
        <f>IF(LEN(A1830) &gt; 0, 'CLZ TT'!E1830, "")</f>
        <v/>
      </c>
      <c r="D1830" s="7" t="str">
        <f>T('CLZ TT'!F1830)</f>
        <v/>
      </c>
      <c r="E1830" s="7" t="str">
        <f>IFERROR(VLOOKUP('CLZ TT'!A1830,'CLZ WI'!$A$1:$E$100000,3,FALSE),"")</f>
        <v/>
      </c>
      <c r="F1830" t="str">
        <f>IFERROR(VLOOKUP('CLZ TT'!A1830,'CLZ WI'!$A$1:$E$100000,4,FALSE),"")</f>
        <v/>
      </c>
      <c r="G1830" t="str">
        <f>IFERROR(VLOOKUP('CLZ TT'!A1830,'CLZ WI'!$A$1:$K$100000,5,FALSE),"")</f>
        <v/>
      </c>
      <c r="H1830" t="str">
        <f>IFERROR(VLOOKUP(G1830,'CLZ WI'!$A$1:$K$100000,6,FALSE),"")</f>
        <v/>
      </c>
      <c r="I1830" t="str">
        <f>IFERROR(VLOOKUP(G1830,'CLZ WI'!$A$1:$K$100000,7,FALSE),"")</f>
        <v/>
      </c>
      <c r="J1830" t="str">
        <f>T('CLZ TT'!I1830)</f>
        <v/>
      </c>
      <c r="K1830" t="str">
        <f>IF(IFERROR(VLOOKUP('CLZ TT'!A1830,'CLZ WI'!$A$1:$L$100000,12,FALSE),"")=TRUE, "Billable", IF(IFERROR(VLOOKUP('CLZ TT'!A1830,'CLZ WI'!$A$1:$L$100000,12,FALSE),"")=FALSE, "Non-Billable", ""))</f>
        <v/>
      </c>
      <c r="L1830" s="19" t="str">
        <f>IF('CLZ TT'!G1830="","",'CLZ TT'!G1830)</f>
        <v/>
      </c>
      <c r="M1830" t="str">
        <f>IFERROR(VLOOKUP(G1830,'CLZ Pr'!$A$1:$X$100000,12,FALSE)*C1830,"")</f>
        <v/>
      </c>
      <c r="N1830" s="4" t="str">
        <f>IFERROR(VLOOKUP(G1830,'CLZ Pr'!$A$1:$X$100000,24,FALSE), "")</f>
        <v/>
      </c>
      <c r="O1830" t="str">
        <f>IFERROR(VLOOKUP(G1830,'CLZ Pr'!$A$1:$X$100000,21,FALSE), "")</f>
        <v/>
      </c>
    </row>
    <row r="1831" spans="1:15">
      <c r="A1831" t="str">
        <f>T('CLZ TT'!A1831)</f>
        <v/>
      </c>
      <c r="B1831" s="9" t="str">
        <f>T('CLZ TT'!D1831)</f>
        <v/>
      </c>
      <c r="C1831" s="10" t="str">
        <f>IF(LEN(A1831) &gt; 0, 'CLZ TT'!E1831, "")</f>
        <v/>
      </c>
      <c r="D1831" s="7" t="str">
        <f>T('CLZ TT'!F1831)</f>
        <v/>
      </c>
      <c r="E1831" s="7" t="str">
        <f>IFERROR(VLOOKUP('CLZ TT'!A1831,'CLZ WI'!$A$1:$E$100000,3,FALSE),"")</f>
        <v/>
      </c>
      <c r="F1831" t="str">
        <f>IFERROR(VLOOKUP('CLZ TT'!A1831,'CLZ WI'!$A$1:$E$100000,4,FALSE),"")</f>
        <v/>
      </c>
      <c r="G1831" t="str">
        <f>IFERROR(VLOOKUP('CLZ TT'!A1831,'CLZ WI'!$A$1:$K$100000,5,FALSE),"")</f>
        <v/>
      </c>
      <c r="H1831" t="str">
        <f>IFERROR(VLOOKUP(G1831,'CLZ WI'!$A$1:$K$100000,6,FALSE),"")</f>
        <v/>
      </c>
      <c r="I1831" t="str">
        <f>IFERROR(VLOOKUP(G1831,'CLZ WI'!$A$1:$K$100000,7,FALSE),"")</f>
        <v/>
      </c>
      <c r="J1831" t="str">
        <f>T('CLZ TT'!I1831)</f>
        <v/>
      </c>
      <c r="K1831" t="str">
        <f>IF(IFERROR(VLOOKUP('CLZ TT'!A1831,'CLZ WI'!$A$1:$L$100000,12,FALSE),"")=TRUE, "Billable", IF(IFERROR(VLOOKUP('CLZ TT'!A1831,'CLZ WI'!$A$1:$L$100000,12,FALSE),"")=FALSE, "Non-Billable", ""))</f>
        <v/>
      </c>
      <c r="L1831" s="19" t="str">
        <f>IF('CLZ TT'!G1831="","",'CLZ TT'!G1831)</f>
        <v/>
      </c>
      <c r="M1831" t="str">
        <f>IFERROR(VLOOKUP(G1831,'CLZ Pr'!$A$1:$X$100000,12,FALSE)*C1831,"")</f>
        <v/>
      </c>
      <c r="N1831" s="4" t="str">
        <f>IFERROR(VLOOKUP(G1831,'CLZ Pr'!$A$1:$X$100000,24,FALSE), "")</f>
        <v/>
      </c>
      <c r="O1831" t="str">
        <f>IFERROR(VLOOKUP(G1831,'CLZ Pr'!$A$1:$X$100000,21,FALSE), "")</f>
        <v/>
      </c>
    </row>
    <row r="1832" spans="1:15">
      <c r="A1832" t="str">
        <f>T('CLZ TT'!A1832)</f>
        <v/>
      </c>
      <c r="B1832" s="9" t="str">
        <f>T('CLZ TT'!D1832)</f>
        <v/>
      </c>
      <c r="C1832" s="10" t="str">
        <f>IF(LEN(A1832) &gt; 0, 'CLZ TT'!E1832, "")</f>
        <v/>
      </c>
      <c r="D1832" s="7" t="str">
        <f>T('CLZ TT'!F1832)</f>
        <v/>
      </c>
      <c r="E1832" s="7" t="str">
        <f>IFERROR(VLOOKUP('CLZ TT'!A1832,'CLZ WI'!$A$1:$E$100000,3,FALSE),"")</f>
        <v/>
      </c>
      <c r="F1832" t="str">
        <f>IFERROR(VLOOKUP('CLZ TT'!A1832,'CLZ WI'!$A$1:$E$100000,4,FALSE),"")</f>
        <v/>
      </c>
      <c r="G1832" t="str">
        <f>IFERROR(VLOOKUP('CLZ TT'!A1832,'CLZ WI'!$A$1:$K$100000,5,FALSE),"")</f>
        <v/>
      </c>
      <c r="H1832" t="str">
        <f>IFERROR(VLOOKUP(G1832,'CLZ WI'!$A$1:$K$100000,6,FALSE),"")</f>
        <v/>
      </c>
      <c r="I1832" t="str">
        <f>IFERROR(VLOOKUP(G1832,'CLZ WI'!$A$1:$K$100000,7,FALSE),"")</f>
        <v/>
      </c>
      <c r="J1832" t="str">
        <f>T('CLZ TT'!I1832)</f>
        <v/>
      </c>
      <c r="K1832" t="str">
        <f>IF(IFERROR(VLOOKUP('CLZ TT'!A1832,'CLZ WI'!$A$1:$L$100000,12,FALSE),"")=TRUE, "Billable", IF(IFERROR(VLOOKUP('CLZ TT'!A1832,'CLZ WI'!$A$1:$L$100000,12,FALSE),"")=FALSE, "Non-Billable", ""))</f>
        <v/>
      </c>
      <c r="L1832" s="19" t="str">
        <f>IF('CLZ TT'!G1832="","",'CLZ TT'!G1832)</f>
        <v/>
      </c>
      <c r="M1832" t="str">
        <f>IFERROR(VLOOKUP(G1832,'CLZ Pr'!$A$1:$X$100000,12,FALSE)*C1832,"")</f>
        <v/>
      </c>
      <c r="N1832" s="4" t="str">
        <f>IFERROR(VLOOKUP(G1832,'CLZ Pr'!$A$1:$X$100000,24,FALSE), "")</f>
        <v/>
      </c>
      <c r="O1832" t="str">
        <f>IFERROR(VLOOKUP(G1832,'CLZ Pr'!$A$1:$X$100000,21,FALSE), "")</f>
        <v/>
      </c>
    </row>
    <row r="1833" spans="1:15">
      <c r="A1833" t="str">
        <f>T('CLZ TT'!A1833)</f>
        <v/>
      </c>
      <c r="B1833" s="9" t="str">
        <f>T('CLZ TT'!D1833)</f>
        <v/>
      </c>
      <c r="C1833" s="10" t="str">
        <f>IF(LEN(A1833) &gt; 0, 'CLZ TT'!E1833, "")</f>
        <v/>
      </c>
      <c r="D1833" s="7" t="str">
        <f>T('CLZ TT'!F1833)</f>
        <v/>
      </c>
      <c r="E1833" s="7" t="str">
        <f>IFERROR(VLOOKUP('CLZ TT'!A1833,'CLZ WI'!$A$1:$E$100000,3,FALSE),"")</f>
        <v/>
      </c>
      <c r="F1833" t="str">
        <f>IFERROR(VLOOKUP('CLZ TT'!A1833,'CLZ WI'!$A$1:$E$100000,4,FALSE),"")</f>
        <v/>
      </c>
      <c r="G1833" t="str">
        <f>IFERROR(VLOOKUP('CLZ TT'!A1833,'CLZ WI'!$A$1:$K$100000,5,FALSE),"")</f>
        <v/>
      </c>
      <c r="H1833" t="str">
        <f>IFERROR(VLOOKUP(G1833,'CLZ WI'!$A$1:$K$100000,6,FALSE),"")</f>
        <v/>
      </c>
      <c r="I1833" t="str">
        <f>IFERROR(VLOOKUP(G1833,'CLZ WI'!$A$1:$K$100000,7,FALSE),"")</f>
        <v/>
      </c>
      <c r="J1833" t="str">
        <f>T('CLZ TT'!I1833)</f>
        <v/>
      </c>
      <c r="K1833" t="str">
        <f>IF(IFERROR(VLOOKUP('CLZ TT'!A1833,'CLZ WI'!$A$1:$L$100000,12,FALSE),"")=TRUE, "Billable", IF(IFERROR(VLOOKUP('CLZ TT'!A1833,'CLZ WI'!$A$1:$L$100000,12,FALSE),"")=FALSE, "Non-Billable", ""))</f>
        <v/>
      </c>
      <c r="L1833" s="19" t="str">
        <f>IF('CLZ TT'!G1833="","",'CLZ TT'!G1833)</f>
        <v/>
      </c>
      <c r="M1833" t="str">
        <f>IFERROR(VLOOKUP(G1833,'CLZ Pr'!$A$1:$X$100000,12,FALSE)*C1833,"")</f>
        <v/>
      </c>
      <c r="N1833" s="4" t="str">
        <f>IFERROR(VLOOKUP(G1833,'CLZ Pr'!$A$1:$X$100000,24,FALSE), "")</f>
        <v/>
      </c>
      <c r="O1833" t="str">
        <f>IFERROR(VLOOKUP(G1833,'CLZ Pr'!$A$1:$X$100000,21,FALSE), "")</f>
        <v/>
      </c>
    </row>
    <row r="1834" spans="1:15">
      <c r="A1834" t="str">
        <f>T('CLZ TT'!A1834)</f>
        <v/>
      </c>
      <c r="B1834" s="9" t="str">
        <f>T('CLZ TT'!D1834)</f>
        <v/>
      </c>
      <c r="C1834" s="10" t="str">
        <f>IF(LEN(A1834) &gt; 0, 'CLZ TT'!E1834, "")</f>
        <v/>
      </c>
      <c r="D1834" s="7" t="str">
        <f>T('CLZ TT'!F1834)</f>
        <v/>
      </c>
      <c r="E1834" s="7" t="str">
        <f>IFERROR(VLOOKUP('CLZ TT'!A1834,'CLZ WI'!$A$1:$E$100000,3,FALSE),"")</f>
        <v/>
      </c>
      <c r="F1834" t="str">
        <f>IFERROR(VLOOKUP('CLZ TT'!A1834,'CLZ WI'!$A$1:$E$100000,4,FALSE),"")</f>
        <v/>
      </c>
      <c r="G1834" t="str">
        <f>IFERROR(VLOOKUP('CLZ TT'!A1834,'CLZ WI'!$A$1:$K$100000,5,FALSE),"")</f>
        <v/>
      </c>
      <c r="H1834" t="str">
        <f>IFERROR(VLOOKUP(G1834,'CLZ WI'!$A$1:$K$100000,6,FALSE),"")</f>
        <v/>
      </c>
      <c r="I1834" t="str">
        <f>IFERROR(VLOOKUP(G1834,'CLZ WI'!$A$1:$K$100000,7,FALSE),"")</f>
        <v/>
      </c>
      <c r="J1834" t="str">
        <f>T('CLZ TT'!I1834)</f>
        <v/>
      </c>
      <c r="K1834" t="str">
        <f>IF(IFERROR(VLOOKUP('CLZ TT'!A1834,'CLZ WI'!$A$1:$L$100000,12,FALSE),"")=TRUE, "Billable", IF(IFERROR(VLOOKUP('CLZ TT'!A1834,'CLZ WI'!$A$1:$L$100000,12,FALSE),"")=FALSE, "Non-Billable", ""))</f>
        <v/>
      </c>
      <c r="L1834" s="19" t="str">
        <f>IF('CLZ TT'!G1834="","",'CLZ TT'!G1834)</f>
        <v/>
      </c>
      <c r="M1834" t="str">
        <f>IFERROR(VLOOKUP(G1834,'CLZ Pr'!$A$1:$X$100000,12,FALSE)*C1834,"")</f>
        <v/>
      </c>
      <c r="N1834" s="4" t="str">
        <f>IFERROR(VLOOKUP(G1834,'CLZ Pr'!$A$1:$X$100000,24,FALSE), "")</f>
        <v/>
      </c>
      <c r="O1834" t="str">
        <f>IFERROR(VLOOKUP(G1834,'CLZ Pr'!$A$1:$X$100000,21,FALSE), "")</f>
        <v/>
      </c>
    </row>
    <row r="1835" spans="1:15">
      <c r="A1835" t="str">
        <f>T('CLZ TT'!A1835)</f>
        <v/>
      </c>
      <c r="B1835" s="9" t="str">
        <f>T('CLZ TT'!D1835)</f>
        <v/>
      </c>
      <c r="C1835" s="10" t="str">
        <f>IF(LEN(A1835) &gt; 0, 'CLZ TT'!E1835, "")</f>
        <v/>
      </c>
      <c r="D1835" s="7" t="str">
        <f>T('CLZ TT'!F1835)</f>
        <v/>
      </c>
      <c r="E1835" s="7" t="str">
        <f>IFERROR(VLOOKUP('CLZ TT'!A1835,'CLZ WI'!$A$1:$E$100000,3,FALSE),"")</f>
        <v/>
      </c>
      <c r="F1835" t="str">
        <f>IFERROR(VLOOKUP('CLZ TT'!A1835,'CLZ WI'!$A$1:$E$100000,4,FALSE),"")</f>
        <v/>
      </c>
      <c r="G1835" t="str">
        <f>IFERROR(VLOOKUP('CLZ TT'!A1835,'CLZ WI'!$A$1:$K$100000,5,FALSE),"")</f>
        <v/>
      </c>
      <c r="H1835" t="str">
        <f>IFERROR(VLOOKUP(G1835,'CLZ WI'!$A$1:$K$100000,6,FALSE),"")</f>
        <v/>
      </c>
      <c r="I1835" t="str">
        <f>IFERROR(VLOOKUP(G1835,'CLZ WI'!$A$1:$K$100000,7,FALSE),"")</f>
        <v/>
      </c>
      <c r="J1835" t="str">
        <f>T('CLZ TT'!I1835)</f>
        <v/>
      </c>
      <c r="K1835" t="str">
        <f>IF(IFERROR(VLOOKUP('CLZ TT'!A1835,'CLZ WI'!$A$1:$L$100000,12,FALSE),"")=TRUE, "Billable", IF(IFERROR(VLOOKUP('CLZ TT'!A1835,'CLZ WI'!$A$1:$L$100000,12,FALSE),"")=FALSE, "Non-Billable", ""))</f>
        <v/>
      </c>
      <c r="L1835" s="19" t="str">
        <f>IF('CLZ TT'!G1835="","",'CLZ TT'!G1835)</f>
        <v/>
      </c>
      <c r="M1835" t="str">
        <f>IFERROR(VLOOKUP(G1835,'CLZ Pr'!$A$1:$X$100000,12,FALSE)*C1835,"")</f>
        <v/>
      </c>
      <c r="N1835" s="4" t="str">
        <f>IFERROR(VLOOKUP(G1835,'CLZ Pr'!$A$1:$X$100000,24,FALSE), "")</f>
        <v/>
      </c>
      <c r="O1835" t="str">
        <f>IFERROR(VLOOKUP(G1835,'CLZ Pr'!$A$1:$X$100000,21,FALSE), "")</f>
        <v/>
      </c>
    </row>
    <row r="1836" spans="1:15">
      <c r="A1836" t="str">
        <f>T('CLZ TT'!A1836)</f>
        <v/>
      </c>
      <c r="B1836" s="9" t="str">
        <f>T('CLZ TT'!D1836)</f>
        <v/>
      </c>
      <c r="C1836" s="10" t="str">
        <f>IF(LEN(A1836) &gt; 0, 'CLZ TT'!E1836, "")</f>
        <v/>
      </c>
      <c r="D1836" s="7" t="str">
        <f>T('CLZ TT'!F1836)</f>
        <v/>
      </c>
      <c r="E1836" s="7" t="str">
        <f>IFERROR(VLOOKUP('CLZ TT'!A1836,'CLZ WI'!$A$1:$E$100000,3,FALSE),"")</f>
        <v/>
      </c>
      <c r="F1836" t="str">
        <f>IFERROR(VLOOKUP('CLZ TT'!A1836,'CLZ WI'!$A$1:$E$100000,4,FALSE),"")</f>
        <v/>
      </c>
      <c r="G1836" t="str">
        <f>IFERROR(VLOOKUP('CLZ TT'!A1836,'CLZ WI'!$A$1:$K$100000,5,FALSE),"")</f>
        <v/>
      </c>
      <c r="H1836" t="str">
        <f>IFERROR(VLOOKUP(G1836,'CLZ WI'!$A$1:$K$100000,6,FALSE),"")</f>
        <v/>
      </c>
      <c r="I1836" t="str">
        <f>IFERROR(VLOOKUP(G1836,'CLZ WI'!$A$1:$K$100000,7,FALSE),"")</f>
        <v/>
      </c>
      <c r="J1836" t="str">
        <f>T('CLZ TT'!I1836)</f>
        <v/>
      </c>
      <c r="K1836" t="str">
        <f>IF(IFERROR(VLOOKUP('CLZ TT'!A1836,'CLZ WI'!$A$1:$L$100000,12,FALSE),"")=TRUE, "Billable", IF(IFERROR(VLOOKUP('CLZ TT'!A1836,'CLZ WI'!$A$1:$L$100000,12,FALSE),"")=FALSE, "Non-Billable", ""))</f>
        <v/>
      </c>
      <c r="L1836" s="19" t="str">
        <f>IF('CLZ TT'!G1836="","",'CLZ TT'!G1836)</f>
        <v/>
      </c>
      <c r="M1836" t="str">
        <f>IFERROR(VLOOKUP(G1836,'CLZ Pr'!$A$1:$X$100000,12,FALSE)*C1836,"")</f>
        <v/>
      </c>
      <c r="N1836" s="4" t="str">
        <f>IFERROR(VLOOKUP(G1836,'CLZ Pr'!$A$1:$X$100000,24,FALSE), "")</f>
        <v/>
      </c>
      <c r="O1836" t="str">
        <f>IFERROR(VLOOKUP(G1836,'CLZ Pr'!$A$1:$X$100000,21,FALSE), "")</f>
        <v/>
      </c>
    </row>
    <row r="1837" spans="1:15">
      <c r="A1837" t="str">
        <f>T('CLZ TT'!A1837)</f>
        <v/>
      </c>
      <c r="B1837" s="9" t="str">
        <f>T('CLZ TT'!D1837)</f>
        <v/>
      </c>
      <c r="C1837" s="10" t="str">
        <f>IF(LEN(A1837) &gt; 0, 'CLZ TT'!E1837, "")</f>
        <v/>
      </c>
      <c r="D1837" s="7" t="str">
        <f>T('CLZ TT'!F1837)</f>
        <v/>
      </c>
      <c r="E1837" s="7" t="str">
        <f>IFERROR(VLOOKUP('CLZ TT'!A1837,'CLZ WI'!$A$1:$E$100000,3,FALSE),"")</f>
        <v/>
      </c>
      <c r="F1837" t="str">
        <f>IFERROR(VLOOKUP('CLZ TT'!A1837,'CLZ WI'!$A$1:$E$100000,4,FALSE),"")</f>
        <v/>
      </c>
      <c r="G1837" t="str">
        <f>IFERROR(VLOOKUP('CLZ TT'!A1837,'CLZ WI'!$A$1:$K$100000,5,FALSE),"")</f>
        <v/>
      </c>
      <c r="H1837" t="str">
        <f>IFERROR(VLOOKUP(G1837,'CLZ WI'!$A$1:$K$100000,6,FALSE),"")</f>
        <v/>
      </c>
      <c r="I1837" t="str">
        <f>IFERROR(VLOOKUP(G1837,'CLZ WI'!$A$1:$K$100000,7,FALSE),"")</f>
        <v/>
      </c>
      <c r="J1837" t="str">
        <f>T('CLZ TT'!I1837)</f>
        <v/>
      </c>
      <c r="K1837" t="str">
        <f>IF(IFERROR(VLOOKUP('CLZ TT'!A1837,'CLZ WI'!$A$1:$L$100000,12,FALSE),"")=TRUE, "Billable", IF(IFERROR(VLOOKUP('CLZ TT'!A1837,'CLZ WI'!$A$1:$L$100000,12,FALSE),"")=FALSE, "Non-Billable", ""))</f>
        <v/>
      </c>
      <c r="L1837" s="19" t="str">
        <f>IF('CLZ TT'!G1837="","",'CLZ TT'!G1837)</f>
        <v/>
      </c>
      <c r="M1837" t="str">
        <f>IFERROR(VLOOKUP(G1837,'CLZ Pr'!$A$1:$X$100000,12,FALSE)*C1837,"")</f>
        <v/>
      </c>
      <c r="N1837" s="4" t="str">
        <f>IFERROR(VLOOKUP(G1837,'CLZ Pr'!$A$1:$X$100000,24,FALSE), "")</f>
        <v/>
      </c>
      <c r="O1837" t="str">
        <f>IFERROR(VLOOKUP(G1837,'CLZ Pr'!$A$1:$X$100000,21,FALSE), "")</f>
        <v/>
      </c>
    </row>
    <row r="1838" spans="1:15">
      <c r="A1838" t="str">
        <f>T('CLZ TT'!A1838)</f>
        <v/>
      </c>
      <c r="B1838" s="9" t="str">
        <f>T('CLZ TT'!D1838)</f>
        <v/>
      </c>
      <c r="C1838" s="10" t="str">
        <f>IF(LEN(A1838) &gt; 0, 'CLZ TT'!E1838, "")</f>
        <v/>
      </c>
      <c r="D1838" s="7" t="str">
        <f>T('CLZ TT'!F1838)</f>
        <v/>
      </c>
      <c r="E1838" s="7" t="str">
        <f>IFERROR(VLOOKUP('CLZ TT'!A1838,'CLZ WI'!$A$1:$E$100000,3,FALSE),"")</f>
        <v/>
      </c>
      <c r="F1838" t="str">
        <f>IFERROR(VLOOKUP('CLZ TT'!A1838,'CLZ WI'!$A$1:$E$100000,4,FALSE),"")</f>
        <v/>
      </c>
      <c r="G1838" t="str">
        <f>IFERROR(VLOOKUP('CLZ TT'!A1838,'CLZ WI'!$A$1:$K$100000,5,FALSE),"")</f>
        <v/>
      </c>
      <c r="H1838" t="str">
        <f>IFERROR(VLOOKUP(G1838,'CLZ WI'!$A$1:$K$100000,6,FALSE),"")</f>
        <v/>
      </c>
      <c r="I1838" t="str">
        <f>IFERROR(VLOOKUP(G1838,'CLZ WI'!$A$1:$K$100000,7,FALSE),"")</f>
        <v/>
      </c>
      <c r="J1838" t="str">
        <f>T('CLZ TT'!I1838)</f>
        <v/>
      </c>
      <c r="K1838" t="str">
        <f>IF(IFERROR(VLOOKUP('CLZ TT'!A1838,'CLZ WI'!$A$1:$L$100000,12,FALSE),"")=TRUE, "Billable", IF(IFERROR(VLOOKUP('CLZ TT'!A1838,'CLZ WI'!$A$1:$L$100000,12,FALSE),"")=FALSE, "Non-Billable", ""))</f>
        <v/>
      </c>
      <c r="L1838" s="19" t="str">
        <f>IF('CLZ TT'!G1838="","",'CLZ TT'!G1838)</f>
        <v/>
      </c>
      <c r="M1838" t="str">
        <f>IFERROR(VLOOKUP(G1838,'CLZ Pr'!$A$1:$X$100000,12,FALSE)*C1838,"")</f>
        <v/>
      </c>
      <c r="N1838" s="4" t="str">
        <f>IFERROR(VLOOKUP(G1838,'CLZ Pr'!$A$1:$X$100000,24,FALSE), "")</f>
        <v/>
      </c>
      <c r="O1838" t="str">
        <f>IFERROR(VLOOKUP(G1838,'CLZ Pr'!$A$1:$X$100000,21,FALSE), "")</f>
        <v/>
      </c>
    </row>
    <row r="1839" spans="1:15">
      <c r="A1839" t="str">
        <f>T('CLZ TT'!A1839)</f>
        <v/>
      </c>
      <c r="B1839" s="9" t="str">
        <f>T('CLZ TT'!D1839)</f>
        <v/>
      </c>
      <c r="C1839" s="10" t="str">
        <f>IF(LEN(A1839) &gt; 0, 'CLZ TT'!E1839, "")</f>
        <v/>
      </c>
      <c r="D1839" s="7" t="str">
        <f>T('CLZ TT'!F1839)</f>
        <v/>
      </c>
      <c r="E1839" s="7" t="str">
        <f>IFERROR(VLOOKUP('CLZ TT'!A1839,'CLZ WI'!$A$1:$E$100000,3,FALSE),"")</f>
        <v/>
      </c>
      <c r="F1839" t="str">
        <f>IFERROR(VLOOKUP('CLZ TT'!A1839,'CLZ WI'!$A$1:$E$100000,4,FALSE),"")</f>
        <v/>
      </c>
      <c r="G1839" t="str">
        <f>IFERROR(VLOOKUP('CLZ TT'!A1839,'CLZ WI'!$A$1:$K$100000,5,FALSE),"")</f>
        <v/>
      </c>
      <c r="H1839" t="str">
        <f>IFERROR(VLOOKUP(G1839,'CLZ WI'!$A$1:$K$100000,6,FALSE),"")</f>
        <v/>
      </c>
      <c r="I1839" t="str">
        <f>IFERROR(VLOOKUP(G1839,'CLZ WI'!$A$1:$K$100000,7,FALSE),"")</f>
        <v/>
      </c>
      <c r="J1839" t="str">
        <f>T('CLZ TT'!I1839)</f>
        <v/>
      </c>
      <c r="K1839" t="str">
        <f>IF(IFERROR(VLOOKUP('CLZ TT'!A1839,'CLZ WI'!$A$1:$L$100000,12,FALSE),"")=TRUE, "Billable", IF(IFERROR(VLOOKUP('CLZ TT'!A1839,'CLZ WI'!$A$1:$L$100000,12,FALSE),"")=FALSE, "Non-Billable", ""))</f>
        <v/>
      </c>
      <c r="L1839" s="19" t="str">
        <f>IF('CLZ TT'!G1839="","",'CLZ TT'!G1839)</f>
        <v/>
      </c>
      <c r="M1839" t="str">
        <f>IFERROR(VLOOKUP(G1839,'CLZ Pr'!$A$1:$X$100000,12,FALSE)*C1839,"")</f>
        <v/>
      </c>
      <c r="N1839" s="4" t="str">
        <f>IFERROR(VLOOKUP(G1839,'CLZ Pr'!$A$1:$X$100000,24,FALSE), "")</f>
        <v/>
      </c>
      <c r="O1839" t="str">
        <f>IFERROR(VLOOKUP(G1839,'CLZ Pr'!$A$1:$X$100000,21,FALSE), "")</f>
        <v/>
      </c>
    </row>
    <row r="1840" spans="1:15">
      <c r="A1840" t="str">
        <f>T('CLZ TT'!A1840)</f>
        <v/>
      </c>
      <c r="B1840" s="9" t="str">
        <f>T('CLZ TT'!D1840)</f>
        <v/>
      </c>
      <c r="C1840" s="10" t="str">
        <f>IF(LEN(A1840) &gt; 0, 'CLZ TT'!E1840, "")</f>
        <v/>
      </c>
      <c r="D1840" s="7" t="str">
        <f>T('CLZ TT'!F1840)</f>
        <v/>
      </c>
      <c r="E1840" s="7" t="str">
        <f>IFERROR(VLOOKUP('CLZ TT'!A1840,'CLZ WI'!$A$1:$E$100000,3,FALSE),"")</f>
        <v/>
      </c>
      <c r="F1840" t="str">
        <f>IFERROR(VLOOKUP('CLZ TT'!A1840,'CLZ WI'!$A$1:$E$100000,4,FALSE),"")</f>
        <v/>
      </c>
      <c r="G1840" t="str">
        <f>IFERROR(VLOOKUP('CLZ TT'!A1840,'CLZ WI'!$A$1:$K$100000,5,FALSE),"")</f>
        <v/>
      </c>
      <c r="H1840" t="str">
        <f>IFERROR(VLOOKUP(G1840,'CLZ WI'!$A$1:$K$100000,6,FALSE),"")</f>
        <v/>
      </c>
      <c r="I1840" t="str">
        <f>IFERROR(VLOOKUP(G1840,'CLZ WI'!$A$1:$K$100000,7,FALSE),"")</f>
        <v/>
      </c>
      <c r="J1840" t="str">
        <f>T('CLZ TT'!I1840)</f>
        <v/>
      </c>
      <c r="K1840" t="str">
        <f>IF(IFERROR(VLOOKUP('CLZ TT'!A1840,'CLZ WI'!$A$1:$L$100000,12,FALSE),"")=TRUE, "Billable", IF(IFERROR(VLOOKUP('CLZ TT'!A1840,'CLZ WI'!$A$1:$L$100000,12,FALSE),"")=FALSE, "Non-Billable", ""))</f>
        <v/>
      </c>
      <c r="L1840" s="19" t="str">
        <f>IF('CLZ TT'!G1840="","",'CLZ TT'!G1840)</f>
        <v/>
      </c>
      <c r="M1840" t="str">
        <f>IFERROR(VLOOKUP(G1840,'CLZ Pr'!$A$1:$X$100000,12,FALSE)*C1840,"")</f>
        <v/>
      </c>
      <c r="N1840" s="4" t="str">
        <f>IFERROR(VLOOKUP(G1840,'CLZ Pr'!$A$1:$X$100000,24,FALSE), "")</f>
        <v/>
      </c>
      <c r="O1840" t="str">
        <f>IFERROR(VLOOKUP(G1840,'CLZ Pr'!$A$1:$X$100000,21,FALSE), "")</f>
        <v/>
      </c>
    </row>
    <row r="1841" spans="1:15">
      <c r="A1841" t="str">
        <f>T('CLZ TT'!A1841)</f>
        <v/>
      </c>
      <c r="B1841" s="9" t="str">
        <f>T('CLZ TT'!D1841)</f>
        <v/>
      </c>
      <c r="C1841" s="10" t="str">
        <f>IF(LEN(A1841) &gt; 0, 'CLZ TT'!E1841, "")</f>
        <v/>
      </c>
      <c r="D1841" s="7" t="str">
        <f>T('CLZ TT'!F1841)</f>
        <v/>
      </c>
      <c r="E1841" s="7" t="str">
        <f>IFERROR(VLOOKUP('CLZ TT'!A1841,'CLZ WI'!$A$1:$E$100000,3,FALSE),"")</f>
        <v/>
      </c>
      <c r="F1841" t="str">
        <f>IFERROR(VLOOKUP('CLZ TT'!A1841,'CLZ WI'!$A$1:$E$100000,4,FALSE),"")</f>
        <v/>
      </c>
      <c r="G1841" t="str">
        <f>IFERROR(VLOOKUP('CLZ TT'!A1841,'CLZ WI'!$A$1:$K$100000,5,FALSE),"")</f>
        <v/>
      </c>
      <c r="H1841" t="str">
        <f>IFERROR(VLOOKUP(G1841,'CLZ WI'!$A$1:$K$100000,6,FALSE),"")</f>
        <v/>
      </c>
      <c r="I1841" t="str">
        <f>IFERROR(VLOOKUP(G1841,'CLZ WI'!$A$1:$K$100000,7,FALSE),"")</f>
        <v/>
      </c>
      <c r="J1841" t="str">
        <f>T('CLZ TT'!I1841)</f>
        <v/>
      </c>
      <c r="K1841" t="str">
        <f>IF(IFERROR(VLOOKUP('CLZ TT'!A1841,'CLZ WI'!$A$1:$L$100000,12,FALSE),"")=TRUE, "Billable", IF(IFERROR(VLOOKUP('CLZ TT'!A1841,'CLZ WI'!$A$1:$L$100000,12,FALSE),"")=FALSE, "Non-Billable", ""))</f>
        <v/>
      </c>
      <c r="L1841" s="19" t="str">
        <f>IF('CLZ TT'!G1841="","",'CLZ TT'!G1841)</f>
        <v/>
      </c>
      <c r="M1841" t="str">
        <f>IFERROR(VLOOKUP(G1841,'CLZ Pr'!$A$1:$X$100000,12,FALSE)*C1841,"")</f>
        <v/>
      </c>
      <c r="N1841" s="4" t="str">
        <f>IFERROR(VLOOKUP(G1841,'CLZ Pr'!$A$1:$X$100000,24,FALSE), "")</f>
        <v/>
      </c>
      <c r="O1841" t="str">
        <f>IFERROR(VLOOKUP(G1841,'CLZ Pr'!$A$1:$X$100000,21,FALSE), "")</f>
        <v/>
      </c>
    </row>
    <row r="1842" spans="1:15">
      <c r="A1842" t="str">
        <f>T('CLZ TT'!A1842)</f>
        <v/>
      </c>
      <c r="B1842" s="9" t="str">
        <f>T('CLZ TT'!D1842)</f>
        <v/>
      </c>
      <c r="C1842" s="10" t="str">
        <f>IF(LEN(A1842) &gt; 0, 'CLZ TT'!E1842, "")</f>
        <v/>
      </c>
      <c r="D1842" s="7" t="str">
        <f>T('CLZ TT'!F1842)</f>
        <v/>
      </c>
      <c r="E1842" s="7" t="str">
        <f>IFERROR(VLOOKUP('CLZ TT'!A1842,'CLZ WI'!$A$1:$E$100000,3,FALSE),"")</f>
        <v/>
      </c>
      <c r="F1842" t="str">
        <f>IFERROR(VLOOKUP('CLZ TT'!A1842,'CLZ WI'!$A$1:$E$100000,4,FALSE),"")</f>
        <v/>
      </c>
      <c r="G1842" t="str">
        <f>IFERROR(VLOOKUP('CLZ TT'!A1842,'CLZ WI'!$A$1:$K$100000,5,FALSE),"")</f>
        <v/>
      </c>
      <c r="H1842" t="str">
        <f>IFERROR(VLOOKUP(G1842,'CLZ WI'!$A$1:$K$100000,6,FALSE),"")</f>
        <v/>
      </c>
      <c r="I1842" t="str">
        <f>IFERROR(VLOOKUP(G1842,'CLZ WI'!$A$1:$K$100000,7,FALSE),"")</f>
        <v/>
      </c>
      <c r="J1842" t="str">
        <f>T('CLZ TT'!I1842)</f>
        <v/>
      </c>
      <c r="K1842" t="str">
        <f>IF(IFERROR(VLOOKUP('CLZ TT'!A1842,'CLZ WI'!$A$1:$L$100000,12,FALSE),"")=TRUE, "Billable", IF(IFERROR(VLOOKUP('CLZ TT'!A1842,'CLZ WI'!$A$1:$L$100000,12,FALSE),"")=FALSE, "Non-Billable", ""))</f>
        <v/>
      </c>
      <c r="L1842" s="19" t="str">
        <f>IF('CLZ TT'!G1842="","",'CLZ TT'!G1842)</f>
        <v/>
      </c>
      <c r="M1842" t="str">
        <f>IFERROR(VLOOKUP(G1842,'CLZ Pr'!$A$1:$X$100000,12,FALSE)*C1842,"")</f>
        <v/>
      </c>
      <c r="N1842" s="4" t="str">
        <f>IFERROR(VLOOKUP(G1842,'CLZ Pr'!$A$1:$X$100000,24,FALSE), "")</f>
        <v/>
      </c>
      <c r="O1842" t="str">
        <f>IFERROR(VLOOKUP(G1842,'CLZ Pr'!$A$1:$X$100000,21,FALSE), "")</f>
        <v/>
      </c>
    </row>
    <row r="1843" spans="1:15">
      <c r="A1843" t="str">
        <f>T('CLZ TT'!A1843)</f>
        <v/>
      </c>
      <c r="B1843" s="9" t="str">
        <f>T('CLZ TT'!D1843)</f>
        <v/>
      </c>
      <c r="C1843" s="10" t="str">
        <f>IF(LEN(A1843) &gt; 0, 'CLZ TT'!E1843, "")</f>
        <v/>
      </c>
      <c r="D1843" s="7" t="str">
        <f>T('CLZ TT'!F1843)</f>
        <v/>
      </c>
      <c r="E1843" s="7" t="str">
        <f>IFERROR(VLOOKUP('CLZ TT'!A1843,'CLZ WI'!$A$1:$E$100000,3,FALSE),"")</f>
        <v/>
      </c>
      <c r="F1843" t="str">
        <f>IFERROR(VLOOKUP('CLZ TT'!A1843,'CLZ WI'!$A$1:$E$100000,4,FALSE),"")</f>
        <v/>
      </c>
      <c r="G1843" t="str">
        <f>IFERROR(VLOOKUP('CLZ TT'!A1843,'CLZ WI'!$A$1:$K$100000,5,FALSE),"")</f>
        <v/>
      </c>
      <c r="H1843" t="str">
        <f>IFERROR(VLOOKUP(G1843,'CLZ WI'!$A$1:$K$100000,6,FALSE),"")</f>
        <v/>
      </c>
      <c r="I1843" t="str">
        <f>IFERROR(VLOOKUP(G1843,'CLZ WI'!$A$1:$K$100000,7,FALSE),"")</f>
        <v/>
      </c>
      <c r="J1843" t="str">
        <f>T('CLZ TT'!I1843)</f>
        <v/>
      </c>
      <c r="K1843" t="str">
        <f>IF(IFERROR(VLOOKUP('CLZ TT'!A1843,'CLZ WI'!$A$1:$L$100000,12,FALSE),"")=TRUE, "Billable", IF(IFERROR(VLOOKUP('CLZ TT'!A1843,'CLZ WI'!$A$1:$L$100000,12,FALSE),"")=FALSE, "Non-Billable", ""))</f>
        <v/>
      </c>
      <c r="L1843" s="19" t="str">
        <f>IF('CLZ TT'!G1843="","",'CLZ TT'!G1843)</f>
        <v/>
      </c>
      <c r="M1843" t="str">
        <f>IFERROR(VLOOKUP(G1843,'CLZ Pr'!$A$1:$X$100000,12,FALSE)*C1843,"")</f>
        <v/>
      </c>
      <c r="N1843" s="4" t="str">
        <f>IFERROR(VLOOKUP(G1843,'CLZ Pr'!$A$1:$X$100000,24,FALSE), "")</f>
        <v/>
      </c>
      <c r="O1843" t="str">
        <f>IFERROR(VLOOKUP(G1843,'CLZ Pr'!$A$1:$X$100000,21,FALSE), "")</f>
        <v/>
      </c>
    </row>
    <row r="1844" spans="1:15">
      <c r="A1844" t="str">
        <f>T('CLZ TT'!A1844)</f>
        <v/>
      </c>
      <c r="B1844" s="9" t="str">
        <f>T('CLZ TT'!D1844)</f>
        <v/>
      </c>
      <c r="C1844" s="10" t="str">
        <f>IF(LEN(A1844) &gt; 0, 'CLZ TT'!E1844, "")</f>
        <v/>
      </c>
      <c r="D1844" s="7" t="str">
        <f>T('CLZ TT'!F1844)</f>
        <v/>
      </c>
      <c r="E1844" s="7" t="str">
        <f>IFERROR(VLOOKUP('CLZ TT'!A1844,'CLZ WI'!$A$1:$E$100000,3,FALSE),"")</f>
        <v/>
      </c>
      <c r="F1844" t="str">
        <f>IFERROR(VLOOKUP('CLZ TT'!A1844,'CLZ WI'!$A$1:$E$100000,4,FALSE),"")</f>
        <v/>
      </c>
      <c r="G1844" t="str">
        <f>IFERROR(VLOOKUP('CLZ TT'!A1844,'CLZ WI'!$A$1:$K$100000,5,FALSE),"")</f>
        <v/>
      </c>
      <c r="H1844" t="str">
        <f>IFERROR(VLOOKUP(G1844,'CLZ WI'!$A$1:$K$100000,6,FALSE),"")</f>
        <v/>
      </c>
      <c r="I1844" t="str">
        <f>IFERROR(VLOOKUP(G1844,'CLZ WI'!$A$1:$K$100000,7,FALSE),"")</f>
        <v/>
      </c>
      <c r="J1844" t="str">
        <f>T('CLZ TT'!I1844)</f>
        <v/>
      </c>
      <c r="K1844" t="str">
        <f>IF(IFERROR(VLOOKUP('CLZ TT'!A1844,'CLZ WI'!$A$1:$L$100000,12,FALSE),"")=TRUE, "Billable", IF(IFERROR(VLOOKUP('CLZ TT'!A1844,'CLZ WI'!$A$1:$L$100000,12,FALSE),"")=FALSE, "Non-Billable", ""))</f>
        <v/>
      </c>
      <c r="L1844" s="19" t="str">
        <f>IF('CLZ TT'!G1844="","",'CLZ TT'!G1844)</f>
        <v/>
      </c>
      <c r="M1844" t="str">
        <f>IFERROR(VLOOKUP(G1844,'CLZ Pr'!$A$1:$X$100000,12,FALSE)*C1844,"")</f>
        <v/>
      </c>
      <c r="N1844" s="4" t="str">
        <f>IFERROR(VLOOKUP(G1844,'CLZ Pr'!$A$1:$X$100000,24,FALSE), "")</f>
        <v/>
      </c>
      <c r="O1844" t="str">
        <f>IFERROR(VLOOKUP(G1844,'CLZ Pr'!$A$1:$X$100000,21,FALSE), "")</f>
        <v/>
      </c>
    </row>
    <row r="1845" spans="1:15">
      <c r="A1845" t="str">
        <f>T('CLZ TT'!A1845)</f>
        <v/>
      </c>
      <c r="B1845" s="9" t="str">
        <f>T('CLZ TT'!D1845)</f>
        <v/>
      </c>
      <c r="C1845" s="10" t="str">
        <f>IF(LEN(A1845) &gt; 0, 'CLZ TT'!E1845, "")</f>
        <v/>
      </c>
      <c r="D1845" s="7" t="str">
        <f>T('CLZ TT'!F1845)</f>
        <v/>
      </c>
      <c r="E1845" s="7" t="str">
        <f>IFERROR(VLOOKUP('CLZ TT'!A1845,'CLZ WI'!$A$1:$E$100000,3,FALSE),"")</f>
        <v/>
      </c>
      <c r="F1845" t="str">
        <f>IFERROR(VLOOKUP('CLZ TT'!A1845,'CLZ WI'!$A$1:$E$100000,4,FALSE),"")</f>
        <v/>
      </c>
      <c r="G1845" t="str">
        <f>IFERROR(VLOOKUP('CLZ TT'!A1845,'CLZ WI'!$A$1:$K$100000,5,FALSE),"")</f>
        <v/>
      </c>
      <c r="H1845" t="str">
        <f>IFERROR(VLOOKUP(G1845,'CLZ WI'!$A$1:$K$100000,6,FALSE),"")</f>
        <v/>
      </c>
      <c r="I1845" t="str">
        <f>IFERROR(VLOOKUP(G1845,'CLZ WI'!$A$1:$K$100000,7,FALSE),"")</f>
        <v/>
      </c>
      <c r="J1845" t="str">
        <f>T('CLZ TT'!I1845)</f>
        <v/>
      </c>
      <c r="K1845" t="str">
        <f>IF(IFERROR(VLOOKUP('CLZ TT'!A1845,'CLZ WI'!$A$1:$L$100000,12,FALSE),"")=TRUE, "Billable", IF(IFERROR(VLOOKUP('CLZ TT'!A1845,'CLZ WI'!$A$1:$L$100000,12,FALSE),"")=FALSE, "Non-Billable", ""))</f>
        <v/>
      </c>
      <c r="L1845" s="19" t="str">
        <f>IF('CLZ TT'!G1845="","",'CLZ TT'!G1845)</f>
        <v/>
      </c>
      <c r="M1845" t="str">
        <f>IFERROR(VLOOKUP(G1845,'CLZ Pr'!$A$1:$X$100000,12,FALSE)*C1845,"")</f>
        <v/>
      </c>
      <c r="N1845" s="4" t="str">
        <f>IFERROR(VLOOKUP(G1845,'CLZ Pr'!$A$1:$X$100000,24,FALSE), "")</f>
        <v/>
      </c>
      <c r="O1845" t="str">
        <f>IFERROR(VLOOKUP(G1845,'CLZ Pr'!$A$1:$X$100000,21,FALSE), "")</f>
        <v/>
      </c>
    </row>
    <row r="1846" spans="1:15">
      <c r="A1846" t="str">
        <f>T('CLZ TT'!A1846)</f>
        <v/>
      </c>
      <c r="B1846" s="9" t="str">
        <f>T('CLZ TT'!D1846)</f>
        <v/>
      </c>
      <c r="C1846" s="10" t="str">
        <f>IF(LEN(A1846) &gt; 0, 'CLZ TT'!E1846, "")</f>
        <v/>
      </c>
      <c r="D1846" s="7" t="str">
        <f>T('CLZ TT'!F1846)</f>
        <v/>
      </c>
      <c r="E1846" s="7" t="str">
        <f>IFERROR(VLOOKUP('CLZ TT'!A1846,'CLZ WI'!$A$1:$E$100000,3,FALSE),"")</f>
        <v/>
      </c>
      <c r="F1846" t="str">
        <f>IFERROR(VLOOKUP('CLZ TT'!A1846,'CLZ WI'!$A$1:$E$100000,4,FALSE),"")</f>
        <v/>
      </c>
      <c r="G1846" t="str">
        <f>IFERROR(VLOOKUP('CLZ TT'!A1846,'CLZ WI'!$A$1:$K$100000,5,FALSE),"")</f>
        <v/>
      </c>
      <c r="H1846" t="str">
        <f>IFERROR(VLOOKUP(G1846,'CLZ WI'!$A$1:$K$100000,6,FALSE),"")</f>
        <v/>
      </c>
      <c r="I1846" t="str">
        <f>IFERROR(VLOOKUP(G1846,'CLZ WI'!$A$1:$K$100000,7,FALSE),"")</f>
        <v/>
      </c>
      <c r="J1846" t="str">
        <f>T('CLZ TT'!I1846)</f>
        <v/>
      </c>
      <c r="K1846" t="str">
        <f>IF(IFERROR(VLOOKUP('CLZ TT'!A1846,'CLZ WI'!$A$1:$L$100000,12,FALSE),"")=TRUE, "Billable", IF(IFERROR(VLOOKUP('CLZ TT'!A1846,'CLZ WI'!$A$1:$L$100000,12,FALSE),"")=FALSE, "Non-Billable", ""))</f>
        <v/>
      </c>
      <c r="L1846" s="19" t="str">
        <f>IF('CLZ TT'!G1846="","",'CLZ TT'!G1846)</f>
        <v/>
      </c>
      <c r="M1846" t="str">
        <f>IFERROR(VLOOKUP(G1846,'CLZ Pr'!$A$1:$X$100000,12,FALSE)*C1846,"")</f>
        <v/>
      </c>
      <c r="N1846" s="4" t="str">
        <f>IFERROR(VLOOKUP(G1846,'CLZ Pr'!$A$1:$X$100000,24,FALSE), "")</f>
        <v/>
      </c>
      <c r="O1846" t="str">
        <f>IFERROR(VLOOKUP(G1846,'CLZ Pr'!$A$1:$X$100000,21,FALSE), "")</f>
        <v/>
      </c>
    </row>
    <row r="1847" spans="1:15">
      <c r="A1847" t="str">
        <f>T('CLZ TT'!A1847)</f>
        <v/>
      </c>
      <c r="B1847" s="9" t="str">
        <f>T('CLZ TT'!D1847)</f>
        <v/>
      </c>
      <c r="C1847" s="10" t="str">
        <f>IF(LEN(A1847) &gt; 0, 'CLZ TT'!E1847, "")</f>
        <v/>
      </c>
      <c r="D1847" s="7" t="str">
        <f>T('CLZ TT'!F1847)</f>
        <v/>
      </c>
      <c r="E1847" s="7" t="str">
        <f>IFERROR(VLOOKUP('CLZ TT'!A1847,'CLZ WI'!$A$1:$E$100000,3,FALSE),"")</f>
        <v/>
      </c>
      <c r="F1847" t="str">
        <f>IFERROR(VLOOKUP('CLZ TT'!A1847,'CLZ WI'!$A$1:$E$100000,4,FALSE),"")</f>
        <v/>
      </c>
      <c r="G1847" t="str">
        <f>IFERROR(VLOOKUP('CLZ TT'!A1847,'CLZ WI'!$A$1:$K$100000,5,FALSE),"")</f>
        <v/>
      </c>
      <c r="H1847" t="str">
        <f>IFERROR(VLOOKUP(G1847,'CLZ WI'!$A$1:$K$100000,6,FALSE),"")</f>
        <v/>
      </c>
      <c r="I1847" t="str">
        <f>IFERROR(VLOOKUP(G1847,'CLZ WI'!$A$1:$K$100000,7,FALSE),"")</f>
        <v/>
      </c>
      <c r="J1847" t="str">
        <f>T('CLZ TT'!I1847)</f>
        <v/>
      </c>
      <c r="K1847" t="str">
        <f>IF(IFERROR(VLOOKUP('CLZ TT'!A1847,'CLZ WI'!$A$1:$L$100000,12,FALSE),"")=TRUE, "Billable", IF(IFERROR(VLOOKUP('CLZ TT'!A1847,'CLZ WI'!$A$1:$L$100000,12,FALSE),"")=FALSE, "Non-Billable", ""))</f>
        <v/>
      </c>
      <c r="L1847" s="19" t="str">
        <f>IF('CLZ TT'!G1847="","",'CLZ TT'!G1847)</f>
        <v/>
      </c>
      <c r="M1847" t="str">
        <f>IFERROR(VLOOKUP(G1847,'CLZ Pr'!$A$1:$X$100000,12,FALSE)*C1847,"")</f>
        <v/>
      </c>
      <c r="N1847" s="4" t="str">
        <f>IFERROR(VLOOKUP(G1847,'CLZ Pr'!$A$1:$X$100000,24,FALSE), "")</f>
        <v/>
      </c>
      <c r="O1847" t="str">
        <f>IFERROR(VLOOKUP(G1847,'CLZ Pr'!$A$1:$X$100000,21,FALSE), "")</f>
        <v/>
      </c>
    </row>
    <row r="1848" spans="1:15">
      <c r="A1848" t="str">
        <f>T('CLZ TT'!A1848)</f>
        <v/>
      </c>
      <c r="B1848" s="9" t="str">
        <f>T('CLZ TT'!D1848)</f>
        <v/>
      </c>
      <c r="C1848" s="10" t="str">
        <f>IF(LEN(A1848) &gt; 0, 'CLZ TT'!E1848, "")</f>
        <v/>
      </c>
      <c r="D1848" s="7" t="str">
        <f>T('CLZ TT'!F1848)</f>
        <v/>
      </c>
      <c r="E1848" s="7" t="str">
        <f>IFERROR(VLOOKUP('CLZ TT'!A1848,'CLZ WI'!$A$1:$E$100000,3,FALSE),"")</f>
        <v/>
      </c>
      <c r="F1848" t="str">
        <f>IFERROR(VLOOKUP('CLZ TT'!A1848,'CLZ WI'!$A$1:$E$100000,4,FALSE),"")</f>
        <v/>
      </c>
      <c r="G1848" t="str">
        <f>IFERROR(VLOOKUP('CLZ TT'!A1848,'CLZ WI'!$A$1:$K$100000,5,FALSE),"")</f>
        <v/>
      </c>
      <c r="H1848" t="str">
        <f>IFERROR(VLOOKUP(G1848,'CLZ WI'!$A$1:$K$100000,6,FALSE),"")</f>
        <v/>
      </c>
      <c r="I1848" t="str">
        <f>IFERROR(VLOOKUP(G1848,'CLZ WI'!$A$1:$K$100000,7,FALSE),"")</f>
        <v/>
      </c>
      <c r="J1848" t="str">
        <f>T('CLZ TT'!I1848)</f>
        <v/>
      </c>
      <c r="K1848" t="str">
        <f>IF(IFERROR(VLOOKUP('CLZ TT'!A1848,'CLZ WI'!$A$1:$L$100000,12,FALSE),"")=TRUE, "Billable", IF(IFERROR(VLOOKUP('CLZ TT'!A1848,'CLZ WI'!$A$1:$L$100000,12,FALSE),"")=FALSE, "Non-Billable", ""))</f>
        <v/>
      </c>
      <c r="L1848" s="19" t="str">
        <f>IF('CLZ TT'!G1848="","",'CLZ TT'!G1848)</f>
        <v/>
      </c>
      <c r="M1848" t="str">
        <f>IFERROR(VLOOKUP(G1848,'CLZ Pr'!$A$1:$X$100000,12,FALSE)*C1848,"")</f>
        <v/>
      </c>
      <c r="N1848" s="4" t="str">
        <f>IFERROR(VLOOKUP(G1848,'CLZ Pr'!$A$1:$X$100000,24,FALSE), "")</f>
        <v/>
      </c>
      <c r="O1848" t="str">
        <f>IFERROR(VLOOKUP(G1848,'CLZ Pr'!$A$1:$X$100000,21,FALSE), "")</f>
        <v/>
      </c>
    </row>
    <row r="1849" spans="1:15">
      <c r="A1849" t="str">
        <f>T('CLZ TT'!A1849)</f>
        <v/>
      </c>
      <c r="B1849" s="9" t="str">
        <f>T('CLZ TT'!D1849)</f>
        <v/>
      </c>
      <c r="C1849" s="10" t="str">
        <f>IF(LEN(A1849) &gt; 0, 'CLZ TT'!E1849, "")</f>
        <v/>
      </c>
      <c r="D1849" s="7" t="str">
        <f>T('CLZ TT'!F1849)</f>
        <v/>
      </c>
      <c r="E1849" s="7" t="str">
        <f>IFERROR(VLOOKUP('CLZ TT'!A1849,'CLZ WI'!$A$1:$E$100000,3,FALSE),"")</f>
        <v/>
      </c>
      <c r="F1849" t="str">
        <f>IFERROR(VLOOKUP('CLZ TT'!A1849,'CLZ WI'!$A$1:$E$100000,4,FALSE),"")</f>
        <v/>
      </c>
      <c r="G1849" t="str">
        <f>IFERROR(VLOOKUP('CLZ TT'!A1849,'CLZ WI'!$A$1:$K$100000,5,FALSE),"")</f>
        <v/>
      </c>
      <c r="H1849" t="str">
        <f>IFERROR(VLOOKUP(G1849,'CLZ WI'!$A$1:$K$100000,6,FALSE),"")</f>
        <v/>
      </c>
      <c r="I1849" t="str">
        <f>IFERROR(VLOOKUP(G1849,'CLZ WI'!$A$1:$K$100000,7,FALSE),"")</f>
        <v/>
      </c>
      <c r="J1849" t="str">
        <f>T('CLZ TT'!I1849)</f>
        <v/>
      </c>
      <c r="K1849" t="str">
        <f>IF(IFERROR(VLOOKUP('CLZ TT'!A1849,'CLZ WI'!$A$1:$L$100000,12,FALSE),"")=TRUE, "Billable", IF(IFERROR(VLOOKUP('CLZ TT'!A1849,'CLZ WI'!$A$1:$L$100000,12,FALSE),"")=FALSE, "Non-Billable", ""))</f>
        <v/>
      </c>
      <c r="L1849" s="19" t="str">
        <f>IF('CLZ TT'!G1849="","",'CLZ TT'!G1849)</f>
        <v/>
      </c>
      <c r="M1849" t="str">
        <f>IFERROR(VLOOKUP(G1849,'CLZ Pr'!$A$1:$X$100000,12,FALSE)*C1849,"")</f>
        <v/>
      </c>
      <c r="N1849" s="4" t="str">
        <f>IFERROR(VLOOKUP(G1849,'CLZ Pr'!$A$1:$X$100000,24,FALSE), "")</f>
        <v/>
      </c>
      <c r="O1849" t="str">
        <f>IFERROR(VLOOKUP(G1849,'CLZ Pr'!$A$1:$X$100000,21,FALSE), "")</f>
        <v/>
      </c>
    </row>
    <row r="1850" spans="1:15">
      <c r="A1850" t="str">
        <f>T('CLZ TT'!A1850)</f>
        <v/>
      </c>
      <c r="B1850" s="9" t="str">
        <f>T('CLZ TT'!D1850)</f>
        <v/>
      </c>
      <c r="C1850" s="10" t="str">
        <f>IF(LEN(A1850) &gt; 0, 'CLZ TT'!E1850, "")</f>
        <v/>
      </c>
      <c r="D1850" s="7" t="str">
        <f>T('CLZ TT'!F1850)</f>
        <v/>
      </c>
      <c r="E1850" s="7" t="str">
        <f>IFERROR(VLOOKUP('CLZ TT'!A1850,'CLZ WI'!$A$1:$E$100000,3,FALSE),"")</f>
        <v/>
      </c>
      <c r="F1850" t="str">
        <f>IFERROR(VLOOKUP('CLZ TT'!A1850,'CLZ WI'!$A$1:$E$100000,4,FALSE),"")</f>
        <v/>
      </c>
      <c r="G1850" t="str">
        <f>IFERROR(VLOOKUP('CLZ TT'!A1850,'CLZ WI'!$A$1:$K$100000,5,FALSE),"")</f>
        <v/>
      </c>
      <c r="H1850" t="str">
        <f>IFERROR(VLOOKUP(G1850,'CLZ WI'!$A$1:$K$100000,6,FALSE),"")</f>
        <v/>
      </c>
      <c r="I1850" t="str">
        <f>IFERROR(VLOOKUP(G1850,'CLZ WI'!$A$1:$K$100000,7,FALSE),"")</f>
        <v/>
      </c>
      <c r="J1850" t="str">
        <f>T('CLZ TT'!I1850)</f>
        <v/>
      </c>
      <c r="K1850" t="str">
        <f>IF(IFERROR(VLOOKUP('CLZ TT'!A1850,'CLZ WI'!$A$1:$L$100000,12,FALSE),"")=TRUE, "Billable", IF(IFERROR(VLOOKUP('CLZ TT'!A1850,'CLZ WI'!$A$1:$L$100000,12,FALSE),"")=FALSE, "Non-Billable", ""))</f>
        <v/>
      </c>
      <c r="L1850" s="19" t="str">
        <f>IF('CLZ TT'!G1850="","",'CLZ TT'!G1850)</f>
        <v/>
      </c>
      <c r="M1850" t="str">
        <f>IFERROR(VLOOKUP(G1850,'CLZ Pr'!$A$1:$X$100000,12,FALSE)*C1850,"")</f>
        <v/>
      </c>
      <c r="N1850" s="4" t="str">
        <f>IFERROR(VLOOKUP(G1850,'CLZ Pr'!$A$1:$X$100000,24,FALSE), "")</f>
        <v/>
      </c>
      <c r="O1850" t="str">
        <f>IFERROR(VLOOKUP(G1850,'CLZ Pr'!$A$1:$X$100000,21,FALSE), "")</f>
        <v/>
      </c>
    </row>
    <row r="1851" spans="1:15">
      <c r="A1851" t="str">
        <f>T('CLZ TT'!A1851)</f>
        <v/>
      </c>
      <c r="B1851" s="9" t="str">
        <f>T('CLZ TT'!D1851)</f>
        <v/>
      </c>
      <c r="C1851" s="10" t="str">
        <f>IF(LEN(A1851) &gt; 0, 'CLZ TT'!E1851, "")</f>
        <v/>
      </c>
      <c r="D1851" s="7" t="str">
        <f>T('CLZ TT'!F1851)</f>
        <v/>
      </c>
      <c r="E1851" s="7" t="str">
        <f>IFERROR(VLOOKUP('CLZ TT'!A1851,'CLZ WI'!$A$1:$E$100000,3,FALSE),"")</f>
        <v/>
      </c>
      <c r="F1851" t="str">
        <f>IFERROR(VLOOKUP('CLZ TT'!A1851,'CLZ WI'!$A$1:$E$100000,4,FALSE),"")</f>
        <v/>
      </c>
      <c r="G1851" t="str">
        <f>IFERROR(VLOOKUP('CLZ TT'!A1851,'CLZ WI'!$A$1:$K$100000,5,FALSE),"")</f>
        <v/>
      </c>
      <c r="H1851" t="str">
        <f>IFERROR(VLOOKUP(G1851,'CLZ WI'!$A$1:$K$100000,6,FALSE),"")</f>
        <v/>
      </c>
      <c r="I1851" t="str">
        <f>IFERROR(VLOOKUP(G1851,'CLZ WI'!$A$1:$K$100000,7,FALSE),"")</f>
        <v/>
      </c>
      <c r="J1851" t="str">
        <f>T('CLZ TT'!I1851)</f>
        <v/>
      </c>
      <c r="K1851" t="str">
        <f>IF(IFERROR(VLOOKUP('CLZ TT'!A1851,'CLZ WI'!$A$1:$L$100000,12,FALSE),"")=TRUE, "Billable", IF(IFERROR(VLOOKUP('CLZ TT'!A1851,'CLZ WI'!$A$1:$L$100000,12,FALSE),"")=FALSE, "Non-Billable", ""))</f>
        <v/>
      </c>
      <c r="L1851" s="19" t="str">
        <f>IF('CLZ TT'!G1851="","",'CLZ TT'!G1851)</f>
        <v/>
      </c>
      <c r="M1851" t="str">
        <f>IFERROR(VLOOKUP(G1851,'CLZ Pr'!$A$1:$X$100000,12,FALSE)*C1851,"")</f>
        <v/>
      </c>
      <c r="N1851" s="4" t="str">
        <f>IFERROR(VLOOKUP(G1851,'CLZ Pr'!$A$1:$X$100000,24,FALSE), "")</f>
        <v/>
      </c>
      <c r="O1851" t="str">
        <f>IFERROR(VLOOKUP(G1851,'CLZ Pr'!$A$1:$X$100000,21,FALSE), "")</f>
        <v/>
      </c>
    </row>
    <row r="1852" spans="1:15">
      <c r="A1852" t="str">
        <f>T('CLZ TT'!A1852)</f>
        <v/>
      </c>
      <c r="B1852" s="9" t="str">
        <f>T('CLZ TT'!D1852)</f>
        <v/>
      </c>
      <c r="C1852" s="10" t="str">
        <f>IF(LEN(A1852) &gt; 0, 'CLZ TT'!E1852, "")</f>
        <v/>
      </c>
      <c r="D1852" s="7" t="str">
        <f>T('CLZ TT'!F1852)</f>
        <v/>
      </c>
      <c r="E1852" s="7" t="str">
        <f>IFERROR(VLOOKUP('CLZ TT'!A1852,'CLZ WI'!$A$1:$E$100000,3,FALSE),"")</f>
        <v/>
      </c>
      <c r="F1852" t="str">
        <f>IFERROR(VLOOKUP('CLZ TT'!A1852,'CLZ WI'!$A$1:$E$100000,4,FALSE),"")</f>
        <v/>
      </c>
      <c r="G1852" t="str">
        <f>IFERROR(VLOOKUP('CLZ TT'!A1852,'CLZ WI'!$A$1:$K$100000,5,FALSE),"")</f>
        <v/>
      </c>
      <c r="H1852" t="str">
        <f>IFERROR(VLOOKUP(G1852,'CLZ WI'!$A$1:$K$100000,6,FALSE),"")</f>
        <v/>
      </c>
      <c r="I1852" t="str">
        <f>IFERROR(VLOOKUP(G1852,'CLZ WI'!$A$1:$K$100000,7,FALSE),"")</f>
        <v/>
      </c>
      <c r="J1852" t="str">
        <f>T('CLZ TT'!I1852)</f>
        <v/>
      </c>
      <c r="K1852" t="str">
        <f>IF(IFERROR(VLOOKUP('CLZ TT'!A1852,'CLZ WI'!$A$1:$L$100000,12,FALSE),"")=TRUE, "Billable", IF(IFERROR(VLOOKUP('CLZ TT'!A1852,'CLZ WI'!$A$1:$L$100000,12,FALSE),"")=FALSE, "Non-Billable", ""))</f>
        <v/>
      </c>
      <c r="L1852" s="19" t="str">
        <f>IF('CLZ TT'!G1852="","",'CLZ TT'!G1852)</f>
        <v/>
      </c>
      <c r="M1852" t="str">
        <f>IFERROR(VLOOKUP(G1852,'CLZ Pr'!$A$1:$X$100000,12,FALSE)*C1852,"")</f>
        <v/>
      </c>
      <c r="N1852" s="4" t="str">
        <f>IFERROR(VLOOKUP(G1852,'CLZ Pr'!$A$1:$X$100000,24,FALSE), "")</f>
        <v/>
      </c>
      <c r="O1852" t="str">
        <f>IFERROR(VLOOKUP(G1852,'CLZ Pr'!$A$1:$X$100000,21,FALSE), "")</f>
        <v/>
      </c>
    </row>
    <row r="1853" spans="1:15">
      <c r="A1853" t="str">
        <f>T('CLZ TT'!A1853)</f>
        <v/>
      </c>
      <c r="B1853" s="9" t="str">
        <f>T('CLZ TT'!D1853)</f>
        <v/>
      </c>
      <c r="C1853" s="10" t="str">
        <f>IF(LEN(A1853) &gt; 0, 'CLZ TT'!E1853, "")</f>
        <v/>
      </c>
      <c r="D1853" s="7" t="str">
        <f>T('CLZ TT'!F1853)</f>
        <v/>
      </c>
      <c r="E1853" s="7" t="str">
        <f>IFERROR(VLOOKUP('CLZ TT'!A1853,'CLZ WI'!$A$1:$E$100000,3,FALSE),"")</f>
        <v/>
      </c>
      <c r="F1853" t="str">
        <f>IFERROR(VLOOKUP('CLZ TT'!A1853,'CLZ WI'!$A$1:$E$100000,4,FALSE),"")</f>
        <v/>
      </c>
      <c r="G1853" t="str">
        <f>IFERROR(VLOOKUP('CLZ TT'!A1853,'CLZ WI'!$A$1:$K$100000,5,FALSE),"")</f>
        <v/>
      </c>
      <c r="H1853" t="str">
        <f>IFERROR(VLOOKUP(G1853,'CLZ WI'!$A$1:$K$100000,6,FALSE),"")</f>
        <v/>
      </c>
      <c r="I1853" t="str">
        <f>IFERROR(VLOOKUP(G1853,'CLZ WI'!$A$1:$K$100000,7,FALSE),"")</f>
        <v/>
      </c>
      <c r="J1853" t="str">
        <f>T('CLZ TT'!I1853)</f>
        <v/>
      </c>
      <c r="K1853" t="str">
        <f>IF(IFERROR(VLOOKUP('CLZ TT'!A1853,'CLZ WI'!$A$1:$L$100000,12,FALSE),"")=TRUE, "Billable", IF(IFERROR(VLOOKUP('CLZ TT'!A1853,'CLZ WI'!$A$1:$L$100000,12,FALSE),"")=FALSE, "Non-Billable", ""))</f>
        <v/>
      </c>
      <c r="L1853" s="19" t="str">
        <f>IF('CLZ TT'!G1853="","",'CLZ TT'!G1853)</f>
        <v/>
      </c>
      <c r="M1853" t="str">
        <f>IFERROR(VLOOKUP(G1853,'CLZ Pr'!$A$1:$X$100000,12,FALSE)*C1853,"")</f>
        <v/>
      </c>
      <c r="N1853" s="4" t="str">
        <f>IFERROR(VLOOKUP(G1853,'CLZ Pr'!$A$1:$X$100000,24,FALSE), "")</f>
        <v/>
      </c>
      <c r="O1853" t="str">
        <f>IFERROR(VLOOKUP(G1853,'CLZ Pr'!$A$1:$X$100000,21,FALSE), "")</f>
        <v/>
      </c>
    </row>
    <row r="1854" spans="1:15">
      <c r="A1854" t="str">
        <f>T('CLZ TT'!A1854)</f>
        <v/>
      </c>
      <c r="B1854" s="9" t="str">
        <f>T('CLZ TT'!D1854)</f>
        <v/>
      </c>
      <c r="C1854" s="10" t="str">
        <f>IF(LEN(A1854) &gt; 0, 'CLZ TT'!E1854, "")</f>
        <v/>
      </c>
      <c r="D1854" s="7" t="str">
        <f>T('CLZ TT'!F1854)</f>
        <v/>
      </c>
      <c r="E1854" s="7" t="str">
        <f>IFERROR(VLOOKUP('CLZ TT'!A1854,'CLZ WI'!$A$1:$E$100000,3,FALSE),"")</f>
        <v/>
      </c>
      <c r="F1854" t="str">
        <f>IFERROR(VLOOKUP('CLZ TT'!A1854,'CLZ WI'!$A$1:$E$100000,4,FALSE),"")</f>
        <v/>
      </c>
      <c r="G1854" t="str">
        <f>IFERROR(VLOOKUP('CLZ TT'!A1854,'CLZ WI'!$A$1:$K$100000,5,FALSE),"")</f>
        <v/>
      </c>
      <c r="H1854" t="str">
        <f>IFERROR(VLOOKUP(G1854,'CLZ WI'!$A$1:$K$100000,6,FALSE),"")</f>
        <v/>
      </c>
      <c r="I1854" t="str">
        <f>IFERROR(VLOOKUP(G1854,'CLZ WI'!$A$1:$K$100000,7,FALSE),"")</f>
        <v/>
      </c>
      <c r="J1854" t="str">
        <f>T('CLZ TT'!I1854)</f>
        <v/>
      </c>
      <c r="K1854" t="str">
        <f>IF(IFERROR(VLOOKUP('CLZ TT'!A1854,'CLZ WI'!$A$1:$L$100000,12,FALSE),"")=TRUE, "Billable", IF(IFERROR(VLOOKUP('CLZ TT'!A1854,'CLZ WI'!$A$1:$L$100000,12,FALSE),"")=FALSE, "Non-Billable", ""))</f>
        <v/>
      </c>
      <c r="L1854" s="19" t="str">
        <f>IF('CLZ TT'!G1854="","",'CLZ TT'!G1854)</f>
        <v/>
      </c>
      <c r="M1854" t="str">
        <f>IFERROR(VLOOKUP(G1854,'CLZ Pr'!$A$1:$X$100000,12,FALSE)*C1854,"")</f>
        <v/>
      </c>
      <c r="N1854" s="4" t="str">
        <f>IFERROR(VLOOKUP(G1854,'CLZ Pr'!$A$1:$X$100000,24,FALSE), "")</f>
        <v/>
      </c>
      <c r="O1854" t="str">
        <f>IFERROR(VLOOKUP(G1854,'CLZ Pr'!$A$1:$X$100000,21,FALSE), "")</f>
        <v/>
      </c>
    </row>
    <row r="1855" spans="1:15">
      <c r="A1855" t="str">
        <f>T('CLZ TT'!A1855)</f>
        <v/>
      </c>
      <c r="B1855" s="9" t="str">
        <f>T('CLZ TT'!D1855)</f>
        <v/>
      </c>
      <c r="C1855" s="10" t="str">
        <f>IF(LEN(A1855) &gt; 0, 'CLZ TT'!E1855, "")</f>
        <v/>
      </c>
      <c r="D1855" s="7" t="str">
        <f>T('CLZ TT'!F1855)</f>
        <v/>
      </c>
      <c r="E1855" s="7" t="str">
        <f>IFERROR(VLOOKUP('CLZ TT'!A1855,'CLZ WI'!$A$1:$E$100000,3,FALSE),"")</f>
        <v/>
      </c>
      <c r="F1855" t="str">
        <f>IFERROR(VLOOKUP('CLZ TT'!A1855,'CLZ WI'!$A$1:$E$100000,4,FALSE),"")</f>
        <v/>
      </c>
      <c r="G1855" t="str">
        <f>IFERROR(VLOOKUP('CLZ TT'!A1855,'CLZ WI'!$A$1:$K$100000,5,FALSE),"")</f>
        <v/>
      </c>
      <c r="H1855" t="str">
        <f>IFERROR(VLOOKUP(G1855,'CLZ WI'!$A$1:$K$100000,6,FALSE),"")</f>
        <v/>
      </c>
      <c r="I1855" t="str">
        <f>IFERROR(VLOOKUP(G1855,'CLZ WI'!$A$1:$K$100000,7,FALSE),"")</f>
        <v/>
      </c>
      <c r="J1855" t="str">
        <f>T('CLZ TT'!I1855)</f>
        <v/>
      </c>
      <c r="K1855" t="str">
        <f>IF(IFERROR(VLOOKUP('CLZ TT'!A1855,'CLZ WI'!$A$1:$L$100000,12,FALSE),"")=TRUE, "Billable", IF(IFERROR(VLOOKUP('CLZ TT'!A1855,'CLZ WI'!$A$1:$L$100000,12,FALSE),"")=FALSE, "Non-Billable", ""))</f>
        <v/>
      </c>
      <c r="L1855" s="19" t="str">
        <f>IF('CLZ TT'!G1855="","",'CLZ TT'!G1855)</f>
        <v/>
      </c>
      <c r="M1855" t="str">
        <f>IFERROR(VLOOKUP(G1855,'CLZ Pr'!$A$1:$X$100000,12,FALSE)*C1855,"")</f>
        <v/>
      </c>
      <c r="N1855" s="4" t="str">
        <f>IFERROR(VLOOKUP(G1855,'CLZ Pr'!$A$1:$X$100000,24,FALSE), "")</f>
        <v/>
      </c>
      <c r="O1855" t="str">
        <f>IFERROR(VLOOKUP(G1855,'CLZ Pr'!$A$1:$X$100000,21,FALSE), "")</f>
        <v/>
      </c>
    </row>
    <row r="1856" spans="1:15">
      <c r="A1856" t="str">
        <f>T('CLZ TT'!A1856)</f>
        <v/>
      </c>
      <c r="B1856" s="9" t="str">
        <f>T('CLZ TT'!D1856)</f>
        <v/>
      </c>
      <c r="C1856" s="10" t="str">
        <f>IF(LEN(A1856) &gt; 0, 'CLZ TT'!E1856, "")</f>
        <v/>
      </c>
      <c r="D1856" s="7" t="str">
        <f>T('CLZ TT'!F1856)</f>
        <v/>
      </c>
      <c r="E1856" s="7" t="str">
        <f>IFERROR(VLOOKUP('CLZ TT'!A1856,'CLZ WI'!$A$1:$E$100000,3,FALSE),"")</f>
        <v/>
      </c>
      <c r="F1856" t="str">
        <f>IFERROR(VLOOKUP('CLZ TT'!A1856,'CLZ WI'!$A$1:$E$100000,4,FALSE),"")</f>
        <v/>
      </c>
      <c r="G1856" t="str">
        <f>IFERROR(VLOOKUP('CLZ TT'!A1856,'CLZ WI'!$A$1:$K$100000,5,FALSE),"")</f>
        <v/>
      </c>
      <c r="H1856" t="str">
        <f>IFERROR(VLOOKUP(G1856,'CLZ WI'!$A$1:$K$100000,6,FALSE),"")</f>
        <v/>
      </c>
      <c r="I1856" t="str">
        <f>IFERROR(VLOOKUP(G1856,'CLZ WI'!$A$1:$K$100000,7,FALSE),"")</f>
        <v/>
      </c>
      <c r="J1856" t="str">
        <f>T('CLZ TT'!I1856)</f>
        <v/>
      </c>
      <c r="K1856" t="str">
        <f>IF(IFERROR(VLOOKUP('CLZ TT'!A1856,'CLZ WI'!$A$1:$L$100000,12,FALSE),"")=TRUE, "Billable", IF(IFERROR(VLOOKUP('CLZ TT'!A1856,'CLZ WI'!$A$1:$L$100000,12,FALSE),"")=FALSE, "Non-Billable", ""))</f>
        <v/>
      </c>
      <c r="L1856" s="19" t="str">
        <f>IF('CLZ TT'!G1856="","",'CLZ TT'!G1856)</f>
        <v/>
      </c>
      <c r="M1856" t="str">
        <f>IFERROR(VLOOKUP(G1856,'CLZ Pr'!$A$1:$X$100000,12,FALSE)*C1856,"")</f>
        <v/>
      </c>
      <c r="N1856" s="4" t="str">
        <f>IFERROR(VLOOKUP(G1856,'CLZ Pr'!$A$1:$X$100000,24,FALSE), "")</f>
        <v/>
      </c>
      <c r="O1856" t="str">
        <f>IFERROR(VLOOKUP(G1856,'CLZ Pr'!$A$1:$X$100000,21,FALSE), "")</f>
        <v/>
      </c>
    </row>
    <row r="1857" spans="1:15">
      <c r="A1857" t="str">
        <f>T('CLZ TT'!A1857)</f>
        <v/>
      </c>
      <c r="B1857" s="9" t="str">
        <f>T('CLZ TT'!D1857)</f>
        <v/>
      </c>
      <c r="C1857" s="10" t="str">
        <f>IF(LEN(A1857) &gt; 0, 'CLZ TT'!E1857, "")</f>
        <v/>
      </c>
      <c r="D1857" s="7" t="str">
        <f>T('CLZ TT'!F1857)</f>
        <v/>
      </c>
      <c r="E1857" s="7" t="str">
        <f>IFERROR(VLOOKUP('CLZ TT'!A1857,'CLZ WI'!$A$1:$E$100000,3,FALSE),"")</f>
        <v/>
      </c>
      <c r="F1857" t="str">
        <f>IFERROR(VLOOKUP('CLZ TT'!A1857,'CLZ WI'!$A$1:$E$100000,4,FALSE),"")</f>
        <v/>
      </c>
      <c r="G1857" t="str">
        <f>IFERROR(VLOOKUP('CLZ TT'!A1857,'CLZ WI'!$A$1:$K$100000,5,FALSE),"")</f>
        <v/>
      </c>
      <c r="H1857" t="str">
        <f>IFERROR(VLOOKUP(G1857,'CLZ WI'!$A$1:$K$100000,6,FALSE),"")</f>
        <v/>
      </c>
      <c r="I1857" t="str">
        <f>IFERROR(VLOOKUP(G1857,'CLZ WI'!$A$1:$K$100000,7,FALSE),"")</f>
        <v/>
      </c>
      <c r="J1857" t="str">
        <f>T('CLZ TT'!I1857)</f>
        <v/>
      </c>
      <c r="K1857" t="str">
        <f>IF(IFERROR(VLOOKUP('CLZ TT'!A1857,'CLZ WI'!$A$1:$L$100000,12,FALSE),"")=TRUE, "Billable", IF(IFERROR(VLOOKUP('CLZ TT'!A1857,'CLZ WI'!$A$1:$L$100000,12,FALSE),"")=FALSE, "Non-Billable", ""))</f>
        <v/>
      </c>
      <c r="L1857" s="19" t="str">
        <f>IF('CLZ TT'!G1857="","",'CLZ TT'!G1857)</f>
        <v/>
      </c>
      <c r="M1857" t="str">
        <f>IFERROR(VLOOKUP(G1857,'CLZ Pr'!$A$1:$X$100000,12,FALSE)*C1857,"")</f>
        <v/>
      </c>
      <c r="N1857" s="4" t="str">
        <f>IFERROR(VLOOKUP(G1857,'CLZ Pr'!$A$1:$X$100000,24,FALSE), "")</f>
        <v/>
      </c>
      <c r="O1857" t="str">
        <f>IFERROR(VLOOKUP(G1857,'CLZ Pr'!$A$1:$X$100000,21,FALSE), "")</f>
        <v/>
      </c>
    </row>
    <row r="1858" spans="1:15">
      <c r="A1858" t="str">
        <f>T('CLZ TT'!A1858)</f>
        <v/>
      </c>
      <c r="B1858" s="9" t="str">
        <f>T('CLZ TT'!D1858)</f>
        <v/>
      </c>
      <c r="C1858" s="10" t="str">
        <f>IF(LEN(A1858) &gt; 0, 'CLZ TT'!E1858, "")</f>
        <v/>
      </c>
      <c r="D1858" s="7" t="str">
        <f>T('CLZ TT'!F1858)</f>
        <v/>
      </c>
      <c r="E1858" s="7" t="str">
        <f>IFERROR(VLOOKUP('CLZ TT'!A1858,'CLZ WI'!$A$1:$E$100000,3,FALSE),"")</f>
        <v/>
      </c>
      <c r="F1858" t="str">
        <f>IFERROR(VLOOKUP('CLZ TT'!A1858,'CLZ WI'!$A$1:$E$100000,4,FALSE),"")</f>
        <v/>
      </c>
      <c r="G1858" t="str">
        <f>IFERROR(VLOOKUP('CLZ TT'!A1858,'CLZ WI'!$A$1:$K$100000,5,FALSE),"")</f>
        <v/>
      </c>
      <c r="H1858" t="str">
        <f>IFERROR(VLOOKUP(G1858,'CLZ WI'!$A$1:$K$100000,6,FALSE),"")</f>
        <v/>
      </c>
      <c r="I1858" t="str">
        <f>IFERROR(VLOOKUP(G1858,'CLZ WI'!$A$1:$K$100000,7,FALSE),"")</f>
        <v/>
      </c>
      <c r="J1858" t="str">
        <f>T('CLZ TT'!I1858)</f>
        <v/>
      </c>
      <c r="K1858" t="str">
        <f>IF(IFERROR(VLOOKUP('CLZ TT'!A1858,'CLZ WI'!$A$1:$L$100000,12,FALSE),"")=TRUE, "Billable", IF(IFERROR(VLOOKUP('CLZ TT'!A1858,'CLZ WI'!$A$1:$L$100000,12,FALSE),"")=FALSE, "Non-Billable", ""))</f>
        <v/>
      </c>
      <c r="L1858" s="19" t="str">
        <f>IF('CLZ TT'!G1858="","",'CLZ TT'!G1858)</f>
        <v/>
      </c>
      <c r="M1858" t="str">
        <f>IFERROR(VLOOKUP(G1858,'CLZ Pr'!$A$1:$X$100000,12,FALSE)*C1858,"")</f>
        <v/>
      </c>
      <c r="N1858" s="4" t="str">
        <f>IFERROR(VLOOKUP(G1858,'CLZ Pr'!$A$1:$X$100000,24,FALSE), "")</f>
        <v/>
      </c>
      <c r="O1858" t="str">
        <f>IFERROR(VLOOKUP(G1858,'CLZ Pr'!$A$1:$X$100000,21,FALSE), "")</f>
        <v/>
      </c>
    </row>
    <row r="1859" spans="1:15">
      <c r="A1859" t="str">
        <f>T('CLZ TT'!A1859)</f>
        <v/>
      </c>
      <c r="B1859" s="9" t="str">
        <f>T('CLZ TT'!D1859)</f>
        <v/>
      </c>
      <c r="C1859" s="10" t="str">
        <f>IF(LEN(A1859) &gt; 0, 'CLZ TT'!E1859, "")</f>
        <v/>
      </c>
      <c r="D1859" s="7" t="str">
        <f>T('CLZ TT'!F1859)</f>
        <v/>
      </c>
      <c r="E1859" s="7" t="str">
        <f>IFERROR(VLOOKUP('CLZ TT'!A1859,'CLZ WI'!$A$1:$E$100000,3,FALSE),"")</f>
        <v/>
      </c>
      <c r="F1859" t="str">
        <f>IFERROR(VLOOKUP('CLZ TT'!A1859,'CLZ WI'!$A$1:$E$100000,4,FALSE),"")</f>
        <v/>
      </c>
      <c r="G1859" t="str">
        <f>IFERROR(VLOOKUP('CLZ TT'!A1859,'CLZ WI'!$A$1:$K$100000,5,FALSE),"")</f>
        <v/>
      </c>
      <c r="H1859" t="str">
        <f>IFERROR(VLOOKUP(G1859,'CLZ WI'!$A$1:$K$100000,6,FALSE),"")</f>
        <v/>
      </c>
      <c r="I1859" t="str">
        <f>IFERROR(VLOOKUP(G1859,'CLZ WI'!$A$1:$K$100000,7,FALSE),"")</f>
        <v/>
      </c>
      <c r="J1859" t="str">
        <f>T('CLZ TT'!I1859)</f>
        <v/>
      </c>
      <c r="K1859" t="str">
        <f>IF(IFERROR(VLOOKUP('CLZ TT'!A1859,'CLZ WI'!$A$1:$L$100000,12,FALSE),"")=TRUE, "Billable", IF(IFERROR(VLOOKUP('CLZ TT'!A1859,'CLZ WI'!$A$1:$L$100000,12,FALSE),"")=FALSE, "Non-Billable", ""))</f>
        <v/>
      </c>
      <c r="L1859" s="19" t="str">
        <f>IF('CLZ TT'!G1859="","",'CLZ TT'!G1859)</f>
        <v/>
      </c>
      <c r="M1859" t="str">
        <f>IFERROR(VLOOKUP(G1859,'CLZ Pr'!$A$1:$X$100000,12,FALSE)*C1859,"")</f>
        <v/>
      </c>
      <c r="N1859" s="4" t="str">
        <f>IFERROR(VLOOKUP(G1859,'CLZ Pr'!$A$1:$X$100000,24,FALSE), "")</f>
        <v/>
      </c>
      <c r="O1859" t="str">
        <f>IFERROR(VLOOKUP(G1859,'CLZ Pr'!$A$1:$X$100000,21,FALSE), "")</f>
        <v/>
      </c>
    </row>
    <row r="1860" spans="1:15">
      <c r="A1860" t="str">
        <f>T('CLZ TT'!A1860)</f>
        <v/>
      </c>
      <c r="B1860" s="9" t="str">
        <f>T('CLZ TT'!D1860)</f>
        <v/>
      </c>
      <c r="C1860" s="10" t="str">
        <f>IF(LEN(A1860) &gt; 0, 'CLZ TT'!E1860, "")</f>
        <v/>
      </c>
      <c r="D1860" s="7" t="str">
        <f>T('CLZ TT'!F1860)</f>
        <v/>
      </c>
      <c r="E1860" s="7" t="str">
        <f>IFERROR(VLOOKUP('CLZ TT'!A1860,'CLZ WI'!$A$1:$E$100000,3,FALSE),"")</f>
        <v/>
      </c>
      <c r="F1860" t="str">
        <f>IFERROR(VLOOKUP('CLZ TT'!A1860,'CLZ WI'!$A$1:$E$100000,4,FALSE),"")</f>
        <v/>
      </c>
      <c r="G1860" t="str">
        <f>IFERROR(VLOOKUP('CLZ TT'!A1860,'CLZ WI'!$A$1:$K$100000,5,FALSE),"")</f>
        <v/>
      </c>
      <c r="H1860" t="str">
        <f>IFERROR(VLOOKUP(G1860,'CLZ WI'!$A$1:$K$100000,6,FALSE),"")</f>
        <v/>
      </c>
      <c r="I1860" t="str">
        <f>IFERROR(VLOOKUP(G1860,'CLZ WI'!$A$1:$K$100000,7,FALSE),"")</f>
        <v/>
      </c>
      <c r="J1860" t="str">
        <f>T('CLZ TT'!I1860)</f>
        <v/>
      </c>
      <c r="K1860" t="str">
        <f>IF(IFERROR(VLOOKUP('CLZ TT'!A1860,'CLZ WI'!$A$1:$L$100000,12,FALSE),"")=TRUE, "Billable", IF(IFERROR(VLOOKUP('CLZ TT'!A1860,'CLZ WI'!$A$1:$L$100000,12,FALSE),"")=FALSE, "Non-Billable", ""))</f>
        <v/>
      </c>
      <c r="L1860" s="19" t="str">
        <f>IF('CLZ TT'!G1860="","",'CLZ TT'!G1860)</f>
        <v/>
      </c>
      <c r="M1860" t="str">
        <f>IFERROR(VLOOKUP(G1860,'CLZ Pr'!$A$1:$X$100000,12,FALSE)*C1860,"")</f>
        <v/>
      </c>
      <c r="N1860" s="4" t="str">
        <f>IFERROR(VLOOKUP(G1860,'CLZ Pr'!$A$1:$X$100000,24,FALSE), "")</f>
        <v/>
      </c>
      <c r="O1860" t="str">
        <f>IFERROR(VLOOKUP(G1860,'CLZ Pr'!$A$1:$X$100000,21,FALSE), "")</f>
        <v/>
      </c>
    </row>
    <row r="1861" spans="1:15">
      <c r="A1861" t="str">
        <f>T('CLZ TT'!A1861)</f>
        <v/>
      </c>
      <c r="B1861" s="9" t="str">
        <f>T('CLZ TT'!D1861)</f>
        <v/>
      </c>
      <c r="C1861" s="10" t="str">
        <f>IF(LEN(A1861) &gt; 0, 'CLZ TT'!E1861, "")</f>
        <v/>
      </c>
      <c r="D1861" s="7" t="str">
        <f>T('CLZ TT'!F1861)</f>
        <v/>
      </c>
      <c r="E1861" s="7" t="str">
        <f>IFERROR(VLOOKUP('CLZ TT'!A1861,'CLZ WI'!$A$1:$E$100000,3,FALSE),"")</f>
        <v/>
      </c>
      <c r="F1861" t="str">
        <f>IFERROR(VLOOKUP('CLZ TT'!A1861,'CLZ WI'!$A$1:$E$100000,4,FALSE),"")</f>
        <v/>
      </c>
      <c r="G1861" t="str">
        <f>IFERROR(VLOOKUP('CLZ TT'!A1861,'CLZ WI'!$A$1:$K$100000,5,FALSE),"")</f>
        <v/>
      </c>
      <c r="H1861" t="str">
        <f>IFERROR(VLOOKUP(G1861,'CLZ WI'!$A$1:$K$100000,6,FALSE),"")</f>
        <v/>
      </c>
      <c r="I1861" t="str">
        <f>IFERROR(VLOOKUP(G1861,'CLZ WI'!$A$1:$K$100000,7,FALSE),"")</f>
        <v/>
      </c>
      <c r="J1861" t="str">
        <f>T('CLZ TT'!I1861)</f>
        <v/>
      </c>
      <c r="K1861" t="str">
        <f>IF(IFERROR(VLOOKUP('CLZ TT'!A1861,'CLZ WI'!$A$1:$L$100000,12,FALSE),"")=TRUE, "Billable", IF(IFERROR(VLOOKUP('CLZ TT'!A1861,'CLZ WI'!$A$1:$L$100000,12,FALSE),"")=FALSE, "Non-Billable", ""))</f>
        <v/>
      </c>
      <c r="L1861" s="19" t="str">
        <f>IF('CLZ TT'!G1861="","",'CLZ TT'!G1861)</f>
        <v/>
      </c>
      <c r="M1861" t="str">
        <f>IFERROR(VLOOKUP(G1861,'CLZ Pr'!$A$1:$X$100000,12,FALSE)*C1861,"")</f>
        <v/>
      </c>
      <c r="N1861" s="4" t="str">
        <f>IFERROR(VLOOKUP(G1861,'CLZ Pr'!$A$1:$X$100000,24,FALSE), "")</f>
        <v/>
      </c>
      <c r="O1861" t="str">
        <f>IFERROR(VLOOKUP(G1861,'CLZ Pr'!$A$1:$X$100000,21,FALSE), "")</f>
        <v/>
      </c>
    </row>
    <row r="1862" spans="1:15">
      <c r="A1862" t="str">
        <f>T('CLZ TT'!A1862)</f>
        <v/>
      </c>
      <c r="B1862" s="9" t="str">
        <f>T('CLZ TT'!D1862)</f>
        <v/>
      </c>
      <c r="C1862" s="10" t="str">
        <f>IF(LEN(A1862) &gt; 0, 'CLZ TT'!E1862, "")</f>
        <v/>
      </c>
      <c r="D1862" s="7" t="str">
        <f>T('CLZ TT'!F1862)</f>
        <v/>
      </c>
      <c r="E1862" s="7" t="str">
        <f>IFERROR(VLOOKUP('CLZ TT'!A1862,'CLZ WI'!$A$1:$E$100000,3,FALSE),"")</f>
        <v/>
      </c>
      <c r="F1862" t="str">
        <f>IFERROR(VLOOKUP('CLZ TT'!A1862,'CLZ WI'!$A$1:$E$100000,4,FALSE),"")</f>
        <v/>
      </c>
      <c r="G1862" t="str">
        <f>IFERROR(VLOOKUP('CLZ TT'!A1862,'CLZ WI'!$A$1:$K$100000,5,FALSE),"")</f>
        <v/>
      </c>
      <c r="H1862" t="str">
        <f>IFERROR(VLOOKUP(G1862,'CLZ WI'!$A$1:$K$100000,6,FALSE),"")</f>
        <v/>
      </c>
      <c r="I1862" t="str">
        <f>IFERROR(VLOOKUP(G1862,'CLZ WI'!$A$1:$K$100000,7,FALSE),"")</f>
        <v/>
      </c>
      <c r="J1862" t="str">
        <f>T('CLZ TT'!I1862)</f>
        <v/>
      </c>
      <c r="K1862" t="str">
        <f>IF(IFERROR(VLOOKUP('CLZ TT'!A1862,'CLZ WI'!$A$1:$L$100000,12,FALSE),"")=TRUE, "Billable", IF(IFERROR(VLOOKUP('CLZ TT'!A1862,'CLZ WI'!$A$1:$L$100000,12,FALSE),"")=FALSE, "Non-Billable", ""))</f>
        <v/>
      </c>
      <c r="L1862" s="19" t="str">
        <f>IF('CLZ TT'!G1862="","",'CLZ TT'!G1862)</f>
        <v/>
      </c>
      <c r="M1862" t="str">
        <f>IFERROR(VLOOKUP(G1862,'CLZ Pr'!$A$1:$X$100000,12,FALSE)*C1862,"")</f>
        <v/>
      </c>
      <c r="N1862" s="4" t="str">
        <f>IFERROR(VLOOKUP(G1862,'CLZ Pr'!$A$1:$X$100000,24,FALSE), "")</f>
        <v/>
      </c>
      <c r="O1862" t="str">
        <f>IFERROR(VLOOKUP(G1862,'CLZ Pr'!$A$1:$X$100000,21,FALSE), "")</f>
        <v/>
      </c>
    </row>
    <row r="1863" spans="1:15">
      <c r="A1863" t="str">
        <f>T('CLZ TT'!A1863)</f>
        <v/>
      </c>
      <c r="B1863" s="9" t="str">
        <f>T('CLZ TT'!D1863)</f>
        <v/>
      </c>
      <c r="C1863" s="10" t="str">
        <f>IF(LEN(A1863) &gt; 0, 'CLZ TT'!E1863, "")</f>
        <v/>
      </c>
      <c r="D1863" s="7" t="str">
        <f>T('CLZ TT'!F1863)</f>
        <v/>
      </c>
      <c r="E1863" s="7" t="str">
        <f>IFERROR(VLOOKUP('CLZ TT'!A1863,'CLZ WI'!$A$1:$E$100000,3,FALSE),"")</f>
        <v/>
      </c>
      <c r="F1863" t="str">
        <f>IFERROR(VLOOKUP('CLZ TT'!A1863,'CLZ WI'!$A$1:$E$100000,4,FALSE),"")</f>
        <v/>
      </c>
      <c r="G1863" t="str">
        <f>IFERROR(VLOOKUP('CLZ TT'!A1863,'CLZ WI'!$A$1:$K$100000,5,FALSE),"")</f>
        <v/>
      </c>
      <c r="H1863" t="str">
        <f>IFERROR(VLOOKUP(G1863,'CLZ WI'!$A$1:$K$100000,6,FALSE),"")</f>
        <v/>
      </c>
      <c r="I1863" t="str">
        <f>IFERROR(VLOOKUP(G1863,'CLZ WI'!$A$1:$K$100000,7,FALSE),"")</f>
        <v/>
      </c>
      <c r="J1863" t="str">
        <f>T('CLZ TT'!I1863)</f>
        <v/>
      </c>
      <c r="K1863" t="str">
        <f>IF(IFERROR(VLOOKUP('CLZ TT'!A1863,'CLZ WI'!$A$1:$L$100000,12,FALSE),"")=TRUE, "Billable", IF(IFERROR(VLOOKUP('CLZ TT'!A1863,'CLZ WI'!$A$1:$L$100000,12,FALSE),"")=FALSE, "Non-Billable", ""))</f>
        <v/>
      </c>
      <c r="L1863" s="19" t="str">
        <f>IF('CLZ TT'!G1863="","",'CLZ TT'!G1863)</f>
        <v/>
      </c>
      <c r="M1863" t="str">
        <f>IFERROR(VLOOKUP(G1863,'CLZ Pr'!$A$1:$X$100000,12,FALSE)*C1863,"")</f>
        <v/>
      </c>
      <c r="N1863" s="4" t="str">
        <f>IFERROR(VLOOKUP(G1863,'CLZ Pr'!$A$1:$X$100000,24,FALSE), "")</f>
        <v/>
      </c>
      <c r="O1863" t="str">
        <f>IFERROR(VLOOKUP(G1863,'CLZ Pr'!$A$1:$X$100000,21,FALSE), "")</f>
        <v/>
      </c>
    </row>
    <row r="1864" spans="1:15">
      <c r="A1864" t="str">
        <f>T('CLZ TT'!A1864)</f>
        <v/>
      </c>
      <c r="B1864" s="9" t="str">
        <f>T('CLZ TT'!D1864)</f>
        <v/>
      </c>
      <c r="C1864" s="10" t="str">
        <f>IF(LEN(A1864) &gt; 0, 'CLZ TT'!E1864, "")</f>
        <v/>
      </c>
      <c r="D1864" s="7" t="str">
        <f>T('CLZ TT'!F1864)</f>
        <v/>
      </c>
      <c r="E1864" s="7" t="str">
        <f>IFERROR(VLOOKUP('CLZ TT'!A1864,'CLZ WI'!$A$1:$E$100000,3,FALSE),"")</f>
        <v/>
      </c>
      <c r="F1864" t="str">
        <f>IFERROR(VLOOKUP('CLZ TT'!A1864,'CLZ WI'!$A$1:$E$100000,4,FALSE),"")</f>
        <v/>
      </c>
      <c r="G1864" t="str">
        <f>IFERROR(VLOOKUP('CLZ TT'!A1864,'CLZ WI'!$A$1:$K$100000,5,FALSE),"")</f>
        <v/>
      </c>
      <c r="H1864" t="str">
        <f>IFERROR(VLOOKUP(G1864,'CLZ WI'!$A$1:$K$100000,6,FALSE),"")</f>
        <v/>
      </c>
      <c r="I1864" t="str">
        <f>IFERROR(VLOOKUP(G1864,'CLZ WI'!$A$1:$K$100000,7,FALSE),"")</f>
        <v/>
      </c>
      <c r="J1864" t="str">
        <f>T('CLZ TT'!I1864)</f>
        <v/>
      </c>
      <c r="K1864" t="str">
        <f>IF(IFERROR(VLOOKUP('CLZ TT'!A1864,'CLZ WI'!$A$1:$L$100000,12,FALSE),"")=TRUE, "Billable", IF(IFERROR(VLOOKUP('CLZ TT'!A1864,'CLZ WI'!$A$1:$L$100000,12,FALSE),"")=FALSE, "Non-Billable", ""))</f>
        <v/>
      </c>
      <c r="L1864" s="19" t="str">
        <f>IF('CLZ TT'!G1864="","",'CLZ TT'!G1864)</f>
        <v/>
      </c>
      <c r="M1864" t="str">
        <f>IFERROR(VLOOKUP(G1864,'CLZ Pr'!$A$1:$X$100000,12,FALSE)*C1864,"")</f>
        <v/>
      </c>
      <c r="N1864" s="4" t="str">
        <f>IFERROR(VLOOKUP(G1864,'CLZ Pr'!$A$1:$X$100000,24,FALSE), "")</f>
        <v/>
      </c>
      <c r="O1864" t="str">
        <f>IFERROR(VLOOKUP(G1864,'CLZ Pr'!$A$1:$X$100000,21,FALSE), "")</f>
        <v/>
      </c>
    </row>
    <row r="1865" spans="1:15">
      <c r="A1865" t="str">
        <f>T('CLZ TT'!A1865)</f>
        <v/>
      </c>
      <c r="B1865" s="9" t="str">
        <f>T('CLZ TT'!D1865)</f>
        <v/>
      </c>
      <c r="C1865" s="10" t="str">
        <f>IF(LEN(A1865) &gt; 0, 'CLZ TT'!E1865, "")</f>
        <v/>
      </c>
      <c r="D1865" s="7" t="str">
        <f>T('CLZ TT'!F1865)</f>
        <v/>
      </c>
      <c r="E1865" s="7" t="str">
        <f>IFERROR(VLOOKUP('CLZ TT'!A1865,'CLZ WI'!$A$1:$E$100000,3,FALSE),"")</f>
        <v/>
      </c>
      <c r="F1865" t="str">
        <f>IFERROR(VLOOKUP('CLZ TT'!A1865,'CLZ WI'!$A$1:$E$100000,4,FALSE),"")</f>
        <v/>
      </c>
      <c r="G1865" t="str">
        <f>IFERROR(VLOOKUP('CLZ TT'!A1865,'CLZ WI'!$A$1:$K$100000,5,FALSE),"")</f>
        <v/>
      </c>
      <c r="H1865" t="str">
        <f>IFERROR(VLOOKUP(G1865,'CLZ WI'!$A$1:$K$100000,6,FALSE),"")</f>
        <v/>
      </c>
      <c r="I1865" t="str">
        <f>IFERROR(VLOOKUP(G1865,'CLZ WI'!$A$1:$K$100000,7,FALSE),"")</f>
        <v/>
      </c>
      <c r="J1865" t="str">
        <f>T('CLZ TT'!I1865)</f>
        <v/>
      </c>
      <c r="K1865" t="str">
        <f>IF(IFERROR(VLOOKUP('CLZ TT'!A1865,'CLZ WI'!$A$1:$L$100000,12,FALSE),"")=TRUE, "Billable", IF(IFERROR(VLOOKUP('CLZ TT'!A1865,'CLZ WI'!$A$1:$L$100000,12,FALSE),"")=FALSE, "Non-Billable", ""))</f>
        <v/>
      </c>
      <c r="L1865" s="19" t="str">
        <f>IF('CLZ TT'!G1865="","",'CLZ TT'!G1865)</f>
        <v/>
      </c>
      <c r="M1865" t="str">
        <f>IFERROR(VLOOKUP(G1865,'CLZ Pr'!$A$1:$X$100000,12,FALSE)*C1865,"")</f>
        <v/>
      </c>
      <c r="N1865" s="4" t="str">
        <f>IFERROR(VLOOKUP(G1865,'CLZ Pr'!$A$1:$X$100000,24,FALSE), "")</f>
        <v/>
      </c>
      <c r="O1865" t="str">
        <f>IFERROR(VLOOKUP(G1865,'CLZ Pr'!$A$1:$X$100000,21,FALSE), "")</f>
        <v/>
      </c>
    </row>
    <row r="1866" spans="1:15">
      <c r="A1866" t="str">
        <f>T('CLZ TT'!A1866)</f>
        <v/>
      </c>
      <c r="B1866" s="9" t="str">
        <f>T('CLZ TT'!D1866)</f>
        <v/>
      </c>
      <c r="C1866" s="10" t="str">
        <f>IF(LEN(A1866) &gt; 0, 'CLZ TT'!E1866, "")</f>
        <v/>
      </c>
      <c r="D1866" s="7" t="str">
        <f>T('CLZ TT'!F1866)</f>
        <v/>
      </c>
      <c r="E1866" s="7" t="str">
        <f>IFERROR(VLOOKUP('CLZ TT'!A1866,'CLZ WI'!$A$1:$E$100000,3,FALSE),"")</f>
        <v/>
      </c>
      <c r="F1866" t="str">
        <f>IFERROR(VLOOKUP('CLZ TT'!A1866,'CLZ WI'!$A$1:$E$100000,4,FALSE),"")</f>
        <v/>
      </c>
      <c r="G1866" t="str">
        <f>IFERROR(VLOOKUP('CLZ TT'!A1866,'CLZ WI'!$A$1:$K$100000,5,FALSE),"")</f>
        <v/>
      </c>
      <c r="H1866" t="str">
        <f>IFERROR(VLOOKUP(G1866,'CLZ WI'!$A$1:$K$100000,6,FALSE),"")</f>
        <v/>
      </c>
      <c r="I1866" t="str">
        <f>IFERROR(VLOOKUP(G1866,'CLZ WI'!$A$1:$K$100000,7,FALSE),"")</f>
        <v/>
      </c>
      <c r="J1866" t="str">
        <f>T('CLZ TT'!I1866)</f>
        <v/>
      </c>
      <c r="K1866" t="str">
        <f>IF(IFERROR(VLOOKUP('CLZ TT'!A1866,'CLZ WI'!$A$1:$L$100000,12,FALSE),"")=TRUE, "Billable", IF(IFERROR(VLOOKUP('CLZ TT'!A1866,'CLZ WI'!$A$1:$L$100000,12,FALSE),"")=FALSE, "Non-Billable", ""))</f>
        <v/>
      </c>
      <c r="L1866" s="19" t="str">
        <f>IF('CLZ TT'!G1866="","",'CLZ TT'!G1866)</f>
        <v/>
      </c>
      <c r="M1866" t="str">
        <f>IFERROR(VLOOKUP(G1866,'CLZ Pr'!$A$1:$X$100000,12,FALSE)*C1866,"")</f>
        <v/>
      </c>
      <c r="N1866" s="4" t="str">
        <f>IFERROR(VLOOKUP(G1866,'CLZ Pr'!$A$1:$X$100000,24,FALSE), "")</f>
        <v/>
      </c>
      <c r="O1866" t="str">
        <f>IFERROR(VLOOKUP(G1866,'CLZ Pr'!$A$1:$X$100000,21,FALSE), "")</f>
        <v/>
      </c>
    </row>
    <row r="1867" spans="1:15">
      <c r="A1867" t="str">
        <f>T('CLZ TT'!A1867)</f>
        <v/>
      </c>
      <c r="B1867" s="9" t="str">
        <f>T('CLZ TT'!D1867)</f>
        <v/>
      </c>
      <c r="C1867" s="10" t="str">
        <f>IF(LEN(A1867) &gt; 0, 'CLZ TT'!E1867, "")</f>
        <v/>
      </c>
      <c r="D1867" s="7" t="str">
        <f>T('CLZ TT'!F1867)</f>
        <v/>
      </c>
      <c r="E1867" s="7" t="str">
        <f>IFERROR(VLOOKUP('CLZ TT'!A1867,'CLZ WI'!$A$1:$E$100000,3,FALSE),"")</f>
        <v/>
      </c>
      <c r="F1867" t="str">
        <f>IFERROR(VLOOKUP('CLZ TT'!A1867,'CLZ WI'!$A$1:$E$100000,4,FALSE),"")</f>
        <v/>
      </c>
      <c r="G1867" t="str">
        <f>IFERROR(VLOOKUP('CLZ TT'!A1867,'CLZ WI'!$A$1:$K$100000,5,FALSE),"")</f>
        <v/>
      </c>
      <c r="H1867" t="str">
        <f>IFERROR(VLOOKUP(G1867,'CLZ WI'!$A$1:$K$100000,6,FALSE),"")</f>
        <v/>
      </c>
      <c r="I1867" t="str">
        <f>IFERROR(VLOOKUP(G1867,'CLZ WI'!$A$1:$K$100000,7,FALSE),"")</f>
        <v/>
      </c>
      <c r="J1867" t="str">
        <f>T('CLZ TT'!I1867)</f>
        <v/>
      </c>
      <c r="K1867" t="str">
        <f>IF(IFERROR(VLOOKUP('CLZ TT'!A1867,'CLZ WI'!$A$1:$L$100000,12,FALSE),"")=TRUE, "Billable", IF(IFERROR(VLOOKUP('CLZ TT'!A1867,'CLZ WI'!$A$1:$L$100000,12,FALSE),"")=FALSE, "Non-Billable", ""))</f>
        <v/>
      </c>
      <c r="L1867" s="19" t="str">
        <f>IF('CLZ TT'!G1867="","",'CLZ TT'!G1867)</f>
        <v/>
      </c>
      <c r="M1867" t="str">
        <f>IFERROR(VLOOKUP(G1867,'CLZ Pr'!$A$1:$X$100000,12,FALSE)*C1867,"")</f>
        <v/>
      </c>
      <c r="N1867" s="4" t="str">
        <f>IFERROR(VLOOKUP(G1867,'CLZ Pr'!$A$1:$X$100000,24,FALSE), "")</f>
        <v/>
      </c>
      <c r="O1867" t="str">
        <f>IFERROR(VLOOKUP(G1867,'CLZ Pr'!$A$1:$X$100000,21,FALSE), "")</f>
        <v/>
      </c>
    </row>
    <row r="1868" spans="1:15">
      <c r="A1868" t="str">
        <f>T('CLZ TT'!A1868)</f>
        <v/>
      </c>
      <c r="B1868" s="9" t="str">
        <f>T('CLZ TT'!D1868)</f>
        <v/>
      </c>
      <c r="C1868" s="10" t="str">
        <f>IF(LEN(A1868) &gt; 0, 'CLZ TT'!E1868, "")</f>
        <v/>
      </c>
      <c r="D1868" s="7" t="str">
        <f>T('CLZ TT'!F1868)</f>
        <v/>
      </c>
      <c r="E1868" s="7" t="str">
        <f>IFERROR(VLOOKUP('CLZ TT'!A1868,'CLZ WI'!$A$1:$E$100000,3,FALSE),"")</f>
        <v/>
      </c>
      <c r="F1868" t="str">
        <f>IFERROR(VLOOKUP('CLZ TT'!A1868,'CLZ WI'!$A$1:$E$100000,4,FALSE),"")</f>
        <v/>
      </c>
      <c r="G1868" t="str">
        <f>IFERROR(VLOOKUP('CLZ TT'!A1868,'CLZ WI'!$A$1:$K$100000,5,FALSE),"")</f>
        <v/>
      </c>
      <c r="H1868" t="str">
        <f>IFERROR(VLOOKUP(G1868,'CLZ WI'!$A$1:$K$100000,6,FALSE),"")</f>
        <v/>
      </c>
      <c r="I1868" t="str">
        <f>IFERROR(VLOOKUP(G1868,'CLZ WI'!$A$1:$K$100000,7,FALSE),"")</f>
        <v/>
      </c>
      <c r="J1868" t="str">
        <f>T('CLZ TT'!I1868)</f>
        <v/>
      </c>
      <c r="K1868" t="str">
        <f>IF(IFERROR(VLOOKUP('CLZ TT'!A1868,'CLZ WI'!$A$1:$L$100000,12,FALSE),"")=TRUE, "Billable", IF(IFERROR(VLOOKUP('CLZ TT'!A1868,'CLZ WI'!$A$1:$L$100000,12,FALSE),"")=FALSE, "Non-Billable", ""))</f>
        <v/>
      </c>
      <c r="L1868" s="19" t="str">
        <f>IF('CLZ TT'!G1868="","",'CLZ TT'!G1868)</f>
        <v/>
      </c>
      <c r="M1868" t="str">
        <f>IFERROR(VLOOKUP(G1868,'CLZ Pr'!$A$1:$X$100000,12,FALSE)*C1868,"")</f>
        <v/>
      </c>
      <c r="N1868" s="4" t="str">
        <f>IFERROR(VLOOKUP(G1868,'CLZ Pr'!$A$1:$X$100000,24,FALSE), "")</f>
        <v/>
      </c>
      <c r="O1868" t="str">
        <f>IFERROR(VLOOKUP(G1868,'CLZ Pr'!$A$1:$X$100000,21,FALSE), "")</f>
        <v/>
      </c>
    </row>
    <row r="1869" spans="1:15">
      <c r="A1869" t="str">
        <f>T('CLZ TT'!A1869)</f>
        <v/>
      </c>
      <c r="B1869" s="9" t="str">
        <f>T('CLZ TT'!D1869)</f>
        <v/>
      </c>
      <c r="C1869" s="10" t="str">
        <f>IF(LEN(A1869) &gt; 0, 'CLZ TT'!E1869, "")</f>
        <v/>
      </c>
      <c r="D1869" s="7" t="str">
        <f>T('CLZ TT'!F1869)</f>
        <v/>
      </c>
      <c r="E1869" s="7" t="str">
        <f>IFERROR(VLOOKUP('CLZ TT'!A1869,'CLZ WI'!$A$1:$E$100000,3,FALSE),"")</f>
        <v/>
      </c>
      <c r="F1869" t="str">
        <f>IFERROR(VLOOKUP('CLZ TT'!A1869,'CLZ WI'!$A$1:$E$100000,4,FALSE),"")</f>
        <v/>
      </c>
      <c r="G1869" t="str">
        <f>IFERROR(VLOOKUP('CLZ TT'!A1869,'CLZ WI'!$A$1:$K$100000,5,FALSE),"")</f>
        <v/>
      </c>
      <c r="H1869" t="str">
        <f>IFERROR(VLOOKUP(G1869,'CLZ WI'!$A$1:$K$100000,6,FALSE),"")</f>
        <v/>
      </c>
      <c r="I1869" t="str">
        <f>IFERROR(VLOOKUP(G1869,'CLZ WI'!$A$1:$K$100000,7,FALSE),"")</f>
        <v/>
      </c>
      <c r="J1869" t="str">
        <f>T('CLZ TT'!I1869)</f>
        <v/>
      </c>
      <c r="K1869" t="str">
        <f>IF(IFERROR(VLOOKUP('CLZ TT'!A1869,'CLZ WI'!$A$1:$L$100000,12,FALSE),"")=TRUE, "Billable", IF(IFERROR(VLOOKUP('CLZ TT'!A1869,'CLZ WI'!$A$1:$L$100000,12,FALSE),"")=FALSE, "Non-Billable", ""))</f>
        <v/>
      </c>
      <c r="L1869" s="19" t="str">
        <f>IF('CLZ TT'!G1869="","",'CLZ TT'!G1869)</f>
        <v/>
      </c>
      <c r="M1869" t="str">
        <f>IFERROR(VLOOKUP(G1869,'CLZ Pr'!$A$1:$X$100000,12,FALSE)*C1869,"")</f>
        <v/>
      </c>
      <c r="N1869" s="4" t="str">
        <f>IFERROR(VLOOKUP(G1869,'CLZ Pr'!$A$1:$X$100000,24,FALSE), "")</f>
        <v/>
      </c>
      <c r="O1869" t="str">
        <f>IFERROR(VLOOKUP(G1869,'CLZ Pr'!$A$1:$X$100000,21,FALSE), "")</f>
        <v/>
      </c>
    </row>
    <row r="1870" spans="1:15">
      <c r="A1870" t="str">
        <f>T('CLZ TT'!A1870)</f>
        <v/>
      </c>
      <c r="B1870" s="9" t="str">
        <f>T('CLZ TT'!D1870)</f>
        <v/>
      </c>
      <c r="C1870" s="10" t="str">
        <f>IF(LEN(A1870) &gt; 0, 'CLZ TT'!E1870, "")</f>
        <v/>
      </c>
      <c r="D1870" s="7" t="str">
        <f>T('CLZ TT'!F1870)</f>
        <v/>
      </c>
      <c r="E1870" s="7" t="str">
        <f>IFERROR(VLOOKUP('CLZ TT'!A1870,'CLZ WI'!$A$1:$E$100000,3,FALSE),"")</f>
        <v/>
      </c>
      <c r="F1870" t="str">
        <f>IFERROR(VLOOKUP('CLZ TT'!A1870,'CLZ WI'!$A$1:$E$100000,4,FALSE),"")</f>
        <v/>
      </c>
      <c r="G1870" t="str">
        <f>IFERROR(VLOOKUP('CLZ TT'!A1870,'CLZ WI'!$A$1:$K$100000,5,FALSE),"")</f>
        <v/>
      </c>
      <c r="H1870" t="str">
        <f>IFERROR(VLOOKUP(G1870,'CLZ WI'!$A$1:$K$100000,6,FALSE),"")</f>
        <v/>
      </c>
      <c r="I1870" t="str">
        <f>IFERROR(VLOOKUP(G1870,'CLZ WI'!$A$1:$K$100000,7,FALSE),"")</f>
        <v/>
      </c>
      <c r="J1870" t="str">
        <f>T('CLZ TT'!I1870)</f>
        <v/>
      </c>
      <c r="K1870" t="str">
        <f>IF(IFERROR(VLOOKUP('CLZ TT'!A1870,'CLZ WI'!$A$1:$L$100000,12,FALSE),"")=TRUE, "Billable", IF(IFERROR(VLOOKUP('CLZ TT'!A1870,'CLZ WI'!$A$1:$L$100000,12,FALSE),"")=FALSE, "Non-Billable", ""))</f>
        <v/>
      </c>
      <c r="L1870" s="19" t="str">
        <f>IF('CLZ TT'!G1870="","",'CLZ TT'!G1870)</f>
        <v/>
      </c>
      <c r="M1870" t="str">
        <f>IFERROR(VLOOKUP(G1870,'CLZ Pr'!$A$1:$X$100000,12,FALSE)*C1870,"")</f>
        <v/>
      </c>
      <c r="N1870" s="4" t="str">
        <f>IFERROR(VLOOKUP(G1870,'CLZ Pr'!$A$1:$X$100000,24,FALSE), "")</f>
        <v/>
      </c>
      <c r="O1870" t="str">
        <f>IFERROR(VLOOKUP(G1870,'CLZ Pr'!$A$1:$X$100000,21,FALSE), "")</f>
        <v/>
      </c>
    </row>
    <row r="1871" spans="1:15">
      <c r="A1871" t="str">
        <f>T('CLZ TT'!A1871)</f>
        <v/>
      </c>
      <c r="B1871" s="9" t="str">
        <f>T('CLZ TT'!D1871)</f>
        <v/>
      </c>
      <c r="C1871" s="10" t="str">
        <f>IF(LEN(A1871) &gt; 0, 'CLZ TT'!E1871, "")</f>
        <v/>
      </c>
      <c r="D1871" s="7" t="str">
        <f>T('CLZ TT'!F1871)</f>
        <v/>
      </c>
      <c r="E1871" s="7" t="str">
        <f>IFERROR(VLOOKUP('CLZ TT'!A1871,'CLZ WI'!$A$1:$E$100000,3,FALSE),"")</f>
        <v/>
      </c>
      <c r="F1871" t="str">
        <f>IFERROR(VLOOKUP('CLZ TT'!A1871,'CLZ WI'!$A$1:$E$100000,4,FALSE),"")</f>
        <v/>
      </c>
      <c r="G1871" t="str">
        <f>IFERROR(VLOOKUP('CLZ TT'!A1871,'CLZ WI'!$A$1:$K$100000,5,FALSE),"")</f>
        <v/>
      </c>
      <c r="H1871" t="str">
        <f>IFERROR(VLOOKUP(G1871,'CLZ WI'!$A$1:$K$100000,6,FALSE),"")</f>
        <v/>
      </c>
      <c r="I1871" t="str">
        <f>IFERROR(VLOOKUP(G1871,'CLZ WI'!$A$1:$K$100000,7,FALSE),"")</f>
        <v/>
      </c>
      <c r="J1871" t="str">
        <f>T('CLZ TT'!I1871)</f>
        <v/>
      </c>
      <c r="K1871" t="str">
        <f>IF(IFERROR(VLOOKUP('CLZ TT'!A1871,'CLZ WI'!$A$1:$L$100000,12,FALSE),"")=TRUE, "Billable", IF(IFERROR(VLOOKUP('CLZ TT'!A1871,'CLZ WI'!$A$1:$L$100000,12,FALSE),"")=FALSE, "Non-Billable", ""))</f>
        <v/>
      </c>
      <c r="L1871" s="19" t="str">
        <f>IF('CLZ TT'!G1871="","",'CLZ TT'!G1871)</f>
        <v/>
      </c>
      <c r="M1871" t="str">
        <f>IFERROR(VLOOKUP(G1871,'CLZ Pr'!$A$1:$X$100000,12,FALSE)*C1871,"")</f>
        <v/>
      </c>
      <c r="N1871" s="4" t="str">
        <f>IFERROR(VLOOKUP(G1871,'CLZ Pr'!$A$1:$X$100000,24,FALSE), "")</f>
        <v/>
      </c>
      <c r="O1871" t="str">
        <f>IFERROR(VLOOKUP(G1871,'CLZ Pr'!$A$1:$X$100000,21,FALSE), "")</f>
        <v/>
      </c>
    </row>
    <row r="1872" spans="1:15">
      <c r="A1872" t="str">
        <f>T('CLZ TT'!A1872)</f>
        <v/>
      </c>
      <c r="B1872" s="9" t="str">
        <f>T('CLZ TT'!D1872)</f>
        <v/>
      </c>
      <c r="C1872" s="10" t="str">
        <f>IF(LEN(A1872) &gt; 0, 'CLZ TT'!E1872, "")</f>
        <v/>
      </c>
      <c r="D1872" s="7" t="str">
        <f>T('CLZ TT'!F1872)</f>
        <v/>
      </c>
      <c r="E1872" s="7" t="str">
        <f>IFERROR(VLOOKUP('CLZ TT'!A1872,'CLZ WI'!$A$1:$E$100000,3,FALSE),"")</f>
        <v/>
      </c>
      <c r="F1872" t="str">
        <f>IFERROR(VLOOKUP('CLZ TT'!A1872,'CLZ WI'!$A$1:$E$100000,4,FALSE),"")</f>
        <v/>
      </c>
      <c r="G1872" t="str">
        <f>IFERROR(VLOOKUP('CLZ TT'!A1872,'CLZ WI'!$A$1:$K$100000,5,FALSE),"")</f>
        <v/>
      </c>
      <c r="H1872" t="str">
        <f>IFERROR(VLOOKUP(G1872,'CLZ WI'!$A$1:$K$100000,6,FALSE),"")</f>
        <v/>
      </c>
      <c r="I1872" t="str">
        <f>IFERROR(VLOOKUP(G1872,'CLZ WI'!$A$1:$K$100000,7,FALSE),"")</f>
        <v/>
      </c>
      <c r="J1872" t="str">
        <f>T('CLZ TT'!I1872)</f>
        <v/>
      </c>
      <c r="K1872" t="str">
        <f>IF(IFERROR(VLOOKUP('CLZ TT'!A1872,'CLZ WI'!$A$1:$L$100000,12,FALSE),"")=TRUE, "Billable", IF(IFERROR(VLOOKUP('CLZ TT'!A1872,'CLZ WI'!$A$1:$L$100000,12,FALSE),"")=FALSE, "Non-Billable", ""))</f>
        <v/>
      </c>
      <c r="L1872" s="19" t="str">
        <f>IF('CLZ TT'!G1872="","",'CLZ TT'!G1872)</f>
        <v/>
      </c>
      <c r="M1872" t="str">
        <f>IFERROR(VLOOKUP(G1872,'CLZ Pr'!$A$1:$X$100000,12,FALSE)*C1872,"")</f>
        <v/>
      </c>
      <c r="N1872" s="4" t="str">
        <f>IFERROR(VLOOKUP(G1872,'CLZ Pr'!$A$1:$X$100000,24,FALSE), "")</f>
        <v/>
      </c>
      <c r="O1872" t="str">
        <f>IFERROR(VLOOKUP(G1872,'CLZ Pr'!$A$1:$X$100000,21,FALSE), "")</f>
        <v/>
      </c>
    </row>
    <row r="1873" spans="1:15">
      <c r="A1873" t="str">
        <f>T('CLZ TT'!A1873)</f>
        <v/>
      </c>
      <c r="B1873" s="9" t="str">
        <f>T('CLZ TT'!D1873)</f>
        <v/>
      </c>
      <c r="C1873" s="10" t="str">
        <f>IF(LEN(A1873) &gt; 0, 'CLZ TT'!E1873, "")</f>
        <v/>
      </c>
      <c r="D1873" s="7" t="str">
        <f>T('CLZ TT'!F1873)</f>
        <v/>
      </c>
      <c r="E1873" s="7" t="str">
        <f>IFERROR(VLOOKUP('CLZ TT'!A1873,'CLZ WI'!$A$1:$E$100000,3,FALSE),"")</f>
        <v/>
      </c>
      <c r="F1873" t="str">
        <f>IFERROR(VLOOKUP('CLZ TT'!A1873,'CLZ WI'!$A$1:$E$100000,4,FALSE),"")</f>
        <v/>
      </c>
      <c r="G1873" t="str">
        <f>IFERROR(VLOOKUP('CLZ TT'!A1873,'CLZ WI'!$A$1:$K$100000,5,FALSE),"")</f>
        <v/>
      </c>
      <c r="H1873" t="str">
        <f>IFERROR(VLOOKUP(G1873,'CLZ WI'!$A$1:$K$100000,6,FALSE),"")</f>
        <v/>
      </c>
      <c r="I1873" t="str">
        <f>IFERROR(VLOOKUP(G1873,'CLZ WI'!$A$1:$K$100000,7,FALSE),"")</f>
        <v/>
      </c>
      <c r="J1873" t="str">
        <f>T('CLZ TT'!I1873)</f>
        <v/>
      </c>
      <c r="K1873" t="str">
        <f>IF(IFERROR(VLOOKUP('CLZ TT'!A1873,'CLZ WI'!$A$1:$L$100000,12,FALSE),"")=TRUE, "Billable", IF(IFERROR(VLOOKUP('CLZ TT'!A1873,'CLZ WI'!$A$1:$L$100000,12,FALSE),"")=FALSE, "Non-Billable", ""))</f>
        <v/>
      </c>
      <c r="L1873" s="19" t="str">
        <f>IF('CLZ TT'!G1873="","",'CLZ TT'!G1873)</f>
        <v/>
      </c>
      <c r="M1873" t="str">
        <f>IFERROR(VLOOKUP(G1873,'CLZ Pr'!$A$1:$X$100000,12,FALSE)*C1873,"")</f>
        <v/>
      </c>
      <c r="N1873" s="4" t="str">
        <f>IFERROR(VLOOKUP(G1873,'CLZ Pr'!$A$1:$X$100000,24,FALSE), "")</f>
        <v/>
      </c>
      <c r="O1873" t="str">
        <f>IFERROR(VLOOKUP(G1873,'CLZ Pr'!$A$1:$X$100000,21,FALSE), "")</f>
        <v/>
      </c>
    </row>
    <row r="1874" spans="1:15">
      <c r="A1874" t="str">
        <f>T('CLZ TT'!A1874)</f>
        <v/>
      </c>
      <c r="B1874" s="9" t="str">
        <f>T('CLZ TT'!D1874)</f>
        <v/>
      </c>
      <c r="C1874" s="10" t="str">
        <f>IF(LEN(A1874) &gt; 0, 'CLZ TT'!E1874, "")</f>
        <v/>
      </c>
      <c r="D1874" s="7" t="str">
        <f>T('CLZ TT'!F1874)</f>
        <v/>
      </c>
      <c r="E1874" s="7" t="str">
        <f>IFERROR(VLOOKUP('CLZ TT'!A1874,'CLZ WI'!$A$1:$E$100000,3,FALSE),"")</f>
        <v/>
      </c>
      <c r="F1874" t="str">
        <f>IFERROR(VLOOKUP('CLZ TT'!A1874,'CLZ WI'!$A$1:$E$100000,4,FALSE),"")</f>
        <v/>
      </c>
      <c r="G1874" t="str">
        <f>IFERROR(VLOOKUP('CLZ TT'!A1874,'CLZ WI'!$A$1:$K$100000,5,FALSE),"")</f>
        <v/>
      </c>
      <c r="H1874" t="str">
        <f>IFERROR(VLOOKUP(G1874,'CLZ WI'!$A$1:$K$100000,6,FALSE),"")</f>
        <v/>
      </c>
      <c r="I1874" t="str">
        <f>IFERROR(VLOOKUP(G1874,'CLZ WI'!$A$1:$K$100000,7,FALSE),"")</f>
        <v/>
      </c>
      <c r="J1874" t="str">
        <f>T('CLZ TT'!I1874)</f>
        <v/>
      </c>
      <c r="K1874" t="str">
        <f>IF(IFERROR(VLOOKUP('CLZ TT'!A1874,'CLZ WI'!$A$1:$L$100000,12,FALSE),"")=TRUE, "Billable", IF(IFERROR(VLOOKUP('CLZ TT'!A1874,'CLZ WI'!$A$1:$L$100000,12,FALSE),"")=FALSE, "Non-Billable", ""))</f>
        <v/>
      </c>
      <c r="L1874" s="19" t="str">
        <f>IF('CLZ TT'!G1874="","",'CLZ TT'!G1874)</f>
        <v/>
      </c>
      <c r="M1874" t="str">
        <f>IFERROR(VLOOKUP(G1874,'CLZ Pr'!$A$1:$X$100000,12,FALSE)*C1874,"")</f>
        <v/>
      </c>
      <c r="N1874" s="4" t="str">
        <f>IFERROR(VLOOKUP(G1874,'CLZ Pr'!$A$1:$X$100000,24,FALSE), "")</f>
        <v/>
      </c>
      <c r="O1874" t="str">
        <f>IFERROR(VLOOKUP(G1874,'CLZ Pr'!$A$1:$X$100000,21,FALSE), "")</f>
        <v/>
      </c>
    </row>
    <row r="1875" spans="1:15">
      <c r="A1875" t="str">
        <f>T('CLZ TT'!A1875)</f>
        <v/>
      </c>
      <c r="B1875" s="9" t="str">
        <f>T('CLZ TT'!D1875)</f>
        <v/>
      </c>
      <c r="C1875" s="10" t="str">
        <f>IF(LEN(A1875) &gt; 0, 'CLZ TT'!E1875, "")</f>
        <v/>
      </c>
      <c r="D1875" s="7" t="str">
        <f>T('CLZ TT'!F1875)</f>
        <v/>
      </c>
      <c r="E1875" s="7" t="str">
        <f>IFERROR(VLOOKUP('CLZ TT'!A1875,'CLZ WI'!$A$1:$E$100000,3,FALSE),"")</f>
        <v/>
      </c>
      <c r="F1875" t="str">
        <f>IFERROR(VLOOKUP('CLZ TT'!A1875,'CLZ WI'!$A$1:$E$100000,4,FALSE),"")</f>
        <v/>
      </c>
      <c r="G1875" t="str">
        <f>IFERROR(VLOOKUP('CLZ TT'!A1875,'CLZ WI'!$A$1:$K$100000,5,FALSE),"")</f>
        <v/>
      </c>
      <c r="H1875" t="str">
        <f>IFERROR(VLOOKUP(G1875,'CLZ WI'!$A$1:$K$100000,6,FALSE),"")</f>
        <v/>
      </c>
      <c r="I1875" t="str">
        <f>IFERROR(VLOOKUP(G1875,'CLZ WI'!$A$1:$K$100000,7,FALSE),"")</f>
        <v/>
      </c>
      <c r="J1875" t="str">
        <f>T('CLZ TT'!I1875)</f>
        <v/>
      </c>
      <c r="K1875" t="str">
        <f>IF(IFERROR(VLOOKUP('CLZ TT'!A1875,'CLZ WI'!$A$1:$L$100000,12,FALSE),"")=TRUE, "Billable", IF(IFERROR(VLOOKUP('CLZ TT'!A1875,'CLZ WI'!$A$1:$L$100000,12,FALSE),"")=FALSE, "Non-Billable", ""))</f>
        <v/>
      </c>
      <c r="L1875" s="19" t="str">
        <f>IF('CLZ TT'!G1875="","",'CLZ TT'!G1875)</f>
        <v/>
      </c>
      <c r="M1875" t="str">
        <f>IFERROR(VLOOKUP(G1875,'CLZ Pr'!$A$1:$X$100000,12,FALSE)*C1875,"")</f>
        <v/>
      </c>
      <c r="N1875" s="4" t="str">
        <f>IFERROR(VLOOKUP(G1875,'CLZ Pr'!$A$1:$X$100000,24,FALSE), "")</f>
        <v/>
      </c>
      <c r="O1875" t="str">
        <f>IFERROR(VLOOKUP(G1875,'CLZ Pr'!$A$1:$X$100000,21,FALSE), "")</f>
        <v/>
      </c>
    </row>
    <row r="1876" spans="1:15">
      <c r="A1876" t="str">
        <f>T('CLZ TT'!A1876)</f>
        <v/>
      </c>
      <c r="B1876" s="9" t="str">
        <f>T('CLZ TT'!D1876)</f>
        <v/>
      </c>
      <c r="C1876" s="10" t="str">
        <f>IF(LEN(A1876) &gt; 0, 'CLZ TT'!E1876, "")</f>
        <v/>
      </c>
      <c r="D1876" s="7" t="str">
        <f>T('CLZ TT'!F1876)</f>
        <v/>
      </c>
      <c r="E1876" s="7" t="str">
        <f>IFERROR(VLOOKUP('CLZ TT'!A1876,'CLZ WI'!$A$1:$E$100000,3,FALSE),"")</f>
        <v/>
      </c>
      <c r="F1876" t="str">
        <f>IFERROR(VLOOKUP('CLZ TT'!A1876,'CLZ WI'!$A$1:$E$100000,4,FALSE),"")</f>
        <v/>
      </c>
      <c r="G1876" t="str">
        <f>IFERROR(VLOOKUP('CLZ TT'!A1876,'CLZ WI'!$A$1:$K$100000,5,FALSE),"")</f>
        <v/>
      </c>
      <c r="H1876" t="str">
        <f>IFERROR(VLOOKUP(G1876,'CLZ WI'!$A$1:$K$100000,6,FALSE),"")</f>
        <v/>
      </c>
      <c r="I1876" t="str">
        <f>IFERROR(VLOOKUP(G1876,'CLZ WI'!$A$1:$K$100000,7,FALSE),"")</f>
        <v/>
      </c>
      <c r="J1876" t="str">
        <f>T('CLZ TT'!I1876)</f>
        <v/>
      </c>
      <c r="K1876" t="str">
        <f>IF(IFERROR(VLOOKUP('CLZ TT'!A1876,'CLZ WI'!$A$1:$L$100000,12,FALSE),"")=TRUE, "Billable", IF(IFERROR(VLOOKUP('CLZ TT'!A1876,'CLZ WI'!$A$1:$L$100000,12,FALSE),"")=FALSE, "Non-Billable", ""))</f>
        <v/>
      </c>
      <c r="L1876" s="19" t="str">
        <f>IF('CLZ TT'!G1876="","",'CLZ TT'!G1876)</f>
        <v/>
      </c>
      <c r="M1876" t="str">
        <f>IFERROR(VLOOKUP(G1876,'CLZ Pr'!$A$1:$X$100000,12,FALSE)*C1876,"")</f>
        <v/>
      </c>
      <c r="N1876" s="4" t="str">
        <f>IFERROR(VLOOKUP(G1876,'CLZ Pr'!$A$1:$X$100000,24,FALSE), "")</f>
        <v/>
      </c>
      <c r="O1876" t="str">
        <f>IFERROR(VLOOKUP(G1876,'CLZ Pr'!$A$1:$X$100000,21,FALSE), "")</f>
        <v/>
      </c>
    </row>
    <row r="1877" spans="1:15">
      <c r="A1877" t="str">
        <f>T('CLZ TT'!A1877)</f>
        <v/>
      </c>
      <c r="B1877" s="9" t="str">
        <f>T('CLZ TT'!D1877)</f>
        <v/>
      </c>
      <c r="C1877" s="10" t="str">
        <f>IF(LEN(A1877) &gt; 0, 'CLZ TT'!E1877, "")</f>
        <v/>
      </c>
      <c r="D1877" s="7" t="str">
        <f>T('CLZ TT'!F1877)</f>
        <v/>
      </c>
      <c r="E1877" s="7" t="str">
        <f>IFERROR(VLOOKUP('CLZ TT'!A1877,'CLZ WI'!$A$1:$E$100000,3,FALSE),"")</f>
        <v/>
      </c>
      <c r="F1877" t="str">
        <f>IFERROR(VLOOKUP('CLZ TT'!A1877,'CLZ WI'!$A$1:$E$100000,4,FALSE),"")</f>
        <v/>
      </c>
      <c r="G1877" t="str">
        <f>IFERROR(VLOOKUP('CLZ TT'!A1877,'CLZ WI'!$A$1:$K$100000,5,FALSE),"")</f>
        <v/>
      </c>
      <c r="H1877" t="str">
        <f>IFERROR(VLOOKUP(G1877,'CLZ WI'!$A$1:$K$100000,6,FALSE),"")</f>
        <v/>
      </c>
      <c r="I1877" t="str">
        <f>IFERROR(VLOOKUP(G1877,'CLZ WI'!$A$1:$K$100000,7,FALSE),"")</f>
        <v/>
      </c>
      <c r="J1877" t="str">
        <f>T('CLZ TT'!I1877)</f>
        <v/>
      </c>
      <c r="K1877" t="str">
        <f>IF(IFERROR(VLOOKUP('CLZ TT'!A1877,'CLZ WI'!$A$1:$L$100000,12,FALSE),"")=TRUE, "Billable", IF(IFERROR(VLOOKUP('CLZ TT'!A1877,'CLZ WI'!$A$1:$L$100000,12,FALSE),"")=FALSE, "Non-Billable", ""))</f>
        <v/>
      </c>
      <c r="L1877" s="19" t="str">
        <f>IF('CLZ TT'!G1877="","",'CLZ TT'!G1877)</f>
        <v/>
      </c>
      <c r="M1877" t="str">
        <f>IFERROR(VLOOKUP(G1877,'CLZ Pr'!$A$1:$X$100000,12,FALSE)*C1877,"")</f>
        <v/>
      </c>
      <c r="N1877" s="4" t="str">
        <f>IFERROR(VLOOKUP(G1877,'CLZ Pr'!$A$1:$X$100000,24,FALSE), "")</f>
        <v/>
      </c>
      <c r="O1877" t="str">
        <f>IFERROR(VLOOKUP(G1877,'CLZ Pr'!$A$1:$X$100000,21,FALSE), "")</f>
        <v/>
      </c>
    </row>
    <row r="1878" spans="1:15">
      <c r="A1878" t="str">
        <f>T('CLZ TT'!A1878)</f>
        <v/>
      </c>
      <c r="B1878" s="9" t="str">
        <f>T('CLZ TT'!D1878)</f>
        <v/>
      </c>
      <c r="C1878" s="10" t="str">
        <f>IF(LEN(A1878) &gt; 0, 'CLZ TT'!E1878, "")</f>
        <v/>
      </c>
      <c r="D1878" s="7" t="str">
        <f>T('CLZ TT'!F1878)</f>
        <v/>
      </c>
      <c r="E1878" s="7" t="str">
        <f>IFERROR(VLOOKUP('CLZ TT'!A1878,'CLZ WI'!$A$1:$E$100000,3,FALSE),"")</f>
        <v/>
      </c>
      <c r="F1878" t="str">
        <f>IFERROR(VLOOKUP('CLZ TT'!A1878,'CLZ WI'!$A$1:$E$100000,4,FALSE),"")</f>
        <v/>
      </c>
      <c r="G1878" t="str">
        <f>IFERROR(VLOOKUP('CLZ TT'!A1878,'CLZ WI'!$A$1:$K$100000,5,FALSE),"")</f>
        <v/>
      </c>
      <c r="H1878" t="str">
        <f>IFERROR(VLOOKUP(G1878,'CLZ WI'!$A$1:$K$100000,6,FALSE),"")</f>
        <v/>
      </c>
      <c r="I1878" t="str">
        <f>IFERROR(VLOOKUP(G1878,'CLZ WI'!$A$1:$K$100000,7,FALSE),"")</f>
        <v/>
      </c>
      <c r="J1878" t="str">
        <f>T('CLZ TT'!I1878)</f>
        <v/>
      </c>
      <c r="K1878" t="str">
        <f>IF(IFERROR(VLOOKUP('CLZ TT'!A1878,'CLZ WI'!$A$1:$L$100000,12,FALSE),"")=TRUE, "Billable", IF(IFERROR(VLOOKUP('CLZ TT'!A1878,'CLZ WI'!$A$1:$L$100000,12,FALSE),"")=FALSE, "Non-Billable", ""))</f>
        <v/>
      </c>
      <c r="L1878" s="19" t="str">
        <f>IF('CLZ TT'!G1878="","",'CLZ TT'!G1878)</f>
        <v/>
      </c>
      <c r="M1878" t="str">
        <f>IFERROR(VLOOKUP(G1878,'CLZ Pr'!$A$1:$X$100000,12,FALSE)*C1878,"")</f>
        <v/>
      </c>
      <c r="N1878" s="4" t="str">
        <f>IFERROR(VLOOKUP(G1878,'CLZ Pr'!$A$1:$X$100000,24,FALSE), "")</f>
        <v/>
      </c>
      <c r="O1878" t="str">
        <f>IFERROR(VLOOKUP(G1878,'CLZ Pr'!$A$1:$X$100000,21,FALSE), "")</f>
        <v/>
      </c>
    </row>
    <row r="1879" spans="1:15">
      <c r="A1879" t="str">
        <f>T('CLZ TT'!A1879)</f>
        <v/>
      </c>
      <c r="B1879" s="9" t="str">
        <f>T('CLZ TT'!D1879)</f>
        <v/>
      </c>
      <c r="C1879" s="10" t="str">
        <f>IF(LEN(A1879) &gt; 0, 'CLZ TT'!E1879, "")</f>
        <v/>
      </c>
      <c r="D1879" s="7" t="str">
        <f>T('CLZ TT'!F1879)</f>
        <v/>
      </c>
      <c r="E1879" s="7" t="str">
        <f>IFERROR(VLOOKUP('CLZ TT'!A1879,'CLZ WI'!$A$1:$E$100000,3,FALSE),"")</f>
        <v/>
      </c>
      <c r="F1879" t="str">
        <f>IFERROR(VLOOKUP('CLZ TT'!A1879,'CLZ WI'!$A$1:$E$100000,4,FALSE),"")</f>
        <v/>
      </c>
      <c r="G1879" t="str">
        <f>IFERROR(VLOOKUP('CLZ TT'!A1879,'CLZ WI'!$A$1:$K$100000,5,FALSE),"")</f>
        <v/>
      </c>
      <c r="H1879" t="str">
        <f>IFERROR(VLOOKUP(G1879,'CLZ WI'!$A$1:$K$100000,6,FALSE),"")</f>
        <v/>
      </c>
      <c r="I1879" t="str">
        <f>IFERROR(VLOOKUP(G1879,'CLZ WI'!$A$1:$K$100000,7,FALSE),"")</f>
        <v/>
      </c>
      <c r="J1879" t="str">
        <f>T('CLZ TT'!I1879)</f>
        <v/>
      </c>
      <c r="K1879" t="str">
        <f>IF(IFERROR(VLOOKUP('CLZ TT'!A1879,'CLZ WI'!$A$1:$L$100000,12,FALSE),"")=TRUE, "Billable", IF(IFERROR(VLOOKUP('CLZ TT'!A1879,'CLZ WI'!$A$1:$L$100000,12,FALSE),"")=FALSE, "Non-Billable", ""))</f>
        <v/>
      </c>
      <c r="L1879" s="19" t="str">
        <f>IF('CLZ TT'!G1879="","",'CLZ TT'!G1879)</f>
        <v/>
      </c>
      <c r="M1879" t="str">
        <f>IFERROR(VLOOKUP(G1879,'CLZ Pr'!$A$1:$X$100000,12,FALSE)*C1879,"")</f>
        <v/>
      </c>
      <c r="N1879" s="4" t="str">
        <f>IFERROR(VLOOKUP(G1879,'CLZ Pr'!$A$1:$X$100000,24,FALSE), "")</f>
        <v/>
      </c>
      <c r="O1879" t="str">
        <f>IFERROR(VLOOKUP(G1879,'CLZ Pr'!$A$1:$X$100000,21,FALSE), "")</f>
        <v/>
      </c>
    </row>
    <row r="1880" spans="1:15">
      <c r="A1880" t="str">
        <f>T('CLZ TT'!A1880)</f>
        <v/>
      </c>
      <c r="B1880" s="9" t="str">
        <f>T('CLZ TT'!D1880)</f>
        <v/>
      </c>
      <c r="C1880" s="10" t="str">
        <f>IF(LEN(A1880) &gt; 0, 'CLZ TT'!E1880, "")</f>
        <v/>
      </c>
      <c r="D1880" s="7" t="str">
        <f>T('CLZ TT'!F1880)</f>
        <v/>
      </c>
      <c r="E1880" s="7" t="str">
        <f>IFERROR(VLOOKUP('CLZ TT'!A1880,'CLZ WI'!$A$1:$E$100000,3,FALSE),"")</f>
        <v/>
      </c>
      <c r="F1880" t="str">
        <f>IFERROR(VLOOKUP('CLZ TT'!A1880,'CLZ WI'!$A$1:$E$100000,4,FALSE),"")</f>
        <v/>
      </c>
      <c r="G1880" t="str">
        <f>IFERROR(VLOOKUP('CLZ TT'!A1880,'CLZ WI'!$A$1:$K$100000,5,FALSE),"")</f>
        <v/>
      </c>
      <c r="H1880" t="str">
        <f>IFERROR(VLOOKUP(G1880,'CLZ WI'!$A$1:$K$100000,6,FALSE),"")</f>
        <v/>
      </c>
      <c r="I1880" t="str">
        <f>IFERROR(VLOOKUP(G1880,'CLZ WI'!$A$1:$K$100000,7,FALSE),"")</f>
        <v/>
      </c>
      <c r="J1880" t="str">
        <f>T('CLZ TT'!I1880)</f>
        <v/>
      </c>
      <c r="K1880" t="str">
        <f>IF(IFERROR(VLOOKUP('CLZ TT'!A1880,'CLZ WI'!$A$1:$L$100000,12,FALSE),"")=TRUE, "Billable", IF(IFERROR(VLOOKUP('CLZ TT'!A1880,'CLZ WI'!$A$1:$L$100000,12,FALSE),"")=FALSE, "Non-Billable", ""))</f>
        <v/>
      </c>
      <c r="L1880" s="19" t="str">
        <f>IF('CLZ TT'!G1880="","",'CLZ TT'!G1880)</f>
        <v/>
      </c>
      <c r="M1880" t="str">
        <f>IFERROR(VLOOKUP(G1880,'CLZ Pr'!$A$1:$X$100000,12,FALSE)*C1880,"")</f>
        <v/>
      </c>
      <c r="N1880" s="4" t="str">
        <f>IFERROR(VLOOKUP(G1880,'CLZ Pr'!$A$1:$X$100000,24,FALSE), "")</f>
        <v/>
      </c>
      <c r="O1880" t="str">
        <f>IFERROR(VLOOKUP(G1880,'CLZ Pr'!$A$1:$X$100000,21,FALSE), "")</f>
        <v/>
      </c>
    </row>
    <row r="1881" spans="1:15">
      <c r="A1881" t="str">
        <f>T('CLZ TT'!A1881)</f>
        <v/>
      </c>
      <c r="B1881" s="9" t="str">
        <f>T('CLZ TT'!D1881)</f>
        <v/>
      </c>
      <c r="C1881" s="10" t="str">
        <f>IF(LEN(A1881) &gt; 0, 'CLZ TT'!E1881, "")</f>
        <v/>
      </c>
      <c r="D1881" s="7" t="str">
        <f>T('CLZ TT'!F1881)</f>
        <v/>
      </c>
      <c r="E1881" s="7" t="str">
        <f>IFERROR(VLOOKUP('CLZ TT'!A1881,'CLZ WI'!$A$1:$E$100000,3,FALSE),"")</f>
        <v/>
      </c>
      <c r="F1881" t="str">
        <f>IFERROR(VLOOKUP('CLZ TT'!A1881,'CLZ WI'!$A$1:$E$100000,4,FALSE),"")</f>
        <v/>
      </c>
      <c r="G1881" t="str">
        <f>IFERROR(VLOOKUP('CLZ TT'!A1881,'CLZ WI'!$A$1:$K$100000,5,FALSE),"")</f>
        <v/>
      </c>
      <c r="H1881" t="str">
        <f>IFERROR(VLOOKUP(G1881,'CLZ WI'!$A$1:$K$100000,6,FALSE),"")</f>
        <v/>
      </c>
      <c r="I1881" t="str">
        <f>IFERROR(VLOOKUP(G1881,'CLZ WI'!$A$1:$K$100000,7,FALSE),"")</f>
        <v/>
      </c>
      <c r="J1881" t="str">
        <f>T('CLZ TT'!I1881)</f>
        <v/>
      </c>
      <c r="K1881" t="str">
        <f>IF(IFERROR(VLOOKUP('CLZ TT'!A1881,'CLZ WI'!$A$1:$L$100000,12,FALSE),"")=TRUE, "Billable", IF(IFERROR(VLOOKUP('CLZ TT'!A1881,'CLZ WI'!$A$1:$L$100000,12,FALSE),"")=FALSE, "Non-Billable", ""))</f>
        <v/>
      </c>
      <c r="L1881" s="19" t="str">
        <f>IF('CLZ TT'!G1881="","",'CLZ TT'!G1881)</f>
        <v/>
      </c>
      <c r="M1881" t="str">
        <f>IFERROR(VLOOKUP(G1881,'CLZ Pr'!$A$1:$X$100000,12,FALSE)*C1881,"")</f>
        <v/>
      </c>
      <c r="N1881" s="4" t="str">
        <f>IFERROR(VLOOKUP(G1881,'CLZ Pr'!$A$1:$X$100000,24,FALSE), "")</f>
        <v/>
      </c>
      <c r="O1881" t="str">
        <f>IFERROR(VLOOKUP(G1881,'CLZ Pr'!$A$1:$X$100000,21,FALSE), "")</f>
        <v/>
      </c>
    </row>
    <row r="1882" spans="1:15">
      <c r="A1882" t="str">
        <f>T('CLZ TT'!A1882)</f>
        <v/>
      </c>
      <c r="B1882" s="9" t="str">
        <f>T('CLZ TT'!D1882)</f>
        <v/>
      </c>
      <c r="C1882" s="10" t="str">
        <f>IF(LEN(A1882) &gt; 0, 'CLZ TT'!E1882, "")</f>
        <v/>
      </c>
      <c r="D1882" s="7" t="str">
        <f>T('CLZ TT'!F1882)</f>
        <v/>
      </c>
      <c r="E1882" s="7" t="str">
        <f>IFERROR(VLOOKUP('CLZ TT'!A1882,'CLZ WI'!$A$1:$E$100000,3,FALSE),"")</f>
        <v/>
      </c>
      <c r="F1882" t="str">
        <f>IFERROR(VLOOKUP('CLZ TT'!A1882,'CLZ WI'!$A$1:$E$100000,4,FALSE),"")</f>
        <v/>
      </c>
      <c r="G1882" t="str">
        <f>IFERROR(VLOOKUP('CLZ TT'!A1882,'CLZ WI'!$A$1:$K$100000,5,FALSE),"")</f>
        <v/>
      </c>
      <c r="H1882" t="str">
        <f>IFERROR(VLOOKUP(G1882,'CLZ WI'!$A$1:$K$100000,6,FALSE),"")</f>
        <v/>
      </c>
      <c r="I1882" t="str">
        <f>IFERROR(VLOOKUP(G1882,'CLZ WI'!$A$1:$K$100000,7,FALSE),"")</f>
        <v/>
      </c>
      <c r="J1882" t="str">
        <f>T('CLZ TT'!I1882)</f>
        <v/>
      </c>
      <c r="K1882" t="str">
        <f>IF(IFERROR(VLOOKUP('CLZ TT'!A1882,'CLZ WI'!$A$1:$L$100000,12,FALSE),"")=TRUE, "Billable", IF(IFERROR(VLOOKUP('CLZ TT'!A1882,'CLZ WI'!$A$1:$L$100000,12,FALSE),"")=FALSE, "Non-Billable", ""))</f>
        <v/>
      </c>
      <c r="L1882" s="19" t="str">
        <f>IF('CLZ TT'!G1882="","",'CLZ TT'!G1882)</f>
        <v/>
      </c>
      <c r="M1882" t="str">
        <f>IFERROR(VLOOKUP(G1882,'CLZ Pr'!$A$1:$X$100000,12,FALSE)*C1882,"")</f>
        <v/>
      </c>
      <c r="N1882" s="4" t="str">
        <f>IFERROR(VLOOKUP(G1882,'CLZ Pr'!$A$1:$X$100000,24,FALSE), "")</f>
        <v/>
      </c>
      <c r="O1882" t="str">
        <f>IFERROR(VLOOKUP(G1882,'CLZ Pr'!$A$1:$X$100000,21,FALSE), "")</f>
        <v/>
      </c>
    </row>
    <row r="1883" spans="1:15">
      <c r="A1883" t="str">
        <f>T('CLZ TT'!A1883)</f>
        <v/>
      </c>
      <c r="B1883" s="9" t="str">
        <f>T('CLZ TT'!D1883)</f>
        <v/>
      </c>
      <c r="C1883" s="10" t="str">
        <f>IF(LEN(A1883) &gt; 0, 'CLZ TT'!E1883, "")</f>
        <v/>
      </c>
      <c r="D1883" s="7" t="str">
        <f>T('CLZ TT'!F1883)</f>
        <v/>
      </c>
      <c r="E1883" s="7" t="str">
        <f>IFERROR(VLOOKUP('CLZ TT'!A1883,'CLZ WI'!$A$1:$E$100000,3,FALSE),"")</f>
        <v/>
      </c>
      <c r="F1883" t="str">
        <f>IFERROR(VLOOKUP('CLZ TT'!A1883,'CLZ WI'!$A$1:$E$100000,4,FALSE),"")</f>
        <v/>
      </c>
      <c r="G1883" t="str">
        <f>IFERROR(VLOOKUP('CLZ TT'!A1883,'CLZ WI'!$A$1:$K$100000,5,FALSE),"")</f>
        <v/>
      </c>
      <c r="H1883" t="str">
        <f>IFERROR(VLOOKUP(G1883,'CLZ WI'!$A$1:$K$100000,6,FALSE),"")</f>
        <v/>
      </c>
      <c r="I1883" t="str">
        <f>IFERROR(VLOOKUP(G1883,'CLZ WI'!$A$1:$K$100000,7,FALSE),"")</f>
        <v/>
      </c>
      <c r="J1883" t="str">
        <f>T('CLZ TT'!I1883)</f>
        <v/>
      </c>
      <c r="K1883" t="str">
        <f>IF(IFERROR(VLOOKUP('CLZ TT'!A1883,'CLZ WI'!$A$1:$L$100000,12,FALSE),"")=TRUE, "Billable", IF(IFERROR(VLOOKUP('CLZ TT'!A1883,'CLZ WI'!$A$1:$L$100000,12,FALSE),"")=FALSE, "Non-Billable", ""))</f>
        <v/>
      </c>
      <c r="L1883" s="19" t="str">
        <f>IF('CLZ TT'!G1883="","",'CLZ TT'!G1883)</f>
        <v/>
      </c>
      <c r="M1883" t="str">
        <f>IFERROR(VLOOKUP(G1883,'CLZ Pr'!$A$1:$X$100000,12,FALSE)*C1883,"")</f>
        <v/>
      </c>
      <c r="N1883" s="4" t="str">
        <f>IFERROR(VLOOKUP(G1883,'CLZ Pr'!$A$1:$X$100000,24,FALSE), "")</f>
        <v/>
      </c>
      <c r="O1883" t="str">
        <f>IFERROR(VLOOKUP(G1883,'CLZ Pr'!$A$1:$X$100000,21,FALSE), "")</f>
        <v/>
      </c>
    </row>
    <row r="1884" spans="1:15">
      <c r="A1884" t="str">
        <f>T('CLZ TT'!A1884)</f>
        <v/>
      </c>
      <c r="B1884" s="9" t="str">
        <f>T('CLZ TT'!D1884)</f>
        <v/>
      </c>
      <c r="C1884" s="10" t="str">
        <f>IF(LEN(A1884) &gt; 0, 'CLZ TT'!E1884, "")</f>
        <v/>
      </c>
      <c r="D1884" s="7" t="str">
        <f>T('CLZ TT'!F1884)</f>
        <v/>
      </c>
      <c r="E1884" s="7" t="str">
        <f>IFERROR(VLOOKUP('CLZ TT'!A1884,'CLZ WI'!$A$1:$E$100000,3,FALSE),"")</f>
        <v/>
      </c>
      <c r="F1884" t="str">
        <f>IFERROR(VLOOKUP('CLZ TT'!A1884,'CLZ WI'!$A$1:$E$100000,4,FALSE),"")</f>
        <v/>
      </c>
      <c r="G1884" t="str">
        <f>IFERROR(VLOOKUP('CLZ TT'!A1884,'CLZ WI'!$A$1:$K$100000,5,FALSE),"")</f>
        <v/>
      </c>
      <c r="H1884" t="str">
        <f>IFERROR(VLOOKUP(G1884,'CLZ WI'!$A$1:$K$100000,6,FALSE),"")</f>
        <v/>
      </c>
      <c r="I1884" t="str">
        <f>IFERROR(VLOOKUP(G1884,'CLZ WI'!$A$1:$K$100000,7,FALSE),"")</f>
        <v/>
      </c>
      <c r="J1884" t="str">
        <f>T('CLZ TT'!I1884)</f>
        <v/>
      </c>
      <c r="K1884" t="str">
        <f>IF(IFERROR(VLOOKUP('CLZ TT'!A1884,'CLZ WI'!$A$1:$L$100000,12,FALSE),"")=TRUE, "Billable", IF(IFERROR(VLOOKUP('CLZ TT'!A1884,'CLZ WI'!$A$1:$L$100000,12,FALSE),"")=FALSE, "Non-Billable", ""))</f>
        <v/>
      </c>
      <c r="L1884" s="19" t="str">
        <f>IF('CLZ TT'!G1884="","",'CLZ TT'!G1884)</f>
        <v/>
      </c>
      <c r="M1884" t="str">
        <f>IFERROR(VLOOKUP(G1884,'CLZ Pr'!$A$1:$X$100000,12,FALSE)*C1884,"")</f>
        <v/>
      </c>
      <c r="N1884" s="4" t="str">
        <f>IFERROR(VLOOKUP(G1884,'CLZ Pr'!$A$1:$X$100000,24,FALSE), "")</f>
        <v/>
      </c>
      <c r="O1884" t="str">
        <f>IFERROR(VLOOKUP(G1884,'CLZ Pr'!$A$1:$X$100000,21,FALSE), "")</f>
        <v/>
      </c>
    </row>
    <row r="1885" spans="1:15">
      <c r="A1885" t="str">
        <f>T('CLZ TT'!A1885)</f>
        <v/>
      </c>
      <c r="B1885" s="9" t="str">
        <f>T('CLZ TT'!D1885)</f>
        <v/>
      </c>
      <c r="C1885" s="10" t="str">
        <f>IF(LEN(A1885) &gt; 0, 'CLZ TT'!E1885, "")</f>
        <v/>
      </c>
      <c r="D1885" s="7" t="str">
        <f>T('CLZ TT'!F1885)</f>
        <v/>
      </c>
      <c r="E1885" s="7" t="str">
        <f>IFERROR(VLOOKUP('CLZ TT'!A1885,'CLZ WI'!$A$1:$E$100000,3,FALSE),"")</f>
        <v/>
      </c>
      <c r="F1885" t="str">
        <f>IFERROR(VLOOKUP('CLZ TT'!A1885,'CLZ WI'!$A$1:$E$100000,4,FALSE),"")</f>
        <v/>
      </c>
      <c r="G1885" t="str">
        <f>IFERROR(VLOOKUP('CLZ TT'!A1885,'CLZ WI'!$A$1:$K$100000,5,FALSE),"")</f>
        <v/>
      </c>
      <c r="H1885" t="str">
        <f>IFERROR(VLOOKUP(G1885,'CLZ WI'!$A$1:$K$100000,6,FALSE),"")</f>
        <v/>
      </c>
      <c r="I1885" t="str">
        <f>IFERROR(VLOOKUP(G1885,'CLZ WI'!$A$1:$K$100000,7,FALSE),"")</f>
        <v/>
      </c>
      <c r="J1885" t="str">
        <f>T('CLZ TT'!I1885)</f>
        <v/>
      </c>
      <c r="K1885" t="str">
        <f>IF(IFERROR(VLOOKUP('CLZ TT'!A1885,'CLZ WI'!$A$1:$L$100000,12,FALSE),"")=TRUE, "Billable", IF(IFERROR(VLOOKUP('CLZ TT'!A1885,'CLZ WI'!$A$1:$L$100000,12,FALSE),"")=FALSE, "Non-Billable", ""))</f>
        <v/>
      </c>
      <c r="L1885" s="19" t="str">
        <f>IF('CLZ TT'!G1885="","",'CLZ TT'!G1885)</f>
        <v/>
      </c>
      <c r="M1885" t="str">
        <f>IFERROR(VLOOKUP(G1885,'CLZ Pr'!$A$1:$X$100000,12,FALSE)*C1885,"")</f>
        <v/>
      </c>
      <c r="N1885" s="4" t="str">
        <f>IFERROR(VLOOKUP(G1885,'CLZ Pr'!$A$1:$X$100000,24,FALSE), "")</f>
        <v/>
      </c>
      <c r="O1885" t="str">
        <f>IFERROR(VLOOKUP(G1885,'CLZ Pr'!$A$1:$X$100000,21,FALSE), "")</f>
        <v/>
      </c>
    </row>
    <row r="1886" spans="1:15">
      <c r="A1886" t="str">
        <f>T('CLZ TT'!A1886)</f>
        <v/>
      </c>
      <c r="B1886" s="9" t="str">
        <f>T('CLZ TT'!D1886)</f>
        <v/>
      </c>
      <c r="C1886" s="10" t="str">
        <f>IF(LEN(A1886) &gt; 0, 'CLZ TT'!E1886, "")</f>
        <v/>
      </c>
      <c r="D1886" s="7" t="str">
        <f>T('CLZ TT'!F1886)</f>
        <v/>
      </c>
      <c r="E1886" s="7" t="str">
        <f>IFERROR(VLOOKUP('CLZ TT'!A1886,'CLZ WI'!$A$1:$E$100000,3,FALSE),"")</f>
        <v/>
      </c>
      <c r="F1886" t="str">
        <f>IFERROR(VLOOKUP('CLZ TT'!A1886,'CLZ WI'!$A$1:$E$100000,4,FALSE),"")</f>
        <v/>
      </c>
      <c r="G1886" t="str">
        <f>IFERROR(VLOOKUP('CLZ TT'!A1886,'CLZ WI'!$A$1:$K$100000,5,FALSE),"")</f>
        <v/>
      </c>
      <c r="H1886" t="str">
        <f>IFERROR(VLOOKUP(G1886,'CLZ WI'!$A$1:$K$100000,6,FALSE),"")</f>
        <v/>
      </c>
      <c r="I1886" t="str">
        <f>IFERROR(VLOOKUP(G1886,'CLZ WI'!$A$1:$K$100000,7,FALSE),"")</f>
        <v/>
      </c>
      <c r="J1886" t="str">
        <f>T('CLZ TT'!I1886)</f>
        <v/>
      </c>
      <c r="K1886" t="str">
        <f>IF(IFERROR(VLOOKUP('CLZ TT'!A1886,'CLZ WI'!$A$1:$L$100000,12,FALSE),"")=TRUE, "Billable", IF(IFERROR(VLOOKUP('CLZ TT'!A1886,'CLZ WI'!$A$1:$L$100000,12,FALSE),"")=FALSE, "Non-Billable", ""))</f>
        <v/>
      </c>
      <c r="L1886" s="19" t="str">
        <f>IF('CLZ TT'!G1886="","",'CLZ TT'!G1886)</f>
        <v/>
      </c>
      <c r="M1886" t="str">
        <f>IFERROR(VLOOKUP(G1886,'CLZ Pr'!$A$1:$X$100000,12,FALSE)*C1886,"")</f>
        <v/>
      </c>
      <c r="N1886" s="4" t="str">
        <f>IFERROR(VLOOKUP(G1886,'CLZ Pr'!$A$1:$X$100000,24,FALSE), "")</f>
        <v/>
      </c>
      <c r="O1886" t="str">
        <f>IFERROR(VLOOKUP(G1886,'CLZ Pr'!$A$1:$X$100000,21,FALSE), "")</f>
        <v/>
      </c>
    </row>
    <row r="1887" spans="1:15">
      <c r="A1887" t="str">
        <f>T('CLZ TT'!A1887)</f>
        <v/>
      </c>
      <c r="B1887" s="9" t="str">
        <f>T('CLZ TT'!D1887)</f>
        <v/>
      </c>
      <c r="C1887" s="10" t="str">
        <f>IF(LEN(A1887) &gt; 0, 'CLZ TT'!E1887, "")</f>
        <v/>
      </c>
      <c r="D1887" s="7" t="str">
        <f>T('CLZ TT'!F1887)</f>
        <v/>
      </c>
      <c r="E1887" s="7" t="str">
        <f>IFERROR(VLOOKUP('CLZ TT'!A1887,'CLZ WI'!$A$1:$E$100000,3,FALSE),"")</f>
        <v/>
      </c>
      <c r="F1887" t="str">
        <f>IFERROR(VLOOKUP('CLZ TT'!A1887,'CLZ WI'!$A$1:$E$100000,4,FALSE),"")</f>
        <v/>
      </c>
      <c r="G1887" t="str">
        <f>IFERROR(VLOOKUP('CLZ TT'!A1887,'CLZ WI'!$A$1:$K$100000,5,FALSE),"")</f>
        <v/>
      </c>
      <c r="H1887" t="str">
        <f>IFERROR(VLOOKUP(G1887,'CLZ WI'!$A$1:$K$100000,6,FALSE),"")</f>
        <v/>
      </c>
      <c r="I1887" t="str">
        <f>IFERROR(VLOOKUP(G1887,'CLZ WI'!$A$1:$K$100000,7,FALSE),"")</f>
        <v/>
      </c>
      <c r="J1887" t="str">
        <f>T('CLZ TT'!I1887)</f>
        <v/>
      </c>
      <c r="K1887" t="str">
        <f>IF(IFERROR(VLOOKUP('CLZ TT'!A1887,'CLZ WI'!$A$1:$L$100000,12,FALSE),"")=TRUE, "Billable", IF(IFERROR(VLOOKUP('CLZ TT'!A1887,'CLZ WI'!$A$1:$L$100000,12,FALSE),"")=FALSE, "Non-Billable", ""))</f>
        <v/>
      </c>
      <c r="L1887" s="19" t="str">
        <f>IF('CLZ TT'!G1887="","",'CLZ TT'!G1887)</f>
        <v/>
      </c>
      <c r="M1887" t="str">
        <f>IFERROR(VLOOKUP(G1887,'CLZ Pr'!$A$1:$X$100000,12,FALSE)*C1887,"")</f>
        <v/>
      </c>
      <c r="N1887" s="4" t="str">
        <f>IFERROR(VLOOKUP(G1887,'CLZ Pr'!$A$1:$X$100000,24,FALSE), "")</f>
        <v/>
      </c>
      <c r="O1887" t="str">
        <f>IFERROR(VLOOKUP(G1887,'CLZ Pr'!$A$1:$X$100000,21,FALSE), "")</f>
        <v/>
      </c>
    </row>
    <row r="1888" spans="1:15">
      <c r="A1888" t="str">
        <f>T('CLZ TT'!A1888)</f>
        <v/>
      </c>
      <c r="B1888" s="9" t="str">
        <f>T('CLZ TT'!D1888)</f>
        <v/>
      </c>
      <c r="C1888" s="10" t="str">
        <f>IF(LEN(A1888) &gt; 0, 'CLZ TT'!E1888, "")</f>
        <v/>
      </c>
      <c r="D1888" s="7" t="str">
        <f>T('CLZ TT'!F1888)</f>
        <v/>
      </c>
      <c r="E1888" s="7" t="str">
        <f>IFERROR(VLOOKUP('CLZ TT'!A1888,'CLZ WI'!$A$1:$E$100000,3,FALSE),"")</f>
        <v/>
      </c>
      <c r="F1888" t="str">
        <f>IFERROR(VLOOKUP('CLZ TT'!A1888,'CLZ WI'!$A$1:$E$100000,4,FALSE),"")</f>
        <v/>
      </c>
      <c r="G1888" t="str">
        <f>IFERROR(VLOOKUP('CLZ TT'!A1888,'CLZ WI'!$A$1:$K$100000,5,FALSE),"")</f>
        <v/>
      </c>
      <c r="H1888" t="str">
        <f>IFERROR(VLOOKUP(G1888,'CLZ WI'!$A$1:$K$100000,6,FALSE),"")</f>
        <v/>
      </c>
      <c r="I1888" t="str">
        <f>IFERROR(VLOOKUP(G1888,'CLZ WI'!$A$1:$K$100000,7,FALSE),"")</f>
        <v/>
      </c>
      <c r="J1888" t="str">
        <f>T('CLZ TT'!I1888)</f>
        <v/>
      </c>
      <c r="K1888" t="str">
        <f>IF(IFERROR(VLOOKUP('CLZ TT'!A1888,'CLZ WI'!$A$1:$L$100000,12,FALSE),"")=TRUE, "Billable", IF(IFERROR(VLOOKUP('CLZ TT'!A1888,'CLZ WI'!$A$1:$L$100000,12,FALSE),"")=FALSE, "Non-Billable", ""))</f>
        <v/>
      </c>
      <c r="L1888" s="19" t="str">
        <f>IF('CLZ TT'!G1888="","",'CLZ TT'!G1888)</f>
        <v/>
      </c>
      <c r="M1888" t="str">
        <f>IFERROR(VLOOKUP(G1888,'CLZ Pr'!$A$1:$X$100000,12,FALSE)*C1888,"")</f>
        <v/>
      </c>
      <c r="N1888" s="4" t="str">
        <f>IFERROR(VLOOKUP(G1888,'CLZ Pr'!$A$1:$X$100000,24,FALSE), "")</f>
        <v/>
      </c>
      <c r="O1888" t="str">
        <f>IFERROR(VLOOKUP(G1888,'CLZ Pr'!$A$1:$X$100000,21,FALSE), "")</f>
        <v/>
      </c>
    </row>
    <row r="1889" spans="1:15">
      <c r="A1889" t="str">
        <f>T('CLZ TT'!A1889)</f>
        <v/>
      </c>
      <c r="B1889" s="9" t="str">
        <f>T('CLZ TT'!D1889)</f>
        <v/>
      </c>
      <c r="C1889" s="10" t="str">
        <f>IF(LEN(A1889) &gt; 0, 'CLZ TT'!E1889, "")</f>
        <v/>
      </c>
      <c r="D1889" s="7" t="str">
        <f>T('CLZ TT'!F1889)</f>
        <v/>
      </c>
      <c r="E1889" s="7" t="str">
        <f>IFERROR(VLOOKUP('CLZ TT'!A1889,'CLZ WI'!$A$1:$E$100000,3,FALSE),"")</f>
        <v/>
      </c>
      <c r="F1889" t="str">
        <f>IFERROR(VLOOKUP('CLZ TT'!A1889,'CLZ WI'!$A$1:$E$100000,4,FALSE),"")</f>
        <v/>
      </c>
      <c r="G1889" t="str">
        <f>IFERROR(VLOOKUP('CLZ TT'!A1889,'CLZ WI'!$A$1:$K$100000,5,FALSE),"")</f>
        <v/>
      </c>
      <c r="H1889" t="str">
        <f>IFERROR(VLOOKUP(G1889,'CLZ WI'!$A$1:$K$100000,6,FALSE),"")</f>
        <v/>
      </c>
      <c r="I1889" t="str">
        <f>IFERROR(VLOOKUP(G1889,'CLZ WI'!$A$1:$K$100000,7,FALSE),"")</f>
        <v/>
      </c>
      <c r="J1889" t="str">
        <f>T('CLZ TT'!I1889)</f>
        <v/>
      </c>
      <c r="K1889" t="str">
        <f>IF(IFERROR(VLOOKUP('CLZ TT'!A1889,'CLZ WI'!$A$1:$L$100000,12,FALSE),"")=TRUE, "Billable", IF(IFERROR(VLOOKUP('CLZ TT'!A1889,'CLZ WI'!$A$1:$L$100000,12,FALSE),"")=FALSE, "Non-Billable", ""))</f>
        <v/>
      </c>
      <c r="L1889" s="19" t="str">
        <f>IF('CLZ TT'!G1889="","",'CLZ TT'!G1889)</f>
        <v/>
      </c>
      <c r="M1889" t="str">
        <f>IFERROR(VLOOKUP(G1889,'CLZ Pr'!$A$1:$X$100000,12,FALSE)*C1889,"")</f>
        <v/>
      </c>
      <c r="N1889" s="4" t="str">
        <f>IFERROR(VLOOKUP(G1889,'CLZ Pr'!$A$1:$X$100000,24,FALSE), "")</f>
        <v/>
      </c>
      <c r="O1889" t="str">
        <f>IFERROR(VLOOKUP(G1889,'CLZ Pr'!$A$1:$X$100000,21,FALSE), "")</f>
        <v/>
      </c>
    </row>
    <row r="1890" spans="1:15">
      <c r="A1890" t="str">
        <f>T('CLZ TT'!A1890)</f>
        <v/>
      </c>
      <c r="B1890" s="9" t="str">
        <f>T('CLZ TT'!D1890)</f>
        <v/>
      </c>
      <c r="C1890" s="10" t="str">
        <f>IF(LEN(A1890) &gt; 0, 'CLZ TT'!E1890, "")</f>
        <v/>
      </c>
      <c r="D1890" s="7" t="str">
        <f>T('CLZ TT'!F1890)</f>
        <v/>
      </c>
      <c r="E1890" s="7" t="str">
        <f>IFERROR(VLOOKUP('CLZ TT'!A1890,'CLZ WI'!$A$1:$E$100000,3,FALSE),"")</f>
        <v/>
      </c>
      <c r="F1890" t="str">
        <f>IFERROR(VLOOKUP('CLZ TT'!A1890,'CLZ WI'!$A$1:$E$100000,4,FALSE),"")</f>
        <v/>
      </c>
      <c r="G1890" t="str">
        <f>IFERROR(VLOOKUP('CLZ TT'!A1890,'CLZ WI'!$A$1:$K$100000,5,FALSE),"")</f>
        <v/>
      </c>
      <c r="H1890" t="str">
        <f>IFERROR(VLOOKUP(G1890,'CLZ WI'!$A$1:$K$100000,6,FALSE),"")</f>
        <v/>
      </c>
      <c r="I1890" t="str">
        <f>IFERROR(VLOOKUP(G1890,'CLZ WI'!$A$1:$K$100000,7,FALSE),"")</f>
        <v/>
      </c>
      <c r="J1890" t="str">
        <f>T('CLZ TT'!I1890)</f>
        <v/>
      </c>
      <c r="K1890" t="str">
        <f>IF(IFERROR(VLOOKUP('CLZ TT'!A1890,'CLZ WI'!$A$1:$L$100000,12,FALSE),"")=TRUE, "Billable", IF(IFERROR(VLOOKUP('CLZ TT'!A1890,'CLZ WI'!$A$1:$L$100000,12,FALSE),"")=FALSE, "Non-Billable", ""))</f>
        <v/>
      </c>
      <c r="L1890" s="19" t="str">
        <f>IF('CLZ TT'!G1890="","",'CLZ TT'!G1890)</f>
        <v/>
      </c>
      <c r="M1890" t="str">
        <f>IFERROR(VLOOKUP(G1890,'CLZ Pr'!$A$1:$X$100000,12,FALSE)*C1890,"")</f>
        <v/>
      </c>
      <c r="N1890" s="4" t="str">
        <f>IFERROR(VLOOKUP(G1890,'CLZ Pr'!$A$1:$X$100000,24,FALSE), "")</f>
        <v/>
      </c>
      <c r="O1890" t="str">
        <f>IFERROR(VLOOKUP(G1890,'CLZ Pr'!$A$1:$X$100000,21,FALSE), "")</f>
        <v/>
      </c>
    </row>
    <row r="1891" spans="1:15">
      <c r="A1891" t="str">
        <f>T('CLZ TT'!A1891)</f>
        <v/>
      </c>
      <c r="B1891" s="9" t="str">
        <f>T('CLZ TT'!D1891)</f>
        <v/>
      </c>
      <c r="C1891" s="10" t="str">
        <f>IF(LEN(A1891) &gt; 0, 'CLZ TT'!E1891, "")</f>
        <v/>
      </c>
      <c r="D1891" s="7" t="str">
        <f>T('CLZ TT'!F1891)</f>
        <v/>
      </c>
      <c r="E1891" s="7" t="str">
        <f>IFERROR(VLOOKUP('CLZ TT'!A1891,'CLZ WI'!$A$1:$E$100000,3,FALSE),"")</f>
        <v/>
      </c>
      <c r="F1891" t="str">
        <f>IFERROR(VLOOKUP('CLZ TT'!A1891,'CLZ WI'!$A$1:$E$100000,4,FALSE),"")</f>
        <v/>
      </c>
      <c r="G1891" t="str">
        <f>IFERROR(VLOOKUP('CLZ TT'!A1891,'CLZ WI'!$A$1:$K$100000,5,FALSE),"")</f>
        <v/>
      </c>
      <c r="H1891" t="str">
        <f>IFERROR(VLOOKUP(G1891,'CLZ WI'!$A$1:$K$100000,6,FALSE),"")</f>
        <v/>
      </c>
      <c r="I1891" t="str">
        <f>IFERROR(VLOOKUP(G1891,'CLZ WI'!$A$1:$K$100000,7,FALSE),"")</f>
        <v/>
      </c>
      <c r="J1891" t="str">
        <f>T('CLZ TT'!I1891)</f>
        <v/>
      </c>
      <c r="K1891" t="str">
        <f>IF(IFERROR(VLOOKUP('CLZ TT'!A1891,'CLZ WI'!$A$1:$L$100000,12,FALSE),"")=TRUE, "Billable", IF(IFERROR(VLOOKUP('CLZ TT'!A1891,'CLZ WI'!$A$1:$L$100000,12,FALSE),"")=FALSE, "Non-Billable", ""))</f>
        <v/>
      </c>
      <c r="L1891" s="19" t="str">
        <f>IF('CLZ TT'!G1891="","",'CLZ TT'!G1891)</f>
        <v/>
      </c>
      <c r="M1891" t="str">
        <f>IFERROR(VLOOKUP(G1891,'CLZ Pr'!$A$1:$X$100000,12,FALSE)*C1891,"")</f>
        <v/>
      </c>
      <c r="N1891" s="4" t="str">
        <f>IFERROR(VLOOKUP(G1891,'CLZ Pr'!$A$1:$X$100000,24,FALSE), "")</f>
        <v/>
      </c>
      <c r="O1891" t="str">
        <f>IFERROR(VLOOKUP(G1891,'CLZ Pr'!$A$1:$X$100000,21,FALSE), "")</f>
        <v/>
      </c>
    </row>
    <row r="1892" spans="1:15">
      <c r="A1892" t="str">
        <f>T('CLZ TT'!A1892)</f>
        <v/>
      </c>
      <c r="B1892" s="9" t="str">
        <f>T('CLZ TT'!D1892)</f>
        <v/>
      </c>
      <c r="C1892" s="10" t="str">
        <f>IF(LEN(A1892) &gt; 0, 'CLZ TT'!E1892, "")</f>
        <v/>
      </c>
      <c r="D1892" s="7" t="str">
        <f>T('CLZ TT'!F1892)</f>
        <v/>
      </c>
      <c r="E1892" s="7" t="str">
        <f>IFERROR(VLOOKUP('CLZ TT'!A1892,'CLZ WI'!$A$1:$E$100000,3,FALSE),"")</f>
        <v/>
      </c>
      <c r="F1892" t="str">
        <f>IFERROR(VLOOKUP('CLZ TT'!A1892,'CLZ WI'!$A$1:$E$100000,4,FALSE),"")</f>
        <v/>
      </c>
      <c r="G1892" t="str">
        <f>IFERROR(VLOOKUP('CLZ TT'!A1892,'CLZ WI'!$A$1:$K$100000,5,FALSE),"")</f>
        <v/>
      </c>
      <c r="H1892" t="str">
        <f>IFERROR(VLOOKUP(G1892,'CLZ WI'!$A$1:$K$100000,6,FALSE),"")</f>
        <v/>
      </c>
      <c r="I1892" t="str">
        <f>IFERROR(VLOOKUP(G1892,'CLZ WI'!$A$1:$K$100000,7,FALSE),"")</f>
        <v/>
      </c>
      <c r="J1892" t="str">
        <f>T('CLZ TT'!I1892)</f>
        <v/>
      </c>
      <c r="K1892" t="str">
        <f>IF(IFERROR(VLOOKUP('CLZ TT'!A1892,'CLZ WI'!$A$1:$L$100000,12,FALSE),"")=TRUE, "Billable", IF(IFERROR(VLOOKUP('CLZ TT'!A1892,'CLZ WI'!$A$1:$L$100000,12,FALSE),"")=FALSE, "Non-Billable", ""))</f>
        <v/>
      </c>
      <c r="L1892" s="19" t="str">
        <f>IF('CLZ TT'!G1892="","",'CLZ TT'!G1892)</f>
        <v/>
      </c>
      <c r="M1892" t="str">
        <f>IFERROR(VLOOKUP(G1892,'CLZ Pr'!$A$1:$X$100000,12,FALSE)*C1892,"")</f>
        <v/>
      </c>
      <c r="N1892" s="4" t="str">
        <f>IFERROR(VLOOKUP(G1892,'CLZ Pr'!$A$1:$X$100000,24,FALSE), "")</f>
        <v/>
      </c>
      <c r="O1892" t="str">
        <f>IFERROR(VLOOKUP(G1892,'CLZ Pr'!$A$1:$X$100000,21,FALSE), "")</f>
        <v/>
      </c>
    </row>
    <row r="1893" spans="1:15">
      <c r="A1893" t="str">
        <f>T('CLZ TT'!A1893)</f>
        <v/>
      </c>
      <c r="B1893" s="9" t="str">
        <f>T('CLZ TT'!D1893)</f>
        <v/>
      </c>
      <c r="C1893" s="10" t="str">
        <f>IF(LEN(A1893) &gt; 0, 'CLZ TT'!E1893, "")</f>
        <v/>
      </c>
      <c r="D1893" s="7" t="str">
        <f>T('CLZ TT'!F1893)</f>
        <v/>
      </c>
      <c r="E1893" s="7" t="str">
        <f>IFERROR(VLOOKUP('CLZ TT'!A1893,'CLZ WI'!$A$1:$E$100000,3,FALSE),"")</f>
        <v/>
      </c>
      <c r="F1893" t="str">
        <f>IFERROR(VLOOKUP('CLZ TT'!A1893,'CLZ WI'!$A$1:$E$100000,4,FALSE),"")</f>
        <v/>
      </c>
      <c r="G1893" t="str">
        <f>IFERROR(VLOOKUP('CLZ TT'!A1893,'CLZ WI'!$A$1:$K$100000,5,FALSE),"")</f>
        <v/>
      </c>
      <c r="H1893" t="str">
        <f>IFERROR(VLOOKUP(G1893,'CLZ WI'!$A$1:$K$100000,6,FALSE),"")</f>
        <v/>
      </c>
      <c r="I1893" t="str">
        <f>IFERROR(VLOOKUP(G1893,'CLZ WI'!$A$1:$K$100000,7,FALSE),"")</f>
        <v/>
      </c>
      <c r="J1893" t="str">
        <f>T('CLZ TT'!I1893)</f>
        <v/>
      </c>
      <c r="K1893" t="str">
        <f>IF(IFERROR(VLOOKUP('CLZ TT'!A1893,'CLZ WI'!$A$1:$L$100000,12,FALSE),"")=TRUE, "Billable", IF(IFERROR(VLOOKUP('CLZ TT'!A1893,'CLZ WI'!$A$1:$L$100000,12,FALSE),"")=FALSE, "Non-Billable", ""))</f>
        <v/>
      </c>
      <c r="L1893" s="19" t="str">
        <f>IF('CLZ TT'!G1893="","",'CLZ TT'!G1893)</f>
        <v/>
      </c>
      <c r="M1893" t="str">
        <f>IFERROR(VLOOKUP(G1893,'CLZ Pr'!$A$1:$X$100000,12,FALSE)*C1893,"")</f>
        <v/>
      </c>
      <c r="N1893" s="4" t="str">
        <f>IFERROR(VLOOKUP(G1893,'CLZ Pr'!$A$1:$X$100000,24,FALSE), "")</f>
        <v/>
      </c>
      <c r="O1893" t="str">
        <f>IFERROR(VLOOKUP(G1893,'CLZ Pr'!$A$1:$X$100000,21,FALSE), "")</f>
        <v/>
      </c>
    </row>
    <row r="1894" spans="1:15">
      <c r="A1894" t="str">
        <f>T('CLZ TT'!A1894)</f>
        <v/>
      </c>
      <c r="B1894" s="9" t="str">
        <f>T('CLZ TT'!D1894)</f>
        <v/>
      </c>
      <c r="C1894" s="10" t="str">
        <f>IF(LEN(A1894) &gt; 0, 'CLZ TT'!E1894, "")</f>
        <v/>
      </c>
      <c r="D1894" s="7" t="str">
        <f>T('CLZ TT'!F1894)</f>
        <v/>
      </c>
      <c r="E1894" s="7" t="str">
        <f>IFERROR(VLOOKUP('CLZ TT'!A1894,'CLZ WI'!$A$1:$E$100000,3,FALSE),"")</f>
        <v/>
      </c>
      <c r="F1894" t="str">
        <f>IFERROR(VLOOKUP('CLZ TT'!A1894,'CLZ WI'!$A$1:$E$100000,4,FALSE),"")</f>
        <v/>
      </c>
      <c r="G1894" t="str">
        <f>IFERROR(VLOOKUP('CLZ TT'!A1894,'CLZ WI'!$A$1:$K$100000,5,FALSE),"")</f>
        <v/>
      </c>
      <c r="H1894" t="str">
        <f>IFERROR(VLOOKUP(G1894,'CLZ WI'!$A$1:$K$100000,6,FALSE),"")</f>
        <v/>
      </c>
      <c r="I1894" t="str">
        <f>IFERROR(VLOOKUP(G1894,'CLZ WI'!$A$1:$K$100000,7,FALSE),"")</f>
        <v/>
      </c>
      <c r="J1894" t="str">
        <f>T('CLZ TT'!I1894)</f>
        <v/>
      </c>
      <c r="K1894" t="str">
        <f>IF(IFERROR(VLOOKUP('CLZ TT'!A1894,'CLZ WI'!$A$1:$L$100000,12,FALSE),"")=TRUE, "Billable", IF(IFERROR(VLOOKUP('CLZ TT'!A1894,'CLZ WI'!$A$1:$L$100000,12,FALSE),"")=FALSE, "Non-Billable", ""))</f>
        <v/>
      </c>
      <c r="L1894" s="19" t="str">
        <f>IF('CLZ TT'!G1894="","",'CLZ TT'!G1894)</f>
        <v/>
      </c>
      <c r="M1894" t="str">
        <f>IFERROR(VLOOKUP(G1894,'CLZ Pr'!$A$1:$X$100000,12,FALSE)*C1894,"")</f>
        <v/>
      </c>
      <c r="N1894" s="4" t="str">
        <f>IFERROR(VLOOKUP(G1894,'CLZ Pr'!$A$1:$X$100000,24,FALSE), "")</f>
        <v/>
      </c>
      <c r="O1894" t="str">
        <f>IFERROR(VLOOKUP(G1894,'CLZ Pr'!$A$1:$X$100000,21,FALSE), "")</f>
        <v/>
      </c>
    </row>
    <row r="1895" spans="1:15">
      <c r="A1895" t="str">
        <f>T('CLZ TT'!A1895)</f>
        <v/>
      </c>
      <c r="B1895" s="9" t="str">
        <f>T('CLZ TT'!D1895)</f>
        <v/>
      </c>
      <c r="C1895" s="10" t="str">
        <f>IF(LEN(A1895) &gt; 0, 'CLZ TT'!E1895, "")</f>
        <v/>
      </c>
      <c r="D1895" s="7" t="str">
        <f>T('CLZ TT'!F1895)</f>
        <v/>
      </c>
      <c r="E1895" s="7" t="str">
        <f>IFERROR(VLOOKUP('CLZ TT'!A1895,'CLZ WI'!$A$1:$E$100000,3,FALSE),"")</f>
        <v/>
      </c>
      <c r="F1895" t="str">
        <f>IFERROR(VLOOKUP('CLZ TT'!A1895,'CLZ WI'!$A$1:$E$100000,4,FALSE),"")</f>
        <v/>
      </c>
      <c r="G1895" t="str">
        <f>IFERROR(VLOOKUP('CLZ TT'!A1895,'CLZ WI'!$A$1:$K$100000,5,FALSE),"")</f>
        <v/>
      </c>
      <c r="H1895" t="str">
        <f>IFERROR(VLOOKUP(G1895,'CLZ WI'!$A$1:$K$100000,6,FALSE),"")</f>
        <v/>
      </c>
      <c r="I1895" t="str">
        <f>IFERROR(VLOOKUP(G1895,'CLZ WI'!$A$1:$K$100000,7,FALSE),"")</f>
        <v/>
      </c>
      <c r="J1895" t="str">
        <f>T('CLZ TT'!I1895)</f>
        <v/>
      </c>
      <c r="K1895" t="str">
        <f>IF(IFERROR(VLOOKUP('CLZ TT'!A1895,'CLZ WI'!$A$1:$L$100000,12,FALSE),"")=TRUE, "Billable", IF(IFERROR(VLOOKUP('CLZ TT'!A1895,'CLZ WI'!$A$1:$L$100000,12,FALSE),"")=FALSE, "Non-Billable", ""))</f>
        <v/>
      </c>
      <c r="L1895" s="19" t="str">
        <f>IF('CLZ TT'!G1895="","",'CLZ TT'!G1895)</f>
        <v/>
      </c>
      <c r="M1895" t="str">
        <f>IFERROR(VLOOKUP(G1895,'CLZ Pr'!$A$1:$X$100000,12,FALSE)*C1895,"")</f>
        <v/>
      </c>
      <c r="N1895" s="4" t="str">
        <f>IFERROR(VLOOKUP(G1895,'CLZ Pr'!$A$1:$X$100000,24,FALSE), "")</f>
        <v/>
      </c>
      <c r="O1895" t="str">
        <f>IFERROR(VLOOKUP(G1895,'CLZ Pr'!$A$1:$X$100000,21,FALSE), "")</f>
        <v/>
      </c>
    </row>
    <row r="1896" spans="1:15">
      <c r="A1896" t="str">
        <f>T('CLZ TT'!A1896)</f>
        <v/>
      </c>
      <c r="B1896" s="9" t="str">
        <f>T('CLZ TT'!D1896)</f>
        <v/>
      </c>
      <c r="C1896" s="10" t="str">
        <f>IF(LEN(A1896) &gt; 0, 'CLZ TT'!E1896, "")</f>
        <v/>
      </c>
      <c r="D1896" s="7" t="str">
        <f>T('CLZ TT'!F1896)</f>
        <v/>
      </c>
      <c r="E1896" s="7" t="str">
        <f>IFERROR(VLOOKUP('CLZ TT'!A1896,'CLZ WI'!$A$1:$E$100000,3,FALSE),"")</f>
        <v/>
      </c>
      <c r="F1896" t="str">
        <f>IFERROR(VLOOKUP('CLZ TT'!A1896,'CLZ WI'!$A$1:$E$100000,4,FALSE),"")</f>
        <v/>
      </c>
      <c r="G1896" t="str">
        <f>IFERROR(VLOOKUP('CLZ TT'!A1896,'CLZ WI'!$A$1:$K$100000,5,FALSE),"")</f>
        <v/>
      </c>
      <c r="H1896" t="str">
        <f>IFERROR(VLOOKUP(G1896,'CLZ WI'!$A$1:$K$100000,6,FALSE),"")</f>
        <v/>
      </c>
      <c r="I1896" t="str">
        <f>IFERROR(VLOOKUP(G1896,'CLZ WI'!$A$1:$K$100000,7,FALSE),"")</f>
        <v/>
      </c>
      <c r="J1896" t="str">
        <f>T('CLZ TT'!I1896)</f>
        <v/>
      </c>
      <c r="K1896" t="str">
        <f>IF(IFERROR(VLOOKUP('CLZ TT'!A1896,'CLZ WI'!$A$1:$L$100000,12,FALSE),"")=TRUE, "Billable", IF(IFERROR(VLOOKUP('CLZ TT'!A1896,'CLZ WI'!$A$1:$L$100000,12,FALSE),"")=FALSE, "Non-Billable", ""))</f>
        <v/>
      </c>
      <c r="L1896" s="19" t="str">
        <f>IF('CLZ TT'!G1896="","",'CLZ TT'!G1896)</f>
        <v/>
      </c>
      <c r="M1896" t="str">
        <f>IFERROR(VLOOKUP(G1896,'CLZ Pr'!$A$1:$X$100000,12,FALSE)*C1896,"")</f>
        <v/>
      </c>
      <c r="N1896" s="4" t="str">
        <f>IFERROR(VLOOKUP(G1896,'CLZ Pr'!$A$1:$X$100000,24,FALSE), "")</f>
        <v/>
      </c>
      <c r="O1896" t="str">
        <f>IFERROR(VLOOKUP(G1896,'CLZ Pr'!$A$1:$X$100000,21,FALSE), "")</f>
        <v/>
      </c>
    </row>
    <row r="1897" spans="1:15">
      <c r="A1897" t="str">
        <f>T('CLZ TT'!A1897)</f>
        <v/>
      </c>
      <c r="B1897" s="9" t="str">
        <f>T('CLZ TT'!D1897)</f>
        <v/>
      </c>
      <c r="C1897" s="10" t="str">
        <f>IF(LEN(A1897) &gt; 0, 'CLZ TT'!E1897, "")</f>
        <v/>
      </c>
      <c r="D1897" s="7" t="str">
        <f>T('CLZ TT'!F1897)</f>
        <v/>
      </c>
      <c r="E1897" s="7" t="str">
        <f>IFERROR(VLOOKUP('CLZ TT'!A1897,'CLZ WI'!$A$1:$E$100000,3,FALSE),"")</f>
        <v/>
      </c>
      <c r="F1897" t="str">
        <f>IFERROR(VLOOKUP('CLZ TT'!A1897,'CLZ WI'!$A$1:$E$100000,4,FALSE),"")</f>
        <v/>
      </c>
      <c r="G1897" t="str">
        <f>IFERROR(VLOOKUP('CLZ TT'!A1897,'CLZ WI'!$A$1:$K$100000,5,FALSE),"")</f>
        <v/>
      </c>
      <c r="H1897" t="str">
        <f>IFERROR(VLOOKUP(G1897,'CLZ WI'!$A$1:$K$100000,6,FALSE),"")</f>
        <v/>
      </c>
      <c r="I1897" t="str">
        <f>IFERROR(VLOOKUP(G1897,'CLZ WI'!$A$1:$K$100000,7,FALSE),"")</f>
        <v/>
      </c>
      <c r="J1897" t="str">
        <f>T('CLZ TT'!I1897)</f>
        <v/>
      </c>
      <c r="K1897" t="str">
        <f>IF(IFERROR(VLOOKUP('CLZ TT'!A1897,'CLZ WI'!$A$1:$L$100000,12,FALSE),"")=TRUE, "Billable", IF(IFERROR(VLOOKUP('CLZ TT'!A1897,'CLZ WI'!$A$1:$L$100000,12,FALSE),"")=FALSE, "Non-Billable", ""))</f>
        <v/>
      </c>
      <c r="L1897" s="19" t="str">
        <f>IF('CLZ TT'!G1897="","",'CLZ TT'!G1897)</f>
        <v/>
      </c>
      <c r="M1897" t="str">
        <f>IFERROR(VLOOKUP(G1897,'CLZ Pr'!$A$1:$X$100000,12,FALSE)*C1897,"")</f>
        <v/>
      </c>
      <c r="N1897" s="4" t="str">
        <f>IFERROR(VLOOKUP(G1897,'CLZ Pr'!$A$1:$X$100000,24,FALSE), "")</f>
        <v/>
      </c>
      <c r="O1897" t="str">
        <f>IFERROR(VLOOKUP(G1897,'CLZ Pr'!$A$1:$X$100000,21,FALSE), "")</f>
        <v/>
      </c>
    </row>
    <row r="1898" spans="1:15">
      <c r="A1898" t="str">
        <f>T('CLZ TT'!A1898)</f>
        <v/>
      </c>
      <c r="B1898" s="9" t="str">
        <f>T('CLZ TT'!D1898)</f>
        <v/>
      </c>
      <c r="C1898" s="10" t="str">
        <f>IF(LEN(A1898) &gt; 0, 'CLZ TT'!E1898, "")</f>
        <v/>
      </c>
      <c r="D1898" s="7" t="str">
        <f>T('CLZ TT'!F1898)</f>
        <v/>
      </c>
      <c r="E1898" s="7" t="str">
        <f>IFERROR(VLOOKUP('CLZ TT'!A1898,'CLZ WI'!$A$1:$E$100000,3,FALSE),"")</f>
        <v/>
      </c>
      <c r="F1898" t="str">
        <f>IFERROR(VLOOKUP('CLZ TT'!A1898,'CLZ WI'!$A$1:$E$100000,4,FALSE),"")</f>
        <v/>
      </c>
      <c r="G1898" t="str">
        <f>IFERROR(VLOOKUP('CLZ TT'!A1898,'CLZ WI'!$A$1:$K$100000,5,FALSE),"")</f>
        <v/>
      </c>
      <c r="H1898" t="str">
        <f>IFERROR(VLOOKUP(G1898,'CLZ WI'!$A$1:$K$100000,6,FALSE),"")</f>
        <v/>
      </c>
      <c r="I1898" t="str">
        <f>IFERROR(VLOOKUP(G1898,'CLZ WI'!$A$1:$K$100000,7,FALSE),"")</f>
        <v/>
      </c>
      <c r="J1898" t="str">
        <f>T('CLZ TT'!I1898)</f>
        <v/>
      </c>
      <c r="K1898" t="str">
        <f>IF(IFERROR(VLOOKUP('CLZ TT'!A1898,'CLZ WI'!$A$1:$L$100000,12,FALSE),"")=TRUE, "Billable", IF(IFERROR(VLOOKUP('CLZ TT'!A1898,'CLZ WI'!$A$1:$L$100000,12,FALSE),"")=FALSE, "Non-Billable", ""))</f>
        <v/>
      </c>
      <c r="L1898" s="19" t="str">
        <f>IF('CLZ TT'!G1898="","",'CLZ TT'!G1898)</f>
        <v/>
      </c>
      <c r="M1898" t="str">
        <f>IFERROR(VLOOKUP(G1898,'CLZ Pr'!$A$1:$X$100000,12,FALSE)*C1898,"")</f>
        <v/>
      </c>
      <c r="N1898" s="4" t="str">
        <f>IFERROR(VLOOKUP(G1898,'CLZ Pr'!$A$1:$X$100000,24,FALSE), "")</f>
        <v/>
      </c>
      <c r="O1898" t="str">
        <f>IFERROR(VLOOKUP(G1898,'CLZ Pr'!$A$1:$X$100000,21,FALSE), "")</f>
        <v/>
      </c>
    </row>
    <row r="1899" spans="1:15">
      <c r="A1899" t="str">
        <f>T('CLZ TT'!A1899)</f>
        <v/>
      </c>
      <c r="B1899" s="9" t="str">
        <f>T('CLZ TT'!D1899)</f>
        <v/>
      </c>
      <c r="C1899" s="10" t="str">
        <f>IF(LEN(A1899) &gt; 0, 'CLZ TT'!E1899, "")</f>
        <v/>
      </c>
      <c r="D1899" s="7" t="str">
        <f>T('CLZ TT'!F1899)</f>
        <v/>
      </c>
      <c r="E1899" s="7" t="str">
        <f>IFERROR(VLOOKUP('CLZ TT'!A1899,'CLZ WI'!$A$1:$E$100000,3,FALSE),"")</f>
        <v/>
      </c>
      <c r="F1899" t="str">
        <f>IFERROR(VLOOKUP('CLZ TT'!A1899,'CLZ WI'!$A$1:$E$100000,4,FALSE),"")</f>
        <v/>
      </c>
      <c r="G1899" t="str">
        <f>IFERROR(VLOOKUP('CLZ TT'!A1899,'CLZ WI'!$A$1:$K$100000,5,FALSE),"")</f>
        <v/>
      </c>
      <c r="H1899" t="str">
        <f>IFERROR(VLOOKUP(G1899,'CLZ WI'!$A$1:$K$100000,6,FALSE),"")</f>
        <v/>
      </c>
      <c r="I1899" t="str">
        <f>IFERROR(VLOOKUP(G1899,'CLZ WI'!$A$1:$K$100000,7,FALSE),"")</f>
        <v/>
      </c>
      <c r="J1899" t="str">
        <f>T('CLZ TT'!I1899)</f>
        <v/>
      </c>
      <c r="K1899" t="str">
        <f>IF(IFERROR(VLOOKUP('CLZ TT'!A1899,'CLZ WI'!$A$1:$L$100000,12,FALSE),"")=TRUE, "Billable", IF(IFERROR(VLOOKUP('CLZ TT'!A1899,'CLZ WI'!$A$1:$L$100000,12,FALSE),"")=FALSE, "Non-Billable", ""))</f>
        <v/>
      </c>
      <c r="L1899" s="19" t="str">
        <f>IF('CLZ TT'!G1899="","",'CLZ TT'!G1899)</f>
        <v/>
      </c>
      <c r="M1899" t="str">
        <f>IFERROR(VLOOKUP(G1899,'CLZ Pr'!$A$1:$X$100000,12,FALSE)*C1899,"")</f>
        <v/>
      </c>
      <c r="N1899" s="4" t="str">
        <f>IFERROR(VLOOKUP(G1899,'CLZ Pr'!$A$1:$X$100000,24,FALSE), "")</f>
        <v/>
      </c>
      <c r="O1899" t="str">
        <f>IFERROR(VLOOKUP(G1899,'CLZ Pr'!$A$1:$X$100000,21,FALSE), "")</f>
        <v/>
      </c>
    </row>
    <row r="1900" spans="1:15">
      <c r="A1900" t="str">
        <f>T('CLZ TT'!A1900)</f>
        <v/>
      </c>
      <c r="B1900" s="9" t="str">
        <f>T('CLZ TT'!D1900)</f>
        <v/>
      </c>
      <c r="C1900" s="10" t="str">
        <f>IF(LEN(A1900) &gt; 0, 'CLZ TT'!E1900, "")</f>
        <v/>
      </c>
      <c r="D1900" s="7" t="str">
        <f>T('CLZ TT'!F1900)</f>
        <v/>
      </c>
      <c r="E1900" s="7" t="str">
        <f>IFERROR(VLOOKUP('CLZ TT'!A1900,'CLZ WI'!$A$1:$E$100000,3,FALSE),"")</f>
        <v/>
      </c>
      <c r="F1900" t="str">
        <f>IFERROR(VLOOKUP('CLZ TT'!A1900,'CLZ WI'!$A$1:$E$100000,4,FALSE),"")</f>
        <v/>
      </c>
      <c r="G1900" t="str">
        <f>IFERROR(VLOOKUP('CLZ TT'!A1900,'CLZ WI'!$A$1:$K$100000,5,FALSE),"")</f>
        <v/>
      </c>
      <c r="H1900" t="str">
        <f>IFERROR(VLOOKUP(G1900,'CLZ WI'!$A$1:$K$100000,6,FALSE),"")</f>
        <v/>
      </c>
      <c r="I1900" t="str">
        <f>IFERROR(VLOOKUP(G1900,'CLZ WI'!$A$1:$K$100000,7,FALSE),"")</f>
        <v/>
      </c>
      <c r="J1900" t="str">
        <f>T('CLZ TT'!I1900)</f>
        <v/>
      </c>
      <c r="K1900" t="str">
        <f>IF(IFERROR(VLOOKUP('CLZ TT'!A1900,'CLZ WI'!$A$1:$L$100000,12,FALSE),"")=TRUE, "Billable", IF(IFERROR(VLOOKUP('CLZ TT'!A1900,'CLZ WI'!$A$1:$L$100000,12,FALSE),"")=FALSE, "Non-Billable", ""))</f>
        <v/>
      </c>
      <c r="L1900" s="19" t="str">
        <f>IF('CLZ TT'!G1900="","",'CLZ TT'!G1900)</f>
        <v/>
      </c>
      <c r="M1900" t="str">
        <f>IFERROR(VLOOKUP(G1900,'CLZ Pr'!$A$1:$X$100000,12,FALSE)*C1900,"")</f>
        <v/>
      </c>
      <c r="N1900" s="4" t="str">
        <f>IFERROR(VLOOKUP(G1900,'CLZ Pr'!$A$1:$X$100000,24,FALSE), "")</f>
        <v/>
      </c>
      <c r="O1900" t="str">
        <f>IFERROR(VLOOKUP(G1900,'CLZ Pr'!$A$1:$X$100000,21,FALSE), "")</f>
        <v/>
      </c>
    </row>
    <row r="1901" spans="1:15">
      <c r="A1901" t="str">
        <f>T('CLZ TT'!A1901)</f>
        <v/>
      </c>
      <c r="B1901" s="9" t="str">
        <f>T('CLZ TT'!D1901)</f>
        <v/>
      </c>
      <c r="C1901" s="10" t="str">
        <f>IF(LEN(A1901) &gt; 0, 'CLZ TT'!E1901, "")</f>
        <v/>
      </c>
      <c r="D1901" s="7" t="str">
        <f>T('CLZ TT'!F1901)</f>
        <v/>
      </c>
      <c r="E1901" s="7" t="str">
        <f>IFERROR(VLOOKUP('CLZ TT'!A1901,'CLZ WI'!$A$1:$E$100000,3,FALSE),"")</f>
        <v/>
      </c>
      <c r="F1901" t="str">
        <f>IFERROR(VLOOKUP('CLZ TT'!A1901,'CLZ WI'!$A$1:$E$100000,4,FALSE),"")</f>
        <v/>
      </c>
      <c r="G1901" t="str">
        <f>IFERROR(VLOOKUP('CLZ TT'!A1901,'CLZ WI'!$A$1:$K$100000,5,FALSE),"")</f>
        <v/>
      </c>
      <c r="H1901" t="str">
        <f>IFERROR(VLOOKUP(G1901,'CLZ WI'!$A$1:$K$100000,6,FALSE),"")</f>
        <v/>
      </c>
      <c r="I1901" t="str">
        <f>IFERROR(VLOOKUP(G1901,'CLZ WI'!$A$1:$K$100000,7,FALSE),"")</f>
        <v/>
      </c>
      <c r="J1901" t="str">
        <f>T('CLZ TT'!I1901)</f>
        <v/>
      </c>
      <c r="K1901" t="str">
        <f>IF(IFERROR(VLOOKUP('CLZ TT'!A1901,'CLZ WI'!$A$1:$L$100000,12,FALSE),"")=TRUE, "Billable", IF(IFERROR(VLOOKUP('CLZ TT'!A1901,'CLZ WI'!$A$1:$L$100000,12,FALSE),"")=FALSE, "Non-Billable", ""))</f>
        <v/>
      </c>
      <c r="L1901" s="19" t="str">
        <f>IF('CLZ TT'!G1901="","",'CLZ TT'!G1901)</f>
        <v/>
      </c>
      <c r="M1901" t="str">
        <f>IFERROR(VLOOKUP(G1901,'CLZ Pr'!$A$1:$X$100000,12,FALSE)*C1901,"")</f>
        <v/>
      </c>
      <c r="N1901" s="4" t="str">
        <f>IFERROR(VLOOKUP(G1901,'CLZ Pr'!$A$1:$X$100000,24,FALSE), "")</f>
        <v/>
      </c>
      <c r="O1901" t="str">
        <f>IFERROR(VLOOKUP(G1901,'CLZ Pr'!$A$1:$X$100000,21,FALSE), "")</f>
        <v/>
      </c>
    </row>
    <row r="1902" spans="1:15">
      <c r="A1902" t="str">
        <f>T('CLZ TT'!A1902)</f>
        <v/>
      </c>
      <c r="B1902" s="9" t="str">
        <f>T('CLZ TT'!D1902)</f>
        <v/>
      </c>
      <c r="C1902" s="10" t="str">
        <f>IF(LEN(A1902) &gt; 0, 'CLZ TT'!E1902, "")</f>
        <v/>
      </c>
      <c r="D1902" s="7" t="str">
        <f>T('CLZ TT'!F1902)</f>
        <v/>
      </c>
      <c r="E1902" s="7" t="str">
        <f>IFERROR(VLOOKUP('CLZ TT'!A1902,'CLZ WI'!$A$1:$E$100000,3,FALSE),"")</f>
        <v/>
      </c>
      <c r="F1902" t="str">
        <f>IFERROR(VLOOKUP('CLZ TT'!A1902,'CLZ WI'!$A$1:$E$100000,4,FALSE),"")</f>
        <v/>
      </c>
      <c r="G1902" t="str">
        <f>IFERROR(VLOOKUP('CLZ TT'!A1902,'CLZ WI'!$A$1:$K$100000,5,FALSE),"")</f>
        <v/>
      </c>
      <c r="H1902" t="str">
        <f>IFERROR(VLOOKUP(G1902,'CLZ WI'!$A$1:$K$100000,6,FALSE),"")</f>
        <v/>
      </c>
      <c r="I1902" t="str">
        <f>IFERROR(VLOOKUP(G1902,'CLZ WI'!$A$1:$K$100000,7,FALSE),"")</f>
        <v/>
      </c>
      <c r="J1902" t="str">
        <f>T('CLZ TT'!I1902)</f>
        <v/>
      </c>
      <c r="K1902" t="str">
        <f>IF(IFERROR(VLOOKUP('CLZ TT'!A1902,'CLZ WI'!$A$1:$L$100000,12,FALSE),"")=TRUE, "Billable", IF(IFERROR(VLOOKUP('CLZ TT'!A1902,'CLZ WI'!$A$1:$L$100000,12,FALSE),"")=FALSE, "Non-Billable", ""))</f>
        <v/>
      </c>
      <c r="L1902" s="19" t="str">
        <f>IF('CLZ TT'!G1902="","",'CLZ TT'!G1902)</f>
        <v/>
      </c>
      <c r="M1902" t="str">
        <f>IFERROR(VLOOKUP(G1902,'CLZ Pr'!$A$1:$X$100000,12,FALSE)*C1902,"")</f>
        <v/>
      </c>
      <c r="N1902" s="4" t="str">
        <f>IFERROR(VLOOKUP(G1902,'CLZ Pr'!$A$1:$X$100000,24,FALSE), "")</f>
        <v/>
      </c>
      <c r="O1902" t="str">
        <f>IFERROR(VLOOKUP(G1902,'CLZ Pr'!$A$1:$X$100000,21,FALSE), "")</f>
        <v/>
      </c>
    </row>
    <row r="1903" spans="1:15">
      <c r="A1903" t="str">
        <f>T('CLZ TT'!A1903)</f>
        <v/>
      </c>
      <c r="B1903" s="9" t="str">
        <f>T('CLZ TT'!D1903)</f>
        <v/>
      </c>
      <c r="C1903" s="10" t="str">
        <f>IF(LEN(A1903) &gt; 0, 'CLZ TT'!E1903, "")</f>
        <v/>
      </c>
      <c r="D1903" s="7" t="str">
        <f>T('CLZ TT'!F1903)</f>
        <v/>
      </c>
      <c r="E1903" s="7" t="str">
        <f>IFERROR(VLOOKUP('CLZ TT'!A1903,'CLZ WI'!$A$1:$E$100000,3,FALSE),"")</f>
        <v/>
      </c>
      <c r="F1903" t="str">
        <f>IFERROR(VLOOKUP('CLZ TT'!A1903,'CLZ WI'!$A$1:$E$100000,4,FALSE),"")</f>
        <v/>
      </c>
      <c r="G1903" t="str">
        <f>IFERROR(VLOOKUP('CLZ TT'!A1903,'CLZ WI'!$A$1:$K$100000,5,FALSE),"")</f>
        <v/>
      </c>
      <c r="H1903" t="str">
        <f>IFERROR(VLOOKUP(G1903,'CLZ WI'!$A$1:$K$100000,6,FALSE),"")</f>
        <v/>
      </c>
      <c r="I1903" t="str">
        <f>IFERROR(VLOOKUP(G1903,'CLZ WI'!$A$1:$K$100000,7,FALSE),"")</f>
        <v/>
      </c>
      <c r="J1903" t="str">
        <f>T('CLZ TT'!I1903)</f>
        <v/>
      </c>
      <c r="K1903" t="str">
        <f>IF(IFERROR(VLOOKUP('CLZ TT'!A1903,'CLZ WI'!$A$1:$L$100000,12,FALSE),"")=TRUE, "Billable", IF(IFERROR(VLOOKUP('CLZ TT'!A1903,'CLZ WI'!$A$1:$L$100000,12,FALSE),"")=FALSE, "Non-Billable", ""))</f>
        <v/>
      </c>
      <c r="L1903" s="19" t="str">
        <f>IF('CLZ TT'!G1903="","",'CLZ TT'!G1903)</f>
        <v/>
      </c>
      <c r="M1903" t="str">
        <f>IFERROR(VLOOKUP(G1903,'CLZ Pr'!$A$1:$X$100000,12,FALSE)*C1903,"")</f>
        <v/>
      </c>
      <c r="N1903" s="4" t="str">
        <f>IFERROR(VLOOKUP(G1903,'CLZ Pr'!$A$1:$X$100000,24,FALSE), "")</f>
        <v/>
      </c>
      <c r="O1903" t="str">
        <f>IFERROR(VLOOKUP(G1903,'CLZ Pr'!$A$1:$X$100000,21,FALSE), "")</f>
        <v/>
      </c>
    </row>
    <row r="1904" spans="1:15">
      <c r="A1904" t="str">
        <f>T('CLZ TT'!A1904)</f>
        <v/>
      </c>
      <c r="B1904" s="9" t="str">
        <f>T('CLZ TT'!D1904)</f>
        <v/>
      </c>
      <c r="C1904" s="10" t="str">
        <f>IF(LEN(A1904) &gt; 0, 'CLZ TT'!E1904, "")</f>
        <v/>
      </c>
      <c r="D1904" s="7" t="str">
        <f>T('CLZ TT'!F1904)</f>
        <v/>
      </c>
      <c r="E1904" s="7" t="str">
        <f>IFERROR(VLOOKUP('CLZ TT'!A1904,'CLZ WI'!$A$1:$E$100000,3,FALSE),"")</f>
        <v/>
      </c>
      <c r="F1904" t="str">
        <f>IFERROR(VLOOKUP('CLZ TT'!A1904,'CLZ WI'!$A$1:$E$100000,4,FALSE),"")</f>
        <v/>
      </c>
      <c r="G1904" t="str">
        <f>IFERROR(VLOOKUP('CLZ TT'!A1904,'CLZ WI'!$A$1:$K$100000,5,FALSE),"")</f>
        <v/>
      </c>
      <c r="H1904" t="str">
        <f>IFERROR(VLOOKUP(G1904,'CLZ WI'!$A$1:$K$100000,6,FALSE),"")</f>
        <v/>
      </c>
      <c r="I1904" t="str">
        <f>IFERROR(VLOOKUP(G1904,'CLZ WI'!$A$1:$K$100000,7,FALSE),"")</f>
        <v/>
      </c>
      <c r="J1904" t="str">
        <f>T('CLZ TT'!I1904)</f>
        <v/>
      </c>
      <c r="K1904" t="str">
        <f>IF(IFERROR(VLOOKUP('CLZ TT'!A1904,'CLZ WI'!$A$1:$L$100000,12,FALSE),"")=TRUE, "Billable", IF(IFERROR(VLOOKUP('CLZ TT'!A1904,'CLZ WI'!$A$1:$L$100000,12,FALSE),"")=FALSE, "Non-Billable", ""))</f>
        <v/>
      </c>
      <c r="L1904" s="19" t="str">
        <f>IF('CLZ TT'!G1904="","",'CLZ TT'!G1904)</f>
        <v/>
      </c>
      <c r="M1904" t="str">
        <f>IFERROR(VLOOKUP(G1904,'CLZ Pr'!$A$1:$X$100000,12,FALSE)*C1904,"")</f>
        <v/>
      </c>
      <c r="N1904" s="4" t="str">
        <f>IFERROR(VLOOKUP(G1904,'CLZ Pr'!$A$1:$X$100000,24,FALSE), "")</f>
        <v/>
      </c>
      <c r="O1904" t="str">
        <f>IFERROR(VLOOKUP(G1904,'CLZ Pr'!$A$1:$X$100000,21,FALSE), "")</f>
        <v/>
      </c>
    </row>
    <row r="1905" spans="1:15">
      <c r="A1905" t="str">
        <f>T('CLZ TT'!A1905)</f>
        <v/>
      </c>
      <c r="B1905" s="9" t="str">
        <f>T('CLZ TT'!D1905)</f>
        <v/>
      </c>
      <c r="C1905" s="10" t="str">
        <f>IF(LEN(A1905) &gt; 0, 'CLZ TT'!E1905, "")</f>
        <v/>
      </c>
      <c r="D1905" s="7" t="str">
        <f>T('CLZ TT'!F1905)</f>
        <v/>
      </c>
      <c r="E1905" s="7" t="str">
        <f>IFERROR(VLOOKUP('CLZ TT'!A1905,'CLZ WI'!$A$1:$E$100000,3,FALSE),"")</f>
        <v/>
      </c>
      <c r="F1905" t="str">
        <f>IFERROR(VLOOKUP('CLZ TT'!A1905,'CLZ WI'!$A$1:$E$100000,4,FALSE),"")</f>
        <v/>
      </c>
      <c r="G1905" t="str">
        <f>IFERROR(VLOOKUP('CLZ TT'!A1905,'CLZ WI'!$A$1:$K$100000,5,FALSE),"")</f>
        <v/>
      </c>
      <c r="H1905" t="str">
        <f>IFERROR(VLOOKUP(G1905,'CLZ WI'!$A$1:$K$100000,6,FALSE),"")</f>
        <v/>
      </c>
      <c r="I1905" t="str">
        <f>IFERROR(VLOOKUP(G1905,'CLZ WI'!$A$1:$K$100000,7,FALSE),"")</f>
        <v/>
      </c>
      <c r="J1905" t="str">
        <f>T('CLZ TT'!I1905)</f>
        <v/>
      </c>
      <c r="K1905" t="str">
        <f>IF(IFERROR(VLOOKUP('CLZ TT'!A1905,'CLZ WI'!$A$1:$L$100000,12,FALSE),"")=TRUE, "Billable", IF(IFERROR(VLOOKUP('CLZ TT'!A1905,'CLZ WI'!$A$1:$L$100000,12,FALSE),"")=FALSE, "Non-Billable", ""))</f>
        <v/>
      </c>
      <c r="L1905" s="19" t="str">
        <f>IF('CLZ TT'!G1905="","",'CLZ TT'!G1905)</f>
        <v/>
      </c>
      <c r="M1905" t="str">
        <f>IFERROR(VLOOKUP(G1905,'CLZ Pr'!$A$1:$X$100000,12,FALSE)*C1905,"")</f>
        <v/>
      </c>
      <c r="N1905" s="4" t="str">
        <f>IFERROR(VLOOKUP(G1905,'CLZ Pr'!$A$1:$X$100000,24,FALSE), "")</f>
        <v/>
      </c>
      <c r="O1905" t="str">
        <f>IFERROR(VLOOKUP(G1905,'CLZ Pr'!$A$1:$X$100000,21,FALSE), "")</f>
        <v/>
      </c>
    </row>
    <row r="1906" spans="1:15">
      <c r="A1906" t="str">
        <f>T('CLZ TT'!A1906)</f>
        <v/>
      </c>
      <c r="B1906" s="9" t="str">
        <f>T('CLZ TT'!D1906)</f>
        <v/>
      </c>
      <c r="C1906" s="10" t="str">
        <f>IF(LEN(A1906) &gt; 0, 'CLZ TT'!E1906, "")</f>
        <v/>
      </c>
      <c r="D1906" s="7" t="str">
        <f>T('CLZ TT'!F1906)</f>
        <v/>
      </c>
      <c r="E1906" s="7" t="str">
        <f>IFERROR(VLOOKUP('CLZ TT'!A1906,'CLZ WI'!$A$1:$E$100000,3,FALSE),"")</f>
        <v/>
      </c>
      <c r="F1906" t="str">
        <f>IFERROR(VLOOKUP('CLZ TT'!A1906,'CLZ WI'!$A$1:$E$100000,4,FALSE),"")</f>
        <v/>
      </c>
      <c r="G1906" t="str">
        <f>IFERROR(VLOOKUP('CLZ TT'!A1906,'CLZ WI'!$A$1:$K$100000,5,FALSE),"")</f>
        <v/>
      </c>
      <c r="H1906" t="str">
        <f>IFERROR(VLOOKUP(G1906,'CLZ WI'!$A$1:$K$100000,6,FALSE),"")</f>
        <v/>
      </c>
      <c r="I1906" t="str">
        <f>IFERROR(VLOOKUP(G1906,'CLZ WI'!$A$1:$K$100000,7,FALSE),"")</f>
        <v/>
      </c>
      <c r="J1906" t="str">
        <f>T('CLZ TT'!I1906)</f>
        <v/>
      </c>
      <c r="K1906" t="str">
        <f>IF(IFERROR(VLOOKUP('CLZ TT'!A1906,'CLZ WI'!$A$1:$L$100000,12,FALSE),"")=TRUE, "Billable", IF(IFERROR(VLOOKUP('CLZ TT'!A1906,'CLZ WI'!$A$1:$L$100000,12,FALSE),"")=FALSE, "Non-Billable", ""))</f>
        <v/>
      </c>
      <c r="L1906" s="19" t="str">
        <f>IF('CLZ TT'!G1906="","",'CLZ TT'!G1906)</f>
        <v/>
      </c>
      <c r="M1906" t="str">
        <f>IFERROR(VLOOKUP(G1906,'CLZ Pr'!$A$1:$X$100000,12,FALSE)*C1906,"")</f>
        <v/>
      </c>
      <c r="N1906" s="4" t="str">
        <f>IFERROR(VLOOKUP(G1906,'CLZ Pr'!$A$1:$X$100000,24,FALSE), "")</f>
        <v/>
      </c>
      <c r="O1906" t="str">
        <f>IFERROR(VLOOKUP(G1906,'CLZ Pr'!$A$1:$X$100000,21,FALSE), "")</f>
        <v/>
      </c>
    </row>
    <row r="1907" spans="1:15">
      <c r="A1907" t="str">
        <f>T('CLZ TT'!A1907)</f>
        <v/>
      </c>
      <c r="B1907" s="9" t="str">
        <f>T('CLZ TT'!D1907)</f>
        <v/>
      </c>
      <c r="C1907" s="10" t="str">
        <f>IF(LEN(A1907) &gt; 0, 'CLZ TT'!E1907, "")</f>
        <v/>
      </c>
      <c r="D1907" s="7" t="str">
        <f>T('CLZ TT'!F1907)</f>
        <v/>
      </c>
      <c r="E1907" s="7" t="str">
        <f>IFERROR(VLOOKUP('CLZ TT'!A1907,'CLZ WI'!$A$1:$E$100000,3,FALSE),"")</f>
        <v/>
      </c>
      <c r="F1907" t="str">
        <f>IFERROR(VLOOKUP('CLZ TT'!A1907,'CLZ WI'!$A$1:$E$100000,4,FALSE),"")</f>
        <v/>
      </c>
      <c r="G1907" t="str">
        <f>IFERROR(VLOOKUP('CLZ TT'!A1907,'CLZ WI'!$A$1:$K$100000,5,FALSE),"")</f>
        <v/>
      </c>
      <c r="H1907" t="str">
        <f>IFERROR(VLOOKUP(G1907,'CLZ WI'!$A$1:$K$100000,6,FALSE),"")</f>
        <v/>
      </c>
      <c r="I1907" t="str">
        <f>IFERROR(VLOOKUP(G1907,'CLZ WI'!$A$1:$K$100000,7,FALSE),"")</f>
        <v/>
      </c>
      <c r="J1907" t="str">
        <f>T('CLZ TT'!I1907)</f>
        <v/>
      </c>
      <c r="K1907" t="str">
        <f>IF(IFERROR(VLOOKUP('CLZ TT'!A1907,'CLZ WI'!$A$1:$L$100000,12,FALSE),"")=TRUE, "Billable", IF(IFERROR(VLOOKUP('CLZ TT'!A1907,'CLZ WI'!$A$1:$L$100000,12,FALSE),"")=FALSE, "Non-Billable", ""))</f>
        <v/>
      </c>
      <c r="L1907" s="19" t="str">
        <f>IF('CLZ TT'!G1907="","",'CLZ TT'!G1907)</f>
        <v/>
      </c>
      <c r="M1907" t="str">
        <f>IFERROR(VLOOKUP(G1907,'CLZ Pr'!$A$1:$X$100000,12,FALSE)*C1907,"")</f>
        <v/>
      </c>
      <c r="N1907" s="4" t="str">
        <f>IFERROR(VLOOKUP(G1907,'CLZ Pr'!$A$1:$X$100000,24,FALSE), "")</f>
        <v/>
      </c>
      <c r="O1907" t="str">
        <f>IFERROR(VLOOKUP(G1907,'CLZ Pr'!$A$1:$X$100000,21,FALSE), "")</f>
        <v/>
      </c>
    </row>
    <row r="1908" spans="1:15">
      <c r="A1908" t="str">
        <f>T('CLZ TT'!A1908)</f>
        <v/>
      </c>
      <c r="B1908" s="9" t="str">
        <f>T('CLZ TT'!D1908)</f>
        <v/>
      </c>
      <c r="C1908" s="10" t="str">
        <f>IF(LEN(A1908) &gt; 0, 'CLZ TT'!E1908, "")</f>
        <v/>
      </c>
      <c r="D1908" s="7" t="str">
        <f>T('CLZ TT'!F1908)</f>
        <v/>
      </c>
      <c r="E1908" s="7" t="str">
        <f>IFERROR(VLOOKUP('CLZ TT'!A1908,'CLZ WI'!$A$1:$E$100000,3,FALSE),"")</f>
        <v/>
      </c>
      <c r="F1908" t="str">
        <f>IFERROR(VLOOKUP('CLZ TT'!A1908,'CLZ WI'!$A$1:$E$100000,4,FALSE),"")</f>
        <v/>
      </c>
      <c r="G1908" t="str">
        <f>IFERROR(VLOOKUP('CLZ TT'!A1908,'CLZ WI'!$A$1:$K$100000,5,FALSE),"")</f>
        <v/>
      </c>
      <c r="H1908" t="str">
        <f>IFERROR(VLOOKUP(G1908,'CLZ WI'!$A$1:$K$100000,6,FALSE),"")</f>
        <v/>
      </c>
      <c r="I1908" t="str">
        <f>IFERROR(VLOOKUP(G1908,'CLZ WI'!$A$1:$K$100000,7,FALSE),"")</f>
        <v/>
      </c>
      <c r="J1908" t="str">
        <f>T('CLZ TT'!I1908)</f>
        <v/>
      </c>
      <c r="K1908" t="str">
        <f>IF(IFERROR(VLOOKUP('CLZ TT'!A1908,'CLZ WI'!$A$1:$L$100000,12,FALSE),"")=TRUE, "Billable", IF(IFERROR(VLOOKUP('CLZ TT'!A1908,'CLZ WI'!$A$1:$L$100000,12,FALSE),"")=FALSE, "Non-Billable", ""))</f>
        <v/>
      </c>
      <c r="L1908" s="19" t="str">
        <f>IF('CLZ TT'!G1908="","",'CLZ TT'!G1908)</f>
        <v/>
      </c>
      <c r="M1908" t="str">
        <f>IFERROR(VLOOKUP(G1908,'CLZ Pr'!$A$1:$X$100000,12,FALSE)*C1908,"")</f>
        <v/>
      </c>
      <c r="N1908" s="4" t="str">
        <f>IFERROR(VLOOKUP(G1908,'CLZ Pr'!$A$1:$X$100000,24,FALSE), "")</f>
        <v/>
      </c>
      <c r="O1908" t="str">
        <f>IFERROR(VLOOKUP(G1908,'CLZ Pr'!$A$1:$X$100000,21,FALSE), "")</f>
        <v/>
      </c>
    </row>
    <row r="1909" spans="1:15">
      <c r="A1909" t="str">
        <f>T('CLZ TT'!A1909)</f>
        <v/>
      </c>
      <c r="B1909" s="9" t="str">
        <f>T('CLZ TT'!D1909)</f>
        <v/>
      </c>
      <c r="C1909" s="10" t="str">
        <f>IF(LEN(A1909) &gt; 0, 'CLZ TT'!E1909, "")</f>
        <v/>
      </c>
      <c r="D1909" s="7" t="str">
        <f>T('CLZ TT'!F1909)</f>
        <v/>
      </c>
      <c r="E1909" s="7" t="str">
        <f>IFERROR(VLOOKUP('CLZ TT'!A1909,'CLZ WI'!$A$1:$E$100000,3,FALSE),"")</f>
        <v/>
      </c>
      <c r="F1909" t="str">
        <f>IFERROR(VLOOKUP('CLZ TT'!A1909,'CLZ WI'!$A$1:$E$100000,4,FALSE),"")</f>
        <v/>
      </c>
      <c r="G1909" t="str">
        <f>IFERROR(VLOOKUP('CLZ TT'!A1909,'CLZ WI'!$A$1:$K$100000,5,FALSE),"")</f>
        <v/>
      </c>
      <c r="H1909" t="str">
        <f>IFERROR(VLOOKUP(G1909,'CLZ WI'!$A$1:$K$100000,6,FALSE),"")</f>
        <v/>
      </c>
      <c r="I1909" t="str">
        <f>IFERROR(VLOOKUP(G1909,'CLZ WI'!$A$1:$K$100000,7,FALSE),"")</f>
        <v/>
      </c>
      <c r="J1909" t="str">
        <f>T('CLZ TT'!I1909)</f>
        <v/>
      </c>
      <c r="K1909" t="str">
        <f>IF(IFERROR(VLOOKUP('CLZ TT'!A1909,'CLZ WI'!$A$1:$L$100000,12,FALSE),"")=TRUE, "Billable", IF(IFERROR(VLOOKUP('CLZ TT'!A1909,'CLZ WI'!$A$1:$L$100000,12,FALSE),"")=FALSE, "Non-Billable", ""))</f>
        <v/>
      </c>
      <c r="L1909" s="19" t="str">
        <f>IF('CLZ TT'!G1909="","",'CLZ TT'!G1909)</f>
        <v/>
      </c>
      <c r="M1909" t="str">
        <f>IFERROR(VLOOKUP(G1909,'CLZ Pr'!$A$1:$X$100000,12,FALSE)*C1909,"")</f>
        <v/>
      </c>
      <c r="N1909" s="4" t="str">
        <f>IFERROR(VLOOKUP(G1909,'CLZ Pr'!$A$1:$X$100000,24,FALSE), "")</f>
        <v/>
      </c>
      <c r="O1909" t="str">
        <f>IFERROR(VLOOKUP(G1909,'CLZ Pr'!$A$1:$X$100000,21,FALSE), "")</f>
        <v/>
      </c>
    </row>
    <row r="1910" spans="1:15">
      <c r="A1910" t="str">
        <f>T('CLZ TT'!A1910)</f>
        <v/>
      </c>
      <c r="B1910" s="9" t="str">
        <f>T('CLZ TT'!D1910)</f>
        <v/>
      </c>
      <c r="C1910" s="10" t="str">
        <f>IF(LEN(A1910) &gt; 0, 'CLZ TT'!E1910, "")</f>
        <v/>
      </c>
      <c r="D1910" s="7" t="str">
        <f>T('CLZ TT'!F1910)</f>
        <v/>
      </c>
      <c r="E1910" s="7" t="str">
        <f>IFERROR(VLOOKUP('CLZ TT'!A1910,'CLZ WI'!$A$1:$E$100000,3,FALSE),"")</f>
        <v/>
      </c>
      <c r="F1910" t="str">
        <f>IFERROR(VLOOKUP('CLZ TT'!A1910,'CLZ WI'!$A$1:$E$100000,4,FALSE),"")</f>
        <v/>
      </c>
      <c r="G1910" t="str">
        <f>IFERROR(VLOOKUP('CLZ TT'!A1910,'CLZ WI'!$A$1:$K$100000,5,FALSE),"")</f>
        <v/>
      </c>
      <c r="H1910" t="str">
        <f>IFERROR(VLOOKUP(G1910,'CLZ WI'!$A$1:$K$100000,6,FALSE),"")</f>
        <v/>
      </c>
      <c r="I1910" t="str">
        <f>IFERROR(VLOOKUP(G1910,'CLZ WI'!$A$1:$K$100000,7,FALSE),"")</f>
        <v/>
      </c>
      <c r="J1910" t="str">
        <f>T('CLZ TT'!I1910)</f>
        <v/>
      </c>
      <c r="K1910" t="str">
        <f>IF(IFERROR(VLOOKUP('CLZ TT'!A1910,'CLZ WI'!$A$1:$L$100000,12,FALSE),"")=TRUE, "Billable", IF(IFERROR(VLOOKUP('CLZ TT'!A1910,'CLZ WI'!$A$1:$L$100000,12,FALSE),"")=FALSE, "Non-Billable", ""))</f>
        <v/>
      </c>
      <c r="L1910" s="19" t="str">
        <f>IF('CLZ TT'!G1910="","",'CLZ TT'!G1910)</f>
        <v/>
      </c>
      <c r="M1910" t="str">
        <f>IFERROR(VLOOKUP(G1910,'CLZ Pr'!$A$1:$X$100000,12,FALSE)*C1910,"")</f>
        <v/>
      </c>
      <c r="N1910" s="4" t="str">
        <f>IFERROR(VLOOKUP(G1910,'CLZ Pr'!$A$1:$X$100000,24,FALSE), "")</f>
        <v/>
      </c>
      <c r="O1910" t="str">
        <f>IFERROR(VLOOKUP(G1910,'CLZ Pr'!$A$1:$X$100000,21,FALSE), "")</f>
        <v/>
      </c>
    </row>
    <row r="1911" spans="1:15">
      <c r="A1911" t="str">
        <f>T('CLZ TT'!A1911)</f>
        <v/>
      </c>
      <c r="B1911" s="9" t="str">
        <f>T('CLZ TT'!D1911)</f>
        <v/>
      </c>
      <c r="C1911" s="10" t="str">
        <f>IF(LEN(A1911) &gt; 0, 'CLZ TT'!E1911, "")</f>
        <v/>
      </c>
      <c r="D1911" s="7" t="str">
        <f>T('CLZ TT'!F1911)</f>
        <v/>
      </c>
      <c r="E1911" s="7" t="str">
        <f>IFERROR(VLOOKUP('CLZ TT'!A1911,'CLZ WI'!$A$1:$E$100000,3,FALSE),"")</f>
        <v/>
      </c>
      <c r="F1911" t="str">
        <f>IFERROR(VLOOKUP('CLZ TT'!A1911,'CLZ WI'!$A$1:$E$100000,4,FALSE),"")</f>
        <v/>
      </c>
      <c r="G1911" t="str">
        <f>IFERROR(VLOOKUP('CLZ TT'!A1911,'CLZ WI'!$A$1:$K$100000,5,FALSE),"")</f>
        <v/>
      </c>
      <c r="H1911" t="str">
        <f>IFERROR(VLOOKUP(G1911,'CLZ WI'!$A$1:$K$100000,6,FALSE),"")</f>
        <v/>
      </c>
      <c r="I1911" t="str">
        <f>IFERROR(VLOOKUP(G1911,'CLZ WI'!$A$1:$K$100000,7,FALSE),"")</f>
        <v/>
      </c>
      <c r="J1911" t="str">
        <f>T('CLZ TT'!I1911)</f>
        <v/>
      </c>
      <c r="K1911" t="str">
        <f>IF(IFERROR(VLOOKUP('CLZ TT'!A1911,'CLZ WI'!$A$1:$L$100000,12,FALSE),"")=TRUE, "Billable", IF(IFERROR(VLOOKUP('CLZ TT'!A1911,'CLZ WI'!$A$1:$L$100000,12,FALSE),"")=FALSE, "Non-Billable", ""))</f>
        <v/>
      </c>
      <c r="L1911" s="19" t="str">
        <f>IF('CLZ TT'!G1911="","",'CLZ TT'!G1911)</f>
        <v/>
      </c>
      <c r="M1911" t="str">
        <f>IFERROR(VLOOKUP(G1911,'CLZ Pr'!$A$1:$X$100000,12,FALSE)*C1911,"")</f>
        <v/>
      </c>
      <c r="N1911" s="4" t="str">
        <f>IFERROR(VLOOKUP(G1911,'CLZ Pr'!$A$1:$X$100000,24,FALSE), "")</f>
        <v/>
      </c>
      <c r="O1911" t="str">
        <f>IFERROR(VLOOKUP(G1911,'CLZ Pr'!$A$1:$X$100000,21,FALSE), "")</f>
        <v/>
      </c>
    </row>
    <row r="1912" spans="1:15">
      <c r="A1912" t="str">
        <f>T('CLZ TT'!A1912)</f>
        <v/>
      </c>
      <c r="B1912" s="9" t="str">
        <f>T('CLZ TT'!D1912)</f>
        <v/>
      </c>
      <c r="C1912" s="10" t="str">
        <f>IF(LEN(A1912) &gt; 0, 'CLZ TT'!E1912, "")</f>
        <v/>
      </c>
      <c r="D1912" s="7" t="str">
        <f>T('CLZ TT'!F1912)</f>
        <v/>
      </c>
      <c r="E1912" s="7" t="str">
        <f>IFERROR(VLOOKUP('CLZ TT'!A1912,'CLZ WI'!$A$1:$E$100000,3,FALSE),"")</f>
        <v/>
      </c>
      <c r="F1912" t="str">
        <f>IFERROR(VLOOKUP('CLZ TT'!A1912,'CLZ WI'!$A$1:$E$100000,4,FALSE),"")</f>
        <v/>
      </c>
      <c r="G1912" t="str">
        <f>IFERROR(VLOOKUP('CLZ TT'!A1912,'CLZ WI'!$A$1:$K$100000,5,FALSE),"")</f>
        <v/>
      </c>
      <c r="H1912" t="str">
        <f>IFERROR(VLOOKUP(G1912,'CLZ WI'!$A$1:$K$100000,6,FALSE),"")</f>
        <v/>
      </c>
      <c r="I1912" t="str">
        <f>IFERROR(VLOOKUP(G1912,'CLZ WI'!$A$1:$K$100000,7,FALSE),"")</f>
        <v/>
      </c>
      <c r="J1912" t="str">
        <f>T('CLZ TT'!I1912)</f>
        <v/>
      </c>
      <c r="K1912" t="str">
        <f>IF(IFERROR(VLOOKUP('CLZ TT'!A1912,'CLZ WI'!$A$1:$L$100000,12,FALSE),"")=TRUE, "Billable", IF(IFERROR(VLOOKUP('CLZ TT'!A1912,'CLZ WI'!$A$1:$L$100000,12,FALSE),"")=FALSE, "Non-Billable", ""))</f>
        <v/>
      </c>
      <c r="L1912" s="19" t="str">
        <f>IF('CLZ TT'!G1912="","",'CLZ TT'!G1912)</f>
        <v/>
      </c>
      <c r="M1912" t="str">
        <f>IFERROR(VLOOKUP(G1912,'CLZ Pr'!$A$1:$X$100000,12,FALSE)*C1912,"")</f>
        <v/>
      </c>
      <c r="N1912" s="4" t="str">
        <f>IFERROR(VLOOKUP(G1912,'CLZ Pr'!$A$1:$X$100000,24,FALSE), "")</f>
        <v/>
      </c>
      <c r="O1912" t="str">
        <f>IFERROR(VLOOKUP(G1912,'CLZ Pr'!$A$1:$X$100000,21,FALSE), "")</f>
        <v/>
      </c>
    </row>
    <row r="1913" spans="1:15">
      <c r="A1913" t="str">
        <f>T('CLZ TT'!A1913)</f>
        <v/>
      </c>
      <c r="B1913" s="9" t="str">
        <f>T('CLZ TT'!D1913)</f>
        <v/>
      </c>
      <c r="C1913" s="10" t="str">
        <f>IF(LEN(A1913) &gt; 0, 'CLZ TT'!E1913, "")</f>
        <v/>
      </c>
      <c r="D1913" s="7" t="str">
        <f>T('CLZ TT'!F1913)</f>
        <v/>
      </c>
      <c r="E1913" s="7" t="str">
        <f>IFERROR(VLOOKUP('CLZ TT'!A1913,'CLZ WI'!$A$1:$E$100000,3,FALSE),"")</f>
        <v/>
      </c>
      <c r="F1913" t="str">
        <f>IFERROR(VLOOKUP('CLZ TT'!A1913,'CLZ WI'!$A$1:$E$100000,4,FALSE),"")</f>
        <v/>
      </c>
      <c r="G1913" t="str">
        <f>IFERROR(VLOOKUP('CLZ TT'!A1913,'CLZ WI'!$A$1:$K$100000,5,FALSE),"")</f>
        <v/>
      </c>
      <c r="H1913" t="str">
        <f>IFERROR(VLOOKUP(G1913,'CLZ WI'!$A$1:$K$100000,6,FALSE),"")</f>
        <v/>
      </c>
      <c r="I1913" t="str">
        <f>IFERROR(VLOOKUP(G1913,'CLZ WI'!$A$1:$K$100000,7,FALSE),"")</f>
        <v/>
      </c>
      <c r="J1913" t="str">
        <f>T('CLZ TT'!I1913)</f>
        <v/>
      </c>
      <c r="K1913" t="str">
        <f>IF(IFERROR(VLOOKUP('CLZ TT'!A1913,'CLZ WI'!$A$1:$L$100000,12,FALSE),"")=TRUE, "Billable", IF(IFERROR(VLOOKUP('CLZ TT'!A1913,'CLZ WI'!$A$1:$L$100000,12,FALSE),"")=FALSE, "Non-Billable", ""))</f>
        <v/>
      </c>
      <c r="L1913" s="19" t="str">
        <f>IF('CLZ TT'!G1913="","",'CLZ TT'!G1913)</f>
        <v/>
      </c>
      <c r="M1913" t="str">
        <f>IFERROR(VLOOKUP(G1913,'CLZ Pr'!$A$1:$X$100000,12,FALSE)*C1913,"")</f>
        <v/>
      </c>
      <c r="N1913" s="4" t="str">
        <f>IFERROR(VLOOKUP(G1913,'CLZ Pr'!$A$1:$X$100000,24,FALSE), "")</f>
        <v/>
      </c>
      <c r="O1913" t="str">
        <f>IFERROR(VLOOKUP(G1913,'CLZ Pr'!$A$1:$X$100000,21,FALSE), "")</f>
        <v/>
      </c>
    </row>
    <row r="1914" spans="1:15">
      <c r="A1914" t="str">
        <f>T('CLZ TT'!A1914)</f>
        <v/>
      </c>
      <c r="B1914" s="9" t="str">
        <f>T('CLZ TT'!D1914)</f>
        <v/>
      </c>
      <c r="C1914" s="10" t="str">
        <f>IF(LEN(A1914) &gt; 0, 'CLZ TT'!E1914, "")</f>
        <v/>
      </c>
      <c r="D1914" s="7" t="str">
        <f>T('CLZ TT'!F1914)</f>
        <v/>
      </c>
      <c r="E1914" s="7" t="str">
        <f>IFERROR(VLOOKUP('CLZ TT'!A1914,'CLZ WI'!$A$1:$E$100000,3,FALSE),"")</f>
        <v/>
      </c>
      <c r="F1914" t="str">
        <f>IFERROR(VLOOKUP('CLZ TT'!A1914,'CLZ WI'!$A$1:$E$100000,4,FALSE),"")</f>
        <v/>
      </c>
      <c r="G1914" t="str">
        <f>IFERROR(VLOOKUP('CLZ TT'!A1914,'CLZ WI'!$A$1:$K$100000,5,FALSE),"")</f>
        <v/>
      </c>
      <c r="H1914" t="str">
        <f>IFERROR(VLOOKUP(G1914,'CLZ WI'!$A$1:$K$100000,6,FALSE),"")</f>
        <v/>
      </c>
      <c r="I1914" t="str">
        <f>IFERROR(VLOOKUP(G1914,'CLZ WI'!$A$1:$K$100000,7,FALSE),"")</f>
        <v/>
      </c>
      <c r="J1914" t="str">
        <f>T('CLZ TT'!I1914)</f>
        <v/>
      </c>
      <c r="K1914" t="str">
        <f>IF(IFERROR(VLOOKUP('CLZ TT'!A1914,'CLZ WI'!$A$1:$L$100000,12,FALSE),"")=TRUE, "Billable", IF(IFERROR(VLOOKUP('CLZ TT'!A1914,'CLZ WI'!$A$1:$L$100000,12,FALSE),"")=FALSE, "Non-Billable", ""))</f>
        <v/>
      </c>
      <c r="L1914" s="19" t="str">
        <f>IF('CLZ TT'!G1914="","",'CLZ TT'!G1914)</f>
        <v/>
      </c>
      <c r="M1914" t="str">
        <f>IFERROR(VLOOKUP(G1914,'CLZ Pr'!$A$1:$X$100000,12,FALSE)*C1914,"")</f>
        <v/>
      </c>
      <c r="N1914" s="4" t="str">
        <f>IFERROR(VLOOKUP(G1914,'CLZ Pr'!$A$1:$X$100000,24,FALSE), "")</f>
        <v/>
      </c>
      <c r="O1914" t="str">
        <f>IFERROR(VLOOKUP(G1914,'CLZ Pr'!$A$1:$X$100000,21,FALSE), "")</f>
        <v/>
      </c>
    </row>
    <row r="1915" spans="1:15">
      <c r="A1915" t="str">
        <f>T('CLZ TT'!A1915)</f>
        <v/>
      </c>
      <c r="B1915" s="9" t="str">
        <f>T('CLZ TT'!D1915)</f>
        <v/>
      </c>
      <c r="C1915" s="10" t="str">
        <f>IF(LEN(A1915) &gt; 0, 'CLZ TT'!E1915, "")</f>
        <v/>
      </c>
      <c r="D1915" s="7" t="str">
        <f>T('CLZ TT'!F1915)</f>
        <v/>
      </c>
      <c r="E1915" s="7" t="str">
        <f>IFERROR(VLOOKUP('CLZ TT'!A1915,'CLZ WI'!$A$1:$E$100000,3,FALSE),"")</f>
        <v/>
      </c>
      <c r="F1915" t="str">
        <f>IFERROR(VLOOKUP('CLZ TT'!A1915,'CLZ WI'!$A$1:$E$100000,4,FALSE),"")</f>
        <v/>
      </c>
      <c r="G1915" t="str">
        <f>IFERROR(VLOOKUP('CLZ TT'!A1915,'CLZ WI'!$A$1:$K$100000,5,FALSE),"")</f>
        <v/>
      </c>
      <c r="H1915" t="str">
        <f>IFERROR(VLOOKUP(G1915,'CLZ WI'!$A$1:$K$100000,6,FALSE),"")</f>
        <v/>
      </c>
      <c r="I1915" t="str">
        <f>IFERROR(VLOOKUP(G1915,'CLZ WI'!$A$1:$K$100000,7,FALSE),"")</f>
        <v/>
      </c>
      <c r="J1915" t="str">
        <f>T('CLZ TT'!I1915)</f>
        <v/>
      </c>
      <c r="K1915" t="str">
        <f>IF(IFERROR(VLOOKUP('CLZ TT'!A1915,'CLZ WI'!$A$1:$L$100000,12,FALSE),"")=TRUE, "Billable", IF(IFERROR(VLOOKUP('CLZ TT'!A1915,'CLZ WI'!$A$1:$L$100000,12,FALSE),"")=FALSE, "Non-Billable", ""))</f>
        <v/>
      </c>
      <c r="L1915" s="19" t="str">
        <f>IF('CLZ TT'!G1915="","",'CLZ TT'!G1915)</f>
        <v/>
      </c>
      <c r="M1915" t="str">
        <f>IFERROR(VLOOKUP(G1915,'CLZ Pr'!$A$1:$X$100000,12,FALSE)*C1915,"")</f>
        <v/>
      </c>
      <c r="N1915" s="4" t="str">
        <f>IFERROR(VLOOKUP(G1915,'CLZ Pr'!$A$1:$X$100000,24,FALSE), "")</f>
        <v/>
      </c>
      <c r="O1915" t="str">
        <f>IFERROR(VLOOKUP(G1915,'CLZ Pr'!$A$1:$X$100000,21,FALSE), "")</f>
        <v/>
      </c>
    </row>
    <row r="1916" spans="1:15">
      <c r="A1916" t="str">
        <f>T('CLZ TT'!A1916)</f>
        <v/>
      </c>
      <c r="B1916" s="9" t="str">
        <f>T('CLZ TT'!D1916)</f>
        <v/>
      </c>
      <c r="C1916" s="10" t="str">
        <f>IF(LEN(A1916) &gt; 0, 'CLZ TT'!E1916, "")</f>
        <v/>
      </c>
      <c r="D1916" s="7" t="str">
        <f>T('CLZ TT'!F1916)</f>
        <v/>
      </c>
      <c r="E1916" s="7" t="str">
        <f>IFERROR(VLOOKUP('CLZ TT'!A1916,'CLZ WI'!$A$1:$E$100000,3,FALSE),"")</f>
        <v/>
      </c>
      <c r="F1916" t="str">
        <f>IFERROR(VLOOKUP('CLZ TT'!A1916,'CLZ WI'!$A$1:$E$100000,4,FALSE),"")</f>
        <v/>
      </c>
      <c r="G1916" t="str">
        <f>IFERROR(VLOOKUP('CLZ TT'!A1916,'CLZ WI'!$A$1:$K$100000,5,FALSE),"")</f>
        <v/>
      </c>
      <c r="H1916" t="str">
        <f>IFERROR(VLOOKUP(G1916,'CLZ WI'!$A$1:$K$100000,6,FALSE),"")</f>
        <v/>
      </c>
      <c r="I1916" t="str">
        <f>IFERROR(VLOOKUP(G1916,'CLZ WI'!$A$1:$K$100000,7,FALSE),"")</f>
        <v/>
      </c>
      <c r="J1916" t="str">
        <f>T('CLZ TT'!I1916)</f>
        <v/>
      </c>
      <c r="K1916" t="str">
        <f>IF(IFERROR(VLOOKUP('CLZ TT'!A1916,'CLZ WI'!$A$1:$L$100000,12,FALSE),"")=TRUE, "Billable", IF(IFERROR(VLOOKUP('CLZ TT'!A1916,'CLZ WI'!$A$1:$L$100000,12,FALSE),"")=FALSE, "Non-Billable", ""))</f>
        <v/>
      </c>
      <c r="L1916" s="19" t="str">
        <f>IF('CLZ TT'!G1916="","",'CLZ TT'!G1916)</f>
        <v/>
      </c>
      <c r="M1916" t="str">
        <f>IFERROR(VLOOKUP(G1916,'CLZ Pr'!$A$1:$X$100000,12,FALSE)*C1916,"")</f>
        <v/>
      </c>
      <c r="N1916" s="4" t="str">
        <f>IFERROR(VLOOKUP(G1916,'CLZ Pr'!$A$1:$X$100000,24,FALSE), "")</f>
        <v/>
      </c>
      <c r="O1916" t="str">
        <f>IFERROR(VLOOKUP(G1916,'CLZ Pr'!$A$1:$X$100000,21,FALSE), "")</f>
        <v/>
      </c>
    </row>
    <row r="1917" spans="1:15">
      <c r="A1917" t="str">
        <f>T('CLZ TT'!A1917)</f>
        <v/>
      </c>
      <c r="B1917" s="9" t="str">
        <f>T('CLZ TT'!D1917)</f>
        <v/>
      </c>
      <c r="C1917" s="10" t="str">
        <f>IF(LEN(A1917) &gt; 0, 'CLZ TT'!E1917, "")</f>
        <v/>
      </c>
      <c r="D1917" s="7" t="str">
        <f>T('CLZ TT'!F1917)</f>
        <v/>
      </c>
      <c r="E1917" s="7" t="str">
        <f>IFERROR(VLOOKUP('CLZ TT'!A1917,'CLZ WI'!$A$1:$E$100000,3,FALSE),"")</f>
        <v/>
      </c>
      <c r="F1917" t="str">
        <f>IFERROR(VLOOKUP('CLZ TT'!A1917,'CLZ WI'!$A$1:$E$100000,4,FALSE),"")</f>
        <v/>
      </c>
      <c r="G1917" t="str">
        <f>IFERROR(VLOOKUP('CLZ TT'!A1917,'CLZ WI'!$A$1:$K$100000,5,FALSE),"")</f>
        <v/>
      </c>
      <c r="H1917" t="str">
        <f>IFERROR(VLOOKUP(G1917,'CLZ WI'!$A$1:$K$100000,6,FALSE),"")</f>
        <v/>
      </c>
      <c r="I1917" t="str">
        <f>IFERROR(VLOOKUP(G1917,'CLZ WI'!$A$1:$K$100000,7,FALSE),"")</f>
        <v/>
      </c>
      <c r="J1917" t="str">
        <f>T('CLZ TT'!I1917)</f>
        <v/>
      </c>
      <c r="K1917" t="str">
        <f>IF(IFERROR(VLOOKUP('CLZ TT'!A1917,'CLZ WI'!$A$1:$L$100000,12,FALSE),"")=TRUE, "Billable", IF(IFERROR(VLOOKUP('CLZ TT'!A1917,'CLZ WI'!$A$1:$L$100000,12,FALSE),"")=FALSE, "Non-Billable", ""))</f>
        <v/>
      </c>
      <c r="L1917" s="19" t="str">
        <f>IF('CLZ TT'!G1917="","",'CLZ TT'!G1917)</f>
        <v/>
      </c>
      <c r="M1917" t="str">
        <f>IFERROR(VLOOKUP(G1917,'CLZ Pr'!$A$1:$X$100000,12,FALSE)*C1917,"")</f>
        <v/>
      </c>
      <c r="N1917" s="4" t="str">
        <f>IFERROR(VLOOKUP(G1917,'CLZ Pr'!$A$1:$X$100000,24,FALSE), "")</f>
        <v/>
      </c>
      <c r="O1917" t="str">
        <f>IFERROR(VLOOKUP(G1917,'CLZ Pr'!$A$1:$X$100000,21,FALSE), "")</f>
        <v/>
      </c>
    </row>
    <row r="1918" spans="1:15">
      <c r="A1918" t="str">
        <f>T('CLZ TT'!A1918)</f>
        <v/>
      </c>
      <c r="B1918" s="9" t="str">
        <f>T('CLZ TT'!D1918)</f>
        <v/>
      </c>
      <c r="C1918" s="10" t="str">
        <f>IF(LEN(A1918) &gt; 0, 'CLZ TT'!E1918, "")</f>
        <v/>
      </c>
      <c r="D1918" s="7" t="str">
        <f>T('CLZ TT'!F1918)</f>
        <v/>
      </c>
      <c r="E1918" s="7" t="str">
        <f>IFERROR(VLOOKUP('CLZ TT'!A1918,'CLZ WI'!$A$1:$E$100000,3,FALSE),"")</f>
        <v/>
      </c>
      <c r="F1918" t="str">
        <f>IFERROR(VLOOKUP('CLZ TT'!A1918,'CLZ WI'!$A$1:$E$100000,4,FALSE),"")</f>
        <v/>
      </c>
      <c r="G1918" t="str">
        <f>IFERROR(VLOOKUP('CLZ TT'!A1918,'CLZ WI'!$A$1:$K$100000,5,FALSE),"")</f>
        <v/>
      </c>
      <c r="H1918" t="str">
        <f>IFERROR(VLOOKUP(G1918,'CLZ WI'!$A$1:$K$100000,6,FALSE),"")</f>
        <v/>
      </c>
      <c r="I1918" t="str">
        <f>IFERROR(VLOOKUP(G1918,'CLZ WI'!$A$1:$K$100000,7,FALSE),"")</f>
        <v/>
      </c>
      <c r="J1918" t="str">
        <f>T('CLZ TT'!I1918)</f>
        <v/>
      </c>
      <c r="K1918" t="str">
        <f>IF(IFERROR(VLOOKUP('CLZ TT'!A1918,'CLZ WI'!$A$1:$L$100000,12,FALSE),"")=TRUE, "Billable", IF(IFERROR(VLOOKUP('CLZ TT'!A1918,'CLZ WI'!$A$1:$L$100000,12,FALSE),"")=FALSE, "Non-Billable", ""))</f>
        <v/>
      </c>
      <c r="L1918" s="19" t="str">
        <f>IF('CLZ TT'!G1918="","",'CLZ TT'!G1918)</f>
        <v/>
      </c>
      <c r="M1918" t="str">
        <f>IFERROR(VLOOKUP(G1918,'CLZ Pr'!$A$1:$X$100000,12,FALSE)*C1918,"")</f>
        <v/>
      </c>
      <c r="N1918" s="4" t="str">
        <f>IFERROR(VLOOKUP(G1918,'CLZ Pr'!$A$1:$X$100000,24,FALSE), "")</f>
        <v/>
      </c>
      <c r="O1918" t="str">
        <f>IFERROR(VLOOKUP(G1918,'CLZ Pr'!$A$1:$X$100000,21,FALSE), "")</f>
        <v/>
      </c>
    </row>
    <row r="1919" spans="1:15">
      <c r="A1919" t="str">
        <f>T('CLZ TT'!A1919)</f>
        <v/>
      </c>
      <c r="B1919" s="9" t="str">
        <f>T('CLZ TT'!D1919)</f>
        <v/>
      </c>
      <c r="C1919" s="10" t="str">
        <f>IF(LEN(A1919) &gt; 0, 'CLZ TT'!E1919, "")</f>
        <v/>
      </c>
      <c r="D1919" s="7" t="str">
        <f>T('CLZ TT'!F1919)</f>
        <v/>
      </c>
      <c r="E1919" s="7" t="str">
        <f>IFERROR(VLOOKUP('CLZ TT'!A1919,'CLZ WI'!$A$1:$E$100000,3,FALSE),"")</f>
        <v/>
      </c>
      <c r="F1919" t="str">
        <f>IFERROR(VLOOKUP('CLZ TT'!A1919,'CLZ WI'!$A$1:$E$100000,4,FALSE),"")</f>
        <v/>
      </c>
      <c r="G1919" t="str">
        <f>IFERROR(VLOOKUP('CLZ TT'!A1919,'CLZ WI'!$A$1:$K$100000,5,FALSE),"")</f>
        <v/>
      </c>
      <c r="H1919" t="str">
        <f>IFERROR(VLOOKUP(G1919,'CLZ WI'!$A$1:$K$100000,6,FALSE),"")</f>
        <v/>
      </c>
      <c r="I1919" t="str">
        <f>IFERROR(VLOOKUP(G1919,'CLZ WI'!$A$1:$K$100000,7,FALSE),"")</f>
        <v/>
      </c>
      <c r="J1919" t="str">
        <f>T('CLZ TT'!I1919)</f>
        <v/>
      </c>
      <c r="K1919" t="str">
        <f>IF(IFERROR(VLOOKUP('CLZ TT'!A1919,'CLZ WI'!$A$1:$L$100000,12,FALSE),"")=TRUE, "Billable", IF(IFERROR(VLOOKUP('CLZ TT'!A1919,'CLZ WI'!$A$1:$L$100000,12,FALSE),"")=FALSE, "Non-Billable", ""))</f>
        <v/>
      </c>
      <c r="L1919" s="19" t="str">
        <f>IF('CLZ TT'!G1919="","",'CLZ TT'!G1919)</f>
        <v/>
      </c>
      <c r="M1919" t="str">
        <f>IFERROR(VLOOKUP(G1919,'CLZ Pr'!$A$1:$X$100000,12,FALSE)*C1919,"")</f>
        <v/>
      </c>
      <c r="N1919" s="4" t="str">
        <f>IFERROR(VLOOKUP(G1919,'CLZ Pr'!$A$1:$X$100000,24,FALSE), "")</f>
        <v/>
      </c>
      <c r="O1919" t="str">
        <f>IFERROR(VLOOKUP(G1919,'CLZ Pr'!$A$1:$X$100000,21,FALSE), "")</f>
        <v/>
      </c>
    </row>
    <row r="1920" spans="1:15">
      <c r="A1920" t="str">
        <f>T('CLZ TT'!A1920)</f>
        <v/>
      </c>
      <c r="B1920" s="9" t="str">
        <f>T('CLZ TT'!D1920)</f>
        <v/>
      </c>
      <c r="C1920" s="10" t="str">
        <f>IF(LEN(A1920) &gt; 0, 'CLZ TT'!E1920, "")</f>
        <v/>
      </c>
      <c r="D1920" s="7" t="str">
        <f>T('CLZ TT'!F1920)</f>
        <v/>
      </c>
      <c r="E1920" s="7" t="str">
        <f>IFERROR(VLOOKUP('CLZ TT'!A1920,'CLZ WI'!$A$1:$E$100000,3,FALSE),"")</f>
        <v/>
      </c>
      <c r="F1920" t="str">
        <f>IFERROR(VLOOKUP('CLZ TT'!A1920,'CLZ WI'!$A$1:$E$100000,4,FALSE),"")</f>
        <v/>
      </c>
      <c r="G1920" t="str">
        <f>IFERROR(VLOOKUP('CLZ TT'!A1920,'CLZ WI'!$A$1:$K$100000,5,FALSE),"")</f>
        <v/>
      </c>
      <c r="H1920" t="str">
        <f>IFERROR(VLOOKUP(G1920,'CLZ WI'!$A$1:$K$100000,6,FALSE),"")</f>
        <v/>
      </c>
      <c r="I1920" t="str">
        <f>IFERROR(VLOOKUP(G1920,'CLZ WI'!$A$1:$K$100000,7,FALSE),"")</f>
        <v/>
      </c>
      <c r="J1920" t="str">
        <f>T('CLZ TT'!I1920)</f>
        <v/>
      </c>
      <c r="K1920" t="str">
        <f>IF(IFERROR(VLOOKUP('CLZ TT'!A1920,'CLZ WI'!$A$1:$L$100000,12,FALSE),"")=TRUE, "Billable", IF(IFERROR(VLOOKUP('CLZ TT'!A1920,'CLZ WI'!$A$1:$L$100000,12,FALSE),"")=FALSE, "Non-Billable", ""))</f>
        <v/>
      </c>
      <c r="L1920" s="19" t="str">
        <f>IF('CLZ TT'!G1920="","",'CLZ TT'!G1920)</f>
        <v/>
      </c>
      <c r="M1920" t="str">
        <f>IFERROR(VLOOKUP(G1920,'CLZ Pr'!$A$1:$X$100000,12,FALSE)*C1920,"")</f>
        <v/>
      </c>
      <c r="N1920" s="4" t="str">
        <f>IFERROR(VLOOKUP(G1920,'CLZ Pr'!$A$1:$X$100000,24,FALSE), "")</f>
        <v/>
      </c>
      <c r="O1920" t="str">
        <f>IFERROR(VLOOKUP(G1920,'CLZ Pr'!$A$1:$X$100000,21,FALSE), "")</f>
        <v/>
      </c>
    </row>
    <row r="1921" spans="1:15">
      <c r="A1921" t="str">
        <f>T('CLZ TT'!A1921)</f>
        <v/>
      </c>
      <c r="B1921" s="9" t="str">
        <f>T('CLZ TT'!D1921)</f>
        <v/>
      </c>
      <c r="C1921" s="10" t="str">
        <f>IF(LEN(A1921) &gt; 0, 'CLZ TT'!E1921, "")</f>
        <v/>
      </c>
      <c r="D1921" s="7" t="str">
        <f>T('CLZ TT'!F1921)</f>
        <v/>
      </c>
      <c r="E1921" s="7" t="str">
        <f>IFERROR(VLOOKUP('CLZ TT'!A1921,'CLZ WI'!$A$1:$E$100000,3,FALSE),"")</f>
        <v/>
      </c>
      <c r="F1921" t="str">
        <f>IFERROR(VLOOKUP('CLZ TT'!A1921,'CLZ WI'!$A$1:$E$100000,4,FALSE),"")</f>
        <v/>
      </c>
      <c r="G1921" t="str">
        <f>IFERROR(VLOOKUP('CLZ TT'!A1921,'CLZ WI'!$A$1:$K$100000,5,FALSE),"")</f>
        <v/>
      </c>
      <c r="H1921" t="str">
        <f>IFERROR(VLOOKUP(G1921,'CLZ WI'!$A$1:$K$100000,6,FALSE),"")</f>
        <v/>
      </c>
      <c r="I1921" t="str">
        <f>IFERROR(VLOOKUP(G1921,'CLZ WI'!$A$1:$K$100000,7,FALSE),"")</f>
        <v/>
      </c>
      <c r="J1921" t="str">
        <f>T('CLZ TT'!I1921)</f>
        <v/>
      </c>
      <c r="K1921" t="str">
        <f>IF(IFERROR(VLOOKUP('CLZ TT'!A1921,'CLZ WI'!$A$1:$L$100000,12,FALSE),"")=TRUE, "Billable", IF(IFERROR(VLOOKUP('CLZ TT'!A1921,'CLZ WI'!$A$1:$L$100000,12,FALSE),"")=FALSE, "Non-Billable", ""))</f>
        <v/>
      </c>
      <c r="L1921" s="19" t="str">
        <f>IF('CLZ TT'!G1921="","",'CLZ TT'!G1921)</f>
        <v/>
      </c>
      <c r="M1921" t="str">
        <f>IFERROR(VLOOKUP(G1921,'CLZ Pr'!$A$1:$X$100000,12,FALSE)*C1921,"")</f>
        <v/>
      </c>
      <c r="N1921" s="4" t="str">
        <f>IFERROR(VLOOKUP(G1921,'CLZ Pr'!$A$1:$X$100000,24,FALSE), "")</f>
        <v/>
      </c>
      <c r="O1921" t="str">
        <f>IFERROR(VLOOKUP(G1921,'CLZ Pr'!$A$1:$X$100000,21,FALSE), "")</f>
        <v/>
      </c>
    </row>
    <row r="1922" spans="1:15">
      <c r="A1922" t="str">
        <f>T('CLZ TT'!A1922)</f>
        <v/>
      </c>
      <c r="B1922" s="9" t="str">
        <f>T('CLZ TT'!D1922)</f>
        <v/>
      </c>
      <c r="C1922" s="10" t="str">
        <f>IF(LEN(A1922) &gt; 0, 'CLZ TT'!E1922, "")</f>
        <v/>
      </c>
      <c r="D1922" s="7" t="str">
        <f>T('CLZ TT'!F1922)</f>
        <v/>
      </c>
      <c r="E1922" s="7" t="str">
        <f>IFERROR(VLOOKUP('CLZ TT'!A1922,'CLZ WI'!$A$1:$E$100000,3,FALSE),"")</f>
        <v/>
      </c>
      <c r="F1922" t="str">
        <f>IFERROR(VLOOKUP('CLZ TT'!A1922,'CLZ WI'!$A$1:$E$100000,4,FALSE),"")</f>
        <v/>
      </c>
      <c r="G1922" t="str">
        <f>IFERROR(VLOOKUP('CLZ TT'!A1922,'CLZ WI'!$A$1:$K$100000,5,FALSE),"")</f>
        <v/>
      </c>
      <c r="H1922" t="str">
        <f>IFERROR(VLOOKUP(G1922,'CLZ WI'!$A$1:$K$100000,6,FALSE),"")</f>
        <v/>
      </c>
      <c r="I1922" t="str">
        <f>IFERROR(VLOOKUP(G1922,'CLZ WI'!$A$1:$K$100000,7,FALSE),"")</f>
        <v/>
      </c>
      <c r="J1922" t="str">
        <f>T('CLZ TT'!I1922)</f>
        <v/>
      </c>
      <c r="K1922" t="str">
        <f>IF(IFERROR(VLOOKUP('CLZ TT'!A1922,'CLZ WI'!$A$1:$L$100000,12,FALSE),"")=TRUE, "Billable", IF(IFERROR(VLOOKUP('CLZ TT'!A1922,'CLZ WI'!$A$1:$L$100000,12,FALSE),"")=FALSE, "Non-Billable", ""))</f>
        <v/>
      </c>
      <c r="L1922" s="19" t="str">
        <f>IF('CLZ TT'!G1922="","",'CLZ TT'!G1922)</f>
        <v/>
      </c>
      <c r="M1922" t="str">
        <f>IFERROR(VLOOKUP(G1922,'CLZ Pr'!$A$1:$X$100000,12,FALSE)*C1922,"")</f>
        <v/>
      </c>
      <c r="N1922" s="4" t="str">
        <f>IFERROR(VLOOKUP(G1922,'CLZ Pr'!$A$1:$X$100000,24,FALSE), "")</f>
        <v/>
      </c>
      <c r="O1922" t="str">
        <f>IFERROR(VLOOKUP(G1922,'CLZ Pr'!$A$1:$X$100000,21,FALSE), "")</f>
        <v/>
      </c>
    </row>
    <row r="1923" spans="1:15">
      <c r="A1923" t="str">
        <f>T('CLZ TT'!A1923)</f>
        <v/>
      </c>
      <c r="B1923" s="9" t="str">
        <f>T('CLZ TT'!D1923)</f>
        <v/>
      </c>
      <c r="C1923" s="10" t="str">
        <f>IF(LEN(A1923) &gt; 0, 'CLZ TT'!E1923, "")</f>
        <v/>
      </c>
      <c r="D1923" s="7" t="str">
        <f>T('CLZ TT'!F1923)</f>
        <v/>
      </c>
      <c r="E1923" s="7" t="str">
        <f>IFERROR(VLOOKUP('CLZ TT'!A1923,'CLZ WI'!$A$1:$E$100000,3,FALSE),"")</f>
        <v/>
      </c>
      <c r="F1923" t="str">
        <f>IFERROR(VLOOKUP('CLZ TT'!A1923,'CLZ WI'!$A$1:$E$100000,4,FALSE),"")</f>
        <v/>
      </c>
      <c r="G1923" t="str">
        <f>IFERROR(VLOOKUP('CLZ TT'!A1923,'CLZ WI'!$A$1:$K$100000,5,FALSE),"")</f>
        <v/>
      </c>
      <c r="H1923" t="str">
        <f>IFERROR(VLOOKUP(G1923,'CLZ WI'!$A$1:$K$100000,6,FALSE),"")</f>
        <v/>
      </c>
      <c r="I1923" t="str">
        <f>IFERROR(VLOOKUP(G1923,'CLZ WI'!$A$1:$K$100000,7,FALSE),"")</f>
        <v/>
      </c>
      <c r="J1923" t="str">
        <f>T('CLZ TT'!I1923)</f>
        <v/>
      </c>
      <c r="K1923" t="str">
        <f>IF(IFERROR(VLOOKUP('CLZ TT'!A1923,'CLZ WI'!$A$1:$L$100000,12,FALSE),"")=TRUE, "Billable", IF(IFERROR(VLOOKUP('CLZ TT'!A1923,'CLZ WI'!$A$1:$L$100000,12,FALSE),"")=FALSE, "Non-Billable", ""))</f>
        <v/>
      </c>
      <c r="L1923" s="19" t="str">
        <f>IF('CLZ TT'!G1923="","",'CLZ TT'!G1923)</f>
        <v/>
      </c>
      <c r="M1923" t="str">
        <f>IFERROR(VLOOKUP(G1923,'CLZ Pr'!$A$1:$X$100000,12,FALSE)*C1923,"")</f>
        <v/>
      </c>
      <c r="N1923" s="4" t="str">
        <f>IFERROR(VLOOKUP(G1923,'CLZ Pr'!$A$1:$X$100000,24,FALSE), "")</f>
        <v/>
      </c>
      <c r="O1923" t="str">
        <f>IFERROR(VLOOKUP(G1923,'CLZ Pr'!$A$1:$X$100000,21,FALSE), "")</f>
        <v/>
      </c>
    </row>
    <row r="1924" spans="1:15">
      <c r="A1924" t="str">
        <f>T('CLZ TT'!A1924)</f>
        <v/>
      </c>
      <c r="B1924" s="9" t="str">
        <f>T('CLZ TT'!D1924)</f>
        <v/>
      </c>
      <c r="C1924" s="10" t="str">
        <f>IF(LEN(A1924) &gt; 0, 'CLZ TT'!E1924, "")</f>
        <v/>
      </c>
      <c r="D1924" s="7" t="str">
        <f>T('CLZ TT'!F1924)</f>
        <v/>
      </c>
      <c r="E1924" s="7" t="str">
        <f>IFERROR(VLOOKUP('CLZ TT'!A1924,'CLZ WI'!$A$1:$E$100000,3,FALSE),"")</f>
        <v/>
      </c>
      <c r="F1924" t="str">
        <f>IFERROR(VLOOKUP('CLZ TT'!A1924,'CLZ WI'!$A$1:$E$100000,4,FALSE),"")</f>
        <v/>
      </c>
      <c r="G1924" t="str">
        <f>IFERROR(VLOOKUP('CLZ TT'!A1924,'CLZ WI'!$A$1:$K$100000,5,FALSE),"")</f>
        <v/>
      </c>
      <c r="H1924" t="str">
        <f>IFERROR(VLOOKUP(G1924,'CLZ WI'!$A$1:$K$100000,6,FALSE),"")</f>
        <v/>
      </c>
      <c r="I1924" t="str">
        <f>IFERROR(VLOOKUP(G1924,'CLZ WI'!$A$1:$K$100000,7,FALSE),"")</f>
        <v/>
      </c>
      <c r="J1924" t="str">
        <f>T('CLZ TT'!I1924)</f>
        <v/>
      </c>
      <c r="K1924" t="str">
        <f>IF(IFERROR(VLOOKUP('CLZ TT'!A1924,'CLZ WI'!$A$1:$L$100000,12,FALSE),"")=TRUE, "Billable", IF(IFERROR(VLOOKUP('CLZ TT'!A1924,'CLZ WI'!$A$1:$L$100000,12,FALSE),"")=FALSE, "Non-Billable", ""))</f>
        <v/>
      </c>
      <c r="L1924" s="19" t="str">
        <f>IF('CLZ TT'!G1924="","",'CLZ TT'!G1924)</f>
        <v/>
      </c>
      <c r="M1924" t="str">
        <f>IFERROR(VLOOKUP(G1924,'CLZ Pr'!$A$1:$X$100000,12,FALSE)*C1924,"")</f>
        <v/>
      </c>
      <c r="N1924" s="4" t="str">
        <f>IFERROR(VLOOKUP(G1924,'CLZ Pr'!$A$1:$X$100000,24,FALSE), "")</f>
        <v/>
      </c>
      <c r="O1924" t="str">
        <f>IFERROR(VLOOKUP(G1924,'CLZ Pr'!$A$1:$X$100000,21,FALSE), "")</f>
        <v/>
      </c>
    </row>
    <row r="1925" spans="1:15">
      <c r="A1925" t="str">
        <f>T('CLZ TT'!A1925)</f>
        <v/>
      </c>
      <c r="B1925" s="9" t="str">
        <f>T('CLZ TT'!D1925)</f>
        <v/>
      </c>
      <c r="C1925" s="10" t="str">
        <f>IF(LEN(A1925) &gt; 0, 'CLZ TT'!E1925, "")</f>
        <v/>
      </c>
      <c r="D1925" s="7" t="str">
        <f>T('CLZ TT'!F1925)</f>
        <v/>
      </c>
      <c r="E1925" s="7" t="str">
        <f>IFERROR(VLOOKUP('CLZ TT'!A1925,'CLZ WI'!$A$1:$E$100000,3,FALSE),"")</f>
        <v/>
      </c>
      <c r="F1925" t="str">
        <f>IFERROR(VLOOKUP('CLZ TT'!A1925,'CLZ WI'!$A$1:$E$100000,4,FALSE),"")</f>
        <v/>
      </c>
      <c r="G1925" t="str">
        <f>IFERROR(VLOOKUP('CLZ TT'!A1925,'CLZ WI'!$A$1:$K$100000,5,FALSE),"")</f>
        <v/>
      </c>
      <c r="H1925" t="str">
        <f>IFERROR(VLOOKUP(G1925,'CLZ WI'!$A$1:$K$100000,6,FALSE),"")</f>
        <v/>
      </c>
      <c r="I1925" t="str">
        <f>IFERROR(VLOOKUP(G1925,'CLZ WI'!$A$1:$K$100000,7,FALSE),"")</f>
        <v/>
      </c>
      <c r="J1925" t="str">
        <f>T('CLZ TT'!I1925)</f>
        <v/>
      </c>
      <c r="K1925" t="str">
        <f>IF(IFERROR(VLOOKUP('CLZ TT'!A1925,'CLZ WI'!$A$1:$L$100000,12,FALSE),"")=TRUE, "Billable", IF(IFERROR(VLOOKUP('CLZ TT'!A1925,'CLZ WI'!$A$1:$L$100000,12,FALSE),"")=FALSE, "Non-Billable", ""))</f>
        <v/>
      </c>
      <c r="L1925" s="19" t="str">
        <f>IF('CLZ TT'!G1925="","",'CLZ TT'!G1925)</f>
        <v/>
      </c>
      <c r="M1925" t="str">
        <f>IFERROR(VLOOKUP(G1925,'CLZ Pr'!$A$1:$X$100000,12,FALSE)*C1925,"")</f>
        <v/>
      </c>
      <c r="N1925" s="4" t="str">
        <f>IFERROR(VLOOKUP(G1925,'CLZ Pr'!$A$1:$X$100000,24,FALSE), "")</f>
        <v/>
      </c>
      <c r="O1925" t="str">
        <f>IFERROR(VLOOKUP(G1925,'CLZ Pr'!$A$1:$X$100000,21,FALSE), "")</f>
        <v/>
      </c>
    </row>
    <row r="1926" spans="1:15">
      <c r="A1926" t="str">
        <f>T('CLZ TT'!A1926)</f>
        <v/>
      </c>
      <c r="B1926" s="9" t="str">
        <f>T('CLZ TT'!D1926)</f>
        <v/>
      </c>
      <c r="C1926" s="10" t="str">
        <f>IF(LEN(A1926) &gt; 0, 'CLZ TT'!E1926, "")</f>
        <v/>
      </c>
      <c r="D1926" s="7" t="str">
        <f>T('CLZ TT'!F1926)</f>
        <v/>
      </c>
      <c r="E1926" s="7" t="str">
        <f>IFERROR(VLOOKUP('CLZ TT'!A1926,'CLZ WI'!$A$1:$E$100000,3,FALSE),"")</f>
        <v/>
      </c>
      <c r="F1926" t="str">
        <f>IFERROR(VLOOKUP('CLZ TT'!A1926,'CLZ WI'!$A$1:$E$100000,4,FALSE),"")</f>
        <v/>
      </c>
      <c r="G1926" t="str">
        <f>IFERROR(VLOOKUP('CLZ TT'!A1926,'CLZ WI'!$A$1:$K$100000,5,FALSE),"")</f>
        <v/>
      </c>
      <c r="H1926" t="str">
        <f>IFERROR(VLOOKUP(G1926,'CLZ WI'!$A$1:$K$100000,6,FALSE),"")</f>
        <v/>
      </c>
      <c r="I1926" t="str">
        <f>IFERROR(VLOOKUP(G1926,'CLZ WI'!$A$1:$K$100000,7,FALSE),"")</f>
        <v/>
      </c>
      <c r="J1926" t="str">
        <f>T('CLZ TT'!I1926)</f>
        <v/>
      </c>
      <c r="K1926" t="str">
        <f>IF(IFERROR(VLOOKUP('CLZ TT'!A1926,'CLZ WI'!$A$1:$L$100000,12,FALSE),"")=TRUE, "Billable", IF(IFERROR(VLOOKUP('CLZ TT'!A1926,'CLZ WI'!$A$1:$L$100000,12,FALSE),"")=FALSE, "Non-Billable", ""))</f>
        <v/>
      </c>
      <c r="L1926" s="19" t="str">
        <f>IF('CLZ TT'!G1926="","",'CLZ TT'!G1926)</f>
        <v/>
      </c>
      <c r="M1926" t="str">
        <f>IFERROR(VLOOKUP(G1926,'CLZ Pr'!$A$1:$X$100000,12,FALSE)*C1926,"")</f>
        <v/>
      </c>
      <c r="N1926" s="4" t="str">
        <f>IFERROR(VLOOKUP(G1926,'CLZ Pr'!$A$1:$X$100000,24,FALSE), "")</f>
        <v/>
      </c>
      <c r="O1926" t="str">
        <f>IFERROR(VLOOKUP(G1926,'CLZ Pr'!$A$1:$X$100000,21,FALSE), "")</f>
        <v/>
      </c>
    </row>
    <row r="1927" spans="1:15">
      <c r="A1927" t="str">
        <f>T('CLZ TT'!A1927)</f>
        <v/>
      </c>
      <c r="B1927" s="9" t="str">
        <f>T('CLZ TT'!D1927)</f>
        <v/>
      </c>
      <c r="C1927" s="10" t="str">
        <f>IF(LEN(A1927) &gt; 0, 'CLZ TT'!E1927, "")</f>
        <v/>
      </c>
      <c r="D1927" s="7" t="str">
        <f>T('CLZ TT'!F1927)</f>
        <v/>
      </c>
      <c r="E1927" s="7" t="str">
        <f>IFERROR(VLOOKUP('CLZ TT'!A1927,'CLZ WI'!$A$1:$E$100000,3,FALSE),"")</f>
        <v/>
      </c>
      <c r="F1927" t="str">
        <f>IFERROR(VLOOKUP('CLZ TT'!A1927,'CLZ WI'!$A$1:$E$100000,4,FALSE),"")</f>
        <v/>
      </c>
      <c r="G1927" t="str">
        <f>IFERROR(VLOOKUP('CLZ TT'!A1927,'CLZ WI'!$A$1:$K$100000,5,FALSE),"")</f>
        <v/>
      </c>
      <c r="H1927" t="str">
        <f>IFERROR(VLOOKUP(G1927,'CLZ WI'!$A$1:$K$100000,6,FALSE),"")</f>
        <v/>
      </c>
      <c r="I1927" t="str">
        <f>IFERROR(VLOOKUP(G1927,'CLZ WI'!$A$1:$K$100000,7,FALSE),"")</f>
        <v/>
      </c>
      <c r="J1927" t="str">
        <f>T('CLZ TT'!I1927)</f>
        <v/>
      </c>
      <c r="K1927" t="str">
        <f>IF(IFERROR(VLOOKUP('CLZ TT'!A1927,'CLZ WI'!$A$1:$L$100000,12,FALSE),"")=TRUE, "Billable", IF(IFERROR(VLOOKUP('CLZ TT'!A1927,'CLZ WI'!$A$1:$L$100000,12,FALSE),"")=FALSE, "Non-Billable", ""))</f>
        <v/>
      </c>
      <c r="L1927" s="19" t="str">
        <f>IF('CLZ TT'!G1927="","",'CLZ TT'!G1927)</f>
        <v/>
      </c>
      <c r="M1927" t="str">
        <f>IFERROR(VLOOKUP(G1927,'CLZ Pr'!$A$1:$X$100000,12,FALSE)*C1927,"")</f>
        <v/>
      </c>
      <c r="N1927" s="4" t="str">
        <f>IFERROR(VLOOKUP(G1927,'CLZ Pr'!$A$1:$X$100000,24,FALSE), "")</f>
        <v/>
      </c>
      <c r="O1927" t="str">
        <f>IFERROR(VLOOKUP(G1927,'CLZ Pr'!$A$1:$X$100000,21,FALSE), "")</f>
        <v/>
      </c>
    </row>
    <row r="1928" spans="1:15">
      <c r="A1928" t="str">
        <f>T('CLZ TT'!A1928)</f>
        <v/>
      </c>
      <c r="B1928" s="9" t="str">
        <f>T('CLZ TT'!D1928)</f>
        <v/>
      </c>
      <c r="C1928" s="10" t="str">
        <f>IF(LEN(A1928) &gt; 0, 'CLZ TT'!E1928, "")</f>
        <v/>
      </c>
      <c r="D1928" s="7" t="str">
        <f>T('CLZ TT'!F1928)</f>
        <v/>
      </c>
      <c r="E1928" s="7" t="str">
        <f>IFERROR(VLOOKUP('CLZ TT'!A1928,'CLZ WI'!$A$1:$E$100000,3,FALSE),"")</f>
        <v/>
      </c>
      <c r="F1928" t="str">
        <f>IFERROR(VLOOKUP('CLZ TT'!A1928,'CLZ WI'!$A$1:$E$100000,4,FALSE),"")</f>
        <v/>
      </c>
      <c r="G1928" t="str">
        <f>IFERROR(VLOOKUP('CLZ TT'!A1928,'CLZ WI'!$A$1:$K$100000,5,FALSE),"")</f>
        <v/>
      </c>
      <c r="H1928" t="str">
        <f>IFERROR(VLOOKUP(G1928,'CLZ WI'!$A$1:$K$100000,6,FALSE),"")</f>
        <v/>
      </c>
      <c r="I1928" t="str">
        <f>IFERROR(VLOOKUP(G1928,'CLZ WI'!$A$1:$K$100000,7,FALSE),"")</f>
        <v/>
      </c>
      <c r="J1928" t="str">
        <f>T('CLZ TT'!I1928)</f>
        <v/>
      </c>
      <c r="K1928" t="str">
        <f>IF(IFERROR(VLOOKUP('CLZ TT'!A1928,'CLZ WI'!$A$1:$L$100000,12,FALSE),"")=TRUE, "Billable", IF(IFERROR(VLOOKUP('CLZ TT'!A1928,'CLZ WI'!$A$1:$L$100000,12,FALSE),"")=FALSE, "Non-Billable", ""))</f>
        <v/>
      </c>
      <c r="L1928" s="19" t="str">
        <f>IF('CLZ TT'!G1928="","",'CLZ TT'!G1928)</f>
        <v/>
      </c>
      <c r="M1928" t="str">
        <f>IFERROR(VLOOKUP(G1928,'CLZ Pr'!$A$1:$X$100000,12,FALSE)*C1928,"")</f>
        <v/>
      </c>
      <c r="N1928" s="4" t="str">
        <f>IFERROR(VLOOKUP(G1928,'CLZ Pr'!$A$1:$X$100000,24,FALSE), "")</f>
        <v/>
      </c>
      <c r="O1928" t="str">
        <f>IFERROR(VLOOKUP(G1928,'CLZ Pr'!$A$1:$X$100000,21,FALSE), "")</f>
        <v/>
      </c>
    </row>
    <row r="1929" spans="1:15">
      <c r="A1929" t="str">
        <f>T('CLZ TT'!A1929)</f>
        <v/>
      </c>
      <c r="B1929" s="9" t="str">
        <f>T('CLZ TT'!D1929)</f>
        <v/>
      </c>
      <c r="C1929" s="10" t="str">
        <f>IF(LEN(A1929) &gt; 0, 'CLZ TT'!E1929, "")</f>
        <v/>
      </c>
      <c r="D1929" s="7" t="str">
        <f>T('CLZ TT'!F1929)</f>
        <v/>
      </c>
      <c r="E1929" s="7" t="str">
        <f>IFERROR(VLOOKUP('CLZ TT'!A1929,'CLZ WI'!$A$1:$E$100000,3,FALSE),"")</f>
        <v/>
      </c>
      <c r="F1929" t="str">
        <f>IFERROR(VLOOKUP('CLZ TT'!A1929,'CLZ WI'!$A$1:$E$100000,4,FALSE),"")</f>
        <v/>
      </c>
      <c r="G1929" t="str">
        <f>IFERROR(VLOOKUP('CLZ TT'!A1929,'CLZ WI'!$A$1:$K$100000,5,FALSE),"")</f>
        <v/>
      </c>
      <c r="H1929" t="str">
        <f>IFERROR(VLOOKUP(G1929,'CLZ WI'!$A$1:$K$100000,6,FALSE),"")</f>
        <v/>
      </c>
      <c r="I1929" t="str">
        <f>IFERROR(VLOOKUP(G1929,'CLZ WI'!$A$1:$K$100000,7,FALSE),"")</f>
        <v/>
      </c>
      <c r="J1929" t="str">
        <f>T('CLZ TT'!I1929)</f>
        <v/>
      </c>
      <c r="K1929" t="str">
        <f>IF(IFERROR(VLOOKUP('CLZ TT'!A1929,'CLZ WI'!$A$1:$L$100000,12,FALSE),"")=TRUE, "Billable", IF(IFERROR(VLOOKUP('CLZ TT'!A1929,'CLZ WI'!$A$1:$L$100000,12,FALSE),"")=FALSE, "Non-Billable", ""))</f>
        <v/>
      </c>
      <c r="L1929" s="19" t="str">
        <f>IF('CLZ TT'!G1929="","",'CLZ TT'!G1929)</f>
        <v/>
      </c>
      <c r="M1929" t="str">
        <f>IFERROR(VLOOKUP(G1929,'CLZ Pr'!$A$1:$X$100000,12,FALSE)*C1929,"")</f>
        <v/>
      </c>
      <c r="N1929" s="4" t="str">
        <f>IFERROR(VLOOKUP(G1929,'CLZ Pr'!$A$1:$X$100000,24,FALSE), "")</f>
        <v/>
      </c>
      <c r="O1929" t="str">
        <f>IFERROR(VLOOKUP(G1929,'CLZ Pr'!$A$1:$X$100000,21,FALSE), "")</f>
        <v/>
      </c>
    </row>
    <row r="1930" spans="1:15">
      <c r="A1930" t="str">
        <f>T('CLZ TT'!A1930)</f>
        <v/>
      </c>
      <c r="B1930" s="9" t="str">
        <f>T('CLZ TT'!D1930)</f>
        <v/>
      </c>
      <c r="C1930" s="10" t="str">
        <f>IF(LEN(A1930) &gt; 0, 'CLZ TT'!E1930, "")</f>
        <v/>
      </c>
      <c r="D1930" s="7" t="str">
        <f>T('CLZ TT'!F1930)</f>
        <v/>
      </c>
      <c r="E1930" s="7" t="str">
        <f>IFERROR(VLOOKUP('CLZ TT'!A1930,'CLZ WI'!$A$1:$E$100000,3,FALSE),"")</f>
        <v/>
      </c>
      <c r="F1930" t="str">
        <f>IFERROR(VLOOKUP('CLZ TT'!A1930,'CLZ WI'!$A$1:$E$100000,4,FALSE),"")</f>
        <v/>
      </c>
      <c r="G1930" t="str">
        <f>IFERROR(VLOOKUP('CLZ TT'!A1930,'CLZ WI'!$A$1:$K$100000,5,FALSE),"")</f>
        <v/>
      </c>
      <c r="H1930" t="str">
        <f>IFERROR(VLOOKUP(G1930,'CLZ WI'!$A$1:$K$100000,6,FALSE),"")</f>
        <v/>
      </c>
      <c r="I1930" t="str">
        <f>IFERROR(VLOOKUP(G1930,'CLZ WI'!$A$1:$K$100000,7,FALSE),"")</f>
        <v/>
      </c>
      <c r="J1930" t="str">
        <f>T('CLZ TT'!I1930)</f>
        <v/>
      </c>
      <c r="K1930" t="str">
        <f>IF(IFERROR(VLOOKUP('CLZ TT'!A1930,'CLZ WI'!$A$1:$L$100000,12,FALSE),"")=TRUE, "Billable", IF(IFERROR(VLOOKUP('CLZ TT'!A1930,'CLZ WI'!$A$1:$L$100000,12,FALSE),"")=FALSE, "Non-Billable", ""))</f>
        <v/>
      </c>
      <c r="L1930" s="19" t="str">
        <f>IF('CLZ TT'!G1930="","",'CLZ TT'!G1930)</f>
        <v/>
      </c>
      <c r="M1930" t="str">
        <f>IFERROR(VLOOKUP(G1930,'CLZ Pr'!$A$1:$X$100000,12,FALSE)*C1930,"")</f>
        <v/>
      </c>
      <c r="N1930" s="4" t="str">
        <f>IFERROR(VLOOKUP(G1930,'CLZ Pr'!$A$1:$X$100000,24,FALSE), "")</f>
        <v/>
      </c>
      <c r="O1930" t="str">
        <f>IFERROR(VLOOKUP(G1930,'CLZ Pr'!$A$1:$X$100000,21,FALSE), "")</f>
        <v/>
      </c>
    </row>
    <row r="1931" spans="1:15">
      <c r="A1931" t="str">
        <f>T('CLZ TT'!A1931)</f>
        <v/>
      </c>
      <c r="B1931" s="9" t="str">
        <f>T('CLZ TT'!D1931)</f>
        <v/>
      </c>
      <c r="C1931" s="10" t="str">
        <f>IF(LEN(A1931) &gt; 0, 'CLZ TT'!E1931, "")</f>
        <v/>
      </c>
      <c r="D1931" s="7" t="str">
        <f>T('CLZ TT'!F1931)</f>
        <v/>
      </c>
      <c r="E1931" s="7" t="str">
        <f>IFERROR(VLOOKUP('CLZ TT'!A1931,'CLZ WI'!$A$1:$E$100000,3,FALSE),"")</f>
        <v/>
      </c>
      <c r="F1931" t="str">
        <f>IFERROR(VLOOKUP('CLZ TT'!A1931,'CLZ WI'!$A$1:$E$100000,4,FALSE),"")</f>
        <v/>
      </c>
      <c r="G1931" t="str">
        <f>IFERROR(VLOOKUP('CLZ TT'!A1931,'CLZ WI'!$A$1:$K$100000,5,FALSE),"")</f>
        <v/>
      </c>
      <c r="H1931" t="str">
        <f>IFERROR(VLOOKUP(G1931,'CLZ WI'!$A$1:$K$100000,6,FALSE),"")</f>
        <v/>
      </c>
      <c r="I1931" t="str">
        <f>IFERROR(VLOOKUP(G1931,'CLZ WI'!$A$1:$K$100000,7,FALSE),"")</f>
        <v/>
      </c>
      <c r="J1931" t="str">
        <f>T('CLZ TT'!I1931)</f>
        <v/>
      </c>
      <c r="K1931" t="str">
        <f>IF(IFERROR(VLOOKUP('CLZ TT'!A1931,'CLZ WI'!$A$1:$L$100000,12,FALSE),"")=TRUE, "Billable", IF(IFERROR(VLOOKUP('CLZ TT'!A1931,'CLZ WI'!$A$1:$L$100000,12,FALSE),"")=FALSE, "Non-Billable", ""))</f>
        <v/>
      </c>
      <c r="L1931" s="19" t="str">
        <f>IF('CLZ TT'!G1931="","",'CLZ TT'!G1931)</f>
        <v/>
      </c>
      <c r="M1931" t="str">
        <f>IFERROR(VLOOKUP(G1931,'CLZ Pr'!$A$1:$X$100000,12,FALSE)*C1931,"")</f>
        <v/>
      </c>
      <c r="N1931" s="4" t="str">
        <f>IFERROR(VLOOKUP(G1931,'CLZ Pr'!$A$1:$X$100000,24,FALSE), "")</f>
        <v/>
      </c>
      <c r="O1931" t="str">
        <f>IFERROR(VLOOKUP(G1931,'CLZ Pr'!$A$1:$X$100000,21,FALSE), "")</f>
        <v/>
      </c>
    </row>
    <row r="1932" spans="1:15">
      <c r="A1932" t="str">
        <f>T('CLZ TT'!A1932)</f>
        <v/>
      </c>
      <c r="B1932" s="9" t="str">
        <f>T('CLZ TT'!D1932)</f>
        <v/>
      </c>
      <c r="C1932" s="10" t="str">
        <f>IF(LEN(A1932) &gt; 0, 'CLZ TT'!E1932, "")</f>
        <v/>
      </c>
      <c r="D1932" s="7" t="str">
        <f>T('CLZ TT'!F1932)</f>
        <v/>
      </c>
      <c r="E1932" s="7" t="str">
        <f>IFERROR(VLOOKUP('CLZ TT'!A1932,'CLZ WI'!$A$1:$E$100000,3,FALSE),"")</f>
        <v/>
      </c>
      <c r="F1932" t="str">
        <f>IFERROR(VLOOKUP('CLZ TT'!A1932,'CLZ WI'!$A$1:$E$100000,4,FALSE),"")</f>
        <v/>
      </c>
      <c r="G1932" t="str">
        <f>IFERROR(VLOOKUP('CLZ TT'!A1932,'CLZ WI'!$A$1:$K$100000,5,FALSE),"")</f>
        <v/>
      </c>
      <c r="H1932" t="str">
        <f>IFERROR(VLOOKUP(G1932,'CLZ WI'!$A$1:$K$100000,6,FALSE),"")</f>
        <v/>
      </c>
      <c r="I1932" t="str">
        <f>IFERROR(VLOOKUP(G1932,'CLZ WI'!$A$1:$K$100000,7,FALSE),"")</f>
        <v/>
      </c>
      <c r="J1932" t="str">
        <f>T('CLZ TT'!I1932)</f>
        <v/>
      </c>
      <c r="K1932" t="str">
        <f>IF(IFERROR(VLOOKUP('CLZ TT'!A1932,'CLZ WI'!$A$1:$L$100000,12,FALSE),"")=TRUE, "Billable", IF(IFERROR(VLOOKUP('CLZ TT'!A1932,'CLZ WI'!$A$1:$L$100000,12,FALSE),"")=FALSE, "Non-Billable", ""))</f>
        <v/>
      </c>
      <c r="L1932" s="19" t="str">
        <f>IF('CLZ TT'!G1932="","",'CLZ TT'!G1932)</f>
        <v/>
      </c>
      <c r="M1932" t="str">
        <f>IFERROR(VLOOKUP(G1932,'CLZ Pr'!$A$1:$X$100000,12,FALSE)*C1932,"")</f>
        <v/>
      </c>
      <c r="N1932" s="4" t="str">
        <f>IFERROR(VLOOKUP(G1932,'CLZ Pr'!$A$1:$X$100000,24,FALSE), "")</f>
        <v/>
      </c>
      <c r="O1932" t="str">
        <f>IFERROR(VLOOKUP(G1932,'CLZ Pr'!$A$1:$X$100000,21,FALSE), "")</f>
        <v/>
      </c>
    </row>
    <row r="1933" spans="1:15">
      <c r="A1933" t="str">
        <f>T('CLZ TT'!A1933)</f>
        <v/>
      </c>
      <c r="B1933" s="9" t="str">
        <f>T('CLZ TT'!D1933)</f>
        <v/>
      </c>
      <c r="C1933" s="10" t="str">
        <f>IF(LEN(A1933) &gt; 0, 'CLZ TT'!E1933, "")</f>
        <v/>
      </c>
      <c r="D1933" s="7" t="str">
        <f>T('CLZ TT'!F1933)</f>
        <v/>
      </c>
      <c r="E1933" s="7" t="str">
        <f>IFERROR(VLOOKUP('CLZ TT'!A1933,'CLZ WI'!$A$1:$E$100000,3,FALSE),"")</f>
        <v/>
      </c>
      <c r="F1933" t="str">
        <f>IFERROR(VLOOKUP('CLZ TT'!A1933,'CLZ WI'!$A$1:$E$100000,4,FALSE),"")</f>
        <v/>
      </c>
      <c r="G1933" t="str">
        <f>IFERROR(VLOOKUP('CLZ TT'!A1933,'CLZ WI'!$A$1:$K$100000,5,FALSE),"")</f>
        <v/>
      </c>
      <c r="H1933" t="str">
        <f>IFERROR(VLOOKUP(G1933,'CLZ WI'!$A$1:$K$100000,6,FALSE),"")</f>
        <v/>
      </c>
      <c r="I1933" t="str">
        <f>IFERROR(VLOOKUP(G1933,'CLZ WI'!$A$1:$K$100000,7,FALSE),"")</f>
        <v/>
      </c>
      <c r="J1933" t="str">
        <f>T('CLZ TT'!I1933)</f>
        <v/>
      </c>
      <c r="K1933" t="str">
        <f>IF(IFERROR(VLOOKUP('CLZ TT'!A1933,'CLZ WI'!$A$1:$L$100000,12,FALSE),"")=TRUE, "Billable", IF(IFERROR(VLOOKUP('CLZ TT'!A1933,'CLZ WI'!$A$1:$L$100000,12,FALSE),"")=FALSE, "Non-Billable", ""))</f>
        <v/>
      </c>
      <c r="L1933" s="19" t="str">
        <f>IF('CLZ TT'!G1933="","",'CLZ TT'!G1933)</f>
        <v/>
      </c>
      <c r="M1933" t="str">
        <f>IFERROR(VLOOKUP(G1933,'CLZ Pr'!$A$1:$X$100000,12,FALSE)*C1933,"")</f>
        <v/>
      </c>
      <c r="N1933" s="4" t="str">
        <f>IFERROR(VLOOKUP(G1933,'CLZ Pr'!$A$1:$X$100000,24,FALSE), "")</f>
        <v/>
      </c>
      <c r="O1933" t="str">
        <f>IFERROR(VLOOKUP(G1933,'CLZ Pr'!$A$1:$X$100000,21,FALSE), "")</f>
        <v/>
      </c>
    </row>
    <row r="1934" spans="1:15">
      <c r="A1934" t="str">
        <f>T('CLZ TT'!A1934)</f>
        <v/>
      </c>
      <c r="B1934" s="9" t="str">
        <f>T('CLZ TT'!D1934)</f>
        <v/>
      </c>
      <c r="C1934" s="10" t="str">
        <f>IF(LEN(A1934) &gt; 0, 'CLZ TT'!E1934, "")</f>
        <v/>
      </c>
      <c r="D1934" s="7" t="str">
        <f>T('CLZ TT'!F1934)</f>
        <v/>
      </c>
      <c r="E1934" s="7" t="str">
        <f>IFERROR(VLOOKUP('CLZ TT'!A1934,'CLZ WI'!$A$1:$E$100000,3,FALSE),"")</f>
        <v/>
      </c>
      <c r="F1934" t="str">
        <f>IFERROR(VLOOKUP('CLZ TT'!A1934,'CLZ WI'!$A$1:$E$100000,4,FALSE),"")</f>
        <v/>
      </c>
      <c r="G1934" t="str">
        <f>IFERROR(VLOOKUP('CLZ TT'!A1934,'CLZ WI'!$A$1:$K$100000,5,FALSE),"")</f>
        <v/>
      </c>
      <c r="H1934" t="str">
        <f>IFERROR(VLOOKUP(G1934,'CLZ WI'!$A$1:$K$100000,6,FALSE),"")</f>
        <v/>
      </c>
      <c r="I1934" t="str">
        <f>IFERROR(VLOOKUP(G1934,'CLZ WI'!$A$1:$K$100000,7,FALSE),"")</f>
        <v/>
      </c>
      <c r="J1934" t="str">
        <f>T('CLZ TT'!I1934)</f>
        <v/>
      </c>
      <c r="K1934" t="str">
        <f>IF(IFERROR(VLOOKUP('CLZ TT'!A1934,'CLZ WI'!$A$1:$L$100000,12,FALSE),"")=TRUE, "Billable", IF(IFERROR(VLOOKUP('CLZ TT'!A1934,'CLZ WI'!$A$1:$L$100000,12,FALSE),"")=FALSE, "Non-Billable", ""))</f>
        <v/>
      </c>
      <c r="L1934" s="19" t="str">
        <f>IF('CLZ TT'!G1934="","",'CLZ TT'!G1934)</f>
        <v/>
      </c>
      <c r="M1934" t="str">
        <f>IFERROR(VLOOKUP(G1934,'CLZ Pr'!$A$1:$X$100000,12,FALSE)*C1934,"")</f>
        <v/>
      </c>
      <c r="N1934" s="4" t="str">
        <f>IFERROR(VLOOKUP(G1934,'CLZ Pr'!$A$1:$X$100000,24,FALSE), "")</f>
        <v/>
      </c>
      <c r="O1934" t="str">
        <f>IFERROR(VLOOKUP(G1934,'CLZ Pr'!$A$1:$X$100000,21,FALSE), "")</f>
        <v/>
      </c>
    </row>
    <row r="1935" spans="1:15">
      <c r="A1935" t="str">
        <f>T('CLZ TT'!A1935)</f>
        <v/>
      </c>
      <c r="B1935" s="9" t="str">
        <f>T('CLZ TT'!D1935)</f>
        <v/>
      </c>
      <c r="C1935" s="10" t="str">
        <f>IF(LEN(A1935) &gt; 0, 'CLZ TT'!E1935, "")</f>
        <v/>
      </c>
      <c r="D1935" s="7" t="str">
        <f>T('CLZ TT'!F1935)</f>
        <v/>
      </c>
      <c r="E1935" s="7" t="str">
        <f>IFERROR(VLOOKUP('CLZ TT'!A1935,'CLZ WI'!$A$1:$E$100000,3,FALSE),"")</f>
        <v/>
      </c>
      <c r="F1935" t="str">
        <f>IFERROR(VLOOKUP('CLZ TT'!A1935,'CLZ WI'!$A$1:$E$100000,4,FALSE),"")</f>
        <v/>
      </c>
      <c r="G1935" t="str">
        <f>IFERROR(VLOOKUP('CLZ TT'!A1935,'CLZ WI'!$A$1:$K$100000,5,FALSE),"")</f>
        <v/>
      </c>
      <c r="H1935" t="str">
        <f>IFERROR(VLOOKUP(G1935,'CLZ WI'!$A$1:$K$100000,6,FALSE),"")</f>
        <v/>
      </c>
      <c r="I1935" t="str">
        <f>IFERROR(VLOOKUP(G1935,'CLZ WI'!$A$1:$K$100000,7,FALSE),"")</f>
        <v/>
      </c>
      <c r="J1935" t="str">
        <f>T('CLZ TT'!I1935)</f>
        <v/>
      </c>
      <c r="K1935" t="str">
        <f>IF(IFERROR(VLOOKUP('CLZ TT'!A1935,'CLZ WI'!$A$1:$L$100000,12,FALSE),"")=TRUE, "Billable", IF(IFERROR(VLOOKUP('CLZ TT'!A1935,'CLZ WI'!$A$1:$L$100000,12,FALSE),"")=FALSE, "Non-Billable", ""))</f>
        <v/>
      </c>
      <c r="L1935" s="19" t="str">
        <f>IF('CLZ TT'!G1935="","",'CLZ TT'!G1935)</f>
        <v/>
      </c>
      <c r="M1935" t="str">
        <f>IFERROR(VLOOKUP(G1935,'CLZ Pr'!$A$1:$X$100000,12,FALSE)*C1935,"")</f>
        <v/>
      </c>
      <c r="N1935" s="4" t="str">
        <f>IFERROR(VLOOKUP(G1935,'CLZ Pr'!$A$1:$X$100000,24,FALSE), "")</f>
        <v/>
      </c>
      <c r="O1935" t="str">
        <f>IFERROR(VLOOKUP(G1935,'CLZ Pr'!$A$1:$X$100000,21,FALSE), "")</f>
        <v/>
      </c>
    </row>
    <row r="1936" spans="1:15">
      <c r="A1936" t="str">
        <f>T('CLZ TT'!A1936)</f>
        <v/>
      </c>
      <c r="B1936" s="9" t="str">
        <f>T('CLZ TT'!D1936)</f>
        <v/>
      </c>
      <c r="C1936" s="10" t="str">
        <f>IF(LEN(A1936) &gt; 0, 'CLZ TT'!E1936, "")</f>
        <v/>
      </c>
      <c r="D1936" s="7" t="str">
        <f>T('CLZ TT'!F1936)</f>
        <v/>
      </c>
      <c r="E1936" s="7" t="str">
        <f>IFERROR(VLOOKUP('CLZ TT'!A1936,'CLZ WI'!$A$1:$E$100000,3,FALSE),"")</f>
        <v/>
      </c>
      <c r="F1936" t="str">
        <f>IFERROR(VLOOKUP('CLZ TT'!A1936,'CLZ WI'!$A$1:$E$100000,4,FALSE),"")</f>
        <v/>
      </c>
      <c r="G1936" t="str">
        <f>IFERROR(VLOOKUP('CLZ TT'!A1936,'CLZ WI'!$A$1:$K$100000,5,FALSE),"")</f>
        <v/>
      </c>
      <c r="H1936" t="str">
        <f>IFERROR(VLOOKUP(G1936,'CLZ WI'!$A$1:$K$100000,6,FALSE),"")</f>
        <v/>
      </c>
      <c r="I1936" t="str">
        <f>IFERROR(VLOOKUP(G1936,'CLZ WI'!$A$1:$K$100000,7,FALSE),"")</f>
        <v/>
      </c>
      <c r="J1936" t="str">
        <f>T('CLZ TT'!I1936)</f>
        <v/>
      </c>
      <c r="K1936" t="str">
        <f>IF(IFERROR(VLOOKUP('CLZ TT'!A1936,'CLZ WI'!$A$1:$L$100000,12,FALSE),"")=TRUE, "Billable", IF(IFERROR(VLOOKUP('CLZ TT'!A1936,'CLZ WI'!$A$1:$L$100000,12,FALSE),"")=FALSE, "Non-Billable", ""))</f>
        <v/>
      </c>
      <c r="L1936" s="19" t="str">
        <f>IF('CLZ TT'!G1936="","",'CLZ TT'!G1936)</f>
        <v/>
      </c>
      <c r="M1936" t="str">
        <f>IFERROR(VLOOKUP(G1936,'CLZ Pr'!$A$1:$X$100000,12,FALSE)*C1936,"")</f>
        <v/>
      </c>
      <c r="N1936" s="4" t="str">
        <f>IFERROR(VLOOKUP(G1936,'CLZ Pr'!$A$1:$X$100000,24,FALSE), "")</f>
        <v/>
      </c>
      <c r="O1936" t="str">
        <f>IFERROR(VLOOKUP(G1936,'CLZ Pr'!$A$1:$X$100000,21,FALSE), "")</f>
        <v/>
      </c>
    </row>
    <row r="1937" spans="1:15">
      <c r="A1937" t="str">
        <f>T('CLZ TT'!A1937)</f>
        <v/>
      </c>
      <c r="B1937" s="9" t="str">
        <f>T('CLZ TT'!D1937)</f>
        <v/>
      </c>
      <c r="C1937" s="10" t="str">
        <f>IF(LEN(A1937) &gt; 0, 'CLZ TT'!E1937, "")</f>
        <v/>
      </c>
      <c r="D1937" s="7" t="str">
        <f>T('CLZ TT'!F1937)</f>
        <v/>
      </c>
      <c r="E1937" s="7" t="str">
        <f>IFERROR(VLOOKUP('CLZ TT'!A1937,'CLZ WI'!$A$1:$E$100000,3,FALSE),"")</f>
        <v/>
      </c>
      <c r="F1937" t="str">
        <f>IFERROR(VLOOKUP('CLZ TT'!A1937,'CLZ WI'!$A$1:$E$100000,4,FALSE),"")</f>
        <v/>
      </c>
      <c r="G1937" t="str">
        <f>IFERROR(VLOOKUP('CLZ TT'!A1937,'CLZ WI'!$A$1:$K$100000,5,FALSE),"")</f>
        <v/>
      </c>
      <c r="H1937" t="str">
        <f>IFERROR(VLOOKUP(G1937,'CLZ WI'!$A$1:$K$100000,6,FALSE),"")</f>
        <v/>
      </c>
      <c r="I1937" t="str">
        <f>IFERROR(VLOOKUP(G1937,'CLZ WI'!$A$1:$K$100000,7,FALSE),"")</f>
        <v/>
      </c>
      <c r="J1937" t="str">
        <f>T('CLZ TT'!I1937)</f>
        <v/>
      </c>
      <c r="K1937" t="str">
        <f>IF(IFERROR(VLOOKUP('CLZ TT'!A1937,'CLZ WI'!$A$1:$L$100000,12,FALSE),"")=TRUE, "Billable", IF(IFERROR(VLOOKUP('CLZ TT'!A1937,'CLZ WI'!$A$1:$L$100000,12,FALSE),"")=FALSE, "Non-Billable", ""))</f>
        <v/>
      </c>
      <c r="L1937" s="19" t="str">
        <f>IF('CLZ TT'!G1937="","",'CLZ TT'!G1937)</f>
        <v/>
      </c>
      <c r="M1937" t="str">
        <f>IFERROR(VLOOKUP(G1937,'CLZ Pr'!$A$1:$X$100000,12,FALSE)*C1937,"")</f>
        <v/>
      </c>
      <c r="N1937" s="4" t="str">
        <f>IFERROR(VLOOKUP(G1937,'CLZ Pr'!$A$1:$X$100000,24,FALSE), "")</f>
        <v/>
      </c>
      <c r="O1937" t="str">
        <f>IFERROR(VLOOKUP(G1937,'CLZ Pr'!$A$1:$X$100000,21,FALSE), "")</f>
        <v/>
      </c>
    </row>
    <row r="1938" spans="1:15">
      <c r="A1938" t="str">
        <f>T('CLZ TT'!A1938)</f>
        <v/>
      </c>
      <c r="B1938" s="9" t="str">
        <f>T('CLZ TT'!D1938)</f>
        <v/>
      </c>
      <c r="C1938" s="10" t="str">
        <f>IF(LEN(A1938) &gt; 0, 'CLZ TT'!E1938, "")</f>
        <v/>
      </c>
      <c r="D1938" s="7" t="str">
        <f>T('CLZ TT'!F1938)</f>
        <v/>
      </c>
      <c r="E1938" s="7" t="str">
        <f>IFERROR(VLOOKUP('CLZ TT'!A1938,'CLZ WI'!$A$1:$E$100000,3,FALSE),"")</f>
        <v/>
      </c>
      <c r="F1938" t="str">
        <f>IFERROR(VLOOKUP('CLZ TT'!A1938,'CLZ WI'!$A$1:$E$100000,4,FALSE),"")</f>
        <v/>
      </c>
      <c r="G1938" t="str">
        <f>IFERROR(VLOOKUP('CLZ TT'!A1938,'CLZ WI'!$A$1:$K$100000,5,FALSE),"")</f>
        <v/>
      </c>
      <c r="H1938" t="str">
        <f>IFERROR(VLOOKUP(G1938,'CLZ WI'!$A$1:$K$100000,6,FALSE),"")</f>
        <v/>
      </c>
      <c r="I1938" t="str">
        <f>IFERROR(VLOOKUP(G1938,'CLZ WI'!$A$1:$K$100000,7,FALSE),"")</f>
        <v/>
      </c>
      <c r="J1938" t="str">
        <f>T('CLZ TT'!I1938)</f>
        <v/>
      </c>
      <c r="K1938" t="str">
        <f>IF(IFERROR(VLOOKUP('CLZ TT'!A1938,'CLZ WI'!$A$1:$L$100000,12,FALSE),"")=TRUE, "Billable", IF(IFERROR(VLOOKUP('CLZ TT'!A1938,'CLZ WI'!$A$1:$L$100000,12,FALSE),"")=FALSE, "Non-Billable", ""))</f>
        <v/>
      </c>
      <c r="L1938" s="19" t="str">
        <f>IF('CLZ TT'!G1938="","",'CLZ TT'!G1938)</f>
        <v/>
      </c>
      <c r="M1938" t="str">
        <f>IFERROR(VLOOKUP(G1938,'CLZ Pr'!$A$1:$X$100000,12,FALSE)*C1938,"")</f>
        <v/>
      </c>
      <c r="N1938" s="4" t="str">
        <f>IFERROR(VLOOKUP(G1938,'CLZ Pr'!$A$1:$X$100000,24,FALSE), "")</f>
        <v/>
      </c>
      <c r="O1938" t="str">
        <f>IFERROR(VLOOKUP(G1938,'CLZ Pr'!$A$1:$X$100000,21,FALSE), "")</f>
        <v/>
      </c>
    </row>
    <row r="1939" spans="1:15">
      <c r="A1939" t="str">
        <f>T('CLZ TT'!A1939)</f>
        <v/>
      </c>
      <c r="B1939" s="9" t="str">
        <f>T('CLZ TT'!D1939)</f>
        <v/>
      </c>
      <c r="C1939" s="10" t="str">
        <f>IF(LEN(A1939) &gt; 0, 'CLZ TT'!E1939, "")</f>
        <v/>
      </c>
      <c r="D1939" s="7" t="str">
        <f>T('CLZ TT'!F1939)</f>
        <v/>
      </c>
      <c r="E1939" s="7" t="str">
        <f>IFERROR(VLOOKUP('CLZ TT'!A1939,'CLZ WI'!$A$1:$E$100000,3,FALSE),"")</f>
        <v/>
      </c>
      <c r="F1939" t="str">
        <f>IFERROR(VLOOKUP('CLZ TT'!A1939,'CLZ WI'!$A$1:$E$100000,4,FALSE),"")</f>
        <v/>
      </c>
      <c r="G1939" t="str">
        <f>IFERROR(VLOOKUP('CLZ TT'!A1939,'CLZ WI'!$A$1:$K$100000,5,FALSE),"")</f>
        <v/>
      </c>
      <c r="H1939" t="str">
        <f>IFERROR(VLOOKUP(G1939,'CLZ WI'!$A$1:$K$100000,6,FALSE),"")</f>
        <v/>
      </c>
      <c r="I1939" t="str">
        <f>IFERROR(VLOOKUP(G1939,'CLZ WI'!$A$1:$K$100000,7,FALSE),"")</f>
        <v/>
      </c>
      <c r="J1939" t="str">
        <f>T('CLZ TT'!I1939)</f>
        <v/>
      </c>
      <c r="K1939" t="str">
        <f>IF(IFERROR(VLOOKUP('CLZ TT'!A1939,'CLZ WI'!$A$1:$L$100000,12,FALSE),"")=TRUE, "Billable", IF(IFERROR(VLOOKUP('CLZ TT'!A1939,'CLZ WI'!$A$1:$L$100000,12,FALSE),"")=FALSE, "Non-Billable", ""))</f>
        <v/>
      </c>
      <c r="L1939" s="19" t="str">
        <f>IF('CLZ TT'!G1939="","",'CLZ TT'!G1939)</f>
        <v/>
      </c>
      <c r="M1939" t="str">
        <f>IFERROR(VLOOKUP(G1939,'CLZ Pr'!$A$1:$X$100000,12,FALSE)*C1939,"")</f>
        <v/>
      </c>
      <c r="N1939" s="4" t="str">
        <f>IFERROR(VLOOKUP(G1939,'CLZ Pr'!$A$1:$X$100000,24,FALSE), "")</f>
        <v/>
      </c>
      <c r="O1939" t="str">
        <f>IFERROR(VLOOKUP(G1939,'CLZ Pr'!$A$1:$X$100000,21,FALSE), "")</f>
        <v/>
      </c>
    </row>
    <row r="1940" spans="1:15">
      <c r="A1940" t="str">
        <f>T('CLZ TT'!A1940)</f>
        <v/>
      </c>
      <c r="B1940" s="9" t="str">
        <f>T('CLZ TT'!D1940)</f>
        <v/>
      </c>
      <c r="C1940" s="10" t="str">
        <f>IF(LEN(A1940) &gt; 0, 'CLZ TT'!E1940, "")</f>
        <v/>
      </c>
      <c r="D1940" s="7" t="str">
        <f>T('CLZ TT'!F1940)</f>
        <v/>
      </c>
      <c r="E1940" s="7" t="str">
        <f>IFERROR(VLOOKUP('CLZ TT'!A1940,'CLZ WI'!$A$1:$E$100000,3,FALSE),"")</f>
        <v/>
      </c>
      <c r="F1940" t="str">
        <f>IFERROR(VLOOKUP('CLZ TT'!A1940,'CLZ WI'!$A$1:$E$100000,4,FALSE),"")</f>
        <v/>
      </c>
      <c r="G1940" t="str">
        <f>IFERROR(VLOOKUP('CLZ TT'!A1940,'CLZ WI'!$A$1:$K$100000,5,FALSE),"")</f>
        <v/>
      </c>
      <c r="H1940" t="str">
        <f>IFERROR(VLOOKUP(G1940,'CLZ WI'!$A$1:$K$100000,6,FALSE),"")</f>
        <v/>
      </c>
      <c r="I1940" t="str">
        <f>IFERROR(VLOOKUP(G1940,'CLZ WI'!$A$1:$K$100000,7,FALSE),"")</f>
        <v/>
      </c>
      <c r="J1940" t="str">
        <f>T('CLZ TT'!I1940)</f>
        <v/>
      </c>
      <c r="K1940" t="str">
        <f>IF(IFERROR(VLOOKUP('CLZ TT'!A1940,'CLZ WI'!$A$1:$L$100000,12,FALSE),"")=TRUE, "Billable", IF(IFERROR(VLOOKUP('CLZ TT'!A1940,'CLZ WI'!$A$1:$L$100000,12,FALSE),"")=FALSE, "Non-Billable", ""))</f>
        <v/>
      </c>
      <c r="L1940" s="19" t="str">
        <f>IF('CLZ TT'!G1940="","",'CLZ TT'!G1940)</f>
        <v/>
      </c>
      <c r="M1940" t="str">
        <f>IFERROR(VLOOKUP(G1940,'CLZ Pr'!$A$1:$X$100000,12,FALSE)*C1940,"")</f>
        <v/>
      </c>
      <c r="N1940" s="4" t="str">
        <f>IFERROR(VLOOKUP(G1940,'CLZ Pr'!$A$1:$X$100000,24,FALSE), "")</f>
        <v/>
      </c>
      <c r="O1940" t="str">
        <f>IFERROR(VLOOKUP(G1940,'CLZ Pr'!$A$1:$X$100000,21,FALSE), "")</f>
        <v/>
      </c>
    </row>
    <row r="1941" spans="1:15">
      <c r="A1941" t="str">
        <f>T('CLZ TT'!A1941)</f>
        <v/>
      </c>
      <c r="B1941" s="9" t="str">
        <f>T('CLZ TT'!D1941)</f>
        <v/>
      </c>
      <c r="C1941" s="10" t="str">
        <f>IF(LEN(A1941) &gt; 0, 'CLZ TT'!E1941, "")</f>
        <v/>
      </c>
      <c r="D1941" s="7" t="str">
        <f>T('CLZ TT'!F1941)</f>
        <v/>
      </c>
      <c r="E1941" s="7" t="str">
        <f>IFERROR(VLOOKUP('CLZ TT'!A1941,'CLZ WI'!$A$1:$E$100000,3,FALSE),"")</f>
        <v/>
      </c>
      <c r="F1941" t="str">
        <f>IFERROR(VLOOKUP('CLZ TT'!A1941,'CLZ WI'!$A$1:$E$100000,4,FALSE),"")</f>
        <v/>
      </c>
      <c r="G1941" t="str">
        <f>IFERROR(VLOOKUP('CLZ TT'!A1941,'CLZ WI'!$A$1:$K$100000,5,FALSE),"")</f>
        <v/>
      </c>
      <c r="H1941" t="str">
        <f>IFERROR(VLOOKUP(G1941,'CLZ WI'!$A$1:$K$100000,6,FALSE),"")</f>
        <v/>
      </c>
      <c r="I1941" t="str">
        <f>IFERROR(VLOOKUP(G1941,'CLZ WI'!$A$1:$K$100000,7,FALSE),"")</f>
        <v/>
      </c>
      <c r="J1941" t="str">
        <f>T('CLZ TT'!I1941)</f>
        <v/>
      </c>
      <c r="K1941" t="str">
        <f>IF(IFERROR(VLOOKUP('CLZ TT'!A1941,'CLZ WI'!$A$1:$L$100000,12,FALSE),"")=TRUE, "Billable", IF(IFERROR(VLOOKUP('CLZ TT'!A1941,'CLZ WI'!$A$1:$L$100000,12,FALSE),"")=FALSE, "Non-Billable", ""))</f>
        <v/>
      </c>
      <c r="L1941" s="19" t="str">
        <f>IF('CLZ TT'!G1941="","",'CLZ TT'!G1941)</f>
        <v/>
      </c>
      <c r="M1941" t="str">
        <f>IFERROR(VLOOKUP(G1941,'CLZ Pr'!$A$1:$X$100000,12,FALSE)*C1941,"")</f>
        <v/>
      </c>
      <c r="N1941" s="4" t="str">
        <f>IFERROR(VLOOKUP(G1941,'CLZ Pr'!$A$1:$X$100000,24,FALSE), "")</f>
        <v/>
      </c>
      <c r="O1941" t="str">
        <f>IFERROR(VLOOKUP(G1941,'CLZ Pr'!$A$1:$X$100000,21,FALSE), "")</f>
        <v/>
      </c>
    </row>
    <row r="1942" spans="1:15">
      <c r="A1942" t="str">
        <f>T('CLZ TT'!A1942)</f>
        <v/>
      </c>
      <c r="B1942" s="9" t="str">
        <f>T('CLZ TT'!D1942)</f>
        <v/>
      </c>
      <c r="C1942" s="10" t="str">
        <f>IF(LEN(A1942) &gt; 0, 'CLZ TT'!E1942, "")</f>
        <v/>
      </c>
      <c r="D1942" s="7" t="str">
        <f>T('CLZ TT'!F1942)</f>
        <v/>
      </c>
      <c r="E1942" s="7" t="str">
        <f>IFERROR(VLOOKUP('CLZ TT'!A1942,'CLZ WI'!$A$1:$E$100000,3,FALSE),"")</f>
        <v/>
      </c>
      <c r="F1942" t="str">
        <f>IFERROR(VLOOKUP('CLZ TT'!A1942,'CLZ WI'!$A$1:$E$100000,4,FALSE),"")</f>
        <v/>
      </c>
      <c r="G1942" t="str">
        <f>IFERROR(VLOOKUP('CLZ TT'!A1942,'CLZ WI'!$A$1:$K$100000,5,FALSE),"")</f>
        <v/>
      </c>
      <c r="H1942" t="str">
        <f>IFERROR(VLOOKUP(G1942,'CLZ WI'!$A$1:$K$100000,6,FALSE),"")</f>
        <v/>
      </c>
      <c r="I1942" t="str">
        <f>IFERROR(VLOOKUP(G1942,'CLZ WI'!$A$1:$K$100000,7,FALSE),"")</f>
        <v/>
      </c>
      <c r="J1942" t="str">
        <f>T('CLZ TT'!I1942)</f>
        <v/>
      </c>
      <c r="K1942" t="str">
        <f>IF(IFERROR(VLOOKUP('CLZ TT'!A1942,'CLZ WI'!$A$1:$L$100000,12,FALSE),"")=TRUE, "Billable", IF(IFERROR(VLOOKUP('CLZ TT'!A1942,'CLZ WI'!$A$1:$L$100000,12,FALSE),"")=FALSE, "Non-Billable", ""))</f>
        <v/>
      </c>
      <c r="L1942" s="19" t="str">
        <f>IF('CLZ TT'!G1942="","",'CLZ TT'!G1942)</f>
        <v/>
      </c>
      <c r="M1942" t="str">
        <f>IFERROR(VLOOKUP(G1942,'CLZ Pr'!$A$1:$X$100000,12,FALSE)*C1942,"")</f>
        <v/>
      </c>
      <c r="N1942" s="4" t="str">
        <f>IFERROR(VLOOKUP(G1942,'CLZ Pr'!$A$1:$X$100000,24,FALSE), "")</f>
        <v/>
      </c>
      <c r="O1942" t="str">
        <f>IFERROR(VLOOKUP(G1942,'CLZ Pr'!$A$1:$X$100000,21,FALSE), "")</f>
        <v/>
      </c>
    </row>
    <row r="1943" spans="1:15">
      <c r="A1943" t="str">
        <f>T('CLZ TT'!A1943)</f>
        <v/>
      </c>
      <c r="B1943" s="9" t="str">
        <f>T('CLZ TT'!D1943)</f>
        <v/>
      </c>
      <c r="C1943" s="10" t="str">
        <f>IF(LEN(A1943) &gt; 0, 'CLZ TT'!E1943, "")</f>
        <v/>
      </c>
      <c r="D1943" s="7" t="str">
        <f>T('CLZ TT'!F1943)</f>
        <v/>
      </c>
      <c r="E1943" s="7" t="str">
        <f>IFERROR(VLOOKUP('CLZ TT'!A1943,'CLZ WI'!$A$1:$E$100000,3,FALSE),"")</f>
        <v/>
      </c>
      <c r="F1943" t="str">
        <f>IFERROR(VLOOKUP('CLZ TT'!A1943,'CLZ WI'!$A$1:$E$100000,4,FALSE),"")</f>
        <v/>
      </c>
      <c r="G1943" t="str">
        <f>IFERROR(VLOOKUP('CLZ TT'!A1943,'CLZ WI'!$A$1:$K$100000,5,FALSE),"")</f>
        <v/>
      </c>
      <c r="H1943" t="str">
        <f>IFERROR(VLOOKUP(G1943,'CLZ WI'!$A$1:$K$100000,6,FALSE),"")</f>
        <v/>
      </c>
      <c r="I1943" t="str">
        <f>IFERROR(VLOOKUP(G1943,'CLZ WI'!$A$1:$K$100000,7,FALSE),"")</f>
        <v/>
      </c>
      <c r="J1943" t="str">
        <f>T('CLZ TT'!I1943)</f>
        <v/>
      </c>
      <c r="K1943" t="str">
        <f>IF(IFERROR(VLOOKUP('CLZ TT'!A1943,'CLZ WI'!$A$1:$L$100000,12,FALSE),"")=TRUE, "Billable", IF(IFERROR(VLOOKUP('CLZ TT'!A1943,'CLZ WI'!$A$1:$L$100000,12,FALSE),"")=FALSE, "Non-Billable", ""))</f>
        <v/>
      </c>
      <c r="L1943" s="19" t="str">
        <f>IF('CLZ TT'!G1943="","",'CLZ TT'!G1943)</f>
        <v/>
      </c>
      <c r="M1943" t="str">
        <f>IFERROR(VLOOKUP(G1943,'CLZ Pr'!$A$1:$X$100000,12,FALSE)*C1943,"")</f>
        <v/>
      </c>
      <c r="N1943" s="4" t="str">
        <f>IFERROR(VLOOKUP(G1943,'CLZ Pr'!$A$1:$X$100000,24,FALSE), "")</f>
        <v/>
      </c>
      <c r="O1943" t="str">
        <f>IFERROR(VLOOKUP(G1943,'CLZ Pr'!$A$1:$X$100000,21,FALSE), "")</f>
        <v/>
      </c>
    </row>
    <row r="1944" spans="1:15">
      <c r="A1944" t="str">
        <f>T('CLZ TT'!A1944)</f>
        <v/>
      </c>
      <c r="B1944" s="9" t="str">
        <f>T('CLZ TT'!D1944)</f>
        <v/>
      </c>
      <c r="C1944" s="10" t="str">
        <f>IF(LEN(A1944) &gt; 0, 'CLZ TT'!E1944, "")</f>
        <v/>
      </c>
      <c r="D1944" s="7" t="str">
        <f>T('CLZ TT'!F1944)</f>
        <v/>
      </c>
      <c r="E1944" s="7" t="str">
        <f>IFERROR(VLOOKUP('CLZ TT'!A1944,'CLZ WI'!$A$1:$E$100000,3,FALSE),"")</f>
        <v/>
      </c>
      <c r="F1944" t="str">
        <f>IFERROR(VLOOKUP('CLZ TT'!A1944,'CLZ WI'!$A$1:$E$100000,4,FALSE),"")</f>
        <v/>
      </c>
      <c r="G1944" t="str">
        <f>IFERROR(VLOOKUP('CLZ TT'!A1944,'CLZ WI'!$A$1:$K$100000,5,FALSE),"")</f>
        <v/>
      </c>
      <c r="H1944" t="str">
        <f>IFERROR(VLOOKUP(G1944,'CLZ WI'!$A$1:$K$100000,6,FALSE),"")</f>
        <v/>
      </c>
      <c r="I1944" t="str">
        <f>IFERROR(VLOOKUP(G1944,'CLZ WI'!$A$1:$K$100000,7,FALSE),"")</f>
        <v/>
      </c>
      <c r="J1944" t="str">
        <f>T('CLZ TT'!I1944)</f>
        <v/>
      </c>
      <c r="K1944" t="str">
        <f>IF(IFERROR(VLOOKUP('CLZ TT'!A1944,'CLZ WI'!$A$1:$L$100000,12,FALSE),"")=TRUE, "Billable", IF(IFERROR(VLOOKUP('CLZ TT'!A1944,'CLZ WI'!$A$1:$L$100000,12,FALSE),"")=FALSE, "Non-Billable", ""))</f>
        <v/>
      </c>
      <c r="L1944" s="19" t="str">
        <f>IF('CLZ TT'!G1944="","",'CLZ TT'!G1944)</f>
        <v/>
      </c>
      <c r="M1944" t="str">
        <f>IFERROR(VLOOKUP(G1944,'CLZ Pr'!$A$1:$X$100000,12,FALSE)*C1944,"")</f>
        <v/>
      </c>
      <c r="N1944" s="4" t="str">
        <f>IFERROR(VLOOKUP(G1944,'CLZ Pr'!$A$1:$X$100000,24,FALSE), "")</f>
        <v/>
      </c>
      <c r="O1944" t="str">
        <f>IFERROR(VLOOKUP(G1944,'CLZ Pr'!$A$1:$X$100000,21,FALSE), "")</f>
        <v/>
      </c>
    </row>
    <row r="1945" spans="1:15">
      <c r="A1945" t="str">
        <f>T('CLZ TT'!A1945)</f>
        <v/>
      </c>
      <c r="B1945" s="9" t="str">
        <f>T('CLZ TT'!D1945)</f>
        <v/>
      </c>
      <c r="C1945" s="10" t="str">
        <f>IF(LEN(A1945) &gt; 0, 'CLZ TT'!E1945, "")</f>
        <v/>
      </c>
      <c r="D1945" s="7" t="str">
        <f>T('CLZ TT'!F1945)</f>
        <v/>
      </c>
      <c r="E1945" s="7" t="str">
        <f>IFERROR(VLOOKUP('CLZ TT'!A1945,'CLZ WI'!$A$1:$E$100000,3,FALSE),"")</f>
        <v/>
      </c>
      <c r="F1945" t="str">
        <f>IFERROR(VLOOKUP('CLZ TT'!A1945,'CLZ WI'!$A$1:$E$100000,4,FALSE),"")</f>
        <v/>
      </c>
      <c r="G1945" t="str">
        <f>IFERROR(VLOOKUP('CLZ TT'!A1945,'CLZ WI'!$A$1:$K$100000,5,FALSE),"")</f>
        <v/>
      </c>
      <c r="H1945" t="str">
        <f>IFERROR(VLOOKUP(G1945,'CLZ WI'!$A$1:$K$100000,6,FALSE),"")</f>
        <v/>
      </c>
      <c r="I1945" t="str">
        <f>IFERROR(VLOOKUP(G1945,'CLZ WI'!$A$1:$K$100000,7,FALSE),"")</f>
        <v/>
      </c>
      <c r="J1945" t="str">
        <f>T('CLZ TT'!I1945)</f>
        <v/>
      </c>
      <c r="K1945" t="str">
        <f>IF(IFERROR(VLOOKUP('CLZ TT'!A1945,'CLZ WI'!$A$1:$L$100000,12,FALSE),"")=TRUE, "Billable", IF(IFERROR(VLOOKUP('CLZ TT'!A1945,'CLZ WI'!$A$1:$L$100000,12,FALSE),"")=FALSE, "Non-Billable", ""))</f>
        <v/>
      </c>
      <c r="L1945" s="19" t="str">
        <f>IF('CLZ TT'!G1945="","",'CLZ TT'!G1945)</f>
        <v/>
      </c>
      <c r="M1945" t="str">
        <f>IFERROR(VLOOKUP(G1945,'CLZ Pr'!$A$1:$X$100000,12,FALSE)*C1945,"")</f>
        <v/>
      </c>
      <c r="N1945" s="4" t="str">
        <f>IFERROR(VLOOKUP(G1945,'CLZ Pr'!$A$1:$X$100000,24,FALSE), "")</f>
        <v/>
      </c>
      <c r="O1945" t="str">
        <f>IFERROR(VLOOKUP(G1945,'CLZ Pr'!$A$1:$X$100000,21,FALSE), "")</f>
        <v/>
      </c>
    </row>
    <row r="1946" spans="1:15">
      <c r="A1946" t="str">
        <f>T('CLZ TT'!A1946)</f>
        <v/>
      </c>
      <c r="B1946" s="9" t="str">
        <f>T('CLZ TT'!D1946)</f>
        <v/>
      </c>
      <c r="C1946" s="10" t="str">
        <f>IF(LEN(A1946) &gt; 0, 'CLZ TT'!E1946, "")</f>
        <v/>
      </c>
      <c r="D1946" s="7" t="str">
        <f>T('CLZ TT'!F1946)</f>
        <v/>
      </c>
      <c r="E1946" s="7" t="str">
        <f>IFERROR(VLOOKUP('CLZ TT'!A1946,'CLZ WI'!$A$1:$E$100000,3,FALSE),"")</f>
        <v/>
      </c>
      <c r="F1946" t="str">
        <f>IFERROR(VLOOKUP('CLZ TT'!A1946,'CLZ WI'!$A$1:$E$100000,4,FALSE),"")</f>
        <v/>
      </c>
      <c r="G1946" t="str">
        <f>IFERROR(VLOOKUP('CLZ TT'!A1946,'CLZ WI'!$A$1:$K$100000,5,FALSE),"")</f>
        <v/>
      </c>
      <c r="H1946" t="str">
        <f>IFERROR(VLOOKUP(G1946,'CLZ WI'!$A$1:$K$100000,6,FALSE),"")</f>
        <v/>
      </c>
      <c r="I1946" t="str">
        <f>IFERROR(VLOOKUP(G1946,'CLZ WI'!$A$1:$K$100000,7,FALSE),"")</f>
        <v/>
      </c>
      <c r="J1946" t="str">
        <f>T('CLZ TT'!I1946)</f>
        <v/>
      </c>
      <c r="K1946" t="str">
        <f>IF(IFERROR(VLOOKUP('CLZ TT'!A1946,'CLZ WI'!$A$1:$L$100000,12,FALSE),"")=TRUE, "Billable", IF(IFERROR(VLOOKUP('CLZ TT'!A1946,'CLZ WI'!$A$1:$L$100000,12,FALSE),"")=FALSE, "Non-Billable", ""))</f>
        <v/>
      </c>
      <c r="L1946" s="19" t="str">
        <f>IF('CLZ TT'!G1946="","",'CLZ TT'!G1946)</f>
        <v/>
      </c>
      <c r="M1946" t="str">
        <f>IFERROR(VLOOKUP(G1946,'CLZ Pr'!$A$1:$X$100000,12,FALSE)*C1946,"")</f>
        <v/>
      </c>
      <c r="N1946" s="4" t="str">
        <f>IFERROR(VLOOKUP(G1946,'CLZ Pr'!$A$1:$X$100000,24,FALSE), "")</f>
        <v/>
      </c>
      <c r="O1946" t="str">
        <f>IFERROR(VLOOKUP(G1946,'CLZ Pr'!$A$1:$X$100000,21,FALSE), "")</f>
        <v/>
      </c>
    </row>
    <row r="1947" spans="1:15">
      <c r="A1947" t="str">
        <f>T('CLZ TT'!A1947)</f>
        <v/>
      </c>
      <c r="B1947" s="9" t="str">
        <f>T('CLZ TT'!D1947)</f>
        <v/>
      </c>
      <c r="C1947" s="10" t="str">
        <f>IF(LEN(A1947) &gt; 0, 'CLZ TT'!E1947, "")</f>
        <v/>
      </c>
      <c r="D1947" s="7" t="str">
        <f>T('CLZ TT'!F1947)</f>
        <v/>
      </c>
      <c r="E1947" s="7" t="str">
        <f>IFERROR(VLOOKUP('CLZ TT'!A1947,'CLZ WI'!$A$1:$E$100000,3,FALSE),"")</f>
        <v/>
      </c>
      <c r="F1947" t="str">
        <f>IFERROR(VLOOKUP('CLZ TT'!A1947,'CLZ WI'!$A$1:$E$100000,4,FALSE),"")</f>
        <v/>
      </c>
      <c r="G1947" t="str">
        <f>IFERROR(VLOOKUP('CLZ TT'!A1947,'CLZ WI'!$A$1:$K$100000,5,FALSE),"")</f>
        <v/>
      </c>
      <c r="H1947" t="str">
        <f>IFERROR(VLOOKUP(G1947,'CLZ WI'!$A$1:$K$100000,6,FALSE),"")</f>
        <v/>
      </c>
      <c r="I1947" t="str">
        <f>IFERROR(VLOOKUP(G1947,'CLZ WI'!$A$1:$K$100000,7,FALSE),"")</f>
        <v/>
      </c>
      <c r="J1947" t="str">
        <f>T('CLZ TT'!I1947)</f>
        <v/>
      </c>
      <c r="K1947" t="str">
        <f>IF(IFERROR(VLOOKUP('CLZ TT'!A1947,'CLZ WI'!$A$1:$L$100000,12,FALSE),"")=TRUE, "Billable", IF(IFERROR(VLOOKUP('CLZ TT'!A1947,'CLZ WI'!$A$1:$L$100000,12,FALSE),"")=FALSE, "Non-Billable", ""))</f>
        <v/>
      </c>
      <c r="L1947" s="19" t="str">
        <f>IF('CLZ TT'!G1947="","",'CLZ TT'!G1947)</f>
        <v/>
      </c>
      <c r="M1947" t="str">
        <f>IFERROR(VLOOKUP(G1947,'CLZ Pr'!$A$1:$X$100000,12,FALSE)*C1947,"")</f>
        <v/>
      </c>
      <c r="N1947" s="4" t="str">
        <f>IFERROR(VLOOKUP(G1947,'CLZ Pr'!$A$1:$X$100000,24,FALSE), "")</f>
        <v/>
      </c>
      <c r="O1947" t="str">
        <f>IFERROR(VLOOKUP(G1947,'CLZ Pr'!$A$1:$X$100000,21,FALSE), "")</f>
        <v/>
      </c>
    </row>
    <row r="1948" spans="1:15">
      <c r="A1948" t="str">
        <f>T('CLZ TT'!A1948)</f>
        <v/>
      </c>
      <c r="B1948" s="9" t="str">
        <f>T('CLZ TT'!D1948)</f>
        <v/>
      </c>
      <c r="C1948" s="10" t="str">
        <f>IF(LEN(A1948) &gt; 0, 'CLZ TT'!E1948, "")</f>
        <v/>
      </c>
      <c r="D1948" s="7" t="str">
        <f>T('CLZ TT'!F1948)</f>
        <v/>
      </c>
      <c r="E1948" s="7" t="str">
        <f>IFERROR(VLOOKUP('CLZ TT'!A1948,'CLZ WI'!$A$1:$E$100000,3,FALSE),"")</f>
        <v/>
      </c>
      <c r="F1948" t="str">
        <f>IFERROR(VLOOKUP('CLZ TT'!A1948,'CLZ WI'!$A$1:$E$100000,4,FALSE),"")</f>
        <v/>
      </c>
      <c r="G1948" t="str">
        <f>IFERROR(VLOOKUP('CLZ TT'!A1948,'CLZ WI'!$A$1:$K$100000,5,FALSE),"")</f>
        <v/>
      </c>
      <c r="H1948" t="str">
        <f>IFERROR(VLOOKUP(G1948,'CLZ WI'!$A$1:$K$100000,6,FALSE),"")</f>
        <v/>
      </c>
      <c r="I1948" t="str">
        <f>IFERROR(VLOOKUP(G1948,'CLZ WI'!$A$1:$K$100000,7,FALSE),"")</f>
        <v/>
      </c>
      <c r="J1948" t="str">
        <f>T('CLZ TT'!I1948)</f>
        <v/>
      </c>
      <c r="K1948" t="str">
        <f>IF(IFERROR(VLOOKUP('CLZ TT'!A1948,'CLZ WI'!$A$1:$L$100000,12,FALSE),"")=TRUE, "Billable", IF(IFERROR(VLOOKUP('CLZ TT'!A1948,'CLZ WI'!$A$1:$L$100000,12,FALSE),"")=FALSE, "Non-Billable", ""))</f>
        <v/>
      </c>
      <c r="L1948" s="19" t="str">
        <f>IF('CLZ TT'!G1948="","",'CLZ TT'!G1948)</f>
        <v/>
      </c>
      <c r="M1948" t="str">
        <f>IFERROR(VLOOKUP(G1948,'CLZ Pr'!$A$1:$X$100000,12,FALSE)*C1948,"")</f>
        <v/>
      </c>
      <c r="N1948" s="4" t="str">
        <f>IFERROR(VLOOKUP(G1948,'CLZ Pr'!$A$1:$X$100000,24,FALSE), "")</f>
        <v/>
      </c>
      <c r="O1948" t="str">
        <f>IFERROR(VLOOKUP(G1948,'CLZ Pr'!$A$1:$X$100000,21,FALSE), "")</f>
        <v/>
      </c>
    </row>
    <row r="1949" spans="1:15">
      <c r="A1949" t="str">
        <f>T('CLZ TT'!A1949)</f>
        <v/>
      </c>
      <c r="B1949" s="9" t="str">
        <f>T('CLZ TT'!D1949)</f>
        <v/>
      </c>
      <c r="C1949" s="10" t="str">
        <f>IF(LEN(A1949) &gt; 0, 'CLZ TT'!E1949, "")</f>
        <v/>
      </c>
      <c r="D1949" s="7" t="str">
        <f>T('CLZ TT'!F1949)</f>
        <v/>
      </c>
      <c r="E1949" s="7" t="str">
        <f>IFERROR(VLOOKUP('CLZ TT'!A1949,'CLZ WI'!$A$1:$E$100000,3,FALSE),"")</f>
        <v/>
      </c>
      <c r="F1949" t="str">
        <f>IFERROR(VLOOKUP('CLZ TT'!A1949,'CLZ WI'!$A$1:$E$100000,4,FALSE),"")</f>
        <v/>
      </c>
      <c r="G1949" t="str">
        <f>IFERROR(VLOOKUP('CLZ TT'!A1949,'CLZ WI'!$A$1:$K$100000,5,FALSE),"")</f>
        <v/>
      </c>
      <c r="H1949" t="str">
        <f>IFERROR(VLOOKUP(G1949,'CLZ WI'!$A$1:$K$100000,6,FALSE),"")</f>
        <v/>
      </c>
      <c r="I1949" t="str">
        <f>IFERROR(VLOOKUP(G1949,'CLZ WI'!$A$1:$K$100000,7,FALSE),"")</f>
        <v/>
      </c>
      <c r="J1949" t="str">
        <f>T('CLZ TT'!I1949)</f>
        <v/>
      </c>
      <c r="K1949" t="str">
        <f>IF(IFERROR(VLOOKUP('CLZ TT'!A1949,'CLZ WI'!$A$1:$L$100000,12,FALSE),"")=TRUE, "Billable", IF(IFERROR(VLOOKUP('CLZ TT'!A1949,'CLZ WI'!$A$1:$L$100000,12,FALSE),"")=FALSE, "Non-Billable", ""))</f>
        <v/>
      </c>
      <c r="L1949" s="19" t="str">
        <f>IF('CLZ TT'!G1949="","",'CLZ TT'!G1949)</f>
        <v/>
      </c>
      <c r="M1949" t="str">
        <f>IFERROR(VLOOKUP(G1949,'CLZ Pr'!$A$1:$X$100000,12,FALSE)*C1949,"")</f>
        <v/>
      </c>
      <c r="N1949" s="4" t="str">
        <f>IFERROR(VLOOKUP(G1949,'CLZ Pr'!$A$1:$X$100000,24,FALSE), "")</f>
        <v/>
      </c>
      <c r="O1949" t="str">
        <f>IFERROR(VLOOKUP(G1949,'CLZ Pr'!$A$1:$X$100000,21,FALSE), "")</f>
        <v/>
      </c>
    </row>
    <row r="1950" spans="1:15">
      <c r="A1950" t="str">
        <f>T('CLZ TT'!A1950)</f>
        <v/>
      </c>
      <c r="B1950" s="9" t="str">
        <f>T('CLZ TT'!D1950)</f>
        <v/>
      </c>
      <c r="C1950" s="10" t="str">
        <f>IF(LEN(A1950) &gt; 0, 'CLZ TT'!E1950, "")</f>
        <v/>
      </c>
      <c r="D1950" s="7" t="str">
        <f>T('CLZ TT'!F1950)</f>
        <v/>
      </c>
      <c r="E1950" s="7" t="str">
        <f>IFERROR(VLOOKUP('CLZ TT'!A1950,'CLZ WI'!$A$1:$E$100000,3,FALSE),"")</f>
        <v/>
      </c>
      <c r="F1950" t="str">
        <f>IFERROR(VLOOKUP('CLZ TT'!A1950,'CLZ WI'!$A$1:$E$100000,4,FALSE),"")</f>
        <v/>
      </c>
      <c r="G1950" t="str">
        <f>IFERROR(VLOOKUP('CLZ TT'!A1950,'CLZ WI'!$A$1:$K$100000,5,FALSE),"")</f>
        <v/>
      </c>
      <c r="H1950" t="str">
        <f>IFERROR(VLOOKUP(G1950,'CLZ WI'!$A$1:$K$100000,6,FALSE),"")</f>
        <v/>
      </c>
      <c r="I1950" t="str">
        <f>IFERROR(VLOOKUP(G1950,'CLZ WI'!$A$1:$K$100000,7,FALSE),"")</f>
        <v/>
      </c>
      <c r="J1950" t="str">
        <f>T('CLZ TT'!I1950)</f>
        <v/>
      </c>
      <c r="K1950" t="str">
        <f>IF(IFERROR(VLOOKUP('CLZ TT'!A1950,'CLZ WI'!$A$1:$L$100000,12,FALSE),"")=TRUE, "Billable", IF(IFERROR(VLOOKUP('CLZ TT'!A1950,'CLZ WI'!$A$1:$L$100000,12,FALSE),"")=FALSE, "Non-Billable", ""))</f>
        <v/>
      </c>
      <c r="L1950" s="19" t="str">
        <f>IF('CLZ TT'!G1950="","",'CLZ TT'!G1950)</f>
        <v/>
      </c>
      <c r="M1950" t="str">
        <f>IFERROR(VLOOKUP(G1950,'CLZ Pr'!$A$1:$X$100000,12,FALSE)*C1950,"")</f>
        <v/>
      </c>
      <c r="N1950" s="4" t="str">
        <f>IFERROR(VLOOKUP(G1950,'CLZ Pr'!$A$1:$X$100000,24,FALSE), "")</f>
        <v/>
      </c>
      <c r="O1950" t="str">
        <f>IFERROR(VLOOKUP(G1950,'CLZ Pr'!$A$1:$X$100000,21,FALSE), "")</f>
        <v/>
      </c>
    </row>
    <row r="1951" spans="1:15">
      <c r="A1951" t="str">
        <f>T('CLZ TT'!A1951)</f>
        <v/>
      </c>
      <c r="B1951" s="9" t="str">
        <f>T('CLZ TT'!D1951)</f>
        <v/>
      </c>
      <c r="C1951" s="10" t="str">
        <f>IF(LEN(A1951) &gt; 0, 'CLZ TT'!E1951, "")</f>
        <v/>
      </c>
      <c r="D1951" s="7" t="str">
        <f>T('CLZ TT'!F1951)</f>
        <v/>
      </c>
      <c r="E1951" s="7" t="str">
        <f>IFERROR(VLOOKUP('CLZ TT'!A1951,'CLZ WI'!$A$1:$E$100000,3,FALSE),"")</f>
        <v/>
      </c>
      <c r="F1951" t="str">
        <f>IFERROR(VLOOKUP('CLZ TT'!A1951,'CLZ WI'!$A$1:$E$100000,4,FALSE),"")</f>
        <v/>
      </c>
      <c r="G1951" t="str">
        <f>IFERROR(VLOOKUP('CLZ TT'!A1951,'CLZ WI'!$A$1:$K$100000,5,FALSE),"")</f>
        <v/>
      </c>
      <c r="H1951" t="str">
        <f>IFERROR(VLOOKUP(G1951,'CLZ WI'!$A$1:$K$100000,6,FALSE),"")</f>
        <v/>
      </c>
      <c r="I1951" t="str">
        <f>IFERROR(VLOOKUP(G1951,'CLZ WI'!$A$1:$K$100000,7,FALSE),"")</f>
        <v/>
      </c>
      <c r="J1951" t="str">
        <f>T('CLZ TT'!I1951)</f>
        <v/>
      </c>
      <c r="K1951" t="str">
        <f>IF(IFERROR(VLOOKUP('CLZ TT'!A1951,'CLZ WI'!$A$1:$L$100000,12,FALSE),"")=TRUE, "Billable", IF(IFERROR(VLOOKUP('CLZ TT'!A1951,'CLZ WI'!$A$1:$L$100000,12,FALSE),"")=FALSE, "Non-Billable", ""))</f>
        <v/>
      </c>
      <c r="L1951" s="19" t="str">
        <f>IF('CLZ TT'!G1951="","",'CLZ TT'!G1951)</f>
        <v/>
      </c>
      <c r="M1951" t="str">
        <f>IFERROR(VLOOKUP(G1951,'CLZ Pr'!$A$1:$X$100000,12,FALSE)*C1951,"")</f>
        <v/>
      </c>
      <c r="N1951" s="4" t="str">
        <f>IFERROR(VLOOKUP(G1951,'CLZ Pr'!$A$1:$X$100000,24,FALSE), "")</f>
        <v/>
      </c>
      <c r="O1951" t="str">
        <f>IFERROR(VLOOKUP(G1951,'CLZ Pr'!$A$1:$X$100000,21,FALSE), "")</f>
        <v/>
      </c>
    </row>
    <row r="1952" spans="1:15">
      <c r="A1952" t="str">
        <f>T('CLZ TT'!A1952)</f>
        <v/>
      </c>
      <c r="B1952" s="9" t="str">
        <f>T('CLZ TT'!D1952)</f>
        <v/>
      </c>
      <c r="C1952" s="10" t="str">
        <f>IF(LEN(A1952) &gt; 0, 'CLZ TT'!E1952, "")</f>
        <v/>
      </c>
      <c r="D1952" s="7" t="str">
        <f>T('CLZ TT'!F1952)</f>
        <v/>
      </c>
      <c r="E1952" s="7" t="str">
        <f>IFERROR(VLOOKUP('CLZ TT'!A1952,'CLZ WI'!$A$1:$E$100000,3,FALSE),"")</f>
        <v/>
      </c>
      <c r="F1952" t="str">
        <f>IFERROR(VLOOKUP('CLZ TT'!A1952,'CLZ WI'!$A$1:$E$100000,4,FALSE),"")</f>
        <v/>
      </c>
      <c r="G1952" t="str">
        <f>IFERROR(VLOOKUP('CLZ TT'!A1952,'CLZ WI'!$A$1:$K$100000,5,FALSE),"")</f>
        <v/>
      </c>
      <c r="H1952" t="str">
        <f>IFERROR(VLOOKUP(G1952,'CLZ WI'!$A$1:$K$100000,6,FALSE),"")</f>
        <v/>
      </c>
      <c r="I1952" t="str">
        <f>IFERROR(VLOOKUP(G1952,'CLZ WI'!$A$1:$K$100000,7,FALSE),"")</f>
        <v/>
      </c>
      <c r="J1952" t="str">
        <f>T('CLZ TT'!I1952)</f>
        <v/>
      </c>
      <c r="K1952" t="str">
        <f>IF(IFERROR(VLOOKUP('CLZ TT'!A1952,'CLZ WI'!$A$1:$L$100000,12,FALSE),"")=TRUE, "Billable", IF(IFERROR(VLOOKUP('CLZ TT'!A1952,'CLZ WI'!$A$1:$L$100000,12,FALSE),"")=FALSE, "Non-Billable", ""))</f>
        <v/>
      </c>
      <c r="L1952" s="19" t="str">
        <f>IF('CLZ TT'!G1952="","",'CLZ TT'!G1952)</f>
        <v/>
      </c>
      <c r="M1952" t="str">
        <f>IFERROR(VLOOKUP(G1952,'CLZ Pr'!$A$1:$X$100000,12,FALSE)*C1952,"")</f>
        <v/>
      </c>
      <c r="N1952" s="4" t="str">
        <f>IFERROR(VLOOKUP(G1952,'CLZ Pr'!$A$1:$X$100000,24,FALSE), "")</f>
        <v/>
      </c>
      <c r="O1952" t="str">
        <f>IFERROR(VLOOKUP(G1952,'CLZ Pr'!$A$1:$X$100000,21,FALSE), "")</f>
        <v/>
      </c>
    </row>
    <row r="1953" spans="1:15">
      <c r="A1953" t="str">
        <f>T('CLZ TT'!A1953)</f>
        <v/>
      </c>
      <c r="B1953" s="9" t="str">
        <f>T('CLZ TT'!D1953)</f>
        <v/>
      </c>
      <c r="C1953" s="10" t="str">
        <f>IF(LEN(A1953) &gt; 0, 'CLZ TT'!E1953, "")</f>
        <v/>
      </c>
      <c r="D1953" s="7" t="str">
        <f>T('CLZ TT'!F1953)</f>
        <v/>
      </c>
      <c r="E1953" s="7" t="str">
        <f>IFERROR(VLOOKUP('CLZ TT'!A1953,'CLZ WI'!$A$1:$E$100000,3,FALSE),"")</f>
        <v/>
      </c>
      <c r="F1953" t="str">
        <f>IFERROR(VLOOKUP('CLZ TT'!A1953,'CLZ WI'!$A$1:$E$100000,4,FALSE),"")</f>
        <v/>
      </c>
      <c r="G1953" t="str">
        <f>IFERROR(VLOOKUP('CLZ TT'!A1953,'CLZ WI'!$A$1:$K$100000,5,FALSE),"")</f>
        <v/>
      </c>
      <c r="H1953" t="str">
        <f>IFERROR(VLOOKUP(G1953,'CLZ WI'!$A$1:$K$100000,6,FALSE),"")</f>
        <v/>
      </c>
      <c r="I1953" t="str">
        <f>IFERROR(VLOOKUP(G1953,'CLZ WI'!$A$1:$K$100000,7,FALSE),"")</f>
        <v/>
      </c>
      <c r="J1953" t="str">
        <f>T('CLZ TT'!I1953)</f>
        <v/>
      </c>
      <c r="K1953" t="str">
        <f>IF(IFERROR(VLOOKUP('CLZ TT'!A1953,'CLZ WI'!$A$1:$L$100000,12,FALSE),"")=TRUE, "Billable", IF(IFERROR(VLOOKUP('CLZ TT'!A1953,'CLZ WI'!$A$1:$L$100000,12,FALSE),"")=FALSE, "Non-Billable", ""))</f>
        <v/>
      </c>
      <c r="L1953" s="19" t="str">
        <f>IF('CLZ TT'!G1953="","",'CLZ TT'!G1953)</f>
        <v/>
      </c>
      <c r="M1953" t="str">
        <f>IFERROR(VLOOKUP(G1953,'CLZ Pr'!$A$1:$X$100000,12,FALSE)*C1953,"")</f>
        <v/>
      </c>
      <c r="N1953" s="4" t="str">
        <f>IFERROR(VLOOKUP(G1953,'CLZ Pr'!$A$1:$X$100000,24,FALSE), "")</f>
        <v/>
      </c>
      <c r="O1953" t="str">
        <f>IFERROR(VLOOKUP(G1953,'CLZ Pr'!$A$1:$X$100000,21,FALSE), "")</f>
        <v/>
      </c>
    </row>
    <row r="1954" spans="1:15">
      <c r="A1954" t="str">
        <f>T('CLZ TT'!A1954)</f>
        <v/>
      </c>
      <c r="B1954" s="9" t="str">
        <f>T('CLZ TT'!D1954)</f>
        <v/>
      </c>
      <c r="C1954" s="10" t="str">
        <f>IF(LEN(A1954) &gt; 0, 'CLZ TT'!E1954, "")</f>
        <v/>
      </c>
      <c r="D1954" s="7" t="str">
        <f>T('CLZ TT'!F1954)</f>
        <v/>
      </c>
      <c r="E1954" s="7" t="str">
        <f>IFERROR(VLOOKUP('CLZ TT'!A1954,'CLZ WI'!$A$1:$E$100000,3,FALSE),"")</f>
        <v/>
      </c>
      <c r="F1954" t="str">
        <f>IFERROR(VLOOKUP('CLZ TT'!A1954,'CLZ WI'!$A$1:$E$100000,4,FALSE),"")</f>
        <v/>
      </c>
      <c r="G1954" t="str">
        <f>IFERROR(VLOOKUP('CLZ TT'!A1954,'CLZ WI'!$A$1:$K$100000,5,FALSE),"")</f>
        <v/>
      </c>
      <c r="H1954" t="str">
        <f>IFERROR(VLOOKUP(G1954,'CLZ WI'!$A$1:$K$100000,6,FALSE),"")</f>
        <v/>
      </c>
      <c r="I1954" t="str">
        <f>IFERROR(VLOOKUP(G1954,'CLZ WI'!$A$1:$K$100000,7,FALSE),"")</f>
        <v/>
      </c>
      <c r="J1954" t="str">
        <f>T('CLZ TT'!I1954)</f>
        <v/>
      </c>
      <c r="K1954" t="str">
        <f>IF(IFERROR(VLOOKUP('CLZ TT'!A1954,'CLZ WI'!$A$1:$L$100000,12,FALSE),"")=TRUE, "Billable", IF(IFERROR(VLOOKUP('CLZ TT'!A1954,'CLZ WI'!$A$1:$L$100000,12,FALSE),"")=FALSE, "Non-Billable", ""))</f>
        <v/>
      </c>
      <c r="L1954" s="19" t="str">
        <f>IF('CLZ TT'!G1954="","",'CLZ TT'!G1954)</f>
        <v/>
      </c>
      <c r="M1954" t="str">
        <f>IFERROR(VLOOKUP(G1954,'CLZ Pr'!$A$1:$X$100000,12,FALSE)*C1954,"")</f>
        <v/>
      </c>
      <c r="N1954" s="4" t="str">
        <f>IFERROR(VLOOKUP(G1954,'CLZ Pr'!$A$1:$X$100000,24,FALSE), "")</f>
        <v/>
      </c>
      <c r="O1954" t="str">
        <f>IFERROR(VLOOKUP(G1954,'CLZ Pr'!$A$1:$X$100000,21,FALSE), "")</f>
        <v/>
      </c>
    </row>
    <row r="1955" spans="1:15">
      <c r="A1955" t="str">
        <f>T('CLZ TT'!A1955)</f>
        <v/>
      </c>
      <c r="B1955" s="9" t="str">
        <f>T('CLZ TT'!D1955)</f>
        <v/>
      </c>
      <c r="C1955" s="10" t="str">
        <f>IF(LEN(A1955) &gt; 0, 'CLZ TT'!E1955, "")</f>
        <v/>
      </c>
      <c r="D1955" s="7" t="str">
        <f>T('CLZ TT'!F1955)</f>
        <v/>
      </c>
      <c r="E1955" s="7" t="str">
        <f>IFERROR(VLOOKUP('CLZ TT'!A1955,'CLZ WI'!$A$1:$E$100000,3,FALSE),"")</f>
        <v/>
      </c>
      <c r="F1955" t="str">
        <f>IFERROR(VLOOKUP('CLZ TT'!A1955,'CLZ WI'!$A$1:$E$100000,4,FALSE),"")</f>
        <v/>
      </c>
      <c r="G1955" t="str">
        <f>IFERROR(VLOOKUP('CLZ TT'!A1955,'CLZ WI'!$A$1:$K$100000,5,FALSE),"")</f>
        <v/>
      </c>
      <c r="H1955" t="str">
        <f>IFERROR(VLOOKUP(G1955,'CLZ WI'!$A$1:$K$100000,6,FALSE),"")</f>
        <v/>
      </c>
      <c r="I1955" t="str">
        <f>IFERROR(VLOOKUP(G1955,'CLZ WI'!$A$1:$K$100000,7,FALSE),"")</f>
        <v/>
      </c>
      <c r="J1955" t="str">
        <f>T('CLZ TT'!I1955)</f>
        <v/>
      </c>
      <c r="K1955" t="str">
        <f>IF(IFERROR(VLOOKUP('CLZ TT'!A1955,'CLZ WI'!$A$1:$L$100000,12,FALSE),"")=TRUE, "Billable", IF(IFERROR(VLOOKUP('CLZ TT'!A1955,'CLZ WI'!$A$1:$L$100000,12,FALSE),"")=FALSE, "Non-Billable", ""))</f>
        <v/>
      </c>
      <c r="L1955" s="19" t="str">
        <f>IF('CLZ TT'!G1955="","",'CLZ TT'!G1955)</f>
        <v/>
      </c>
      <c r="M1955" t="str">
        <f>IFERROR(VLOOKUP(G1955,'CLZ Pr'!$A$1:$X$100000,12,FALSE)*C1955,"")</f>
        <v/>
      </c>
      <c r="N1955" s="4" t="str">
        <f>IFERROR(VLOOKUP(G1955,'CLZ Pr'!$A$1:$X$100000,24,FALSE), "")</f>
        <v/>
      </c>
      <c r="O1955" t="str">
        <f>IFERROR(VLOOKUP(G1955,'CLZ Pr'!$A$1:$X$100000,21,FALSE), "")</f>
        <v/>
      </c>
    </row>
    <row r="1956" spans="1:15">
      <c r="A1956" t="str">
        <f>T('CLZ TT'!A1956)</f>
        <v/>
      </c>
      <c r="B1956" s="9" t="str">
        <f>T('CLZ TT'!D1956)</f>
        <v/>
      </c>
      <c r="C1956" s="10" t="str">
        <f>IF(LEN(A1956) &gt; 0, 'CLZ TT'!E1956, "")</f>
        <v/>
      </c>
      <c r="D1956" s="7" t="str">
        <f>T('CLZ TT'!F1956)</f>
        <v/>
      </c>
      <c r="E1956" s="7" t="str">
        <f>IFERROR(VLOOKUP('CLZ TT'!A1956,'CLZ WI'!$A$1:$E$100000,3,FALSE),"")</f>
        <v/>
      </c>
      <c r="F1956" t="str">
        <f>IFERROR(VLOOKUP('CLZ TT'!A1956,'CLZ WI'!$A$1:$E$100000,4,FALSE),"")</f>
        <v/>
      </c>
      <c r="G1956" t="str">
        <f>IFERROR(VLOOKUP('CLZ TT'!A1956,'CLZ WI'!$A$1:$K$100000,5,FALSE),"")</f>
        <v/>
      </c>
      <c r="H1956" t="str">
        <f>IFERROR(VLOOKUP(G1956,'CLZ WI'!$A$1:$K$100000,6,FALSE),"")</f>
        <v/>
      </c>
      <c r="I1956" t="str">
        <f>IFERROR(VLOOKUP(G1956,'CLZ WI'!$A$1:$K$100000,7,FALSE),"")</f>
        <v/>
      </c>
      <c r="J1956" t="str">
        <f>T('CLZ TT'!I1956)</f>
        <v/>
      </c>
      <c r="K1956" t="str">
        <f>IF(IFERROR(VLOOKUP('CLZ TT'!A1956,'CLZ WI'!$A$1:$L$100000,12,FALSE),"")=TRUE, "Billable", IF(IFERROR(VLOOKUP('CLZ TT'!A1956,'CLZ WI'!$A$1:$L$100000,12,FALSE),"")=FALSE, "Non-Billable", ""))</f>
        <v/>
      </c>
      <c r="L1956" s="19" t="str">
        <f>IF('CLZ TT'!G1956="","",'CLZ TT'!G1956)</f>
        <v/>
      </c>
      <c r="M1956" t="str">
        <f>IFERROR(VLOOKUP(G1956,'CLZ Pr'!$A$1:$X$100000,12,FALSE)*C1956,"")</f>
        <v/>
      </c>
      <c r="N1956" s="4" t="str">
        <f>IFERROR(VLOOKUP(G1956,'CLZ Pr'!$A$1:$X$100000,24,FALSE), "")</f>
        <v/>
      </c>
      <c r="O1956" t="str">
        <f>IFERROR(VLOOKUP(G1956,'CLZ Pr'!$A$1:$X$100000,21,FALSE), "")</f>
        <v/>
      </c>
    </row>
    <row r="1957" spans="1:15">
      <c r="A1957" t="str">
        <f>T('CLZ TT'!A1957)</f>
        <v/>
      </c>
      <c r="B1957" s="9" t="str">
        <f>T('CLZ TT'!D1957)</f>
        <v/>
      </c>
      <c r="C1957" s="10" t="str">
        <f>IF(LEN(A1957) &gt; 0, 'CLZ TT'!E1957, "")</f>
        <v/>
      </c>
      <c r="D1957" s="7" t="str">
        <f>T('CLZ TT'!F1957)</f>
        <v/>
      </c>
      <c r="E1957" s="7" t="str">
        <f>IFERROR(VLOOKUP('CLZ TT'!A1957,'CLZ WI'!$A$1:$E$100000,3,FALSE),"")</f>
        <v/>
      </c>
      <c r="F1957" t="str">
        <f>IFERROR(VLOOKUP('CLZ TT'!A1957,'CLZ WI'!$A$1:$E$100000,4,FALSE),"")</f>
        <v/>
      </c>
      <c r="G1957" t="str">
        <f>IFERROR(VLOOKUP('CLZ TT'!A1957,'CLZ WI'!$A$1:$K$100000,5,FALSE),"")</f>
        <v/>
      </c>
      <c r="H1957" t="str">
        <f>IFERROR(VLOOKUP(G1957,'CLZ WI'!$A$1:$K$100000,6,FALSE),"")</f>
        <v/>
      </c>
      <c r="I1957" t="str">
        <f>IFERROR(VLOOKUP(G1957,'CLZ WI'!$A$1:$K$100000,7,FALSE),"")</f>
        <v/>
      </c>
      <c r="J1957" t="str">
        <f>T('CLZ TT'!I1957)</f>
        <v/>
      </c>
      <c r="K1957" t="str">
        <f>IF(IFERROR(VLOOKUP('CLZ TT'!A1957,'CLZ WI'!$A$1:$L$100000,12,FALSE),"")=TRUE, "Billable", IF(IFERROR(VLOOKUP('CLZ TT'!A1957,'CLZ WI'!$A$1:$L$100000,12,FALSE),"")=FALSE, "Non-Billable", ""))</f>
        <v/>
      </c>
      <c r="L1957" s="19" t="str">
        <f>IF('CLZ TT'!G1957="","",'CLZ TT'!G1957)</f>
        <v/>
      </c>
      <c r="M1957" t="str">
        <f>IFERROR(VLOOKUP(G1957,'CLZ Pr'!$A$1:$X$100000,12,FALSE)*C1957,"")</f>
        <v/>
      </c>
      <c r="N1957" s="4" t="str">
        <f>IFERROR(VLOOKUP(G1957,'CLZ Pr'!$A$1:$X$100000,24,FALSE), "")</f>
        <v/>
      </c>
      <c r="O1957" t="str">
        <f>IFERROR(VLOOKUP(G1957,'CLZ Pr'!$A$1:$X$100000,21,FALSE), "")</f>
        <v/>
      </c>
    </row>
    <row r="1958" spans="1:15">
      <c r="A1958" t="str">
        <f>T('CLZ TT'!A1958)</f>
        <v/>
      </c>
      <c r="B1958" s="9" t="str">
        <f>T('CLZ TT'!D1958)</f>
        <v/>
      </c>
      <c r="C1958" s="10" t="str">
        <f>IF(LEN(A1958) &gt; 0, 'CLZ TT'!E1958, "")</f>
        <v/>
      </c>
      <c r="D1958" s="7" t="str">
        <f>T('CLZ TT'!F1958)</f>
        <v/>
      </c>
      <c r="E1958" s="7" t="str">
        <f>IFERROR(VLOOKUP('CLZ TT'!A1958,'CLZ WI'!$A$1:$E$100000,3,FALSE),"")</f>
        <v/>
      </c>
      <c r="F1958" t="str">
        <f>IFERROR(VLOOKUP('CLZ TT'!A1958,'CLZ WI'!$A$1:$E$100000,4,FALSE),"")</f>
        <v/>
      </c>
      <c r="G1958" t="str">
        <f>IFERROR(VLOOKUP('CLZ TT'!A1958,'CLZ WI'!$A$1:$K$100000,5,FALSE),"")</f>
        <v/>
      </c>
      <c r="H1958" t="str">
        <f>IFERROR(VLOOKUP(G1958,'CLZ WI'!$A$1:$K$100000,6,FALSE),"")</f>
        <v/>
      </c>
      <c r="I1958" t="str">
        <f>IFERROR(VLOOKUP(G1958,'CLZ WI'!$A$1:$K$100000,7,FALSE),"")</f>
        <v/>
      </c>
      <c r="J1958" t="str">
        <f>T('CLZ TT'!I1958)</f>
        <v/>
      </c>
      <c r="K1958" t="str">
        <f>IF(IFERROR(VLOOKUP('CLZ TT'!A1958,'CLZ WI'!$A$1:$L$100000,12,FALSE),"")=TRUE, "Billable", IF(IFERROR(VLOOKUP('CLZ TT'!A1958,'CLZ WI'!$A$1:$L$100000,12,FALSE),"")=FALSE, "Non-Billable", ""))</f>
        <v/>
      </c>
      <c r="L1958" s="19" t="str">
        <f>IF('CLZ TT'!G1958="","",'CLZ TT'!G1958)</f>
        <v/>
      </c>
      <c r="M1958" t="str">
        <f>IFERROR(VLOOKUP(G1958,'CLZ Pr'!$A$1:$X$100000,12,FALSE)*C1958,"")</f>
        <v/>
      </c>
      <c r="N1958" s="4" t="str">
        <f>IFERROR(VLOOKUP(G1958,'CLZ Pr'!$A$1:$X$100000,24,FALSE), "")</f>
        <v/>
      </c>
      <c r="O1958" t="str">
        <f>IFERROR(VLOOKUP(G1958,'CLZ Pr'!$A$1:$X$100000,21,FALSE), "")</f>
        <v/>
      </c>
    </row>
    <row r="1959" spans="1:15">
      <c r="A1959" t="str">
        <f>T('CLZ TT'!A1959)</f>
        <v/>
      </c>
      <c r="B1959" s="9" t="str">
        <f>T('CLZ TT'!D1959)</f>
        <v/>
      </c>
      <c r="C1959" s="10" t="str">
        <f>IF(LEN(A1959) &gt; 0, 'CLZ TT'!E1959, "")</f>
        <v/>
      </c>
      <c r="D1959" s="7" t="str">
        <f>T('CLZ TT'!F1959)</f>
        <v/>
      </c>
      <c r="E1959" s="7" t="str">
        <f>IFERROR(VLOOKUP('CLZ TT'!A1959,'CLZ WI'!$A$1:$E$100000,3,FALSE),"")</f>
        <v/>
      </c>
      <c r="F1959" t="str">
        <f>IFERROR(VLOOKUP('CLZ TT'!A1959,'CLZ WI'!$A$1:$E$100000,4,FALSE),"")</f>
        <v/>
      </c>
      <c r="G1959" t="str">
        <f>IFERROR(VLOOKUP('CLZ TT'!A1959,'CLZ WI'!$A$1:$K$100000,5,FALSE),"")</f>
        <v/>
      </c>
      <c r="H1959" t="str">
        <f>IFERROR(VLOOKUP(G1959,'CLZ WI'!$A$1:$K$100000,6,FALSE),"")</f>
        <v/>
      </c>
      <c r="I1959" t="str">
        <f>IFERROR(VLOOKUP(G1959,'CLZ WI'!$A$1:$K$100000,7,FALSE),"")</f>
        <v/>
      </c>
      <c r="J1959" t="str">
        <f>T('CLZ TT'!I1959)</f>
        <v/>
      </c>
      <c r="K1959" t="str">
        <f>IF(IFERROR(VLOOKUP('CLZ TT'!A1959,'CLZ WI'!$A$1:$L$100000,12,FALSE),"")=TRUE, "Billable", IF(IFERROR(VLOOKUP('CLZ TT'!A1959,'CLZ WI'!$A$1:$L$100000,12,FALSE),"")=FALSE, "Non-Billable", ""))</f>
        <v/>
      </c>
      <c r="L1959" s="19" t="str">
        <f>IF('CLZ TT'!G1959="","",'CLZ TT'!G1959)</f>
        <v/>
      </c>
      <c r="M1959" t="str">
        <f>IFERROR(VLOOKUP(G1959,'CLZ Pr'!$A$1:$X$100000,12,FALSE)*C1959,"")</f>
        <v/>
      </c>
      <c r="N1959" s="4" t="str">
        <f>IFERROR(VLOOKUP(G1959,'CLZ Pr'!$A$1:$X$100000,24,FALSE), "")</f>
        <v/>
      </c>
      <c r="O1959" t="str">
        <f>IFERROR(VLOOKUP(G1959,'CLZ Pr'!$A$1:$X$100000,21,FALSE), "")</f>
        <v/>
      </c>
    </row>
    <row r="1960" spans="1:15">
      <c r="A1960" t="str">
        <f>T('CLZ TT'!A1960)</f>
        <v/>
      </c>
      <c r="B1960" s="9" t="str">
        <f>T('CLZ TT'!D1960)</f>
        <v/>
      </c>
      <c r="C1960" s="10" t="str">
        <f>IF(LEN(A1960) &gt; 0, 'CLZ TT'!E1960, "")</f>
        <v/>
      </c>
      <c r="D1960" s="7" t="str">
        <f>T('CLZ TT'!F1960)</f>
        <v/>
      </c>
      <c r="E1960" s="7" t="str">
        <f>IFERROR(VLOOKUP('CLZ TT'!A1960,'CLZ WI'!$A$1:$E$100000,3,FALSE),"")</f>
        <v/>
      </c>
      <c r="F1960" t="str">
        <f>IFERROR(VLOOKUP('CLZ TT'!A1960,'CLZ WI'!$A$1:$E$100000,4,FALSE),"")</f>
        <v/>
      </c>
      <c r="G1960" t="str">
        <f>IFERROR(VLOOKUP('CLZ TT'!A1960,'CLZ WI'!$A$1:$K$100000,5,FALSE),"")</f>
        <v/>
      </c>
      <c r="H1960" t="str">
        <f>IFERROR(VLOOKUP(G1960,'CLZ WI'!$A$1:$K$100000,6,FALSE),"")</f>
        <v/>
      </c>
      <c r="I1960" t="str">
        <f>IFERROR(VLOOKUP(G1960,'CLZ WI'!$A$1:$K$100000,7,FALSE),"")</f>
        <v/>
      </c>
      <c r="J1960" t="str">
        <f>T('CLZ TT'!I1960)</f>
        <v/>
      </c>
      <c r="K1960" t="str">
        <f>IF(IFERROR(VLOOKUP('CLZ TT'!A1960,'CLZ WI'!$A$1:$L$100000,12,FALSE),"")=TRUE, "Billable", IF(IFERROR(VLOOKUP('CLZ TT'!A1960,'CLZ WI'!$A$1:$L$100000,12,FALSE),"")=FALSE, "Non-Billable", ""))</f>
        <v/>
      </c>
      <c r="L1960" s="19" t="str">
        <f>IF('CLZ TT'!G1960="","",'CLZ TT'!G1960)</f>
        <v/>
      </c>
      <c r="M1960" t="str">
        <f>IFERROR(VLOOKUP(G1960,'CLZ Pr'!$A$1:$X$100000,12,FALSE)*C1960,"")</f>
        <v/>
      </c>
      <c r="N1960" s="4" t="str">
        <f>IFERROR(VLOOKUP(G1960,'CLZ Pr'!$A$1:$X$100000,24,FALSE), "")</f>
        <v/>
      </c>
      <c r="O1960" t="str">
        <f>IFERROR(VLOOKUP(G1960,'CLZ Pr'!$A$1:$X$100000,21,FALSE), "")</f>
        <v/>
      </c>
    </row>
    <row r="1961" spans="1:15">
      <c r="A1961" t="str">
        <f>T('CLZ TT'!A1961)</f>
        <v/>
      </c>
      <c r="B1961" s="9" t="str">
        <f>T('CLZ TT'!D1961)</f>
        <v/>
      </c>
      <c r="C1961" s="10" t="str">
        <f>IF(LEN(A1961) &gt; 0, 'CLZ TT'!E1961, "")</f>
        <v/>
      </c>
      <c r="D1961" s="7" t="str">
        <f>T('CLZ TT'!F1961)</f>
        <v/>
      </c>
      <c r="E1961" s="7" t="str">
        <f>IFERROR(VLOOKUP('CLZ TT'!A1961,'CLZ WI'!$A$1:$E$100000,3,FALSE),"")</f>
        <v/>
      </c>
      <c r="F1961" t="str">
        <f>IFERROR(VLOOKUP('CLZ TT'!A1961,'CLZ WI'!$A$1:$E$100000,4,FALSE),"")</f>
        <v/>
      </c>
      <c r="G1961" t="str">
        <f>IFERROR(VLOOKUP('CLZ TT'!A1961,'CLZ WI'!$A$1:$K$100000,5,FALSE),"")</f>
        <v/>
      </c>
      <c r="H1961" t="str">
        <f>IFERROR(VLOOKUP(G1961,'CLZ WI'!$A$1:$K$100000,6,FALSE),"")</f>
        <v/>
      </c>
      <c r="I1961" t="str">
        <f>IFERROR(VLOOKUP(G1961,'CLZ WI'!$A$1:$K$100000,7,FALSE),"")</f>
        <v/>
      </c>
      <c r="J1961" t="str">
        <f>T('CLZ TT'!I1961)</f>
        <v/>
      </c>
      <c r="K1961" t="str">
        <f>IF(IFERROR(VLOOKUP('CLZ TT'!A1961,'CLZ WI'!$A$1:$L$100000,12,FALSE),"")=TRUE, "Billable", IF(IFERROR(VLOOKUP('CLZ TT'!A1961,'CLZ WI'!$A$1:$L$100000,12,FALSE),"")=FALSE, "Non-Billable", ""))</f>
        <v/>
      </c>
      <c r="L1961" s="19" t="str">
        <f>IF('CLZ TT'!G1961="","",'CLZ TT'!G1961)</f>
        <v/>
      </c>
      <c r="M1961" t="str">
        <f>IFERROR(VLOOKUP(G1961,'CLZ Pr'!$A$1:$X$100000,12,FALSE)*C1961,"")</f>
        <v/>
      </c>
      <c r="N1961" s="4" t="str">
        <f>IFERROR(VLOOKUP(G1961,'CLZ Pr'!$A$1:$X$100000,24,FALSE), "")</f>
        <v/>
      </c>
      <c r="O1961" t="str">
        <f>IFERROR(VLOOKUP(G1961,'CLZ Pr'!$A$1:$X$100000,21,FALSE), "")</f>
        <v/>
      </c>
    </row>
    <row r="1962" spans="1:15">
      <c r="A1962" t="str">
        <f>T('CLZ TT'!A1962)</f>
        <v/>
      </c>
      <c r="B1962" s="9" t="str">
        <f>T('CLZ TT'!D1962)</f>
        <v/>
      </c>
      <c r="C1962" s="10" t="str">
        <f>IF(LEN(A1962) &gt; 0, 'CLZ TT'!E1962, "")</f>
        <v/>
      </c>
      <c r="D1962" s="7" t="str">
        <f>T('CLZ TT'!F1962)</f>
        <v/>
      </c>
      <c r="E1962" s="7" t="str">
        <f>IFERROR(VLOOKUP('CLZ TT'!A1962,'CLZ WI'!$A$1:$E$100000,3,FALSE),"")</f>
        <v/>
      </c>
      <c r="F1962" t="str">
        <f>IFERROR(VLOOKUP('CLZ TT'!A1962,'CLZ WI'!$A$1:$E$100000,4,FALSE),"")</f>
        <v/>
      </c>
      <c r="G1962" t="str">
        <f>IFERROR(VLOOKUP('CLZ TT'!A1962,'CLZ WI'!$A$1:$K$100000,5,FALSE),"")</f>
        <v/>
      </c>
      <c r="H1962" t="str">
        <f>IFERROR(VLOOKUP(G1962,'CLZ WI'!$A$1:$K$100000,6,FALSE),"")</f>
        <v/>
      </c>
      <c r="I1962" t="str">
        <f>IFERROR(VLOOKUP(G1962,'CLZ WI'!$A$1:$K$100000,7,FALSE),"")</f>
        <v/>
      </c>
      <c r="J1962" t="str">
        <f>T('CLZ TT'!I1962)</f>
        <v/>
      </c>
      <c r="K1962" t="str">
        <f>IF(IFERROR(VLOOKUP('CLZ TT'!A1962,'CLZ WI'!$A$1:$L$100000,12,FALSE),"")=TRUE, "Billable", IF(IFERROR(VLOOKUP('CLZ TT'!A1962,'CLZ WI'!$A$1:$L$100000,12,FALSE),"")=FALSE, "Non-Billable", ""))</f>
        <v/>
      </c>
      <c r="L1962" s="19" t="str">
        <f>IF('CLZ TT'!G1962="","",'CLZ TT'!G1962)</f>
        <v/>
      </c>
      <c r="M1962" t="str">
        <f>IFERROR(VLOOKUP(G1962,'CLZ Pr'!$A$1:$X$100000,12,FALSE)*C1962,"")</f>
        <v/>
      </c>
      <c r="N1962" s="4" t="str">
        <f>IFERROR(VLOOKUP(G1962,'CLZ Pr'!$A$1:$X$100000,24,FALSE), "")</f>
        <v/>
      </c>
      <c r="O1962" t="str">
        <f>IFERROR(VLOOKUP(G1962,'CLZ Pr'!$A$1:$X$100000,21,FALSE), "")</f>
        <v/>
      </c>
    </row>
    <row r="1963" spans="1:15">
      <c r="A1963" t="str">
        <f>T('CLZ TT'!A1963)</f>
        <v/>
      </c>
      <c r="B1963" s="9" t="str">
        <f>T('CLZ TT'!D1963)</f>
        <v/>
      </c>
      <c r="C1963" s="10" t="str">
        <f>IF(LEN(A1963) &gt; 0, 'CLZ TT'!E1963, "")</f>
        <v/>
      </c>
      <c r="D1963" s="7" t="str">
        <f>T('CLZ TT'!F1963)</f>
        <v/>
      </c>
      <c r="E1963" s="7" t="str">
        <f>IFERROR(VLOOKUP('CLZ TT'!A1963,'CLZ WI'!$A$1:$E$100000,3,FALSE),"")</f>
        <v/>
      </c>
      <c r="F1963" t="str">
        <f>IFERROR(VLOOKUP('CLZ TT'!A1963,'CLZ WI'!$A$1:$E$100000,4,FALSE),"")</f>
        <v/>
      </c>
      <c r="G1963" t="str">
        <f>IFERROR(VLOOKUP('CLZ TT'!A1963,'CLZ WI'!$A$1:$K$100000,5,FALSE),"")</f>
        <v/>
      </c>
      <c r="H1963" t="str">
        <f>IFERROR(VLOOKUP(G1963,'CLZ WI'!$A$1:$K$100000,6,FALSE),"")</f>
        <v/>
      </c>
      <c r="I1963" t="str">
        <f>IFERROR(VLOOKUP(G1963,'CLZ WI'!$A$1:$K$100000,7,FALSE),"")</f>
        <v/>
      </c>
      <c r="J1963" t="str">
        <f>T('CLZ TT'!I1963)</f>
        <v/>
      </c>
      <c r="K1963" t="str">
        <f>IF(IFERROR(VLOOKUP('CLZ TT'!A1963,'CLZ WI'!$A$1:$L$100000,12,FALSE),"")=TRUE, "Billable", IF(IFERROR(VLOOKUP('CLZ TT'!A1963,'CLZ WI'!$A$1:$L$100000,12,FALSE),"")=FALSE, "Non-Billable", ""))</f>
        <v/>
      </c>
      <c r="L1963" s="19" t="str">
        <f>IF('CLZ TT'!G1963="","",'CLZ TT'!G1963)</f>
        <v/>
      </c>
      <c r="M1963" t="str">
        <f>IFERROR(VLOOKUP(G1963,'CLZ Pr'!$A$1:$X$100000,12,FALSE)*C1963,"")</f>
        <v/>
      </c>
      <c r="N1963" s="4" t="str">
        <f>IFERROR(VLOOKUP(G1963,'CLZ Pr'!$A$1:$X$100000,24,FALSE), "")</f>
        <v/>
      </c>
      <c r="O1963" t="str">
        <f>IFERROR(VLOOKUP(G1963,'CLZ Pr'!$A$1:$X$100000,21,FALSE), "")</f>
        <v/>
      </c>
    </row>
    <row r="1964" spans="1:15">
      <c r="A1964" t="str">
        <f>T('CLZ TT'!A1964)</f>
        <v/>
      </c>
      <c r="B1964" s="9" t="str">
        <f>T('CLZ TT'!D1964)</f>
        <v/>
      </c>
      <c r="C1964" s="10" t="str">
        <f>IF(LEN(A1964) &gt; 0, 'CLZ TT'!E1964, "")</f>
        <v/>
      </c>
      <c r="D1964" s="7" t="str">
        <f>T('CLZ TT'!F1964)</f>
        <v/>
      </c>
      <c r="E1964" s="7" t="str">
        <f>IFERROR(VLOOKUP('CLZ TT'!A1964,'CLZ WI'!$A$1:$E$100000,3,FALSE),"")</f>
        <v/>
      </c>
      <c r="F1964" t="str">
        <f>IFERROR(VLOOKUP('CLZ TT'!A1964,'CLZ WI'!$A$1:$E$100000,4,FALSE),"")</f>
        <v/>
      </c>
      <c r="G1964" t="str">
        <f>IFERROR(VLOOKUP('CLZ TT'!A1964,'CLZ WI'!$A$1:$K$100000,5,FALSE),"")</f>
        <v/>
      </c>
      <c r="H1964" t="str">
        <f>IFERROR(VLOOKUP(G1964,'CLZ WI'!$A$1:$K$100000,6,FALSE),"")</f>
        <v/>
      </c>
      <c r="I1964" t="str">
        <f>IFERROR(VLOOKUP(G1964,'CLZ WI'!$A$1:$K$100000,7,FALSE),"")</f>
        <v/>
      </c>
      <c r="J1964" t="str">
        <f>T('CLZ TT'!I1964)</f>
        <v/>
      </c>
      <c r="K1964" t="str">
        <f>IF(IFERROR(VLOOKUP('CLZ TT'!A1964,'CLZ WI'!$A$1:$L$100000,12,FALSE),"")=TRUE, "Billable", IF(IFERROR(VLOOKUP('CLZ TT'!A1964,'CLZ WI'!$A$1:$L$100000,12,FALSE),"")=FALSE, "Non-Billable", ""))</f>
        <v/>
      </c>
      <c r="L1964" s="19" t="str">
        <f>IF('CLZ TT'!G1964="","",'CLZ TT'!G1964)</f>
        <v/>
      </c>
      <c r="M1964" t="str">
        <f>IFERROR(VLOOKUP(G1964,'CLZ Pr'!$A$1:$X$100000,12,FALSE)*C1964,"")</f>
        <v/>
      </c>
      <c r="N1964" s="4" t="str">
        <f>IFERROR(VLOOKUP(G1964,'CLZ Pr'!$A$1:$X$100000,24,FALSE), "")</f>
        <v/>
      </c>
      <c r="O1964" t="str">
        <f>IFERROR(VLOOKUP(G1964,'CLZ Pr'!$A$1:$X$100000,21,FALSE), "")</f>
        <v/>
      </c>
    </row>
    <row r="1965" spans="1:15">
      <c r="A1965" t="str">
        <f>T('CLZ TT'!A1965)</f>
        <v/>
      </c>
      <c r="B1965" s="9" t="str">
        <f>T('CLZ TT'!D1965)</f>
        <v/>
      </c>
      <c r="C1965" s="10" t="str">
        <f>IF(LEN(A1965) &gt; 0, 'CLZ TT'!E1965, "")</f>
        <v/>
      </c>
      <c r="D1965" s="7" t="str">
        <f>T('CLZ TT'!F1965)</f>
        <v/>
      </c>
      <c r="E1965" s="7" t="str">
        <f>IFERROR(VLOOKUP('CLZ TT'!A1965,'CLZ WI'!$A$1:$E$100000,3,FALSE),"")</f>
        <v/>
      </c>
      <c r="F1965" t="str">
        <f>IFERROR(VLOOKUP('CLZ TT'!A1965,'CLZ WI'!$A$1:$E$100000,4,FALSE),"")</f>
        <v/>
      </c>
      <c r="G1965" t="str">
        <f>IFERROR(VLOOKUP('CLZ TT'!A1965,'CLZ WI'!$A$1:$K$100000,5,FALSE),"")</f>
        <v/>
      </c>
      <c r="H1965" t="str">
        <f>IFERROR(VLOOKUP(G1965,'CLZ WI'!$A$1:$K$100000,6,FALSE),"")</f>
        <v/>
      </c>
      <c r="I1965" t="str">
        <f>IFERROR(VLOOKUP(G1965,'CLZ WI'!$A$1:$K$100000,7,FALSE),"")</f>
        <v/>
      </c>
      <c r="J1965" t="str">
        <f>T('CLZ TT'!I1965)</f>
        <v/>
      </c>
      <c r="K1965" t="str">
        <f>IF(IFERROR(VLOOKUP('CLZ TT'!A1965,'CLZ WI'!$A$1:$L$100000,12,FALSE),"")=TRUE, "Billable", IF(IFERROR(VLOOKUP('CLZ TT'!A1965,'CLZ WI'!$A$1:$L$100000,12,FALSE),"")=FALSE, "Non-Billable", ""))</f>
        <v/>
      </c>
      <c r="L1965" s="19" t="str">
        <f>IF('CLZ TT'!G1965="","",'CLZ TT'!G1965)</f>
        <v/>
      </c>
      <c r="M1965" t="str">
        <f>IFERROR(VLOOKUP(G1965,'CLZ Pr'!$A$1:$X$100000,12,FALSE)*C1965,"")</f>
        <v/>
      </c>
      <c r="N1965" s="4" t="str">
        <f>IFERROR(VLOOKUP(G1965,'CLZ Pr'!$A$1:$X$100000,24,FALSE), "")</f>
        <v/>
      </c>
      <c r="O1965" t="str">
        <f>IFERROR(VLOOKUP(G1965,'CLZ Pr'!$A$1:$X$100000,21,FALSE), "")</f>
        <v/>
      </c>
    </row>
    <row r="1966" spans="1:15">
      <c r="A1966" t="str">
        <f>T('CLZ TT'!A1966)</f>
        <v/>
      </c>
      <c r="B1966" s="9" t="str">
        <f>T('CLZ TT'!D1966)</f>
        <v/>
      </c>
      <c r="C1966" s="10" t="str">
        <f>IF(LEN(A1966) &gt; 0, 'CLZ TT'!E1966, "")</f>
        <v/>
      </c>
      <c r="D1966" s="7" t="str">
        <f>T('CLZ TT'!F1966)</f>
        <v/>
      </c>
      <c r="E1966" s="7" t="str">
        <f>IFERROR(VLOOKUP('CLZ TT'!A1966,'CLZ WI'!$A$1:$E$100000,3,FALSE),"")</f>
        <v/>
      </c>
      <c r="F1966" t="str">
        <f>IFERROR(VLOOKUP('CLZ TT'!A1966,'CLZ WI'!$A$1:$E$100000,4,FALSE),"")</f>
        <v/>
      </c>
      <c r="G1966" t="str">
        <f>IFERROR(VLOOKUP('CLZ TT'!A1966,'CLZ WI'!$A$1:$K$100000,5,FALSE),"")</f>
        <v/>
      </c>
      <c r="H1966" t="str">
        <f>IFERROR(VLOOKUP(G1966,'CLZ WI'!$A$1:$K$100000,6,FALSE),"")</f>
        <v/>
      </c>
      <c r="I1966" t="str">
        <f>IFERROR(VLOOKUP(G1966,'CLZ WI'!$A$1:$K$100000,7,FALSE),"")</f>
        <v/>
      </c>
      <c r="J1966" t="str">
        <f>T('CLZ TT'!I1966)</f>
        <v/>
      </c>
      <c r="K1966" t="str">
        <f>IF(IFERROR(VLOOKUP('CLZ TT'!A1966,'CLZ WI'!$A$1:$L$100000,12,FALSE),"")=TRUE, "Billable", IF(IFERROR(VLOOKUP('CLZ TT'!A1966,'CLZ WI'!$A$1:$L$100000,12,FALSE),"")=FALSE, "Non-Billable", ""))</f>
        <v/>
      </c>
      <c r="L1966" s="19" t="str">
        <f>IF('CLZ TT'!G1966="","",'CLZ TT'!G1966)</f>
        <v/>
      </c>
      <c r="M1966" t="str">
        <f>IFERROR(VLOOKUP(G1966,'CLZ Pr'!$A$1:$X$100000,12,FALSE)*C1966,"")</f>
        <v/>
      </c>
      <c r="N1966" s="4" t="str">
        <f>IFERROR(VLOOKUP(G1966,'CLZ Pr'!$A$1:$X$100000,24,FALSE), "")</f>
        <v/>
      </c>
      <c r="O1966" t="str">
        <f>IFERROR(VLOOKUP(G1966,'CLZ Pr'!$A$1:$X$100000,21,FALSE), "")</f>
        <v/>
      </c>
    </row>
    <row r="1967" spans="1:15">
      <c r="A1967" t="str">
        <f>T('CLZ TT'!A1967)</f>
        <v/>
      </c>
      <c r="B1967" s="9" t="str">
        <f>T('CLZ TT'!D1967)</f>
        <v/>
      </c>
      <c r="C1967" s="10" t="str">
        <f>IF(LEN(A1967) &gt; 0, 'CLZ TT'!E1967, "")</f>
        <v/>
      </c>
      <c r="D1967" s="7" t="str">
        <f>T('CLZ TT'!F1967)</f>
        <v/>
      </c>
      <c r="E1967" s="7" t="str">
        <f>IFERROR(VLOOKUP('CLZ TT'!A1967,'CLZ WI'!$A$1:$E$100000,3,FALSE),"")</f>
        <v/>
      </c>
      <c r="F1967" t="str">
        <f>IFERROR(VLOOKUP('CLZ TT'!A1967,'CLZ WI'!$A$1:$E$100000,4,FALSE),"")</f>
        <v/>
      </c>
      <c r="G1967" t="str">
        <f>IFERROR(VLOOKUP('CLZ TT'!A1967,'CLZ WI'!$A$1:$K$100000,5,FALSE),"")</f>
        <v/>
      </c>
      <c r="H1967" t="str">
        <f>IFERROR(VLOOKUP(G1967,'CLZ WI'!$A$1:$K$100000,6,FALSE),"")</f>
        <v/>
      </c>
      <c r="I1967" t="str">
        <f>IFERROR(VLOOKUP(G1967,'CLZ WI'!$A$1:$K$100000,7,FALSE),"")</f>
        <v/>
      </c>
      <c r="J1967" t="str">
        <f>T('CLZ TT'!I1967)</f>
        <v/>
      </c>
      <c r="K1967" t="str">
        <f>IF(IFERROR(VLOOKUP('CLZ TT'!A1967,'CLZ WI'!$A$1:$L$100000,12,FALSE),"")=TRUE, "Billable", IF(IFERROR(VLOOKUP('CLZ TT'!A1967,'CLZ WI'!$A$1:$L$100000,12,FALSE),"")=FALSE, "Non-Billable", ""))</f>
        <v/>
      </c>
      <c r="L1967" s="19" t="str">
        <f>IF('CLZ TT'!G1967="","",'CLZ TT'!G1967)</f>
        <v/>
      </c>
      <c r="M1967" t="str">
        <f>IFERROR(VLOOKUP(G1967,'CLZ Pr'!$A$1:$X$100000,12,FALSE)*C1967,"")</f>
        <v/>
      </c>
      <c r="N1967" s="4" t="str">
        <f>IFERROR(VLOOKUP(G1967,'CLZ Pr'!$A$1:$X$100000,24,FALSE), "")</f>
        <v/>
      </c>
      <c r="O1967" t="str">
        <f>IFERROR(VLOOKUP(G1967,'CLZ Pr'!$A$1:$X$100000,21,FALSE), "")</f>
        <v/>
      </c>
    </row>
    <row r="1968" spans="1:15">
      <c r="A1968" t="str">
        <f>T('CLZ TT'!A1968)</f>
        <v/>
      </c>
      <c r="B1968" s="9" t="str">
        <f>T('CLZ TT'!D1968)</f>
        <v/>
      </c>
      <c r="C1968" s="10" t="str">
        <f>IF(LEN(A1968) &gt; 0, 'CLZ TT'!E1968, "")</f>
        <v/>
      </c>
      <c r="D1968" s="7" t="str">
        <f>T('CLZ TT'!F1968)</f>
        <v/>
      </c>
      <c r="E1968" s="7" t="str">
        <f>IFERROR(VLOOKUP('CLZ TT'!A1968,'CLZ WI'!$A$1:$E$100000,3,FALSE),"")</f>
        <v/>
      </c>
      <c r="F1968" t="str">
        <f>IFERROR(VLOOKUP('CLZ TT'!A1968,'CLZ WI'!$A$1:$E$100000,4,FALSE),"")</f>
        <v/>
      </c>
      <c r="G1968" t="str">
        <f>IFERROR(VLOOKUP('CLZ TT'!A1968,'CLZ WI'!$A$1:$K$100000,5,FALSE),"")</f>
        <v/>
      </c>
      <c r="H1968" t="str">
        <f>IFERROR(VLOOKUP(G1968,'CLZ WI'!$A$1:$K$100000,6,FALSE),"")</f>
        <v/>
      </c>
      <c r="I1968" t="str">
        <f>IFERROR(VLOOKUP(G1968,'CLZ WI'!$A$1:$K$100000,7,FALSE),"")</f>
        <v/>
      </c>
      <c r="J1968" t="str">
        <f>T('CLZ TT'!I1968)</f>
        <v/>
      </c>
      <c r="K1968" t="str">
        <f>IF(IFERROR(VLOOKUP('CLZ TT'!A1968,'CLZ WI'!$A$1:$L$100000,12,FALSE),"")=TRUE, "Billable", IF(IFERROR(VLOOKUP('CLZ TT'!A1968,'CLZ WI'!$A$1:$L$100000,12,FALSE),"")=FALSE, "Non-Billable", ""))</f>
        <v/>
      </c>
      <c r="L1968" s="19" t="str">
        <f>IF('CLZ TT'!G1968="","",'CLZ TT'!G1968)</f>
        <v/>
      </c>
      <c r="M1968" t="str">
        <f>IFERROR(VLOOKUP(G1968,'CLZ Pr'!$A$1:$X$100000,12,FALSE)*C1968,"")</f>
        <v/>
      </c>
      <c r="N1968" s="4" t="str">
        <f>IFERROR(VLOOKUP(G1968,'CLZ Pr'!$A$1:$X$100000,24,FALSE), "")</f>
        <v/>
      </c>
      <c r="O1968" t="str">
        <f>IFERROR(VLOOKUP(G1968,'CLZ Pr'!$A$1:$X$100000,21,FALSE), "")</f>
        <v/>
      </c>
    </row>
    <row r="1969" spans="1:15">
      <c r="A1969" t="str">
        <f>T('CLZ TT'!A1969)</f>
        <v/>
      </c>
      <c r="B1969" s="9" t="str">
        <f>T('CLZ TT'!D1969)</f>
        <v/>
      </c>
      <c r="C1969" s="10" t="str">
        <f>IF(LEN(A1969) &gt; 0, 'CLZ TT'!E1969, "")</f>
        <v/>
      </c>
      <c r="D1969" s="7" t="str">
        <f>T('CLZ TT'!F1969)</f>
        <v/>
      </c>
      <c r="E1969" s="7" t="str">
        <f>IFERROR(VLOOKUP('CLZ TT'!A1969,'CLZ WI'!$A$1:$E$100000,3,FALSE),"")</f>
        <v/>
      </c>
      <c r="F1969" t="str">
        <f>IFERROR(VLOOKUP('CLZ TT'!A1969,'CLZ WI'!$A$1:$E$100000,4,FALSE),"")</f>
        <v/>
      </c>
      <c r="G1969" t="str">
        <f>IFERROR(VLOOKUP('CLZ TT'!A1969,'CLZ WI'!$A$1:$K$100000,5,FALSE),"")</f>
        <v/>
      </c>
      <c r="H1969" t="str">
        <f>IFERROR(VLOOKUP(G1969,'CLZ WI'!$A$1:$K$100000,6,FALSE),"")</f>
        <v/>
      </c>
      <c r="I1969" t="str">
        <f>IFERROR(VLOOKUP(G1969,'CLZ WI'!$A$1:$K$100000,7,FALSE),"")</f>
        <v/>
      </c>
      <c r="J1969" t="str">
        <f>T('CLZ TT'!I1969)</f>
        <v/>
      </c>
      <c r="K1969" t="str">
        <f>IF(IFERROR(VLOOKUP('CLZ TT'!A1969,'CLZ WI'!$A$1:$L$100000,12,FALSE),"")=TRUE, "Billable", IF(IFERROR(VLOOKUP('CLZ TT'!A1969,'CLZ WI'!$A$1:$L$100000,12,FALSE),"")=FALSE, "Non-Billable", ""))</f>
        <v/>
      </c>
      <c r="L1969" s="19" t="str">
        <f>IF('CLZ TT'!G1969="","",'CLZ TT'!G1969)</f>
        <v/>
      </c>
      <c r="M1969" t="str">
        <f>IFERROR(VLOOKUP(G1969,'CLZ Pr'!$A$1:$X$100000,12,FALSE)*C1969,"")</f>
        <v/>
      </c>
      <c r="N1969" s="4" t="str">
        <f>IFERROR(VLOOKUP(G1969,'CLZ Pr'!$A$1:$X$100000,24,FALSE), "")</f>
        <v/>
      </c>
      <c r="O1969" t="str">
        <f>IFERROR(VLOOKUP(G1969,'CLZ Pr'!$A$1:$X$100000,21,FALSE), "")</f>
        <v/>
      </c>
    </row>
    <row r="1970" spans="1:15">
      <c r="A1970" t="str">
        <f>T('CLZ TT'!A1970)</f>
        <v/>
      </c>
      <c r="B1970" s="9" t="str">
        <f>T('CLZ TT'!D1970)</f>
        <v/>
      </c>
      <c r="C1970" s="10" t="str">
        <f>IF(LEN(A1970) &gt; 0, 'CLZ TT'!E1970, "")</f>
        <v/>
      </c>
      <c r="D1970" s="7" t="str">
        <f>T('CLZ TT'!F1970)</f>
        <v/>
      </c>
      <c r="E1970" s="7" t="str">
        <f>IFERROR(VLOOKUP('CLZ TT'!A1970,'CLZ WI'!$A$1:$E$100000,3,FALSE),"")</f>
        <v/>
      </c>
      <c r="F1970" t="str">
        <f>IFERROR(VLOOKUP('CLZ TT'!A1970,'CLZ WI'!$A$1:$E$100000,4,FALSE),"")</f>
        <v/>
      </c>
      <c r="G1970" t="str">
        <f>IFERROR(VLOOKUP('CLZ TT'!A1970,'CLZ WI'!$A$1:$K$100000,5,FALSE),"")</f>
        <v/>
      </c>
      <c r="H1970" t="str">
        <f>IFERROR(VLOOKUP(G1970,'CLZ WI'!$A$1:$K$100000,6,FALSE),"")</f>
        <v/>
      </c>
      <c r="I1970" t="str">
        <f>IFERROR(VLOOKUP(G1970,'CLZ WI'!$A$1:$K$100000,7,FALSE),"")</f>
        <v/>
      </c>
      <c r="J1970" t="str">
        <f>T('CLZ TT'!I1970)</f>
        <v/>
      </c>
      <c r="K1970" t="str">
        <f>IF(IFERROR(VLOOKUP('CLZ TT'!A1970,'CLZ WI'!$A$1:$L$100000,12,FALSE),"")=TRUE, "Billable", IF(IFERROR(VLOOKUP('CLZ TT'!A1970,'CLZ WI'!$A$1:$L$100000,12,FALSE),"")=FALSE, "Non-Billable", ""))</f>
        <v/>
      </c>
      <c r="L1970" s="19" t="str">
        <f>IF('CLZ TT'!G1970="","",'CLZ TT'!G1970)</f>
        <v/>
      </c>
      <c r="M1970" t="str">
        <f>IFERROR(VLOOKUP(G1970,'CLZ Pr'!$A$1:$X$100000,12,FALSE)*C1970,"")</f>
        <v/>
      </c>
      <c r="N1970" s="4" t="str">
        <f>IFERROR(VLOOKUP(G1970,'CLZ Pr'!$A$1:$X$100000,24,FALSE), "")</f>
        <v/>
      </c>
      <c r="O1970" t="str">
        <f>IFERROR(VLOOKUP(G1970,'CLZ Pr'!$A$1:$X$100000,21,FALSE), "")</f>
        <v/>
      </c>
    </row>
    <row r="1971" spans="1:15">
      <c r="A1971" t="str">
        <f>T('CLZ TT'!A1971)</f>
        <v/>
      </c>
      <c r="B1971" s="9" t="str">
        <f>T('CLZ TT'!D1971)</f>
        <v/>
      </c>
      <c r="C1971" s="10" t="str">
        <f>IF(LEN(A1971) &gt; 0, 'CLZ TT'!E1971, "")</f>
        <v/>
      </c>
      <c r="D1971" s="7" t="str">
        <f>T('CLZ TT'!F1971)</f>
        <v/>
      </c>
      <c r="E1971" s="7" t="str">
        <f>IFERROR(VLOOKUP('CLZ TT'!A1971,'CLZ WI'!$A$1:$E$100000,3,FALSE),"")</f>
        <v/>
      </c>
      <c r="F1971" t="str">
        <f>IFERROR(VLOOKUP('CLZ TT'!A1971,'CLZ WI'!$A$1:$E$100000,4,FALSE),"")</f>
        <v/>
      </c>
      <c r="G1971" t="str">
        <f>IFERROR(VLOOKUP('CLZ TT'!A1971,'CLZ WI'!$A$1:$K$100000,5,FALSE),"")</f>
        <v/>
      </c>
      <c r="H1971" t="str">
        <f>IFERROR(VLOOKUP(G1971,'CLZ WI'!$A$1:$K$100000,6,FALSE),"")</f>
        <v/>
      </c>
      <c r="I1971" t="str">
        <f>IFERROR(VLOOKUP(G1971,'CLZ WI'!$A$1:$K$100000,7,FALSE),"")</f>
        <v/>
      </c>
      <c r="J1971" t="str">
        <f>T('CLZ TT'!I1971)</f>
        <v/>
      </c>
      <c r="K1971" t="str">
        <f>IF(IFERROR(VLOOKUP('CLZ TT'!A1971,'CLZ WI'!$A$1:$L$100000,12,FALSE),"")=TRUE, "Billable", IF(IFERROR(VLOOKUP('CLZ TT'!A1971,'CLZ WI'!$A$1:$L$100000,12,FALSE),"")=FALSE, "Non-Billable", ""))</f>
        <v/>
      </c>
      <c r="L1971" s="19" t="str">
        <f>IF('CLZ TT'!G1971="","",'CLZ TT'!G1971)</f>
        <v/>
      </c>
      <c r="M1971" t="str">
        <f>IFERROR(VLOOKUP(G1971,'CLZ Pr'!$A$1:$X$100000,12,FALSE)*C1971,"")</f>
        <v/>
      </c>
      <c r="N1971" s="4" t="str">
        <f>IFERROR(VLOOKUP(G1971,'CLZ Pr'!$A$1:$X$100000,24,FALSE), "")</f>
        <v/>
      </c>
      <c r="O1971" t="str">
        <f>IFERROR(VLOOKUP(G1971,'CLZ Pr'!$A$1:$X$100000,21,FALSE), "")</f>
        <v/>
      </c>
    </row>
    <row r="1972" spans="1:15">
      <c r="A1972" t="str">
        <f>T('CLZ TT'!A1972)</f>
        <v/>
      </c>
      <c r="B1972" s="9" t="str">
        <f>T('CLZ TT'!D1972)</f>
        <v/>
      </c>
      <c r="C1972" s="10" t="str">
        <f>IF(LEN(A1972) &gt; 0, 'CLZ TT'!E1972, "")</f>
        <v/>
      </c>
      <c r="D1972" s="7" t="str">
        <f>T('CLZ TT'!F1972)</f>
        <v/>
      </c>
      <c r="E1972" s="7" t="str">
        <f>IFERROR(VLOOKUP('CLZ TT'!A1972,'CLZ WI'!$A$1:$E$100000,3,FALSE),"")</f>
        <v/>
      </c>
      <c r="F1972" t="str">
        <f>IFERROR(VLOOKUP('CLZ TT'!A1972,'CLZ WI'!$A$1:$E$100000,4,FALSE),"")</f>
        <v/>
      </c>
      <c r="G1972" t="str">
        <f>IFERROR(VLOOKUP('CLZ TT'!A1972,'CLZ WI'!$A$1:$K$100000,5,FALSE),"")</f>
        <v/>
      </c>
      <c r="H1972" t="str">
        <f>IFERROR(VLOOKUP(G1972,'CLZ WI'!$A$1:$K$100000,6,FALSE),"")</f>
        <v/>
      </c>
      <c r="I1972" t="str">
        <f>IFERROR(VLOOKUP(G1972,'CLZ WI'!$A$1:$K$100000,7,FALSE),"")</f>
        <v/>
      </c>
      <c r="J1972" t="str">
        <f>T('CLZ TT'!I1972)</f>
        <v/>
      </c>
      <c r="K1972" t="str">
        <f>IF(IFERROR(VLOOKUP('CLZ TT'!A1972,'CLZ WI'!$A$1:$L$100000,12,FALSE),"")=TRUE, "Billable", IF(IFERROR(VLOOKUP('CLZ TT'!A1972,'CLZ WI'!$A$1:$L$100000,12,FALSE),"")=FALSE, "Non-Billable", ""))</f>
        <v/>
      </c>
      <c r="L1972" s="19" t="str">
        <f>IF('CLZ TT'!G1972="","",'CLZ TT'!G1972)</f>
        <v/>
      </c>
      <c r="M1972" t="str">
        <f>IFERROR(VLOOKUP(G1972,'CLZ Pr'!$A$1:$X$100000,12,FALSE)*C1972,"")</f>
        <v/>
      </c>
      <c r="N1972" s="4" t="str">
        <f>IFERROR(VLOOKUP(G1972,'CLZ Pr'!$A$1:$X$100000,24,FALSE), "")</f>
        <v/>
      </c>
      <c r="O1972" t="str">
        <f>IFERROR(VLOOKUP(G1972,'CLZ Pr'!$A$1:$X$100000,21,FALSE), "")</f>
        <v/>
      </c>
    </row>
    <row r="1973" spans="1:15">
      <c r="A1973" t="str">
        <f>T('CLZ TT'!A1973)</f>
        <v/>
      </c>
      <c r="B1973" s="9" t="str">
        <f>T('CLZ TT'!D1973)</f>
        <v/>
      </c>
      <c r="C1973" s="10" t="str">
        <f>IF(LEN(A1973) &gt; 0, 'CLZ TT'!E1973, "")</f>
        <v/>
      </c>
      <c r="D1973" s="7" t="str">
        <f>T('CLZ TT'!F1973)</f>
        <v/>
      </c>
      <c r="E1973" s="7" t="str">
        <f>IFERROR(VLOOKUP('CLZ TT'!A1973,'CLZ WI'!$A$1:$E$100000,3,FALSE),"")</f>
        <v/>
      </c>
      <c r="F1973" t="str">
        <f>IFERROR(VLOOKUP('CLZ TT'!A1973,'CLZ WI'!$A$1:$E$100000,4,FALSE),"")</f>
        <v/>
      </c>
      <c r="G1973" t="str">
        <f>IFERROR(VLOOKUP('CLZ TT'!A1973,'CLZ WI'!$A$1:$K$100000,5,FALSE),"")</f>
        <v/>
      </c>
      <c r="H1973" t="str">
        <f>IFERROR(VLOOKUP(G1973,'CLZ WI'!$A$1:$K$100000,6,FALSE),"")</f>
        <v/>
      </c>
      <c r="I1973" t="str">
        <f>IFERROR(VLOOKUP(G1973,'CLZ WI'!$A$1:$K$100000,7,FALSE),"")</f>
        <v/>
      </c>
      <c r="J1973" t="str">
        <f>T('CLZ TT'!I1973)</f>
        <v/>
      </c>
      <c r="K1973" t="str">
        <f>IF(IFERROR(VLOOKUP('CLZ TT'!A1973,'CLZ WI'!$A$1:$L$100000,12,FALSE),"")=TRUE, "Billable", IF(IFERROR(VLOOKUP('CLZ TT'!A1973,'CLZ WI'!$A$1:$L$100000,12,FALSE),"")=FALSE, "Non-Billable", ""))</f>
        <v/>
      </c>
      <c r="L1973" s="19" t="str">
        <f>IF('CLZ TT'!G1973="","",'CLZ TT'!G1973)</f>
        <v/>
      </c>
      <c r="M1973" t="str">
        <f>IFERROR(VLOOKUP(G1973,'CLZ Pr'!$A$1:$X$100000,12,FALSE)*C1973,"")</f>
        <v/>
      </c>
      <c r="N1973" s="4" t="str">
        <f>IFERROR(VLOOKUP(G1973,'CLZ Pr'!$A$1:$X$100000,24,FALSE), "")</f>
        <v/>
      </c>
      <c r="O1973" t="str">
        <f>IFERROR(VLOOKUP(G1973,'CLZ Pr'!$A$1:$X$100000,21,FALSE), "")</f>
        <v/>
      </c>
    </row>
    <row r="1974" spans="1:15">
      <c r="A1974" t="str">
        <f>T('CLZ TT'!A1974)</f>
        <v/>
      </c>
      <c r="B1974" s="9" t="str">
        <f>T('CLZ TT'!D1974)</f>
        <v/>
      </c>
      <c r="C1974" s="10" t="str">
        <f>IF(LEN(A1974) &gt; 0, 'CLZ TT'!E1974, "")</f>
        <v/>
      </c>
      <c r="D1974" s="7" t="str">
        <f>T('CLZ TT'!F1974)</f>
        <v/>
      </c>
      <c r="E1974" s="7" t="str">
        <f>IFERROR(VLOOKUP('CLZ TT'!A1974,'CLZ WI'!$A$1:$E$100000,3,FALSE),"")</f>
        <v/>
      </c>
      <c r="F1974" t="str">
        <f>IFERROR(VLOOKUP('CLZ TT'!A1974,'CLZ WI'!$A$1:$E$100000,4,FALSE),"")</f>
        <v/>
      </c>
      <c r="G1974" t="str">
        <f>IFERROR(VLOOKUP('CLZ TT'!A1974,'CLZ WI'!$A$1:$K$100000,5,FALSE),"")</f>
        <v/>
      </c>
      <c r="H1974" t="str">
        <f>IFERROR(VLOOKUP(G1974,'CLZ WI'!$A$1:$K$100000,6,FALSE),"")</f>
        <v/>
      </c>
      <c r="I1974" t="str">
        <f>IFERROR(VLOOKUP(G1974,'CLZ WI'!$A$1:$K$100000,7,FALSE),"")</f>
        <v/>
      </c>
      <c r="J1974" t="str">
        <f>T('CLZ TT'!I1974)</f>
        <v/>
      </c>
      <c r="K1974" t="str">
        <f>IF(IFERROR(VLOOKUP('CLZ TT'!A1974,'CLZ WI'!$A$1:$L$100000,12,FALSE),"")=TRUE, "Billable", IF(IFERROR(VLOOKUP('CLZ TT'!A1974,'CLZ WI'!$A$1:$L$100000,12,FALSE),"")=FALSE, "Non-Billable", ""))</f>
        <v/>
      </c>
      <c r="L1974" s="19" t="str">
        <f>IF('CLZ TT'!G1974="","",'CLZ TT'!G1974)</f>
        <v/>
      </c>
      <c r="M1974" t="str">
        <f>IFERROR(VLOOKUP(G1974,'CLZ Pr'!$A$1:$X$100000,12,FALSE)*C1974,"")</f>
        <v/>
      </c>
      <c r="N1974" s="4" t="str">
        <f>IFERROR(VLOOKUP(G1974,'CLZ Pr'!$A$1:$X$100000,24,FALSE), "")</f>
        <v/>
      </c>
      <c r="O1974" t="str">
        <f>IFERROR(VLOOKUP(G1974,'CLZ Pr'!$A$1:$X$100000,21,FALSE), "")</f>
        <v/>
      </c>
    </row>
    <row r="1975" spans="1:15">
      <c r="A1975" t="str">
        <f>T('CLZ TT'!A1975)</f>
        <v/>
      </c>
      <c r="B1975" s="9" t="str">
        <f>T('CLZ TT'!D1975)</f>
        <v/>
      </c>
      <c r="C1975" s="10" t="str">
        <f>IF(LEN(A1975) &gt; 0, 'CLZ TT'!E1975, "")</f>
        <v/>
      </c>
      <c r="D1975" s="7" t="str">
        <f>T('CLZ TT'!F1975)</f>
        <v/>
      </c>
      <c r="E1975" s="7" t="str">
        <f>IFERROR(VLOOKUP('CLZ TT'!A1975,'CLZ WI'!$A$1:$E$100000,3,FALSE),"")</f>
        <v/>
      </c>
      <c r="F1975" t="str">
        <f>IFERROR(VLOOKUP('CLZ TT'!A1975,'CLZ WI'!$A$1:$E$100000,4,FALSE),"")</f>
        <v/>
      </c>
      <c r="G1975" t="str">
        <f>IFERROR(VLOOKUP('CLZ TT'!A1975,'CLZ WI'!$A$1:$K$100000,5,FALSE),"")</f>
        <v/>
      </c>
      <c r="H1975" t="str">
        <f>IFERROR(VLOOKUP(G1975,'CLZ WI'!$A$1:$K$100000,6,FALSE),"")</f>
        <v/>
      </c>
      <c r="I1975" t="str">
        <f>IFERROR(VLOOKUP(G1975,'CLZ WI'!$A$1:$K$100000,7,FALSE),"")</f>
        <v/>
      </c>
      <c r="J1975" t="str">
        <f>T('CLZ TT'!I1975)</f>
        <v/>
      </c>
      <c r="K1975" t="str">
        <f>IF(IFERROR(VLOOKUP('CLZ TT'!A1975,'CLZ WI'!$A$1:$L$100000,12,FALSE),"")=TRUE, "Billable", IF(IFERROR(VLOOKUP('CLZ TT'!A1975,'CLZ WI'!$A$1:$L$100000,12,FALSE),"")=FALSE, "Non-Billable", ""))</f>
        <v/>
      </c>
      <c r="L1975" s="19" t="str">
        <f>IF('CLZ TT'!G1975="","",'CLZ TT'!G1975)</f>
        <v/>
      </c>
      <c r="M1975" t="str">
        <f>IFERROR(VLOOKUP(G1975,'CLZ Pr'!$A$1:$X$100000,12,FALSE)*C1975,"")</f>
        <v/>
      </c>
      <c r="N1975" s="4" t="str">
        <f>IFERROR(VLOOKUP(G1975,'CLZ Pr'!$A$1:$X$100000,24,FALSE), "")</f>
        <v/>
      </c>
      <c r="O1975" t="str">
        <f>IFERROR(VLOOKUP(G1975,'CLZ Pr'!$A$1:$X$100000,21,FALSE), "")</f>
        <v/>
      </c>
    </row>
    <row r="1976" spans="1:15">
      <c r="A1976" t="str">
        <f>T('CLZ TT'!A1976)</f>
        <v/>
      </c>
      <c r="B1976" s="9" t="str">
        <f>T('CLZ TT'!D1976)</f>
        <v/>
      </c>
      <c r="C1976" s="10" t="str">
        <f>IF(LEN(A1976) &gt; 0, 'CLZ TT'!E1976, "")</f>
        <v/>
      </c>
      <c r="D1976" s="7" t="str">
        <f>T('CLZ TT'!F1976)</f>
        <v/>
      </c>
      <c r="E1976" s="7" t="str">
        <f>IFERROR(VLOOKUP('CLZ TT'!A1976,'CLZ WI'!$A$1:$E$100000,3,FALSE),"")</f>
        <v/>
      </c>
      <c r="F1976" t="str">
        <f>IFERROR(VLOOKUP('CLZ TT'!A1976,'CLZ WI'!$A$1:$E$100000,4,FALSE),"")</f>
        <v/>
      </c>
      <c r="G1976" t="str">
        <f>IFERROR(VLOOKUP('CLZ TT'!A1976,'CLZ WI'!$A$1:$K$100000,5,FALSE),"")</f>
        <v/>
      </c>
      <c r="H1976" t="str">
        <f>IFERROR(VLOOKUP(G1976,'CLZ WI'!$A$1:$K$100000,6,FALSE),"")</f>
        <v/>
      </c>
      <c r="I1976" t="str">
        <f>IFERROR(VLOOKUP(G1976,'CLZ WI'!$A$1:$K$100000,7,FALSE),"")</f>
        <v/>
      </c>
      <c r="J1976" t="str">
        <f>T('CLZ TT'!I1976)</f>
        <v/>
      </c>
      <c r="K1976" t="str">
        <f>IF(IFERROR(VLOOKUP('CLZ TT'!A1976,'CLZ WI'!$A$1:$L$100000,12,FALSE),"")=TRUE, "Billable", IF(IFERROR(VLOOKUP('CLZ TT'!A1976,'CLZ WI'!$A$1:$L$100000,12,FALSE),"")=FALSE, "Non-Billable", ""))</f>
        <v/>
      </c>
      <c r="L1976" s="19" t="str">
        <f>IF('CLZ TT'!G1976="","",'CLZ TT'!G1976)</f>
        <v/>
      </c>
      <c r="M1976" t="str">
        <f>IFERROR(VLOOKUP(G1976,'CLZ Pr'!$A$1:$X$100000,12,FALSE)*C1976,"")</f>
        <v/>
      </c>
      <c r="N1976" s="4" t="str">
        <f>IFERROR(VLOOKUP(G1976,'CLZ Pr'!$A$1:$X$100000,24,FALSE), "")</f>
        <v/>
      </c>
      <c r="O1976" t="str">
        <f>IFERROR(VLOOKUP(G1976,'CLZ Pr'!$A$1:$X$100000,21,FALSE), "")</f>
        <v/>
      </c>
    </row>
    <row r="1977" spans="1:15">
      <c r="A1977" t="str">
        <f>T('CLZ TT'!A1977)</f>
        <v/>
      </c>
      <c r="B1977" s="9" t="str">
        <f>T('CLZ TT'!D1977)</f>
        <v/>
      </c>
      <c r="C1977" s="10" t="str">
        <f>IF(LEN(A1977) &gt; 0, 'CLZ TT'!E1977, "")</f>
        <v/>
      </c>
      <c r="D1977" s="7" t="str">
        <f>T('CLZ TT'!F1977)</f>
        <v/>
      </c>
      <c r="E1977" s="7" t="str">
        <f>IFERROR(VLOOKUP('CLZ TT'!A1977,'CLZ WI'!$A$1:$E$100000,3,FALSE),"")</f>
        <v/>
      </c>
      <c r="F1977" t="str">
        <f>IFERROR(VLOOKUP('CLZ TT'!A1977,'CLZ WI'!$A$1:$E$100000,4,FALSE),"")</f>
        <v/>
      </c>
      <c r="G1977" t="str">
        <f>IFERROR(VLOOKUP('CLZ TT'!A1977,'CLZ WI'!$A$1:$K$100000,5,FALSE),"")</f>
        <v/>
      </c>
      <c r="H1977" t="str">
        <f>IFERROR(VLOOKUP(G1977,'CLZ WI'!$A$1:$K$100000,6,FALSE),"")</f>
        <v/>
      </c>
      <c r="I1977" t="str">
        <f>IFERROR(VLOOKUP(G1977,'CLZ WI'!$A$1:$K$100000,7,FALSE),"")</f>
        <v/>
      </c>
      <c r="J1977" t="str">
        <f>T('CLZ TT'!I1977)</f>
        <v/>
      </c>
      <c r="K1977" t="str">
        <f>IF(IFERROR(VLOOKUP('CLZ TT'!A1977,'CLZ WI'!$A$1:$L$100000,12,FALSE),"")=TRUE, "Billable", IF(IFERROR(VLOOKUP('CLZ TT'!A1977,'CLZ WI'!$A$1:$L$100000,12,FALSE),"")=FALSE, "Non-Billable", ""))</f>
        <v/>
      </c>
      <c r="L1977" s="19" t="str">
        <f>IF('CLZ TT'!G1977="","",'CLZ TT'!G1977)</f>
        <v/>
      </c>
      <c r="M1977" t="str">
        <f>IFERROR(VLOOKUP(G1977,'CLZ Pr'!$A$1:$X$100000,12,FALSE)*C1977,"")</f>
        <v/>
      </c>
      <c r="N1977" s="4" t="str">
        <f>IFERROR(VLOOKUP(G1977,'CLZ Pr'!$A$1:$X$100000,24,FALSE), "")</f>
        <v/>
      </c>
      <c r="O1977" t="str">
        <f>IFERROR(VLOOKUP(G1977,'CLZ Pr'!$A$1:$X$100000,21,FALSE), "")</f>
        <v/>
      </c>
    </row>
    <row r="1978" spans="1:15">
      <c r="A1978" t="str">
        <f>T('CLZ TT'!A1978)</f>
        <v/>
      </c>
      <c r="B1978" s="9" t="str">
        <f>T('CLZ TT'!D1978)</f>
        <v/>
      </c>
      <c r="C1978" s="10" t="str">
        <f>IF(LEN(A1978) &gt; 0, 'CLZ TT'!E1978, "")</f>
        <v/>
      </c>
      <c r="D1978" s="7" t="str">
        <f>T('CLZ TT'!F1978)</f>
        <v/>
      </c>
      <c r="E1978" s="7" t="str">
        <f>IFERROR(VLOOKUP('CLZ TT'!A1978,'CLZ WI'!$A$1:$E$100000,3,FALSE),"")</f>
        <v/>
      </c>
      <c r="F1978" t="str">
        <f>IFERROR(VLOOKUP('CLZ TT'!A1978,'CLZ WI'!$A$1:$E$100000,4,FALSE),"")</f>
        <v/>
      </c>
      <c r="G1978" t="str">
        <f>IFERROR(VLOOKUP('CLZ TT'!A1978,'CLZ WI'!$A$1:$K$100000,5,FALSE),"")</f>
        <v/>
      </c>
      <c r="H1978" t="str">
        <f>IFERROR(VLOOKUP(G1978,'CLZ WI'!$A$1:$K$100000,6,FALSE),"")</f>
        <v/>
      </c>
      <c r="I1978" t="str">
        <f>IFERROR(VLOOKUP(G1978,'CLZ WI'!$A$1:$K$100000,7,FALSE),"")</f>
        <v/>
      </c>
      <c r="J1978" t="str">
        <f>T('CLZ TT'!I1978)</f>
        <v/>
      </c>
      <c r="K1978" t="str">
        <f>IF(IFERROR(VLOOKUP('CLZ TT'!A1978,'CLZ WI'!$A$1:$L$100000,12,FALSE),"")=TRUE, "Billable", IF(IFERROR(VLOOKUP('CLZ TT'!A1978,'CLZ WI'!$A$1:$L$100000,12,FALSE),"")=FALSE, "Non-Billable", ""))</f>
        <v/>
      </c>
      <c r="L1978" s="19" t="str">
        <f>IF('CLZ TT'!G1978="","",'CLZ TT'!G1978)</f>
        <v/>
      </c>
      <c r="M1978" t="str">
        <f>IFERROR(VLOOKUP(G1978,'CLZ Pr'!$A$1:$X$100000,12,FALSE)*C1978,"")</f>
        <v/>
      </c>
      <c r="N1978" s="4" t="str">
        <f>IFERROR(VLOOKUP(G1978,'CLZ Pr'!$A$1:$X$100000,24,FALSE), "")</f>
        <v/>
      </c>
      <c r="O1978" t="str">
        <f>IFERROR(VLOOKUP(G1978,'CLZ Pr'!$A$1:$X$100000,21,FALSE), "")</f>
        <v/>
      </c>
    </row>
    <row r="1979" spans="1:15">
      <c r="A1979" t="str">
        <f>T('CLZ TT'!A1979)</f>
        <v/>
      </c>
      <c r="B1979" s="9" t="str">
        <f>T('CLZ TT'!D1979)</f>
        <v/>
      </c>
      <c r="C1979" s="10" t="str">
        <f>IF(LEN(A1979) &gt; 0, 'CLZ TT'!E1979, "")</f>
        <v/>
      </c>
      <c r="D1979" s="7" t="str">
        <f>T('CLZ TT'!F1979)</f>
        <v/>
      </c>
      <c r="E1979" s="7" t="str">
        <f>IFERROR(VLOOKUP('CLZ TT'!A1979,'CLZ WI'!$A$1:$E$100000,3,FALSE),"")</f>
        <v/>
      </c>
      <c r="F1979" t="str">
        <f>IFERROR(VLOOKUP('CLZ TT'!A1979,'CLZ WI'!$A$1:$E$100000,4,FALSE),"")</f>
        <v/>
      </c>
      <c r="G1979" t="str">
        <f>IFERROR(VLOOKUP('CLZ TT'!A1979,'CLZ WI'!$A$1:$K$100000,5,FALSE),"")</f>
        <v/>
      </c>
      <c r="H1979" t="str">
        <f>IFERROR(VLOOKUP(G1979,'CLZ WI'!$A$1:$K$100000,6,FALSE),"")</f>
        <v/>
      </c>
      <c r="I1979" t="str">
        <f>IFERROR(VLOOKUP(G1979,'CLZ WI'!$A$1:$K$100000,7,FALSE),"")</f>
        <v/>
      </c>
      <c r="J1979" t="str">
        <f>T('CLZ TT'!I1979)</f>
        <v/>
      </c>
      <c r="K1979" t="str">
        <f>IF(IFERROR(VLOOKUP('CLZ TT'!A1979,'CLZ WI'!$A$1:$L$100000,12,FALSE),"")=TRUE, "Billable", IF(IFERROR(VLOOKUP('CLZ TT'!A1979,'CLZ WI'!$A$1:$L$100000,12,FALSE),"")=FALSE, "Non-Billable", ""))</f>
        <v/>
      </c>
      <c r="L1979" s="19" t="str">
        <f>IF('CLZ TT'!G1979="","",'CLZ TT'!G1979)</f>
        <v/>
      </c>
      <c r="M1979" t="str">
        <f>IFERROR(VLOOKUP(G1979,'CLZ Pr'!$A$1:$X$100000,12,FALSE)*C1979,"")</f>
        <v/>
      </c>
      <c r="N1979" s="4" t="str">
        <f>IFERROR(VLOOKUP(G1979,'CLZ Pr'!$A$1:$X$100000,24,FALSE), "")</f>
        <v/>
      </c>
      <c r="O1979" t="str">
        <f>IFERROR(VLOOKUP(G1979,'CLZ Pr'!$A$1:$X$100000,21,FALSE), "")</f>
        <v/>
      </c>
    </row>
    <row r="1980" spans="1:15">
      <c r="A1980" t="str">
        <f>T('CLZ TT'!A1980)</f>
        <v/>
      </c>
      <c r="B1980" s="9" t="str">
        <f>T('CLZ TT'!D1980)</f>
        <v/>
      </c>
      <c r="C1980" s="10" t="str">
        <f>IF(LEN(A1980) &gt; 0, 'CLZ TT'!E1980, "")</f>
        <v/>
      </c>
      <c r="D1980" s="7" t="str">
        <f>T('CLZ TT'!F1980)</f>
        <v/>
      </c>
      <c r="E1980" s="7" t="str">
        <f>IFERROR(VLOOKUP('CLZ TT'!A1980,'CLZ WI'!$A$1:$E$100000,3,FALSE),"")</f>
        <v/>
      </c>
      <c r="F1980" t="str">
        <f>IFERROR(VLOOKUP('CLZ TT'!A1980,'CLZ WI'!$A$1:$E$100000,4,FALSE),"")</f>
        <v/>
      </c>
      <c r="G1980" t="str">
        <f>IFERROR(VLOOKUP('CLZ TT'!A1980,'CLZ WI'!$A$1:$K$100000,5,FALSE),"")</f>
        <v/>
      </c>
      <c r="H1980" t="str">
        <f>IFERROR(VLOOKUP(G1980,'CLZ WI'!$A$1:$K$100000,6,FALSE),"")</f>
        <v/>
      </c>
      <c r="I1980" t="str">
        <f>IFERROR(VLOOKUP(G1980,'CLZ WI'!$A$1:$K$100000,7,FALSE),"")</f>
        <v/>
      </c>
      <c r="J1980" t="str">
        <f>T('CLZ TT'!I1980)</f>
        <v/>
      </c>
      <c r="K1980" t="str">
        <f>IF(IFERROR(VLOOKUP('CLZ TT'!A1980,'CLZ WI'!$A$1:$L$100000,12,FALSE),"")=TRUE, "Billable", IF(IFERROR(VLOOKUP('CLZ TT'!A1980,'CLZ WI'!$A$1:$L$100000,12,FALSE),"")=FALSE, "Non-Billable", ""))</f>
        <v/>
      </c>
      <c r="L1980" s="19" t="str">
        <f>IF('CLZ TT'!G1980="","",'CLZ TT'!G1980)</f>
        <v/>
      </c>
      <c r="M1980" t="str">
        <f>IFERROR(VLOOKUP(G1980,'CLZ Pr'!$A$1:$X$100000,12,FALSE)*C1980,"")</f>
        <v/>
      </c>
      <c r="N1980" s="4" t="str">
        <f>IFERROR(VLOOKUP(G1980,'CLZ Pr'!$A$1:$X$100000,24,FALSE), "")</f>
        <v/>
      </c>
      <c r="O1980" t="str">
        <f>IFERROR(VLOOKUP(G1980,'CLZ Pr'!$A$1:$X$100000,21,FALSE), "")</f>
        <v/>
      </c>
    </row>
    <row r="1981" spans="1:15">
      <c r="A1981" t="str">
        <f>T('CLZ TT'!A1981)</f>
        <v/>
      </c>
      <c r="B1981" s="9" t="str">
        <f>T('CLZ TT'!D1981)</f>
        <v/>
      </c>
      <c r="C1981" s="10" t="str">
        <f>IF(LEN(A1981) &gt; 0, 'CLZ TT'!E1981, "")</f>
        <v/>
      </c>
      <c r="D1981" s="7" t="str">
        <f>T('CLZ TT'!F1981)</f>
        <v/>
      </c>
      <c r="E1981" s="7" t="str">
        <f>IFERROR(VLOOKUP('CLZ TT'!A1981,'CLZ WI'!$A$1:$E$100000,3,FALSE),"")</f>
        <v/>
      </c>
      <c r="F1981" t="str">
        <f>IFERROR(VLOOKUP('CLZ TT'!A1981,'CLZ WI'!$A$1:$E$100000,4,FALSE),"")</f>
        <v/>
      </c>
      <c r="G1981" t="str">
        <f>IFERROR(VLOOKUP('CLZ TT'!A1981,'CLZ WI'!$A$1:$K$100000,5,FALSE),"")</f>
        <v/>
      </c>
      <c r="H1981" t="str">
        <f>IFERROR(VLOOKUP(G1981,'CLZ WI'!$A$1:$K$100000,6,FALSE),"")</f>
        <v/>
      </c>
      <c r="I1981" t="str">
        <f>IFERROR(VLOOKUP(G1981,'CLZ WI'!$A$1:$K$100000,7,FALSE),"")</f>
        <v/>
      </c>
      <c r="J1981" t="str">
        <f>T('CLZ TT'!I1981)</f>
        <v/>
      </c>
      <c r="K1981" t="str">
        <f>IF(IFERROR(VLOOKUP('CLZ TT'!A1981,'CLZ WI'!$A$1:$L$100000,12,FALSE),"")=TRUE, "Billable", IF(IFERROR(VLOOKUP('CLZ TT'!A1981,'CLZ WI'!$A$1:$L$100000,12,FALSE),"")=FALSE, "Non-Billable", ""))</f>
        <v/>
      </c>
      <c r="L1981" s="19" t="str">
        <f>IF('CLZ TT'!G1981="","",'CLZ TT'!G1981)</f>
        <v/>
      </c>
      <c r="M1981" t="str">
        <f>IFERROR(VLOOKUP(G1981,'CLZ Pr'!$A$1:$X$100000,12,FALSE)*C1981,"")</f>
        <v/>
      </c>
      <c r="N1981" s="4" t="str">
        <f>IFERROR(VLOOKUP(G1981,'CLZ Pr'!$A$1:$X$100000,24,FALSE), "")</f>
        <v/>
      </c>
      <c r="O1981" t="str">
        <f>IFERROR(VLOOKUP(G1981,'CLZ Pr'!$A$1:$X$100000,21,FALSE), "")</f>
        <v/>
      </c>
    </row>
    <row r="1982" spans="1:15">
      <c r="A1982" t="str">
        <f>T('CLZ TT'!A1982)</f>
        <v/>
      </c>
      <c r="B1982" s="9" t="str">
        <f>T('CLZ TT'!D1982)</f>
        <v/>
      </c>
      <c r="C1982" s="10" t="str">
        <f>IF(LEN(A1982) &gt; 0, 'CLZ TT'!E1982, "")</f>
        <v/>
      </c>
      <c r="D1982" s="7" t="str">
        <f>T('CLZ TT'!F1982)</f>
        <v/>
      </c>
      <c r="E1982" s="7" t="str">
        <f>IFERROR(VLOOKUP('CLZ TT'!A1982,'CLZ WI'!$A$1:$E$100000,3,FALSE),"")</f>
        <v/>
      </c>
      <c r="F1982" t="str">
        <f>IFERROR(VLOOKUP('CLZ TT'!A1982,'CLZ WI'!$A$1:$E$100000,4,FALSE),"")</f>
        <v/>
      </c>
      <c r="G1982" t="str">
        <f>IFERROR(VLOOKUP('CLZ TT'!A1982,'CLZ WI'!$A$1:$K$100000,5,FALSE),"")</f>
        <v/>
      </c>
      <c r="H1982" t="str">
        <f>IFERROR(VLOOKUP(G1982,'CLZ WI'!$A$1:$K$100000,6,FALSE),"")</f>
        <v/>
      </c>
      <c r="I1982" t="str">
        <f>IFERROR(VLOOKUP(G1982,'CLZ WI'!$A$1:$K$100000,7,FALSE),"")</f>
        <v/>
      </c>
      <c r="J1982" t="str">
        <f>T('CLZ TT'!I1982)</f>
        <v/>
      </c>
      <c r="K1982" t="str">
        <f>IF(IFERROR(VLOOKUP('CLZ TT'!A1982,'CLZ WI'!$A$1:$L$100000,12,FALSE),"")=TRUE, "Billable", IF(IFERROR(VLOOKUP('CLZ TT'!A1982,'CLZ WI'!$A$1:$L$100000,12,FALSE),"")=FALSE, "Non-Billable", ""))</f>
        <v/>
      </c>
      <c r="L1982" s="19" t="str">
        <f>IF('CLZ TT'!G1982="","",'CLZ TT'!G1982)</f>
        <v/>
      </c>
      <c r="M1982" t="str">
        <f>IFERROR(VLOOKUP(G1982,'CLZ Pr'!$A$1:$X$100000,12,FALSE)*C1982,"")</f>
        <v/>
      </c>
      <c r="N1982" s="4" t="str">
        <f>IFERROR(VLOOKUP(G1982,'CLZ Pr'!$A$1:$X$100000,24,FALSE), "")</f>
        <v/>
      </c>
      <c r="O1982" t="str">
        <f>IFERROR(VLOOKUP(G1982,'CLZ Pr'!$A$1:$X$100000,21,FALSE), "")</f>
        <v/>
      </c>
    </row>
    <row r="1983" spans="1:15">
      <c r="A1983" t="str">
        <f>T('CLZ TT'!A1983)</f>
        <v/>
      </c>
      <c r="B1983" s="9" t="str">
        <f>T('CLZ TT'!D1983)</f>
        <v/>
      </c>
      <c r="C1983" s="10" t="str">
        <f>IF(LEN(A1983) &gt; 0, 'CLZ TT'!E1983, "")</f>
        <v/>
      </c>
      <c r="D1983" s="7" t="str">
        <f>T('CLZ TT'!F1983)</f>
        <v/>
      </c>
      <c r="E1983" s="7" t="str">
        <f>IFERROR(VLOOKUP('CLZ TT'!A1983,'CLZ WI'!$A$1:$E$100000,3,FALSE),"")</f>
        <v/>
      </c>
      <c r="F1983" t="str">
        <f>IFERROR(VLOOKUP('CLZ TT'!A1983,'CLZ WI'!$A$1:$E$100000,4,FALSE),"")</f>
        <v/>
      </c>
      <c r="G1983" t="str">
        <f>IFERROR(VLOOKUP('CLZ TT'!A1983,'CLZ WI'!$A$1:$K$100000,5,FALSE),"")</f>
        <v/>
      </c>
      <c r="H1983" t="str">
        <f>IFERROR(VLOOKUP(G1983,'CLZ WI'!$A$1:$K$100000,6,FALSE),"")</f>
        <v/>
      </c>
      <c r="I1983" t="str">
        <f>IFERROR(VLOOKUP(G1983,'CLZ WI'!$A$1:$K$100000,7,FALSE),"")</f>
        <v/>
      </c>
      <c r="J1983" t="str">
        <f>T('CLZ TT'!I1983)</f>
        <v/>
      </c>
      <c r="K1983" t="str">
        <f>IF(IFERROR(VLOOKUP('CLZ TT'!A1983,'CLZ WI'!$A$1:$L$100000,12,FALSE),"")=TRUE, "Billable", IF(IFERROR(VLOOKUP('CLZ TT'!A1983,'CLZ WI'!$A$1:$L$100000,12,FALSE),"")=FALSE, "Non-Billable", ""))</f>
        <v/>
      </c>
      <c r="L1983" s="19" t="str">
        <f>IF('CLZ TT'!G1983="","",'CLZ TT'!G1983)</f>
        <v/>
      </c>
      <c r="M1983" t="str">
        <f>IFERROR(VLOOKUP(G1983,'CLZ Pr'!$A$1:$X$100000,12,FALSE)*C1983,"")</f>
        <v/>
      </c>
      <c r="N1983" s="4" t="str">
        <f>IFERROR(VLOOKUP(G1983,'CLZ Pr'!$A$1:$X$100000,24,FALSE), "")</f>
        <v/>
      </c>
      <c r="O1983" t="str">
        <f>IFERROR(VLOOKUP(G1983,'CLZ Pr'!$A$1:$X$100000,21,FALSE), "")</f>
        <v/>
      </c>
    </row>
    <row r="1984" spans="1:15">
      <c r="A1984" t="str">
        <f>T('CLZ TT'!A1984)</f>
        <v/>
      </c>
      <c r="B1984" s="9" t="str">
        <f>T('CLZ TT'!D1984)</f>
        <v/>
      </c>
      <c r="C1984" s="10" t="str">
        <f>IF(LEN(A1984) &gt; 0, 'CLZ TT'!E1984, "")</f>
        <v/>
      </c>
      <c r="D1984" s="7" t="str">
        <f>T('CLZ TT'!F1984)</f>
        <v/>
      </c>
      <c r="E1984" s="7" t="str">
        <f>IFERROR(VLOOKUP('CLZ TT'!A1984,'CLZ WI'!$A$1:$E$100000,3,FALSE),"")</f>
        <v/>
      </c>
      <c r="F1984" t="str">
        <f>IFERROR(VLOOKUP('CLZ TT'!A1984,'CLZ WI'!$A$1:$E$100000,4,FALSE),"")</f>
        <v/>
      </c>
      <c r="G1984" t="str">
        <f>IFERROR(VLOOKUP('CLZ TT'!A1984,'CLZ WI'!$A$1:$K$100000,5,FALSE),"")</f>
        <v/>
      </c>
      <c r="H1984" t="str">
        <f>IFERROR(VLOOKUP(G1984,'CLZ WI'!$A$1:$K$100000,6,FALSE),"")</f>
        <v/>
      </c>
      <c r="I1984" t="str">
        <f>IFERROR(VLOOKUP(G1984,'CLZ WI'!$A$1:$K$100000,7,FALSE),"")</f>
        <v/>
      </c>
      <c r="J1984" t="str">
        <f>T('CLZ TT'!I1984)</f>
        <v/>
      </c>
      <c r="K1984" t="str">
        <f>IF(IFERROR(VLOOKUP('CLZ TT'!A1984,'CLZ WI'!$A$1:$L$100000,12,FALSE),"")=TRUE, "Billable", IF(IFERROR(VLOOKUP('CLZ TT'!A1984,'CLZ WI'!$A$1:$L$100000,12,FALSE),"")=FALSE, "Non-Billable", ""))</f>
        <v/>
      </c>
      <c r="L1984" s="19" t="str">
        <f>IF('CLZ TT'!G1984="","",'CLZ TT'!G1984)</f>
        <v/>
      </c>
      <c r="M1984" t="str">
        <f>IFERROR(VLOOKUP(G1984,'CLZ Pr'!$A$1:$X$100000,12,FALSE)*C1984,"")</f>
        <v/>
      </c>
      <c r="N1984" s="4" t="str">
        <f>IFERROR(VLOOKUP(G1984,'CLZ Pr'!$A$1:$X$100000,24,FALSE), "")</f>
        <v/>
      </c>
      <c r="O1984" t="str">
        <f>IFERROR(VLOOKUP(G1984,'CLZ Pr'!$A$1:$X$100000,21,FALSE), "")</f>
        <v/>
      </c>
    </row>
    <row r="1985" spans="1:15">
      <c r="A1985" t="str">
        <f>T('CLZ TT'!A1985)</f>
        <v/>
      </c>
      <c r="B1985" s="9" t="str">
        <f>T('CLZ TT'!D1985)</f>
        <v/>
      </c>
      <c r="C1985" s="10" t="str">
        <f>IF(LEN(A1985) &gt; 0, 'CLZ TT'!E1985, "")</f>
        <v/>
      </c>
      <c r="D1985" s="7" t="str">
        <f>T('CLZ TT'!F1985)</f>
        <v/>
      </c>
      <c r="E1985" s="7" t="str">
        <f>IFERROR(VLOOKUP('CLZ TT'!A1985,'CLZ WI'!$A$1:$E$100000,3,FALSE),"")</f>
        <v/>
      </c>
      <c r="F1985" t="str">
        <f>IFERROR(VLOOKUP('CLZ TT'!A1985,'CLZ WI'!$A$1:$E$100000,4,FALSE),"")</f>
        <v/>
      </c>
      <c r="G1985" t="str">
        <f>IFERROR(VLOOKUP('CLZ TT'!A1985,'CLZ WI'!$A$1:$K$100000,5,FALSE),"")</f>
        <v/>
      </c>
      <c r="H1985" t="str">
        <f>IFERROR(VLOOKUP(G1985,'CLZ WI'!$A$1:$K$100000,6,FALSE),"")</f>
        <v/>
      </c>
      <c r="I1985" t="str">
        <f>IFERROR(VLOOKUP(G1985,'CLZ WI'!$A$1:$K$100000,7,FALSE),"")</f>
        <v/>
      </c>
      <c r="J1985" t="str">
        <f>T('CLZ TT'!I1985)</f>
        <v/>
      </c>
      <c r="K1985" t="str">
        <f>IF(IFERROR(VLOOKUP('CLZ TT'!A1985,'CLZ WI'!$A$1:$L$100000,12,FALSE),"")=TRUE, "Billable", IF(IFERROR(VLOOKUP('CLZ TT'!A1985,'CLZ WI'!$A$1:$L$100000,12,FALSE),"")=FALSE, "Non-Billable", ""))</f>
        <v/>
      </c>
      <c r="L1985" s="19" t="str">
        <f>IF('CLZ TT'!G1985="","",'CLZ TT'!G1985)</f>
        <v/>
      </c>
      <c r="M1985" t="str">
        <f>IFERROR(VLOOKUP(G1985,'CLZ Pr'!$A$1:$X$100000,12,FALSE)*C1985,"")</f>
        <v/>
      </c>
      <c r="N1985" s="4" t="str">
        <f>IFERROR(VLOOKUP(G1985,'CLZ Pr'!$A$1:$X$100000,24,FALSE), "")</f>
        <v/>
      </c>
      <c r="O1985" t="str">
        <f>IFERROR(VLOOKUP(G1985,'CLZ Pr'!$A$1:$X$100000,21,FALSE), "")</f>
        <v/>
      </c>
    </row>
    <row r="1986" spans="1:15">
      <c r="A1986" t="str">
        <f>T('CLZ TT'!A1986)</f>
        <v/>
      </c>
      <c r="B1986" s="9" t="str">
        <f>T('CLZ TT'!D1986)</f>
        <v/>
      </c>
      <c r="C1986" s="10" t="str">
        <f>IF(LEN(A1986) &gt; 0, 'CLZ TT'!E1986, "")</f>
        <v/>
      </c>
      <c r="D1986" s="7" t="str">
        <f>T('CLZ TT'!F1986)</f>
        <v/>
      </c>
      <c r="E1986" s="7" t="str">
        <f>IFERROR(VLOOKUP('CLZ TT'!A1986,'CLZ WI'!$A$1:$E$100000,3,FALSE),"")</f>
        <v/>
      </c>
      <c r="F1986" t="str">
        <f>IFERROR(VLOOKUP('CLZ TT'!A1986,'CLZ WI'!$A$1:$E$100000,4,FALSE),"")</f>
        <v/>
      </c>
      <c r="G1986" t="str">
        <f>IFERROR(VLOOKUP('CLZ TT'!A1986,'CLZ WI'!$A$1:$K$100000,5,FALSE),"")</f>
        <v/>
      </c>
      <c r="H1986" t="str">
        <f>IFERROR(VLOOKUP(G1986,'CLZ WI'!$A$1:$K$100000,6,FALSE),"")</f>
        <v/>
      </c>
      <c r="I1986" t="str">
        <f>IFERROR(VLOOKUP(G1986,'CLZ WI'!$A$1:$K$100000,7,FALSE),"")</f>
        <v/>
      </c>
      <c r="J1986" t="str">
        <f>T('CLZ TT'!I1986)</f>
        <v/>
      </c>
      <c r="K1986" t="str">
        <f>IF(IFERROR(VLOOKUP('CLZ TT'!A1986,'CLZ WI'!$A$1:$L$100000,12,FALSE),"")=TRUE, "Billable", IF(IFERROR(VLOOKUP('CLZ TT'!A1986,'CLZ WI'!$A$1:$L$100000,12,FALSE),"")=FALSE, "Non-Billable", ""))</f>
        <v/>
      </c>
      <c r="L1986" s="19" t="str">
        <f>IF('CLZ TT'!G1986="","",'CLZ TT'!G1986)</f>
        <v/>
      </c>
      <c r="M1986" t="str">
        <f>IFERROR(VLOOKUP(G1986,'CLZ Pr'!$A$1:$X$100000,12,FALSE)*C1986,"")</f>
        <v/>
      </c>
      <c r="N1986" s="4" t="str">
        <f>IFERROR(VLOOKUP(G1986,'CLZ Pr'!$A$1:$X$100000,24,FALSE), "")</f>
        <v/>
      </c>
      <c r="O1986" t="str">
        <f>IFERROR(VLOOKUP(G1986,'CLZ Pr'!$A$1:$X$100000,21,FALSE), "")</f>
        <v/>
      </c>
    </row>
    <row r="1987" spans="1:15">
      <c r="A1987" t="str">
        <f>T('CLZ TT'!A1987)</f>
        <v/>
      </c>
      <c r="B1987" s="9" t="str">
        <f>T('CLZ TT'!D1987)</f>
        <v/>
      </c>
      <c r="C1987" s="10" t="str">
        <f>IF(LEN(A1987) &gt; 0, 'CLZ TT'!E1987, "")</f>
        <v/>
      </c>
      <c r="D1987" s="7" t="str">
        <f>T('CLZ TT'!F1987)</f>
        <v/>
      </c>
      <c r="E1987" s="7" t="str">
        <f>IFERROR(VLOOKUP('CLZ TT'!A1987,'CLZ WI'!$A$1:$E$100000,3,FALSE),"")</f>
        <v/>
      </c>
      <c r="F1987" t="str">
        <f>IFERROR(VLOOKUP('CLZ TT'!A1987,'CLZ WI'!$A$1:$E$100000,4,FALSE),"")</f>
        <v/>
      </c>
      <c r="G1987" t="str">
        <f>IFERROR(VLOOKUP('CLZ TT'!A1987,'CLZ WI'!$A$1:$K$100000,5,FALSE),"")</f>
        <v/>
      </c>
      <c r="H1987" t="str">
        <f>IFERROR(VLOOKUP(G1987,'CLZ WI'!$A$1:$K$100000,6,FALSE),"")</f>
        <v/>
      </c>
      <c r="I1987" t="str">
        <f>IFERROR(VLOOKUP(G1987,'CLZ WI'!$A$1:$K$100000,7,FALSE),"")</f>
        <v/>
      </c>
      <c r="J1987" t="str">
        <f>T('CLZ TT'!I1987)</f>
        <v/>
      </c>
      <c r="K1987" t="str">
        <f>IF(IFERROR(VLOOKUP('CLZ TT'!A1987,'CLZ WI'!$A$1:$L$100000,12,FALSE),"")=TRUE, "Billable", IF(IFERROR(VLOOKUP('CLZ TT'!A1987,'CLZ WI'!$A$1:$L$100000,12,FALSE),"")=FALSE, "Non-Billable", ""))</f>
        <v/>
      </c>
      <c r="L1987" s="19" t="str">
        <f>IF('CLZ TT'!G1987="","",'CLZ TT'!G1987)</f>
        <v/>
      </c>
      <c r="M1987" t="str">
        <f>IFERROR(VLOOKUP(G1987,'CLZ Pr'!$A$1:$X$100000,12,FALSE)*C1987,"")</f>
        <v/>
      </c>
      <c r="N1987" s="4" t="str">
        <f>IFERROR(VLOOKUP(G1987,'CLZ Pr'!$A$1:$X$100000,24,FALSE), "")</f>
        <v/>
      </c>
      <c r="O1987" t="str">
        <f>IFERROR(VLOOKUP(G1987,'CLZ Pr'!$A$1:$X$100000,21,FALSE), "")</f>
        <v/>
      </c>
    </row>
    <row r="1988" spans="1:15">
      <c r="A1988" t="str">
        <f>T('CLZ TT'!A1988)</f>
        <v/>
      </c>
      <c r="B1988" s="9" t="str">
        <f>T('CLZ TT'!D1988)</f>
        <v/>
      </c>
      <c r="C1988" s="10" t="str">
        <f>IF(LEN(A1988) &gt; 0, 'CLZ TT'!E1988, "")</f>
        <v/>
      </c>
      <c r="D1988" s="7" t="str">
        <f>T('CLZ TT'!F1988)</f>
        <v/>
      </c>
      <c r="E1988" s="7" t="str">
        <f>IFERROR(VLOOKUP('CLZ TT'!A1988,'CLZ WI'!$A$1:$E$100000,3,FALSE),"")</f>
        <v/>
      </c>
      <c r="F1988" t="str">
        <f>IFERROR(VLOOKUP('CLZ TT'!A1988,'CLZ WI'!$A$1:$E$100000,4,FALSE),"")</f>
        <v/>
      </c>
      <c r="G1988" t="str">
        <f>IFERROR(VLOOKUP('CLZ TT'!A1988,'CLZ WI'!$A$1:$K$100000,5,FALSE),"")</f>
        <v/>
      </c>
      <c r="H1988" t="str">
        <f>IFERROR(VLOOKUP(G1988,'CLZ WI'!$A$1:$K$100000,6,FALSE),"")</f>
        <v/>
      </c>
      <c r="I1988" t="str">
        <f>IFERROR(VLOOKUP(G1988,'CLZ WI'!$A$1:$K$100000,7,FALSE),"")</f>
        <v/>
      </c>
      <c r="J1988" t="str">
        <f>T('CLZ TT'!I1988)</f>
        <v/>
      </c>
      <c r="K1988" t="str">
        <f>IF(IFERROR(VLOOKUP('CLZ TT'!A1988,'CLZ WI'!$A$1:$L$100000,12,FALSE),"")=TRUE, "Billable", IF(IFERROR(VLOOKUP('CLZ TT'!A1988,'CLZ WI'!$A$1:$L$100000,12,FALSE),"")=FALSE, "Non-Billable", ""))</f>
        <v/>
      </c>
      <c r="L1988" s="19" t="str">
        <f>IF('CLZ TT'!G1988="","",'CLZ TT'!G1988)</f>
        <v/>
      </c>
      <c r="M1988" t="str">
        <f>IFERROR(VLOOKUP(G1988,'CLZ Pr'!$A$1:$X$100000,12,FALSE)*C1988,"")</f>
        <v/>
      </c>
      <c r="N1988" s="4" t="str">
        <f>IFERROR(VLOOKUP(G1988,'CLZ Pr'!$A$1:$X$100000,24,FALSE), "")</f>
        <v/>
      </c>
      <c r="O1988" t="str">
        <f>IFERROR(VLOOKUP(G1988,'CLZ Pr'!$A$1:$X$100000,21,FALSE), "")</f>
        <v/>
      </c>
    </row>
    <row r="1989" spans="1:15">
      <c r="A1989" t="str">
        <f>T('CLZ TT'!A1989)</f>
        <v/>
      </c>
      <c r="B1989" s="9" t="str">
        <f>T('CLZ TT'!D1989)</f>
        <v/>
      </c>
      <c r="C1989" s="10" t="str">
        <f>IF(LEN(A1989) &gt; 0, 'CLZ TT'!E1989, "")</f>
        <v/>
      </c>
      <c r="D1989" s="7" t="str">
        <f>T('CLZ TT'!F1989)</f>
        <v/>
      </c>
      <c r="E1989" s="7" t="str">
        <f>IFERROR(VLOOKUP('CLZ TT'!A1989,'CLZ WI'!$A$1:$E$100000,3,FALSE),"")</f>
        <v/>
      </c>
      <c r="F1989" t="str">
        <f>IFERROR(VLOOKUP('CLZ TT'!A1989,'CLZ WI'!$A$1:$E$100000,4,FALSE),"")</f>
        <v/>
      </c>
      <c r="G1989" t="str">
        <f>IFERROR(VLOOKUP('CLZ TT'!A1989,'CLZ WI'!$A$1:$K$100000,5,FALSE),"")</f>
        <v/>
      </c>
      <c r="H1989" t="str">
        <f>IFERROR(VLOOKUP(G1989,'CLZ WI'!$A$1:$K$100000,6,FALSE),"")</f>
        <v/>
      </c>
      <c r="I1989" t="str">
        <f>IFERROR(VLOOKUP(G1989,'CLZ WI'!$A$1:$K$100000,7,FALSE),"")</f>
        <v/>
      </c>
      <c r="J1989" t="str">
        <f>T('CLZ TT'!I1989)</f>
        <v/>
      </c>
      <c r="K1989" t="str">
        <f>IF(IFERROR(VLOOKUP('CLZ TT'!A1989,'CLZ WI'!$A$1:$L$100000,12,FALSE),"")=TRUE, "Billable", IF(IFERROR(VLOOKUP('CLZ TT'!A1989,'CLZ WI'!$A$1:$L$100000,12,FALSE),"")=FALSE, "Non-Billable", ""))</f>
        <v/>
      </c>
      <c r="L1989" s="19" t="str">
        <f>IF('CLZ TT'!G1989="","",'CLZ TT'!G1989)</f>
        <v/>
      </c>
      <c r="M1989" t="str">
        <f>IFERROR(VLOOKUP(G1989,'CLZ Pr'!$A$1:$X$100000,12,FALSE)*C1989,"")</f>
        <v/>
      </c>
      <c r="N1989" s="4" t="str">
        <f>IFERROR(VLOOKUP(G1989,'CLZ Pr'!$A$1:$X$100000,24,FALSE), "")</f>
        <v/>
      </c>
      <c r="O1989" t="str">
        <f>IFERROR(VLOOKUP(G1989,'CLZ Pr'!$A$1:$X$100000,21,FALSE), "")</f>
        <v/>
      </c>
    </row>
    <row r="1990" spans="1:15">
      <c r="A1990" t="str">
        <f>T('CLZ TT'!A1990)</f>
        <v/>
      </c>
      <c r="B1990" s="9" t="str">
        <f>T('CLZ TT'!D1990)</f>
        <v/>
      </c>
      <c r="C1990" s="10" t="str">
        <f>IF(LEN(A1990) &gt; 0, 'CLZ TT'!E1990, "")</f>
        <v/>
      </c>
      <c r="D1990" s="7" t="str">
        <f>T('CLZ TT'!F1990)</f>
        <v/>
      </c>
      <c r="E1990" s="7" t="str">
        <f>IFERROR(VLOOKUP('CLZ TT'!A1990,'CLZ WI'!$A$1:$E$100000,3,FALSE),"")</f>
        <v/>
      </c>
      <c r="F1990" t="str">
        <f>IFERROR(VLOOKUP('CLZ TT'!A1990,'CLZ WI'!$A$1:$E$100000,4,FALSE),"")</f>
        <v/>
      </c>
      <c r="G1990" t="str">
        <f>IFERROR(VLOOKUP('CLZ TT'!A1990,'CLZ WI'!$A$1:$K$100000,5,FALSE),"")</f>
        <v/>
      </c>
      <c r="H1990" t="str">
        <f>IFERROR(VLOOKUP(G1990,'CLZ WI'!$A$1:$K$100000,6,FALSE),"")</f>
        <v/>
      </c>
      <c r="I1990" t="str">
        <f>IFERROR(VLOOKUP(G1990,'CLZ WI'!$A$1:$K$100000,7,FALSE),"")</f>
        <v/>
      </c>
      <c r="J1990" t="str">
        <f>T('CLZ TT'!I1990)</f>
        <v/>
      </c>
      <c r="K1990" t="str">
        <f>IF(IFERROR(VLOOKUP('CLZ TT'!A1990,'CLZ WI'!$A$1:$L$100000,12,FALSE),"")=TRUE, "Billable", IF(IFERROR(VLOOKUP('CLZ TT'!A1990,'CLZ WI'!$A$1:$L$100000,12,FALSE),"")=FALSE, "Non-Billable", ""))</f>
        <v/>
      </c>
      <c r="L1990" s="19" t="str">
        <f>IF('CLZ TT'!G1990="","",'CLZ TT'!G1990)</f>
        <v/>
      </c>
      <c r="M1990" t="str">
        <f>IFERROR(VLOOKUP(G1990,'CLZ Pr'!$A$1:$X$100000,12,FALSE)*C1990,"")</f>
        <v/>
      </c>
      <c r="N1990" s="4" t="str">
        <f>IFERROR(VLOOKUP(G1990,'CLZ Pr'!$A$1:$X$100000,24,FALSE), "")</f>
        <v/>
      </c>
      <c r="O1990" t="str">
        <f>IFERROR(VLOOKUP(G1990,'CLZ Pr'!$A$1:$X$100000,21,FALSE), "")</f>
        <v/>
      </c>
    </row>
    <row r="1991" spans="1:15">
      <c r="A1991" t="str">
        <f>T('CLZ TT'!A1991)</f>
        <v/>
      </c>
      <c r="B1991" s="9" t="str">
        <f>T('CLZ TT'!D1991)</f>
        <v/>
      </c>
      <c r="C1991" s="10" t="str">
        <f>IF(LEN(A1991) &gt; 0, 'CLZ TT'!E1991, "")</f>
        <v/>
      </c>
      <c r="D1991" s="7" t="str">
        <f>T('CLZ TT'!F1991)</f>
        <v/>
      </c>
      <c r="E1991" s="7" t="str">
        <f>IFERROR(VLOOKUP('CLZ TT'!A1991,'CLZ WI'!$A$1:$E$100000,3,FALSE),"")</f>
        <v/>
      </c>
      <c r="F1991" t="str">
        <f>IFERROR(VLOOKUP('CLZ TT'!A1991,'CLZ WI'!$A$1:$E$100000,4,FALSE),"")</f>
        <v/>
      </c>
      <c r="G1991" t="str">
        <f>IFERROR(VLOOKUP('CLZ TT'!A1991,'CLZ WI'!$A$1:$K$100000,5,FALSE),"")</f>
        <v/>
      </c>
      <c r="H1991" t="str">
        <f>IFERROR(VLOOKUP(G1991,'CLZ WI'!$A$1:$K$100000,6,FALSE),"")</f>
        <v/>
      </c>
      <c r="I1991" t="str">
        <f>IFERROR(VLOOKUP(G1991,'CLZ WI'!$A$1:$K$100000,7,FALSE),"")</f>
        <v/>
      </c>
      <c r="J1991" t="str">
        <f>T('CLZ TT'!I1991)</f>
        <v/>
      </c>
      <c r="K1991" t="str">
        <f>IF(IFERROR(VLOOKUP('CLZ TT'!A1991,'CLZ WI'!$A$1:$L$100000,12,FALSE),"")=TRUE, "Billable", IF(IFERROR(VLOOKUP('CLZ TT'!A1991,'CLZ WI'!$A$1:$L$100000,12,FALSE),"")=FALSE, "Non-Billable", ""))</f>
        <v/>
      </c>
      <c r="L1991" s="19" t="str">
        <f>IF('CLZ TT'!G1991="","",'CLZ TT'!G1991)</f>
        <v/>
      </c>
      <c r="M1991" t="str">
        <f>IFERROR(VLOOKUP(G1991,'CLZ Pr'!$A$1:$X$100000,12,FALSE)*C1991,"")</f>
        <v/>
      </c>
      <c r="N1991" s="4" t="str">
        <f>IFERROR(VLOOKUP(G1991,'CLZ Pr'!$A$1:$X$100000,24,FALSE), "")</f>
        <v/>
      </c>
      <c r="O1991" t="str">
        <f>IFERROR(VLOOKUP(G1991,'CLZ Pr'!$A$1:$X$100000,21,FALSE), "")</f>
        <v/>
      </c>
    </row>
    <row r="1992" spans="1:15">
      <c r="A1992" t="str">
        <f>T('CLZ TT'!A1992)</f>
        <v/>
      </c>
      <c r="B1992" s="9" t="str">
        <f>T('CLZ TT'!D1992)</f>
        <v/>
      </c>
      <c r="C1992" s="10" t="str">
        <f>IF(LEN(A1992) &gt; 0, 'CLZ TT'!E1992, "")</f>
        <v/>
      </c>
      <c r="D1992" s="7" t="str">
        <f>T('CLZ TT'!F1992)</f>
        <v/>
      </c>
      <c r="E1992" s="7" t="str">
        <f>IFERROR(VLOOKUP('CLZ TT'!A1992,'CLZ WI'!$A$1:$E$100000,3,FALSE),"")</f>
        <v/>
      </c>
      <c r="F1992" t="str">
        <f>IFERROR(VLOOKUP('CLZ TT'!A1992,'CLZ WI'!$A$1:$E$100000,4,FALSE),"")</f>
        <v/>
      </c>
      <c r="G1992" t="str">
        <f>IFERROR(VLOOKUP('CLZ TT'!A1992,'CLZ WI'!$A$1:$K$100000,5,FALSE),"")</f>
        <v/>
      </c>
      <c r="H1992" t="str">
        <f>IFERROR(VLOOKUP(G1992,'CLZ WI'!$A$1:$K$100000,6,FALSE),"")</f>
        <v/>
      </c>
      <c r="I1992" t="str">
        <f>IFERROR(VLOOKUP(G1992,'CLZ WI'!$A$1:$K$100000,7,FALSE),"")</f>
        <v/>
      </c>
      <c r="J1992" t="str">
        <f>T('CLZ TT'!I1992)</f>
        <v/>
      </c>
      <c r="K1992" t="str">
        <f>IF(IFERROR(VLOOKUP('CLZ TT'!A1992,'CLZ WI'!$A$1:$L$100000,12,FALSE),"")=TRUE, "Billable", IF(IFERROR(VLOOKUP('CLZ TT'!A1992,'CLZ WI'!$A$1:$L$100000,12,FALSE),"")=FALSE, "Non-Billable", ""))</f>
        <v/>
      </c>
      <c r="L1992" s="19" t="str">
        <f>IF('CLZ TT'!G1992="","",'CLZ TT'!G1992)</f>
        <v/>
      </c>
      <c r="M1992" t="str">
        <f>IFERROR(VLOOKUP(G1992,'CLZ Pr'!$A$1:$X$100000,12,FALSE)*C1992,"")</f>
        <v/>
      </c>
      <c r="N1992" s="4" t="str">
        <f>IFERROR(VLOOKUP(G1992,'CLZ Pr'!$A$1:$X$100000,24,FALSE), "")</f>
        <v/>
      </c>
      <c r="O1992" t="str">
        <f>IFERROR(VLOOKUP(G1992,'CLZ Pr'!$A$1:$X$100000,21,FALSE), "")</f>
        <v/>
      </c>
    </row>
    <row r="1993" spans="1:15">
      <c r="A1993" t="str">
        <f>T('CLZ TT'!A1993)</f>
        <v/>
      </c>
      <c r="B1993" s="9" t="str">
        <f>T('CLZ TT'!D1993)</f>
        <v/>
      </c>
      <c r="C1993" s="10" t="str">
        <f>IF(LEN(A1993) &gt; 0, 'CLZ TT'!E1993, "")</f>
        <v/>
      </c>
      <c r="D1993" s="7" t="str">
        <f>T('CLZ TT'!F1993)</f>
        <v/>
      </c>
      <c r="E1993" s="7" t="str">
        <f>IFERROR(VLOOKUP('CLZ TT'!A1993,'CLZ WI'!$A$1:$E$100000,3,FALSE),"")</f>
        <v/>
      </c>
      <c r="F1993" t="str">
        <f>IFERROR(VLOOKUP('CLZ TT'!A1993,'CLZ WI'!$A$1:$E$100000,4,FALSE),"")</f>
        <v/>
      </c>
      <c r="G1993" t="str">
        <f>IFERROR(VLOOKUP('CLZ TT'!A1993,'CLZ WI'!$A$1:$K$100000,5,FALSE),"")</f>
        <v/>
      </c>
      <c r="H1993" t="str">
        <f>IFERROR(VLOOKUP(G1993,'CLZ WI'!$A$1:$K$100000,6,FALSE),"")</f>
        <v/>
      </c>
      <c r="I1993" t="str">
        <f>IFERROR(VLOOKUP(G1993,'CLZ WI'!$A$1:$K$100000,7,FALSE),"")</f>
        <v/>
      </c>
      <c r="J1993" t="str">
        <f>T('CLZ TT'!I1993)</f>
        <v/>
      </c>
      <c r="K1993" t="str">
        <f>IF(IFERROR(VLOOKUP('CLZ TT'!A1993,'CLZ WI'!$A$1:$L$100000,12,FALSE),"")=TRUE, "Billable", IF(IFERROR(VLOOKUP('CLZ TT'!A1993,'CLZ WI'!$A$1:$L$100000,12,FALSE),"")=FALSE, "Non-Billable", ""))</f>
        <v/>
      </c>
      <c r="L1993" s="19" t="str">
        <f>IF('CLZ TT'!G1993="","",'CLZ TT'!G1993)</f>
        <v/>
      </c>
      <c r="M1993" t="str">
        <f>IFERROR(VLOOKUP(G1993,'CLZ Pr'!$A$1:$X$100000,12,FALSE)*C1993,"")</f>
        <v/>
      </c>
      <c r="N1993" s="4" t="str">
        <f>IFERROR(VLOOKUP(G1993,'CLZ Pr'!$A$1:$X$100000,24,FALSE), "")</f>
        <v/>
      </c>
      <c r="O1993" t="str">
        <f>IFERROR(VLOOKUP(G1993,'CLZ Pr'!$A$1:$X$100000,21,FALSE), "")</f>
        <v/>
      </c>
    </row>
    <row r="1994" spans="1:15">
      <c r="A1994" t="str">
        <f>T('CLZ TT'!A1994)</f>
        <v/>
      </c>
      <c r="B1994" s="9" t="str">
        <f>T('CLZ TT'!D1994)</f>
        <v/>
      </c>
      <c r="C1994" s="10" t="str">
        <f>IF(LEN(A1994) &gt; 0, 'CLZ TT'!E1994, "")</f>
        <v/>
      </c>
      <c r="D1994" s="7" t="str">
        <f>T('CLZ TT'!F1994)</f>
        <v/>
      </c>
      <c r="E1994" s="7" t="str">
        <f>IFERROR(VLOOKUP('CLZ TT'!A1994,'CLZ WI'!$A$1:$E$100000,3,FALSE),"")</f>
        <v/>
      </c>
      <c r="F1994" t="str">
        <f>IFERROR(VLOOKUP('CLZ TT'!A1994,'CLZ WI'!$A$1:$E$100000,4,FALSE),"")</f>
        <v/>
      </c>
      <c r="G1994" t="str">
        <f>IFERROR(VLOOKUP('CLZ TT'!A1994,'CLZ WI'!$A$1:$K$100000,5,FALSE),"")</f>
        <v/>
      </c>
      <c r="H1994" t="str">
        <f>IFERROR(VLOOKUP(G1994,'CLZ WI'!$A$1:$K$100000,6,FALSE),"")</f>
        <v/>
      </c>
      <c r="I1994" t="str">
        <f>IFERROR(VLOOKUP(G1994,'CLZ WI'!$A$1:$K$100000,7,FALSE),"")</f>
        <v/>
      </c>
      <c r="J1994" t="str">
        <f>T('CLZ TT'!I1994)</f>
        <v/>
      </c>
      <c r="K1994" t="str">
        <f>IF(IFERROR(VLOOKUP('CLZ TT'!A1994,'CLZ WI'!$A$1:$L$100000,12,FALSE),"")=TRUE, "Billable", IF(IFERROR(VLOOKUP('CLZ TT'!A1994,'CLZ WI'!$A$1:$L$100000,12,FALSE),"")=FALSE, "Non-Billable", ""))</f>
        <v/>
      </c>
      <c r="L1994" s="19" t="str">
        <f>IF('CLZ TT'!G1994="","",'CLZ TT'!G1994)</f>
        <v/>
      </c>
      <c r="M1994" t="str">
        <f>IFERROR(VLOOKUP(G1994,'CLZ Pr'!$A$1:$X$100000,12,FALSE)*C1994,"")</f>
        <v/>
      </c>
      <c r="N1994" s="4" t="str">
        <f>IFERROR(VLOOKUP(G1994,'CLZ Pr'!$A$1:$X$100000,24,FALSE), "")</f>
        <v/>
      </c>
      <c r="O1994" t="str">
        <f>IFERROR(VLOOKUP(G1994,'CLZ Pr'!$A$1:$X$100000,21,FALSE), "")</f>
        <v/>
      </c>
    </row>
    <row r="1995" spans="1:15">
      <c r="A1995" t="str">
        <f>T('CLZ TT'!A1995)</f>
        <v/>
      </c>
      <c r="B1995" s="9" t="str">
        <f>T('CLZ TT'!D1995)</f>
        <v/>
      </c>
      <c r="C1995" s="10" t="str">
        <f>IF(LEN(A1995) &gt; 0, 'CLZ TT'!E1995, "")</f>
        <v/>
      </c>
      <c r="D1995" s="7" t="str">
        <f>T('CLZ TT'!F1995)</f>
        <v/>
      </c>
      <c r="E1995" s="7" t="str">
        <f>IFERROR(VLOOKUP('CLZ TT'!A1995,'CLZ WI'!$A$1:$E$100000,3,FALSE),"")</f>
        <v/>
      </c>
      <c r="F1995" t="str">
        <f>IFERROR(VLOOKUP('CLZ TT'!A1995,'CLZ WI'!$A$1:$E$100000,4,FALSE),"")</f>
        <v/>
      </c>
      <c r="G1995" t="str">
        <f>IFERROR(VLOOKUP('CLZ TT'!A1995,'CLZ WI'!$A$1:$K$100000,5,FALSE),"")</f>
        <v/>
      </c>
      <c r="H1995" t="str">
        <f>IFERROR(VLOOKUP(G1995,'CLZ WI'!$A$1:$K$100000,6,FALSE),"")</f>
        <v/>
      </c>
      <c r="I1995" t="str">
        <f>IFERROR(VLOOKUP(G1995,'CLZ WI'!$A$1:$K$100000,7,FALSE),"")</f>
        <v/>
      </c>
      <c r="J1995" t="str">
        <f>T('CLZ TT'!I1995)</f>
        <v/>
      </c>
      <c r="K1995" t="str">
        <f>IF(IFERROR(VLOOKUP('CLZ TT'!A1995,'CLZ WI'!$A$1:$L$100000,12,FALSE),"")=TRUE, "Billable", IF(IFERROR(VLOOKUP('CLZ TT'!A1995,'CLZ WI'!$A$1:$L$100000,12,FALSE),"")=FALSE, "Non-Billable", ""))</f>
        <v/>
      </c>
      <c r="L1995" s="19" t="str">
        <f>IF('CLZ TT'!G1995="","",'CLZ TT'!G1995)</f>
        <v/>
      </c>
      <c r="M1995" t="str">
        <f>IFERROR(VLOOKUP(G1995,'CLZ Pr'!$A$1:$X$100000,12,FALSE)*C1995,"")</f>
        <v/>
      </c>
      <c r="N1995" s="4" t="str">
        <f>IFERROR(VLOOKUP(G1995,'CLZ Pr'!$A$1:$X$100000,24,FALSE), "")</f>
        <v/>
      </c>
      <c r="O1995" t="str">
        <f>IFERROR(VLOOKUP(G1995,'CLZ Pr'!$A$1:$X$100000,21,FALSE), "")</f>
        <v/>
      </c>
    </row>
    <row r="1996" spans="1:15">
      <c r="A1996" t="str">
        <f>T('CLZ TT'!A1996)</f>
        <v/>
      </c>
      <c r="B1996" s="9" t="str">
        <f>T('CLZ TT'!D1996)</f>
        <v/>
      </c>
      <c r="C1996" s="10" t="str">
        <f>IF(LEN(A1996) &gt; 0, 'CLZ TT'!E1996, "")</f>
        <v/>
      </c>
      <c r="D1996" s="7" t="str">
        <f>T('CLZ TT'!F1996)</f>
        <v/>
      </c>
      <c r="E1996" s="7" t="str">
        <f>IFERROR(VLOOKUP('CLZ TT'!A1996,'CLZ WI'!$A$1:$E$100000,3,FALSE),"")</f>
        <v/>
      </c>
      <c r="F1996" t="str">
        <f>IFERROR(VLOOKUP('CLZ TT'!A1996,'CLZ WI'!$A$1:$E$100000,4,FALSE),"")</f>
        <v/>
      </c>
      <c r="G1996" t="str">
        <f>IFERROR(VLOOKUP('CLZ TT'!A1996,'CLZ WI'!$A$1:$K$100000,5,FALSE),"")</f>
        <v/>
      </c>
      <c r="H1996" t="str">
        <f>IFERROR(VLOOKUP(G1996,'CLZ WI'!$A$1:$K$100000,6,FALSE),"")</f>
        <v/>
      </c>
      <c r="I1996" t="str">
        <f>IFERROR(VLOOKUP(G1996,'CLZ WI'!$A$1:$K$100000,7,FALSE),"")</f>
        <v/>
      </c>
      <c r="J1996" t="str">
        <f>T('CLZ TT'!I1996)</f>
        <v/>
      </c>
      <c r="K1996" t="str">
        <f>IF(IFERROR(VLOOKUP('CLZ TT'!A1996,'CLZ WI'!$A$1:$L$100000,12,FALSE),"")=TRUE, "Billable", IF(IFERROR(VLOOKUP('CLZ TT'!A1996,'CLZ WI'!$A$1:$L$100000,12,FALSE),"")=FALSE, "Non-Billable", ""))</f>
        <v/>
      </c>
      <c r="L1996" s="19" t="str">
        <f>IF('CLZ TT'!G1996="","",'CLZ TT'!G1996)</f>
        <v/>
      </c>
      <c r="M1996" t="str">
        <f>IFERROR(VLOOKUP(G1996,'CLZ Pr'!$A$1:$X$100000,12,FALSE)*C1996,"")</f>
        <v/>
      </c>
      <c r="N1996" s="4" t="str">
        <f>IFERROR(VLOOKUP(G1996,'CLZ Pr'!$A$1:$X$100000,24,FALSE), "")</f>
        <v/>
      </c>
      <c r="O1996" t="str">
        <f>IFERROR(VLOOKUP(G1996,'CLZ Pr'!$A$1:$X$100000,21,FALSE), "")</f>
        <v/>
      </c>
    </row>
    <row r="1997" spans="1:15">
      <c r="A1997" t="str">
        <f>T('CLZ TT'!A1997)</f>
        <v/>
      </c>
      <c r="B1997" s="9" t="str">
        <f>T('CLZ TT'!D1997)</f>
        <v/>
      </c>
      <c r="C1997" s="10" t="str">
        <f>IF(LEN(A1997) &gt; 0, 'CLZ TT'!E1997, "")</f>
        <v/>
      </c>
      <c r="D1997" s="7" t="str">
        <f>T('CLZ TT'!F1997)</f>
        <v/>
      </c>
      <c r="E1997" s="7" t="str">
        <f>IFERROR(VLOOKUP('CLZ TT'!A1997,'CLZ WI'!$A$1:$E$100000,3,FALSE),"")</f>
        <v/>
      </c>
      <c r="F1997" t="str">
        <f>IFERROR(VLOOKUP('CLZ TT'!A1997,'CLZ WI'!$A$1:$E$100000,4,FALSE),"")</f>
        <v/>
      </c>
      <c r="G1997" t="str">
        <f>IFERROR(VLOOKUP('CLZ TT'!A1997,'CLZ WI'!$A$1:$K$100000,5,FALSE),"")</f>
        <v/>
      </c>
      <c r="H1997" t="str">
        <f>IFERROR(VLOOKUP(G1997,'CLZ WI'!$A$1:$K$100000,6,FALSE),"")</f>
        <v/>
      </c>
      <c r="I1997" t="str">
        <f>IFERROR(VLOOKUP(G1997,'CLZ WI'!$A$1:$K$100000,7,FALSE),"")</f>
        <v/>
      </c>
      <c r="J1997" t="str">
        <f>T('CLZ TT'!I1997)</f>
        <v/>
      </c>
      <c r="K1997" t="str">
        <f>IF(IFERROR(VLOOKUP('CLZ TT'!A1997,'CLZ WI'!$A$1:$L$100000,12,FALSE),"")=TRUE, "Billable", IF(IFERROR(VLOOKUP('CLZ TT'!A1997,'CLZ WI'!$A$1:$L$100000,12,FALSE),"")=FALSE, "Non-Billable", ""))</f>
        <v/>
      </c>
      <c r="L1997" s="19" t="str">
        <f>IF('CLZ TT'!G1997="","",'CLZ TT'!G1997)</f>
        <v/>
      </c>
      <c r="M1997" t="str">
        <f>IFERROR(VLOOKUP(G1997,'CLZ Pr'!$A$1:$X$100000,12,FALSE)*C1997,"")</f>
        <v/>
      </c>
      <c r="N1997" s="4" t="str">
        <f>IFERROR(VLOOKUP(G1997,'CLZ Pr'!$A$1:$X$100000,24,FALSE), "")</f>
        <v/>
      </c>
      <c r="O1997" t="str">
        <f>IFERROR(VLOOKUP(G1997,'CLZ Pr'!$A$1:$X$100000,21,FALSE), "")</f>
        <v/>
      </c>
    </row>
    <row r="1998" spans="1:15">
      <c r="A1998" t="str">
        <f>T('CLZ TT'!A1998)</f>
        <v/>
      </c>
      <c r="B1998" s="9" t="str">
        <f>T('CLZ TT'!D1998)</f>
        <v/>
      </c>
      <c r="C1998" s="10" t="str">
        <f>IF(LEN(A1998) &gt; 0, 'CLZ TT'!E1998, "")</f>
        <v/>
      </c>
      <c r="D1998" s="7" t="str">
        <f>T('CLZ TT'!F1998)</f>
        <v/>
      </c>
      <c r="E1998" s="7" t="str">
        <f>IFERROR(VLOOKUP('CLZ TT'!A1998,'CLZ WI'!$A$1:$E$100000,3,FALSE),"")</f>
        <v/>
      </c>
      <c r="F1998" t="str">
        <f>IFERROR(VLOOKUP('CLZ TT'!A1998,'CLZ WI'!$A$1:$E$100000,4,FALSE),"")</f>
        <v/>
      </c>
      <c r="G1998" t="str">
        <f>IFERROR(VLOOKUP('CLZ TT'!A1998,'CLZ WI'!$A$1:$K$100000,5,FALSE),"")</f>
        <v/>
      </c>
      <c r="H1998" t="str">
        <f>IFERROR(VLOOKUP(G1998,'CLZ WI'!$A$1:$K$100000,6,FALSE),"")</f>
        <v/>
      </c>
      <c r="I1998" t="str">
        <f>IFERROR(VLOOKUP(G1998,'CLZ WI'!$A$1:$K$100000,7,FALSE),"")</f>
        <v/>
      </c>
      <c r="J1998" t="str">
        <f>T('CLZ TT'!I1998)</f>
        <v/>
      </c>
      <c r="K1998" t="str">
        <f>IF(IFERROR(VLOOKUP('CLZ TT'!A1998,'CLZ WI'!$A$1:$L$100000,12,FALSE),"")=TRUE, "Billable", IF(IFERROR(VLOOKUP('CLZ TT'!A1998,'CLZ WI'!$A$1:$L$100000,12,FALSE),"")=FALSE, "Non-Billable", ""))</f>
        <v/>
      </c>
      <c r="L1998" s="19" t="str">
        <f>IF('CLZ TT'!G1998="","",'CLZ TT'!G1998)</f>
        <v/>
      </c>
      <c r="M1998" t="str">
        <f>IFERROR(VLOOKUP(G1998,'CLZ Pr'!$A$1:$X$100000,12,FALSE)*C1998,"")</f>
        <v/>
      </c>
      <c r="N1998" s="4" t="str">
        <f>IFERROR(VLOOKUP(G1998,'CLZ Pr'!$A$1:$X$100000,24,FALSE), "")</f>
        <v/>
      </c>
      <c r="O1998" t="str">
        <f>IFERROR(VLOOKUP(G1998,'CLZ Pr'!$A$1:$X$100000,21,FALSE), "")</f>
        <v/>
      </c>
    </row>
    <row r="1999" spans="1:15">
      <c r="A1999" t="str">
        <f>T('CLZ TT'!A1999)</f>
        <v/>
      </c>
      <c r="B1999" s="9" t="str">
        <f>T('CLZ TT'!D1999)</f>
        <v/>
      </c>
      <c r="C1999" s="10" t="str">
        <f>IF(LEN(A1999) &gt; 0, 'CLZ TT'!E1999, "")</f>
        <v/>
      </c>
      <c r="D1999" s="7" t="str">
        <f>T('CLZ TT'!F1999)</f>
        <v/>
      </c>
      <c r="E1999" s="7" t="str">
        <f>IFERROR(VLOOKUP('CLZ TT'!A1999,'CLZ WI'!$A$1:$E$100000,3,FALSE),"")</f>
        <v/>
      </c>
      <c r="F1999" t="str">
        <f>IFERROR(VLOOKUP('CLZ TT'!A1999,'CLZ WI'!$A$1:$E$100000,4,FALSE),"")</f>
        <v/>
      </c>
      <c r="G1999" t="str">
        <f>IFERROR(VLOOKUP('CLZ TT'!A1999,'CLZ WI'!$A$1:$K$100000,5,FALSE),"")</f>
        <v/>
      </c>
      <c r="H1999" t="str">
        <f>IFERROR(VLOOKUP(G1999,'CLZ WI'!$A$1:$K$100000,6,FALSE),"")</f>
        <v/>
      </c>
      <c r="I1999" t="str">
        <f>IFERROR(VLOOKUP(G1999,'CLZ WI'!$A$1:$K$100000,7,FALSE),"")</f>
        <v/>
      </c>
      <c r="J1999" t="str">
        <f>T('CLZ TT'!I1999)</f>
        <v/>
      </c>
      <c r="K1999" t="str">
        <f>IF(IFERROR(VLOOKUP('CLZ TT'!A1999,'CLZ WI'!$A$1:$L$100000,12,FALSE),"")=TRUE, "Billable", IF(IFERROR(VLOOKUP('CLZ TT'!A1999,'CLZ WI'!$A$1:$L$100000,12,FALSE),"")=FALSE, "Non-Billable", ""))</f>
        <v/>
      </c>
      <c r="L1999" s="19" t="str">
        <f>IF('CLZ TT'!G1999="","",'CLZ TT'!G1999)</f>
        <v/>
      </c>
      <c r="M1999" t="str">
        <f>IFERROR(VLOOKUP(G1999,'CLZ Pr'!$A$1:$X$100000,12,FALSE)*C1999,"")</f>
        <v/>
      </c>
      <c r="N1999" s="4" t="str">
        <f>IFERROR(VLOOKUP(G1999,'CLZ Pr'!$A$1:$X$100000,24,FALSE), "")</f>
        <v/>
      </c>
      <c r="O1999" t="str">
        <f>IFERROR(VLOOKUP(G1999,'CLZ Pr'!$A$1:$X$100000,21,FALSE), "")</f>
        <v/>
      </c>
    </row>
    <row r="2000" spans="1:15">
      <c r="A2000" t="str">
        <f>T('CLZ TT'!A2000)</f>
        <v/>
      </c>
      <c r="B2000" s="9" t="str">
        <f>T('CLZ TT'!D2000)</f>
        <v/>
      </c>
      <c r="C2000" s="10" t="str">
        <f>IF(LEN(A2000) &gt; 0, 'CLZ TT'!E2000, "")</f>
        <v/>
      </c>
      <c r="D2000" s="7" t="str">
        <f>T('CLZ TT'!F2000)</f>
        <v/>
      </c>
      <c r="E2000" s="7" t="str">
        <f>IFERROR(VLOOKUP('CLZ TT'!A2000,'CLZ WI'!$A$1:$E$100000,3,FALSE),"")</f>
        <v/>
      </c>
      <c r="F2000" t="str">
        <f>IFERROR(VLOOKUP('CLZ TT'!A2000,'CLZ WI'!$A$1:$E$100000,4,FALSE),"")</f>
        <v/>
      </c>
      <c r="G2000" t="str">
        <f>IFERROR(VLOOKUP('CLZ TT'!A2000,'CLZ WI'!$A$1:$K$100000,5,FALSE),"")</f>
        <v/>
      </c>
      <c r="H2000" t="str">
        <f>IFERROR(VLOOKUP(G2000,'CLZ WI'!$A$1:$K$100000,6,FALSE),"")</f>
        <v/>
      </c>
      <c r="I2000" t="str">
        <f>IFERROR(VLOOKUP(G2000,'CLZ WI'!$A$1:$K$100000,7,FALSE),"")</f>
        <v/>
      </c>
      <c r="J2000" t="str">
        <f>T('CLZ TT'!I2000)</f>
        <v/>
      </c>
      <c r="K2000" t="str">
        <f>IF(IFERROR(VLOOKUP('CLZ TT'!A2000,'CLZ WI'!$A$1:$L$100000,12,FALSE),"")=TRUE, "Billable", IF(IFERROR(VLOOKUP('CLZ TT'!A2000,'CLZ WI'!$A$1:$L$100000,12,FALSE),"")=FALSE, "Non-Billable", ""))</f>
        <v/>
      </c>
      <c r="L2000" s="19" t="str">
        <f>IF('CLZ TT'!G2000="","",'CLZ TT'!G2000)</f>
        <v/>
      </c>
      <c r="M2000" t="str">
        <f>IFERROR(VLOOKUP(G2000,'CLZ Pr'!$A$1:$X$100000,12,FALSE)*C2000,"")</f>
        <v/>
      </c>
      <c r="N2000" s="4" t="str">
        <f>IFERROR(VLOOKUP(G2000,'CLZ Pr'!$A$1:$X$100000,24,FALSE), "")</f>
        <v/>
      </c>
      <c r="O2000" t="str">
        <f>IFERROR(VLOOKUP(G2000,'CLZ Pr'!$A$1:$X$100000,21,FALSE), "")</f>
        <v/>
      </c>
    </row>
  </sheetData>
  <pageMargins left="0.7" right="0.7" top="0.75" bottom="0.75" header="0.3" footer="0.3"/>
  <pageSetup orientation="portrait" horizontalDpi="429496729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US Dash 06-Jul</vt:lpstr>
      <vt:lpstr>EMEA Dash 06-Jul</vt:lpstr>
      <vt:lpstr>PS Dash 1</vt:lpstr>
      <vt:lpstr>TT Dash 1</vt:lpstr>
      <vt:lpstr>TT Dash 2</vt:lpstr>
      <vt:lpstr>Package Type</vt:lpstr>
      <vt:lpstr>Users Total Time</vt:lpstr>
      <vt:lpstr>Committed</vt:lpstr>
      <vt:lpstr>Delivered</vt:lpstr>
      <vt:lpstr>CLZ Pr</vt:lpstr>
      <vt:lpstr>CLZ TT</vt:lpstr>
      <vt:lpstr>CLZ WI</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shait410</dc:creator>
  <cp:lastModifiedBy>Rami Cohen</cp:lastModifiedBy>
  <dcterms:created xsi:type="dcterms:W3CDTF">2011-04-14T15:50:00Z</dcterms:created>
  <dcterms:modified xsi:type="dcterms:W3CDTF">2012-08-09T14:49:51Z</dcterms:modified>
</cp:coreProperties>
</file>